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1978\Desktop\Rozbory hospodaření\Rok 2020\Rozpočet na rok 2020\Vyvěšení\"/>
    </mc:Choice>
  </mc:AlternateContent>
  <bookViews>
    <workbookView xWindow="7785" yWindow="-30" windowWidth="7530" windowHeight="8190" tabRatio="677"/>
  </bookViews>
  <sheets>
    <sheet name="Krajské normativy" sheetId="16" r:id="rId1"/>
    <sheet name="Příloha č.1" sheetId="17" r:id="rId2"/>
    <sheet name="Příloha č.2" sheetId="18" r:id="rId3"/>
    <sheet name="Příloha č.3" sheetId="19" r:id="rId4"/>
    <sheet name="Příloha č.4" sheetId="20" r:id="rId5"/>
    <sheet name="Příloha č.5" sheetId="21" r:id="rId6"/>
    <sheet name="Příloha č.6" sheetId="22" r:id="rId7"/>
    <sheet name="Příloha č.7" sheetId="23" r:id="rId8"/>
    <sheet name="Příloha č.8" sheetId="28" r:id="rId9"/>
    <sheet name="Příloha č.9" sheetId="29" r:id="rId10"/>
    <sheet name="Příloha č.10" sheetId="24" r:id="rId11"/>
    <sheet name="Příloha č.11" sheetId="25" r:id="rId12"/>
  </sheets>
  <calcPr calcId="152511"/>
</workbook>
</file>

<file path=xl/calcChain.xml><?xml version="1.0" encoding="utf-8"?>
<calcChain xmlns="http://schemas.openxmlformats.org/spreadsheetml/2006/main">
  <c r="J206" i="20" l="1"/>
  <c r="J205" i="20"/>
  <c r="J204" i="20"/>
  <c r="J203" i="20"/>
  <c r="J202" i="20"/>
  <c r="J201" i="20"/>
  <c r="J200" i="20"/>
  <c r="J199" i="20"/>
  <c r="J198" i="20"/>
  <c r="J197" i="20"/>
  <c r="J196" i="20"/>
  <c r="J195" i="20"/>
  <c r="J194" i="20"/>
  <c r="J193" i="20"/>
  <c r="J192" i="20"/>
  <c r="J191" i="20"/>
  <c r="J190" i="20"/>
  <c r="J189" i="20"/>
  <c r="J188" i="20"/>
  <c r="J187" i="20"/>
  <c r="J186" i="20"/>
  <c r="J185" i="20"/>
  <c r="J184" i="20"/>
  <c r="J183" i="20"/>
  <c r="J182" i="20"/>
  <c r="J181" i="20"/>
  <c r="J180" i="20"/>
  <c r="J179" i="20"/>
  <c r="J178" i="20"/>
  <c r="J177" i="20"/>
  <c r="J176" i="20"/>
  <c r="J175" i="20"/>
  <c r="J174" i="20"/>
  <c r="J173" i="20"/>
  <c r="J172" i="20"/>
  <c r="J171" i="20"/>
  <c r="J170" i="20"/>
  <c r="J169" i="20"/>
  <c r="J168" i="20"/>
  <c r="J167" i="20"/>
  <c r="J166" i="20"/>
  <c r="J165" i="20"/>
  <c r="J164" i="20"/>
  <c r="J163" i="20"/>
  <c r="J162" i="20"/>
  <c r="J161" i="20"/>
  <c r="J160" i="20"/>
  <c r="J159" i="20"/>
  <c r="J158" i="20"/>
  <c r="J157" i="20"/>
  <c r="J156" i="20"/>
  <c r="J155" i="20"/>
  <c r="J154" i="20"/>
  <c r="J153" i="20"/>
  <c r="J152" i="20"/>
  <c r="J151" i="20"/>
  <c r="J150" i="20"/>
  <c r="J149" i="20"/>
  <c r="J148" i="20"/>
  <c r="J147" i="20"/>
  <c r="J146" i="20"/>
  <c r="J145" i="20"/>
  <c r="J144" i="20"/>
  <c r="J143" i="20"/>
  <c r="J142" i="20"/>
  <c r="J141" i="20"/>
  <c r="J140" i="20"/>
  <c r="J139" i="20"/>
  <c r="J138" i="20"/>
  <c r="J137" i="20"/>
  <c r="J136" i="20"/>
  <c r="J135" i="20"/>
  <c r="J134" i="20"/>
  <c r="J133" i="20"/>
  <c r="J132" i="20"/>
  <c r="J131" i="20"/>
  <c r="J130" i="20"/>
  <c r="J129" i="20"/>
  <c r="J128" i="20"/>
  <c r="J127" i="20"/>
  <c r="J126" i="20"/>
  <c r="J125" i="20"/>
  <c r="J124" i="20"/>
  <c r="J123" i="20"/>
  <c r="J122" i="20"/>
  <c r="J121" i="20"/>
  <c r="J120" i="20"/>
  <c r="J119" i="20"/>
  <c r="J118" i="20"/>
  <c r="J117" i="20"/>
  <c r="J116" i="20"/>
  <c r="J115" i="20"/>
  <c r="J114" i="20"/>
  <c r="J113" i="20"/>
  <c r="J112" i="20"/>
  <c r="J111" i="20"/>
  <c r="J110" i="20"/>
  <c r="J109" i="20"/>
  <c r="J108" i="20"/>
  <c r="J107" i="20"/>
  <c r="J106" i="20"/>
  <c r="J105" i="20"/>
  <c r="J104" i="20"/>
  <c r="J103" i="20"/>
  <c r="J102" i="20"/>
  <c r="J101" i="20"/>
  <c r="J100" i="20"/>
  <c r="J99" i="20"/>
  <c r="J98" i="20"/>
  <c r="J97" i="20"/>
  <c r="J96" i="20"/>
  <c r="J95" i="20"/>
  <c r="J94" i="20"/>
  <c r="J93" i="20"/>
  <c r="J92" i="20"/>
  <c r="J91" i="20"/>
  <c r="J90" i="20"/>
  <c r="J89" i="20"/>
  <c r="J88" i="20"/>
  <c r="J87" i="20"/>
  <c r="J86" i="20"/>
  <c r="J85" i="20"/>
  <c r="J84" i="20"/>
  <c r="J83" i="20"/>
  <c r="J82" i="20"/>
  <c r="J81" i="20"/>
  <c r="J80" i="20"/>
  <c r="J79" i="20"/>
  <c r="J78" i="20"/>
  <c r="J77" i="20"/>
  <c r="J76" i="20"/>
  <c r="J75" i="20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R29" i="20"/>
  <c r="R206" i="20" l="1"/>
  <c r="R205" i="20"/>
  <c r="R204" i="20"/>
  <c r="R203" i="20"/>
  <c r="R202" i="20"/>
  <c r="R201" i="20"/>
  <c r="R200" i="20"/>
  <c r="R199" i="20"/>
  <c r="R198" i="20"/>
  <c r="R197" i="20"/>
  <c r="R196" i="20"/>
  <c r="R195" i="20"/>
  <c r="R194" i="20"/>
  <c r="R193" i="20"/>
  <c r="R192" i="20"/>
  <c r="R191" i="20"/>
  <c r="R190" i="20"/>
  <c r="R189" i="20"/>
  <c r="R188" i="20"/>
  <c r="R187" i="20"/>
  <c r="R186" i="20"/>
  <c r="R185" i="20"/>
  <c r="R184" i="20"/>
  <c r="R183" i="20"/>
  <c r="R182" i="20"/>
  <c r="R181" i="20"/>
  <c r="R180" i="20"/>
  <c r="R179" i="20"/>
  <c r="R178" i="20"/>
  <c r="R177" i="20"/>
  <c r="R176" i="20"/>
  <c r="R175" i="20"/>
  <c r="R174" i="20"/>
  <c r="R173" i="20"/>
  <c r="R172" i="20"/>
  <c r="R171" i="20"/>
  <c r="R170" i="20"/>
  <c r="R169" i="20"/>
  <c r="R168" i="20"/>
  <c r="R167" i="20"/>
  <c r="R166" i="20"/>
  <c r="R165" i="20"/>
  <c r="R164" i="20"/>
  <c r="R163" i="20"/>
  <c r="R162" i="20"/>
  <c r="R161" i="20"/>
  <c r="R160" i="20"/>
  <c r="R159" i="20"/>
  <c r="R158" i="20"/>
  <c r="R157" i="20"/>
  <c r="R156" i="20"/>
  <c r="R155" i="20"/>
  <c r="R154" i="20"/>
  <c r="R153" i="20"/>
  <c r="R152" i="20"/>
  <c r="R151" i="20"/>
  <c r="R150" i="20"/>
  <c r="R149" i="20"/>
  <c r="R148" i="20"/>
  <c r="R147" i="20"/>
  <c r="R146" i="20"/>
  <c r="R145" i="20"/>
  <c r="R144" i="20"/>
  <c r="R143" i="20"/>
  <c r="R142" i="20"/>
  <c r="R141" i="20"/>
  <c r="R140" i="20"/>
  <c r="R139" i="20"/>
  <c r="R138" i="20"/>
  <c r="R137" i="20"/>
  <c r="R136" i="20"/>
  <c r="R135" i="20"/>
  <c r="R134" i="20"/>
  <c r="R133" i="20"/>
  <c r="R132" i="20"/>
  <c r="R131" i="20"/>
  <c r="R130" i="20"/>
  <c r="R129" i="20"/>
  <c r="R128" i="20"/>
  <c r="R127" i="20"/>
  <c r="R126" i="20"/>
  <c r="R125" i="20"/>
  <c r="R124" i="20"/>
  <c r="R123" i="20"/>
  <c r="R122" i="20"/>
  <c r="R121" i="20"/>
  <c r="R120" i="20"/>
  <c r="R119" i="20"/>
  <c r="R118" i="20"/>
  <c r="R117" i="20"/>
  <c r="R116" i="20"/>
  <c r="R115" i="20"/>
  <c r="R114" i="20"/>
  <c r="R113" i="20"/>
  <c r="R112" i="20"/>
  <c r="R111" i="20"/>
  <c r="R110" i="20"/>
  <c r="R109" i="20"/>
  <c r="R108" i="20"/>
  <c r="R107" i="20"/>
  <c r="R106" i="20"/>
  <c r="R105" i="20"/>
  <c r="R104" i="20"/>
  <c r="R103" i="20"/>
  <c r="R102" i="20"/>
  <c r="R101" i="20"/>
  <c r="R100" i="20"/>
  <c r="R99" i="20"/>
  <c r="R98" i="20"/>
  <c r="R97" i="20"/>
  <c r="R96" i="20"/>
  <c r="R95" i="20"/>
  <c r="R94" i="20"/>
  <c r="R93" i="20"/>
  <c r="R92" i="20"/>
  <c r="R91" i="20"/>
  <c r="R90" i="20"/>
  <c r="R89" i="20"/>
  <c r="R88" i="20"/>
  <c r="R87" i="20"/>
  <c r="R86" i="20"/>
  <c r="R85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R867" i="29" l="1"/>
  <c r="R866" i="29"/>
  <c r="R865" i="29"/>
  <c r="R864" i="29"/>
  <c r="R863" i="29"/>
  <c r="R862" i="29"/>
  <c r="T862" i="29" s="1"/>
  <c r="R861" i="29"/>
  <c r="R860" i="29"/>
  <c r="R859" i="29"/>
  <c r="R858" i="29"/>
  <c r="R857" i="29"/>
  <c r="R856" i="29"/>
  <c r="R855" i="29"/>
  <c r="R854" i="29"/>
  <c r="R853" i="29"/>
  <c r="R852" i="29"/>
  <c r="R851" i="29"/>
  <c r="R850" i="29"/>
  <c r="R849" i="29"/>
  <c r="R848" i="29"/>
  <c r="R847" i="29"/>
  <c r="R846" i="29"/>
  <c r="R845" i="29"/>
  <c r="R844" i="29"/>
  <c r="R843" i="29"/>
  <c r="R842" i="29"/>
  <c r="R841" i="29"/>
  <c r="R840" i="29"/>
  <c r="R839" i="29"/>
  <c r="R838" i="29"/>
  <c r="R837" i="29"/>
  <c r="R836" i="29"/>
  <c r="R835" i="29"/>
  <c r="R834" i="29"/>
  <c r="R833" i="29"/>
  <c r="R832" i="29"/>
  <c r="R831" i="29"/>
  <c r="R830" i="29"/>
  <c r="R829" i="29"/>
  <c r="R828" i="29"/>
  <c r="R827" i="29"/>
  <c r="R826" i="29"/>
  <c r="R825" i="29"/>
  <c r="R824" i="29"/>
  <c r="R823" i="29"/>
  <c r="R822" i="29"/>
  <c r="R821" i="29"/>
  <c r="R820" i="29"/>
  <c r="R819" i="29"/>
  <c r="R818" i="29"/>
  <c r="R817" i="29"/>
  <c r="R816" i="29"/>
  <c r="R815" i="29"/>
  <c r="R814" i="29"/>
  <c r="T814" i="29" s="1"/>
  <c r="R813" i="29"/>
  <c r="R812" i="29"/>
  <c r="R811" i="29"/>
  <c r="R810" i="29"/>
  <c r="R809" i="29"/>
  <c r="R808" i="29"/>
  <c r="R807" i="29"/>
  <c r="R806" i="29"/>
  <c r="R805" i="29"/>
  <c r="R804" i="29"/>
  <c r="R803" i="29"/>
  <c r="R802" i="29"/>
  <c r="R801" i="29"/>
  <c r="R800" i="29"/>
  <c r="R799" i="29"/>
  <c r="R798" i="29"/>
  <c r="R797" i="29"/>
  <c r="R796" i="29"/>
  <c r="Y796" i="29" s="1"/>
  <c r="R795" i="29"/>
  <c r="R794" i="29"/>
  <c r="R793" i="29"/>
  <c r="R792" i="29"/>
  <c r="R791" i="29"/>
  <c r="R790" i="29"/>
  <c r="R789" i="29"/>
  <c r="R788" i="29"/>
  <c r="R787" i="29"/>
  <c r="R786" i="29"/>
  <c r="R785" i="29"/>
  <c r="R784" i="29"/>
  <c r="R783" i="29"/>
  <c r="R782" i="29"/>
  <c r="R781" i="29"/>
  <c r="R780" i="29"/>
  <c r="R779" i="29"/>
  <c r="R778" i="29"/>
  <c r="R777" i="29"/>
  <c r="R776" i="29"/>
  <c r="R775" i="29"/>
  <c r="R774" i="29"/>
  <c r="R773" i="29"/>
  <c r="R772" i="29"/>
  <c r="T772" i="29" s="1"/>
  <c r="R771" i="29"/>
  <c r="R770" i="29"/>
  <c r="R769" i="29"/>
  <c r="R768" i="29"/>
  <c r="R767" i="29"/>
  <c r="R766" i="29"/>
  <c r="Y766" i="29" s="1"/>
  <c r="R765" i="29"/>
  <c r="R764" i="29"/>
  <c r="R763" i="29"/>
  <c r="R762" i="29"/>
  <c r="R761" i="29"/>
  <c r="R760" i="29"/>
  <c r="R759" i="29"/>
  <c r="R758" i="29"/>
  <c r="R757" i="29"/>
  <c r="R756" i="29"/>
  <c r="R755" i="29"/>
  <c r="R754" i="29"/>
  <c r="R753" i="29"/>
  <c r="R752" i="29"/>
  <c r="R751" i="29"/>
  <c r="R750" i="29"/>
  <c r="R749" i="29"/>
  <c r="R748" i="29"/>
  <c r="R747" i="29"/>
  <c r="R746" i="29"/>
  <c r="R745" i="29"/>
  <c r="R744" i="29"/>
  <c r="R743" i="29"/>
  <c r="R742" i="29"/>
  <c r="R741" i="29"/>
  <c r="R740" i="29"/>
  <c r="R739" i="29"/>
  <c r="R738" i="29"/>
  <c r="R737" i="29"/>
  <c r="R736" i="29"/>
  <c r="R735" i="29"/>
  <c r="R734" i="29"/>
  <c r="R733" i="29"/>
  <c r="R732" i="29"/>
  <c r="R731" i="29"/>
  <c r="R730" i="29"/>
  <c r="T730" i="29" s="1"/>
  <c r="V730" i="29" s="1"/>
  <c r="R729" i="29"/>
  <c r="R728" i="29"/>
  <c r="R727" i="29"/>
  <c r="R726" i="29"/>
  <c r="R725" i="29"/>
  <c r="R724" i="29"/>
  <c r="R723" i="29"/>
  <c r="R722" i="29"/>
  <c r="R721" i="29"/>
  <c r="R720" i="29"/>
  <c r="R719" i="29"/>
  <c r="R718" i="29"/>
  <c r="R717" i="29"/>
  <c r="R716" i="29"/>
  <c r="R715" i="29"/>
  <c r="R714" i="29"/>
  <c r="R713" i="29"/>
  <c r="R712" i="29"/>
  <c r="T712" i="29" s="1"/>
  <c r="R711" i="29"/>
  <c r="R710" i="29"/>
  <c r="R709" i="29"/>
  <c r="R708" i="29"/>
  <c r="R707" i="29"/>
  <c r="R706" i="29"/>
  <c r="Y706" i="29" s="1"/>
  <c r="R705" i="29"/>
  <c r="R704" i="29"/>
  <c r="R703" i="29"/>
  <c r="R702" i="29"/>
  <c r="R701" i="29"/>
  <c r="R700" i="29"/>
  <c r="R699" i="29"/>
  <c r="R698" i="29"/>
  <c r="R697" i="29"/>
  <c r="R696" i="29"/>
  <c r="R695" i="29"/>
  <c r="R694" i="29"/>
  <c r="R693" i="29"/>
  <c r="R692" i="29"/>
  <c r="R691" i="29"/>
  <c r="R690" i="29"/>
  <c r="R689" i="29"/>
  <c r="R688" i="29"/>
  <c r="R687" i="29"/>
  <c r="R686" i="29"/>
  <c r="R685" i="29"/>
  <c r="R684" i="29"/>
  <c r="R683" i="29"/>
  <c r="R682" i="29"/>
  <c r="R681" i="29"/>
  <c r="R680" i="29"/>
  <c r="R679" i="29"/>
  <c r="R678" i="29"/>
  <c r="R677" i="29"/>
  <c r="R676" i="29"/>
  <c r="Y676" i="29" s="1"/>
  <c r="R675" i="29"/>
  <c r="R674" i="29"/>
  <c r="R673" i="29"/>
  <c r="R672" i="29"/>
  <c r="R671" i="29"/>
  <c r="R670" i="29"/>
  <c r="R669" i="29"/>
  <c r="R668" i="29"/>
  <c r="R667" i="29"/>
  <c r="R666" i="29"/>
  <c r="R665" i="29"/>
  <c r="R664" i="29"/>
  <c r="R663" i="29"/>
  <c r="R662" i="29"/>
  <c r="R661" i="29"/>
  <c r="R660" i="29"/>
  <c r="R659" i="29"/>
  <c r="R658" i="29"/>
  <c r="R657" i="29"/>
  <c r="R656" i="29"/>
  <c r="R655" i="29"/>
  <c r="R654" i="29"/>
  <c r="R653" i="29"/>
  <c r="R652" i="29"/>
  <c r="R651" i="29"/>
  <c r="R650" i="29"/>
  <c r="R649" i="29"/>
  <c r="R648" i="29"/>
  <c r="R647" i="29"/>
  <c r="R646" i="29"/>
  <c r="R645" i="29"/>
  <c r="R644" i="29"/>
  <c r="R643" i="29"/>
  <c r="R642" i="29"/>
  <c r="R641" i="29"/>
  <c r="R640" i="29"/>
  <c r="T640" i="29" s="1"/>
  <c r="R639" i="29"/>
  <c r="R638" i="29"/>
  <c r="R637" i="29"/>
  <c r="R636" i="29"/>
  <c r="R635" i="29"/>
  <c r="R634" i="29"/>
  <c r="R633" i="29"/>
  <c r="R632" i="29"/>
  <c r="R631" i="29"/>
  <c r="R630" i="29"/>
  <c r="R629" i="29"/>
  <c r="R628" i="29"/>
  <c r="R627" i="29"/>
  <c r="R626" i="29"/>
  <c r="R625" i="29"/>
  <c r="R624" i="29"/>
  <c r="R623" i="29"/>
  <c r="R622" i="29"/>
  <c r="Y622" i="29" s="1"/>
  <c r="R621" i="29"/>
  <c r="R620" i="29"/>
  <c r="R619" i="29"/>
  <c r="R618" i="29"/>
  <c r="R617" i="29"/>
  <c r="R616" i="29"/>
  <c r="Y616" i="29" s="1"/>
  <c r="R615" i="29"/>
  <c r="R614" i="29"/>
  <c r="R613" i="29"/>
  <c r="R612" i="29"/>
  <c r="R611" i="29"/>
  <c r="R610" i="29"/>
  <c r="R609" i="29"/>
  <c r="R608" i="29"/>
  <c r="R607" i="29"/>
  <c r="R606" i="29"/>
  <c r="R605" i="29"/>
  <c r="R604" i="29"/>
  <c r="R603" i="29"/>
  <c r="R602" i="29"/>
  <c r="R601" i="29"/>
  <c r="R600" i="29"/>
  <c r="R599" i="29"/>
  <c r="R598" i="29"/>
  <c r="R597" i="29"/>
  <c r="R596" i="29"/>
  <c r="R595" i="29"/>
  <c r="R594" i="29"/>
  <c r="R593" i="29"/>
  <c r="R592" i="29"/>
  <c r="Y592" i="29" s="1"/>
  <c r="R591" i="29"/>
  <c r="R590" i="29"/>
  <c r="R589" i="29"/>
  <c r="R588" i="29"/>
  <c r="R587" i="29"/>
  <c r="R586" i="29"/>
  <c r="R585" i="29"/>
  <c r="R584" i="29"/>
  <c r="R583" i="29"/>
  <c r="R582" i="29"/>
  <c r="R581" i="29"/>
  <c r="R580" i="29"/>
  <c r="T580" i="29" s="1"/>
  <c r="R579" i="29"/>
  <c r="R578" i="29"/>
  <c r="R577" i="29"/>
  <c r="R576" i="29"/>
  <c r="R575" i="29"/>
  <c r="R574" i="29"/>
  <c r="Y574" i="29" s="1"/>
  <c r="R573" i="29"/>
  <c r="R572" i="29"/>
  <c r="R571" i="29"/>
  <c r="R570" i="29"/>
  <c r="R569" i="29"/>
  <c r="R568" i="29"/>
  <c r="T568" i="29" s="1"/>
  <c r="R567" i="29"/>
  <c r="R566" i="29"/>
  <c r="R565" i="29"/>
  <c r="R564" i="29"/>
  <c r="R563" i="29"/>
  <c r="R562" i="29"/>
  <c r="T562" i="29" s="1"/>
  <c r="R561" i="29"/>
  <c r="R560" i="29"/>
  <c r="R559" i="29"/>
  <c r="R558" i="29"/>
  <c r="R557" i="29"/>
  <c r="R556" i="29"/>
  <c r="Y556" i="29" s="1"/>
  <c r="R555" i="29"/>
  <c r="R554" i="29"/>
  <c r="R553" i="29"/>
  <c r="R552" i="29"/>
  <c r="R551" i="29"/>
  <c r="R550" i="29"/>
  <c r="T550" i="29" s="1"/>
  <c r="R549" i="29"/>
  <c r="R548" i="29"/>
  <c r="R547" i="29"/>
  <c r="R546" i="29"/>
  <c r="R545" i="29"/>
  <c r="R544" i="29"/>
  <c r="T544" i="29" s="1"/>
  <c r="R543" i="29"/>
  <c r="R542" i="29"/>
  <c r="R541" i="29"/>
  <c r="R540" i="29"/>
  <c r="R539" i="29"/>
  <c r="R538" i="29"/>
  <c r="T538" i="29" s="1"/>
  <c r="R537" i="29"/>
  <c r="R536" i="29"/>
  <c r="R535" i="29"/>
  <c r="R534" i="29"/>
  <c r="R533" i="29"/>
  <c r="R532" i="29"/>
  <c r="T532" i="29" s="1"/>
  <c r="R531" i="29"/>
  <c r="R530" i="29"/>
  <c r="R529" i="29"/>
  <c r="R528" i="29"/>
  <c r="R527" i="29"/>
  <c r="R526" i="29"/>
  <c r="T526" i="29" s="1"/>
  <c r="R525" i="29"/>
  <c r="R524" i="29"/>
  <c r="R523" i="29"/>
  <c r="R522" i="29"/>
  <c r="R521" i="29"/>
  <c r="R520" i="29"/>
  <c r="Y520" i="29" s="1"/>
  <c r="R519" i="29"/>
  <c r="R518" i="29"/>
  <c r="J867" i="29"/>
  <c r="J866" i="29"/>
  <c r="J865" i="29"/>
  <c r="J864" i="29"/>
  <c r="Q864" i="29" s="1"/>
  <c r="J863" i="29"/>
  <c r="J862" i="29"/>
  <c r="J861" i="29"/>
  <c r="J860" i="29"/>
  <c r="J859" i="29"/>
  <c r="J858" i="29"/>
  <c r="L858" i="29" s="1"/>
  <c r="M858" i="29" s="1"/>
  <c r="J857" i="29"/>
  <c r="J856" i="29"/>
  <c r="J855" i="29"/>
  <c r="J854" i="29"/>
  <c r="J853" i="29"/>
  <c r="J852" i="29"/>
  <c r="Q852" i="29" s="1"/>
  <c r="J851" i="29"/>
  <c r="J850" i="29"/>
  <c r="J849" i="29"/>
  <c r="J848" i="29"/>
  <c r="J847" i="29"/>
  <c r="J846" i="29"/>
  <c r="L846" i="29" s="1"/>
  <c r="M846" i="29" s="1"/>
  <c r="J845" i="29"/>
  <c r="J844" i="29"/>
  <c r="J843" i="29"/>
  <c r="J842" i="29"/>
  <c r="J841" i="29"/>
  <c r="J840" i="29"/>
  <c r="L840" i="29" s="1"/>
  <c r="J839" i="29"/>
  <c r="J838" i="29"/>
  <c r="J837" i="29"/>
  <c r="J836" i="29"/>
  <c r="J835" i="29"/>
  <c r="J834" i="29"/>
  <c r="Q834" i="29" s="1"/>
  <c r="J833" i="29"/>
  <c r="J832" i="29"/>
  <c r="J831" i="29"/>
  <c r="J830" i="29"/>
  <c r="J829" i="29"/>
  <c r="J828" i="29"/>
  <c r="L828" i="29" s="1"/>
  <c r="N828" i="29" s="1"/>
  <c r="J827" i="29"/>
  <c r="J826" i="29"/>
  <c r="J825" i="29"/>
  <c r="J824" i="29"/>
  <c r="J823" i="29"/>
  <c r="J822" i="29"/>
  <c r="Q822" i="29" s="1"/>
  <c r="J821" i="29"/>
  <c r="J820" i="29"/>
  <c r="J819" i="29"/>
  <c r="J818" i="29"/>
  <c r="J817" i="29"/>
  <c r="J816" i="29"/>
  <c r="Q816" i="29" s="1"/>
  <c r="J815" i="29"/>
  <c r="J814" i="29"/>
  <c r="J813" i="29"/>
  <c r="J812" i="29"/>
  <c r="J811" i="29"/>
  <c r="J810" i="29"/>
  <c r="L810" i="29" s="1"/>
  <c r="J809" i="29"/>
  <c r="J808" i="29"/>
  <c r="J807" i="29"/>
  <c r="J806" i="29"/>
  <c r="J805" i="29"/>
  <c r="J804" i="29"/>
  <c r="L804" i="29" s="1"/>
  <c r="J803" i="29"/>
  <c r="J802" i="29"/>
  <c r="J801" i="29"/>
  <c r="J800" i="29"/>
  <c r="J799" i="29"/>
  <c r="J798" i="29"/>
  <c r="Q798" i="29" s="1"/>
  <c r="J797" i="29"/>
  <c r="J796" i="29"/>
  <c r="J795" i="29"/>
  <c r="J794" i="29"/>
  <c r="J793" i="29"/>
  <c r="J792" i="29"/>
  <c r="Q792" i="29" s="1"/>
  <c r="J791" i="29"/>
  <c r="J790" i="29"/>
  <c r="J789" i="29"/>
  <c r="J788" i="29"/>
  <c r="J787" i="29"/>
  <c r="J786" i="29"/>
  <c r="Q786" i="29" s="1"/>
  <c r="J785" i="29"/>
  <c r="J784" i="29"/>
  <c r="J783" i="29"/>
  <c r="J782" i="29"/>
  <c r="J781" i="29"/>
  <c r="J780" i="29"/>
  <c r="L780" i="29" s="1"/>
  <c r="M780" i="29" s="1"/>
  <c r="J779" i="29"/>
  <c r="J778" i="29"/>
  <c r="J777" i="29"/>
  <c r="J776" i="29"/>
  <c r="J775" i="29"/>
  <c r="J774" i="29"/>
  <c r="Q774" i="29" s="1"/>
  <c r="J773" i="29"/>
  <c r="J772" i="29"/>
  <c r="J771" i="29"/>
  <c r="J770" i="29"/>
  <c r="J769" i="29"/>
  <c r="J768" i="29"/>
  <c r="L768" i="29" s="1"/>
  <c r="M768" i="29" s="1"/>
  <c r="J767" i="29"/>
  <c r="J766" i="29"/>
  <c r="J765" i="29"/>
  <c r="J764" i="29"/>
  <c r="J763" i="29"/>
  <c r="J762" i="29"/>
  <c r="Q762" i="29" s="1"/>
  <c r="J761" i="29"/>
  <c r="J760" i="29"/>
  <c r="J759" i="29"/>
  <c r="J758" i="29"/>
  <c r="J757" i="29"/>
  <c r="J756" i="29"/>
  <c r="L756" i="29" s="1"/>
  <c r="M756" i="29" s="1"/>
  <c r="J755" i="29"/>
  <c r="J754" i="29"/>
  <c r="J753" i="29"/>
  <c r="J752" i="29"/>
  <c r="J751" i="29"/>
  <c r="J750" i="29"/>
  <c r="Q750" i="29" s="1"/>
  <c r="J749" i="29"/>
  <c r="J748" i="29"/>
  <c r="J747" i="29"/>
  <c r="J746" i="29"/>
  <c r="J745" i="29"/>
  <c r="J744" i="29"/>
  <c r="Q744" i="29" s="1"/>
  <c r="J743" i="29"/>
  <c r="J742" i="29"/>
  <c r="J741" i="29"/>
  <c r="J740" i="29"/>
  <c r="J739" i="29"/>
  <c r="J738" i="29"/>
  <c r="Q738" i="29" s="1"/>
  <c r="J737" i="29"/>
  <c r="J736" i="29"/>
  <c r="J735" i="29"/>
  <c r="J734" i="29"/>
  <c r="J733" i="29"/>
  <c r="J732" i="29"/>
  <c r="Q732" i="29" s="1"/>
  <c r="J731" i="29"/>
  <c r="J730" i="29"/>
  <c r="J729" i="29"/>
  <c r="J728" i="29"/>
  <c r="J727" i="29"/>
  <c r="J726" i="29"/>
  <c r="Q726" i="29" s="1"/>
  <c r="J725" i="29"/>
  <c r="J724" i="29"/>
  <c r="J723" i="29"/>
  <c r="J722" i="29"/>
  <c r="J721" i="29"/>
  <c r="J720" i="29"/>
  <c r="Q720" i="29" s="1"/>
  <c r="J719" i="29"/>
  <c r="J718" i="29"/>
  <c r="J717" i="29"/>
  <c r="J716" i="29"/>
  <c r="J715" i="29"/>
  <c r="J714" i="29"/>
  <c r="Q714" i="29" s="1"/>
  <c r="J713" i="29"/>
  <c r="J712" i="29"/>
  <c r="J711" i="29"/>
  <c r="J710" i="29"/>
  <c r="J709" i="29"/>
  <c r="J708" i="29"/>
  <c r="Q708" i="29" s="1"/>
  <c r="J707" i="29"/>
  <c r="J706" i="29"/>
  <c r="J705" i="29"/>
  <c r="J704" i="29"/>
  <c r="J703" i="29"/>
  <c r="J702" i="29"/>
  <c r="L702" i="29" s="1"/>
  <c r="N702" i="29" s="1"/>
  <c r="J701" i="29"/>
  <c r="J700" i="29"/>
  <c r="J699" i="29"/>
  <c r="J698" i="29"/>
  <c r="J697" i="29"/>
  <c r="J696" i="29"/>
  <c r="Q696" i="29" s="1"/>
  <c r="J695" i="29"/>
  <c r="J694" i="29"/>
  <c r="J693" i="29"/>
  <c r="J692" i="29"/>
  <c r="J691" i="29"/>
  <c r="J690" i="29"/>
  <c r="Q690" i="29" s="1"/>
  <c r="J689" i="29"/>
  <c r="J688" i="29"/>
  <c r="J687" i="29"/>
  <c r="J686" i="29"/>
  <c r="J685" i="29"/>
  <c r="J684" i="29"/>
  <c r="Q684" i="29" s="1"/>
  <c r="J683" i="29"/>
  <c r="J682" i="29"/>
  <c r="J681" i="29"/>
  <c r="J680" i="29"/>
  <c r="J679" i="29"/>
  <c r="J678" i="29"/>
  <c r="L678" i="29" s="1"/>
  <c r="N678" i="29" s="1"/>
  <c r="J677" i="29"/>
  <c r="J676" i="29"/>
  <c r="J675" i="29"/>
  <c r="J674" i="29"/>
  <c r="J673" i="29"/>
  <c r="J672" i="29"/>
  <c r="Q672" i="29" s="1"/>
  <c r="J671" i="29"/>
  <c r="J670" i="29"/>
  <c r="J669" i="29"/>
  <c r="J668" i="29"/>
  <c r="J667" i="29"/>
  <c r="J666" i="29"/>
  <c r="Q666" i="29" s="1"/>
  <c r="J665" i="29"/>
  <c r="J664" i="29"/>
  <c r="J663" i="29"/>
  <c r="J662" i="29"/>
  <c r="J661" i="29"/>
  <c r="J660" i="29"/>
  <c r="Q660" i="29" s="1"/>
  <c r="J659" i="29"/>
  <c r="J658" i="29"/>
  <c r="J657" i="29"/>
  <c r="J656" i="29"/>
  <c r="J655" i="29"/>
  <c r="J654" i="29"/>
  <c r="L654" i="29" s="1"/>
  <c r="N654" i="29" s="1"/>
  <c r="J653" i="29"/>
  <c r="J652" i="29"/>
  <c r="J651" i="29"/>
  <c r="J650" i="29"/>
  <c r="J649" i="29"/>
  <c r="J648" i="29"/>
  <c r="Q648" i="29" s="1"/>
  <c r="J647" i="29"/>
  <c r="J646" i="29"/>
  <c r="J645" i="29"/>
  <c r="J644" i="29"/>
  <c r="J643" i="29"/>
  <c r="J642" i="29"/>
  <c r="L642" i="29" s="1"/>
  <c r="J641" i="29"/>
  <c r="J640" i="29"/>
  <c r="J639" i="29"/>
  <c r="J638" i="29"/>
  <c r="J637" i="29"/>
  <c r="J636" i="29"/>
  <c r="Q636" i="29" s="1"/>
  <c r="J635" i="29"/>
  <c r="J634" i="29"/>
  <c r="J633" i="29"/>
  <c r="J632" i="29"/>
  <c r="J631" i="29"/>
  <c r="J630" i="29"/>
  <c r="L630" i="29" s="1"/>
  <c r="J629" i="29"/>
  <c r="J628" i="29"/>
  <c r="J627" i="29"/>
  <c r="J626" i="29"/>
  <c r="J625" i="29"/>
  <c r="J624" i="29"/>
  <c r="L624" i="29" s="1"/>
  <c r="J623" i="29"/>
  <c r="J622" i="29"/>
  <c r="J621" i="29"/>
  <c r="J620" i="29"/>
  <c r="J619" i="29"/>
  <c r="J618" i="29"/>
  <c r="L618" i="29" s="1"/>
  <c r="J617" i="29"/>
  <c r="J616" i="29"/>
  <c r="J615" i="29"/>
  <c r="J614" i="29"/>
  <c r="J613" i="29"/>
  <c r="J612" i="29"/>
  <c r="Q612" i="29" s="1"/>
  <c r="J611" i="29"/>
  <c r="J610" i="29"/>
  <c r="J609" i="29"/>
  <c r="J608" i="29"/>
  <c r="J607" i="29"/>
  <c r="J606" i="29"/>
  <c r="Q606" i="29" s="1"/>
  <c r="J605" i="29"/>
  <c r="J604" i="29"/>
  <c r="J603" i="29"/>
  <c r="J602" i="29"/>
  <c r="J601" i="29"/>
  <c r="J600" i="29"/>
  <c r="L600" i="29" s="1"/>
  <c r="J599" i="29"/>
  <c r="J598" i="29"/>
  <c r="J597" i="29"/>
  <c r="J596" i="29"/>
  <c r="J595" i="29"/>
  <c r="J594" i="29"/>
  <c r="Q594" i="29" s="1"/>
  <c r="J593" i="29"/>
  <c r="J592" i="29"/>
  <c r="J591" i="29"/>
  <c r="J590" i="29"/>
  <c r="J589" i="29"/>
  <c r="J588" i="29"/>
  <c r="L588" i="29" s="1"/>
  <c r="J587" i="29"/>
  <c r="J586" i="29"/>
  <c r="J585" i="29"/>
  <c r="J584" i="29"/>
  <c r="J583" i="29"/>
  <c r="J582" i="29"/>
  <c r="Q582" i="29" s="1"/>
  <c r="J581" i="29"/>
  <c r="J580" i="29"/>
  <c r="J579" i="29"/>
  <c r="J578" i="29"/>
  <c r="J577" i="29"/>
  <c r="J576" i="29"/>
  <c r="L576" i="29" s="1"/>
  <c r="J575" i="29"/>
  <c r="J574" i="29"/>
  <c r="J573" i="29"/>
  <c r="J572" i="29"/>
  <c r="J571" i="29"/>
  <c r="J570" i="29"/>
  <c r="Q570" i="29" s="1"/>
  <c r="J569" i="29"/>
  <c r="J568" i="29"/>
  <c r="J567" i="29"/>
  <c r="J566" i="29"/>
  <c r="J565" i="29"/>
  <c r="J564" i="29"/>
  <c r="Q564" i="29" s="1"/>
  <c r="J563" i="29"/>
  <c r="J562" i="29"/>
  <c r="J561" i="29"/>
  <c r="J560" i="29"/>
  <c r="J559" i="29"/>
  <c r="J558" i="29"/>
  <c r="Q558" i="29" s="1"/>
  <c r="J557" i="29"/>
  <c r="J556" i="29"/>
  <c r="J555" i="29"/>
  <c r="J554" i="29"/>
  <c r="J553" i="29"/>
  <c r="J552" i="29"/>
  <c r="Q552" i="29" s="1"/>
  <c r="J551" i="29"/>
  <c r="J550" i="29"/>
  <c r="J549" i="29"/>
  <c r="J548" i="29"/>
  <c r="J547" i="29"/>
  <c r="J546" i="29"/>
  <c r="Q546" i="29" s="1"/>
  <c r="J545" i="29"/>
  <c r="J544" i="29"/>
  <c r="J543" i="29"/>
  <c r="J542" i="29"/>
  <c r="J541" i="29"/>
  <c r="J540" i="29"/>
  <c r="L540" i="29" s="1"/>
  <c r="J539" i="29"/>
  <c r="J538" i="29"/>
  <c r="J537" i="29"/>
  <c r="J536" i="29"/>
  <c r="J535" i="29"/>
  <c r="J534" i="29"/>
  <c r="L534" i="29" s="1"/>
  <c r="J533" i="29"/>
  <c r="J532" i="29"/>
  <c r="J531" i="29"/>
  <c r="J530" i="29"/>
  <c r="J529" i="29"/>
  <c r="J528" i="29"/>
  <c r="Q528" i="29" s="1"/>
  <c r="J527" i="29"/>
  <c r="J526" i="29"/>
  <c r="J525" i="29"/>
  <c r="J524" i="29"/>
  <c r="J523" i="29"/>
  <c r="J522" i="29"/>
  <c r="L522" i="29" s="1"/>
  <c r="J521" i="29"/>
  <c r="J520" i="29"/>
  <c r="J519" i="29"/>
  <c r="J518" i="29"/>
  <c r="R517" i="29"/>
  <c r="R516" i="29"/>
  <c r="R515" i="29"/>
  <c r="R514" i="29"/>
  <c r="T514" i="29" s="1"/>
  <c r="R513" i="29"/>
  <c r="R512" i="29"/>
  <c r="R511" i="29"/>
  <c r="R510" i="29"/>
  <c r="R509" i="29"/>
  <c r="R508" i="29"/>
  <c r="R507" i="29"/>
  <c r="R506" i="29"/>
  <c r="R505" i="29"/>
  <c r="R504" i="29"/>
  <c r="R503" i="29"/>
  <c r="R502" i="29"/>
  <c r="R501" i="29"/>
  <c r="R500" i="29"/>
  <c r="R499" i="29"/>
  <c r="R498" i="29"/>
  <c r="R497" i="29"/>
  <c r="R496" i="29"/>
  <c r="R495" i="29"/>
  <c r="R494" i="29"/>
  <c r="R493" i="29"/>
  <c r="R492" i="29"/>
  <c r="R491" i="29"/>
  <c r="R490" i="29"/>
  <c r="R489" i="29"/>
  <c r="R488" i="29"/>
  <c r="R487" i="29"/>
  <c r="R486" i="29"/>
  <c r="R485" i="29"/>
  <c r="R484" i="29"/>
  <c r="R483" i="29"/>
  <c r="R482" i="29"/>
  <c r="R481" i="29"/>
  <c r="R480" i="29"/>
  <c r="R479" i="29"/>
  <c r="R478" i="29"/>
  <c r="R477" i="29"/>
  <c r="R476" i="29"/>
  <c r="R475" i="29"/>
  <c r="R474" i="29"/>
  <c r="R473" i="29"/>
  <c r="R472" i="29"/>
  <c r="R471" i="29"/>
  <c r="R470" i="29"/>
  <c r="R469" i="29"/>
  <c r="R468" i="29"/>
  <c r="R467" i="29"/>
  <c r="R466" i="29"/>
  <c r="R465" i="29"/>
  <c r="R464" i="29"/>
  <c r="R463" i="29"/>
  <c r="R462" i="29"/>
  <c r="R461" i="29"/>
  <c r="R460" i="29"/>
  <c r="R459" i="29"/>
  <c r="R458" i="29"/>
  <c r="R457" i="29"/>
  <c r="R456" i="29"/>
  <c r="R455" i="29"/>
  <c r="R454" i="29"/>
  <c r="R453" i="29"/>
  <c r="R452" i="29"/>
  <c r="R451" i="29"/>
  <c r="R450" i="29"/>
  <c r="R449" i="29"/>
  <c r="R448" i="29"/>
  <c r="R447" i="29"/>
  <c r="R446" i="29"/>
  <c r="R445" i="29"/>
  <c r="R444" i="29"/>
  <c r="R443" i="29"/>
  <c r="R442" i="29"/>
  <c r="R441" i="29"/>
  <c r="R440" i="29"/>
  <c r="R439" i="29"/>
  <c r="R438" i="29"/>
  <c r="R437" i="29"/>
  <c r="R436" i="29"/>
  <c r="R435" i="29"/>
  <c r="R434" i="29"/>
  <c r="R433" i="29"/>
  <c r="R432" i="29"/>
  <c r="R431" i="29"/>
  <c r="R430" i="29"/>
  <c r="R429" i="29"/>
  <c r="R428" i="29"/>
  <c r="R427" i="29"/>
  <c r="R426" i="29"/>
  <c r="R425" i="29"/>
  <c r="R424" i="29"/>
  <c r="R423" i="29"/>
  <c r="R422" i="29"/>
  <c r="R421" i="29"/>
  <c r="R420" i="29"/>
  <c r="R419" i="29"/>
  <c r="R418" i="29"/>
  <c r="Y418" i="29" s="1"/>
  <c r="R417" i="29"/>
  <c r="R416" i="29"/>
  <c r="R415" i="29"/>
  <c r="R414" i="29"/>
  <c r="R413" i="29"/>
  <c r="R412" i="29"/>
  <c r="T412" i="29" s="1"/>
  <c r="R411" i="29"/>
  <c r="R410" i="29"/>
  <c r="R409" i="29"/>
  <c r="R408" i="29"/>
  <c r="R407" i="29"/>
  <c r="R406" i="29"/>
  <c r="T406" i="29" s="1"/>
  <c r="R405" i="29"/>
  <c r="R404" i="29"/>
  <c r="R403" i="29"/>
  <c r="R402" i="29"/>
  <c r="R401" i="29"/>
  <c r="R400" i="29"/>
  <c r="Y400" i="29" s="1"/>
  <c r="R399" i="29"/>
  <c r="R398" i="29"/>
  <c r="R397" i="29"/>
  <c r="R396" i="29"/>
  <c r="R395" i="29"/>
  <c r="R394" i="29"/>
  <c r="T394" i="29" s="1"/>
  <c r="V394" i="29" s="1"/>
  <c r="R393" i="29"/>
  <c r="R392" i="29"/>
  <c r="R391" i="29"/>
  <c r="R390" i="29"/>
  <c r="R389" i="29"/>
  <c r="R388" i="29"/>
  <c r="T388" i="29" s="1"/>
  <c r="U388" i="29" s="1"/>
  <c r="R387" i="29"/>
  <c r="R386" i="29"/>
  <c r="R385" i="29"/>
  <c r="R384" i="29"/>
  <c r="R383" i="29"/>
  <c r="R382" i="29"/>
  <c r="Y382" i="29" s="1"/>
  <c r="R381" i="29"/>
  <c r="R380" i="29"/>
  <c r="R379" i="29"/>
  <c r="R378" i="29"/>
  <c r="R377" i="29"/>
  <c r="R376" i="29"/>
  <c r="T376" i="29" s="1"/>
  <c r="U376" i="29" s="1"/>
  <c r="R375" i="29"/>
  <c r="R374" i="29"/>
  <c r="R373" i="29"/>
  <c r="R372" i="29"/>
  <c r="R371" i="29"/>
  <c r="R370" i="29"/>
  <c r="Y370" i="29" s="1"/>
  <c r="R369" i="29"/>
  <c r="R368" i="29"/>
  <c r="R367" i="29"/>
  <c r="R366" i="29"/>
  <c r="R365" i="29"/>
  <c r="R364" i="29"/>
  <c r="Y364" i="29" s="1"/>
  <c r="R363" i="29"/>
  <c r="R362" i="29"/>
  <c r="R361" i="29"/>
  <c r="R360" i="29"/>
  <c r="R359" i="29"/>
  <c r="R358" i="29"/>
  <c r="T358" i="29" s="1"/>
  <c r="R357" i="29"/>
  <c r="R356" i="29"/>
  <c r="R355" i="29"/>
  <c r="R354" i="29"/>
  <c r="R353" i="29"/>
  <c r="R352" i="29"/>
  <c r="T352" i="29" s="1"/>
  <c r="R351" i="29"/>
  <c r="R350" i="29"/>
  <c r="R349" i="29"/>
  <c r="R348" i="29"/>
  <c r="R347" i="29"/>
  <c r="R346" i="29"/>
  <c r="Y346" i="29" s="1"/>
  <c r="R345" i="29"/>
  <c r="R344" i="29"/>
  <c r="R343" i="29"/>
  <c r="R342" i="29"/>
  <c r="R341" i="29"/>
  <c r="R340" i="29"/>
  <c r="Y340" i="29" s="1"/>
  <c r="R339" i="29"/>
  <c r="R338" i="29"/>
  <c r="R337" i="29"/>
  <c r="R336" i="29"/>
  <c r="R335" i="29"/>
  <c r="R334" i="29"/>
  <c r="T334" i="29" s="1"/>
  <c r="R333" i="29"/>
  <c r="R332" i="29"/>
  <c r="R331" i="29"/>
  <c r="R330" i="29"/>
  <c r="R329" i="29"/>
  <c r="R328" i="29"/>
  <c r="Y328" i="29" s="1"/>
  <c r="R327" i="29"/>
  <c r="R326" i="29"/>
  <c r="R325" i="29"/>
  <c r="R324" i="29"/>
  <c r="R323" i="29"/>
  <c r="R322" i="29"/>
  <c r="Y322" i="29" s="1"/>
  <c r="R321" i="29"/>
  <c r="R320" i="29"/>
  <c r="R319" i="29"/>
  <c r="R318" i="29"/>
  <c r="R317" i="29"/>
  <c r="R316" i="29"/>
  <c r="Y316" i="29" s="1"/>
  <c r="R315" i="29"/>
  <c r="R314" i="29"/>
  <c r="R313" i="29"/>
  <c r="R312" i="29"/>
  <c r="R311" i="29"/>
  <c r="R310" i="29"/>
  <c r="Y310" i="29" s="1"/>
  <c r="R309" i="29"/>
  <c r="R308" i="29"/>
  <c r="R307" i="29"/>
  <c r="R306" i="29"/>
  <c r="R305" i="29"/>
  <c r="R304" i="29"/>
  <c r="Y304" i="29" s="1"/>
  <c r="R303" i="29"/>
  <c r="R302" i="29"/>
  <c r="R301" i="29"/>
  <c r="R300" i="29"/>
  <c r="R299" i="29"/>
  <c r="R298" i="29"/>
  <c r="T298" i="29" s="1"/>
  <c r="R297" i="29"/>
  <c r="R296" i="29"/>
  <c r="R295" i="29"/>
  <c r="R294" i="29"/>
  <c r="R293" i="29"/>
  <c r="R292" i="29"/>
  <c r="Y292" i="29" s="1"/>
  <c r="R291" i="29"/>
  <c r="R290" i="29"/>
  <c r="R289" i="29"/>
  <c r="R288" i="29"/>
  <c r="R287" i="29"/>
  <c r="R286" i="29"/>
  <c r="T286" i="29" s="1"/>
  <c r="R285" i="29"/>
  <c r="R284" i="29"/>
  <c r="R283" i="29"/>
  <c r="R282" i="29"/>
  <c r="R281" i="29"/>
  <c r="R280" i="29"/>
  <c r="T280" i="29" s="1"/>
  <c r="R279" i="29"/>
  <c r="R278" i="29"/>
  <c r="R277" i="29"/>
  <c r="R276" i="29"/>
  <c r="R275" i="29"/>
  <c r="R274" i="29"/>
  <c r="Y274" i="29" s="1"/>
  <c r="R273" i="29"/>
  <c r="R272" i="29"/>
  <c r="R271" i="29"/>
  <c r="R270" i="29"/>
  <c r="R269" i="29"/>
  <c r="R268" i="29"/>
  <c r="Y268" i="29" s="1"/>
  <c r="R267" i="29"/>
  <c r="R266" i="29"/>
  <c r="R265" i="29"/>
  <c r="R264" i="29"/>
  <c r="R263" i="29"/>
  <c r="R262" i="29"/>
  <c r="Y262" i="29" s="1"/>
  <c r="R261" i="29"/>
  <c r="R260" i="29"/>
  <c r="R259" i="29"/>
  <c r="R258" i="29"/>
  <c r="R257" i="29"/>
  <c r="R256" i="29"/>
  <c r="Y256" i="29" s="1"/>
  <c r="R255" i="29"/>
  <c r="R254" i="29"/>
  <c r="R253" i="29"/>
  <c r="R252" i="29"/>
  <c r="R251" i="29"/>
  <c r="R250" i="29"/>
  <c r="Y250" i="29" s="1"/>
  <c r="R249" i="29"/>
  <c r="R248" i="29"/>
  <c r="R247" i="29"/>
  <c r="R246" i="29"/>
  <c r="R245" i="29"/>
  <c r="R244" i="29"/>
  <c r="Y244" i="29" s="1"/>
  <c r="R243" i="29"/>
  <c r="R242" i="29"/>
  <c r="R241" i="29"/>
  <c r="R240" i="29"/>
  <c r="R239" i="29"/>
  <c r="R238" i="29"/>
  <c r="T238" i="29" s="1"/>
  <c r="U238" i="29" s="1"/>
  <c r="R237" i="29"/>
  <c r="R236" i="29"/>
  <c r="R235" i="29"/>
  <c r="R234" i="29"/>
  <c r="R233" i="29"/>
  <c r="R232" i="29"/>
  <c r="Y232" i="29" s="1"/>
  <c r="R231" i="29"/>
  <c r="R230" i="29"/>
  <c r="R229" i="29"/>
  <c r="R228" i="29"/>
  <c r="R227" i="29"/>
  <c r="R226" i="29"/>
  <c r="R225" i="29"/>
  <c r="R224" i="29"/>
  <c r="R223" i="29"/>
  <c r="R222" i="29"/>
  <c r="R221" i="29"/>
  <c r="R220" i="29"/>
  <c r="R219" i="29"/>
  <c r="R218" i="29"/>
  <c r="R217" i="29"/>
  <c r="R216" i="29"/>
  <c r="R215" i="29"/>
  <c r="R214" i="29"/>
  <c r="R213" i="29"/>
  <c r="R212" i="29"/>
  <c r="R211" i="29"/>
  <c r="R210" i="29"/>
  <c r="R209" i="29"/>
  <c r="R208" i="29"/>
  <c r="R207" i="29"/>
  <c r="R206" i="29"/>
  <c r="R205" i="29"/>
  <c r="R204" i="29"/>
  <c r="R203" i="29"/>
  <c r="R202" i="29"/>
  <c r="R201" i="29"/>
  <c r="R200" i="29"/>
  <c r="R199" i="29"/>
  <c r="R198" i="29"/>
  <c r="J517" i="29"/>
  <c r="J516" i="29"/>
  <c r="J515" i="29"/>
  <c r="J514" i="29"/>
  <c r="J513" i="29"/>
  <c r="J512" i="29"/>
  <c r="J511" i="29"/>
  <c r="J510" i="29"/>
  <c r="J509" i="29"/>
  <c r="J508" i="29"/>
  <c r="J507" i="29"/>
  <c r="J506" i="29"/>
  <c r="J505" i="29"/>
  <c r="J504" i="29"/>
  <c r="J503" i="29"/>
  <c r="J502" i="29"/>
  <c r="J501" i="29"/>
  <c r="J500" i="29"/>
  <c r="J499" i="29"/>
  <c r="J498" i="29"/>
  <c r="J497" i="29"/>
  <c r="J496" i="29"/>
  <c r="J495" i="29"/>
  <c r="J494" i="29"/>
  <c r="J493" i="29"/>
  <c r="J492" i="29"/>
  <c r="J491" i="29"/>
  <c r="J490" i="29"/>
  <c r="J489" i="29"/>
  <c r="J488" i="29"/>
  <c r="J487" i="29"/>
  <c r="J486" i="29"/>
  <c r="J485" i="29"/>
  <c r="J484" i="29"/>
  <c r="J483" i="29"/>
  <c r="J482" i="29"/>
  <c r="J481" i="29"/>
  <c r="J480" i="29"/>
  <c r="J479" i="29"/>
  <c r="J478" i="29"/>
  <c r="J477" i="29"/>
  <c r="J476" i="29"/>
  <c r="L476" i="29" s="1"/>
  <c r="J475" i="29"/>
  <c r="J474" i="29"/>
  <c r="J473" i="29"/>
  <c r="J472" i="29"/>
  <c r="J471" i="29"/>
  <c r="J470" i="29"/>
  <c r="L470" i="29" s="1"/>
  <c r="J469" i="29"/>
  <c r="J468" i="29"/>
  <c r="J467" i="29"/>
  <c r="J466" i="29"/>
  <c r="J465" i="29"/>
  <c r="J464" i="29"/>
  <c r="L464" i="29" s="1"/>
  <c r="J463" i="29"/>
  <c r="J462" i="29"/>
  <c r="J461" i="29"/>
  <c r="J460" i="29"/>
  <c r="J459" i="29"/>
  <c r="J458" i="29"/>
  <c r="J457" i="29"/>
  <c r="J456" i="29"/>
  <c r="J455" i="29"/>
  <c r="J454" i="29"/>
  <c r="J453" i="29"/>
  <c r="J452" i="29"/>
  <c r="L452" i="29" s="1"/>
  <c r="J451" i="29"/>
  <c r="J450" i="29"/>
  <c r="J449" i="29"/>
  <c r="J448" i="29"/>
  <c r="J447" i="29"/>
  <c r="J446" i="29"/>
  <c r="L446" i="29" s="1"/>
  <c r="J445" i="29"/>
  <c r="J444" i="29"/>
  <c r="J443" i="29"/>
  <c r="J442" i="29"/>
  <c r="J441" i="29"/>
  <c r="J440" i="29"/>
  <c r="L440" i="29" s="1"/>
  <c r="J439" i="29"/>
  <c r="J438" i="29"/>
  <c r="J437" i="29"/>
  <c r="J436" i="29"/>
  <c r="J435" i="29"/>
  <c r="J434" i="29"/>
  <c r="L434" i="29" s="1"/>
  <c r="J433" i="29"/>
  <c r="J432" i="29"/>
  <c r="J431" i="29"/>
  <c r="J430" i="29"/>
  <c r="J429" i="29"/>
  <c r="J428" i="29"/>
  <c r="L428" i="29" s="1"/>
  <c r="J427" i="29"/>
  <c r="J426" i="29"/>
  <c r="J425" i="29"/>
  <c r="J424" i="29"/>
  <c r="J423" i="29"/>
  <c r="J422" i="29"/>
  <c r="J421" i="29"/>
  <c r="J420" i="29"/>
  <c r="J419" i="29"/>
  <c r="J418" i="29"/>
  <c r="J417" i="29"/>
  <c r="J416" i="29"/>
  <c r="L416" i="29" s="1"/>
  <c r="J415" i="29"/>
  <c r="J414" i="29"/>
  <c r="J413" i="29"/>
  <c r="J412" i="29"/>
  <c r="J411" i="29"/>
  <c r="J410" i="29"/>
  <c r="L410" i="29" s="1"/>
  <c r="J409" i="29"/>
  <c r="J408" i="29"/>
  <c r="J407" i="29"/>
  <c r="J406" i="29"/>
  <c r="J405" i="29"/>
  <c r="J404" i="29"/>
  <c r="L404" i="29" s="1"/>
  <c r="J403" i="29"/>
  <c r="J402" i="29"/>
  <c r="J401" i="29"/>
  <c r="J400" i="29"/>
  <c r="J399" i="29"/>
  <c r="J398" i="29"/>
  <c r="Q398" i="29" s="1"/>
  <c r="J397" i="29"/>
  <c r="J396" i="29"/>
  <c r="J395" i="29"/>
  <c r="J394" i="29"/>
  <c r="J393" i="29"/>
  <c r="J392" i="29"/>
  <c r="Q392" i="29" s="1"/>
  <c r="J391" i="29"/>
  <c r="J390" i="29"/>
  <c r="J389" i="29"/>
  <c r="J388" i="29"/>
  <c r="J387" i="29"/>
  <c r="J386" i="29"/>
  <c r="J385" i="29"/>
  <c r="J384" i="29"/>
  <c r="J383" i="29"/>
  <c r="J382" i="29"/>
  <c r="J381" i="29"/>
  <c r="J380" i="29"/>
  <c r="Q380" i="29" s="1"/>
  <c r="J379" i="29"/>
  <c r="J378" i="29"/>
  <c r="J377" i="29"/>
  <c r="J376" i="29"/>
  <c r="J375" i="29"/>
  <c r="J374" i="29"/>
  <c r="L374" i="29" s="1"/>
  <c r="M374" i="29" s="1"/>
  <c r="J373" i="29"/>
  <c r="J372" i="29"/>
  <c r="J371" i="29"/>
  <c r="J370" i="29"/>
  <c r="J369" i="29"/>
  <c r="J368" i="29"/>
  <c r="Q368" i="29" s="1"/>
  <c r="J367" i="29"/>
  <c r="J366" i="29"/>
  <c r="J365" i="29"/>
  <c r="J364" i="29"/>
  <c r="J363" i="29"/>
  <c r="J362" i="29"/>
  <c r="Q362" i="29" s="1"/>
  <c r="J361" i="29"/>
  <c r="J360" i="29"/>
  <c r="J359" i="29"/>
  <c r="J358" i="29"/>
  <c r="J357" i="29"/>
  <c r="J356" i="29"/>
  <c r="Q356" i="29" s="1"/>
  <c r="J355" i="29"/>
  <c r="J354" i="29"/>
  <c r="J353" i="29"/>
  <c r="J352" i="29"/>
  <c r="J351" i="29"/>
  <c r="J350" i="29"/>
  <c r="J349" i="29"/>
  <c r="J348" i="29"/>
  <c r="J347" i="29"/>
  <c r="J346" i="29"/>
  <c r="J345" i="29"/>
  <c r="J344" i="29"/>
  <c r="L344" i="29" s="1"/>
  <c r="J343" i="29"/>
  <c r="J342" i="29"/>
  <c r="J341" i="29"/>
  <c r="J340" i="29"/>
  <c r="J339" i="29"/>
  <c r="J338" i="29"/>
  <c r="L338" i="29" s="1"/>
  <c r="N338" i="29" s="1"/>
  <c r="J337" i="29"/>
  <c r="J336" i="29"/>
  <c r="J335" i="29"/>
  <c r="J334" i="29"/>
  <c r="J333" i="29"/>
  <c r="J332" i="29"/>
  <c r="L332" i="29" s="1"/>
  <c r="N332" i="29" s="1"/>
  <c r="J331" i="29"/>
  <c r="J330" i="29"/>
  <c r="J329" i="29"/>
  <c r="J328" i="29"/>
  <c r="J327" i="29"/>
  <c r="J326" i="29"/>
  <c r="L326" i="29" s="1"/>
  <c r="N326" i="29" s="1"/>
  <c r="J325" i="29"/>
  <c r="J324" i="29"/>
  <c r="J323" i="29"/>
  <c r="J322" i="29"/>
  <c r="J321" i="29"/>
  <c r="J320" i="29"/>
  <c r="L320" i="29" s="1"/>
  <c r="N320" i="29" s="1"/>
  <c r="J319" i="29"/>
  <c r="J318" i="29"/>
  <c r="J317" i="29"/>
  <c r="J316" i="29"/>
  <c r="J315" i="29"/>
  <c r="J314" i="29"/>
  <c r="J313" i="29"/>
  <c r="J312" i="29"/>
  <c r="J311" i="29"/>
  <c r="J310" i="29"/>
  <c r="J309" i="29"/>
  <c r="J308" i="29"/>
  <c r="L308" i="29" s="1"/>
  <c r="N308" i="29" s="1"/>
  <c r="J307" i="29"/>
  <c r="J306" i="29"/>
  <c r="J305" i="29"/>
  <c r="J304" i="29"/>
  <c r="J303" i="29"/>
  <c r="J302" i="29"/>
  <c r="L302" i="29" s="1"/>
  <c r="N302" i="29" s="1"/>
  <c r="J301" i="29"/>
  <c r="J300" i="29"/>
  <c r="J299" i="29"/>
  <c r="J298" i="29"/>
  <c r="J297" i="29"/>
  <c r="J296" i="29"/>
  <c r="L296" i="29" s="1"/>
  <c r="N296" i="29" s="1"/>
  <c r="J295" i="29"/>
  <c r="J294" i="29"/>
  <c r="J293" i="29"/>
  <c r="J292" i="29"/>
  <c r="J291" i="29"/>
  <c r="J290" i="29"/>
  <c r="L290" i="29" s="1"/>
  <c r="N290" i="29" s="1"/>
  <c r="J289" i="29"/>
  <c r="J288" i="29"/>
  <c r="J287" i="29"/>
  <c r="J286" i="29"/>
  <c r="J285" i="29"/>
  <c r="J284" i="29"/>
  <c r="L284" i="29" s="1"/>
  <c r="N284" i="29" s="1"/>
  <c r="J283" i="29"/>
  <c r="J282" i="29"/>
  <c r="J281" i="29"/>
  <c r="J280" i="29"/>
  <c r="J279" i="29"/>
  <c r="J278" i="29"/>
  <c r="J277" i="29"/>
  <c r="J276" i="29"/>
  <c r="J275" i="29"/>
  <c r="J274" i="29"/>
  <c r="J273" i="29"/>
  <c r="J272" i="29"/>
  <c r="L272" i="29" s="1"/>
  <c r="J271" i="29"/>
  <c r="J270" i="29"/>
  <c r="J269" i="29"/>
  <c r="J268" i="29"/>
  <c r="J267" i="29"/>
  <c r="J266" i="29"/>
  <c r="Q266" i="29" s="1"/>
  <c r="J265" i="29"/>
  <c r="J264" i="29"/>
  <c r="J263" i="29"/>
  <c r="J262" i="29"/>
  <c r="J261" i="29"/>
  <c r="J260" i="29"/>
  <c r="Q260" i="29" s="1"/>
  <c r="J259" i="29"/>
  <c r="J258" i="29"/>
  <c r="J257" i="29"/>
  <c r="J256" i="29"/>
  <c r="J255" i="29"/>
  <c r="J254" i="29"/>
  <c r="Q254" i="29" s="1"/>
  <c r="J253" i="29"/>
  <c r="J252" i="29"/>
  <c r="J251" i="29"/>
  <c r="J250" i="29"/>
  <c r="J249" i="29"/>
  <c r="J248" i="29"/>
  <c r="Q248" i="29" s="1"/>
  <c r="J247" i="29"/>
  <c r="J246" i="29"/>
  <c r="J245" i="29"/>
  <c r="J244" i="29"/>
  <c r="J243" i="29"/>
  <c r="J242" i="29"/>
  <c r="J241" i="29"/>
  <c r="J240" i="29"/>
  <c r="J239" i="29"/>
  <c r="J238" i="29"/>
  <c r="J237" i="29"/>
  <c r="J236" i="29"/>
  <c r="Q236" i="29" s="1"/>
  <c r="J235" i="29"/>
  <c r="J234" i="29"/>
  <c r="J233" i="29"/>
  <c r="J232" i="29"/>
  <c r="J231" i="29"/>
  <c r="J230" i="29"/>
  <c r="Q230" i="29" s="1"/>
  <c r="J229" i="29"/>
  <c r="J228" i="29"/>
  <c r="J227" i="29"/>
  <c r="J226" i="29"/>
  <c r="J225" i="29"/>
  <c r="J224" i="29"/>
  <c r="J223" i="29"/>
  <c r="J222" i="29"/>
  <c r="J221" i="29"/>
  <c r="J220" i="29"/>
  <c r="J219" i="29"/>
  <c r="J218" i="29"/>
  <c r="J217" i="29"/>
  <c r="J216" i="29"/>
  <c r="J215" i="29"/>
  <c r="J214" i="29"/>
  <c r="J213" i="29"/>
  <c r="J212" i="29"/>
  <c r="J211" i="29"/>
  <c r="J210" i="29"/>
  <c r="J209" i="29"/>
  <c r="J208" i="29"/>
  <c r="J207" i="29"/>
  <c r="J206" i="29"/>
  <c r="J205" i="29"/>
  <c r="J204" i="29"/>
  <c r="J203" i="29"/>
  <c r="J202" i="29"/>
  <c r="J201" i="29"/>
  <c r="J200" i="29"/>
  <c r="J199" i="29"/>
  <c r="J198" i="29"/>
  <c r="L458" i="29"/>
  <c r="L422" i="29"/>
  <c r="Q386" i="29"/>
  <c r="L350" i="29"/>
  <c r="L314" i="29"/>
  <c r="N314" i="29" s="1"/>
  <c r="Q278" i="29"/>
  <c r="Q242" i="29"/>
  <c r="R197" i="29"/>
  <c r="R196" i="29"/>
  <c r="R195" i="29"/>
  <c r="R194" i="29"/>
  <c r="R193" i="29"/>
  <c r="R192" i="29"/>
  <c r="R191" i="29"/>
  <c r="R190" i="29"/>
  <c r="R189" i="29"/>
  <c r="R188" i="29"/>
  <c r="R187" i="29"/>
  <c r="R186" i="29"/>
  <c r="T186" i="29" s="1"/>
  <c r="R185" i="29"/>
  <c r="R184" i="29"/>
  <c r="R183" i="29"/>
  <c r="R182" i="29"/>
  <c r="R181" i="29"/>
  <c r="R180" i="29"/>
  <c r="R179" i="29"/>
  <c r="R178" i="29"/>
  <c r="R177" i="29"/>
  <c r="R176" i="29"/>
  <c r="R175" i="29"/>
  <c r="R174" i="29"/>
  <c r="R173" i="29"/>
  <c r="R172" i="29"/>
  <c r="R171" i="29"/>
  <c r="R170" i="29"/>
  <c r="R169" i="29"/>
  <c r="R168" i="29"/>
  <c r="T168" i="29" s="1"/>
  <c r="R167" i="29"/>
  <c r="R166" i="29"/>
  <c r="R165" i="29"/>
  <c r="R164" i="29"/>
  <c r="R163" i="29"/>
  <c r="R162" i="29"/>
  <c r="T162" i="29" s="1"/>
  <c r="R161" i="29"/>
  <c r="R160" i="29"/>
  <c r="R159" i="29"/>
  <c r="R158" i="29"/>
  <c r="R157" i="29"/>
  <c r="R156" i="29"/>
  <c r="T156" i="29" s="1"/>
  <c r="R155" i="29"/>
  <c r="R154" i="29"/>
  <c r="R153" i="29"/>
  <c r="R152" i="29"/>
  <c r="R151" i="29"/>
  <c r="R150" i="29"/>
  <c r="T150" i="29" s="1"/>
  <c r="R149" i="29"/>
  <c r="R148" i="29"/>
  <c r="R147" i="29"/>
  <c r="R146" i="29"/>
  <c r="R145" i="29"/>
  <c r="R144" i="29"/>
  <c r="T144" i="29" s="1"/>
  <c r="R143" i="29"/>
  <c r="R142" i="29"/>
  <c r="R141" i="29"/>
  <c r="R140" i="29"/>
  <c r="R139" i="29"/>
  <c r="R138" i="29"/>
  <c r="T138" i="29" s="1"/>
  <c r="R137" i="29"/>
  <c r="R136" i="29"/>
  <c r="R135" i="29"/>
  <c r="R134" i="29"/>
  <c r="R133" i="29"/>
  <c r="R132" i="29"/>
  <c r="R131" i="29"/>
  <c r="R130" i="29"/>
  <c r="R129" i="29"/>
  <c r="R128" i="29"/>
  <c r="R127" i="29"/>
  <c r="R126" i="29"/>
  <c r="T126" i="29" s="1"/>
  <c r="V126" i="29" s="1"/>
  <c r="R125" i="29"/>
  <c r="R124" i="29"/>
  <c r="R123" i="29"/>
  <c r="R122" i="29"/>
  <c r="R121" i="29"/>
  <c r="R120" i="29"/>
  <c r="Y120" i="29" s="1"/>
  <c r="R119" i="29"/>
  <c r="R118" i="29"/>
  <c r="R117" i="29"/>
  <c r="R116" i="29"/>
  <c r="R115" i="29"/>
  <c r="R114" i="29"/>
  <c r="T114" i="29" s="1"/>
  <c r="U114" i="29" s="1"/>
  <c r="R113" i="29"/>
  <c r="R112" i="29"/>
  <c r="R111" i="29"/>
  <c r="R110" i="29"/>
  <c r="R109" i="29"/>
  <c r="R108" i="29"/>
  <c r="Y108" i="29" s="1"/>
  <c r="R107" i="29"/>
  <c r="R106" i="29"/>
  <c r="R105" i="29"/>
  <c r="R104" i="29"/>
  <c r="R103" i="29"/>
  <c r="R102" i="29"/>
  <c r="T102" i="29" s="1"/>
  <c r="U102" i="29" s="1"/>
  <c r="R101" i="29"/>
  <c r="R100" i="29"/>
  <c r="R99" i="29"/>
  <c r="R98" i="29"/>
  <c r="R97" i="29"/>
  <c r="R96" i="29"/>
  <c r="T96" i="29" s="1"/>
  <c r="R95" i="29"/>
  <c r="R94" i="29"/>
  <c r="R93" i="29"/>
  <c r="R92" i="29"/>
  <c r="R91" i="29"/>
  <c r="R90" i="29"/>
  <c r="Y90" i="29" s="1"/>
  <c r="R89" i="29"/>
  <c r="R88" i="29"/>
  <c r="R87" i="29"/>
  <c r="R86" i="29"/>
  <c r="R85" i="29"/>
  <c r="R84" i="29"/>
  <c r="T84" i="29" s="1"/>
  <c r="U84" i="29" s="1"/>
  <c r="R83" i="29"/>
  <c r="R82" i="29"/>
  <c r="R81" i="29"/>
  <c r="R80" i="29"/>
  <c r="R79" i="29"/>
  <c r="R78" i="29"/>
  <c r="Y78" i="29" s="1"/>
  <c r="R77" i="29"/>
  <c r="R76" i="29"/>
  <c r="R75" i="29"/>
  <c r="R74" i="29"/>
  <c r="R73" i="29"/>
  <c r="R72" i="29"/>
  <c r="Y72" i="29" s="1"/>
  <c r="R71" i="29"/>
  <c r="R70" i="29"/>
  <c r="R69" i="29"/>
  <c r="R68" i="29"/>
  <c r="R67" i="29"/>
  <c r="R66" i="29"/>
  <c r="Y66" i="29" s="1"/>
  <c r="R65" i="29"/>
  <c r="R64" i="29"/>
  <c r="R63" i="29"/>
  <c r="R62" i="29"/>
  <c r="R61" i="29"/>
  <c r="R60" i="29"/>
  <c r="Y60" i="29" s="1"/>
  <c r="R59" i="29"/>
  <c r="R58" i="29"/>
  <c r="R57" i="29"/>
  <c r="R56" i="29"/>
  <c r="R55" i="29"/>
  <c r="R54" i="29"/>
  <c r="Y54" i="29" s="1"/>
  <c r="R53" i="29"/>
  <c r="R52" i="29"/>
  <c r="R51" i="29"/>
  <c r="R50" i="29"/>
  <c r="R49" i="29"/>
  <c r="R48" i="29"/>
  <c r="Y48" i="29" s="1"/>
  <c r="R47" i="29"/>
  <c r="R46" i="29"/>
  <c r="R45" i="29"/>
  <c r="R44" i="29"/>
  <c r="R43" i="29"/>
  <c r="R42" i="29"/>
  <c r="T42" i="29" s="1"/>
  <c r="R41" i="29"/>
  <c r="R40" i="29"/>
  <c r="R39" i="29"/>
  <c r="R38" i="29"/>
  <c r="R37" i="29"/>
  <c r="R36" i="29"/>
  <c r="T36" i="29" s="1"/>
  <c r="R35" i="29"/>
  <c r="R34" i="29"/>
  <c r="R33" i="29"/>
  <c r="R32" i="29"/>
  <c r="R31" i="29"/>
  <c r="R30" i="29"/>
  <c r="J197" i="29"/>
  <c r="J196" i="29"/>
  <c r="J195" i="29"/>
  <c r="J194" i="29"/>
  <c r="J193" i="29"/>
  <c r="J192" i="29"/>
  <c r="J191" i="29"/>
  <c r="J190" i="29"/>
  <c r="J189" i="29"/>
  <c r="J188" i="29"/>
  <c r="J187" i="29"/>
  <c r="J186" i="29"/>
  <c r="J185" i="29"/>
  <c r="J184" i="29"/>
  <c r="J183" i="29"/>
  <c r="J182" i="29"/>
  <c r="J181" i="29"/>
  <c r="J180" i="29"/>
  <c r="J179" i="29"/>
  <c r="J178" i="29"/>
  <c r="J177" i="29"/>
  <c r="J176" i="29"/>
  <c r="J175" i="29"/>
  <c r="J174" i="29"/>
  <c r="J173" i="29"/>
  <c r="J172" i="29"/>
  <c r="J171" i="29"/>
  <c r="J170" i="29"/>
  <c r="J169" i="29"/>
  <c r="J168" i="29"/>
  <c r="J167" i="29"/>
  <c r="J166" i="29"/>
  <c r="J165" i="29"/>
  <c r="J164" i="29"/>
  <c r="J163" i="29"/>
  <c r="J162" i="29"/>
  <c r="J161" i="29"/>
  <c r="J160" i="29"/>
  <c r="J159" i="29"/>
  <c r="J158" i="29"/>
  <c r="J157" i="29"/>
  <c r="J156" i="29"/>
  <c r="J155" i="29"/>
  <c r="J154" i="29"/>
  <c r="J153" i="29"/>
  <c r="J152" i="29"/>
  <c r="J151" i="29"/>
  <c r="J150" i="29"/>
  <c r="J149" i="29"/>
  <c r="J148" i="29"/>
  <c r="J147" i="29"/>
  <c r="J146" i="29"/>
  <c r="J145" i="29"/>
  <c r="J144" i="29"/>
  <c r="J143" i="29"/>
  <c r="J142" i="29"/>
  <c r="J141" i="29"/>
  <c r="J140" i="29"/>
  <c r="J139" i="29"/>
  <c r="J138" i="29"/>
  <c r="J137" i="29"/>
  <c r="J136" i="29"/>
  <c r="J135" i="29"/>
  <c r="J134" i="29"/>
  <c r="J133" i="29"/>
  <c r="J132" i="29"/>
  <c r="J131" i="29"/>
  <c r="J130" i="29"/>
  <c r="J129" i="29"/>
  <c r="J128" i="29"/>
  <c r="J127" i="29"/>
  <c r="J126" i="29"/>
  <c r="L126" i="29" s="1"/>
  <c r="N126" i="29" s="1"/>
  <c r="J125" i="29"/>
  <c r="J124" i="29"/>
  <c r="J123" i="29"/>
  <c r="J122" i="29"/>
  <c r="J121" i="29"/>
  <c r="J120" i="29"/>
  <c r="L120" i="29" s="1"/>
  <c r="N120" i="29" s="1"/>
  <c r="J119" i="29"/>
  <c r="J118" i="29"/>
  <c r="J117" i="29"/>
  <c r="J116" i="29"/>
  <c r="J115" i="29"/>
  <c r="J114" i="29"/>
  <c r="L114" i="29" s="1"/>
  <c r="J113" i="29"/>
  <c r="J112" i="29"/>
  <c r="J111" i="29"/>
  <c r="J110" i="29"/>
  <c r="J109" i="29"/>
  <c r="J108" i="29"/>
  <c r="Q108" i="29" s="1"/>
  <c r="J107" i="29"/>
  <c r="J106" i="29"/>
  <c r="J105" i="29"/>
  <c r="J104" i="29"/>
  <c r="J103" i="29"/>
  <c r="J102" i="29"/>
  <c r="L102" i="29" s="1"/>
  <c r="J101" i="29"/>
  <c r="J100" i="29"/>
  <c r="J99" i="29"/>
  <c r="J98" i="29"/>
  <c r="J97" i="29"/>
  <c r="J96" i="29"/>
  <c r="J95" i="29"/>
  <c r="J94" i="29"/>
  <c r="J93" i="29"/>
  <c r="J92" i="29"/>
  <c r="J91" i="29"/>
  <c r="J90" i="29"/>
  <c r="L90" i="29" s="1"/>
  <c r="J89" i="29"/>
  <c r="J88" i="29"/>
  <c r="J87" i="29"/>
  <c r="J86" i="29"/>
  <c r="J85" i="29"/>
  <c r="J84" i="29"/>
  <c r="J83" i="29"/>
  <c r="J82" i="29"/>
  <c r="J81" i="29"/>
  <c r="J80" i="29"/>
  <c r="J79" i="29"/>
  <c r="J78" i="29"/>
  <c r="L78" i="29" s="1"/>
  <c r="J77" i="29"/>
  <c r="J76" i="29"/>
  <c r="J75" i="29"/>
  <c r="J74" i="29"/>
  <c r="J73" i="29"/>
  <c r="J72" i="29"/>
  <c r="J71" i="29"/>
  <c r="J70" i="29"/>
  <c r="J69" i="29"/>
  <c r="J68" i="29"/>
  <c r="J67" i="29"/>
  <c r="J66" i="29"/>
  <c r="L66" i="29" s="1"/>
  <c r="J65" i="29"/>
  <c r="J64" i="29"/>
  <c r="J63" i="29"/>
  <c r="J62" i="29"/>
  <c r="J61" i="29"/>
  <c r="J60" i="29"/>
  <c r="J59" i="29"/>
  <c r="J58" i="29"/>
  <c r="J57" i="29"/>
  <c r="J56" i="29"/>
  <c r="J55" i="29"/>
  <c r="J54" i="29"/>
  <c r="L54" i="29" s="1"/>
  <c r="J53" i="29"/>
  <c r="J52" i="29"/>
  <c r="J51" i="29"/>
  <c r="J50" i="29"/>
  <c r="J49" i="29"/>
  <c r="J48" i="29"/>
  <c r="L48" i="29" s="1"/>
  <c r="J47" i="29"/>
  <c r="J46" i="29"/>
  <c r="J45" i="29"/>
  <c r="J44" i="29"/>
  <c r="J43" i="29"/>
  <c r="J42" i="29"/>
  <c r="L42" i="29" s="1"/>
  <c r="J41" i="29"/>
  <c r="J40" i="29"/>
  <c r="J39" i="29"/>
  <c r="J38" i="29"/>
  <c r="J37" i="29"/>
  <c r="J36" i="29"/>
  <c r="L36" i="29" s="1"/>
  <c r="J35" i="29"/>
  <c r="J34" i="29"/>
  <c r="J33" i="29"/>
  <c r="J32" i="29"/>
  <c r="J31" i="29"/>
  <c r="J30" i="29"/>
  <c r="B867" i="29"/>
  <c r="B866" i="29"/>
  <c r="B865" i="29"/>
  <c r="B864" i="29"/>
  <c r="I864" i="29" s="1"/>
  <c r="B863" i="29"/>
  <c r="B862" i="29"/>
  <c r="I862" i="29" s="1"/>
  <c r="B861" i="29"/>
  <c r="B860" i="29"/>
  <c r="B859" i="29"/>
  <c r="B858" i="29"/>
  <c r="I858" i="29" s="1"/>
  <c r="B857" i="29"/>
  <c r="B856" i="29"/>
  <c r="I856" i="29" s="1"/>
  <c r="B855" i="29"/>
  <c r="B854" i="29"/>
  <c r="B853" i="29"/>
  <c r="B852" i="29"/>
  <c r="I852" i="29" s="1"/>
  <c r="B851" i="29"/>
  <c r="B850" i="29"/>
  <c r="I850" i="29" s="1"/>
  <c r="B849" i="29"/>
  <c r="B848" i="29"/>
  <c r="B847" i="29"/>
  <c r="B846" i="29"/>
  <c r="I846" i="29" s="1"/>
  <c r="B845" i="29"/>
  <c r="B844" i="29"/>
  <c r="I844" i="29" s="1"/>
  <c r="B843" i="29"/>
  <c r="B842" i="29"/>
  <c r="B841" i="29"/>
  <c r="B840" i="29"/>
  <c r="D840" i="29" s="1"/>
  <c r="B839" i="29"/>
  <c r="B838" i="29"/>
  <c r="D838" i="29" s="1"/>
  <c r="B837" i="29"/>
  <c r="B836" i="29"/>
  <c r="B835" i="29"/>
  <c r="B834" i="29"/>
  <c r="I834" i="29" s="1"/>
  <c r="B833" i="29"/>
  <c r="B832" i="29"/>
  <c r="B831" i="29"/>
  <c r="B830" i="29"/>
  <c r="B829" i="29"/>
  <c r="B828" i="29"/>
  <c r="B827" i="29"/>
  <c r="B826" i="29"/>
  <c r="I826" i="29" s="1"/>
  <c r="B825" i="29"/>
  <c r="B824" i="29"/>
  <c r="B823" i="29"/>
  <c r="B822" i="29"/>
  <c r="B821" i="29"/>
  <c r="B820" i="29"/>
  <c r="I820" i="29" s="1"/>
  <c r="B819" i="29"/>
  <c r="B818" i="29"/>
  <c r="B817" i="29"/>
  <c r="B816" i="29"/>
  <c r="D816" i="29" s="1"/>
  <c r="E816" i="29" s="1"/>
  <c r="B815" i="29"/>
  <c r="B814" i="29"/>
  <c r="B813" i="29"/>
  <c r="B812" i="29"/>
  <c r="B811" i="29"/>
  <c r="B810" i="29"/>
  <c r="B809" i="29"/>
  <c r="B808" i="29"/>
  <c r="I808" i="29" s="1"/>
  <c r="B807" i="29"/>
  <c r="B806" i="29"/>
  <c r="B805" i="29"/>
  <c r="B804" i="29"/>
  <c r="D804" i="29" s="1"/>
  <c r="F804" i="29" s="1"/>
  <c r="B803" i="29"/>
  <c r="B802" i="29"/>
  <c r="D802" i="29" s="1"/>
  <c r="F802" i="29" s="1"/>
  <c r="B801" i="29"/>
  <c r="B800" i="29"/>
  <c r="B799" i="29"/>
  <c r="B798" i="29"/>
  <c r="D798" i="29" s="1"/>
  <c r="F798" i="29" s="1"/>
  <c r="B797" i="29"/>
  <c r="B796" i="29"/>
  <c r="D796" i="29" s="1"/>
  <c r="F796" i="29" s="1"/>
  <c r="B795" i="29"/>
  <c r="B794" i="29"/>
  <c r="B793" i="29"/>
  <c r="B792" i="29"/>
  <c r="D792" i="29" s="1"/>
  <c r="F792" i="29" s="1"/>
  <c r="B791" i="29"/>
  <c r="B790" i="29"/>
  <c r="D790" i="29" s="1"/>
  <c r="F790" i="29" s="1"/>
  <c r="B789" i="29"/>
  <c r="B788" i="29"/>
  <c r="B787" i="29"/>
  <c r="B786" i="29"/>
  <c r="D786" i="29" s="1"/>
  <c r="F786" i="29" s="1"/>
  <c r="B785" i="29"/>
  <c r="B784" i="29"/>
  <c r="D784" i="29" s="1"/>
  <c r="F784" i="29" s="1"/>
  <c r="B783" i="29"/>
  <c r="B782" i="29"/>
  <c r="B781" i="29"/>
  <c r="B780" i="29"/>
  <c r="D780" i="29" s="1"/>
  <c r="B779" i="29"/>
  <c r="B778" i="29"/>
  <c r="D778" i="29" s="1"/>
  <c r="B777" i="29"/>
  <c r="B776" i="29"/>
  <c r="B775" i="29"/>
  <c r="B774" i="29"/>
  <c r="D774" i="29" s="1"/>
  <c r="B773" i="29"/>
  <c r="B772" i="29"/>
  <c r="D772" i="29" s="1"/>
  <c r="B771" i="29"/>
  <c r="B770" i="29"/>
  <c r="B769" i="29"/>
  <c r="B768" i="29"/>
  <c r="D768" i="29" s="1"/>
  <c r="B767" i="29"/>
  <c r="B766" i="29"/>
  <c r="D766" i="29" s="1"/>
  <c r="B765" i="29"/>
  <c r="B764" i="29"/>
  <c r="B763" i="29"/>
  <c r="B762" i="29"/>
  <c r="D762" i="29" s="1"/>
  <c r="B761" i="29"/>
  <c r="B760" i="29"/>
  <c r="D760" i="29" s="1"/>
  <c r="B759" i="29"/>
  <c r="B758" i="29"/>
  <c r="B757" i="29"/>
  <c r="B756" i="29"/>
  <c r="D756" i="29" s="1"/>
  <c r="B755" i="29"/>
  <c r="B754" i="29"/>
  <c r="D754" i="29" s="1"/>
  <c r="B753" i="29"/>
  <c r="B752" i="29"/>
  <c r="B751" i="29"/>
  <c r="B750" i="29"/>
  <c r="B749" i="29"/>
  <c r="B748" i="29"/>
  <c r="B747" i="29"/>
  <c r="B746" i="29"/>
  <c r="B745" i="29"/>
  <c r="B744" i="29"/>
  <c r="B743" i="29"/>
  <c r="B742" i="29"/>
  <c r="D742" i="29" s="1"/>
  <c r="B741" i="29"/>
  <c r="B740" i="29"/>
  <c r="B739" i="29"/>
  <c r="B738" i="29"/>
  <c r="B737" i="29"/>
  <c r="B736" i="29"/>
  <c r="I736" i="29" s="1"/>
  <c r="B735" i="29"/>
  <c r="B734" i="29"/>
  <c r="B733" i="29"/>
  <c r="B732" i="29"/>
  <c r="B731" i="29"/>
  <c r="B730" i="29"/>
  <c r="B729" i="29"/>
  <c r="B728" i="29"/>
  <c r="B727" i="29"/>
  <c r="B726" i="29"/>
  <c r="D726" i="29" s="1"/>
  <c r="B725" i="29"/>
  <c r="B724" i="29"/>
  <c r="I724" i="29" s="1"/>
  <c r="B723" i="29"/>
  <c r="B722" i="29"/>
  <c r="B721" i="29"/>
  <c r="B720" i="29"/>
  <c r="B719" i="29"/>
  <c r="B718" i="29"/>
  <c r="D718" i="29" s="1"/>
  <c r="B717" i="29"/>
  <c r="B716" i="29"/>
  <c r="B715" i="29"/>
  <c r="B714" i="29"/>
  <c r="D714" i="29" s="1"/>
  <c r="B713" i="29"/>
  <c r="B712" i="29"/>
  <c r="D712" i="29" s="1"/>
  <c r="B711" i="29"/>
  <c r="B710" i="29"/>
  <c r="B709" i="29"/>
  <c r="B708" i="29"/>
  <c r="B707" i="29"/>
  <c r="B706" i="29"/>
  <c r="I706" i="29" s="1"/>
  <c r="B705" i="29"/>
  <c r="B704" i="29"/>
  <c r="B703" i="29"/>
  <c r="B702" i="29"/>
  <c r="B701" i="29"/>
  <c r="B700" i="29"/>
  <c r="D700" i="29" s="1"/>
  <c r="B699" i="29"/>
  <c r="B698" i="29"/>
  <c r="B697" i="29"/>
  <c r="B696" i="29"/>
  <c r="B695" i="29"/>
  <c r="B694" i="29"/>
  <c r="I694" i="29" s="1"/>
  <c r="B693" i="29"/>
  <c r="B692" i="29"/>
  <c r="B691" i="29"/>
  <c r="B690" i="29"/>
  <c r="B689" i="29"/>
  <c r="B688" i="29"/>
  <c r="D688" i="29" s="1"/>
  <c r="B687" i="29"/>
  <c r="B686" i="29"/>
  <c r="B685" i="29"/>
  <c r="B684" i="29"/>
  <c r="B683" i="29"/>
  <c r="B682" i="29"/>
  <c r="I682" i="29" s="1"/>
  <c r="B681" i="29"/>
  <c r="B680" i="29"/>
  <c r="B679" i="29"/>
  <c r="B678" i="29"/>
  <c r="B677" i="29"/>
  <c r="B676" i="29"/>
  <c r="D676" i="29" s="1"/>
  <c r="B675" i="29"/>
  <c r="B674" i="29"/>
  <c r="B673" i="29"/>
  <c r="B672" i="29"/>
  <c r="B671" i="29"/>
  <c r="B670" i="29"/>
  <c r="I670" i="29" s="1"/>
  <c r="B669" i="29"/>
  <c r="B668" i="29"/>
  <c r="B667" i="29"/>
  <c r="B666" i="29"/>
  <c r="B665" i="29"/>
  <c r="B664" i="29"/>
  <c r="D664" i="29" s="1"/>
  <c r="B663" i="29"/>
  <c r="B662" i="29"/>
  <c r="B661" i="29"/>
  <c r="B660" i="29"/>
  <c r="B659" i="29"/>
  <c r="B658" i="29"/>
  <c r="I658" i="29" s="1"/>
  <c r="B657" i="29"/>
  <c r="B656" i="29"/>
  <c r="B655" i="29"/>
  <c r="B654" i="29"/>
  <c r="B653" i="29"/>
  <c r="B652" i="29"/>
  <c r="D652" i="29" s="1"/>
  <c r="B651" i="29"/>
  <c r="B650" i="29"/>
  <c r="B649" i="29"/>
  <c r="B648" i="29"/>
  <c r="I648" i="29" s="1"/>
  <c r="B647" i="29"/>
  <c r="B646" i="29"/>
  <c r="B645" i="29"/>
  <c r="B644" i="29"/>
  <c r="B643" i="29"/>
  <c r="B642" i="29"/>
  <c r="B641" i="29"/>
  <c r="B640" i="29"/>
  <c r="B639" i="29"/>
  <c r="B638" i="29"/>
  <c r="B637" i="29"/>
  <c r="B636" i="29"/>
  <c r="B635" i="29"/>
  <c r="B634" i="29"/>
  <c r="I634" i="29" s="1"/>
  <c r="B633" i="29"/>
  <c r="B632" i="29"/>
  <c r="B631" i="29"/>
  <c r="B630" i="29"/>
  <c r="B629" i="29"/>
  <c r="B628" i="29"/>
  <c r="I628" i="29" s="1"/>
  <c r="B627" i="29"/>
  <c r="B626" i="29"/>
  <c r="B625" i="29"/>
  <c r="B624" i="29"/>
  <c r="B623" i="29"/>
  <c r="B622" i="29"/>
  <c r="D622" i="29" s="1"/>
  <c r="B621" i="29"/>
  <c r="B620" i="29"/>
  <c r="B619" i="29"/>
  <c r="B618" i="29"/>
  <c r="B617" i="29"/>
  <c r="B616" i="29"/>
  <c r="I616" i="29" s="1"/>
  <c r="B615" i="29"/>
  <c r="B614" i="29"/>
  <c r="B613" i="29"/>
  <c r="B612" i="29"/>
  <c r="B611" i="29"/>
  <c r="B610" i="29"/>
  <c r="D610" i="29" s="1"/>
  <c r="F610" i="29" s="1"/>
  <c r="B609" i="29"/>
  <c r="B608" i="29"/>
  <c r="B607" i="29"/>
  <c r="B606" i="29"/>
  <c r="B605" i="29"/>
  <c r="B604" i="29"/>
  <c r="I604" i="29" s="1"/>
  <c r="B603" i="29"/>
  <c r="B602" i="29"/>
  <c r="B601" i="29"/>
  <c r="B600" i="29"/>
  <c r="B599" i="29"/>
  <c r="B598" i="29"/>
  <c r="I598" i="29" s="1"/>
  <c r="B597" i="29"/>
  <c r="B596" i="29"/>
  <c r="B595" i="29"/>
  <c r="B594" i="29"/>
  <c r="B593" i="29"/>
  <c r="B592" i="29"/>
  <c r="D592" i="29" s="1"/>
  <c r="F592" i="29" s="1"/>
  <c r="B591" i="29"/>
  <c r="B590" i="29"/>
  <c r="B589" i="29"/>
  <c r="B588" i="29"/>
  <c r="B587" i="29"/>
  <c r="B586" i="29"/>
  <c r="I586" i="29" s="1"/>
  <c r="B585" i="29"/>
  <c r="B584" i="29"/>
  <c r="B583" i="29"/>
  <c r="B582" i="29"/>
  <c r="B581" i="29"/>
  <c r="B580" i="29"/>
  <c r="I580" i="29" s="1"/>
  <c r="B579" i="29"/>
  <c r="B578" i="29"/>
  <c r="B577" i="29"/>
  <c r="B576" i="29"/>
  <c r="B575" i="29"/>
  <c r="B574" i="29"/>
  <c r="I574" i="29" s="1"/>
  <c r="B573" i="29"/>
  <c r="B572" i="29"/>
  <c r="B571" i="29"/>
  <c r="B570" i="29"/>
  <c r="B569" i="29"/>
  <c r="B568" i="29"/>
  <c r="I568" i="29" s="1"/>
  <c r="B567" i="29"/>
  <c r="B566" i="29"/>
  <c r="B565" i="29"/>
  <c r="B564" i="29"/>
  <c r="B563" i="29"/>
  <c r="B562" i="29"/>
  <c r="I562" i="29" s="1"/>
  <c r="B561" i="29"/>
  <c r="B560" i="29"/>
  <c r="B559" i="29"/>
  <c r="B558" i="29"/>
  <c r="B557" i="29"/>
  <c r="B556" i="29"/>
  <c r="I556" i="29" s="1"/>
  <c r="B555" i="29"/>
  <c r="B554" i="29"/>
  <c r="B553" i="29"/>
  <c r="B552" i="29"/>
  <c r="B551" i="29"/>
  <c r="B550" i="29"/>
  <c r="I550" i="29" s="1"/>
  <c r="B549" i="29"/>
  <c r="B548" i="29"/>
  <c r="B547" i="29"/>
  <c r="B546" i="29"/>
  <c r="B545" i="29"/>
  <c r="B544" i="29"/>
  <c r="D544" i="29" s="1"/>
  <c r="B543" i="29"/>
  <c r="B542" i="29"/>
  <c r="B541" i="29"/>
  <c r="B540" i="29"/>
  <c r="B539" i="29"/>
  <c r="B538" i="29"/>
  <c r="D538" i="29" s="1"/>
  <c r="E538" i="29" s="1"/>
  <c r="B537" i="29"/>
  <c r="B536" i="29"/>
  <c r="B535" i="29"/>
  <c r="B534" i="29"/>
  <c r="B533" i="29"/>
  <c r="B532" i="29"/>
  <c r="I532" i="29" s="1"/>
  <c r="B531" i="29"/>
  <c r="B530" i="29"/>
  <c r="B529" i="29"/>
  <c r="B528" i="29"/>
  <c r="B527" i="29"/>
  <c r="B526" i="29"/>
  <c r="I526" i="29" s="1"/>
  <c r="B525" i="29"/>
  <c r="B524" i="29"/>
  <c r="B523" i="29"/>
  <c r="B522" i="29"/>
  <c r="B521" i="29"/>
  <c r="B520" i="29"/>
  <c r="I520" i="29" s="1"/>
  <c r="B519" i="29"/>
  <c r="B518" i="29"/>
  <c r="B517" i="29"/>
  <c r="B516" i="29"/>
  <c r="B515" i="29"/>
  <c r="B514" i="29"/>
  <c r="B513" i="29"/>
  <c r="B512" i="29"/>
  <c r="I512" i="29" s="1"/>
  <c r="B511" i="29"/>
  <c r="B510" i="29"/>
  <c r="B509" i="29"/>
  <c r="B508" i="29"/>
  <c r="B507" i="29"/>
  <c r="B506" i="29"/>
  <c r="I506" i="29" s="1"/>
  <c r="B505" i="29"/>
  <c r="B504" i="29"/>
  <c r="B503" i="29"/>
  <c r="B502" i="29"/>
  <c r="B501" i="29"/>
  <c r="B500" i="29"/>
  <c r="B499" i="29"/>
  <c r="B498" i="29"/>
  <c r="B497" i="29"/>
  <c r="B496" i="29"/>
  <c r="B495" i="29"/>
  <c r="B494" i="29"/>
  <c r="I494" i="29" s="1"/>
  <c r="B493" i="29"/>
  <c r="B492" i="29"/>
  <c r="B491" i="29"/>
  <c r="B490" i="29"/>
  <c r="B489" i="29"/>
  <c r="B488" i="29"/>
  <c r="I488" i="29" s="1"/>
  <c r="B487" i="29"/>
  <c r="B486" i="29"/>
  <c r="B485" i="29"/>
  <c r="B484" i="29"/>
  <c r="B483" i="29"/>
  <c r="B482" i="29"/>
  <c r="B481" i="29"/>
  <c r="B480" i="29"/>
  <c r="B479" i="29"/>
  <c r="B478" i="29"/>
  <c r="B477" i="29"/>
  <c r="B476" i="29"/>
  <c r="I476" i="29" s="1"/>
  <c r="B475" i="29"/>
  <c r="B474" i="29"/>
  <c r="B473" i="29"/>
  <c r="B472" i="29"/>
  <c r="B471" i="29"/>
  <c r="B470" i="29"/>
  <c r="B469" i="29"/>
  <c r="B468" i="29"/>
  <c r="B467" i="29"/>
  <c r="B466" i="29"/>
  <c r="B465" i="29"/>
  <c r="B464" i="29"/>
  <c r="I464" i="29" s="1"/>
  <c r="B463" i="29"/>
  <c r="B462" i="29"/>
  <c r="B461" i="29"/>
  <c r="B460" i="29"/>
  <c r="B459" i="29"/>
  <c r="B458" i="29"/>
  <c r="I458" i="29" s="1"/>
  <c r="B457" i="29"/>
  <c r="B456" i="29"/>
  <c r="B455" i="29"/>
  <c r="B454" i="29"/>
  <c r="B453" i="29"/>
  <c r="B452" i="29"/>
  <c r="B451" i="29"/>
  <c r="B450" i="29"/>
  <c r="B449" i="29"/>
  <c r="B448" i="29"/>
  <c r="B447" i="29"/>
  <c r="B446" i="29"/>
  <c r="I446" i="29" s="1"/>
  <c r="B445" i="29"/>
  <c r="B444" i="29"/>
  <c r="B443" i="29"/>
  <c r="B442" i="29"/>
  <c r="B441" i="29"/>
  <c r="B440" i="29"/>
  <c r="I440" i="29" s="1"/>
  <c r="B439" i="29"/>
  <c r="B438" i="29"/>
  <c r="B437" i="29"/>
  <c r="B436" i="29"/>
  <c r="B435" i="29"/>
  <c r="B434" i="29"/>
  <c r="B433" i="29"/>
  <c r="B432" i="29"/>
  <c r="B431" i="29"/>
  <c r="B430" i="29"/>
  <c r="B429" i="29"/>
  <c r="B428" i="29"/>
  <c r="B427" i="29"/>
  <c r="B426" i="29"/>
  <c r="B425" i="29"/>
  <c r="B424" i="29"/>
  <c r="B423" i="29"/>
  <c r="B422" i="29"/>
  <c r="B421" i="29"/>
  <c r="B420" i="29"/>
  <c r="B419" i="29"/>
  <c r="B418" i="29"/>
  <c r="B417" i="29"/>
  <c r="I417" i="29" s="1"/>
  <c r="B416" i="29"/>
  <c r="I416" i="29" s="1"/>
  <c r="B415" i="29"/>
  <c r="B414" i="29"/>
  <c r="B413" i="29"/>
  <c r="B412" i="29"/>
  <c r="B411" i="29"/>
  <c r="I411" i="29" s="1"/>
  <c r="B410" i="29"/>
  <c r="I410" i="29" s="1"/>
  <c r="B409" i="29"/>
  <c r="B408" i="29"/>
  <c r="B407" i="29"/>
  <c r="B406" i="29"/>
  <c r="B405" i="29"/>
  <c r="I405" i="29" s="1"/>
  <c r="B404" i="29"/>
  <c r="I404" i="29" s="1"/>
  <c r="B403" i="29"/>
  <c r="B402" i="29"/>
  <c r="B401" i="29"/>
  <c r="B400" i="29"/>
  <c r="B399" i="29"/>
  <c r="D399" i="29" s="1"/>
  <c r="E399" i="29" s="1"/>
  <c r="B398" i="29"/>
  <c r="D398" i="29" s="1"/>
  <c r="B397" i="29"/>
  <c r="B396" i="29"/>
  <c r="B395" i="29"/>
  <c r="B394" i="29"/>
  <c r="B393" i="29"/>
  <c r="I393" i="29" s="1"/>
  <c r="B392" i="29"/>
  <c r="I392" i="29" s="1"/>
  <c r="B391" i="29"/>
  <c r="B390" i="29"/>
  <c r="B389" i="29"/>
  <c r="B388" i="29"/>
  <c r="B387" i="29"/>
  <c r="I387" i="29" s="1"/>
  <c r="B386" i="29"/>
  <c r="I386" i="29" s="1"/>
  <c r="B385" i="29"/>
  <c r="B384" i="29"/>
  <c r="B383" i="29"/>
  <c r="B382" i="29"/>
  <c r="B381" i="29"/>
  <c r="I381" i="29" s="1"/>
  <c r="B380" i="29"/>
  <c r="I380" i="29" s="1"/>
  <c r="B379" i="29"/>
  <c r="B378" i="29"/>
  <c r="B377" i="29"/>
  <c r="B376" i="29"/>
  <c r="B375" i="29"/>
  <c r="I375" i="29" s="1"/>
  <c r="B374" i="29"/>
  <c r="I374" i="29" s="1"/>
  <c r="B373" i="29"/>
  <c r="B372" i="29"/>
  <c r="B371" i="29"/>
  <c r="B370" i="29"/>
  <c r="B369" i="29"/>
  <c r="I369" i="29" s="1"/>
  <c r="B368" i="29"/>
  <c r="I368" i="29" s="1"/>
  <c r="B367" i="29"/>
  <c r="B366" i="29"/>
  <c r="B365" i="29"/>
  <c r="B364" i="29"/>
  <c r="B363" i="29"/>
  <c r="D363" i="29" s="1"/>
  <c r="E363" i="29" s="1"/>
  <c r="B362" i="29"/>
  <c r="I362" i="29" s="1"/>
  <c r="B361" i="29"/>
  <c r="B360" i="29"/>
  <c r="B359" i="29"/>
  <c r="B358" i="29"/>
  <c r="B357" i="29"/>
  <c r="I357" i="29" s="1"/>
  <c r="B356" i="29"/>
  <c r="I356" i="29" s="1"/>
  <c r="B355" i="29"/>
  <c r="B354" i="29"/>
  <c r="B353" i="29"/>
  <c r="B352" i="29"/>
  <c r="B351" i="29"/>
  <c r="B350" i="29"/>
  <c r="D350" i="29" s="1"/>
  <c r="F350" i="29" s="1"/>
  <c r="B349" i="29"/>
  <c r="B348" i="29"/>
  <c r="B347" i="29"/>
  <c r="B346" i="29"/>
  <c r="B345" i="29"/>
  <c r="B344" i="29"/>
  <c r="I344" i="29" s="1"/>
  <c r="B343" i="29"/>
  <c r="B342" i="29"/>
  <c r="B341" i="29"/>
  <c r="B340" i="29"/>
  <c r="B339" i="29"/>
  <c r="B338" i="29"/>
  <c r="D338" i="29" s="1"/>
  <c r="B337" i="29"/>
  <c r="B336" i="29"/>
  <c r="B335" i="29"/>
  <c r="B334" i="29"/>
  <c r="B333" i="29"/>
  <c r="B332" i="29"/>
  <c r="D332" i="29" s="1"/>
  <c r="B331" i="29"/>
  <c r="B330" i="29"/>
  <c r="B329" i="29"/>
  <c r="B328" i="29"/>
  <c r="B327" i="29"/>
  <c r="B326" i="29"/>
  <c r="I326" i="29" s="1"/>
  <c r="B325" i="29"/>
  <c r="B324" i="29"/>
  <c r="B323" i="29"/>
  <c r="B322" i="29"/>
  <c r="B321" i="29"/>
  <c r="B320" i="29"/>
  <c r="D320" i="29" s="1"/>
  <c r="B319" i="29"/>
  <c r="B318" i="29"/>
  <c r="B317" i="29"/>
  <c r="B316" i="29"/>
  <c r="B315" i="29"/>
  <c r="B314" i="29"/>
  <c r="I314" i="29" s="1"/>
  <c r="B313" i="29"/>
  <c r="B312" i="29"/>
  <c r="B311" i="29"/>
  <c r="B310" i="29"/>
  <c r="B309" i="29"/>
  <c r="B308" i="29"/>
  <c r="D308" i="29" s="1"/>
  <c r="B307" i="29"/>
  <c r="B306" i="29"/>
  <c r="B305" i="29"/>
  <c r="B304" i="29"/>
  <c r="B303" i="29"/>
  <c r="B302" i="29"/>
  <c r="D302" i="29" s="1"/>
  <c r="B301" i="29"/>
  <c r="B300" i="29"/>
  <c r="B299" i="29"/>
  <c r="B298" i="29"/>
  <c r="B297" i="29"/>
  <c r="B296" i="29"/>
  <c r="D296" i="29" s="1"/>
  <c r="B295" i="29"/>
  <c r="B294" i="29"/>
  <c r="B293" i="29"/>
  <c r="B292" i="29"/>
  <c r="B291" i="29"/>
  <c r="B290" i="29"/>
  <c r="I290" i="29" s="1"/>
  <c r="B289" i="29"/>
  <c r="B288" i="29"/>
  <c r="B287" i="29"/>
  <c r="B286" i="29"/>
  <c r="B285" i="29"/>
  <c r="B284" i="29"/>
  <c r="D284" i="29" s="1"/>
  <c r="B283" i="29"/>
  <c r="B282" i="29"/>
  <c r="B281" i="29"/>
  <c r="B280" i="29"/>
  <c r="B279" i="29"/>
  <c r="B278" i="29"/>
  <c r="I278" i="29" s="1"/>
  <c r="B277" i="29"/>
  <c r="B276" i="29"/>
  <c r="B275" i="29"/>
  <c r="B274" i="29"/>
  <c r="B273" i="29"/>
  <c r="B272" i="29"/>
  <c r="B271" i="29"/>
  <c r="B270" i="29"/>
  <c r="B269" i="29"/>
  <c r="B268" i="29"/>
  <c r="B267" i="29"/>
  <c r="B266" i="29"/>
  <c r="B265" i="29"/>
  <c r="B264" i="29"/>
  <c r="B263" i="29"/>
  <c r="B262" i="29"/>
  <c r="B261" i="29"/>
  <c r="B260" i="29"/>
  <c r="B259" i="29"/>
  <c r="B258" i="29"/>
  <c r="B257" i="29"/>
  <c r="B256" i="29"/>
  <c r="B255" i="29"/>
  <c r="B254" i="29"/>
  <c r="B253" i="29"/>
  <c r="B252" i="29"/>
  <c r="B251" i="29"/>
  <c r="B250" i="29"/>
  <c r="B249" i="29"/>
  <c r="B248" i="29"/>
  <c r="B247" i="29"/>
  <c r="B246" i="29"/>
  <c r="B245" i="29"/>
  <c r="B244" i="29"/>
  <c r="B243" i="29"/>
  <c r="B242" i="29"/>
  <c r="B241" i="29"/>
  <c r="B240" i="29"/>
  <c r="B239" i="29"/>
  <c r="B238" i="29"/>
  <c r="B237" i="29"/>
  <c r="B236" i="29"/>
  <c r="B235" i="29"/>
  <c r="B234" i="29"/>
  <c r="B233" i="29"/>
  <c r="B232" i="29"/>
  <c r="B231" i="29"/>
  <c r="B230" i="29"/>
  <c r="B229" i="29"/>
  <c r="B228" i="29"/>
  <c r="B227" i="29"/>
  <c r="B226" i="29"/>
  <c r="B225" i="29"/>
  <c r="B224" i="29"/>
  <c r="B223" i="29"/>
  <c r="B222" i="29"/>
  <c r="B221" i="29"/>
  <c r="B220" i="29"/>
  <c r="B219" i="29"/>
  <c r="B218" i="29"/>
  <c r="B217" i="29"/>
  <c r="B216" i="29"/>
  <c r="B215" i="29"/>
  <c r="B214" i="29"/>
  <c r="B213" i="29"/>
  <c r="B212" i="29"/>
  <c r="B211" i="29"/>
  <c r="B210" i="29"/>
  <c r="B209" i="29"/>
  <c r="B208" i="29"/>
  <c r="B207" i="29"/>
  <c r="B206" i="29"/>
  <c r="B205" i="29"/>
  <c r="B204" i="29"/>
  <c r="B203" i="29"/>
  <c r="B202" i="29"/>
  <c r="B201" i="29"/>
  <c r="B200" i="29"/>
  <c r="B199" i="29"/>
  <c r="B198" i="29"/>
  <c r="B197" i="29"/>
  <c r="B196" i="29"/>
  <c r="B195" i="29"/>
  <c r="B194" i="29"/>
  <c r="B193" i="29"/>
  <c r="B192" i="29"/>
  <c r="D192" i="29" s="1"/>
  <c r="B191" i="29"/>
  <c r="B190" i="29"/>
  <c r="B189" i="29"/>
  <c r="B188" i="29"/>
  <c r="B187" i="29"/>
  <c r="B186" i="29"/>
  <c r="I186" i="29" s="1"/>
  <c r="B185" i="29"/>
  <c r="B184" i="29"/>
  <c r="B183" i="29"/>
  <c r="B182" i="29"/>
  <c r="B181" i="29"/>
  <c r="B180" i="29"/>
  <c r="D180" i="29" s="1"/>
  <c r="B179" i="29"/>
  <c r="B178" i="29"/>
  <c r="B177" i="29"/>
  <c r="B176" i="29"/>
  <c r="B175" i="29"/>
  <c r="B174" i="29"/>
  <c r="I174" i="29" s="1"/>
  <c r="B173" i="29"/>
  <c r="B172" i="29"/>
  <c r="B171" i="29"/>
  <c r="B170" i="29"/>
  <c r="B169" i="29"/>
  <c r="B168" i="29"/>
  <c r="D168" i="29" s="1"/>
  <c r="B167" i="29"/>
  <c r="B166" i="29"/>
  <c r="B165" i="29"/>
  <c r="B164" i="29"/>
  <c r="B163" i="29"/>
  <c r="B162" i="29"/>
  <c r="I162" i="29" s="1"/>
  <c r="B161" i="29"/>
  <c r="B160" i="29"/>
  <c r="B159" i="29"/>
  <c r="B158" i="29"/>
  <c r="B157" i="29"/>
  <c r="B156" i="29"/>
  <c r="D156" i="29" s="1"/>
  <c r="B155" i="29"/>
  <c r="B154" i="29"/>
  <c r="B153" i="29"/>
  <c r="B152" i="29"/>
  <c r="B151" i="29"/>
  <c r="B150" i="29"/>
  <c r="I150" i="29" s="1"/>
  <c r="B149" i="29"/>
  <c r="B148" i="29"/>
  <c r="B147" i="29"/>
  <c r="B146" i="29"/>
  <c r="B145" i="29"/>
  <c r="B144" i="29"/>
  <c r="D144" i="29" s="1"/>
  <c r="B143" i="29"/>
  <c r="B142" i="29"/>
  <c r="B141" i="29"/>
  <c r="B140" i="29"/>
  <c r="B139" i="29"/>
  <c r="B138" i="29"/>
  <c r="I138" i="29" s="1"/>
  <c r="B137" i="29"/>
  <c r="B136" i="29"/>
  <c r="B135" i="29"/>
  <c r="B134" i="29"/>
  <c r="B133" i="29"/>
  <c r="B132" i="29"/>
  <c r="I132" i="29" s="1"/>
  <c r="B131" i="29"/>
  <c r="B130" i="29"/>
  <c r="B129" i="29"/>
  <c r="B128" i="29"/>
  <c r="B127" i="29"/>
  <c r="B126" i="29"/>
  <c r="D126" i="29" s="1"/>
  <c r="F126" i="29" s="1"/>
  <c r="B125" i="29"/>
  <c r="B124" i="29"/>
  <c r="B123" i="29"/>
  <c r="B122" i="29"/>
  <c r="B121" i="29"/>
  <c r="B120" i="29"/>
  <c r="D120" i="29" s="1"/>
  <c r="F120" i="29" s="1"/>
  <c r="B119" i="29"/>
  <c r="B118" i="29"/>
  <c r="B117" i="29"/>
  <c r="B116" i="29"/>
  <c r="B115" i="29"/>
  <c r="B114" i="29"/>
  <c r="D114" i="29" s="1"/>
  <c r="E114" i="29" s="1"/>
  <c r="B113" i="29"/>
  <c r="B112" i="29"/>
  <c r="B111" i="29"/>
  <c r="B110" i="29"/>
  <c r="B109" i="29"/>
  <c r="B108" i="29"/>
  <c r="D108" i="29" s="1"/>
  <c r="E108" i="29" s="1"/>
  <c r="B107" i="29"/>
  <c r="B106" i="29"/>
  <c r="B105" i="29"/>
  <c r="B104" i="29"/>
  <c r="B103" i="29"/>
  <c r="B102" i="29"/>
  <c r="D102" i="29" s="1"/>
  <c r="E102" i="29" s="1"/>
  <c r="B101" i="29"/>
  <c r="B100" i="29"/>
  <c r="B99" i="29"/>
  <c r="B98" i="29"/>
  <c r="B97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76" i="29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R29" i="29"/>
  <c r="R28" i="29"/>
  <c r="R27" i="29"/>
  <c r="R26" i="29"/>
  <c r="R25" i="29"/>
  <c r="Y25" i="29" s="1"/>
  <c r="R24" i="29"/>
  <c r="T24" i="29" s="1"/>
  <c r="R23" i="29"/>
  <c r="R22" i="29"/>
  <c r="R21" i="29"/>
  <c r="R20" i="29"/>
  <c r="R19" i="29"/>
  <c r="Y19" i="29" s="1"/>
  <c r="R18" i="29"/>
  <c r="J29" i="29"/>
  <c r="J28" i="29"/>
  <c r="J27" i="29"/>
  <c r="J26" i="29"/>
  <c r="L26" i="29" s="1"/>
  <c r="J25" i="29"/>
  <c r="J24" i="29"/>
  <c r="Q24" i="29" s="1"/>
  <c r="J23" i="29"/>
  <c r="J22" i="29"/>
  <c r="J21" i="29"/>
  <c r="J20" i="29"/>
  <c r="L20" i="29" s="1"/>
  <c r="J19" i="29"/>
  <c r="J18" i="29"/>
  <c r="B29" i="29"/>
  <c r="B28" i="29"/>
  <c r="B27" i="29"/>
  <c r="B26" i="29"/>
  <c r="I26" i="29" s="1"/>
  <c r="B25" i="29"/>
  <c r="B24" i="29"/>
  <c r="I24" i="29" s="1"/>
  <c r="B23" i="29"/>
  <c r="B22" i="29"/>
  <c r="B21" i="29"/>
  <c r="B20" i="29"/>
  <c r="I20" i="29" s="1"/>
  <c r="B19" i="29"/>
  <c r="B18" i="29"/>
  <c r="Y867" i="29"/>
  <c r="T867" i="29"/>
  <c r="V867" i="29" s="1"/>
  <c r="Q867" i="29"/>
  <c r="L867" i="29"/>
  <c r="N867" i="29" s="1"/>
  <c r="I867" i="29"/>
  <c r="D867" i="29"/>
  <c r="E867" i="29" s="1"/>
  <c r="Y866" i="29"/>
  <c r="T866" i="29"/>
  <c r="V866" i="29" s="1"/>
  <c r="Q866" i="29"/>
  <c r="L866" i="29"/>
  <c r="M866" i="29" s="1"/>
  <c r="I866" i="29"/>
  <c r="D866" i="29"/>
  <c r="Y865" i="29"/>
  <c r="V865" i="29"/>
  <c r="T865" i="29"/>
  <c r="U865" i="29" s="1"/>
  <c r="Q865" i="29"/>
  <c r="L865" i="29"/>
  <c r="N865" i="29" s="1"/>
  <c r="I865" i="29"/>
  <c r="D865" i="29"/>
  <c r="E865" i="29" s="1"/>
  <c r="Y864" i="29"/>
  <c r="T864" i="29"/>
  <c r="V864" i="29" s="1"/>
  <c r="D864" i="29"/>
  <c r="Y863" i="29"/>
  <c r="T863" i="29"/>
  <c r="Q863" i="29"/>
  <c r="M863" i="29"/>
  <c r="L863" i="29"/>
  <c r="N863" i="29" s="1"/>
  <c r="I863" i="29"/>
  <c r="D863" i="29"/>
  <c r="F863" i="29" s="1"/>
  <c r="Q862" i="29"/>
  <c r="L862" i="29"/>
  <c r="M862" i="29" s="1"/>
  <c r="Y861" i="29"/>
  <c r="V861" i="29"/>
  <c r="T861" i="29"/>
  <c r="U861" i="29" s="1"/>
  <c r="Q861" i="29"/>
  <c r="L861" i="29"/>
  <c r="N861" i="29" s="1"/>
  <c r="I861" i="29"/>
  <c r="D861" i="29"/>
  <c r="F861" i="29" s="1"/>
  <c r="Y860" i="29"/>
  <c r="T860" i="29"/>
  <c r="Q860" i="29"/>
  <c r="L860" i="29"/>
  <c r="M860" i="29" s="1"/>
  <c r="I860" i="29"/>
  <c r="D860" i="29"/>
  <c r="Y859" i="29"/>
  <c r="V859" i="29"/>
  <c r="T859" i="29"/>
  <c r="U859" i="29" s="1"/>
  <c r="Q859" i="29"/>
  <c r="L859" i="29"/>
  <c r="N859" i="29" s="1"/>
  <c r="I859" i="29"/>
  <c r="D859" i="29"/>
  <c r="F859" i="29" s="1"/>
  <c r="Y858" i="29"/>
  <c r="T858" i="29"/>
  <c r="U858" i="29" s="1"/>
  <c r="Q858" i="29"/>
  <c r="D858" i="29"/>
  <c r="Y857" i="29"/>
  <c r="T857" i="29"/>
  <c r="V857" i="29" s="1"/>
  <c r="Q857" i="29"/>
  <c r="L857" i="29"/>
  <c r="N857" i="29" s="1"/>
  <c r="I857" i="29"/>
  <c r="D857" i="29"/>
  <c r="F857" i="29" s="1"/>
  <c r="Q856" i="29"/>
  <c r="L856" i="29"/>
  <c r="M856" i="29" s="1"/>
  <c r="D856" i="29"/>
  <c r="Y855" i="29"/>
  <c r="T855" i="29"/>
  <c r="V855" i="29" s="1"/>
  <c r="Q855" i="29"/>
  <c r="L855" i="29"/>
  <c r="N855" i="29" s="1"/>
  <c r="I855" i="29"/>
  <c r="D855" i="29"/>
  <c r="F855" i="29" s="1"/>
  <c r="Y854" i="29"/>
  <c r="T854" i="29"/>
  <c r="V854" i="29" s="1"/>
  <c r="Q854" i="29"/>
  <c r="L854" i="29"/>
  <c r="M854" i="29" s="1"/>
  <c r="I854" i="29"/>
  <c r="D854" i="29"/>
  <c r="Y853" i="29"/>
  <c r="U853" i="29"/>
  <c r="T853" i="29"/>
  <c r="V853" i="29" s="1"/>
  <c r="Q853" i="29"/>
  <c r="L853" i="29"/>
  <c r="N853" i="29" s="1"/>
  <c r="I853" i="29"/>
  <c r="D853" i="29"/>
  <c r="F853" i="29" s="1"/>
  <c r="Y852" i="29"/>
  <c r="U852" i="29"/>
  <c r="T852" i="29"/>
  <c r="V852" i="29" s="1"/>
  <c r="L852" i="29"/>
  <c r="M852" i="29" s="1"/>
  <c r="D852" i="29"/>
  <c r="Y851" i="29"/>
  <c r="U851" i="29"/>
  <c r="T851" i="29"/>
  <c r="V851" i="29" s="1"/>
  <c r="Q851" i="29"/>
  <c r="L851" i="29"/>
  <c r="N851" i="29" s="1"/>
  <c r="I851" i="29"/>
  <c r="D851" i="29"/>
  <c r="F851" i="29" s="1"/>
  <c r="Q850" i="29"/>
  <c r="L850" i="29"/>
  <c r="M850" i="29" s="1"/>
  <c r="Y849" i="29"/>
  <c r="T849" i="29"/>
  <c r="U849" i="29" s="1"/>
  <c r="Q849" i="29"/>
  <c r="L849" i="29"/>
  <c r="N849" i="29" s="1"/>
  <c r="I849" i="29"/>
  <c r="D849" i="29"/>
  <c r="F849" i="29" s="1"/>
  <c r="Y848" i="29"/>
  <c r="U848" i="29"/>
  <c r="T848" i="29"/>
  <c r="V848" i="29" s="1"/>
  <c r="Q848" i="29"/>
  <c r="L848" i="29"/>
  <c r="M848" i="29" s="1"/>
  <c r="I848" i="29"/>
  <c r="D848" i="29"/>
  <c r="Y847" i="29"/>
  <c r="U847" i="29"/>
  <c r="T847" i="29"/>
  <c r="V847" i="29" s="1"/>
  <c r="Q847" i="29"/>
  <c r="L847" i="29"/>
  <c r="N847" i="29" s="1"/>
  <c r="I847" i="29"/>
  <c r="D847" i="29"/>
  <c r="F847" i="29" s="1"/>
  <c r="Y846" i="29"/>
  <c r="V846" i="29"/>
  <c r="T846" i="29"/>
  <c r="U846" i="29" s="1"/>
  <c r="D846" i="29"/>
  <c r="Y845" i="29"/>
  <c r="T845" i="29"/>
  <c r="U845" i="29" s="1"/>
  <c r="Q845" i="29"/>
  <c r="M845" i="29"/>
  <c r="P845" i="29" s="1"/>
  <c r="L845" i="29"/>
  <c r="N845" i="29" s="1"/>
  <c r="I845" i="29"/>
  <c r="D845" i="29"/>
  <c r="F845" i="29" s="1"/>
  <c r="Q844" i="29"/>
  <c r="L844" i="29"/>
  <c r="M844" i="29" s="1"/>
  <c r="Y843" i="29"/>
  <c r="T843" i="29"/>
  <c r="U843" i="29" s="1"/>
  <c r="Q843" i="29"/>
  <c r="L843" i="29"/>
  <c r="M843" i="29" s="1"/>
  <c r="I843" i="29"/>
  <c r="D843" i="29"/>
  <c r="F843" i="29" s="1"/>
  <c r="Y842" i="29"/>
  <c r="V842" i="29"/>
  <c r="T842" i="29"/>
  <c r="Q842" i="29"/>
  <c r="M842" i="29"/>
  <c r="L842" i="29"/>
  <c r="I842" i="29"/>
  <c r="D842" i="29"/>
  <c r="Y841" i="29"/>
  <c r="U841" i="29"/>
  <c r="T841" i="29"/>
  <c r="V841" i="29" s="1"/>
  <c r="Q841" i="29"/>
  <c r="L841" i="29"/>
  <c r="M841" i="29" s="1"/>
  <c r="I841" i="29"/>
  <c r="D841" i="29"/>
  <c r="E841" i="29" s="1"/>
  <c r="Y840" i="29"/>
  <c r="U840" i="29"/>
  <c r="T840" i="29"/>
  <c r="V840" i="29" s="1"/>
  <c r="Q840" i="29"/>
  <c r="I840" i="29"/>
  <c r="Y839" i="29"/>
  <c r="U839" i="29"/>
  <c r="T839" i="29"/>
  <c r="V839" i="29" s="1"/>
  <c r="Q839" i="29"/>
  <c r="L839" i="29"/>
  <c r="M839" i="29" s="1"/>
  <c r="I839" i="29"/>
  <c r="D839" i="29"/>
  <c r="E839" i="29" s="1"/>
  <c r="Q838" i="29"/>
  <c r="L838" i="29"/>
  <c r="Y837" i="29"/>
  <c r="T837" i="29"/>
  <c r="V837" i="29" s="1"/>
  <c r="Q837" i="29"/>
  <c r="L837" i="29"/>
  <c r="N837" i="29" s="1"/>
  <c r="I837" i="29"/>
  <c r="D837" i="29"/>
  <c r="Y836" i="29"/>
  <c r="U836" i="29"/>
  <c r="T836" i="29"/>
  <c r="V836" i="29" s="1"/>
  <c r="Q836" i="29"/>
  <c r="L836" i="29"/>
  <c r="I836" i="29"/>
  <c r="D836" i="29"/>
  <c r="Y835" i="29"/>
  <c r="T835" i="29"/>
  <c r="V835" i="29" s="1"/>
  <c r="Q835" i="29"/>
  <c r="L835" i="29"/>
  <c r="M835" i="29" s="1"/>
  <c r="I835" i="29"/>
  <c r="D835" i="29"/>
  <c r="E835" i="29" s="1"/>
  <c r="Y834" i="29"/>
  <c r="V834" i="29"/>
  <c r="T834" i="29"/>
  <c r="L834" i="29"/>
  <c r="M834" i="29" s="1"/>
  <c r="D834" i="29"/>
  <c r="Y833" i="29"/>
  <c r="T833" i="29"/>
  <c r="V833" i="29" s="1"/>
  <c r="Q833" i="29"/>
  <c r="L833" i="29"/>
  <c r="M833" i="29" s="1"/>
  <c r="I833" i="29"/>
  <c r="D833" i="29"/>
  <c r="Q832" i="29"/>
  <c r="L832" i="29"/>
  <c r="Y831" i="29"/>
  <c r="T831" i="29"/>
  <c r="V831" i="29" s="1"/>
  <c r="Q831" i="29"/>
  <c r="L831" i="29"/>
  <c r="I831" i="29"/>
  <c r="D831" i="29"/>
  <c r="F831" i="29" s="1"/>
  <c r="Y830" i="29"/>
  <c r="V830" i="29"/>
  <c r="U830" i="29"/>
  <c r="T830" i="29"/>
  <c r="Q830" i="29"/>
  <c r="L830" i="29"/>
  <c r="N830" i="29" s="1"/>
  <c r="I830" i="29"/>
  <c r="D830" i="29"/>
  <c r="E830" i="29" s="1"/>
  <c r="Y829" i="29"/>
  <c r="T829" i="29"/>
  <c r="V829" i="29" s="1"/>
  <c r="Q829" i="29"/>
  <c r="N829" i="29"/>
  <c r="L829" i="29"/>
  <c r="M829" i="29" s="1"/>
  <c r="I829" i="29"/>
  <c r="D829" i="29"/>
  <c r="E829" i="29" s="1"/>
  <c r="Y828" i="29"/>
  <c r="T828" i="29"/>
  <c r="U828" i="29" s="1"/>
  <c r="Y827" i="29"/>
  <c r="T827" i="29"/>
  <c r="Q827" i="29"/>
  <c r="L827" i="29"/>
  <c r="M827" i="29" s="1"/>
  <c r="I827" i="29"/>
  <c r="D827" i="29"/>
  <c r="Q826" i="29"/>
  <c r="L826" i="29"/>
  <c r="N826" i="29" s="1"/>
  <c r="D826" i="29"/>
  <c r="Y825" i="29"/>
  <c r="V825" i="29"/>
  <c r="U825" i="29"/>
  <c r="T825" i="29"/>
  <c r="Q825" i="29"/>
  <c r="L825" i="29"/>
  <c r="I825" i="29"/>
  <c r="D825" i="29"/>
  <c r="Y824" i="29"/>
  <c r="T824" i="29"/>
  <c r="Q824" i="29"/>
  <c r="L824" i="29"/>
  <c r="N824" i="29" s="1"/>
  <c r="I824" i="29"/>
  <c r="D824" i="29"/>
  <c r="E824" i="29" s="1"/>
  <c r="Y823" i="29"/>
  <c r="T823" i="29"/>
  <c r="U823" i="29" s="1"/>
  <c r="Q823" i="29"/>
  <c r="L823" i="29"/>
  <c r="I823" i="29"/>
  <c r="D823" i="29"/>
  <c r="Y822" i="29"/>
  <c r="U822" i="29"/>
  <c r="T822" i="29"/>
  <c r="V822" i="29" s="1"/>
  <c r="Y821" i="29"/>
  <c r="T821" i="29"/>
  <c r="V821" i="29" s="1"/>
  <c r="Q821" i="29"/>
  <c r="N821" i="29"/>
  <c r="L821" i="29"/>
  <c r="M821" i="29" s="1"/>
  <c r="I821" i="29"/>
  <c r="D821" i="29"/>
  <c r="E821" i="29" s="1"/>
  <c r="Q820" i="29"/>
  <c r="L820" i="29"/>
  <c r="N820" i="29" s="1"/>
  <c r="Y819" i="29"/>
  <c r="U819" i="29"/>
  <c r="X819" i="29" s="1"/>
  <c r="T819" i="29"/>
  <c r="V819" i="29" s="1"/>
  <c r="Q819" i="29"/>
  <c r="L819" i="29"/>
  <c r="M819" i="29" s="1"/>
  <c r="I819" i="29"/>
  <c r="D819" i="29"/>
  <c r="Y818" i="29"/>
  <c r="T818" i="29"/>
  <c r="V818" i="29" s="1"/>
  <c r="Q818" i="29"/>
  <c r="L818" i="29"/>
  <c r="N818" i="29" s="1"/>
  <c r="I818" i="29"/>
  <c r="D818" i="29"/>
  <c r="Y817" i="29"/>
  <c r="V817" i="29"/>
  <c r="U817" i="29"/>
  <c r="T817" i="29"/>
  <c r="Q817" i="29"/>
  <c r="N817" i="29"/>
  <c r="L817" i="29"/>
  <c r="I817" i="29"/>
  <c r="D817" i="29"/>
  <c r="Y816" i="29"/>
  <c r="T816" i="29"/>
  <c r="U816" i="29" s="1"/>
  <c r="I816" i="29"/>
  <c r="Y815" i="29"/>
  <c r="T815" i="29"/>
  <c r="V815" i="29" s="1"/>
  <c r="Q815" i="29"/>
  <c r="L815" i="29"/>
  <c r="M815" i="29" s="1"/>
  <c r="I815" i="29"/>
  <c r="D815" i="29"/>
  <c r="Q814" i="29"/>
  <c r="L814" i="29"/>
  <c r="N814" i="29" s="1"/>
  <c r="Y813" i="29"/>
  <c r="V813" i="29"/>
  <c r="U813" i="29"/>
  <c r="T813" i="29"/>
  <c r="Q813" i="29"/>
  <c r="L813" i="29"/>
  <c r="N813" i="29" s="1"/>
  <c r="I813" i="29"/>
  <c r="D813" i="29"/>
  <c r="E813" i="29" s="1"/>
  <c r="Y812" i="29"/>
  <c r="T812" i="29"/>
  <c r="Q812" i="29"/>
  <c r="L812" i="29"/>
  <c r="N812" i="29" s="1"/>
  <c r="I812" i="29"/>
  <c r="D812" i="29"/>
  <c r="E812" i="29" s="1"/>
  <c r="Y811" i="29"/>
  <c r="T811" i="29"/>
  <c r="V811" i="29" s="1"/>
  <c r="Q811" i="29"/>
  <c r="L811" i="29"/>
  <c r="I811" i="29"/>
  <c r="D811" i="29"/>
  <c r="Y810" i="29"/>
  <c r="U810" i="29"/>
  <c r="T810" i="29"/>
  <c r="V810" i="29" s="1"/>
  <c r="I810" i="29"/>
  <c r="D810" i="29"/>
  <c r="Y809" i="29"/>
  <c r="T809" i="29"/>
  <c r="U809" i="29" s="1"/>
  <c r="Q809" i="29"/>
  <c r="L809" i="29"/>
  <c r="M809" i="29" s="1"/>
  <c r="I809" i="29"/>
  <c r="D809" i="29"/>
  <c r="Q808" i="29"/>
  <c r="L808" i="29"/>
  <c r="M808" i="29" s="1"/>
  <c r="Y807" i="29"/>
  <c r="T807" i="29"/>
  <c r="Q807" i="29"/>
  <c r="L807" i="29"/>
  <c r="N807" i="29" s="1"/>
  <c r="I807" i="29"/>
  <c r="D807" i="29"/>
  <c r="F807" i="29" s="1"/>
  <c r="Y806" i="29"/>
  <c r="T806" i="29"/>
  <c r="V806" i="29" s="1"/>
  <c r="Q806" i="29"/>
  <c r="L806" i="29"/>
  <c r="M806" i="29" s="1"/>
  <c r="I806" i="29"/>
  <c r="D806" i="29"/>
  <c r="F806" i="29" s="1"/>
  <c r="Y805" i="29"/>
  <c r="U805" i="29"/>
  <c r="T805" i="29"/>
  <c r="Q805" i="29"/>
  <c r="L805" i="29"/>
  <c r="N805" i="29" s="1"/>
  <c r="I805" i="29"/>
  <c r="F805" i="29"/>
  <c r="D805" i="29"/>
  <c r="Y804" i="29"/>
  <c r="T804" i="29"/>
  <c r="U804" i="29" s="1"/>
  <c r="Q804" i="29"/>
  <c r="I804" i="29"/>
  <c r="E804" i="29"/>
  <c r="H804" i="29" s="1"/>
  <c r="Y803" i="29"/>
  <c r="T803" i="29"/>
  <c r="V803" i="29" s="1"/>
  <c r="Q803" i="29"/>
  <c r="L803" i="29"/>
  <c r="N803" i="29" s="1"/>
  <c r="I803" i="29"/>
  <c r="D803" i="29"/>
  <c r="Q802" i="29"/>
  <c r="L802" i="29"/>
  <c r="M802" i="29" s="1"/>
  <c r="Y801" i="29"/>
  <c r="T801" i="29"/>
  <c r="Q801" i="29"/>
  <c r="L801" i="29"/>
  <c r="N801" i="29" s="1"/>
  <c r="I801" i="29"/>
  <c r="D801" i="29"/>
  <c r="F801" i="29" s="1"/>
  <c r="Y800" i="29"/>
  <c r="T800" i="29"/>
  <c r="V800" i="29" s="1"/>
  <c r="Q800" i="29"/>
  <c r="L800" i="29"/>
  <c r="M800" i="29" s="1"/>
  <c r="I800" i="29"/>
  <c r="D800" i="29"/>
  <c r="F800" i="29" s="1"/>
  <c r="Y799" i="29"/>
  <c r="T799" i="29"/>
  <c r="Q799" i="29"/>
  <c r="L799" i="29"/>
  <c r="N799" i="29" s="1"/>
  <c r="I799" i="29"/>
  <c r="D799" i="29"/>
  <c r="F799" i="29" s="1"/>
  <c r="Y798" i="29"/>
  <c r="T798" i="29"/>
  <c r="V798" i="29" s="1"/>
  <c r="L798" i="29"/>
  <c r="M798" i="29" s="1"/>
  <c r="I798" i="29"/>
  <c r="E798" i="29"/>
  <c r="H798" i="29" s="1"/>
  <c r="Y797" i="29"/>
  <c r="T797" i="29"/>
  <c r="Q797" i="29"/>
  <c r="L797" i="29"/>
  <c r="N797" i="29" s="1"/>
  <c r="I797" i="29"/>
  <c r="D797" i="29"/>
  <c r="F797" i="29" s="1"/>
  <c r="Q796" i="29"/>
  <c r="L796" i="29"/>
  <c r="M796" i="29" s="1"/>
  <c r="Y795" i="29"/>
  <c r="T795" i="29"/>
  <c r="Q795" i="29"/>
  <c r="L795" i="29"/>
  <c r="N795" i="29" s="1"/>
  <c r="I795" i="29"/>
  <c r="D795" i="29"/>
  <c r="F795" i="29" s="1"/>
  <c r="Y794" i="29"/>
  <c r="T794" i="29"/>
  <c r="Q794" i="29"/>
  <c r="L794" i="29"/>
  <c r="M794" i="29" s="1"/>
  <c r="I794" i="29"/>
  <c r="E794" i="29"/>
  <c r="H794" i="29" s="1"/>
  <c r="D794" i="29"/>
  <c r="F794" i="29" s="1"/>
  <c r="Y793" i="29"/>
  <c r="T793" i="29"/>
  <c r="Q793" i="29"/>
  <c r="L793" i="29"/>
  <c r="N793" i="29" s="1"/>
  <c r="I793" i="29"/>
  <c r="D793" i="29"/>
  <c r="F793" i="29" s="1"/>
  <c r="Y792" i="29"/>
  <c r="T792" i="29"/>
  <c r="V792" i="29" s="1"/>
  <c r="I792" i="29"/>
  <c r="E792" i="29"/>
  <c r="H792" i="29" s="1"/>
  <c r="Y791" i="29"/>
  <c r="T791" i="29"/>
  <c r="Q791" i="29"/>
  <c r="M791" i="29"/>
  <c r="L791" i="29"/>
  <c r="N791" i="29" s="1"/>
  <c r="I791" i="29"/>
  <c r="D791" i="29"/>
  <c r="F791" i="29" s="1"/>
  <c r="Q790" i="29"/>
  <c r="L790" i="29"/>
  <c r="M790" i="29" s="1"/>
  <c r="I790" i="29"/>
  <c r="Y789" i="29"/>
  <c r="T789" i="29"/>
  <c r="Q789" i="29"/>
  <c r="M789" i="29"/>
  <c r="L789" i="29"/>
  <c r="N789" i="29" s="1"/>
  <c r="I789" i="29"/>
  <c r="D789" i="29"/>
  <c r="F789" i="29" s="1"/>
  <c r="Y788" i="29"/>
  <c r="T788" i="29"/>
  <c r="Q788" i="29"/>
  <c r="L788" i="29"/>
  <c r="M788" i="29" s="1"/>
  <c r="I788" i="29"/>
  <c r="D788" i="29"/>
  <c r="F788" i="29" s="1"/>
  <c r="Y787" i="29"/>
  <c r="T787" i="29"/>
  <c r="Q787" i="29"/>
  <c r="L787" i="29"/>
  <c r="N787" i="29" s="1"/>
  <c r="I787" i="29"/>
  <c r="D787" i="29"/>
  <c r="F787" i="29" s="1"/>
  <c r="Y786" i="29"/>
  <c r="T786" i="29"/>
  <c r="V786" i="29" s="1"/>
  <c r="I786" i="29"/>
  <c r="E786" i="29"/>
  <c r="H786" i="29" s="1"/>
  <c r="Y785" i="29"/>
  <c r="T785" i="29"/>
  <c r="Q785" i="29"/>
  <c r="L785" i="29"/>
  <c r="N785" i="29" s="1"/>
  <c r="I785" i="29"/>
  <c r="D785" i="29"/>
  <c r="F785" i="29" s="1"/>
  <c r="Q784" i="29"/>
  <c r="L784" i="29"/>
  <c r="M784" i="29" s="1"/>
  <c r="Y783" i="29"/>
  <c r="T783" i="29"/>
  <c r="Q783" i="29"/>
  <c r="M783" i="29"/>
  <c r="L783" i="29"/>
  <c r="N783" i="29" s="1"/>
  <c r="I783" i="29"/>
  <c r="D783" i="29"/>
  <c r="F783" i="29" s="1"/>
  <c r="Y782" i="29"/>
  <c r="T782" i="29"/>
  <c r="V782" i="29" s="1"/>
  <c r="Q782" i="29"/>
  <c r="L782" i="29"/>
  <c r="M782" i="29" s="1"/>
  <c r="I782" i="29"/>
  <c r="D782" i="29"/>
  <c r="Y781" i="29"/>
  <c r="T781" i="29"/>
  <c r="V781" i="29" s="1"/>
  <c r="Q781" i="29"/>
  <c r="M781" i="29"/>
  <c r="P781" i="29" s="1"/>
  <c r="L781" i="29"/>
  <c r="N781" i="29" s="1"/>
  <c r="I781" i="29"/>
  <c r="D781" i="29"/>
  <c r="F781" i="29" s="1"/>
  <c r="Y780" i="29"/>
  <c r="T780" i="29"/>
  <c r="V780" i="29" s="1"/>
  <c r="I780" i="29"/>
  <c r="Y779" i="29"/>
  <c r="V779" i="29"/>
  <c r="U779" i="29"/>
  <c r="T779" i="29"/>
  <c r="Q779" i="29"/>
  <c r="L779" i="29"/>
  <c r="N779" i="29" s="1"/>
  <c r="I779" i="29"/>
  <c r="D779" i="29"/>
  <c r="F779" i="29" s="1"/>
  <c r="Q778" i="29"/>
  <c r="L778" i="29"/>
  <c r="M778" i="29" s="1"/>
  <c r="Y777" i="29"/>
  <c r="T777" i="29"/>
  <c r="Q777" i="29"/>
  <c r="L777" i="29"/>
  <c r="N777" i="29" s="1"/>
  <c r="I777" i="29"/>
  <c r="D777" i="29"/>
  <c r="F777" i="29" s="1"/>
  <c r="Y776" i="29"/>
  <c r="V776" i="29"/>
  <c r="T776" i="29"/>
  <c r="Q776" i="29"/>
  <c r="L776" i="29"/>
  <c r="M776" i="29" s="1"/>
  <c r="I776" i="29"/>
  <c r="D776" i="29"/>
  <c r="Y775" i="29"/>
  <c r="T775" i="29"/>
  <c r="U775" i="29" s="1"/>
  <c r="Q775" i="29"/>
  <c r="L775" i="29"/>
  <c r="N775" i="29" s="1"/>
  <c r="I775" i="29"/>
  <c r="D775" i="29"/>
  <c r="F775" i="29" s="1"/>
  <c r="Y774" i="29"/>
  <c r="U774" i="29"/>
  <c r="T774" i="29"/>
  <c r="V774" i="29" s="1"/>
  <c r="I774" i="29"/>
  <c r="Y773" i="29"/>
  <c r="T773" i="29"/>
  <c r="Q773" i="29"/>
  <c r="M773" i="29"/>
  <c r="P773" i="29" s="1"/>
  <c r="L773" i="29"/>
  <c r="N773" i="29" s="1"/>
  <c r="I773" i="29"/>
  <c r="D773" i="29"/>
  <c r="F773" i="29" s="1"/>
  <c r="Q772" i="29"/>
  <c r="L772" i="29"/>
  <c r="M772" i="29" s="1"/>
  <c r="Y771" i="29"/>
  <c r="U771" i="29"/>
  <c r="T771" i="29"/>
  <c r="V771" i="29" s="1"/>
  <c r="Q771" i="29"/>
  <c r="L771" i="29"/>
  <c r="N771" i="29" s="1"/>
  <c r="I771" i="29"/>
  <c r="D771" i="29"/>
  <c r="Y770" i="29"/>
  <c r="T770" i="29"/>
  <c r="Q770" i="29"/>
  <c r="L770" i="29"/>
  <c r="M770" i="29" s="1"/>
  <c r="I770" i="29"/>
  <c r="D770" i="29"/>
  <c r="Y769" i="29"/>
  <c r="V769" i="29"/>
  <c r="T769" i="29"/>
  <c r="U769" i="29" s="1"/>
  <c r="Q769" i="29"/>
  <c r="L769" i="29"/>
  <c r="N769" i="29" s="1"/>
  <c r="I769" i="29"/>
  <c r="D769" i="29"/>
  <c r="Y768" i="29"/>
  <c r="T768" i="29"/>
  <c r="V768" i="29" s="1"/>
  <c r="I768" i="29"/>
  <c r="Y767" i="29"/>
  <c r="V767" i="29"/>
  <c r="T767" i="29"/>
  <c r="U767" i="29" s="1"/>
  <c r="Q767" i="29"/>
  <c r="L767" i="29"/>
  <c r="N767" i="29" s="1"/>
  <c r="I767" i="29"/>
  <c r="D767" i="29"/>
  <c r="T766" i="29"/>
  <c r="Q766" i="29"/>
  <c r="L766" i="29"/>
  <c r="M766" i="29" s="1"/>
  <c r="Y765" i="29"/>
  <c r="T765" i="29"/>
  <c r="V765" i="29" s="1"/>
  <c r="Q765" i="29"/>
  <c r="L765" i="29"/>
  <c r="N765" i="29" s="1"/>
  <c r="I765" i="29"/>
  <c r="D765" i="29"/>
  <c r="Y764" i="29"/>
  <c r="V764" i="29"/>
  <c r="U764" i="29"/>
  <c r="T764" i="29"/>
  <c r="Q764" i="29"/>
  <c r="L764" i="29"/>
  <c r="M764" i="29" s="1"/>
  <c r="I764" i="29"/>
  <c r="D764" i="29"/>
  <c r="Y763" i="29"/>
  <c r="T763" i="29"/>
  <c r="Q763" i="29"/>
  <c r="L763" i="29"/>
  <c r="N763" i="29" s="1"/>
  <c r="I763" i="29"/>
  <c r="D763" i="29"/>
  <c r="Y762" i="29"/>
  <c r="T762" i="29"/>
  <c r="V762" i="29" s="1"/>
  <c r="I762" i="29"/>
  <c r="Y761" i="29"/>
  <c r="U761" i="29"/>
  <c r="T761" i="29"/>
  <c r="V761" i="29" s="1"/>
  <c r="Q761" i="29"/>
  <c r="L761" i="29"/>
  <c r="N761" i="29" s="1"/>
  <c r="I761" i="29"/>
  <c r="D761" i="29"/>
  <c r="Q760" i="29"/>
  <c r="L760" i="29"/>
  <c r="M760" i="29" s="1"/>
  <c r="Y759" i="29"/>
  <c r="V759" i="29"/>
  <c r="U759" i="29"/>
  <c r="T759" i="29"/>
  <c r="Q759" i="29"/>
  <c r="M759" i="29"/>
  <c r="P759" i="29" s="1"/>
  <c r="L759" i="29"/>
  <c r="N759" i="29" s="1"/>
  <c r="I759" i="29"/>
  <c r="D759" i="29"/>
  <c r="E759" i="29" s="1"/>
  <c r="Y758" i="29"/>
  <c r="U758" i="29"/>
  <c r="T758" i="29"/>
  <c r="V758" i="29" s="1"/>
  <c r="Q758" i="29"/>
  <c r="L758" i="29"/>
  <c r="I758" i="29"/>
  <c r="D758" i="29"/>
  <c r="Y757" i="29"/>
  <c r="T757" i="29"/>
  <c r="V757" i="29" s="1"/>
  <c r="Q757" i="29"/>
  <c r="M757" i="29"/>
  <c r="P757" i="29" s="1"/>
  <c r="L757" i="29"/>
  <c r="N757" i="29" s="1"/>
  <c r="I757" i="29"/>
  <c r="D757" i="29"/>
  <c r="Y756" i="29"/>
  <c r="T756" i="29"/>
  <c r="I756" i="29"/>
  <c r="Y755" i="29"/>
  <c r="T755" i="29"/>
  <c r="V755" i="29" s="1"/>
  <c r="Q755" i="29"/>
  <c r="L755" i="29"/>
  <c r="N755" i="29" s="1"/>
  <c r="I755" i="29"/>
  <c r="D755" i="29"/>
  <c r="E755" i="29" s="1"/>
  <c r="Q754" i="29"/>
  <c r="L754" i="29"/>
  <c r="M754" i="29" s="1"/>
  <c r="Y753" i="29"/>
  <c r="T753" i="29"/>
  <c r="U753" i="29" s="1"/>
  <c r="Q753" i="29"/>
  <c r="L753" i="29"/>
  <c r="N753" i="29" s="1"/>
  <c r="I753" i="29"/>
  <c r="D753" i="29"/>
  <c r="E753" i="29" s="1"/>
  <c r="Y752" i="29"/>
  <c r="V752" i="29"/>
  <c r="T752" i="29"/>
  <c r="Q752" i="29"/>
  <c r="L752" i="29"/>
  <c r="N752" i="29" s="1"/>
  <c r="I752" i="29"/>
  <c r="D752" i="29"/>
  <c r="E752" i="29" s="1"/>
  <c r="Y751" i="29"/>
  <c r="T751" i="29"/>
  <c r="Q751" i="29"/>
  <c r="L751" i="29"/>
  <c r="N751" i="29" s="1"/>
  <c r="I751" i="29"/>
  <c r="D751" i="29"/>
  <c r="E751" i="29" s="1"/>
  <c r="Y750" i="29"/>
  <c r="V750" i="29"/>
  <c r="T750" i="29"/>
  <c r="Y749" i="29"/>
  <c r="T749" i="29"/>
  <c r="Q749" i="29"/>
  <c r="L749" i="29"/>
  <c r="N749" i="29" s="1"/>
  <c r="I749" i="29"/>
  <c r="D749" i="29"/>
  <c r="E749" i="29" s="1"/>
  <c r="Q748" i="29"/>
  <c r="M748" i="29"/>
  <c r="L748" i="29"/>
  <c r="N748" i="29" s="1"/>
  <c r="Y747" i="29"/>
  <c r="T747" i="29"/>
  <c r="V747" i="29" s="1"/>
  <c r="Q747" i="29"/>
  <c r="L747" i="29"/>
  <c r="N747" i="29" s="1"/>
  <c r="I747" i="29"/>
  <c r="D747" i="29"/>
  <c r="E747" i="29" s="1"/>
  <c r="Y746" i="29"/>
  <c r="T746" i="29"/>
  <c r="V746" i="29" s="1"/>
  <c r="Q746" i="29"/>
  <c r="L746" i="29"/>
  <c r="I746" i="29"/>
  <c r="D746" i="29"/>
  <c r="Y745" i="29"/>
  <c r="V745" i="29"/>
  <c r="T745" i="29"/>
  <c r="Q745" i="29"/>
  <c r="L745" i="29"/>
  <c r="M745" i="29" s="1"/>
  <c r="I745" i="29"/>
  <c r="E745" i="29"/>
  <c r="H745" i="29" s="1"/>
  <c r="D745" i="29"/>
  <c r="F745" i="29" s="1"/>
  <c r="Y744" i="29"/>
  <c r="U744" i="29"/>
  <c r="T744" i="29"/>
  <c r="V744" i="29" s="1"/>
  <c r="I744" i="29"/>
  <c r="D744" i="29"/>
  <c r="Y743" i="29"/>
  <c r="V743" i="29"/>
  <c r="T743" i="29"/>
  <c r="U743" i="29" s="1"/>
  <c r="Q743" i="29"/>
  <c r="L743" i="29"/>
  <c r="N743" i="29" s="1"/>
  <c r="I743" i="29"/>
  <c r="D743" i="29"/>
  <c r="E743" i="29" s="1"/>
  <c r="Q742" i="29"/>
  <c r="L742" i="29"/>
  <c r="Y741" i="29"/>
  <c r="V741" i="29"/>
  <c r="T741" i="29"/>
  <c r="Q741" i="29"/>
  <c r="L741" i="29"/>
  <c r="M741" i="29" s="1"/>
  <c r="I741" i="29"/>
  <c r="D741" i="29"/>
  <c r="F741" i="29" s="1"/>
  <c r="Y740" i="29"/>
  <c r="V740" i="29"/>
  <c r="T740" i="29"/>
  <c r="U740" i="29" s="1"/>
  <c r="Q740" i="29"/>
  <c r="L740" i="29"/>
  <c r="N740" i="29" s="1"/>
  <c r="I740" i="29"/>
  <c r="D740" i="29"/>
  <c r="Y739" i="29"/>
  <c r="T739" i="29"/>
  <c r="Q739" i="29"/>
  <c r="L739" i="29"/>
  <c r="N739" i="29" s="1"/>
  <c r="I739" i="29"/>
  <c r="E739" i="29"/>
  <c r="D739" i="29"/>
  <c r="Y738" i="29"/>
  <c r="T738" i="29"/>
  <c r="V738" i="29" s="1"/>
  <c r="Y737" i="29"/>
  <c r="T737" i="29"/>
  <c r="Q737" i="29"/>
  <c r="L737" i="29"/>
  <c r="M737" i="29" s="1"/>
  <c r="I737" i="29"/>
  <c r="D737" i="29"/>
  <c r="Q736" i="29"/>
  <c r="L736" i="29"/>
  <c r="N736" i="29" s="1"/>
  <c r="D736" i="29"/>
  <c r="Y735" i="29"/>
  <c r="T735" i="29"/>
  <c r="V735" i="29" s="1"/>
  <c r="Q735" i="29"/>
  <c r="L735" i="29"/>
  <c r="I735" i="29"/>
  <c r="D735" i="29"/>
  <c r="F735" i="29" s="1"/>
  <c r="Y734" i="29"/>
  <c r="V734" i="29"/>
  <c r="T734" i="29"/>
  <c r="Q734" i="29"/>
  <c r="L734" i="29"/>
  <c r="I734" i="29"/>
  <c r="F734" i="29"/>
  <c r="D734" i="29"/>
  <c r="E734" i="29" s="1"/>
  <c r="Y733" i="29"/>
  <c r="T733" i="29"/>
  <c r="Q733" i="29"/>
  <c r="L733" i="29"/>
  <c r="M733" i="29" s="1"/>
  <c r="I733" i="29"/>
  <c r="D733" i="29"/>
  <c r="F733" i="29" s="1"/>
  <c r="Y732" i="29"/>
  <c r="T732" i="29"/>
  <c r="U732" i="29" s="1"/>
  <c r="L732" i="29"/>
  <c r="N732" i="29" s="1"/>
  <c r="I732" i="29"/>
  <c r="D732" i="29"/>
  <c r="Y731" i="29"/>
  <c r="T731" i="29"/>
  <c r="V731" i="29" s="1"/>
  <c r="Q731" i="29"/>
  <c r="L731" i="29"/>
  <c r="I731" i="29"/>
  <c r="F731" i="29"/>
  <c r="E731" i="29"/>
  <c r="D731" i="29"/>
  <c r="Q730" i="29"/>
  <c r="L730" i="29"/>
  <c r="Y729" i="29"/>
  <c r="T729" i="29"/>
  <c r="Q729" i="29"/>
  <c r="N729" i="29"/>
  <c r="L729" i="29"/>
  <c r="M729" i="29" s="1"/>
  <c r="I729" i="29"/>
  <c r="D729" i="29"/>
  <c r="Y728" i="29"/>
  <c r="T728" i="29"/>
  <c r="Q728" i="29"/>
  <c r="L728" i="29"/>
  <c r="N728" i="29" s="1"/>
  <c r="I728" i="29"/>
  <c r="D728" i="29"/>
  <c r="E728" i="29" s="1"/>
  <c r="Y727" i="29"/>
  <c r="T727" i="29"/>
  <c r="U727" i="29" s="1"/>
  <c r="Q727" i="29"/>
  <c r="L727" i="29"/>
  <c r="N727" i="29" s="1"/>
  <c r="I727" i="29"/>
  <c r="D727" i="29"/>
  <c r="Y726" i="29"/>
  <c r="T726" i="29"/>
  <c r="V726" i="29" s="1"/>
  <c r="I726" i="29"/>
  <c r="F726" i="29"/>
  <c r="Y725" i="29"/>
  <c r="U725" i="29"/>
  <c r="T725" i="29"/>
  <c r="V725" i="29" s="1"/>
  <c r="X725" i="29" s="1"/>
  <c r="Q725" i="29"/>
  <c r="L725" i="29"/>
  <c r="M725" i="29" s="1"/>
  <c r="I725" i="29"/>
  <c r="D725" i="29"/>
  <c r="Q724" i="29"/>
  <c r="L724" i="29"/>
  <c r="N724" i="29" s="1"/>
  <c r="Y723" i="29"/>
  <c r="T723" i="29"/>
  <c r="U723" i="29" s="1"/>
  <c r="Q723" i="29"/>
  <c r="N723" i="29"/>
  <c r="M723" i="29"/>
  <c r="P723" i="29" s="1"/>
  <c r="L723" i="29"/>
  <c r="I723" i="29"/>
  <c r="D723" i="29"/>
  <c r="Y722" i="29"/>
  <c r="T722" i="29"/>
  <c r="V722" i="29" s="1"/>
  <c r="Q722" i="29"/>
  <c r="L722" i="29"/>
  <c r="I722" i="29"/>
  <c r="D722" i="29"/>
  <c r="E722" i="29" s="1"/>
  <c r="Y721" i="29"/>
  <c r="V721" i="29"/>
  <c r="X721" i="29" s="1"/>
  <c r="U721" i="29"/>
  <c r="T721" i="29"/>
  <c r="Q721" i="29"/>
  <c r="L721" i="29"/>
  <c r="I721" i="29"/>
  <c r="E721" i="29"/>
  <c r="D721" i="29"/>
  <c r="F721" i="29" s="1"/>
  <c r="Y720" i="29"/>
  <c r="T720" i="29"/>
  <c r="V720" i="29" s="1"/>
  <c r="Y719" i="29"/>
  <c r="T719" i="29"/>
  <c r="Q719" i="29"/>
  <c r="L719" i="29"/>
  <c r="N719" i="29" s="1"/>
  <c r="I719" i="29"/>
  <c r="D719" i="29"/>
  <c r="F719" i="29" s="1"/>
  <c r="Q718" i="29"/>
  <c r="L718" i="29"/>
  <c r="Y717" i="29"/>
  <c r="T717" i="29"/>
  <c r="U717" i="29" s="1"/>
  <c r="Q717" i="29"/>
  <c r="L717" i="29"/>
  <c r="N717" i="29" s="1"/>
  <c r="I717" i="29"/>
  <c r="E717" i="29"/>
  <c r="D717" i="29"/>
  <c r="F717" i="29" s="1"/>
  <c r="Y716" i="29"/>
  <c r="T716" i="29"/>
  <c r="Q716" i="29"/>
  <c r="L716" i="29"/>
  <c r="M716" i="29" s="1"/>
  <c r="I716" i="29"/>
  <c r="D716" i="29"/>
  <c r="E716" i="29" s="1"/>
  <c r="Y715" i="29"/>
  <c r="V715" i="29"/>
  <c r="T715" i="29"/>
  <c r="U715" i="29" s="1"/>
  <c r="Q715" i="29"/>
  <c r="L715" i="29"/>
  <c r="N715" i="29" s="1"/>
  <c r="I715" i="29"/>
  <c r="D715" i="29"/>
  <c r="Y714" i="29"/>
  <c r="T714" i="29"/>
  <c r="V714" i="29" s="1"/>
  <c r="L714" i="29"/>
  <c r="I714" i="29"/>
  <c r="F714" i="29"/>
  <c r="Y713" i="29"/>
  <c r="T713" i="29"/>
  <c r="Q713" i="29"/>
  <c r="N713" i="29"/>
  <c r="L713" i="29"/>
  <c r="M713" i="29" s="1"/>
  <c r="I713" i="29"/>
  <c r="D713" i="29"/>
  <c r="F713" i="29" s="1"/>
  <c r="Q712" i="29"/>
  <c r="L712" i="29"/>
  <c r="Y711" i="29"/>
  <c r="T711" i="29"/>
  <c r="Q711" i="29"/>
  <c r="L711" i="29"/>
  <c r="N711" i="29" s="1"/>
  <c r="I711" i="29"/>
  <c r="D711" i="29"/>
  <c r="Y710" i="29"/>
  <c r="T710" i="29"/>
  <c r="U710" i="29" s="1"/>
  <c r="Q710" i="29"/>
  <c r="L710" i="29"/>
  <c r="N710" i="29" s="1"/>
  <c r="I710" i="29"/>
  <c r="D710" i="29"/>
  <c r="Y709" i="29"/>
  <c r="T709" i="29"/>
  <c r="Q709" i="29"/>
  <c r="L709" i="29"/>
  <c r="N709" i="29" s="1"/>
  <c r="I709" i="29"/>
  <c r="D709" i="29"/>
  <c r="E709" i="29" s="1"/>
  <c r="Y708" i="29"/>
  <c r="T708" i="29"/>
  <c r="Y707" i="29"/>
  <c r="T707" i="29"/>
  <c r="Q707" i="29"/>
  <c r="L707" i="29"/>
  <c r="N707" i="29" s="1"/>
  <c r="I707" i="29"/>
  <c r="D707" i="29"/>
  <c r="E707" i="29" s="1"/>
  <c r="T706" i="29"/>
  <c r="Q706" i="29"/>
  <c r="L706" i="29"/>
  <c r="N706" i="29" s="1"/>
  <c r="Y705" i="29"/>
  <c r="T705" i="29"/>
  <c r="Q705" i="29"/>
  <c r="L705" i="29"/>
  <c r="N705" i="29" s="1"/>
  <c r="I705" i="29"/>
  <c r="D705" i="29"/>
  <c r="E705" i="29" s="1"/>
  <c r="Y704" i="29"/>
  <c r="T704" i="29"/>
  <c r="V704" i="29" s="1"/>
  <c r="Q704" i="29"/>
  <c r="L704" i="29"/>
  <c r="I704" i="29"/>
  <c r="D704" i="29"/>
  <c r="F704" i="29" s="1"/>
  <c r="Y703" i="29"/>
  <c r="T703" i="29"/>
  <c r="Q703" i="29"/>
  <c r="L703" i="29"/>
  <c r="N703" i="29" s="1"/>
  <c r="I703" i="29"/>
  <c r="D703" i="29"/>
  <c r="Y702" i="29"/>
  <c r="V702" i="29"/>
  <c r="U702" i="29"/>
  <c r="X702" i="29" s="1"/>
  <c r="T702" i="29"/>
  <c r="Q702" i="29"/>
  <c r="Y701" i="29"/>
  <c r="T701" i="29"/>
  <c r="Q701" i="29"/>
  <c r="L701" i="29"/>
  <c r="N701" i="29" s="1"/>
  <c r="I701" i="29"/>
  <c r="D701" i="29"/>
  <c r="E701" i="29" s="1"/>
  <c r="Q700" i="29"/>
  <c r="L700" i="29"/>
  <c r="Y699" i="29"/>
  <c r="T699" i="29"/>
  <c r="Q699" i="29"/>
  <c r="L699" i="29"/>
  <c r="N699" i="29" s="1"/>
  <c r="I699" i="29"/>
  <c r="D699" i="29"/>
  <c r="Y698" i="29"/>
  <c r="V698" i="29"/>
  <c r="T698" i="29"/>
  <c r="U698" i="29" s="1"/>
  <c r="X698" i="29" s="1"/>
  <c r="Q698" i="29"/>
  <c r="L698" i="29"/>
  <c r="N698" i="29" s="1"/>
  <c r="I698" i="29"/>
  <c r="D698" i="29"/>
  <c r="Y697" i="29"/>
  <c r="T697" i="29"/>
  <c r="Q697" i="29"/>
  <c r="L697" i="29"/>
  <c r="N697" i="29" s="1"/>
  <c r="I697" i="29"/>
  <c r="F697" i="29"/>
  <c r="D697" i="29"/>
  <c r="E697" i="29" s="1"/>
  <c r="Y696" i="29"/>
  <c r="U696" i="29"/>
  <c r="X696" i="29" s="1"/>
  <c r="T696" i="29"/>
  <c r="V696" i="29" s="1"/>
  <c r="Y695" i="29"/>
  <c r="T695" i="29"/>
  <c r="Q695" i="29"/>
  <c r="M695" i="29"/>
  <c r="L695" i="29"/>
  <c r="N695" i="29" s="1"/>
  <c r="I695" i="29"/>
  <c r="F695" i="29"/>
  <c r="D695" i="29"/>
  <c r="E695" i="29" s="1"/>
  <c r="Q694" i="29"/>
  <c r="L694" i="29"/>
  <c r="N694" i="29" s="1"/>
  <c r="Y693" i="29"/>
  <c r="T693" i="29"/>
  <c r="Q693" i="29"/>
  <c r="L693" i="29"/>
  <c r="N693" i="29" s="1"/>
  <c r="I693" i="29"/>
  <c r="D693" i="29"/>
  <c r="E693" i="29" s="1"/>
  <c r="Y692" i="29"/>
  <c r="T692" i="29"/>
  <c r="V692" i="29" s="1"/>
  <c r="Q692" i="29"/>
  <c r="L692" i="29"/>
  <c r="I692" i="29"/>
  <c r="D692" i="29"/>
  <c r="F692" i="29" s="1"/>
  <c r="Y691" i="29"/>
  <c r="T691" i="29"/>
  <c r="Q691" i="29"/>
  <c r="L691" i="29"/>
  <c r="N691" i="29" s="1"/>
  <c r="I691" i="29"/>
  <c r="D691" i="29"/>
  <c r="Y690" i="29"/>
  <c r="V690" i="29"/>
  <c r="T690" i="29"/>
  <c r="U690" i="29" s="1"/>
  <c r="Y689" i="29"/>
  <c r="T689" i="29"/>
  <c r="Q689" i="29"/>
  <c r="L689" i="29"/>
  <c r="N689" i="29" s="1"/>
  <c r="I689" i="29"/>
  <c r="F689" i="29"/>
  <c r="D689" i="29"/>
  <c r="E689" i="29" s="1"/>
  <c r="Q688" i="29"/>
  <c r="L688" i="29"/>
  <c r="Y687" i="29"/>
  <c r="T687" i="29"/>
  <c r="Q687" i="29"/>
  <c r="L687" i="29"/>
  <c r="N687" i="29" s="1"/>
  <c r="I687" i="29"/>
  <c r="D687" i="29"/>
  <c r="Y686" i="29"/>
  <c r="V686" i="29"/>
  <c r="T686" i="29"/>
  <c r="U686" i="29" s="1"/>
  <c r="Q686" i="29"/>
  <c r="L686" i="29"/>
  <c r="N686" i="29" s="1"/>
  <c r="I686" i="29"/>
  <c r="D686" i="29"/>
  <c r="Y685" i="29"/>
  <c r="T685" i="29"/>
  <c r="Q685" i="29"/>
  <c r="L685" i="29"/>
  <c r="N685" i="29" s="1"/>
  <c r="I685" i="29"/>
  <c r="F685" i="29"/>
  <c r="D685" i="29"/>
  <c r="E685" i="29" s="1"/>
  <c r="Y684" i="29"/>
  <c r="V684" i="29"/>
  <c r="T684" i="29"/>
  <c r="U684" i="29" s="1"/>
  <c r="Y683" i="29"/>
  <c r="T683" i="29"/>
  <c r="Q683" i="29"/>
  <c r="L683" i="29"/>
  <c r="N683" i="29" s="1"/>
  <c r="I683" i="29"/>
  <c r="D683" i="29"/>
  <c r="E683" i="29" s="1"/>
  <c r="Q682" i="29"/>
  <c r="L682" i="29"/>
  <c r="N682" i="29" s="1"/>
  <c r="Y681" i="29"/>
  <c r="T681" i="29"/>
  <c r="Q681" i="29"/>
  <c r="L681" i="29"/>
  <c r="N681" i="29" s="1"/>
  <c r="I681" i="29"/>
  <c r="D681" i="29"/>
  <c r="E681" i="29" s="1"/>
  <c r="Y680" i="29"/>
  <c r="T680" i="29"/>
  <c r="V680" i="29" s="1"/>
  <c r="Q680" i="29"/>
  <c r="L680" i="29"/>
  <c r="I680" i="29"/>
  <c r="E680" i="29"/>
  <c r="D680" i="29"/>
  <c r="F680" i="29" s="1"/>
  <c r="Y679" i="29"/>
  <c r="T679" i="29"/>
  <c r="Q679" i="29"/>
  <c r="L679" i="29"/>
  <c r="N679" i="29" s="1"/>
  <c r="I679" i="29"/>
  <c r="D679" i="29"/>
  <c r="Y678" i="29"/>
  <c r="T678" i="29"/>
  <c r="Q678" i="29"/>
  <c r="Y677" i="29"/>
  <c r="T677" i="29"/>
  <c r="Q677" i="29"/>
  <c r="L677" i="29"/>
  <c r="N677" i="29" s="1"/>
  <c r="I677" i="29"/>
  <c r="F677" i="29"/>
  <c r="H677" i="29" s="1"/>
  <c r="D677" i="29"/>
  <c r="E677" i="29" s="1"/>
  <c r="Q676" i="29"/>
  <c r="L676" i="29"/>
  <c r="Y675" i="29"/>
  <c r="T675" i="29"/>
  <c r="Q675" i="29"/>
  <c r="L675" i="29"/>
  <c r="N675" i="29" s="1"/>
  <c r="I675" i="29"/>
  <c r="D675" i="29"/>
  <c r="Y674" i="29"/>
  <c r="T674" i="29"/>
  <c r="Q674" i="29"/>
  <c r="L674" i="29"/>
  <c r="N674" i="29" s="1"/>
  <c r="I674" i="29"/>
  <c r="D674" i="29"/>
  <c r="Y673" i="29"/>
  <c r="T673" i="29"/>
  <c r="Q673" i="29"/>
  <c r="L673" i="29"/>
  <c r="N673" i="29" s="1"/>
  <c r="I673" i="29"/>
  <c r="D673" i="29"/>
  <c r="E673" i="29" s="1"/>
  <c r="Y672" i="29"/>
  <c r="T672" i="29"/>
  <c r="V672" i="29" s="1"/>
  <c r="Y671" i="29"/>
  <c r="T671" i="29"/>
  <c r="Q671" i="29"/>
  <c r="L671" i="29"/>
  <c r="N671" i="29" s="1"/>
  <c r="I671" i="29"/>
  <c r="F671" i="29"/>
  <c r="D671" i="29"/>
  <c r="E671" i="29" s="1"/>
  <c r="Q670" i="29"/>
  <c r="L670" i="29"/>
  <c r="N670" i="29" s="1"/>
  <c r="Y669" i="29"/>
  <c r="T669" i="29"/>
  <c r="Q669" i="29"/>
  <c r="L669" i="29"/>
  <c r="N669" i="29" s="1"/>
  <c r="I669" i="29"/>
  <c r="D669" i="29"/>
  <c r="E669" i="29" s="1"/>
  <c r="Y668" i="29"/>
  <c r="V668" i="29"/>
  <c r="U668" i="29"/>
  <c r="T668" i="29"/>
  <c r="Q668" i="29"/>
  <c r="L668" i="29"/>
  <c r="I668" i="29"/>
  <c r="D668" i="29"/>
  <c r="F668" i="29" s="1"/>
  <c r="Y667" i="29"/>
  <c r="T667" i="29"/>
  <c r="Q667" i="29"/>
  <c r="L667" i="29"/>
  <c r="N667" i="29" s="1"/>
  <c r="I667" i="29"/>
  <c r="D667" i="29"/>
  <c r="Y666" i="29"/>
  <c r="T666" i="29"/>
  <c r="V666" i="29" s="1"/>
  <c r="Y665" i="29"/>
  <c r="T665" i="29"/>
  <c r="Q665" i="29"/>
  <c r="M665" i="29"/>
  <c r="L665" i="29"/>
  <c r="N665" i="29" s="1"/>
  <c r="I665" i="29"/>
  <c r="F665" i="29"/>
  <c r="D665" i="29"/>
  <c r="E665" i="29" s="1"/>
  <c r="Q664" i="29"/>
  <c r="L664" i="29"/>
  <c r="Y663" i="29"/>
  <c r="T663" i="29"/>
  <c r="Q663" i="29"/>
  <c r="L663" i="29"/>
  <c r="N663" i="29" s="1"/>
  <c r="I663" i="29"/>
  <c r="D663" i="29"/>
  <c r="Y662" i="29"/>
  <c r="T662" i="29"/>
  <c r="V662" i="29" s="1"/>
  <c r="Q662" i="29"/>
  <c r="L662" i="29"/>
  <c r="N662" i="29" s="1"/>
  <c r="I662" i="29"/>
  <c r="D662" i="29"/>
  <c r="Y661" i="29"/>
  <c r="T661" i="29"/>
  <c r="Q661" i="29"/>
  <c r="L661" i="29"/>
  <c r="N661" i="29" s="1"/>
  <c r="I661" i="29"/>
  <c r="F661" i="29"/>
  <c r="D661" i="29"/>
  <c r="E661" i="29" s="1"/>
  <c r="Y660" i="29"/>
  <c r="U660" i="29"/>
  <c r="T660" i="29"/>
  <c r="V660" i="29" s="1"/>
  <c r="Y659" i="29"/>
  <c r="T659" i="29"/>
  <c r="Q659" i="29"/>
  <c r="L659" i="29"/>
  <c r="N659" i="29" s="1"/>
  <c r="I659" i="29"/>
  <c r="F659" i="29"/>
  <c r="H659" i="29" s="1"/>
  <c r="D659" i="29"/>
  <c r="E659" i="29" s="1"/>
  <c r="Q658" i="29"/>
  <c r="L658" i="29"/>
  <c r="N658" i="29" s="1"/>
  <c r="Y657" i="29"/>
  <c r="T657" i="29"/>
  <c r="Q657" i="29"/>
  <c r="L657" i="29"/>
  <c r="N657" i="29" s="1"/>
  <c r="I657" i="29"/>
  <c r="D657" i="29"/>
  <c r="E657" i="29" s="1"/>
  <c r="Y656" i="29"/>
  <c r="V656" i="29"/>
  <c r="T656" i="29"/>
  <c r="U656" i="29" s="1"/>
  <c r="Q656" i="29"/>
  <c r="L656" i="29"/>
  <c r="I656" i="29"/>
  <c r="D656" i="29"/>
  <c r="F656" i="29" s="1"/>
  <c r="Y655" i="29"/>
  <c r="T655" i="29"/>
  <c r="Q655" i="29"/>
  <c r="L655" i="29"/>
  <c r="N655" i="29" s="1"/>
  <c r="I655" i="29"/>
  <c r="D655" i="29"/>
  <c r="Y654" i="29"/>
  <c r="V654" i="29"/>
  <c r="T654" i="29"/>
  <c r="U654" i="29" s="1"/>
  <c r="Q654" i="29"/>
  <c r="Y653" i="29"/>
  <c r="T653" i="29"/>
  <c r="Q653" i="29"/>
  <c r="L653" i="29"/>
  <c r="N653" i="29" s="1"/>
  <c r="I653" i="29"/>
  <c r="D653" i="29"/>
  <c r="E653" i="29" s="1"/>
  <c r="Q652" i="29"/>
  <c r="L652" i="29"/>
  <c r="I652" i="29"/>
  <c r="Y651" i="29"/>
  <c r="T651" i="29"/>
  <c r="U651" i="29" s="1"/>
  <c r="Q651" i="29"/>
  <c r="L651" i="29"/>
  <c r="N651" i="29" s="1"/>
  <c r="I651" i="29"/>
  <c r="D651" i="29"/>
  <c r="Y650" i="29"/>
  <c r="T650" i="29"/>
  <c r="U650" i="29" s="1"/>
  <c r="Q650" i="29"/>
  <c r="L650" i="29"/>
  <c r="N650" i="29" s="1"/>
  <c r="I650" i="29"/>
  <c r="D650" i="29"/>
  <c r="E650" i="29" s="1"/>
  <c r="Y649" i="29"/>
  <c r="T649" i="29"/>
  <c r="Q649" i="29"/>
  <c r="L649" i="29"/>
  <c r="N649" i="29" s="1"/>
  <c r="I649" i="29"/>
  <c r="D649" i="29"/>
  <c r="E649" i="29" s="1"/>
  <c r="Y648" i="29"/>
  <c r="V648" i="29"/>
  <c r="T648" i="29"/>
  <c r="U648" i="29" s="1"/>
  <c r="L648" i="29"/>
  <c r="D648" i="29"/>
  <c r="F648" i="29" s="1"/>
  <c r="Y647" i="29"/>
  <c r="T647" i="29"/>
  <c r="U647" i="29" s="1"/>
  <c r="Q647" i="29"/>
  <c r="L647" i="29"/>
  <c r="N647" i="29" s="1"/>
  <c r="I647" i="29"/>
  <c r="D647" i="29"/>
  <c r="Q646" i="29"/>
  <c r="L646" i="29"/>
  <c r="Y645" i="29"/>
  <c r="T645" i="29"/>
  <c r="Q645" i="29"/>
  <c r="L645" i="29"/>
  <c r="N645" i="29" s="1"/>
  <c r="I645" i="29"/>
  <c r="D645" i="29"/>
  <c r="Y644" i="29"/>
  <c r="T644" i="29"/>
  <c r="V644" i="29" s="1"/>
  <c r="Q644" i="29"/>
  <c r="L644" i="29"/>
  <c r="I644" i="29"/>
  <c r="D644" i="29"/>
  <c r="E644" i="29" s="1"/>
  <c r="Y643" i="29"/>
  <c r="T643" i="29"/>
  <c r="U643" i="29" s="1"/>
  <c r="Q643" i="29"/>
  <c r="L643" i="29"/>
  <c r="I643" i="29"/>
  <c r="D643" i="29"/>
  <c r="E643" i="29" s="1"/>
  <c r="Y642" i="29"/>
  <c r="T642" i="29"/>
  <c r="Q642" i="29"/>
  <c r="I642" i="29"/>
  <c r="D642" i="29"/>
  <c r="F642" i="29" s="1"/>
  <c r="Y641" i="29"/>
  <c r="U641" i="29"/>
  <c r="X641" i="29" s="1"/>
  <c r="T641" i="29"/>
  <c r="V641" i="29" s="1"/>
  <c r="Q641" i="29"/>
  <c r="L641" i="29"/>
  <c r="I641" i="29"/>
  <c r="D641" i="29"/>
  <c r="E641" i="29" s="1"/>
  <c r="Q640" i="29"/>
  <c r="N640" i="29"/>
  <c r="L640" i="29"/>
  <c r="Y639" i="29"/>
  <c r="T639" i="29"/>
  <c r="V639" i="29" s="1"/>
  <c r="Q639" i="29"/>
  <c r="L639" i="29"/>
  <c r="I639" i="29"/>
  <c r="D639" i="29"/>
  <c r="E639" i="29" s="1"/>
  <c r="Y638" i="29"/>
  <c r="T638" i="29"/>
  <c r="Q638" i="29"/>
  <c r="N638" i="29"/>
  <c r="M638" i="29"/>
  <c r="L638" i="29"/>
  <c r="I638" i="29"/>
  <c r="D638" i="29"/>
  <c r="F638" i="29" s="1"/>
  <c r="Y637" i="29"/>
  <c r="T637" i="29"/>
  <c r="V637" i="29" s="1"/>
  <c r="Q637" i="29"/>
  <c r="L637" i="29"/>
  <c r="I637" i="29"/>
  <c r="D637" i="29"/>
  <c r="E637" i="29" s="1"/>
  <c r="Y636" i="29"/>
  <c r="T636" i="29"/>
  <c r="I636" i="29"/>
  <c r="F636" i="29"/>
  <c r="D636" i="29"/>
  <c r="E636" i="29" s="1"/>
  <c r="Y635" i="29"/>
  <c r="T635" i="29"/>
  <c r="V635" i="29" s="1"/>
  <c r="Q635" i="29"/>
  <c r="L635" i="29"/>
  <c r="I635" i="29"/>
  <c r="D635" i="29"/>
  <c r="E635" i="29" s="1"/>
  <c r="Q634" i="29"/>
  <c r="L634" i="29"/>
  <c r="Y633" i="29"/>
  <c r="T633" i="29"/>
  <c r="V633" i="29" s="1"/>
  <c r="Q633" i="29"/>
  <c r="L633" i="29"/>
  <c r="I633" i="29"/>
  <c r="D633" i="29"/>
  <c r="E633" i="29" s="1"/>
  <c r="Y632" i="29"/>
  <c r="T632" i="29"/>
  <c r="Q632" i="29"/>
  <c r="L632" i="29"/>
  <c r="N632" i="29" s="1"/>
  <c r="I632" i="29"/>
  <c r="D632" i="29"/>
  <c r="E632" i="29" s="1"/>
  <c r="Y631" i="29"/>
  <c r="T631" i="29"/>
  <c r="V631" i="29" s="1"/>
  <c r="Q631" i="29"/>
  <c r="L631" i="29"/>
  <c r="I631" i="29"/>
  <c r="D631" i="29"/>
  <c r="E631" i="29" s="1"/>
  <c r="Y630" i="29"/>
  <c r="T630" i="29"/>
  <c r="I630" i="29"/>
  <c r="D630" i="29"/>
  <c r="F630" i="29" s="1"/>
  <c r="Y629" i="29"/>
  <c r="T629" i="29"/>
  <c r="V629" i="29" s="1"/>
  <c r="Q629" i="29"/>
  <c r="L629" i="29"/>
  <c r="I629" i="29"/>
  <c r="D629" i="29"/>
  <c r="E629" i="29" s="1"/>
  <c r="Q628" i="29"/>
  <c r="L628" i="29"/>
  <c r="M628" i="29" s="1"/>
  <c r="D628" i="29"/>
  <c r="F628" i="29" s="1"/>
  <c r="Y627" i="29"/>
  <c r="T627" i="29"/>
  <c r="V627" i="29" s="1"/>
  <c r="Q627" i="29"/>
  <c r="L627" i="29"/>
  <c r="I627" i="29"/>
  <c r="E627" i="29"/>
  <c r="D627" i="29"/>
  <c r="Y626" i="29"/>
  <c r="T626" i="29"/>
  <c r="Q626" i="29"/>
  <c r="L626" i="29"/>
  <c r="N626" i="29" s="1"/>
  <c r="I626" i="29"/>
  <c r="D626" i="29"/>
  <c r="F626" i="29" s="1"/>
  <c r="Y625" i="29"/>
  <c r="T625" i="29"/>
  <c r="Q625" i="29"/>
  <c r="L625" i="29"/>
  <c r="I625" i="29"/>
  <c r="D625" i="29"/>
  <c r="E625" i="29" s="1"/>
  <c r="Y624" i="29"/>
  <c r="T624" i="29"/>
  <c r="I624" i="29"/>
  <c r="D624" i="29"/>
  <c r="E624" i="29" s="1"/>
  <c r="Y623" i="29"/>
  <c r="T623" i="29"/>
  <c r="Q623" i="29"/>
  <c r="L623" i="29"/>
  <c r="I623" i="29"/>
  <c r="D623" i="29"/>
  <c r="E623" i="29" s="1"/>
  <c r="T622" i="29"/>
  <c r="Q622" i="29"/>
  <c r="L622" i="29"/>
  <c r="N622" i="29" s="1"/>
  <c r="Y621" i="29"/>
  <c r="V621" i="29"/>
  <c r="U621" i="29"/>
  <c r="X621" i="29" s="1"/>
  <c r="T621" i="29"/>
  <c r="Q621" i="29"/>
  <c r="L621" i="29"/>
  <c r="I621" i="29"/>
  <c r="D621" i="29"/>
  <c r="Y620" i="29"/>
  <c r="T620" i="29"/>
  <c r="Q620" i="29"/>
  <c r="L620" i="29"/>
  <c r="N620" i="29" s="1"/>
  <c r="I620" i="29"/>
  <c r="D620" i="29"/>
  <c r="F620" i="29" s="1"/>
  <c r="Y619" i="29"/>
  <c r="T619" i="29"/>
  <c r="Q619" i="29"/>
  <c r="L619" i="29"/>
  <c r="I619" i="29"/>
  <c r="D619" i="29"/>
  <c r="E619" i="29" s="1"/>
  <c r="Y618" i="29"/>
  <c r="T618" i="29"/>
  <c r="Q618" i="29"/>
  <c r="I618" i="29"/>
  <c r="F618" i="29"/>
  <c r="E618" i="29"/>
  <c r="D618" i="29"/>
  <c r="Y617" i="29"/>
  <c r="U617" i="29"/>
  <c r="X617" i="29" s="1"/>
  <c r="T617" i="29"/>
  <c r="V617" i="29" s="1"/>
  <c r="Q617" i="29"/>
  <c r="M617" i="29"/>
  <c r="L617" i="29"/>
  <c r="N617" i="29" s="1"/>
  <c r="I617" i="29"/>
  <c r="D617" i="29"/>
  <c r="Q616" i="29"/>
  <c r="L616" i="29"/>
  <c r="N616" i="29" s="1"/>
  <c r="D616" i="29"/>
  <c r="F616" i="29" s="1"/>
  <c r="Y615" i="29"/>
  <c r="T615" i="29"/>
  <c r="Q615" i="29"/>
  <c r="L615" i="29"/>
  <c r="I615" i="29"/>
  <c r="D615" i="29"/>
  <c r="Y614" i="29"/>
  <c r="T614" i="29"/>
  <c r="U614" i="29" s="1"/>
  <c r="Q614" i="29"/>
  <c r="N614" i="29"/>
  <c r="L614" i="29"/>
  <c r="I614" i="29"/>
  <c r="D614" i="29"/>
  <c r="Y613" i="29"/>
  <c r="V613" i="29"/>
  <c r="U613" i="29"/>
  <c r="T613" i="29"/>
  <c r="Q613" i="29"/>
  <c r="L613" i="29"/>
  <c r="I613" i="29"/>
  <c r="D613" i="29"/>
  <c r="F613" i="29" s="1"/>
  <c r="Y612" i="29"/>
  <c r="T612" i="29"/>
  <c r="U612" i="29" s="1"/>
  <c r="I612" i="29"/>
  <c r="D612" i="29"/>
  <c r="F612" i="29" s="1"/>
  <c r="Y611" i="29"/>
  <c r="T611" i="29"/>
  <c r="U611" i="29" s="1"/>
  <c r="Q611" i="29"/>
  <c r="L611" i="29"/>
  <c r="I611" i="29"/>
  <c r="D611" i="29"/>
  <c r="Q610" i="29"/>
  <c r="L610" i="29"/>
  <c r="N610" i="29" s="1"/>
  <c r="I610" i="29"/>
  <c r="Y609" i="29"/>
  <c r="T609" i="29"/>
  <c r="V609" i="29" s="1"/>
  <c r="Q609" i="29"/>
  <c r="L609" i="29"/>
  <c r="I609" i="29"/>
  <c r="D609" i="29"/>
  <c r="F609" i="29" s="1"/>
  <c r="Y608" i="29"/>
  <c r="T608" i="29"/>
  <c r="Q608" i="29"/>
  <c r="L608" i="29"/>
  <c r="N608" i="29" s="1"/>
  <c r="I608" i="29"/>
  <c r="D608" i="29"/>
  <c r="F608" i="29" s="1"/>
  <c r="Y607" i="29"/>
  <c r="T607" i="29"/>
  <c r="U607" i="29" s="1"/>
  <c r="Q607" i="29"/>
  <c r="L607" i="29"/>
  <c r="I607" i="29"/>
  <c r="D607" i="29"/>
  <c r="Y606" i="29"/>
  <c r="T606" i="29"/>
  <c r="U606" i="29" s="1"/>
  <c r="L606" i="29"/>
  <c r="N606" i="29" s="1"/>
  <c r="I606" i="29"/>
  <c r="D606" i="29"/>
  <c r="F606" i="29" s="1"/>
  <c r="Y605" i="29"/>
  <c r="T605" i="29"/>
  <c r="V605" i="29" s="1"/>
  <c r="Q605" i="29"/>
  <c r="L605" i="29"/>
  <c r="I605" i="29"/>
  <c r="D605" i="29"/>
  <c r="F605" i="29" s="1"/>
  <c r="Q604" i="29"/>
  <c r="L604" i="29"/>
  <c r="N604" i="29" s="1"/>
  <c r="D604" i="29"/>
  <c r="F604" i="29" s="1"/>
  <c r="Y603" i="29"/>
  <c r="T603" i="29"/>
  <c r="U603" i="29" s="1"/>
  <c r="Q603" i="29"/>
  <c r="L603" i="29"/>
  <c r="I603" i="29"/>
  <c r="D603" i="29"/>
  <c r="Y602" i="29"/>
  <c r="T602" i="29"/>
  <c r="U602" i="29" s="1"/>
  <c r="Q602" i="29"/>
  <c r="L602" i="29"/>
  <c r="N602" i="29" s="1"/>
  <c r="I602" i="29"/>
  <c r="D602" i="29"/>
  <c r="Y601" i="29"/>
  <c r="V601" i="29"/>
  <c r="T601" i="29"/>
  <c r="U601" i="29" s="1"/>
  <c r="Q601" i="29"/>
  <c r="L601" i="29"/>
  <c r="I601" i="29"/>
  <c r="D601" i="29"/>
  <c r="F601" i="29" s="1"/>
  <c r="Y600" i="29"/>
  <c r="T600" i="29"/>
  <c r="U600" i="29" s="1"/>
  <c r="Q600" i="29"/>
  <c r="I600" i="29"/>
  <c r="D600" i="29"/>
  <c r="F600" i="29" s="1"/>
  <c r="Y599" i="29"/>
  <c r="T599" i="29"/>
  <c r="U599" i="29" s="1"/>
  <c r="Q599" i="29"/>
  <c r="L599" i="29"/>
  <c r="N599" i="29" s="1"/>
  <c r="I599" i="29"/>
  <c r="D599" i="29"/>
  <c r="Q598" i="29"/>
  <c r="N598" i="29"/>
  <c r="L598" i="29"/>
  <c r="M598" i="29" s="1"/>
  <c r="P598" i="29" s="1"/>
  <c r="Y597" i="29"/>
  <c r="T597" i="29"/>
  <c r="Q597" i="29"/>
  <c r="L597" i="29"/>
  <c r="I597" i="29"/>
  <c r="D597" i="29"/>
  <c r="F597" i="29" s="1"/>
  <c r="Y596" i="29"/>
  <c r="V596" i="29"/>
  <c r="X596" i="29" s="1"/>
  <c r="T596" i="29"/>
  <c r="U596" i="29" s="1"/>
  <c r="Q596" i="29"/>
  <c r="L596" i="29"/>
  <c r="N596" i="29" s="1"/>
  <c r="I596" i="29"/>
  <c r="D596" i="29"/>
  <c r="F596" i="29" s="1"/>
  <c r="Y595" i="29"/>
  <c r="T595" i="29"/>
  <c r="U595" i="29" s="1"/>
  <c r="Q595" i="29"/>
  <c r="L595" i="29"/>
  <c r="I595" i="29"/>
  <c r="D595" i="29"/>
  <c r="Y594" i="29"/>
  <c r="T594" i="29"/>
  <c r="U594" i="29" s="1"/>
  <c r="I594" i="29"/>
  <c r="F594" i="29"/>
  <c r="D594" i="29"/>
  <c r="Y593" i="29"/>
  <c r="V593" i="29"/>
  <c r="T593" i="29"/>
  <c r="U593" i="29" s="1"/>
  <c r="Q593" i="29"/>
  <c r="L593" i="29"/>
  <c r="I593" i="29"/>
  <c r="D593" i="29"/>
  <c r="F593" i="29" s="1"/>
  <c r="Q592" i="29"/>
  <c r="L592" i="29"/>
  <c r="N592" i="29" s="1"/>
  <c r="I592" i="29"/>
  <c r="Y591" i="29"/>
  <c r="T591" i="29"/>
  <c r="U591" i="29" s="1"/>
  <c r="Q591" i="29"/>
  <c r="L591" i="29"/>
  <c r="I591" i="29"/>
  <c r="D591" i="29"/>
  <c r="Y590" i="29"/>
  <c r="T590" i="29"/>
  <c r="U590" i="29" s="1"/>
  <c r="Q590" i="29"/>
  <c r="L590" i="29"/>
  <c r="M590" i="29" s="1"/>
  <c r="I590" i="29"/>
  <c r="D590" i="29"/>
  <c r="Y589" i="29"/>
  <c r="V589" i="29"/>
  <c r="U589" i="29"/>
  <c r="X589" i="29" s="1"/>
  <c r="T589" i="29"/>
  <c r="Q589" i="29"/>
  <c r="L589" i="29"/>
  <c r="I589" i="29"/>
  <c r="D589" i="29"/>
  <c r="F589" i="29" s="1"/>
  <c r="Y588" i="29"/>
  <c r="T588" i="29"/>
  <c r="U588" i="29" s="1"/>
  <c r="Q588" i="29"/>
  <c r="I588" i="29"/>
  <c r="D588" i="29"/>
  <c r="F588" i="29" s="1"/>
  <c r="Y587" i="29"/>
  <c r="T587" i="29"/>
  <c r="U587" i="29" s="1"/>
  <c r="Q587" i="29"/>
  <c r="L587" i="29"/>
  <c r="N587" i="29" s="1"/>
  <c r="I587" i="29"/>
  <c r="D587" i="29"/>
  <c r="Q586" i="29"/>
  <c r="N586" i="29"/>
  <c r="M586" i="29"/>
  <c r="P586" i="29" s="1"/>
  <c r="L586" i="29"/>
  <c r="Y585" i="29"/>
  <c r="T585" i="29"/>
  <c r="Q585" i="29"/>
  <c r="L585" i="29"/>
  <c r="I585" i="29"/>
  <c r="E585" i="29"/>
  <c r="D585" i="29"/>
  <c r="F585" i="29" s="1"/>
  <c r="Y584" i="29"/>
  <c r="T584" i="29"/>
  <c r="Q584" i="29"/>
  <c r="L584" i="29"/>
  <c r="N584" i="29" s="1"/>
  <c r="I584" i="29"/>
  <c r="D584" i="29"/>
  <c r="F584" i="29" s="1"/>
  <c r="Y583" i="29"/>
  <c r="T583" i="29"/>
  <c r="U583" i="29" s="1"/>
  <c r="Q583" i="29"/>
  <c r="L583" i="29"/>
  <c r="I583" i="29"/>
  <c r="D583" i="29"/>
  <c r="Y582" i="29"/>
  <c r="T582" i="29"/>
  <c r="U582" i="29" s="1"/>
  <c r="I582" i="29"/>
  <c r="D582" i="29"/>
  <c r="F582" i="29" s="1"/>
  <c r="Y581" i="29"/>
  <c r="U581" i="29"/>
  <c r="T581" i="29"/>
  <c r="V581" i="29" s="1"/>
  <c r="Q581" i="29"/>
  <c r="L581" i="29"/>
  <c r="I581" i="29"/>
  <c r="D581" i="29"/>
  <c r="F581" i="29" s="1"/>
  <c r="Y580" i="29"/>
  <c r="Q580" i="29"/>
  <c r="N580" i="29"/>
  <c r="M580" i="29"/>
  <c r="P580" i="29" s="1"/>
  <c r="L580" i="29"/>
  <c r="Y579" i="29"/>
  <c r="T579" i="29"/>
  <c r="U579" i="29" s="1"/>
  <c r="Q579" i="29"/>
  <c r="L579" i="29"/>
  <c r="I579" i="29"/>
  <c r="D579" i="29"/>
  <c r="Y578" i="29"/>
  <c r="T578" i="29"/>
  <c r="U578" i="29" s="1"/>
  <c r="Q578" i="29"/>
  <c r="L578" i="29"/>
  <c r="M578" i="29" s="1"/>
  <c r="I578" i="29"/>
  <c r="D578" i="29"/>
  <c r="Y577" i="29"/>
  <c r="T577" i="29"/>
  <c r="V577" i="29" s="1"/>
  <c r="Q577" i="29"/>
  <c r="L577" i="29"/>
  <c r="I577" i="29"/>
  <c r="D577" i="29"/>
  <c r="F577" i="29" s="1"/>
  <c r="Y576" i="29"/>
  <c r="V576" i="29"/>
  <c r="X576" i="29" s="1"/>
  <c r="T576" i="29"/>
  <c r="U576" i="29" s="1"/>
  <c r="Q576" i="29"/>
  <c r="I576" i="29"/>
  <c r="D576" i="29"/>
  <c r="F576" i="29" s="1"/>
  <c r="Y575" i="29"/>
  <c r="V575" i="29"/>
  <c r="T575" i="29"/>
  <c r="U575" i="29" s="1"/>
  <c r="Q575" i="29"/>
  <c r="L575" i="29"/>
  <c r="N575" i="29" s="1"/>
  <c r="I575" i="29"/>
  <c r="D575" i="29"/>
  <c r="Q574" i="29"/>
  <c r="N574" i="29"/>
  <c r="M574" i="29"/>
  <c r="P574" i="29" s="1"/>
  <c r="L574" i="29"/>
  <c r="Y573" i="29"/>
  <c r="T573" i="29"/>
  <c r="V573" i="29" s="1"/>
  <c r="Q573" i="29"/>
  <c r="L573" i="29"/>
  <c r="I573" i="29"/>
  <c r="D573" i="29"/>
  <c r="F573" i="29" s="1"/>
  <c r="Y572" i="29"/>
  <c r="T572" i="29"/>
  <c r="U572" i="29" s="1"/>
  <c r="Q572" i="29"/>
  <c r="L572" i="29"/>
  <c r="M572" i="29" s="1"/>
  <c r="I572" i="29"/>
  <c r="D572" i="29"/>
  <c r="F572" i="29" s="1"/>
  <c r="Y571" i="29"/>
  <c r="T571" i="29"/>
  <c r="U571" i="29" s="1"/>
  <c r="Q571" i="29"/>
  <c r="L571" i="29"/>
  <c r="I571" i="29"/>
  <c r="D571" i="29"/>
  <c r="Y570" i="29"/>
  <c r="T570" i="29"/>
  <c r="U570" i="29" s="1"/>
  <c r="I570" i="29"/>
  <c r="F570" i="29"/>
  <c r="D570" i="29"/>
  <c r="Y569" i="29"/>
  <c r="T569" i="29"/>
  <c r="V569" i="29" s="1"/>
  <c r="Q569" i="29"/>
  <c r="L569" i="29"/>
  <c r="I569" i="29"/>
  <c r="D569" i="29"/>
  <c r="F569" i="29" s="1"/>
  <c r="Y568" i="29"/>
  <c r="Q568" i="29"/>
  <c r="N568" i="29"/>
  <c r="M568" i="29"/>
  <c r="P568" i="29" s="1"/>
  <c r="L568" i="29"/>
  <c r="Y567" i="29"/>
  <c r="T567" i="29"/>
  <c r="U567" i="29" s="1"/>
  <c r="Q567" i="29"/>
  <c r="L567" i="29"/>
  <c r="I567" i="29"/>
  <c r="D567" i="29"/>
  <c r="Y566" i="29"/>
  <c r="T566" i="29"/>
  <c r="U566" i="29" s="1"/>
  <c r="Q566" i="29"/>
  <c r="L566" i="29"/>
  <c r="M566" i="29" s="1"/>
  <c r="I566" i="29"/>
  <c r="D566" i="29"/>
  <c r="Y565" i="29"/>
  <c r="T565" i="29"/>
  <c r="V565" i="29" s="1"/>
  <c r="Q565" i="29"/>
  <c r="L565" i="29"/>
  <c r="I565" i="29"/>
  <c r="D565" i="29"/>
  <c r="F565" i="29" s="1"/>
  <c r="Y564" i="29"/>
  <c r="T564" i="29"/>
  <c r="U564" i="29" s="1"/>
  <c r="I564" i="29"/>
  <c r="D564" i="29"/>
  <c r="F564" i="29" s="1"/>
  <c r="Y563" i="29"/>
  <c r="T563" i="29"/>
  <c r="U563" i="29" s="1"/>
  <c r="Q563" i="29"/>
  <c r="L563" i="29"/>
  <c r="N563" i="29" s="1"/>
  <c r="I563" i="29"/>
  <c r="D563" i="29"/>
  <c r="Q562" i="29"/>
  <c r="L562" i="29"/>
  <c r="D562" i="29"/>
  <c r="F562" i="29" s="1"/>
  <c r="Y561" i="29"/>
  <c r="T561" i="29"/>
  <c r="U561" i="29" s="1"/>
  <c r="Q561" i="29"/>
  <c r="L561" i="29"/>
  <c r="N561" i="29" s="1"/>
  <c r="I561" i="29"/>
  <c r="D561" i="29"/>
  <c r="F561" i="29" s="1"/>
  <c r="Y560" i="29"/>
  <c r="T560" i="29"/>
  <c r="V560" i="29" s="1"/>
  <c r="Q560" i="29"/>
  <c r="L560" i="29"/>
  <c r="I560" i="29"/>
  <c r="D560" i="29"/>
  <c r="F560" i="29" s="1"/>
  <c r="Y559" i="29"/>
  <c r="V559" i="29"/>
  <c r="T559" i="29"/>
  <c r="U559" i="29" s="1"/>
  <c r="Q559" i="29"/>
  <c r="L559" i="29"/>
  <c r="N559" i="29" s="1"/>
  <c r="I559" i="29"/>
  <c r="D559" i="29"/>
  <c r="E559" i="29" s="1"/>
  <c r="Y558" i="29"/>
  <c r="V558" i="29"/>
  <c r="T558" i="29"/>
  <c r="U558" i="29" s="1"/>
  <c r="I558" i="29"/>
  <c r="D558" i="29"/>
  <c r="Y557" i="29"/>
  <c r="V557" i="29"/>
  <c r="T557" i="29"/>
  <c r="U557" i="29" s="1"/>
  <c r="Q557" i="29"/>
  <c r="L557" i="29"/>
  <c r="N557" i="29" s="1"/>
  <c r="I557" i="29"/>
  <c r="D557" i="29"/>
  <c r="Q556" i="29"/>
  <c r="L556" i="29"/>
  <c r="Y555" i="29"/>
  <c r="T555" i="29"/>
  <c r="U555" i="29" s="1"/>
  <c r="Q555" i="29"/>
  <c r="M555" i="29"/>
  <c r="P555" i="29" s="1"/>
  <c r="L555" i="29"/>
  <c r="N555" i="29" s="1"/>
  <c r="I555" i="29"/>
  <c r="F555" i="29"/>
  <c r="H555" i="29" s="1"/>
  <c r="D555" i="29"/>
  <c r="E555" i="29" s="1"/>
  <c r="Y554" i="29"/>
  <c r="U554" i="29"/>
  <c r="T554" i="29"/>
  <c r="V554" i="29" s="1"/>
  <c r="Q554" i="29"/>
  <c r="L554" i="29"/>
  <c r="I554" i="29"/>
  <c r="D554" i="29"/>
  <c r="Y553" i="29"/>
  <c r="T553" i="29"/>
  <c r="U553" i="29" s="1"/>
  <c r="Q553" i="29"/>
  <c r="L553" i="29"/>
  <c r="N553" i="29" s="1"/>
  <c r="I553" i="29"/>
  <c r="D553" i="29"/>
  <c r="Y552" i="29"/>
  <c r="T552" i="29"/>
  <c r="V552" i="29" s="1"/>
  <c r="I552" i="29"/>
  <c r="D552" i="29"/>
  <c r="Y551" i="29"/>
  <c r="T551" i="29"/>
  <c r="U551" i="29" s="1"/>
  <c r="Q551" i="29"/>
  <c r="M551" i="29"/>
  <c r="P551" i="29" s="1"/>
  <c r="L551" i="29"/>
  <c r="N551" i="29" s="1"/>
  <c r="I551" i="29"/>
  <c r="D551" i="29"/>
  <c r="E551" i="29" s="1"/>
  <c r="Y550" i="29"/>
  <c r="Q550" i="29"/>
  <c r="L550" i="29"/>
  <c r="Y549" i="29"/>
  <c r="T549" i="29"/>
  <c r="U549" i="29" s="1"/>
  <c r="Q549" i="29"/>
  <c r="L549" i="29"/>
  <c r="N549" i="29" s="1"/>
  <c r="I549" i="29"/>
  <c r="D549" i="29"/>
  <c r="Y548" i="29"/>
  <c r="T548" i="29"/>
  <c r="U548" i="29" s="1"/>
  <c r="Q548" i="29"/>
  <c r="L548" i="29"/>
  <c r="M548" i="29" s="1"/>
  <c r="I548" i="29"/>
  <c r="D548" i="29"/>
  <c r="Y547" i="29"/>
  <c r="T547" i="29"/>
  <c r="U547" i="29" s="1"/>
  <c r="Q547" i="29"/>
  <c r="L547" i="29"/>
  <c r="N547" i="29" s="1"/>
  <c r="I547" i="29"/>
  <c r="D547" i="29"/>
  <c r="E547" i="29" s="1"/>
  <c r="Y546" i="29"/>
  <c r="T546" i="29"/>
  <c r="V546" i="29" s="1"/>
  <c r="I546" i="29"/>
  <c r="D546" i="29"/>
  <c r="Y545" i="29"/>
  <c r="V545" i="29"/>
  <c r="T545" i="29"/>
  <c r="U545" i="29" s="1"/>
  <c r="Q545" i="29"/>
  <c r="L545" i="29"/>
  <c r="N545" i="29" s="1"/>
  <c r="I545" i="29"/>
  <c r="D545" i="29"/>
  <c r="Q544" i="29"/>
  <c r="L544" i="29"/>
  <c r="N544" i="29" s="1"/>
  <c r="I544" i="29"/>
  <c r="Y543" i="29"/>
  <c r="T543" i="29"/>
  <c r="Q543" i="29"/>
  <c r="L543" i="29"/>
  <c r="N543" i="29" s="1"/>
  <c r="I543" i="29"/>
  <c r="D543" i="29"/>
  <c r="Y542" i="29"/>
  <c r="T542" i="29"/>
  <c r="U542" i="29" s="1"/>
  <c r="Q542" i="29"/>
  <c r="L542" i="29"/>
  <c r="M542" i="29" s="1"/>
  <c r="I542" i="29"/>
  <c r="D542" i="29"/>
  <c r="E542" i="29" s="1"/>
  <c r="Y541" i="29"/>
  <c r="T541" i="29"/>
  <c r="Q541" i="29"/>
  <c r="L541" i="29"/>
  <c r="N541" i="29" s="1"/>
  <c r="I541" i="29"/>
  <c r="D541" i="29"/>
  <c r="Y540" i="29"/>
  <c r="V540" i="29"/>
  <c r="U540" i="29"/>
  <c r="T540" i="29"/>
  <c r="I540" i="29"/>
  <c r="D540" i="29"/>
  <c r="Y539" i="29"/>
  <c r="T539" i="29"/>
  <c r="Q539" i="29"/>
  <c r="L539" i="29"/>
  <c r="N539" i="29" s="1"/>
  <c r="I539" i="29"/>
  <c r="D539" i="29"/>
  <c r="Q538" i="29"/>
  <c r="L538" i="29"/>
  <c r="M538" i="29" s="1"/>
  <c r="I538" i="29"/>
  <c r="Y537" i="29"/>
  <c r="T537" i="29"/>
  <c r="Q537" i="29"/>
  <c r="L537" i="29"/>
  <c r="N537" i="29" s="1"/>
  <c r="I537" i="29"/>
  <c r="D537" i="29"/>
  <c r="Y536" i="29"/>
  <c r="V536" i="29"/>
  <c r="T536" i="29"/>
  <c r="U536" i="29" s="1"/>
  <c r="Q536" i="29"/>
  <c r="L536" i="29"/>
  <c r="N536" i="29" s="1"/>
  <c r="I536" i="29"/>
  <c r="D536" i="29"/>
  <c r="Y535" i="29"/>
  <c r="T535" i="29"/>
  <c r="Q535" i="29"/>
  <c r="L535" i="29"/>
  <c r="N535" i="29" s="1"/>
  <c r="I535" i="29"/>
  <c r="D535" i="29"/>
  <c r="Y534" i="29"/>
  <c r="T534" i="29"/>
  <c r="V534" i="29" s="1"/>
  <c r="Q534" i="29"/>
  <c r="I534" i="29"/>
  <c r="D534" i="29"/>
  <c r="E534" i="29" s="1"/>
  <c r="Y533" i="29"/>
  <c r="T533" i="29"/>
  <c r="Q533" i="29"/>
  <c r="L533" i="29"/>
  <c r="N533" i="29" s="1"/>
  <c r="I533" i="29"/>
  <c r="D533" i="29"/>
  <c r="Y532" i="29"/>
  <c r="Q532" i="29"/>
  <c r="L532" i="29"/>
  <c r="M532" i="29" s="1"/>
  <c r="Y531" i="29"/>
  <c r="T531" i="29"/>
  <c r="Q531" i="29"/>
  <c r="L531" i="29"/>
  <c r="N531" i="29" s="1"/>
  <c r="I531" i="29"/>
  <c r="D531" i="29"/>
  <c r="Y530" i="29"/>
  <c r="T530" i="29"/>
  <c r="U530" i="29" s="1"/>
  <c r="Q530" i="29"/>
  <c r="N530" i="29"/>
  <c r="M530" i="29"/>
  <c r="L530" i="29"/>
  <c r="I530" i="29"/>
  <c r="E530" i="29"/>
  <c r="D530" i="29"/>
  <c r="Y529" i="29"/>
  <c r="T529" i="29"/>
  <c r="Q529" i="29"/>
  <c r="M529" i="29"/>
  <c r="L529" i="29"/>
  <c r="N529" i="29" s="1"/>
  <c r="I529" i="29"/>
  <c r="D529" i="29"/>
  <c r="Y528" i="29"/>
  <c r="V528" i="29"/>
  <c r="T528" i="29"/>
  <c r="U528" i="29" s="1"/>
  <c r="I528" i="29"/>
  <c r="D528" i="29"/>
  <c r="Y527" i="29"/>
  <c r="T527" i="29"/>
  <c r="Q527" i="29"/>
  <c r="L527" i="29"/>
  <c r="N527" i="29" s="1"/>
  <c r="I527" i="29"/>
  <c r="D527" i="29"/>
  <c r="Y526" i="29"/>
  <c r="Q526" i="29"/>
  <c r="M526" i="29"/>
  <c r="L526" i="29"/>
  <c r="N526" i="29" s="1"/>
  <c r="Y525" i="29"/>
  <c r="T525" i="29"/>
  <c r="Q525" i="29"/>
  <c r="M525" i="29"/>
  <c r="L525" i="29"/>
  <c r="N525" i="29" s="1"/>
  <c r="I525" i="29"/>
  <c r="D525" i="29"/>
  <c r="Y524" i="29"/>
  <c r="T524" i="29"/>
  <c r="V524" i="29" s="1"/>
  <c r="Q524" i="29"/>
  <c r="L524" i="29"/>
  <c r="N524" i="29" s="1"/>
  <c r="I524" i="29"/>
  <c r="D524" i="29"/>
  <c r="Y523" i="29"/>
  <c r="T523" i="29"/>
  <c r="Q523" i="29"/>
  <c r="L523" i="29"/>
  <c r="N523" i="29" s="1"/>
  <c r="I523" i="29"/>
  <c r="D523" i="29"/>
  <c r="Y522" i="29"/>
  <c r="T522" i="29"/>
  <c r="V522" i="29" s="1"/>
  <c r="I522" i="29"/>
  <c r="D522" i="29"/>
  <c r="E522" i="29" s="1"/>
  <c r="Y521" i="29"/>
  <c r="T521" i="29"/>
  <c r="Q521" i="29"/>
  <c r="L521" i="29"/>
  <c r="N521" i="29" s="1"/>
  <c r="I521" i="29"/>
  <c r="D521" i="29"/>
  <c r="Q520" i="29"/>
  <c r="L520" i="29"/>
  <c r="N520" i="29" s="1"/>
  <c r="Y519" i="29"/>
  <c r="T519" i="29"/>
  <c r="Q519" i="29"/>
  <c r="L519" i="29"/>
  <c r="N519" i="29" s="1"/>
  <c r="I519" i="29"/>
  <c r="D519" i="29"/>
  <c r="Y518" i="29"/>
  <c r="T518" i="29"/>
  <c r="U518" i="29" s="1"/>
  <c r="Q518" i="29"/>
  <c r="L518" i="29"/>
  <c r="N518" i="29" s="1"/>
  <c r="I518" i="29"/>
  <c r="D518" i="29"/>
  <c r="E518" i="29" s="1"/>
  <c r="Y517" i="29"/>
  <c r="T517" i="29"/>
  <c r="Q517" i="29"/>
  <c r="L517" i="29"/>
  <c r="N517" i="29" s="1"/>
  <c r="I517" i="29"/>
  <c r="Y516" i="29"/>
  <c r="T516" i="29"/>
  <c r="Q516" i="29"/>
  <c r="L516" i="29"/>
  <c r="I516" i="29"/>
  <c r="D516" i="29"/>
  <c r="Y515" i="29"/>
  <c r="T515" i="29"/>
  <c r="Q515" i="29"/>
  <c r="L515" i="29"/>
  <c r="N515" i="29" s="1"/>
  <c r="I515" i="29"/>
  <c r="D515" i="29"/>
  <c r="Q514" i="29"/>
  <c r="L514" i="29"/>
  <c r="N514" i="29" s="1"/>
  <c r="E514" i="29"/>
  <c r="D514" i="29"/>
  <c r="I514" i="29"/>
  <c r="I511" i="29"/>
  <c r="I509" i="29"/>
  <c r="I508" i="29"/>
  <c r="I505" i="29"/>
  <c r="I503" i="29"/>
  <c r="I502" i="29"/>
  <c r="I500" i="29"/>
  <c r="I499" i="29"/>
  <c r="I497" i="29"/>
  <c r="I496" i="29"/>
  <c r="I493" i="29"/>
  <c r="I491" i="29"/>
  <c r="I490" i="29"/>
  <c r="I487" i="29"/>
  <c r="I485" i="29"/>
  <c r="I484" i="29"/>
  <c r="I482" i="29"/>
  <c r="I481" i="29"/>
  <c r="L479" i="29"/>
  <c r="Q479" i="29"/>
  <c r="I479" i="29"/>
  <c r="L478" i="29"/>
  <c r="N478" i="29" s="1"/>
  <c r="Q478" i="29"/>
  <c r="I478" i="29"/>
  <c r="L477" i="29"/>
  <c r="N477" i="29" s="1"/>
  <c r="Q477" i="29"/>
  <c r="L475" i="29"/>
  <c r="N475" i="29" s="1"/>
  <c r="Q475" i="29"/>
  <c r="I475" i="29"/>
  <c r="L474" i="29"/>
  <c r="N474" i="29" s="1"/>
  <c r="Q474" i="29"/>
  <c r="L473" i="29"/>
  <c r="Q473" i="29"/>
  <c r="I473" i="29"/>
  <c r="L472" i="29"/>
  <c r="N472" i="29" s="1"/>
  <c r="Q472" i="29"/>
  <c r="I472" i="29"/>
  <c r="L471" i="29"/>
  <c r="N471" i="29" s="1"/>
  <c r="Q471" i="29"/>
  <c r="I470" i="29"/>
  <c r="L469" i="29"/>
  <c r="N469" i="29" s="1"/>
  <c r="Q469" i="29"/>
  <c r="I469" i="29"/>
  <c r="L468" i="29"/>
  <c r="N468" i="29" s="1"/>
  <c r="Q468" i="29"/>
  <c r="L467" i="29"/>
  <c r="Q467" i="29"/>
  <c r="I467" i="29"/>
  <c r="L466" i="29"/>
  <c r="N466" i="29" s="1"/>
  <c r="Q466" i="29"/>
  <c r="I466" i="29"/>
  <c r="L465" i="29"/>
  <c r="N465" i="29" s="1"/>
  <c r="Q465" i="29"/>
  <c r="L463" i="29"/>
  <c r="N463" i="29" s="1"/>
  <c r="Q463" i="29"/>
  <c r="I463" i="29"/>
  <c r="L462" i="29"/>
  <c r="N462" i="29" s="1"/>
  <c r="Q462" i="29"/>
  <c r="L461" i="29"/>
  <c r="Q461" i="29"/>
  <c r="I461" i="29"/>
  <c r="L460" i="29"/>
  <c r="N460" i="29" s="1"/>
  <c r="Q460" i="29"/>
  <c r="I460" i="29"/>
  <c r="L459" i="29"/>
  <c r="N459" i="29" s="1"/>
  <c r="Q459" i="29"/>
  <c r="L457" i="29"/>
  <c r="N457" i="29" s="1"/>
  <c r="Q457" i="29"/>
  <c r="I457" i="29"/>
  <c r="L456" i="29"/>
  <c r="N456" i="29" s="1"/>
  <c r="Q456" i="29"/>
  <c r="L455" i="29"/>
  <c r="Q455" i="29"/>
  <c r="I455" i="29"/>
  <c r="L454" i="29"/>
  <c r="N454" i="29" s="1"/>
  <c r="Q454" i="29"/>
  <c r="I454" i="29"/>
  <c r="L453" i="29"/>
  <c r="N453" i="29" s="1"/>
  <c r="Q453" i="29"/>
  <c r="I452" i="29"/>
  <c r="L451" i="29"/>
  <c r="N451" i="29" s="1"/>
  <c r="Q451" i="29"/>
  <c r="I451" i="29"/>
  <c r="L450" i="29"/>
  <c r="N450" i="29" s="1"/>
  <c r="Q450" i="29"/>
  <c r="L449" i="29"/>
  <c r="Q449" i="29"/>
  <c r="I449" i="29"/>
  <c r="L448" i="29"/>
  <c r="N448" i="29" s="1"/>
  <c r="Q448" i="29"/>
  <c r="I448" i="29"/>
  <c r="L447" i="29"/>
  <c r="N447" i="29" s="1"/>
  <c r="Q447" i="29"/>
  <c r="L445" i="29"/>
  <c r="N445" i="29" s="1"/>
  <c r="Q445" i="29"/>
  <c r="I445" i="29"/>
  <c r="L444" i="29"/>
  <c r="N444" i="29" s="1"/>
  <c r="Q444" i="29"/>
  <c r="L443" i="29"/>
  <c r="Q443" i="29"/>
  <c r="I443" i="29"/>
  <c r="L442" i="29"/>
  <c r="N442" i="29" s="1"/>
  <c r="Q442" i="29"/>
  <c r="I442" i="29"/>
  <c r="L441" i="29"/>
  <c r="N441" i="29" s="1"/>
  <c r="Q441" i="29"/>
  <c r="L439" i="29"/>
  <c r="N439" i="29" s="1"/>
  <c r="Q439" i="29"/>
  <c r="I439" i="29"/>
  <c r="L438" i="29"/>
  <c r="N438" i="29" s="1"/>
  <c r="Q438" i="29"/>
  <c r="L437" i="29"/>
  <c r="Q437" i="29"/>
  <c r="I437" i="29"/>
  <c r="L436" i="29"/>
  <c r="N436" i="29" s="1"/>
  <c r="Q436" i="29"/>
  <c r="I436" i="29"/>
  <c r="L435" i="29"/>
  <c r="N435" i="29" s="1"/>
  <c r="Q435" i="29"/>
  <c r="I434" i="29"/>
  <c r="L433" i="29"/>
  <c r="N433" i="29" s="1"/>
  <c r="Q433" i="29"/>
  <c r="I433" i="29"/>
  <c r="L432" i="29"/>
  <c r="N432" i="29" s="1"/>
  <c r="Q432" i="29"/>
  <c r="L431" i="29"/>
  <c r="Q431" i="29"/>
  <c r="I431" i="29"/>
  <c r="L430" i="29"/>
  <c r="N430" i="29" s="1"/>
  <c r="Q430" i="29"/>
  <c r="I430" i="29"/>
  <c r="L429" i="29"/>
  <c r="N429" i="29" s="1"/>
  <c r="Q429" i="29"/>
  <c r="L427" i="29"/>
  <c r="Q427" i="29"/>
  <c r="I427" i="29"/>
  <c r="L426" i="29"/>
  <c r="N426" i="29" s="1"/>
  <c r="Q426" i="29"/>
  <c r="L425" i="29"/>
  <c r="Q425" i="29"/>
  <c r="L424" i="29"/>
  <c r="Q424" i="29"/>
  <c r="L423" i="29"/>
  <c r="Q423" i="29"/>
  <c r="L421" i="29"/>
  <c r="Q421" i="29"/>
  <c r="D421" i="29"/>
  <c r="I421" i="29"/>
  <c r="Y420" i="29"/>
  <c r="T420" i="29"/>
  <c r="U420" i="29" s="1"/>
  <c r="Q420" i="29"/>
  <c r="L420" i="29"/>
  <c r="N420" i="29" s="1"/>
  <c r="I420" i="29"/>
  <c r="D420" i="29"/>
  <c r="V419" i="29"/>
  <c r="T419" i="29"/>
  <c r="Y419" i="29"/>
  <c r="Q419" i="29"/>
  <c r="L419" i="29"/>
  <c r="I419" i="29"/>
  <c r="D419" i="29"/>
  <c r="Q418" i="29"/>
  <c r="L418" i="29"/>
  <c r="N418" i="29" s="1"/>
  <c r="D418" i="29"/>
  <c r="E418" i="29" s="1"/>
  <c r="I418" i="29"/>
  <c r="T417" i="29"/>
  <c r="V417" i="29" s="1"/>
  <c r="Y417" i="29"/>
  <c r="Q417" i="29"/>
  <c r="L417" i="29"/>
  <c r="M417" i="29" s="1"/>
  <c r="Y416" i="29"/>
  <c r="T416" i="29"/>
  <c r="U416" i="29" s="1"/>
  <c r="D416" i="29"/>
  <c r="T415" i="29"/>
  <c r="Y415" i="29"/>
  <c r="L415" i="29"/>
  <c r="M415" i="29" s="1"/>
  <c r="I415" i="29"/>
  <c r="D415" i="29"/>
  <c r="Y414" i="29"/>
  <c r="T414" i="29"/>
  <c r="V414" i="29" s="1"/>
  <c r="Q414" i="29"/>
  <c r="L414" i="29"/>
  <c r="N414" i="29" s="1"/>
  <c r="Y413" i="29"/>
  <c r="I413" i="29"/>
  <c r="D413" i="29"/>
  <c r="Q412" i="29"/>
  <c r="L412" i="29"/>
  <c r="I412" i="29"/>
  <c r="D412" i="29"/>
  <c r="E412" i="29" s="1"/>
  <c r="T411" i="29"/>
  <c r="V411" i="29" s="1"/>
  <c r="Y411" i="29"/>
  <c r="Q411" i="29"/>
  <c r="L411" i="29"/>
  <c r="M411" i="29" s="1"/>
  <c r="D411" i="29"/>
  <c r="F411" i="29" s="1"/>
  <c r="T410" i="29"/>
  <c r="V410" i="29" s="1"/>
  <c r="T409" i="29"/>
  <c r="Y409" i="29"/>
  <c r="L409" i="29"/>
  <c r="M409" i="29" s="1"/>
  <c r="I409" i="29"/>
  <c r="F409" i="29"/>
  <c r="D409" i="29"/>
  <c r="Q408" i="29"/>
  <c r="L408" i="29"/>
  <c r="M408" i="29" s="1"/>
  <c r="I408" i="29"/>
  <c r="D408" i="29"/>
  <c r="Q407" i="29"/>
  <c r="L407" i="29"/>
  <c r="I407" i="29"/>
  <c r="D407" i="29"/>
  <c r="Q406" i="29"/>
  <c r="L406" i="29"/>
  <c r="N406" i="29" s="1"/>
  <c r="D406" i="29"/>
  <c r="E406" i="29" s="1"/>
  <c r="I406" i="29"/>
  <c r="T405" i="29"/>
  <c r="V405" i="29" s="1"/>
  <c r="Y405" i="29"/>
  <c r="Q405" i="29"/>
  <c r="L405" i="29"/>
  <c r="M405" i="29" s="1"/>
  <c r="D405" i="29"/>
  <c r="F405" i="29" s="1"/>
  <c r="Y404" i="29"/>
  <c r="T404" i="29"/>
  <c r="U404" i="29" s="1"/>
  <c r="Y403" i="29"/>
  <c r="T403" i="29"/>
  <c r="Q403" i="29"/>
  <c r="L403" i="29"/>
  <c r="M403" i="29" s="1"/>
  <c r="I403" i="29"/>
  <c r="D403" i="29"/>
  <c r="E403" i="29" s="1"/>
  <c r="Y402" i="29"/>
  <c r="V402" i="29"/>
  <c r="T402" i="29"/>
  <c r="Q402" i="29"/>
  <c r="L402" i="29"/>
  <c r="N402" i="29" s="1"/>
  <c r="I402" i="29"/>
  <c r="D402" i="29"/>
  <c r="F402" i="29" s="1"/>
  <c r="Y401" i="29"/>
  <c r="T401" i="29"/>
  <c r="Q401" i="29"/>
  <c r="L401" i="29"/>
  <c r="N401" i="29" s="1"/>
  <c r="I401" i="29"/>
  <c r="D401" i="29"/>
  <c r="E401" i="29" s="1"/>
  <c r="Q400" i="29"/>
  <c r="L400" i="29"/>
  <c r="M400" i="29" s="1"/>
  <c r="I400" i="29"/>
  <c r="D400" i="29"/>
  <c r="F400" i="29" s="1"/>
  <c r="Y399" i="29"/>
  <c r="T399" i="29"/>
  <c r="Q399" i="29"/>
  <c r="L399" i="29"/>
  <c r="N399" i="29" s="1"/>
  <c r="I399" i="29"/>
  <c r="Y398" i="29"/>
  <c r="T398" i="29"/>
  <c r="V398" i="29" s="1"/>
  <c r="I398" i="29"/>
  <c r="Y397" i="29"/>
  <c r="T397" i="29"/>
  <c r="Q397" i="29"/>
  <c r="L397" i="29"/>
  <c r="N397" i="29" s="1"/>
  <c r="I397" i="29"/>
  <c r="D397" i="29"/>
  <c r="E397" i="29" s="1"/>
  <c r="Y396" i="29"/>
  <c r="V396" i="29"/>
  <c r="T396" i="29"/>
  <c r="Q396" i="29"/>
  <c r="L396" i="29"/>
  <c r="M396" i="29" s="1"/>
  <c r="I396" i="29"/>
  <c r="E396" i="29"/>
  <c r="D396" i="29"/>
  <c r="F396" i="29" s="1"/>
  <c r="Y395" i="29"/>
  <c r="T395" i="29"/>
  <c r="Q395" i="29"/>
  <c r="L395" i="29"/>
  <c r="M395" i="29" s="1"/>
  <c r="I395" i="29"/>
  <c r="D395" i="29"/>
  <c r="E395" i="29" s="1"/>
  <c r="Q394" i="29"/>
  <c r="L394" i="29"/>
  <c r="N394" i="29" s="1"/>
  <c r="I394" i="29"/>
  <c r="D394" i="29"/>
  <c r="F394" i="29" s="1"/>
  <c r="Y393" i="29"/>
  <c r="T393" i="29"/>
  <c r="U393" i="29" s="1"/>
  <c r="Q393" i="29"/>
  <c r="L393" i="29"/>
  <c r="M393" i="29" s="1"/>
  <c r="D393" i="29"/>
  <c r="E393" i="29" s="1"/>
  <c r="Y392" i="29"/>
  <c r="T392" i="29"/>
  <c r="U392" i="29" s="1"/>
  <c r="Y391" i="29"/>
  <c r="T391" i="29"/>
  <c r="U391" i="29" s="1"/>
  <c r="Q391" i="29"/>
  <c r="L391" i="29"/>
  <c r="M391" i="29" s="1"/>
  <c r="I391" i="29"/>
  <c r="D391" i="29"/>
  <c r="E391" i="29" s="1"/>
  <c r="Y390" i="29"/>
  <c r="T390" i="29"/>
  <c r="U390" i="29" s="1"/>
  <c r="Q390" i="29"/>
  <c r="L390" i="29"/>
  <c r="M390" i="29" s="1"/>
  <c r="I390" i="29"/>
  <c r="E390" i="29"/>
  <c r="D390" i="29"/>
  <c r="Y389" i="29"/>
  <c r="T389" i="29"/>
  <c r="U389" i="29" s="1"/>
  <c r="Q389" i="29"/>
  <c r="L389" i="29"/>
  <c r="M389" i="29" s="1"/>
  <c r="I389" i="29"/>
  <c r="E389" i="29"/>
  <c r="D389" i="29"/>
  <c r="Q388" i="29"/>
  <c r="L388" i="29"/>
  <c r="M388" i="29" s="1"/>
  <c r="I388" i="29"/>
  <c r="D388" i="29"/>
  <c r="E388" i="29" s="1"/>
  <c r="Y387" i="29"/>
  <c r="T387" i="29"/>
  <c r="U387" i="29" s="1"/>
  <c r="Q387" i="29"/>
  <c r="L387" i="29"/>
  <c r="M387" i="29" s="1"/>
  <c r="D387" i="29"/>
  <c r="E387" i="29" s="1"/>
  <c r="Y386" i="29"/>
  <c r="T386" i="29"/>
  <c r="U386" i="29" s="1"/>
  <c r="Y385" i="29"/>
  <c r="U385" i="29"/>
  <c r="T385" i="29"/>
  <c r="Q385" i="29"/>
  <c r="L385" i="29"/>
  <c r="M385" i="29" s="1"/>
  <c r="I385" i="29"/>
  <c r="D385" i="29"/>
  <c r="E385" i="29" s="1"/>
  <c r="Y384" i="29"/>
  <c r="T384" i="29"/>
  <c r="U384" i="29" s="1"/>
  <c r="Q384" i="29"/>
  <c r="L384" i="29"/>
  <c r="M384" i="29" s="1"/>
  <c r="I384" i="29"/>
  <c r="D384" i="29"/>
  <c r="E384" i="29" s="1"/>
  <c r="Y383" i="29"/>
  <c r="T383" i="29"/>
  <c r="U383" i="29" s="1"/>
  <c r="Q383" i="29"/>
  <c r="L383" i="29"/>
  <c r="M383" i="29" s="1"/>
  <c r="I383" i="29"/>
  <c r="E383" i="29"/>
  <c r="D383" i="29"/>
  <c r="T382" i="29"/>
  <c r="U382" i="29" s="1"/>
  <c r="Q382" i="29"/>
  <c r="L382" i="29"/>
  <c r="M382" i="29" s="1"/>
  <c r="I382" i="29"/>
  <c r="D382" i="29"/>
  <c r="E382" i="29" s="1"/>
  <c r="Y381" i="29"/>
  <c r="T381" i="29"/>
  <c r="U381" i="29" s="1"/>
  <c r="Q381" i="29"/>
  <c r="L381" i="29"/>
  <c r="M381" i="29" s="1"/>
  <c r="D381" i="29"/>
  <c r="E381" i="29" s="1"/>
  <c r="Y380" i="29"/>
  <c r="T380" i="29"/>
  <c r="U380" i="29" s="1"/>
  <c r="Y379" i="29"/>
  <c r="U379" i="29"/>
  <c r="T379" i="29"/>
  <c r="Q379" i="29"/>
  <c r="L379" i="29"/>
  <c r="M379" i="29" s="1"/>
  <c r="I379" i="29"/>
  <c r="D379" i="29"/>
  <c r="E379" i="29" s="1"/>
  <c r="Y378" i="29"/>
  <c r="T378" i="29"/>
  <c r="U378" i="29" s="1"/>
  <c r="Q378" i="29"/>
  <c r="L378" i="29"/>
  <c r="M378" i="29" s="1"/>
  <c r="I378" i="29"/>
  <c r="D378" i="29"/>
  <c r="E378" i="29" s="1"/>
  <c r="Y377" i="29"/>
  <c r="T377" i="29"/>
  <c r="U377" i="29" s="1"/>
  <c r="Q377" i="29"/>
  <c r="L377" i="29"/>
  <c r="M377" i="29" s="1"/>
  <c r="I377" i="29"/>
  <c r="E377" i="29"/>
  <c r="D377" i="29"/>
  <c r="Q376" i="29"/>
  <c r="L376" i="29"/>
  <c r="M376" i="29" s="1"/>
  <c r="I376" i="29"/>
  <c r="D376" i="29"/>
  <c r="E376" i="29" s="1"/>
  <c r="Y375" i="29"/>
  <c r="U375" i="29"/>
  <c r="T375" i="29"/>
  <c r="Q375" i="29"/>
  <c r="L375" i="29"/>
  <c r="M375" i="29" s="1"/>
  <c r="D375" i="29"/>
  <c r="E375" i="29" s="1"/>
  <c r="Y374" i="29"/>
  <c r="U374" i="29"/>
  <c r="T374" i="29"/>
  <c r="Y373" i="29"/>
  <c r="T373" i="29"/>
  <c r="U373" i="29" s="1"/>
  <c r="Q373" i="29"/>
  <c r="L373" i="29"/>
  <c r="M373" i="29" s="1"/>
  <c r="I373" i="29"/>
  <c r="D373" i="29"/>
  <c r="E373" i="29" s="1"/>
  <c r="Y372" i="29"/>
  <c r="T372" i="29"/>
  <c r="U372" i="29" s="1"/>
  <c r="Q372" i="29"/>
  <c r="L372" i="29"/>
  <c r="M372" i="29" s="1"/>
  <c r="I372" i="29"/>
  <c r="D372" i="29"/>
  <c r="E372" i="29" s="1"/>
  <c r="Y371" i="29"/>
  <c r="U371" i="29"/>
  <c r="T371" i="29"/>
  <c r="Q371" i="29"/>
  <c r="L371" i="29"/>
  <c r="M371" i="29" s="1"/>
  <c r="I371" i="29"/>
  <c r="E371" i="29"/>
  <c r="D371" i="29"/>
  <c r="T370" i="29"/>
  <c r="U370" i="29" s="1"/>
  <c r="Q370" i="29"/>
  <c r="L370" i="29"/>
  <c r="M370" i="29" s="1"/>
  <c r="I370" i="29"/>
  <c r="D370" i="29"/>
  <c r="E370" i="29" s="1"/>
  <c r="Y369" i="29"/>
  <c r="T369" i="29"/>
  <c r="U369" i="29" s="1"/>
  <c r="Q369" i="29"/>
  <c r="L369" i="29"/>
  <c r="M369" i="29" s="1"/>
  <c r="D369" i="29"/>
  <c r="E369" i="29" s="1"/>
  <c r="Y368" i="29"/>
  <c r="T368" i="29"/>
  <c r="U368" i="29" s="1"/>
  <c r="Y367" i="29"/>
  <c r="T367" i="29"/>
  <c r="Q367" i="29"/>
  <c r="L367" i="29"/>
  <c r="I367" i="29"/>
  <c r="D367" i="29"/>
  <c r="E367" i="29" s="1"/>
  <c r="Y366" i="29"/>
  <c r="T366" i="29"/>
  <c r="Q366" i="29"/>
  <c r="L366" i="29"/>
  <c r="I366" i="29"/>
  <c r="D366" i="29"/>
  <c r="E366" i="29" s="1"/>
  <c r="Y365" i="29"/>
  <c r="T365" i="29"/>
  <c r="Q365" i="29"/>
  <c r="L365" i="29"/>
  <c r="I365" i="29"/>
  <c r="E365" i="29"/>
  <c r="D365" i="29"/>
  <c r="Q364" i="29"/>
  <c r="L364" i="29"/>
  <c r="I364" i="29"/>
  <c r="D364" i="29"/>
  <c r="E364" i="29" s="1"/>
  <c r="Y363" i="29"/>
  <c r="T363" i="29"/>
  <c r="Q363" i="29"/>
  <c r="L363" i="29"/>
  <c r="I363" i="29"/>
  <c r="Y362" i="29"/>
  <c r="T362" i="29"/>
  <c r="Y361" i="29"/>
  <c r="T361" i="29"/>
  <c r="Q361" i="29"/>
  <c r="L361" i="29"/>
  <c r="I361" i="29"/>
  <c r="E361" i="29"/>
  <c r="D361" i="29"/>
  <c r="Y360" i="29"/>
  <c r="T360" i="29"/>
  <c r="Q360" i="29"/>
  <c r="L360" i="29"/>
  <c r="I360" i="29"/>
  <c r="D360" i="29"/>
  <c r="E360" i="29" s="1"/>
  <c r="Y359" i="29"/>
  <c r="T359" i="29"/>
  <c r="Q359" i="29"/>
  <c r="L359" i="29"/>
  <c r="I359" i="29"/>
  <c r="D359" i="29"/>
  <c r="Y358" i="29"/>
  <c r="Q358" i="29"/>
  <c r="L358" i="29"/>
  <c r="I358" i="29"/>
  <c r="D358" i="29"/>
  <c r="Y357" i="29"/>
  <c r="T357" i="29"/>
  <c r="Q357" i="29"/>
  <c r="L357" i="29"/>
  <c r="Y356" i="29"/>
  <c r="T356" i="29"/>
  <c r="D356" i="29"/>
  <c r="Y355" i="29"/>
  <c r="T355" i="29"/>
  <c r="Q355" i="29"/>
  <c r="L355" i="29"/>
  <c r="I355" i="29"/>
  <c r="D355" i="29"/>
  <c r="Y354" i="29"/>
  <c r="T354" i="29"/>
  <c r="Q354" i="29"/>
  <c r="L354" i="29"/>
  <c r="I354" i="29"/>
  <c r="D354" i="29"/>
  <c r="Y353" i="29"/>
  <c r="T353" i="29"/>
  <c r="U353" i="29" s="1"/>
  <c r="L353" i="29"/>
  <c r="Q353" i="29"/>
  <c r="Y352" i="29"/>
  <c r="Q352" i="29"/>
  <c r="L352" i="29"/>
  <c r="D352" i="29"/>
  <c r="F352" i="29" s="1"/>
  <c r="I352" i="29"/>
  <c r="Y351" i="29"/>
  <c r="T351" i="29"/>
  <c r="U351" i="29" s="1"/>
  <c r="L351" i="29"/>
  <c r="Q351" i="29"/>
  <c r="Y350" i="29"/>
  <c r="T350" i="29"/>
  <c r="Y349" i="29"/>
  <c r="T349" i="29"/>
  <c r="L349" i="29"/>
  <c r="Q349" i="29"/>
  <c r="Y348" i="29"/>
  <c r="T348" i="29"/>
  <c r="Q348" i="29"/>
  <c r="L348" i="29"/>
  <c r="D348" i="29"/>
  <c r="F348" i="29" s="1"/>
  <c r="I348" i="29"/>
  <c r="Y347" i="29"/>
  <c r="T347" i="29"/>
  <c r="U347" i="29" s="1"/>
  <c r="L347" i="29"/>
  <c r="Q347" i="29"/>
  <c r="Q346" i="29"/>
  <c r="L346" i="29"/>
  <c r="D346" i="29"/>
  <c r="F346" i="29" s="1"/>
  <c r="I346" i="29"/>
  <c r="Y345" i="29"/>
  <c r="T345" i="29"/>
  <c r="U345" i="29" s="1"/>
  <c r="L345" i="29"/>
  <c r="Q345" i="29"/>
  <c r="Y344" i="29"/>
  <c r="T344" i="29"/>
  <c r="D344" i="29"/>
  <c r="F344" i="29" s="1"/>
  <c r="Y343" i="29"/>
  <c r="T343" i="29"/>
  <c r="L343" i="29"/>
  <c r="Q343" i="29"/>
  <c r="Y342" i="29"/>
  <c r="T342" i="29"/>
  <c r="Q342" i="29"/>
  <c r="L342" i="29"/>
  <c r="D342" i="29"/>
  <c r="F342" i="29" s="1"/>
  <c r="I342" i="29"/>
  <c r="Y341" i="29"/>
  <c r="T341" i="29"/>
  <c r="U341" i="29" s="1"/>
  <c r="L341" i="29"/>
  <c r="Q341" i="29"/>
  <c r="D340" i="29"/>
  <c r="I340" i="29"/>
  <c r="Q339" i="29"/>
  <c r="Y338" i="29"/>
  <c r="T338" i="29"/>
  <c r="T337" i="29"/>
  <c r="Y337" i="29"/>
  <c r="L337" i="29"/>
  <c r="Q337" i="29"/>
  <c r="D337" i="29"/>
  <c r="E337" i="29" s="1"/>
  <c r="Y336" i="29"/>
  <c r="T336" i="29"/>
  <c r="D336" i="29"/>
  <c r="F336" i="29" s="1"/>
  <c r="I336" i="29"/>
  <c r="T335" i="29"/>
  <c r="L335" i="29"/>
  <c r="Q335" i="29"/>
  <c r="I335" i="29"/>
  <c r="D335" i="29"/>
  <c r="Y334" i="29"/>
  <c r="L334" i="29"/>
  <c r="N334" i="29" s="1"/>
  <c r="D334" i="29"/>
  <c r="F334" i="29" s="1"/>
  <c r="I334" i="29"/>
  <c r="Q333" i="29"/>
  <c r="Y332" i="29"/>
  <c r="T332" i="29"/>
  <c r="T331" i="29"/>
  <c r="Y331" i="29"/>
  <c r="L331" i="29"/>
  <c r="Q331" i="29"/>
  <c r="D331" i="29"/>
  <c r="E331" i="29" s="1"/>
  <c r="Y330" i="29"/>
  <c r="T330" i="29"/>
  <c r="D330" i="29"/>
  <c r="F330" i="29" s="1"/>
  <c r="I330" i="29"/>
  <c r="T329" i="29"/>
  <c r="L329" i="29"/>
  <c r="Q329" i="29"/>
  <c r="I329" i="29"/>
  <c r="D329" i="29"/>
  <c r="M328" i="29"/>
  <c r="L328" i="29"/>
  <c r="N328" i="29" s="1"/>
  <c r="D328" i="29"/>
  <c r="F328" i="29" s="1"/>
  <c r="I328" i="29"/>
  <c r="Q327" i="29"/>
  <c r="Y326" i="29"/>
  <c r="T326" i="29"/>
  <c r="D326" i="29"/>
  <c r="F326" i="29" s="1"/>
  <c r="T325" i="29"/>
  <c r="Y325" i="29"/>
  <c r="L325" i="29"/>
  <c r="Q325" i="29"/>
  <c r="E325" i="29"/>
  <c r="D325" i="29"/>
  <c r="Y324" i="29"/>
  <c r="T324" i="29"/>
  <c r="D324" i="29"/>
  <c r="F324" i="29" s="1"/>
  <c r="I324" i="29"/>
  <c r="T323" i="29"/>
  <c r="L323" i="29"/>
  <c r="Q323" i="29"/>
  <c r="I323" i="29"/>
  <c r="D323" i="29"/>
  <c r="T322" i="29"/>
  <c r="L322" i="29"/>
  <c r="N322" i="29" s="1"/>
  <c r="E322" i="29"/>
  <c r="D322" i="29"/>
  <c r="F322" i="29" s="1"/>
  <c r="I322" i="29"/>
  <c r="Q321" i="29"/>
  <c r="Y320" i="29"/>
  <c r="T320" i="29"/>
  <c r="I320" i="29"/>
  <c r="T319" i="29"/>
  <c r="Y319" i="29"/>
  <c r="L319" i="29"/>
  <c r="Q319" i="29"/>
  <c r="D319" i="29"/>
  <c r="E319" i="29" s="1"/>
  <c r="Y318" i="29"/>
  <c r="T318" i="29"/>
  <c r="D318" i="29"/>
  <c r="F318" i="29" s="1"/>
  <c r="I318" i="29"/>
  <c r="T317" i="29"/>
  <c r="L317" i="29"/>
  <c r="Q317" i="29"/>
  <c r="I317" i="29"/>
  <c r="D317" i="29"/>
  <c r="T316" i="29"/>
  <c r="M316" i="29"/>
  <c r="L316" i="29"/>
  <c r="N316" i="29" s="1"/>
  <c r="D316" i="29"/>
  <c r="F316" i="29" s="1"/>
  <c r="I316" i="29"/>
  <c r="Q315" i="29"/>
  <c r="Y314" i="29"/>
  <c r="T314" i="29"/>
  <c r="T313" i="29"/>
  <c r="Y313" i="29"/>
  <c r="L313" i="29"/>
  <c r="Q313" i="29"/>
  <c r="D313" i="29"/>
  <c r="E313" i="29" s="1"/>
  <c r="Y312" i="29"/>
  <c r="T312" i="29"/>
  <c r="D312" i="29"/>
  <c r="F312" i="29" s="1"/>
  <c r="I312" i="29"/>
  <c r="T311" i="29"/>
  <c r="L311" i="29"/>
  <c r="Q311" i="29"/>
  <c r="I311" i="29"/>
  <c r="D311" i="29"/>
  <c r="M310" i="29"/>
  <c r="L310" i="29"/>
  <c r="N310" i="29" s="1"/>
  <c r="D310" i="29"/>
  <c r="F310" i="29" s="1"/>
  <c r="I310" i="29"/>
  <c r="Q309" i="29"/>
  <c r="Y308" i="29"/>
  <c r="T308" i="29"/>
  <c r="T307" i="29"/>
  <c r="Y307" i="29"/>
  <c r="L307" i="29"/>
  <c r="Q307" i="29"/>
  <c r="D307" i="29"/>
  <c r="E307" i="29" s="1"/>
  <c r="Y306" i="29"/>
  <c r="T306" i="29"/>
  <c r="D306" i="29"/>
  <c r="F306" i="29" s="1"/>
  <c r="I306" i="29"/>
  <c r="T305" i="29"/>
  <c r="L305" i="29"/>
  <c r="Q305" i="29"/>
  <c r="I305" i="29"/>
  <c r="D305" i="29"/>
  <c r="M304" i="29"/>
  <c r="L304" i="29"/>
  <c r="N304" i="29" s="1"/>
  <c r="D304" i="29"/>
  <c r="F304" i="29" s="1"/>
  <c r="I304" i="29"/>
  <c r="Q303" i="29"/>
  <c r="Y302" i="29"/>
  <c r="T302" i="29"/>
  <c r="T301" i="29"/>
  <c r="Y301" i="29"/>
  <c r="L301" i="29"/>
  <c r="Q301" i="29"/>
  <c r="D301" i="29"/>
  <c r="E301" i="29" s="1"/>
  <c r="Y300" i="29"/>
  <c r="T300" i="29"/>
  <c r="D300" i="29"/>
  <c r="F300" i="29" s="1"/>
  <c r="I300" i="29"/>
  <c r="T299" i="29"/>
  <c r="L299" i="29"/>
  <c r="Q299" i="29"/>
  <c r="I299" i="29"/>
  <c r="D299" i="29"/>
  <c r="M298" i="29"/>
  <c r="L298" i="29"/>
  <c r="N298" i="29" s="1"/>
  <c r="D298" i="29"/>
  <c r="F298" i="29" s="1"/>
  <c r="I298" i="29"/>
  <c r="Q297" i="29"/>
  <c r="Y296" i="29"/>
  <c r="T296" i="29"/>
  <c r="T295" i="29"/>
  <c r="Y295" i="29"/>
  <c r="L295" i="29"/>
  <c r="Q295" i="29"/>
  <c r="D295" i="29"/>
  <c r="E295" i="29" s="1"/>
  <c r="Y294" i="29"/>
  <c r="T294" i="29"/>
  <c r="D294" i="29"/>
  <c r="F294" i="29" s="1"/>
  <c r="I294" i="29"/>
  <c r="T293" i="29"/>
  <c r="L293" i="29"/>
  <c r="Q293" i="29"/>
  <c r="I293" i="29"/>
  <c r="D293" i="29"/>
  <c r="M292" i="29"/>
  <c r="L292" i="29"/>
  <c r="N292" i="29" s="1"/>
  <c r="D292" i="29"/>
  <c r="F292" i="29" s="1"/>
  <c r="I292" i="29"/>
  <c r="Q291" i="29"/>
  <c r="Y290" i="29"/>
  <c r="T290" i="29"/>
  <c r="D290" i="29"/>
  <c r="F290" i="29" s="1"/>
  <c r="T289" i="29"/>
  <c r="Y289" i="29"/>
  <c r="L289" i="29"/>
  <c r="Q289" i="29"/>
  <c r="E289" i="29"/>
  <c r="D289" i="29"/>
  <c r="Y288" i="29"/>
  <c r="T288" i="29"/>
  <c r="D288" i="29"/>
  <c r="F288" i="29" s="1"/>
  <c r="I288" i="29"/>
  <c r="T287" i="29"/>
  <c r="L287" i="29"/>
  <c r="Q287" i="29"/>
  <c r="I287" i="29"/>
  <c r="D287" i="29"/>
  <c r="L286" i="29"/>
  <c r="N286" i="29" s="1"/>
  <c r="E286" i="29"/>
  <c r="D286" i="29"/>
  <c r="F286" i="29" s="1"/>
  <c r="I286" i="29"/>
  <c r="Q285" i="29"/>
  <c r="Y284" i="29"/>
  <c r="T284" i="29"/>
  <c r="I284" i="29"/>
  <c r="T283" i="29"/>
  <c r="Y283" i="29"/>
  <c r="L283" i="29"/>
  <c r="Q283" i="29"/>
  <c r="D283" i="29"/>
  <c r="E283" i="29" s="1"/>
  <c r="Y282" i="29"/>
  <c r="T282" i="29"/>
  <c r="D282" i="29"/>
  <c r="F282" i="29" s="1"/>
  <c r="I282" i="29"/>
  <c r="T281" i="29"/>
  <c r="L281" i="29"/>
  <c r="Q281" i="29"/>
  <c r="I281" i="29"/>
  <c r="D281" i="29"/>
  <c r="M280" i="29"/>
  <c r="L280" i="29"/>
  <c r="N280" i="29" s="1"/>
  <c r="D280" i="29"/>
  <c r="F280" i="29" s="1"/>
  <c r="I280" i="29"/>
  <c r="Q279" i="29"/>
  <c r="Y278" i="29"/>
  <c r="T278" i="29"/>
  <c r="V278" i="29" s="1"/>
  <c r="L277" i="29"/>
  <c r="Q277" i="29"/>
  <c r="D277" i="29"/>
  <c r="F277" i="29" s="1"/>
  <c r="Y276" i="29"/>
  <c r="T276" i="29"/>
  <c r="D276" i="29"/>
  <c r="F276" i="29" s="1"/>
  <c r="I276" i="29"/>
  <c r="T275" i="29"/>
  <c r="U275" i="29" s="1"/>
  <c r="D275" i="29"/>
  <c r="F275" i="29" s="1"/>
  <c r="Q274" i="29"/>
  <c r="M274" i="29"/>
  <c r="L274" i="29"/>
  <c r="Y273" i="29"/>
  <c r="T273" i="29"/>
  <c r="U273" i="29" s="1"/>
  <c r="Q273" i="29"/>
  <c r="L273" i="29"/>
  <c r="Y272" i="29"/>
  <c r="T272" i="29"/>
  <c r="Y271" i="29"/>
  <c r="T271" i="29"/>
  <c r="U271" i="29" s="1"/>
  <c r="Q271" i="29"/>
  <c r="L271" i="29"/>
  <c r="Y270" i="29"/>
  <c r="T270" i="29"/>
  <c r="U270" i="29" s="1"/>
  <c r="Q270" i="29"/>
  <c r="L270" i="29"/>
  <c r="Y269" i="29"/>
  <c r="U269" i="29"/>
  <c r="T269" i="29"/>
  <c r="Q269" i="29"/>
  <c r="L269" i="29"/>
  <c r="Q268" i="29"/>
  <c r="L268" i="29"/>
  <c r="Y267" i="29"/>
  <c r="U267" i="29"/>
  <c r="T267" i="29"/>
  <c r="Q267" i="29"/>
  <c r="L267" i="29"/>
  <c r="Y266" i="29"/>
  <c r="T266" i="29"/>
  <c r="Y265" i="29"/>
  <c r="T265" i="29"/>
  <c r="U265" i="29" s="1"/>
  <c r="Q265" i="29"/>
  <c r="L265" i="29"/>
  <c r="Y264" i="29"/>
  <c r="U264" i="29"/>
  <c r="T264" i="29"/>
  <c r="Q264" i="29"/>
  <c r="L264" i="29"/>
  <c r="Y263" i="29"/>
  <c r="T263" i="29"/>
  <c r="U263" i="29" s="1"/>
  <c r="Q263" i="29"/>
  <c r="L263" i="29"/>
  <c r="Q262" i="29"/>
  <c r="L262" i="29"/>
  <c r="Y261" i="29"/>
  <c r="T261" i="29"/>
  <c r="U261" i="29" s="1"/>
  <c r="L261" i="29"/>
  <c r="Q261" i="29"/>
  <c r="Y260" i="29"/>
  <c r="T260" i="29"/>
  <c r="Y259" i="29"/>
  <c r="T259" i="29"/>
  <c r="Q259" i="29"/>
  <c r="L259" i="29"/>
  <c r="Y258" i="29"/>
  <c r="U258" i="29"/>
  <c r="T258" i="29"/>
  <c r="Q258" i="29"/>
  <c r="L258" i="29"/>
  <c r="Y257" i="29"/>
  <c r="T257" i="29"/>
  <c r="U257" i="29" s="1"/>
  <c r="Q257" i="29"/>
  <c r="L257" i="29"/>
  <c r="Q256" i="29"/>
  <c r="L256" i="29"/>
  <c r="N256" i="29" s="1"/>
  <c r="Y255" i="29"/>
  <c r="T255" i="29"/>
  <c r="Q255" i="29"/>
  <c r="Y254" i="29"/>
  <c r="T254" i="29"/>
  <c r="Y253" i="29"/>
  <c r="T253" i="29"/>
  <c r="U253" i="29" s="1"/>
  <c r="Q253" i="29"/>
  <c r="L253" i="29"/>
  <c r="Y252" i="29"/>
  <c r="T252" i="29"/>
  <c r="Q252" i="29"/>
  <c r="L252" i="29"/>
  <c r="N252" i="29" s="1"/>
  <c r="Y251" i="29"/>
  <c r="T251" i="29"/>
  <c r="U251" i="29" s="1"/>
  <c r="Q250" i="29"/>
  <c r="L250" i="29"/>
  <c r="N250" i="29" s="1"/>
  <c r="Y249" i="29"/>
  <c r="T249" i="29"/>
  <c r="L249" i="29"/>
  <c r="Q249" i="29"/>
  <c r="Y248" i="29"/>
  <c r="T248" i="29"/>
  <c r="Y247" i="29"/>
  <c r="T247" i="29"/>
  <c r="Q247" i="29"/>
  <c r="L247" i="29"/>
  <c r="Y246" i="29"/>
  <c r="T246" i="29"/>
  <c r="U246" i="29" s="1"/>
  <c r="Q246" i="29"/>
  <c r="L246" i="29"/>
  <c r="Y245" i="29"/>
  <c r="U245" i="29"/>
  <c r="T245" i="29"/>
  <c r="Q245" i="29"/>
  <c r="L245" i="29"/>
  <c r="T244" i="29"/>
  <c r="U244" i="29" s="1"/>
  <c r="Q244" i="29"/>
  <c r="L244" i="29"/>
  <c r="N244" i="29" s="1"/>
  <c r="Y243" i="29"/>
  <c r="T243" i="29"/>
  <c r="Q243" i="29"/>
  <c r="Y242" i="29"/>
  <c r="T242" i="29"/>
  <c r="Y241" i="29"/>
  <c r="T241" i="29"/>
  <c r="U241" i="29" s="1"/>
  <c r="Q241" i="29"/>
  <c r="L241" i="29"/>
  <c r="Y240" i="29"/>
  <c r="T240" i="29"/>
  <c r="Q240" i="29"/>
  <c r="L240" i="29"/>
  <c r="N240" i="29" s="1"/>
  <c r="Y239" i="29"/>
  <c r="U239" i="29"/>
  <c r="T239" i="29"/>
  <c r="Q238" i="29"/>
  <c r="L238" i="29"/>
  <c r="N238" i="29" s="1"/>
  <c r="Y237" i="29"/>
  <c r="T237" i="29"/>
  <c r="L237" i="29"/>
  <c r="Q237" i="29"/>
  <c r="Y236" i="29"/>
  <c r="T236" i="29"/>
  <c r="Y235" i="29"/>
  <c r="T235" i="29"/>
  <c r="Q235" i="29"/>
  <c r="L235" i="29"/>
  <c r="Y234" i="29"/>
  <c r="U234" i="29"/>
  <c r="T234" i="29"/>
  <c r="Q234" i="29"/>
  <c r="L234" i="29"/>
  <c r="Y233" i="29"/>
  <c r="T233" i="29"/>
  <c r="U233" i="29" s="1"/>
  <c r="Q233" i="29"/>
  <c r="L233" i="29"/>
  <c r="Q232" i="29"/>
  <c r="L232" i="29"/>
  <c r="N232" i="29" s="1"/>
  <c r="Y231" i="29"/>
  <c r="T231" i="29"/>
  <c r="Q231" i="29"/>
  <c r="Y230" i="29"/>
  <c r="T230" i="29"/>
  <c r="Y229" i="29"/>
  <c r="V229" i="29"/>
  <c r="T229" i="29"/>
  <c r="U229" i="29" s="1"/>
  <c r="Q229" i="29"/>
  <c r="L229" i="29"/>
  <c r="T228" i="29"/>
  <c r="U228" i="29" s="1"/>
  <c r="Q228" i="29"/>
  <c r="L228" i="29"/>
  <c r="I228" i="29"/>
  <c r="D228" i="29"/>
  <c r="F228" i="29" s="1"/>
  <c r="I194" i="29"/>
  <c r="D194" i="29"/>
  <c r="F194" i="29" s="1"/>
  <c r="T193" i="29"/>
  <c r="L193" i="29"/>
  <c r="M193" i="29" s="1"/>
  <c r="I193" i="29"/>
  <c r="F193" i="29"/>
  <c r="E193" i="29"/>
  <c r="D193" i="29"/>
  <c r="T192" i="29"/>
  <c r="V192" i="29" s="1"/>
  <c r="T191" i="29"/>
  <c r="L191" i="29"/>
  <c r="M191" i="29" s="1"/>
  <c r="I191" i="29"/>
  <c r="F191" i="29"/>
  <c r="D191" i="29"/>
  <c r="U190" i="29"/>
  <c r="T190" i="29"/>
  <c r="V190" i="29" s="1"/>
  <c r="I190" i="29"/>
  <c r="E190" i="29"/>
  <c r="D190" i="29"/>
  <c r="F190" i="29" s="1"/>
  <c r="T189" i="29"/>
  <c r="L189" i="29"/>
  <c r="M189" i="29" s="1"/>
  <c r="I189" i="29"/>
  <c r="E189" i="29"/>
  <c r="D189" i="29"/>
  <c r="F189" i="29" s="1"/>
  <c r="T188" i="29"/>
  <c r="V188" i="29" s="1"/>
  <c r="I188" i="29"/>
  <c r="F188" i="29"/>
  <c r="D188" i="29"/>
  <c r="E188" i="29" s="1"/>
  <c r="H188" i="29" s="1"/>
  <c r="T187" i="29"/>
  <c r="L187" i="29"/>
  <c r="M187" i="29" s="1"/>
  <c r="I187" i="29"/>
  <c r="D187" i="29"/>
  <c r="T185" i="29"/>
  <c r="L185" i="29"/>
  <c r="M185" i="29" s="1"/>
  <c r="I185" i="29"/>
  <c r="E185" i="29"/>
  <c r="D185" i="29"/>
  <c r="F185" i="29" s="1"/>
  <c r="T184" i="29"/>
  <c r="V184" i="29" s="1"/>
  <c r="I184" i="29"/>
  <c r="F184" i="29"/>
  <c r="E184" i="29"/>
  <c r="D184" i="29"/>
  <c r="T183" i="29"/>
  <c r="N183" i="29"/>
  <c r="L183" i="29"/>
  <c r="M183" i="29" s="1"/>
  <c r="I183" i="29"/>
  <c r="D183" i="29"/>
  <c r="U182" i="29"/>
  <c r="T182" i="29"/>
  <c r="V182" i="29" s="1"/>
  <c r="I182" i="29"/>
  <c r="E182" i="29"/>
  <c r="D182" i="29"/>
  <c r="F182" i="29" s="1"/>
  <c r="T181" i="29"/>
  <c r="L181" i="29"/>
  <c r="M181" i="29" s="1"/>
  <c r="I181" i="29"/>
  <c r="E181" i="29"/>
  <c r="D181" i="29"/>
  <c r="F181" i="29" s="1"/>
  <c r="T180" i="29"/>
  <c r="V180" i="29" s="1"/>
  <c r="T179" i="29"/>
  <c r="L179" i="29"/>
  <c r="M179" i="29" s="1"/>
  <c r="I179" i="29"/>
  <c r="D179" i="29"/>
  <c r="T178" i="29"/>
  <c r="V178" i="29" s="1"/>
  <c r="I178" i="29"/>
  <c r="E178" i="29"/>
  <c r="D178" i="29"/>
  <c r="F178" i="29" s="1"/>
  <c r="T177" i="29"/>
  <c r="P177" i="29"/>
  <c r="N177" i="29"/>
  <c r="L177" i="29"/>
  <c r="M177" i="29" s="1"/>
  <c r="I177" i="29"/>
  <c r="E177" i="29"/>
  <c r="D177" i="29"/>
  <c r="F177" i="29" s="1"/>
  <c r="T176" i="29"/>
  <c r="V176" i="29" s="1"/>
  <c r="I176" i="29"/>
  <c r="F176" i="29"/>
  <c r="E176" i="29"/>
  <c r="D176" i="29"/>
  <c r="T175" i="29"/>
  <c r="P175" i="29"/>
  <c r="N175" i="29"/>
  <c r="L175" i="29"/>
  <c r="M175" i="29" s="1"/>
  <c r="I175" i="29"/>
  <c r="D175" i="29"/>
  <c r="T174" i="29"/>
  <c r="V174" i="29" s="1"/>
  <c r="T173" i="29"/>
  <c r="P173" i="29"/>
  <c r="N173" i="29"/>
  <c r="L173" i="29"/>
  <c r="M173" i="29" s="1"/>
  <c r="I173" i="29"/>
  <c r="E173" i="29"/>
  <c r="D173" i="29"/>
  <c r="F173" i="29" s="1"/>
  <c r="T172" i="29"/>
  <c r="V172" i="29" s="1"/>
  <c r="I172" i="29"/>
  <c r="F172" i="29"/>
  <c r="E172" i="29"/>
  <c r="D172" i="29"/>
  <c r="T171" i="29"/>
  <c r="L171" i="29"/>
  <c r="M171" i="29" s="1"/>
  <c r="I171" i="29"/>
  <c r="D171" i="29"/>
  <c r="U170" i="29"/>
  <c r="T170" i="29"/>
  <c r="V170" i="29" s="1"/>
  <c r="I170" i="29"/>
  <c r="E170" i="29"/>
  <c r="D170" i="29"/>
  <c r="F170" i="29" s="1"/>
  <c r="T169" i="29"/>
  <c r="L169" i="29"/>
  <c r="M169" i="29" s="1"/>
  <c r="I169" i="29"/>
  <c r="E169" i="29"/>
  <c r="D169" i="29"/>
  <c r="F169" i="29" s="1"/>
  <c r="T167" i="29"/>
  <c r="L167" i="29"/>
  <c r="M167" i="29" s="1"/>
  <c r="I167" i="29"/>
  <c r="D167" i="29"/>
  <c r="T166" i="29"/>
  <c r="V166" i="29" s="1"/>
  <c r="I166" i="29"/>
  <c r="E166" i="29"/>
  <c r="D166" i="29"/>
  <c r="F166" i="29" s="1"/>
  <c r="T165" i="29"/>
  <c r="N165" i="29"/>
  <c r="L165" i="29"/>
  <c r="M165" i="29" s="1"/>
  <c r="I165" i="29"/>
  <c r="E165" i="29"/>
  <c r="D165" i="29"/>
  <c r="F165" i="29" s="1"/>
  <c r="U164" i="29"/>
  <c r="T164" i="29"/>
  <c r="V164" i="29" s="1"/>
  <c r="I164" i="29"/>
  <c r="F164" i="29"/>
  <c r="E164" i="29"/>
  <c r="D164" i="29"/>
  <c r="T163" i="29"/>
  <c r="P163" i="29"/>
  <c r="N163" i="29"/>
  <c r="L163" i="29"/>
  <c r="M163" i="29" s="1"/>
  <c r="I163" i="29"/>
  <c r="D163" i="29"/>
  <c r="T161" i="29"/>
  <c r="L161" i="29"/>
  <c r="M161" i="29" s="1"/>
  <c r="I161" i="29"/>
  <c r="E161" i="29"/>
  <c r="D161" i="29"/>
  <c r="F161" i="29" s="1"/>
  <c r="T160" i="29"/>
  <c r="V160" i="29" s="1"/>
  <c r="I160" i="29"/>
  <c r="F160" i="29"/>
  <c r="E160" i="29"/>
  <c r="D160" i="29"/>
  <c r="T159" i="29"/>
  <c r="L159" i="29"/>
  <c r="M159" i="29" s="1"/>
  <c r="I159" i="29"/>
  <c r="D159" i="29"/>
  <c r="T158" i="29"/>
  <c r="V158" i="29" s="1"/>
  <c r="I158" i="29"/>
  <c r="E158" i="29"/>
  <c r="D158" i="29"/>
  <c r="F158" i="29" s="1"/>
  <c r="T157" i="29"/>
  <c r="L157" i="29"/>
  <c r="M157" i="29" s="1"/>
  <c r="I157" i="29"/>
  <c r="E157" i="29"/>
  <c r="D157" i="29"/>
  <c r="F157" i="29" s="1"/>
  <c r="T155" i="29"/>
  <c r="N155" i="29"/>
  <c r="P155" i="29" s="1"/>
  <c r="L155" i="29"/>
  <c r="M155" i="29" s="1"/>
  <c r="I155" i="29"/>
  <c r="D155" i="29"/>
  <c r="U154" i="29"/>
  <c r="T154" i="29"/>
  <c r="V154" i="29" s="1"/>
  <c r="I154" i="29"/>
  <c r="E154" i="29"/>
  <c r="D154" i="29"/>
  <c r="F154" i="29" s="1"/>
  <c r="T153" i="29"/>
  <c r="L153" i="29"/>
  <c r="M153" i="29" s="1"/>
  <c r="I153" i="29"/>
  <c r="E153" i="29"/>
  <c r="D153" i="29"/>
  <c r="F153" i="29" s="1"/>
  <c r="T152" i="29"/>
  <c r="V152" i="29" s="1"/>
  <c r="I152" i="29"/>
  <c r="F152" i="29"/>
  <c r="E152" i="29"/>
  <c r="D152" i="29"/>
  <c r="T151" i="29"/>
  <c r="N151" i="29"/>
  <c r="P151" i="29" s="1"/>
  <c r="L151" i="29"/>
  <c r="M151" i="29" s="1"/>
  <c r="I151" i="29"/>
  <c r="D151" i="29"/>
  <c r="T149" i="29"/>
  <c r="L149" i="29"/>
  <c r="M149" i="29" s="1"/>
  <c r="I149" i="29"/>
  <c r="E149" i="29"/>
  <c r="D149" i="29"/>
  <c r="F149" i="29" s="1"/>
  <c r="T148" i="29"/>
  <c r="V148" i="29" s="1"/>
  <c r="I148" i="29"/>
  <c r="F148" i="29"/>
  <c r="E148" i="29"/>
  <c r="D148" i="29"/>
  <c r="T147" i="29"/>
  <c r="N147" i="29"/>
  <c r="P147" i="29" s="1"/>
  <c r="L147" i="29"/>
  <c r="M147" i="29" s="1"/>
  <c r="I147" i="29"/>
  <c r="D147" i="29"/>
  <c r="T146" i="29"/>
  <c r="V146" i="29" s="1"/>
  <c r="I146" i="29"/>
  <c r="E146" i="29"/>
  <c r="D146" i="29"/>
  <c r="F146" i="29" s="1"/>
  <c r="T145" i="29"/>
  <c r="L145" i="29"/>
  <c r="M145" i="29" s="1"/>
  <c r="I145" i="29"/>
  <c r="E145" i="29"/>
  <c r="D145" i="29"/>
  <c r="F145" i="29" s="1"/>
  <c r="T143" i="29"/>
  <c r="L143" i="29"/>
  <c r="M143" i="29" s="1"/>
  <c r="I143" i="29"/>
  <c r="D143" i="29"/>
  <c r="T142" i="29"/>
  <c r="V142" i="29" s="1"/>
  <c r="I142" i="29"/>
  <c r="E142" i="29"/>
  <c r="D142" i="29"/>
  <c r="F142" i="29" s="1"/>
  <c r="T141" i="29"/>
  <c r="L141" i="29"/>
  <c r="M141" i="29" s="1"/>
  <c r="I141" i="29"/>
  <c r="E141" i="29"/>
  <c r="D141" i="29"/>
  <c r="F141" i="29" s="1"/>
  <c r="U140" i="29"/>
  <c r="T140" i="29"/>
  <c r="V140" i="29" s="1"/>
  <c r="I140" i="29"/>
  <c r="F140" i="29"/>
  <c r="E140" i="29"/>
  <c r="D140" i="29"/>
  <c r="T139" i="29"/>
  <c r="L139" i="29"/>
  <c r="M139" i="29" s="1"/>
  <c r="I139" i="29"/>
  <c r="D139" i="29"/>
  <c r="T137" i="29"/>
  <c r="L137" i="29"/>
  <c r="M137" i="29" s="1"/>
  <c r="I137" i="29"/>
  <c r="E137" i="29"/>
  <c r="D137" i="29"/>
  <c r="F137" i="29" s="1"/>
  <c r="T136" i="29"/>
  <c r="V136" i="29" s="1"/>
  <c r="I136" i="29"/>
  <c r="F136" i="29"/>
  <c r="E136" i="29"/>
  <c r="D136" i="29"/>
  <c r="T135" i="29"/>
  <c r="L135" i="29"/>
  <c r="M135" i="29" s="1"/>
  <c r="I135" i="29"/>
  <c r="F135" i="29"/>
  <c r="E135" i="29"/>
  <c r="D135" i="29"/>
  <c r="I134" i="29"/>
  <c r="F134" i="29"/>
  <c r="E134" i="29"/>
  <c r="D134" i="29"/>
  <c r="Y133" i="29"/>
  <c r="T133" i="29"/>
  <c r="N133" i="29"/>
  <c r="P133" i="29" s="1"/>
  <c r="L133" i="29"/>
  <c r="M133" i="29" s="1"/>
  <c r="I133" i="29"/>
  <c r="E133" i="29"/>
  <c r="D133" i="29"/>
  <c r="F133" i="29" s="1"/>
  <c r="Y131" i="29"/>
  <c r="T131" i="29"/>
  <c r="L131" i="29"/>
  <c r="M131" i="29" s="1"/>
  <c r="I131" i="29"/>
  <c r="F131" i="29"/>
  <c r="E131" i="29"/>
  <c r="D131" i="29"/>
  <c r="I130" i="29"/>
  <c r="F130" i="29"/>
  <c r="E130" i="29"/>
  <c r="D130" i="29"/>
  <c r="T129" i="29"/>
  <c r="L129" i="29"/>
  <c r="M129" i="29" s="1"/>
  <c r="I129" i="29"/>
  <c r="F129" i="29"/>
  <c r="E129" i="29"/>
  <c r="D129" i="29"/>
  <c r="L128" i="29"/>
  <c r="N128" i="29" s="1"/>
  <c r="Q128" i="29"/>
  <c r="F128" i="29"/>
  <c r="D128" i="29"/>
  <c r="I128" i="29"/>
  <c r="T127" i="29"/>
  <c r="V127" i="29" s="1"/>
  <c r="Y127" i="29"/>
  <c r="N127" i="29"/>
  <c r="L127" i="29"/>
  <c r="Q127" i="29"/>
  <c r="D127" i="29"/>
  <c r="F127" i="29" s="1"/>
  <c r="I127" i="29"/>
  <c r="I126" i="29"/>
  <c r="T125" i="29"/>
  <c r="V125" i="29" s="1"/>
  <c r="Y125" i="29"/>
  <c r="L125" i="29"/>
  <c r="N125" i="29" s="1"/>
  <c r="Q125" i="29"/>
  <c r="D125" i="29"/>
  <c r="F125" i="29" s="1"/>
  <c r="I125" i="29"/>
  <c r="V124" i="29"/>
  <c r="T124" i="29"/>
  <c r="Y124" i="29"/>
  <c r="L124" i="29"/>
  <c r="N124" i="29" s="1"/>
  <c r="Q124" i="29"/>
  <c r="F124" i="29"/>
  <c r="D124" i="29"/>
  <c r="I124" i="29"/>
  <c r="T123" i="29"/>
  <c r="V123" i="29" s="1"/>
  <c r="Y123" i="29"/>
  <c r="L123" i="29"/>
  <c r="N123" i="29" s="1"/>
  <c r="Q123" i="29"/>
  <c r="D123" i="29"/>
  <c r="F123" i="29" s="1"/>
  <c r="I123" i="29"/>
  <c r="V122" i="29"/>
  <c r="T122" i="29"/>
  <c r="Y122" i="29"/>
  <c r="L122" i="29"/>
  <c r="Q122" i="29"/>
  <c r="F122" i="29"/>
  <c r="D122" i="29"/>
  <c r="I122" i="29"/>
  <c r="T121" i="29"/>
  <c r="V121" i="29" s="1"/>
  <c r="Y121" i="29"/>
  <c r="L121" i="29"/>
  <c r="N121" i="29" s="1"/>
  <c r="Q121" i="29"/>
  <c r="D121" i="29"/>
  <c r="F121" i="29" s="1"/>
  <c r="I121" i="29"/>
  <c r="T120" i="29"/>
  <c r="V120" i="29" s="1"/>
  <c r="T119" i="29"/>
  <c r="V119" i="29" s="1"/>
  <c r="Y119" i="29"/>
  <c r="L119" i="29"/>
  <c r="M119" i="29" s="1"/>
  <c r="Q119" i="29"/>
  <c r="D119" i="29"/>
  <c r="E119" i="29" s="1"/>
  <c r="I119" i="29"/>
  <c r="T118" i="29"/>
  <c r="U118" i="29" s="1"/>
  <c r="Y118" i="29"/>
  <c r="L118" i="29"/>
  <c r="M118" i="29" s="1"/>
  <c r="Q118" i="29"/>
  <c r="D118" i="29"/>
  <c r="E118" i="29" s="1"/>
  <c r="I118" i="29"/>
  <c r="T117" i="29"/>
  <c r="U117" i="29" s="1"/>
  <c r="Y117" i="29"/>
  <c r="P117" i="29"/>
  <c r="N117" i="29"/>
  <c r="L117" i="29"/>
  <c r="M117" i="29" s="1"/>
  <c r="Q117" i="29"/>
  <c r="D117" i="29"/>
  <c r="E117" i="29" s="1"/>
  <c r="I117" i="29"/>
  <c r="T116" i="29"/>
  <c r="U116" i="29" s="1"/>
  <c r="Y116" i="29"/>
  <c r="L116" i="29"/>
  <c r="M116" i="29" s="1"/>
  <c r="Q116" i="29"/>
  <c r="D116" i="29"/>
  <c r="E116" i="29" s="1"/>
  <c r="I116" i="29"/>
  <c r="T115" i="29"/>
  <c r="U115" i="29" s="1"/>
  <c r="Y115" i="29"/>
  <c r="L115" i="29"/>
  <c r="M115" i="29" s="1"/>
  <c r="Q115" i="29"/>
  <c r="D115" i="29"/>
  <c r="E115" i="29" s="1"/>
  <c r="I115" i="29"/>
  <c r="T113" i="29"/>
  <c r="U113" i="29" s="1"/>
  <c r="Y113" i="29"/>
  <c r="P113" i="29"/>
  <c r="N113" i="29"/>
  <c r="L113" i="29"/>
  <c r="M113" i="29" s="1"/>
  <c r="Q113" i="29"/>
  <c r="D113" i="29"/>
  <c r="E113" i="29" s="1"/>
  <c r="I113" i="29"/>
  <c r="T112" i="29"/>
  <c r="U112" i="29" s="1"/>
  <c r="Y112" i="29"/>
  <c r="N112" i="29"/>
  <c r="L112" i="29"/>
  <c r="M112" i="29" s="1"/>
  <c r="Q112" i="29"/>
  <c r="D112" i="29"/>
  <c r="E112" i="29" s="1"/>
  <c r="I112" i="29"/>
  <c r="T111" i="29"/>
  <c r="U111" i="29" s="1"/>
  <c r="Y111" i="29"/>
  <c r="L111" i="29"/>
  <c r="M111" i="29" s="1"/>
  <c r="Q111" i="29"/>
  <c r="D111" i="29"/>
  <c r="E111" i="29" s="1"/>
  <c r="I111" i="29"/>
  <c r="T110" i="29"/>
  <c r="U110" i="29" s="1"/>
  <c r="Y110" i="29"/>
  <c r="P110" i="29"/>
  <c r="N110" i="29"/>
  <c r="L110" i="29"/>
  <c r="M110" i="29" s="1"/>
  <c r="Q110" i="29"/>
  <c r="D110" i="29"/>
  <c r="E110" i="29" s="1"/>
  <c r="I110" i="29"/>
  <c r="T109" i="29"/>
  <c r="U109" i="29" s="1"/>
  <c r="Y109" i="29"/>
  <c r="N109" i="29"/>
  <c r="P109" i="29" s="1"/>
  <c r="L109" i="29"/>
  <c r="M109" i="29" s="1"/>
  <c r="Q109" i="29"/>
  <c r="D109" i="29"/>
  <c r="E109" i="29" s="1"/>
  <c r="I109" i="29"/>
  <c r="T108" i="29"/>
  <c r="U108" i="29" s="1"/>
  <c r="L108" i="29"/>
  <c r="M108" i="29" s="1"/>
  <c r="T107" i="29"/>
  <c r="U107" i="29" s="1"/>
  <c r="Y107" i="29"/>
  <c r="L107" i="29"/>
  <c r="M107" i="29" s="1"/>
  <c r="Q107" i="29"/>
  <c r="D107" i="29"/>
  <c r="E107" i="29" s="1"/>
  <c r="I107" i="29"/>
  <c r="T106" i="29"/>
  <c r="U106" i="29" s="1"/>
  <c r="Y106" i="29"/>
  <c r="P106" i="29"/>
  <c r="N106" i="29"/>
  <c r="L106" i="29"/>
  <c r="M106" i="29" s="1"/>
  <c r="Q106" i="29"/>
  <c r="D106" i="29"/>
  <c r="E106" i="29" s="1"/>
  <c r="I106" i="29"/>
  <c r="T105" i="29"/>
  <c r="U105" i="29" s="1"/>
  <c r="Y105" i="29"/>
  <c r="N105" i="29"/>
  <c r="P105" i="29" s="1"/>
  <c r="L105" i="29"/>
  <c r="M105" i="29" s="1"/>
  <c r="Q105" i="29"/>
  <c r="D105" i="29"/>
  <c r="E105" i="29" s="1"/>
  <c r="I105" i="29"/>
  <c r="T104" i="29"/>
  <c r="U104" i="29" s="1"/>
  <c r="Y104" i="29"/>
  <c r="L104" i="29"/>
  <c r="M104" i="29" s="1"/>
  <c r="Q104" i="29"/>
  <c r="D104" i="29"/>
  <c r="E104" i="29" s="1"/>
  <c r="I104" i="29"/>
  <c r="T103" i="29"/>
  <c r="U103" i="29" s="1"/>
  <c r="Y103" i="29"/>
  <c r="P103" i="29"/>
  <c r="N103" i="29"/>
  <c r="L103" i="29"/>
  <c r="M103" i="29" s="1"/>
  <c r="Q103" i="29"/>
  <c r="D103" i="29"/>
  <c r="E103" i="29" s="1"/>
  <c r="I103" i="29"/>
  <c r="T101" i="29"/>
  <c r="U101" i="29" s="1"/>
  <c r="Y101" i="29"/>
  <c r="N101" i="29"/>
  <c r="P101" i="29" s="1"/>
  <c r="L101" i="29"/>
  <c r="M101" i="29" s="1"/>
  <c r="Q101" i="29"/>
  <c r="D101" i="29"/>
  <c r="E101" i="29" s="1"/>
  <c r="I101" i="29"/>
  <c r="T100" i="29"/>
  <c r="U100" i="29" s="1"/>
  <c r="Y100" i="29"/>
  <c r="L100" i="29"/>
  <c r="M100" i="29" s="1"/>
  <c r="Q100" i="29"/>
  <c r="D100" i="29"/>
  <c r="E100" i="29" s="1"/>
  <c r="I100" i="29"/>
  <c r="T99" i="29"/>
  <c r="U99" i="29" s="1"/>
  <c r="Y99" i="29"/>
  <c r="L99" i="29"/>
  <c r="M99" i="29" s="1"/>
  <c r="Q99" i="29"/>
  <c r="D99" i="29"/>
  <c r="E99" i="29" s="1"/>
  <c r="I99" i="29"/>
  <c r="T98" i="29"/>
  <c r="U98" i="29" s="1"/>
  <c r="Y98" i="29"/>
  <c r="N98" i="29"/>
  <c r="P98" i="29" s="1"/>
  <c r="L98" i="29"/>
  <c r="M98" i="29" s="1"/>
  <c r="Q98" i="29"/>
  <c r="D98" i="29"/>
  <c r="E98" i="29" s="1"/>
  <c r="I98" i="29"/>
  <c r="T97" i="29"/>
  <c r="U97" i="29" s="1"/>
  <c r="Y97" i="29"/>
  <c r="Q97" i="29"/>
  <c r="F97" i="29"/>
  <c r="D97" i="29"/>
  <c r="E97" i="29" s="1"/>
  <c r="I97" i="29"/>
  <c r="Y96" i="29"/>
  <c r="L96" i="29"/>
  <c r="D96" i="29"/>
  <c r="Y95" i="29"/>
  <c r="T95" i="29"/>
  <c r="U95" i="29" s="1"/>
  <c r="Q95" i="29"/>
  <c r="D95" i="29"/>
  <c r="E95" i="29" s="1"/>
  <c r="I95" i="29"/>
  <c r="Y94" i="29"/>
  <c r="T94" i="29"/>
  <c r="U94" i="29" s="1"/>
  <c r="L94" i="29"/>
  <c r="D94" i="29"/>
  <c r="Y93" i="29"/>
  <c r="T93" i="29"/>
  <c r="U93" i="29" s="1"/>
  <c r="Q93" i="29"/>
  <c r="D93" i="29"/>
  <c r="E93" i="29" s="1"/>
  <c r="I93" i="29"/>
  <c r="Y92" i="29"/>
  <c r="T92" i="29"/>
  <c r="U92" i="29" s="1"/>
  <c r="L92" i="29"/>
  <c r="D92" i="29"/>
  <c r="Y91" i="29"/>
  <c r="T91" i="29"/>
  <c r="U91" i="29" s="1"/>
  <c r="Q91" i="29"/>
  <c r="D91" i="29"/>
  <c r="E91" i="29" s="1"/>
  <c r="I91" i="29"/>
  <c r="D90" i="29"/>
  <c r="Y89" i="29"/>
  <c r="T89" i="29"/>
  <c r="U89" i="29" s="1"/>
  <c r="Q89" i="29"/>
  <c r="D89" i="29"/>
  <c r="E89" i="29" s="1"/>
  <c r="I89" i="29"/>
  <c r="Y88" i="29"/>
  <c r="T88" i="29"/>
  <c r="U88" i="29" s="1"/>
  <c r="L88" i="29"/>
  <c r="D88" i="29"/>
  <c r="Y87" i="29"/>
  <c r="T87" i="29"/>
  <c r="U87" i="29" s="1"/>
  <c r="Q87" i="29"/>
  <c r="D87" i="29"/>
  <c r="E87" i="29" s="1"/>
  <c r="I87" i="29"/>
  <c r="Y86" i="29"/>
  <c r="T86" i="29"/>
  <c r="U86" i="29" s="1"/>
  <c r="L86" i="29"/>
  <c r="D86" i="29"/>
  <c r="Y85" i="29"/>
  <c r="T85" i="29"/>
  <c r="U85" i="29" s="1"/>
  <c r="Q85" i="29"/>
  <c r="D85" i="29"/>
  <c r="E85" i="29" s="1"/>
  <c r="I85" i="29"/>
  <c r="Y84" i="29"/>
  <c r="L84" i="29"/>
  <c r="D84" i="29"/>
  <c r="Y83" i="29"/>
  <c r="T83" i="29"/>
  <c r="U83" i="29" s="1"/>
  <c r="Q83" i="29"/>
  <c r="D83" i="29"/>
  <c r="E83" i="29" s="1"/>
  <c r="I83" i="29"/>
  <c r="Y82" i="29"/>
  <c r="T82" i="29"/>
  <c r="U82" i="29" s="1"/>
  <c r="L82" i="29"/>
  <c r="D82" i="29"/>
  <c r="Y81" i="29"/>
  <c r="T81" i="29"/>
  <c r="U81" i="29" s="1"/>
  <c r="Q81" i="29"/>
  <c r="D81" i="29"/>
  <c r="E81" i="29" s="1"/>
  <c r="I81" i="29"/>
  <c r="Y80" i="29"/>
  <c r="T80" i="29"/>
  <c r="U80" i="29" s="1"/>
  <c r="L80" i="29"/>
  <c r="D80" i="29"/>
  <c r="Y79" i="29"/>
  <c r="T79" i="29"/>
  <c r="U79" i="29" s="1"/>
  <c r="Q79" i="29"/>
  <c r="D79" i="29"/>
  <c r="E79" i="29" s="1"/>
  <c r="I79" i="29"/>
  <c r="D78" i="29"/>
  <c r="Y77" i="29"/>
  <c r="T77" i="29"/>
  <c r="U77" i="29" s="1"/>
  <c r="Q77" i="29"/>
  <c r="D77" i="29"/>
  <c r="E77" i="29" s="1"/>
  <c r="I77" i="29"/>
  <c r="Y76" i="29"/>
  <c r="T76" i="29"/>
  <c r="U76" i="29" s="1"/>
  <c r="L76" i="29"/>
  <c r="D76" i="29"/>
  <c r="Y75" i="29"/>
  <c r="T75" i="29"/>
  <c r="U75" i="29" s="1"/>
  <c r="Q75" i="29"/>
  <c r="D75" i="29"/>
  <c r="E75" i="29" s="1"/>
  <c r="I75" i="29"/>
  <c r="Y74" i="29"/>
  <c r="T74" i="29"/>
  <c r="U74" i="29" s="1"/>
  <c r="L74" i="29"/>
  <c r="D74" i="29"/>
  <c r="Y73" i="29"/>
  <c r="T73" i="29"/>
  <c r="U73" i="29" s="1"/>
  <c r="Q73" i="29"/>
  <c r="D73" i="29"/>
  <c r="E73" i="29" s="1"/>
  <c r="I73" i="29"/>
  <c r="T72" i="29"/>
  <c r="U72" i="29" s="1"/>
  <c r="L72" i="29"/>
  <c r="D72" i="29"/>
  <c r="Y71" i="29"/>
  <c r="T71" i="29"/>
  <c r="U71" i="29" s="1"/>
  <c r="Q71" i="29"/>
  <c r="D71" i="29"/>
  <c r="E71" i="29" s="1"/>
  <c r="I71" i="29"/>
  <c r="Y70" i="29"/>
  <c r="T70" i="29"/>
  <c r="U70" i="29" s="1"/>
  <c r="L70" i="29"/>
  <c r="D70" i="29"/>
  <c r="Y69" i="29"/>
  <c r="T69" i="29"/>
  <c r="U69" i="29" s="1"/>
  <c r="Q69" i="29"/>
  <c r="D69" i="29"/>
  <c r="E69" i="29" s="1"/>
  <c r="I69" i="29"/>
  <c r="Y68" i="29"/>
  <c r="T68" i="29"/>
  <c r="U68" i="29" s="1"/>
  <c r="L68" i="29"/>
  <c r="D68" i="29"/>
  <c r="Y67" i="29"/>
  <c r="T67" i="29"/>
  <c r="U67" i="29" s="1"/>
  <c r="Q67" i="29"/>
  <c r="D67" i="29"/>
  <c r="E67" i="29" s="1"/>
  <c r="I67" i="29"/>
  <c r="D66" i="29"/>
  <c r="Y65" i="29"/>
  <c r="T65" i="29"/>
  <c r="U65" i="29" s="1"/>
  <c r="Q65" i="29"/>
  <c r="D65" i="29"/>
  <c r="E65" i="29" s="1"/>
  <c r="I65" i="29"/>
  <c r="Y64" i="29"/>
  <c r="T64" i="29"/>
  <c r="U64" i="29" s="1"/>
  <c r="L64" i="29"/>
  <c r="D64" i="29"/>
  <c r="Y63" i="29"/>
  <c r="T63" i="29"/>
  <c r="U63" i="29" s="1"/>
  <c r="Q63" i="29"/>
  <c r="D63" i="29"/>
  <c r="E63" i="29" s="1"/>
  <c r="I63" i="29"/>
  <c r="Y62" i="29"/>
  <c r="T62" i="29"/>
  <c r="U62" i="29" s="1"/>
  <c r="L62" i="29"/>
  <c r="D62" i="29"/>
  <c r="Y61" i="29"/>
  <c r="T61" i="29"/>
  <c r="U61" i="29" s="1"/>
  <c r="Q61" i="29"/>
  <c r="D61" i="29"/>
  <c r="E61" i="29" s="1"/>
  <c r="I61" i="29"/>
  <c r="L60" i="29"/>
  <c r="D60" i="29"/>
  <c r="Y59" i="29"/>
  <c r="T59" i="29"/>
  <c r="U59" i="29" s="1"/>
  <c r="Q59" i="29"/>
  <c r="D59" i="29"/>
  <c r="E59" i="29" s="1"/>
  <c r="I59" i="29"/>
  <c r="Y58" i="29"/>
  <c r="T58" i="29"/>
  <c r="U58" i="29" s="1"/>
  <c r="L58" i="29"/>
  <c r="D58" i="29"/>
  <c r="Y57" i="29"/>
  <c r="T57" i="29"/>
  <c r="U57" i="29" s="1"/>
  <c r="Q57" i="29"/>
  <c r="D57" i="29"/>
  <c r="E57" i="29" s="1"/>
  <c r="I57" i="29"/>
  <c r="Y56" i="29"/>
  <c r="T56" i="29"/>
  <c r="U56" i="29" s="1"/>
  <c r="L56" i="29"/>
  <c r="D56" i="29"/>
  <c r="Y55" i="29"/>
  <c r="T55" i="29"/>
  <c r="U55" i="29" s="1"/>
  <c r="Q55" i="29"/>
  <c r="I55" i="29"/>
  <c r="F55" i="29"/>
  <c r="H55" i="29" s="1"/>
  <c r="D55" i="29"/>
  <c r="E55" i="29" s="1"/>
  <c r="D54" i="29"/>
  <c r="Y53" i="29"/>
  <c r="T53" i="29"/>
  <c r="U53" i="29" s="1"/>
  <c r="Q53" i="29"/>
  <c r="I53" i="29"/>
  <c r="F53" i="29"/>
  <c r="H53" i="29" s="1"/>
  <c r="D53" i="29"/>
  <c r="E53" i="29" s="1"/>
  <c r="Y52" i="29"/>
  <c r="T52" i="29"/>
  <c r="U52" i="29" s="1"/>
  <c r="L52" i="29"/>
  <c r="D52" i="29"/>
  <c r="Y51" i="29"/>
  <c r="T51" i="29"/>
  <c r="U51" i="29" s="1"/>
  <c r="Q51" i="29"/>
  <c r="I51" i="29"/>
  <c r="F51" i="29"/>
  <c r="H51" i="29" s="1"/>
  <c r="D51" i="29"/>
  <c r="E51" i="29" s="1"/>
  <c r="Y50" i="29"/>
  <c r="T50" i="29"/>
  <c r="U50" i="29" s="1"/>
  <c r="L50" i="29"/>
  <c r="D50" i="29"/>
  <c r="Y49" i="29"/>
  <c r="T49" i="29"/>
  <c r="U49" i="29" s="1"/>
  <c r="Q49" i="29"/>
  <c r="I49" i="29"/>
  <c r="F49" i="29"/>
  <c r="H49" i="29" s="1"/>
  <c r="D49" i="29"/>
  <c r="E49" i="29" s="1"/>
  <c r="D48" i="29"/>
  <c r="Y47" i="29"/>
  <c r="T47" i="29"/>
  <c r="U47" i="29" s="1"/>
  <c r="Q47" i="29"/>
  <c r="I47" i="29"/>
  <c r="F47" i="29"/>
  <c r="H47" i="29" s="1"/>
  <c r="D47" i="29"/>
  <c r="E47" i="29" s="1"/>
  <c r="Y46" i="29"/>
  <c r="T46" i="29"/>
  <c r="U46" i="29" s="1"/>
  <c r="L46" i="29"/>
  <c r="D46" i="29"/>
  <c r="Y45" i="29"/>
  <c r="T45" i="29"/>
  <c r="U45" i="29" s="1"/>
  <c r="Q45" i="29"/>
  <c r="I45" i="29"/>
  <c r="F45" i="29"/>
  <c r="H45" i="29" s="1"/>
  <c r="D45" i="29"/>
  <c r="E45" i="29" s="1"/>
  <c r="Y44" i="29"/>
  <c r="T44" i="29"/>
  <c r="U44" i="29" s="1"/>
  <c r="L44" i="29"/>
  <c r="D44" i="29"/>
  <c r="T43" i="29"/>
  <c r="L43" i="29"/>
  <c r="D43" i="29"/>
  <c r="D42" i="29"/>
  <c r="T41" i="29"/>
  <c r="L41" i="29"/>
  <c r="D41" i="29"/>
  <c r="T40" i="29"/>
  <c r="L40" i="29"/>
  <c r="D40" i="29"/>
  <c r="T39" i="29"/>
  <c r="L39" i="29"/>
  <c r="D39" i="29"/>
  <c r="T38" i="29"/>
  <c r="L38" i="29"/>
  <c r="D38" i="29"/>
  <c r="T37" i="29"/>
  <c r="L37" i="29"/>
  <c r="D37" i="29"/>
  <c r="D36" i="29"/>
  <c r="T35" i="29"/>
  <c r="L35" i="29"/>
  <c r="D35" i="29"/>
  <c r="T34" i="29"/>
  <c r="L34" i="29"/>
  <c r="D34" i="29"/>
  <c r="T33" i="29"/>
  <c r="L33" i="29"/>
  <c r="D33" i="29"/>
  <c r="T32" i="29"/>
  <c r="L32" i="29"/>
  <c r="D32" i="29"/>
  <c r="T31" i="29"/>
  <c r="L31" i="29"/>
  <c r="D31" i="29"/>
  <c r="T30" i="29"/>
  <c r="L30" i="29"/>
  <c r="D30" i="29"/>
  <c r="Y29" i="29"/>
  <c r="T29" i="29"/>
  <c r="U29" i="29" s="1"/>
  <c r="Q29" i="29"/>
  <c r="L29" i="29"/>
  <c r="N29" i="29" s="1"/>
  <c r="I29" i="29"/>
  <c r="D29" i="29"/>
  <c r="Y28" i="29"/>
  <c r="V28" i="29"/>
  <c r="T28" i="29"/>
  <c r="U28" i="29" s="1"/>
  <c r="Q28" i="29"/>
  <c r="M28" i="29"/>
  <c r="L28" i="29"/>
  <c r="N28" i="29" s="1"/>
  <c r="I28" i="29"/>
  <c r="D28" i="29"/>
  <c r="F28" i="29" s="1"/>
  <c r="Y27" i="29"/>
  <c r="T27" i="29"/>
  <c r="U27" i="29" s="1"/>
  <c r="Q27" i="29"/>
  <c r="L27" i="29"/>
  <c r="N27" i="29" s="1"/>
  <c r="I27" i="29"/>
  <c r="D27" i="29"/>
  <c r="Y26" i="29"/>
  <c r="T26" i="29"/>
  <c r="U26" i="29" s="1"/>
  <c r="Q26" i="29"/>
  <c r="Q25" i="29"/>
  <c r="M25" i="29"/>
  <c r="L25" i="29"/>
  <c r="N25" i="29" s="1"/>
  <c r="I25" i="29"/>
  <c r="D25" i="29"/>
  <c r="Y23" i="29"/>
  <c r="T23" i="29"/>
  <c r="U23" i="29" s="1"/>
  <c r="Q23" i="29"/>
  <c r="M23" i="29"/>
  <c r="L23" i="29"/>
  <c r="N23" i="29" s="1"/>
  <c r="I23" i="29"/>
  <c r="D23" i="29"/>
  <c r="Y22" i="29"/>
  <c r="V22" i="29"/>
  <c r="U22" i="29"/>
  <c r="T22" i="29"/>
  <c r="Q22" i="29"/>
  <c r="N22" i="29"/>
  <c r="L22" i="29"/>
  <c r="I22" i="29"/>
  <c r="D22" i="29"/>
  <c r="F22" i="29" s="1"/>
  <c r="Y21" i="29"/>
  <c r="T21" i="29"/>
  <c r="U21" i="29" s="1"/>
  <c r="Q21" i="29"/>
  <c r="M21" i="29"/>
  <c r="L21" i="29"/>
  <c r="N21" i="29" s="1"/>
  <c r="I21" i="29"/>
  <c r="D21" i="29"/>
  <c r="Y20" i="29"/>
  <c r="T20" i="29"/>
  <c r="U20" i="29" s="1"/>
  <c r="Q20" i="29"/>
  <c r="Q19" i="29"/>
  <c r="L19" i="29"/>
  <c r="N19" i="29" s="1"/>
  <c r="I19" i="29"/>
  <c r="D19" i="29"/>
  <c r="Y18" i="29"/>
  <c r="U18" i="29"/>
  <c r="T18" i="29"/>
  <c r="V18" i="29" s="1"/>
  <c r="X18" i="29" s="1"/>
  <c r="Q18" i="29"/>
  <c r="N18" i="29"/>
  <c r="L18" i="29"/>
  <c r="I18" i="29"/>
  <c r="D18" i="29"/>
  <c r="F18" i="29" s="1"/>
  <c r="R517" i="28"/>
  <c r="R516" i="28"/>
  <c r="R515" i="28"/>
  <c r="R514" i="28"/>
  <c r="R513" i="28"/>
  <c r="R512" i="28"/>
  <c r="R511" i="28"/>
  <c r="R510" i="28"/>
  <c r="R509" i="28"/>
  <c r="T509" i="28" s="1"/>
  <c r="V509" i="28" s="1"/>
  <c r="R508" i="28"/>
  <c r="R507" i="28"/>
  <c r="R506" i="28"/>
  <c r="Y506" i="28" s="1"/>
  <c r="R505" i="28"/>
  <c r="R504" i="28"/>
  <c r="R503" i="28"/>
  <c r="T503" i="28" s="1"/>
  <c r="R502" i="28"/>
  <c r="R501" i="28"/>
  <c r="R500" i="28"/>
  <c r="R499" i="28"/>
  <c r="R498" i="28"/>
  <c r="R497" i="28"/>
  <c r="Y497" i="28" s="1"/>
  <c r="R496" i="28"/>
  <c r="R495" i="28"/>
  <c r="R494" i="28"/>
  <c r="R493" i="28"/>
  <c r="R492" i="28"/>
  <c r="R491" i="28"/>
  <c r="T491" i="28" s="1"/>
  <c r="V491" i="28" s="1"/>
  <c r="R490" i="28"/>
  <c r="R489" i="28"/>
  <c r="R488" i="28"/>
  <c r="Y488" i="28" s="1"/>
  <c r="R487" i="28"/>
  <c r="R486" i="28"/>
  <c r="R485" i="28"/>
  <c r="T485" i="28" s="1"/>
  <c r="V485" i="28" s="1"/>
  <c r="R484" i="28"/>
  <c r="R483" i="28"/>
  <c r="R482" i="28"/>
  <c r="R481" i="28"/>
  <c r="R480" i="28"/>
  <c r="R479" i="28"/>
  <c r="Y479" i="28" s="1"/>
  <c r="R478" i="28"/>
  <c r="R477" i="28"/>
  <c r="R476" i="28"/>
  <c r="R475" i="28"/>
  <c r="R474" i="28"/>
  <c r="R473" i="28"/>
  <c r="R472" i="28"/>
  <c r="R471" i="28"/>
  <c r="R470" i="28"/>
  <c r="Y470" i="28" s="1"/>
  <c r="R469" i="28"/>
  <c r="R468" i="28"/>
  <c r="R467" i="28"/>
  <c r="Y467" i="28" s="1"/>
  <c r="R466" i="28"/>
  <c r="R465" i="28"/>
  <c r="R464" i="28"/>
  <c r="Y464" i="28" s="1"/>
  <c r="R463" i="28"/>
  <c r="R462" i="28"/>
  <c r="R461" i="28"/>
  <c r="Y461" i="28" s="1"/>
  <c r="R460" i="28"/>
  <c r="R459" i="28"/>
  <c r="R458" i="28"/>
  <c r="T458" i="28" s="1"/>
  <c r="R457" i="28"/>
  <c r="R456" i="28"/>
  <c r="R455" i="28"/>
  <c r="Y455" i="28" s="1"/>
  <c r="R454" i="28"/>
  <c r="R453" i="28"/>
  <c r="R452" i="28"/>
  <c r="Y452" i="28" s="1"/>
  <c r="R451" i="28"/>
  <c r="R450" i="28"/>
  <c r="R449" i="28"/>
  <c r="Y449" i="28" s="1"/>
  <c r="R448" i="28"/>
  <c r="R447" i="28"/>
  <c r="R446" i="28"/>
  <c r="Y446" i="28" s="1"/>
  <c r="R445" i="28"/>
  <c r="R444" i="28"/>
  <c r="R443" i="28"/>
  <c r="R442" i="28"/>
  <c r="R441" i="28"/>
  <c r="R440" i="28"/>
  <c r="R439" i="28"/>
  <c r="R438" i="28"/>
  <c r="R437" i="28"/>
  <c r="R436" i="28"/>
  <c r="R435" i="28"/>
  <c r="R434" i="28"/>
  <c r="R433" i="28"/>
  <c r="R432" i="28"/>
  <c r="R431" i="28"/>
  <c r="R430" i="28"/>
  <c r="R429" i="28"/>
  <c r="R428" i="28"/>
  <c r="R427" i="28"/>
  <c r="R426" i="28"/>
  <c r="R425" i="28"/>
  <c r="R424" i="28"/>
  <c r="R423" i="28"/>
  <c r="R422" i="28"/>
  <c r="R421" i="28"/>
  <c r="R420" i="28"/>
  <c r="R419" i="28"/>
  <c r="R418" i="28"/>
  <c r="R417" i="28"/>
  <c r="R416" i="28"/>
  <c r="R415" i="28"/>
  <c r="R414" i="28"/>
  <c r="R413" i="28"/>
  <c r="R412" i="28"/>
  <c r="R411" i="28"/>
  <c r="R410" i="28"/>
  <c r="R409" i="28"/>
  <c r="R408" i="28"/>
  <c r="R407" i="28"/>
  <c r="R406" i="28"/>
  <c r="R405" i="28"/>
  <c r="R404" i="28"/>
  <c r="R403" i="28"/>
  <c r="R402" i="28"/>
  <c r="R401" i="28"/>
  <c r="R400" i="28"/>
  <c r="R399" i="28"/>
  <c r="R398" i="28"/>
  <c r="R397" i="28"/>
  <c r="R396" i="28"/>
  <c r="R395" i="28"/>
  <c r="Y395" i="28" s="1"/>
  <c r="R394" i="28"/>
  <c r="R393" i="28"/>
  <c r="R392" i="28"/>
  <c r="T392" i="28" s="1"/>
  <c r="R391" i="28"/>
  <c r="R390" i="28"/>
  <c r="R389" i="28"/>
  <c r="T389" i="28" s="1"/>
  <c r="R388" i="28"/>
  <c r="R387" i="28"/>
  <c r="R386" i="28"/>
  <c r="Y386" i="28" s="1"/>
  <c r="R385" i="28"/>
  <c r="R384" i="28"/>
  <c r="R383" i="28"/>
  <c r="T383" i="28" s="1"/>
  <c r="V383" i="28" s="1"/>
  <c r="R382" i="28"/>
  <c r="R381" i="28"/>
  <c r="R380" i="28"/>
  <c r="Y380" i="28" s="1"/>
  <c r="R379" i="28"/>
  <c r="R378" i="28"/>
  <c r="R377" i="28"/>
  <c r="T377" i="28" s="1"/>
  <c r="R376" i="28"/>
  <c r="R375" i="28"/>
  <c r="R374" i="28"/>
  <c r="R373" i="28"/>
  <c r="R372" i="28"/>
  <c r="R371" i="28"/>
  <c r="T371" i="28" s="1"/>
  <c r="V371" i="28" s="1"/>
  <c r="R370" i="28"/>
  <c r="R369" i="28"/>
  <c r="R368" i="28"/>
  <c r="R367" i="28"/>
  <c r="R366" i="28"/>
  <c r="R365" i="28"/>
  <c r="T365" i="28" s="1"/>
  <c r="V365" i="28" s="1"/>
  <c r="R364" i="28"/>
  <c r="R363" i="28"/>
  <c r="R362" i="28"/>
  <c r="R361" i="28"/>
  <c r="R360" i="28"/>
  <c r="R359" i="28"/>
  <c r="T359" i="28" s="1"/>
  <c r="V359" i="28" s="1"/>
  <c r="R358" i="28"/>
  <c r="R357" i="28"/>
  <c r="R356" i="28"/>
  <c r="R355" i="28"/>
  <c r="R354" i="28"/>
  <c r="R353" i="28"/>
  <c r="T353" i="28" s="1"/>
  <c r="V353" i="28" s="1"/>
  <c r="R352" i="28"/>
  <c r="R351" i="28"/>
  <c r="R350" i="28"/>
  <c r="R349" i="28"/>
  <c r="R348" i="28"/>
  <c r="R347" i="28"/>
  <c r="R346" i="28"/>
  <c r="R345" i="28"/>
  <c r="R344" i="28"/>
  <c r="R343" i="28"/>
  <c r="R342" i="28"/>
  <c r="R341" i="28"/>
  <c r="T341" i="28" s="1"/>
  <c r="V341" i="28" s="1"/>
  <c r="R340" i="28"/>
  <c r="R339" i="28"/>
  <c r="R338" i="28"/>
  <c r="R337" i="28"/>
  <c r="R336" i="28"/>
  <c r="R335" i="28"/>
  <c r="T335" i="28" s="1"/>
  <c r="V335" i="28" s="1"/>
  <c r="R334" i="28"/>
  <c r="R333" i="28"/>
  <c r="R332" i="28"/>
  <c r="R331" i="28"/>
  <c r="R330" i="28"/>
  <c r="R329" i="28"/>
  <c r="T329" i="28" s="1"/>
  <c r="V329" i="28" s="1"/>
  <c r="R328" i="28"/>
  <c r="R327" i="28"/>
  <c r="R326" i="28"/>
  <c r="R325" i="28"/>
  <c r="R324" i="28"/>
  <c r="R323" i="28"/>
  <c r="T323" i="28" s="1"/>
  <c r="V323" i="28" s="1"/>
  <c r="R322" i="28"/>
  <c r="R321" i="28"/>
  <c r="R320" i="28"/>
  <c r="R319" i="28"/>
  <c r="R318" i="28"/>
  <c r="R317" i="28"/>
  <c r="T317" i="28" s="1"/>
  <c r="V317" i="28" s="1"/>
  <c r="R316" i="28"/>
  <c r="R315" i="28"/>
  <c r="R314" i="28"/>
  <c r="R313" i="28"/>
  <c r="R312" i="28"/>
  <c r="R311" i="28"/>
  <c r="T311" i="28" s="1"/>
  <c r="V311" i="28" s="1"/>
  <c r="R310" i="28"/>
  <c r="R309" i="28"/>
  <c r="R308" i="28"/>
  <c r="R307" i="28"/>
  <c r="R306" i="28"/>
  <c r="R305" i="28"/>
  <c r="T305" i="28" s="1"/>
  <c r="V305" i="28" s="1"/>
  <c r="R304" i="28"/>
  <c r="R303" i="28"/>
  <c r="R302" i="28"/>
  <c r="R301" i="28"/>
  <c r="R300" i="28"/>
  <c r="R299" i="28"/>
  <c r="T299" i="28" s="1"/>
  <c r="V299" i="28" s="1"/>
  <c r="R298" i="28"/>
  <c r="R297" i="28"/>
  <c r="R296" i="28"/>
  <c r="T296" i="28" s="1"/>
  <c r="R295" i="28"/>
  <c r="R294" i="28"/>
  <c r="R293" i="28"/>
  <c r="T293" i="28" s="1"/>
  <c r="R292" i="28"/>
  <c r="R291" i="28"/>
  <c r="R290" i="28"/>
  <c r="T290" i="28" s="1"/>
  <c r="R289" i="28"/>
  <c r="R288" i="28"/>
  <c r="R287" i="28"/>
  <c r="T287" i="28" s="1"/>
  <c r="R286" i="28"/>
  <c r="R285" i="28"/>
  <c r="R284" i="28"/>
  <c r="T284" i="28" s="1"/>
  <c r="R283" i="28"/>
  <c r="R282" i="28"/>
  <c r="R281" i="28"/>
  <c r="T281" i="28" s="1"/>
  <c r="R280" i="28"/>
  <c r="R279" i="28"/>
  <c r="R278" i="28"/>
  <c r="R277" i="28"/>
  <c r="R276" i="28"/>
  <c r="R275" i="28"/>
  <c r="R274" i="28"/>
  <c r="R273" i="28"/>
  <c r="R272" i="28"/>
  <c r="R271" i="28"/>
  <c r="R270" i="28"/>
  <c r="R269" i="28"/>
  <c r="R268" i="28"/>
  <c r="R267" i="28"/>
  <c r="R266" i="28"/>
  <c r="R265" i="28"/>
  <c r="R264" i="28"/>
  <c r="R263" i="28"/>
  <c r="R262" i="28"/>
  <c r="R261" i="28"/>
  <c r="R260" i="28"/>
  <c r="R259" i="28"/>
  <c r="R258" i="28"/>
  <c r="R257" i="28"/>
  <c r="R256" i="28"/>
  <c r="R255" i="28"/>
  <c r="R254" i="28"/>
  <c r="R253" i="28"/>
  <c r="R252" i="28"/>
  <c r="R251" i="28"/>
  <c r="R250" i="28"/>
  <c r="R249" i="28"/>
  <c r="R248" i="28"/>
  <c r="R247" i="28"/>
  <c r="R246" i="28"/>
  <c r="R245" i="28"/>
  <c r="R244" i="28"/>
  <c r="R243" i="28"/>
  <c r="R242" i="28"/>
  <c r="R241" i="28"/>
  <c r="R240" i="28"/>
  <c r="R239" i="28"/>
  <c r="R238" i="28"/>
  <c r="R237" i="28"/>
  <c r="R236" i="28"/>
  <c r="R235" i="28"/>
  <c r="R234" i="28"/>
  <c r="R233" i="28"/>
  <c r="R232" i="28"/>
  <c r="R231" i="28"/>
  <c r="R230" i="28"/>
  <c r="R229" i="28"/>
  <c r="R228" i="28"/>
  <c r="R227" i="28"/>
  <c r="R226" i="28"/>
  <c r="R225" i="28"/>
  <c r="R224" i="28"/>
  <c r="R223" i="28"/>
  <c r="R222" i="28"/>
  <c r="R221" i="28"/>
  <c r="R220" i="28"/>
  <c r="R219" i="28"/>
  <c r="R218" i="28"/>
  <c r="R217" i="28"/>
  <c r="R216" i="28"/>
  <c r="R215" i="28"/>
  <c r="R214" i="28"/>
  <c r="R213" i="28"/>
  <c r="R212" i="28"/>
  <c r="R211" i="28"/>
  <c r="R210" i="28"/>
  <c r="R209" i="28"/>
  <c r="R208" i="28"/>
  <c r="R207" i="28"/>
  <c r="R206" i="28"/>
  <c r="R205" i="28"/>
  <c r="R204" i="28"/>
  <c r="R203" i="28"/>
  <c r="R202" i="28"/>
  <c r="R201" i="28"/>
  <c r="R200" i="28"/>
  <c r="R199" i="28"/>
  <c r="R198" i="28"/>
  <c r="J517" i="28"/>
  <c r="J516" i="28"/>
  <c r="J515" i="28"/>
  <c r="J514" i="28"/>
  <c r="L514" i="28" s="1"/>
  <c r="J513" i="28"/>
  <c r="J512" i="28"/>
  <c r="J511" i="28"/>
  <c r="L511" i="28" s="1"/>
  <c r="J510" i="28"/>
  <c r="J509" i="28"/>
  <c r="J508" i="28"/>
  <c r="L508" i="28" s="1"/>
  <c r="J507" i="28"/>
  <c r="J506" i="28"/>
  <c r="J505" i="28"/>
  <c r="J504" i="28"/>
  <c r="J503" i="28"/>
  <c r="J502" i="28"/>
  <c r="L502" i="28" s="1"/>
  <c r="J501" i="28"/>
  <c r="J500" i="28"/>
  <c r="J499" i="28"/>
  <c r="Q499" i="28" s="1"/>
  <c r="J498" i="28"/>
  <c r="J497" i="28"/>
  <c r="J496" i="28"/>
  <c r="Q496" i="28" s="1"/>
  <c r="J495" i="28"/>
  <c r="J494" i="28"/>
  <c r="J493" i="28"/>
  <c r="L493" i="28" s="1"/>
  <c r="J492" i="28"/>
  <c r="J491" i="28"/>
  <c r="J490" i="28"/>
  <c r="Q490" i="28" s="1"/>
  <c r="J489" i="28"/>
  <c r="J488" i="28"/>
  <c r="J487" i="28"/>
  <c r="L487" i="28" s="1"/>
  <c r="J486" i="28"/>
  <c r="J485" i="28"/>
  <c r="J484" i="28"/>
  <c r="Q484" i="28" s="1"/>
  <c r="J483" i="28"/>
  <c r="J482" i="28"/>
  <c r="J481" i="28"/>
  <c r="L481" i="28" s="1"/>
  <c r="J480" i="28"/>
  <c r="J479" i="28"/>
  <c r="J478" i="28"/>
  <c r="L478" i="28" s="1"/>
  <c r="J477" i="28"/>
  <c r="J476" i="28"/>
  <c r="J475" i="28"/>
  <c r="J474" i="28"/>
  <c r="J473" i="28"/>
  <c r="J472" i="28"/>
  <c r="Q472" i="28" s="1"/>
  <c r="J471" i="28"/>
  <c r="J470" i="28"/>
  <c r="J469" i="28"/>
  <c r="L469" i="28" s="1"/>
  <c r="J468" i="28"/>
  <c r="J467" i="28"/>
  <c r="J466" i="28"/>
  <c r="Q466" i="28" s="1"/>
  <c r="J465" i="28"/>
  <c r="J464" i="28"/>
  <c r="J463" i="28"/>
  <c r="Q463" i="28" s="1"/>
  <c r="J462" i="28"/>
  <c r="J461" i="28"/>
  <c r="J460" i="28"/>
  <c r="Q460" i="28" s="1"/>
  <c r="J459" i="28"/>
  <c r="J458" i="28"/>
  <c r="J457" i="28"/>
  <c r="L457" i="28" s="1"/>
  <c r="M457" i="28" s="1"/>
  <c r="J456" i="28"/>
  <c r="J455" i="28"/>
  <c r="J454" i="28"/>
  <c r="Q454" i="28" s="1"/>
  <c r="J453" i="28"/>
  <c r="J452" i="28"/>
  <c r="J451" i="28"/>
  <c r="L451" i="28" s="1"/>
  <c r="M451" i="28" s="1"/>
  <c r="J450" i="28"/>
  <c r="J449" i="28"/>
  <c r="J448" i="28"/>
  <c r="Q448" i="28" s="1"/>
  <c r="J447" i="28"/>
  <c r="J446" i="28"/>
  <c r="J445" i="28"/>
  <c r="J444" i="28"/>
  <c r="J443" i="28"/>
  <c r="J442" i="28"/>
  <c r="J441" i="28"/>
  <c r="J440" i="28"/>
  <c r="J439" i="28"/>
  <c r="J438" i="28"/>
  <c r="J437" i="28"/>
  <c r="J436" i="28"/>
  <c r="J435" i="28"/>
  <c r="J434" i="28"/>
  <c r="J433" i="28"/>
  <c r="J432" i="28"/>
  <c r="J431" i="28"/>
  <c r="J430" i="28"/>
  <c r="J429" i="28"/>
  <c r="J428" i="28"/>
  <c r="J427" i="28"/>
  <c r="J426" i="28"/>
  <c r="J425" i="28"/>
  <c r="J424" i="28"/>
  <c r="J423" i="28"/>
  <c r="J422" i="28"/>
  <c r="J421" i="28"/>
  <c r="J420" i="28"/>
  <c r="J419" i="28"/>
  <c r="J418" i="28"/>
  <c r="J417" i="28"/>
  <c r="J416" i="28"/>
  <c r="J415" i="28"/>
  <c r="J414" i="28"/>
  <c r="J413" i="28"/>
  <c r="J412" i="28"/>
  <c r="J411" i="28"/>
  <c r="J410" i="28"/>
  <c r="J409" i="28"/>
  <c r="J408" i="28"/>
  <c r="J407" i="28"/>
  <c r="J406" i="28"/>
  <c r="J405" i="28"/>
  <c r="J404" i="28"/>
  <c r="J403" i="28"/>
  <c r="J402" i="28"/>
  <c r="J401" i="28"/>
  <c r="J400" i="28"/>
  <c r="J399" i="28"/>
  <c r="J398" i="28"/>
  <c r="J397" i="28"/>
  <c r="L397" i="28" s="1"/>
  <c r="J396" i="28"/>
  <c r="J395" i="28"/>
  <c r="J394" i="28"/>
  <c r="J393" i="28"/>
  <c r="J392" i="28"/>
  <c r="J391" i="28"/>
  <c r="J390" i="28"/>
  <c r="J389" i="28"/>
  <c r="J388" i="28"/>
  <c r="J387" i="28"/>
  <c r="J386" i="28"/>
  <c r="J385" i="28"/>
  <c r="J384" i="28"/>
  <c r="J383" i="28"/>
  <c r="J382" i="28"/>
  <c r="J381" i="28"/>
  <c r="J380" i="28"/>
  <c r="J379" i="28"/>
  <c r="J378" i="28"/>
  <c r="J377" i="28"/>
  <c r="J376" i="28"/>
  <c r="J375" i="28"/>
  <c r="J374" i="28"/>
  <c r="J373" i="28"/>
  <c r="J372" i="28"/>
  <c r="J371" i="28"/>
  <c r="J370" i="28"/>
  <c r="L370" i="28" s="1"/>
  <c r="N370" i="28" s="1"/>
  <c r="J369" i="28"/>
  <c r="J368" i="28"/>
  <c r="J367" i="28"/>
  <c r="J366" i="28"/>
  <c r="J365" i="28"/>
  <c r="J364" i="28"/>
  <c r="J363" i="28"/>
  <c r="J362" i="28"/>
  <c r="J361" i="28"/>
  <c r="L361" i="28" s="1"/>
  <c r="J360" i="28"/>
  <c r="J359" i="28"/>
  <c r="J358" i="28"/>
  <c r="L358" i="28" s="1"/>
  <c r="J357" i="28"/>
  <c r="J356" i="28"/>
  <c r="J355" i="28"/>
  <c r="L355" i="28" s="1"/>
  <c r="N355" i="28" s="1"/>
  <c r="J354" i="28"/>
  <c r="J353" i="28"/>
  <c r="J352" i="28"/>
  <c r="J351" i="28"/>
  <c r="J350" i="28"/>
  <c r="J349" i="28"/>
  <c r="L349" i="28" s="1"/>
  <c r="N349" i="28" s="1"/>
  <c r="J348" i="28"/>
  <c r="J347" i="28"/>
  <c r="J346" i="28"/>
  <c r="Q346" i="28" s="1"/>
  <c r="J345" i="28"/>
  <c r="J344" i="28"/>
  <c r="J343" i="28"/>
  <c r="L343" i="28" s="1"/>
  <c r="J342" i="28"/>
  <c r="J341" i="28"/>
  <c r="J340" i="28"/>
  <c r="Q340" i="28" s="1"/>
  <c r="J339" i="28"/>
  <c r="J338" i="28"/>
  <c r="J337" i="28"/>
  <c r="J336" i="28"/>
  <c r="J335" i="28"/>
  <c r="J334" i="28"/>
  <c r="L334" i="28" s="1"/>
  <c r="J333" i="28"/>
  <c r="J332" i="28"/>
  <c r="J331" i="28"/>
  <c r="L331" i="28" s="1"/>
  <c r="M331" i="28" s="1"/>
  <c r="J330" i="28"/>
  <c r="J329" i="28"/>
  <c r="J328" i="28"/>
  <c r="Q328" i="28" s="1"/>
  <c r="J327" i="28"/>
  <c r="J326" i="28"/>
  <c r="J325" i="28"/>
  <c r="L325" i="28" s="1"/>
  <c r="N325" i="28" s="1"/>
  <c r="J324" i="28"/>
  <c r="J323" i="28"/>
  <c r="J322" i="28"/>
  <c r="Q322" i="28" s="1"/>
  <c r="J321" i="28"/>
  <c r="J320" i="28"/>
  <c r="J319" i="28"/>
  <c r="L319" i="28" s="1"/>
  <c r="M319" i="28" s="1"/>
  <c r="J318" i="28"/>
  <c r="J317" i="28"/>
  <c r="J316" i="28"/>
  <c r="Q316" i="28" s="1"/>
  <c r="J315" i="28"/>
  <c r="J314" i="28"/>
  <c r="J313" i="28"/>
  <c r="L313" i="28" s="1"/>
  <c r="J312" i="28"/>
  <c r="J311" i="28"/>
  <c r="J310" i="28"/>
  <c r="Q310" i="28" s="1"/>
  <c r="J309" i="28"/>
  <c r="J308" i="28"/>
  <c r="J307" i="28"/>
  <c r="L307" i="28" s="1"/>
  <c r="J306" i="28"/>
  <c r="J305" i="28"/>
  <c r="J304" i="28"/>
  <c r="Q304" i="28" s="1"/>
  <c r="J303" i="28"/>
  <c r="J302" i="28"/>
  <c r="J301" i="28"/>
  <c r="L301" i="28" s="1"/>
  <c r="J300" i="28"/>
  <c r="J299" i="28"/>
  <c r="J298" i="28"/>
  <c r="Q298" i="28" s="1"/>
  <c r="J297" i="28"/>
  <c r="J296" i="28"/>
  <c r="J295" i="28"/>
  <c r="J294" i="28"/>
  <c r="J293" i="28"/>
  <c r="J292" i="28"/>
  <c r="L292" i="28" s="1"/>
  <c r="N292" i="28" s="1"/>
  <c r="J291" i="28"/>
  <c r="J290" i="28"/>
  <c r="J289" i="28"/>
  <c r="L289" i="28" s="1"/>
  <c r="N289" i="28" s="1"/>
  <c r="J288" i="28"/>
  <c r="J287" i="28"/>
  <c r="J286" i="28"/>
  <c r="L286" i="28" s="1"/>
  <c r="N286" i="28" s="1"/>
  <c r="J285" i="28"/>
  <c r="J284" i="28"/>
  <c r="J283" i="28"/>
  <c r="L283" i="28" s="1"/>
  <c r="N283" i="28" s="1"/>
  <c r="J282" i="28"/>
  <c r="J281" i="28"/>
  <c r="J280" i="28"/>
  <c r="L280" i="28" s="1"/>
  <c r="N280" i="28" s="1"/>
  <c r="J279" i="28"/>
  <c r="J278" i="28"/>
  <c r="J277" i="28"/>
  <c r="J276" i="28"/>
  <c r="J275" i="28"/>
  <c r="J274" i="28"/>
  <c r="J273" i="28"/>
  <c r="J272" i="28"/>
  <c r="J271" i="28"/>
  <c r="J270" i="28"/>
  <c r="J269" i="28"/>
  <c r="J268" i="28"/>
  <c r="J267" i="28"/>
  <c r="J266" i="28"/>
  <c r="J265" i="28"/>
  <c r="J264" i="28"/>
  <c r="J263" i="28"/>
  <c r="J262" i="28"/>
  <c r="J261" i="28"/>
  <c r="J260" i="28"/>
  <c r="J259" i="28"/>
  <c r="J258" i="28"/>
  <c r="J257" i="28"/>
  <c r="J256" i="28"/>
  <c r="J255" i="28"/>
  <c r="J254" i="28"/>
  <c r="J253" i="28"/>
  <c r="J252" i="28"/>
  <c r="J251" i="28"/>
  <c r="J250" i="28"/>
  <c r="J249" i="28"/>
  <c r="J248" i="28"/>
  <c r="J247" i="28"/>
  <c r="J246" i="28"/>
  <c r="J245" i="28"/>
  <c r="J244" i="28"/>
  <c r="J243" i="28"/>
  <c r="J242" i="28"/>
  <c r="J241" i="28"/>
  <c r="J240" i="28"/>
  <c r="J239" i="28"/>
  <c r="J238" i="28"/>
  <c r="J237" i="28"/>
  <c r="J236" i="28"/>
  <c r="J235" i="28"/>
  <c r="J234" i="28"/>
  <c r="J233" i="28"/>
  <c r="J232" i="28"/>
  <c r="J231" i="28"/>
  <c r="J230" i="28"/>
  <c r="J229" i="28"/>
  <c r="J228" i="28"/>
  <c r="J227" i="28"/>
  <c r="J226" i="28"/>
  <c r="J225" i="28"/>
  <c r="J224" i="28"/>
  <c r="J223" i="28"/>
  <c r="J222" i="28"/>
  <c r="J221" i="28"/>
  <c r="J220" i="28"/>
  <c r="J219" i="28"/>
  <c r="J218" i="28"/>
  <c r="J217" i="28"/>
  <c r="J216" i="28"/>
  <c r="J215" i="28"/>
  <c r="J214" i="28"/>
  <c r="J213" i="28"/>
  <c r="J212" i="28"/>
  <c r="J211" i="28"/>
  <c r="L211" i="28" s="1"/>
  <c r="J210" i="28"/>
  <c r="J209" i="28"/>
  <c r="J208" i="28"/>
  <c r="L208" i="28" s="1"/>
  <c r="J207" i="28"/>
  <c r="J206" i="28"/>
  <c r="J205" i="28"/>
  <c r="L205" i="28" s="1"/>
  <c r="J204" i="28"/>
  <c r="J203" i="28"/>
  <c r="J202" i="28"/>
  <c r="L202" i="28" s="1"/>
  <c r="J201" i="28"/>
  <c r="J200" i="28"/>
  <c r="J199" i="28"/>
  <c r="Q199" i="28" s="1"/>
  <c r="J198" i="28"/>
  <c r="B517" i="28"/>
  <c r="B516" i="28"/>
  <c r="B515" i="28"/>
  <c r="B514" i="28"/>
  <c r="D514" i="28" s="1"/>
  <c r="B513" i="28"/>
  <c r="I513" i="28" s="1"/>
  <c r="B512" i="28"/>
  <c r="B511" i="28"/>
  <c r="B510" i="28"/>
  <c r="I510" i="28" s="1"/>
  <c r="B509" i="28"/>
  <c r="B508" i="28"/>
  <c r="I508" i="28" s="1"/>
  <c r="B507" i="28"/>
  <c r="B506" i="28"/>
  <c r="D506" i="28" s="1"/>
  <c r="B505" i="28"/>
  <c r="B504" i="28"/>
  <c r="D504" i="28" s="1"/>
  <c r="B503" i="28"/>
  <c r="B502" i="28"/>
  <c r="D502" i="28" s="1"/>
  <c r="B501" i="28"/>
  <c r="I501" i="28" s="1"/>
  <c r="B500" i="28"/>
  <c r="B499" i="28"/>
  <c r="B498" i="28"/>
  <c r="I498" i="28" s="1"/>
  <c r="B497" i="28"/>
  <c r="B496" i="28"/>
  <c r="D496" i="28" s="1"/>
  <c r="B495" i="28"/>
  <c r="D495" i="28" s="1"/>
  <c r="F495" i="28" s="1"/>
  <c r="B494" i="28"/>
  <c r="B493" i="28"/>
  <c r="B492" i="28"/>
  <c r="D492" i="28" s="1"/>
  <c r="B491" i="28"/>
  <c r="B490" i="28"/>
  <c r="I490" i="28" s="1"/>
  <c r="B489" i="28"/>
  <c r="B488" i="28"/>
  <c r="I488" i="28" s="1"/>
  <c r="B487" i="28"/>
  <c r="B486" i="28"/>
  <c r="B485" i="28"/>
  <c r="B484" i="28"/>
  <c r="I484" i="28" s="1"/>
  <c r="B483" i="28"/>
  <c r="I483" i="28" s="1"/>
  <c r="B482" i="28"/>
  <c r="D482" i="28" s="1"/>
  <c r="B481" i="28"/>
  <c r="B480" i="28"/>
  <c r="B479" i="28"/>
  <c r="B478" i="28"/>
  <c r="B477" i="28"/>
  <c r="D477" i="28" s="1"/>
  <c r="F477" i="28" s="1"/>
  <c r="B476" i="28"/>
  <c r="B475" i="28"/>
  <c r="B474" i="28"/>
  <c r="I474" i="28" s="1"/>
  <c r="B473" i="28"/>
  <c r="B472" i="28"/>
  <c r="D472" i="28" s="1"/>
  <c r="B471" i="28"/>
  <c r="I471" i="28" s="1"/>
  <c r="B470" i="28"/>
  <c r="I470" i="28" s="1"/>
  <c r="B469" i="28"/>
  <c r="B468" i="28"/>
  <c r="D468" i="28" s="1"/>
  <c r="B467" i="28"/>
  <c r="B466" i="28"/>
  <c r="I466" i="28" s="1"/>
  <c r="B465" i="28"/>
  <c r="D465" i="28" s="1"/>
  <c r="B464" i="28"/>
  <c r="I464" i="28" s="1"/>
  <c r="B463" i="28"/>
  <c r="B462" i="28"/>
  <c r="I462" i="28" s="1"/>
  <c r="B461" i="28"/>
  <c r="B460" i="28"/>
  <c r="D460" i="28" s="1"/>
  <c r="B459" i="28"/>
  <c r="I459" i="28" s="1"/>
  <c r="B458" i="28"/>
  <c r="I458" i="28" s="1"/>
  <c r="B457" i="28"/>
  <c r="B456" i="28"/>
  <c r="I456" i="28" s="1"/>
  <c r="B455" i="28"/>
  <c r="B454" i="28"/>
  <c r="I454" i="28" s="1"/>
  <c r="B453" i="28"/>
  <c r="I453" i="28" s="1"/>
  <c r="B452" i="28"/>
  <c r="I452" i="28" s="1"/>
  <c r="B451" i="28"/>
  <c r="B450" i="28"/>
  <c r="I450" i="28" s="1"/>
  <c r="B449" i="28"/>
  <c r="B448" i="28"/>
  <c r="B447" i="28"/>
  <c r="I447" i="28" s="1"/>
  <c r="B446" i="28"/>
  <c r="I446" i="28" s="1"/>
  <c r="B445" i="28"/>
  <c r="B444" i="28"/>
  <c r="B443" i="28"/>
  <c r="B442" i="28"/>
  <c r="B441" i="28"/>
  <c r="B440" i="28"/>
  <c r="B439" i="28"/>
  <c r="B438" i="28"/>
  <c r="B437" i="28"/>
  <c r="B436" i="28"/>
  <c r="B435" i="28"/>
  <c r="B434" i="28"/>
  <c r="B433" i="28"/>
  <c r="B432" i="28"/>
  <c r="B431" i="28"/>
  <c r="B430" i="28"/>
  <c r="B429" i="28"/>
  <c r="B428" i="28"/>
  <c r="B427" i="28"/>
  <c r="B426" i="28"/>
  <c r="B425" i="28"/>
  <c r="B424" i="28"/>
  <c r="B423" i="28"/>
  <c r="B422" i="28"/>
  <c r="B421" i="28"/>
  <c r="B420" i="28"/>
  <c r="B419" i="28"/>
  <c r="B418" i="28"/>
  <c r="B417" i="28"/>
  <c r="B416" i="28"/>
  <c r="B415" i="28"/>
  <c r="B414" i="28"/>
  <c r="B413" i="28"/>
  <c r="B412" i="28"/>
  <c r="B411" i="28"/>
  <c r="B410" i="28"/>
  <c r="B409" i="28"/>
  <c r="B408" i="28"/>
  <c r="B407" i="28"/>
  <c r="B406" i="28"/>
  <c r="B405" i="28"/>
  <c r="B404" i="28"/>
  <c r="B403" i="28"/>
  <c r="B402" i="28"/>
  <c r="B401" i="28"/>
  <c r="B400" i="28"/>
  <c r="B399" i="28"/>
  <c r="D399" i="28" s="1"/>
  <c r="E399" i="28" s="1"/>
  <c r="B398" i="28"/>
  <c r="I398" i="28" s="1"/>
  <c r="B397" i="28"/>
  <c r="B396" i="28"/>
  <c r="B395" i="28"/>
  <c r="B394" i="28"/>
  <c r="I394" i="28" s="1"/>
  <c r="B393" i="28"/>
  <c r="B392" i="28"/>
  <c r="B391" i="28"/>
  <c r="B390" i="28"/>
  <c r="B389" i="28"/>
  <c r="B388" i="28"/>
  <c r="B387" i="28"/>
  <c r="B386" i="28"/>
  <c r="B385" i="28"/>
  <c r="B384" i="28"/>
  <c r="B383" i="28"/>
  <c r="B382" i="28"/>
  <c r="B381" i="28"/>
  <c r="B380" i="28"/>
  <c r="B379" i="28"/>
  <c r="B378" i="28"/>
  <c r="B377" i="28"/>
  <c r="B376" i="28"/>
  <c r="D376" i="28" s="1"/>
  <c r="B375" i="28"/>
  <c r="B374" i="28"/>
  <c r="B373" i="28"/>
  <c r="B372" i="28"/>
  <c r="I372" i="28" s="1"/>
  <c r="B371" i="28"/>
  <c r="B370" i="28"/>
  <c r="B369" i="28"/>
  <c r="D369" i="28" s="1"/>
  <c r="E369" i="28" s="1"/>
  <c r="B368" i="28"/>
  <c r="D368" i="28" s="1"/>
  <c r="B367" i="28"/>
  <c r="B366" i="28"/>
  <c r="B365" i="28"/>
  <c r="B364" i="28"/>
  <c r="D364" i="28" s="1"/>
  <c r="B363" i="28"/>
  <c r="B362" i="28"/>
  <c r="B361" i="28"/>
  <c r="B360" i="28"/>
  <c r="I360" i="28" s="1"/>
  <c r="B359" i="28"/>
  <c r="B358" i="28"/>
  <c r="B357" i="28"/>
  <c r="D357" i="28" s="1"/>
  <c r="E357" i="28" s="1"/>
  <c r="B356" i="28"/>
  <c r="D356" i="28" s="1"/>
  <c r="B355" i="28"/>
  <c r="B354" i="28"/>
  <c r="B353" i="28"/>
  <c r="B352" i="28"/>
  <c r="B351" i="28"/>
  <c r="I351" i="28" s="1"/>
  <c r="B350" i="28"/>
  <c r="D350" i="28" s="1"/>
  <c r="F350" i="28" s="1"/>
  <c r="B349" i="28"/>
  <c r="B348" i="28"/>
  <c r="B347" i="28"/>
  <c r="B346" i="28"/>
  <c r="D346" i="28" s="1"/>
  <c r="F346" i="28" s="1"/>
  <c r="B345" i="28"/>
  <c r="B344" i="28"/>
  <c r="B343" i="28"/>
  <c r="B342" i="28"/>
  <c r="I342" i="28" s="1"/>
  <c r="B341" i="28"/>
  <c r="B340" i="28"/>
  <c r="B339" i="28"/>
  <c r="I339" i="28" s="1"/>
  <c r="B338" i="28"/>
  <c r="D338" i="28" s="1"/>
  <c r="F338" i="28" s="1"/>
  <c r="B337" i="28"/>
  <c r="B336" i="28"/>
  <c r="B335" i="28"/>
  <c r="B334" i="28"/>
  <c r="D334" i="28" s="1"/>
  <c r="F334" i="28" s="1"/>
  <c r="B333" i="28"/>
  <c r="B332" i="28"/>
  <c r="B331" i="28"/>
  <c r="B330" i="28"/>
  <c r="I330" i="28" s="1"/>
  <c r="B329" i="28"/>
  <c r="B328" i="28"/>
  <c r="I328" i="28" s="1"/>
  <c r="B327" i="28"/>
  <c r="I327" i="28" s="1"/>
  <c r="B326" i="28"/>
  <c r="I326" i="28" s="1"/>
  <c r="B325" i="28"/>
  <c r="B324" i="28"/>
  <c r="I324" i="28" s="1"/>
  <c r="B323" i="28"/>
  <c r="B322" i="28"/>
  <c r="D322" i="28" s="1"/>
  <c r="B321" i="28"/>
  <c r="B320" i="28"/>
  <c r="I320" i="28" s="1"/>
  <c r="B319" i="28"/>
  <c r="B318" i="28"/>
  <c r="I318" i="28" s="1"/>
  <c r="B317" i="28"/>
  <c r="B316" i="28"/>
  <c r="D316" i="28" s="1"/>
  <c r="B315" i="28"/>
  <c r="I315" i="28" s="1"/>
  <c r="B314" i="28"/>
  <c r="D314" i="28" s="1"/>
  <c r="B313" i="28"/>
  <c r="B312" i="28"/>
  <c r="I312" i="28" s="1"/>
  <c r="B311" i="28"/>
  <c r="B310" i="28"/>
  <c r="I310" i="28" s="1"/>
  <c r="B309" i="28"/>
  <c r="B308" i="28"/>
  <c r="D308" i="28" s="1"/>
  <c r="B307" i="28"/>
  <c r="B306" i="28"/>
  <c r="I306" i="28" s="1"/>
  <c r="B305" i="28"/>
  <c r="B304" i="28"/>
  <c r="I304" i="28" s="1"/>
  <c r="B303" i="28"/>
  <c r="I303" i="28" s="1"/>
  <c r="B302" i="28"/>
  <c r="I302" i="28" s="1"/>
  <c r="B301" i="28"/>
  <c r="B300" i="28"/>
  <c r="D300" i="28" s="1"/>
  <c r="E300" i="28" s="1"/>
  <c r="B299" i="28"/>
  <c r="B298" i="28"/>
  <c r="D298" i="28" s="1"/>
  <c r="B297" i="28"/>
  <c r="D297" i="28" s="1"/>
  <c r="F297" i="28" s="1"/>
  <c r="B296" i="28"/>
  <c r="D296" i="28" s="1"/>
  <c r="F296" i="28" s="1"/>
  <c r="B295" i="28"/>
  <c r="B294" i="28"/>
  <c r="D294" i="28" s="1"/>
  <c r="F294" i="28" s="1"/>
  <c r="B293" i="28"/>
  <c r="B292" i="28"/>
  <c r="D292" i="28" s="1"/>
  <c r="F292" i="28" s="1"/>
  <c r="B291" i="28"/>
  <c r="D291" i="28" s="1"/>
  <c r="F291" i="28" s="1"/>
  <c r="B290" i="28"/>
  <c r="D290" i="28" s="1"/>
  <c r="F290" i="28" s="1"/>
  <c r="B289" i="28"/>
  <c r="B288" i="28"/>
  <c r="D288" i="28" s="1"/>
  <c r="F288" i="28" s="1"/>
  <c r="B287" i="28"/>
  <c r="B286" i="28"/>
  <c r="D286" i="28" s="1"/>
  <c r="F286" i="28" s="1"/>
  <c r="B285" i="28"/>
  <c r="D285" i="28" s="1"/>
  <c r="F285" i="28" s="1"/>
  <c r="B284" i="28"/>
  <c r="D284" i="28" s="1"/>
  <c r="F284" i="28" s="1"/>
  <c r="B283" i="28"/>
  <c r="B282" i="28"/>
  <c r="D282" i="28" s="1"/>
  <c r="F282" i="28" s="1"/>
  <c r="B281" i="28"/>
  <c r="B280" i="28"/>
  <c r="B279" i="28"/>
  <c r="B278" i="28"/>
  <c r="B277" i="28"/>
  <c r="B276" i="28"/>
  <c r="B275" i="28"/>
  <c r="B274" i="28"/>
  <c r="B273" i="28"/>
  <c r="B272" i="28"/>
  <c r="B271" i="28"/>
  <c r="B270" i="28"/>
  <c r="B269" i="28"/>
  <c r="B268" i="28"/>
  <c r="B267" i="28"/>
  <c r="B266" i="28"/>
  <c r="B265" i="28"/>
  <c r="B264" i="28"/>
  <c r="B263" i="28"/>
  <c r="B262" i="28"/>
  <c r="B261" i="28"/>
  <c r="B260" i="28"/>
  <c r="B259" i="28"/>
  <c r="B258" i="28"/>
  <c r="B257" i="28"/>
  <c r="B256" i="28"/>
  <c r="B255" i="28"/>
  <c r="B254" i="28"/>
  <c r="B253" i="28"/>
  <c r="B252" i="28"/>
  <c r="B251" i="28"/>
  <c r="B250" i="28"/>
  <c r="B249" i="28"/>
  <c r="B248" i="28"/>
  <c r="B247" i="28"/>
  <c r="B246" i="28"/>
  <c r="B245" i="28"/>
  <c r="B244" i="28"/>
  <c r="B243" i="28"/>
  <c r="B242" i="28"/>
  <c r="B241" i="28"/>
  <c r="B240" i="28"/>
  <c r="B239" i="28"/>
  <c r="B238" i="28"/>
  <c r="B237" i="28"/>
  <c r="B236" i="28"/>
  <c r="B235" i="28"/>
  <c r="B234" i="28"/>
  <c r="B233" i="28"/>
  <c r="B232" i="28"/>
  <c r="B231" i="28"/>
  <c r="B230" i="28"/>
  <c r="B229" i="28"/>
  <c r="B228" i="28"/>
  <c r="B227" i="28"/>
  <c r="B226" i="28"/>
  <c r="B225" i="28"/>
  <c r="B224" i="28"/>
  <c r="B223" i="28"/>
  <c r="B222" i="28"/>
  <c r="B221" i="28"/>
  <c r="B220" i="28"/>
  <c r="B219" i="28"/>
  <c r="B218" i="28"/>
  <c r="B217" i="28"/>
  <c r="B216" i="28"/>
  <c r="B215" i="28"/>
  <c r="B214" i="28"/>
  <c r="B213" i="28"/>
  <c r="B212" i="28"/>
  <c r="I212" i="28" s="1"/>
  <c r="B211" i="28"/>
  <c r="B210" i="28"/>
  <c r="I210" i="28" s="1"/>
  <c r="B209" i="28"/>
  <c r="B208" i="28"/>
  <c r="I208" i="28" s="1"/>
  <c r="B207" i="28"/>
  <c r="I207" i="28" s="1"/>
  <c r="B206" i="28"/>
  <c r="I206" i="28" s="1"/>
  <c r="B205" i="28"/>
  <c r="B204" i="28"/>
  <c r="I204" i="28" s="1"/>
  <c r="B203" i="28"/>
  <c r="B202" i="28"/>
  <c r="B201" i="28"/>
  <c r="I201" i="28" s="1"/>
  <c r="B200" i="28"/>
  <c r="I200" i="28" s="1"/>
  <c r="B199" i="28"/>
  <c r="B198" i="28"/>
  <c r="R197" i="28"/>
  <c r="R196" i="28"/>
  <c r="R195" i="28"/>
  <c r="R194" i="28"/>
  <c r="R193" i="28"/>
  <c r="R192" i="28"/>
  <c r="R191" i="28"/>
  <c r="R190" i="28"/>
  <c r="R189" i="28"/>
  <c r="R188" i="28"/>
  <c r="R187" i="28"/>
  <c r="R186" i="28"/>
  <c r="R185" i="28"/>
  <c r="R184" i="28"/>
  <c r="R183" i="28"/>
  <c r="R182" i="28"/>
  <c r="R181" i="28"/>
  <c r="R180" i="28"/>
  <c r="R179" i="28"/>
  <c r="R178" i="28"/>
  <c r="R177" i="28"/>
  <c r="R176" i="28"/>
  <c r="R175" i="28"/>
  <c r="R174" i="28"/>
  <c r="R173" i="28"/>
  <c r="R172" i="28"/>
  <c r="R171" i="28"/>
  <c r="Y171" i="28" s="1"/>
  <c r="R170" i="28"/>
  <c r="R169" i="28"/>
  <c r="R168" i="28"/>
  <c r="R167" i="28"/>
  <c r="R166" i="28"/>
  <c r="R165" i="28"/>
  <c r="Y165" i="28" s="1"/>
  <c r="R164" i="28"/>
  <c r="R163" i="28"/>
  <c r="R162" i="28"/>
  <c r="R161" i="28"/>
  <c r="R160" i="28"/>
  <c r="R159" i="28"/>
  <c r="Y159" i="28" s="1"/>
  <c r="R158" i="28"/>
  <c r="R157" i="28"/>
  <c r="R156" i="28"/>
  <c r="R155" i="28"/>
  <c r="R154" i="28"/>
  <c r="R153" i="28"/>
  <c r="T153" i="28" s="1"/>
  <c r="R152" i="28"/>
  <c r="R151" i="28"/>
  <c r="R150" i="28"/>
  <c r="Y150" i="28" s="1"/>
  <c r="R149" i="28"/>
  <c r="R148" i="28"/>
  <c r="R147" i="28"/>
  <c r="T147" i="28" s="1"/>
  <c r="R146" i="28"/>
  <c r="R145" i="28"/>
  <c r="R144" i="28"/>
  <c r="Y144" i="28" s="1"/>
  <c r="R143" i="28"/>
  <c r="R142" i="28"/>
  <c r="R141" i="28"/>
  <c r="Y141" i="28" s="1"/>
  <c r="R140" i="28"/>
  <c r="R139" i="28"/>
  <c r="R138" i="28"/>
  <c r="Y138" i="28" s="1"/>
  <c r="R137" i="28"/>
  <c r="R136" i="28"/>
  <c r="R135" i="28"/>
  <c r="Y135" i="28" s="1"/>
  <c r="R134" i="28"/>
  <c r="R133" i="28"/>
  <c r="R132" i="28"/>
  <c r="Y132" i="28" s="1"/>
  <c r="R131" i="28"/>
  <c r="R130" i="28"/>
  <c r="R129" i="28"/>
  <c r="T129" i="28" s="1"/>
  <c r="U129" i="28" s="1"/>
  <c r="R128" i="28"/>
  <c r="R127" i="28"/>
  <c r="R126" i="28"/>
  <c r="Y126" i="28" s="1"/>
  <c r="R125" i="28"/>
  <c r="R124" i="28"/>
  <c r="R123" i="28"/>
  <c r="T123" i="28" s="1"/>
  <c r="R122" i="28"/>
  <c r="R121" i="28"/>
  <c r="R120" i="28"/>
  <c r="T120" i="28" s="1"/>
  <c r="R119" i="28"/>
  <c r="R118" i="28"/>
  <c r="R117" i="28"/>
  <c r="Y117" i="28" s="1"/>
  <c r="R116" i="28"/>
  <c r="R115" i="28"/>
  <c r="R114" i="28"/>
  <c r="Y114" i="28" s="1"/>
  <c r="R113" i="28"/>
  <c r="R112" i="28"/>
  <c r="R111" i="28"/>
  <c r="Y111" i="28" s="1"/>
  <c r="R110" i="28"/>
  <c r="R109" i="28"/>
  <c r="R108" i="28"/>
  <c r="Y108" i="28" s="1"/>
  <c r="R107" i="28"/>
  <c r="R106" i="28"/>
  <c r="R105" i="28"/>
  <c r="Y105" i="28" s="1"/>
  <c r="R104" i="28"/>
  <c r="R103" i="28"/>
  <c r="R102" i="28"/>
  <c r="Y102" i="28" s="1"/>
  <c r="R101" i="28"/>
  <c r="R100" i="28"/>
  <c r="R99" i="28"/>
  <c r="T99" i="28" s="1"/>
  <c r="U99" i="28" s="1"/>
  <c r="R98" i="28"/>
  <c r="R97" i="28"/>
  <c r="R96" i="28"/>
  <c r="Y96" i="28" s="1"/>
  <c r="R95" i="28"/>
  <c r="R94" i="28"/>
  <c r="R93" i="28"/>
  <c r="T93" i="28" s="1"/>
  <c r="R92" i="28"/>
  <c r="R91" i="28"/>
  <c r="R90" i="28"/>
  <c r="Y90" i="28" s="1"/>
  <c r="R89" i="28"/>
  <c r="R88" i="28"/>
  <c r="R87" i="28"/>
  <c r="Y87" i="28" s="1"/>
  <c r="R86" i="28"/>
  <c r="R85" i="28"/>
  <c r="R84" i="28"/>
  <c r="T84" i="28" s="1"/>
  <c r="R83" i="28"/>
  <c r="R82" i="28"/>
  <c r="R81" i="28"/>
  <c r="Y81" i="28" s="1"/>
  <c r="R80" i="28"/>
  <c r="R79" i="28"/>
  <c r="R78" i="28"/>
  <c r="Y78" i="28" s="1"/>
  <c r="R77" i="28"/>
  <c r="R76" i="28"/>
  <c r="R75" i="28"/>
  <c r="Y75" i="28" s="1"/>
  <c r="R74" i="28"/>
  <c r="R73" i="28"/>
  <c r="R72" i="28"/>
  <c r="Y72" i="28" s="1"/>
  <c r="R71" i="28"/>
  <c r="R70" i="28"/>
  <c r="R69" i="28"/>
  <c r="T69" i="28" s="1"/>
  <c r="U69" i="28" s="1"/>
  <c r="R68" i="28"/>
  <c r="R67" i="28"/>
  <c r="R66" i="28"/>
  <c r="Y66" i="28" s="1"/>
  <c r="R65" i="28"/>
  <c r="R64" i="28"/>
  <c r="R63" i="28"/>
  <c r="Y63" i="28" s="1"/>
  <c r="R62" i="28"/>
  <c r="R61" i="28"/>
  <c r="R60" i="28"/>
  <c r="Y60" i="28" s="1"/>
  <c r="R59" i="28"/>
  <c r="R58" i="28"/>
  <c r="R57" i="28"/>
  <c r="Y57" i="28" s="1"/>
  <c r="R56" i="28"/>
  <c r="R55" i="28"/>
  <c r="R54" i="28"/>
  <c r="Y54" i="28" s="1"/>
  <c r="R53" i="28"/>
  <c r="R52" i="28"/>
  <c r="R51" i="28"/>
  <c r="Y51" i="28" s="1"/>
  <c r="R50" i="28"/>
  <c r="R49" i="28"/>
  <c r="R48" i="28"/>
  <c r="T48" i="28" s="1"/>
  <c r="R47" i="28"/>
  <c r="R46" i="28"/>
  <c r="R45" i="28"/>
  <c r="T45" i="28" s="1"/>
  <c r="R44" i="28"/>
  <c r="R43" i="28"/>
  <c r="R42" i="28"/>
  <c r="Y42" i="28" s="1"/>
  <c r="R41" i="28"/>
  <c r="R40" i="28"/>
  <c r="R39" i="28"/>
  <c r="Y39" i="28" s="1"/>
  <c r="R38" i="28"/>
  <c r="R37" i="28"/>
  <c r="R36" i="28"/>
  <c r="T36" i="28" s="1"/>
  <c r="R35" i="28"/>
  <c r="R34" i="28"/>
  <c r="R33" i="28"/>
  <c r="T33" i="28" s="1"/>
  <c r="U33" i="28" s="1"/>
  <c r="R32" i="28"/>
  <c r="R31" i="28"/>
  <c r="R30" i="28"/>
  <c r="T30" i="28" s="1"/>
  <c r="J197" i="28"/>
  <c r="J196" i="28"/>
  <c r="J195" i="28"/>
  <c r="J194" i="28"/>
  <c r="L194" i="28" s="1"/>
  <c r="J193" i="28"/>
  <c r="J192" i="28"/>
  <c r="J191" i="28"/>
  <c r="J190" i="28"/>
  <c r="J189" i="28"/>
  <c r="J188" i="28"/>
  <c r="Q188" i="28" s="1"/>
  <c r="J187" i="28"/>
  <c r="J186" i="28"/>
  <c r="J185" i="28"/>
  <c r="J184" i="28"/>
  <c r="J183" i="28"/>
  <c r="J182" i="28"/>
  <c r="L182" i="28" s="1"/>
  <c r="J181" i="28"/>
  <c r="J180" i="28"/>
  <c r="J179" i="28"/>
  <c r="J178" i="28"/>
  <c r="J177" i="28"/>
  <c r="J176" i="28"/>
  <c r="Q176" i="28" s="1"/>
  <c r="J175" i="28"/>
  <c r="J174" i="28"/>
  <c r="Q174" i="28" s="1"/>
  <c r="J173" i="28"/>
  <c r="J172" i="28"/>
  <c r="J171" i="28"/>
  <c r="Q171" i="28" s="1"/>
  <c r="J170" i="28"/>
  <c r="J169" i="28"/>
  <c r="J168" i="28"/>
  <c r="Q168" i="28" s="1"/>
  <c r="J167" i="28"/>
  <c r="J166" i="28"/>
  <c r="J165" i="28"/>
  <c r="Q165" i="28" s="1"/>
  <c r="J164" i="28"/>
  <c r="J163" i="28"/>
  <c r="J162" i="28"/>
  <c r="Q162" i="28" s="1"/>
  <c r="J161" i="28"/>
  <c r="J160" i="28"/>
  <c r="J159" i="28"/>
  <c r="Q159" i="28" s="1"/>
  <c r="J158" i="28"/>
  <c r="J157" i="28"/>
  <c r="J156" i="28"/>
  <c r="L156" i="28" s="1"/>
  <c r="M156" i="28" s="1"/>
  <c r="J155" i="28"/>
  <c r="J154" i="28"/>
  <c r="J153" i="28"/>
  <c r="Q153" i="28" s="1"/>
  <c r="J152" i="28"/>
  <c r="J151" i="28"/>
  <c r="J150" i="28"/>
  <c r="Q150" i="28" s="1"/>
  <c r="J149" i="28"/>
  <c r="J148" i="28"/>
  <c r="J147" i="28"/>
  <c r="Q147" i="28" s="1"/>
  <c r="J146" i="28"/>
  <c r="L146" i="28" s="1"/>
  <c r="J145" i="28"/>
  <c r="J144" i="28"/>
  <c r="Q144" i="28" s="1"/>
  <c r="J143" i="28"/>
  <c r="J142" i="28"/>
  <c r="J141" i="28"/>
  <c r="Q141" i="28" s="1"/>
  <c r="J140" i="28"/>
  <c r="L140" i="28" s="1"/>
  <c r="J139" i="28"/>
  <c r="J138" i="28"/>
  <c r="Q138" i="28" s="1"/>
  <c r="J137" i="28"/>
  <c r="J136" i="28"/>
  <c r="J135" i="28"/>
  <c r="L135" i="28" s="1"/>
  <c r="J134" i="28"/>
  <c r="L134" i="28" s="1"/>
  <c r="M134" i="28" s="1"/>
  <c r="J133" i="28"/>
  <c r="J132" i="28"/>
  <c r="Q132" i="28" s="1"/>
  <c r="J131" i="28"/>
  <c r="J130" i="28"/>
  <c r="J129" i="28"/>
  <c r="Q129" i="28" s="1"/>
  <c r="J128" i="28"/>
  <c r="L128" i="28" s="1"/>
  <c r="M128" i="28" s="1"/>
  <c r="J127" i="28"/>
  <c r="J126" i="28"/>
  <c r="Q126" i="28" s="1"/>
  <c r="J125" i="28"/>
  <c r="J124" i="28"/>
  <c r="J123" i="28"/>
  <c r="Q123" i="28" s="1"/>
  <c r="J122" i="28"/>
  <c r="L122" i="28" s="1"/>
  <c r="J121" i="28"/>
  <c r="J120" i="28"/>
  <c r="L120" i="28" s="1"/>
  <c r="M120" i="28" s="1"/>
  <c r="J119" i="28"/>
  <c r="J118" i="28"/>
  <c r="J117" i="28"/>
  <c r="Q117" i="28" s="1"/>
  <c r="J116" i="28"/>
  <c r="L116" i="28" s="1"/>
  <c r="M116" i="28" s="1"/>
  <c r="J115" i="28"/>
  <c r="J114" i="28"/>
  <c r="Q114" i="28" s="1"/>
  <c r="J113" i="28"/>
  <c r="J112" i="28"/>
  <c r="J111" i="28"/>
  <c r="L111" i="28" s="1"/>
  <c r="J110" i="28"/>
  <c r="L110" i="28" s="1"/>
  <c r="M110" i="28" s="1"/>
  <c r="J109" i="28"/>
  <c r="J108" i="28"/>
  <c r="Q108" i="28" s="1"/>
  <c r="J107" i="28"/>
  <c r="J106" i="28"/>
  <c r="J105" i="28"/>
  <c r="L105" i="28" s="1"/>
  <c r="J104" i="28"/>
  <c r="L104" i="28" s="1"/>
  <c r="M104" i="28" s="1"/>
  <c r="J103" i="28"/>
  <c r="J102" i="28"/>
  <c r="L102" i="28" s="1"/>
  <c r="M102" i="28" s="1"/>
  <c r="J101" i="28"/>
  <c r="J100" i="28"/>
  <c r="J99" i="28"/>
  <c r="Q99" i="28" s="1"/>
  <c r="J98" i="28"/>
  <c r="L98" i="28" s="1"/>
  <c r="M98" i="28" s="1"/>
  <c r="J97" i="28"/>
  <c r="J96" i="28"/>
  <c r="Q96" i="28" s="1"/>
  <c r="J95" i="28"/>
  <c r="J94" i="28"/>
  <c r="J93" i="28"/>
  <c r="Q93" i="28" s="1"/>
  <c r="J92" i="28"/>
  <c r="L92" i="28" s="1"/>
  <c r="M92" i="28" s="1"/>
  <c r="J91" i="28"/>
  <c r="J90" i="28"/>
  <c r="L90" i="28" s="1"/>
  <c r="J89" i="28"/>
  <c r="J88" i="28"/>
  <c r="J87" i="28"/>
  <c r="Q87" i="28" s="1"/>
  <c r="J86" i="28"/>
  <c r="L86" i="28" s="1"/>
  <c r="M86" i="28" s="1"/>
  <c r="J85" i="28"/>
  <c r="J84" i="28"/>
  <c r="Q84" i="28" s="1"/>
  <c r="J83" i="28"/>
  <c r="J82" i="28"/>
  <c r="J81" i="28"/>
  <c r="Q81" i="28" s="1"/>
  <c r="J80" i="28"/>
  <c r="L80" i="28" s="1"/>
  <c r="M80" i="28" s="1"/>
  <c r="J79" i="28"/>
  <c r="J78" i="28"/>
  <c r="L78" i="28" s="1"/>
  <c r="J77" i="28"/>
  <c r="J76" i="28"/>
  <c r="J75" i="28"/>
  <c r="L75" i="28" s="1"/>
  <c r="J74" i="28"/>
  <c r="L74" i="28" s="1"/>
  <c r="M74" i="28" s="1"/>
  <c r="J73" i="28"/>
  <c r="J72" i="28"/>
  <c r="Q72" i="28" s="1"/>
  <c r="J71" i="28"/>
  <c r="J70" i="28"/>
  <c r="J69" i="28"/>
  <c r="Q69" i="28" s="1"/>
  <c r="J68" i="28"/>
  <c r="L68" i="28" s="1"/>
  <c r="M68" i="28" s="1"/>
  <c r="J67" i="28"/>
  <c r="J66" i="28"/>
  <c r="L66" i="28" s="1"/>
  <c r="M66" i="28" s="1"/>
  <c r="J65" i="28"/>
  <c r="J64" i="28"/>
  <c r="J63" i="28"/>
  <c r="Q63" i="28" s="1"/>
  <c r="J62" i="28"/>
  <c r="L62" i="28" s="1"/>
  <c r="M62" i="28" s="1"/>
  <c r="J61" i="28"/>
  <c r="J60" i="28"/>
  <c r="Q60" i="28" s="1"/>
  <c r="J59" i="28"/>
  <c r="J58" i="28"/>
  <c r="J57" i="28"/>
  <c r="Q57" i="28" s="1"/>
  <c r="J56" i="28"/>
  <c r="L56" i="28" s="1"/>
  <c r="M56" i="28" s="1"/>
  <c r="J55" i="28"/>
  <c r="J54" i="28"/>
  <c r="L54" i="28" s="1"/>
  <c r="M54" i="28" s="1"/>
  <c r="J53" i="28"/>
  <c r="J52" i="28"/>
  <c r="J51" i="28"/>
  <c r="L51" i="28" s="1"/>
  <c r="J50" i="28"/>
  <c r="L50" i="28" s="1"/>
  <c r="M50" i="28" s="1"/>
  <c r="J49" i="28"/>
  <c r="J48" i="28"/>
  <c r="L48" i="28" s="1"/>
  <c r="J47" i="28"/>
  <c r="J46" i="28"/>
  <c r="J45" i="28"/>
  <c r="Q45" i="28" s="1"/>
  <c r="J44" i="28"/>
  <c r="L44" i="28" s="1"/>
  <c r="M44" i="28" s="1"/>
  <c r="J43" i="28"/>
  <c r="J42" i="28"/>
  <c r="Q42" i="28" s="1"/>
  <c r="J41" i="28"/>
  <c r="J40" i="28"/>
  <c r="J39" i="28"/>
  <c r="L39" i="28" s="1"/>
  <c r="J38" i="28"/>
  <c r="L38" i="28" s="1"/>
  <c r="J37" i="28"/>
  <c r="J36" i="28"/>
  <c r="L36" i="28" s="1"/>
  <c r="M36" i="28" s="1"/>
  <c r="J35" i="28"/>
  <c r="J34" i="28"/>
  <c r="J33" i="28"/>
  <c r="Q33" i="28" s="1"/>
  <c r="J32" i="28"/>
  <c r="L32" i="28" s="1"/>
  <c r="M32" i="28" s="1"/>
  <c r="J31" i="28"/>
  <c r="J30" i="28"/>
  <c r="L30" i="28" s="1"/>
  <c r="B197" i="28"/>
  <c r="B196" i="28"/>
  <c r="B195" i="28"/>
  <c r="I195" i="28" s="1"/>
  <c r="B194" i="28"/>
  <c r="B193" i="28"/>
  <c r="B192" i="28"/>
  <c r="I192" i="28" s="1"/>
  <c r="B191" i="28"/>
  <c r="B190" i="28"/>
  <c r="B189" i="28"/>
  <c r="I189" i="28" s="1"/>
  <c r="B188" i="28"/>
  <c r="B187" i="28"/>
  <c r="B186" i="28"/>
  <c r="I186" i="28" s="1"/>
  <c r="B185" i="28"/>
  <c r="B184" i="28"/>
  <c r="B183" i="28"/>
  <c r="I183" i="28" s="1"/>
  <c r="B182" i="28"/>
  <c r="B181" i="28"/>
  <c r="B180" i="28"/>
  <c r="I180" i="28" s="1"/>
  <c r="B179" i="28"/>
  <c r="B178" i="28"/>
  <c r="B177" i="28"/>
  <c r="I177" i="28" s="1"/>
  <c r="B176" i="28"/>
  <c r="B175" i="28"/>
  <c r="B174" i="28"/>
  <c r="B173" i="28"/>
  <c r="B172" i="28"/>
  <c r="B171" i="28"/>
  <c r="I171" i="28" s="1"/>
  <c r="B170" i="28"/>
  <c r="B169" i="28"/>
  <c r="B168" i="28"/>
  <c r="B167" i="28"/>
  <c r="B166" i="28"/>
  <c r="B165" i="28"/>
  <c r="I165" i="28" s="1"/>
  <c r="B164" i="28"/>
  <c r="B163" i="28"/>
  <c r="B162" i="28"/>
  <c r="B161" i="28"/>
  <c r="B160" i="28"/>
  <c r="B159" i="28"/>
  <c r="I159" i="28" s="1"/>
  <c r="B158" i="28"/>
  <c r="B157" i="28"/>
  <c r="B156" i="28"/>
  <c r="B155" i="28"/>
  <c r="B154" i="28"/>
  <c r="B153" i="28"/>
  <c r="I153" i="28" s="1"/>
  <c r="B152" i="28"/>
  <c r="B151" i="28"/>
  <c r="B150" i="28"/>
  <c r="B149" i="28"/>
  <c r="B148" i="28"/>
  <c r="B147" i="28"/>
  <c r="B146" i="28"/>
  <c r="B145" i="28"/>
  <c r="B144" i="28"/>
  <c r="B143" i="28"/>
  <c r="B142" i="28"/>
  <c r="B141" i="28"/>
  <c r="B140" i="28"/>
  <c r="B139" i="28"/>
  <c r="B138" i="28"/>
  <c r="B137" i="28"/>
  <c r="B136" i="28"/>
  <c r="B135" i="28"/>
  <c r="B134" i="28"/>
  <c r="B133" i="28"/>
  <c r="B132" i="28"/>
  <c r="B131" i="28"/>
  <c r="B130" i="28"/>
  <c r="B129" i="28"/>
  <c r="B128" i="28"/>
  <c r="B127" i="28"/>
  <c r="B126" i="28"/>
  <c r="B125" i="28"/>
  <c r="B124" i="28"/>
  <c r="B123" i="28"/>
  <c r="B122" i="28"/>
  <c r="B121" i="28"/>
  <c r="B120" i="28"/>
  <c r="B119" i="28"/>
  <c r="B118" i="28"/>
  <c r="B117" i="28"/>
  <c r="B116" i="28"/>
  <c r="B115" i="28"/>
  <c r="B114" i="28"/>
  <c r="B113" i="28"/>
  <c r="B112" i="28"/>
  <c r="B111" i="28"/>
  <c r="B110" i="28"/>
  <c r="B109" i="28"/>
  <c r="B108" i="28"/>
  <c r="B107" i="28"/>
  <c r="B106" i="28"/>
  <c r="B105" i="28"/>
  <c r="B104" i="28"/>
  <c r="B103" i="28"/>
  <c r="B102" i="28"/>
  <c r="B101" i="28"/>
  <c r="B100" i="28"/>
  <c r="B99" i="28"/>
  <c r="B98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D867" i="28"/>
  <c r="T866" i="28"/>
  <c r="V866" i="28" s="1"/>
  <c r="Y866" i="28"/>
  <c r="D865" i="28"/>
  <c r="Y864" i="28"/>
  <c r="I864" i="28"/>
  <c r="D864" i="28"/>
  <c r="T863" i="28"/>
  <c r="Y863" i="28"/>
  <c r="D863" i="28"/>
  <c r="T862" i="28"/>
  <c r="Y862" i="28"/>
  <c r="D862" i="28"/>
  <c r="T861" i="28"/>
  <c r="Y861" i="28"/>
  <c r="D861" i="28"/>
  <c r="Y860" i="28"/>
  <c r="T859" i="28"/>
  <c r="V859" i="28" s="1"/>
  <c r="Y859" i="28"/>
  <c r="D859" i="28"/>
  <c r="T858" i="28"/>
  <c r="Y858" i="28"/>
  <c r="D858" i="28"/>
  <c r="D857" i="28"/>
  <c r="Y856" i="28"/>
  <c r="Q856" i="28"/>
  <c r="Y855" i="28"/>
  <c r="L855" i="28"/>
  <c r="T854" i="28"/>
  <c r="Y854" i="28"/>
  <c r="Q854" i="28"/>
  <c r="T853" i="28"/>
  <c r="Y829" i="28"/>
  <c r="I829" i="28"/>
  <c r="T828" i="28"/>
  <c r="L828" i="28"/>
  <c r="M828" i="28" s="1"/>
  <c r="I828" i="28"/>
  <c r="D828" i="28"/>
  <c r="F828" i="28" s="1"/>
  <c r="T827" i="28"/>
  <c r="D827" i="28"/>
  <c r="E827" i="28" s="1"/>
  <c r="I827" i="28"/>
  <c r="Y826" i="28"/>
  <c r="T826" i="28"/>
  <c r="L826" i="28"/>
  <c r="T825" i="28"/>
  <c r="Y825" i="28"/>
  <c r="L824" i="28"/>
  <c r="I824" i="28"/>
  <c r="D824" i="28"/>
  <c r="Y823" i="28"/>
  <c r="T823" i="28"/>
  <c r="D823" i="28"/>
  <c r="E823" i="28" s="1"/>
  <c r="I823" i="28"/>
  <c r="T822" i="28"/>
  <c r="L822" i="28"/>
  <c r="D822" i="28"/>
  <c r="T821" i="28"/>
  <c r="Y821" i="28"/>
  <c r="I821" i="28"/>
  <c r="L820" i="28"/>
  <c r="I820" i="28"/>
  <c r="D820" i="28"/>
  <c r="F820" i="28" s="1"/>
  <c r="Y819" i="28"/>
  <c r="I819" i="28"/>
  <c r="L818" i="28"/>
  <c r="I818" i="28"/>
  <c r="D818" i="28"/>
  <c r="D817" i="28"/>
  <c r="E817" i="28" s="1"/>
  <c r="I817" i="28"/>
  <c r="T816" i="28"/>
  <c r="L816" i="28"/>
  <c r="D816" i="28"/>
  <c r="F816" i="28" s="1"/>
  <c r="D815" i="28"/>
  <c r="E815" i="28" s="1"/>
  <c r="I815" i="28"/>
  <c r="T814" i="28"/>
  <c r="L814" i="28"/>
  <c r="T813" i="28"/>
  <c r="Y813" i="28"/>
  <c r="T812" i="28"/>
  <c r="L812" i="28"/>
  <c r="I812" i="28"/>
  <c r="D812" i="28"/>
  <c r="T811" i="28"/>
  <c r="D811" i="28"/>
  <c r="E811" i="28" s="1"/>
  <c r="I811" i="28"/>
  <c r="Y810" i="28"/>
  <c r="T810" i="28"/>
  <c r="L810" i="28"/>
  <c r="Y809" i="28"/>
  <c r="L808" i="28"/>
  <c r="T807" i="28"/>
  <c r="Y807" i="28"/>
  <c r="L806" i="28"/>
  <c r="I806" i="28"/>
  <c r="D806" i="28"/>
  <c r="D805" i="28"/>
  <c r="E805" i="28" s="1"/>
  <c r="I805" i="28"/>
  <c r="T804" i="28"/>
  <c r="L804" i="28"/>
  <c r="D804" i="28"/>
  <c r="F804" i="28" s="1"/>
  <c r="D803" i="28"/>
  <c r="E803" i="28" s="1"/>
  <c r="I803" i="28"/>
  <c r="T802" i="28"/>
  <c r="L802" i="28"/>
  <c r="D802" i="28"/>
  <c r="T801" i="28"/>
  <c r="Y801" i="28"/>
  <c r="I801" i="28"/>
  <c r="L800" i="28"/>
  <c r="I800" i="28"/>
  <c r="D800" i="28"/>
  <c r="D799" i="28"/>
  <c r="E799" i="28" s="1"/>
  <c r="I799" i="28"/>
  <c r="T798" i="28"/>
  <c r="L798" i="28"/>
  <c r="D798" i="28"/>
  <c r="F798" i="28" s="1"/>
  <c r="D797" i="28"/>
  <c r="E797" i="28" s="1"/>
  <c r="I797" i="28"/>
  <c r="T796" i="28"/>
  <c r="L796" i="28"/>
  <c r="D796" i="28"/>
  <c r="T795" i="28"/>
  <c r="L795" i="28"/>
  <c r="D795" i="28"/>
  <c r="T794" i="28"/>
  <c r="L794" i="28"/>
  <c r="D794" i="28"/>
  <c r="T793" i="28"/>
  <c r="L793" i="28"/>
  <c r="D793" i="28"/>
  <c r="T792" i="28"/>
  <c r="L792" i="28"/>
  <c r="D792" i="28"/>
  <c r="T791" i="28"/>
  <c r="L791" i="28"/>
  <c r="D791" i="28"/>
  <c r="T790" i="28"/>
  <c r="L790" i="28"/>
  <c r="D790" i="28"/>
  <c r="T789" i="28"/>
  <c r="L789" i="28"/>
  <c r="D789" i="28"/>
  <c r="T788" i="28"/>
  <c r="L788" i="28"/>
  <c r="D788" i="28"/>
  <c r="T787" i="28"/>
  <c r="L787" i="28"/>
  <c r="D787" i="28"/>
  <c r="T786" i="28"/>
  <c r="L786" i="28"/>
  <c r="D786" i="28"/>
  <c r="T785" i="28"/>
  <c r="L785" i="28"/>
  <c r="D785" i="28"/>
  <c r="T784" i="28"/>
  <c r="L784" i="28"/>
  <c r="D784" i="28"/>
  <c r="T783" i="28"/>
  <c r="Q713" i="28"/>
  <c r="D713" i="28"/>
  <c r="F713" i="28" s="1"/>
  <c r="I713" i="28"/>
  <c r="Q712" i="28"/>
  <c r="D712" i="28"/>
  <c r="F712" i="28" s="1"/>
  <c r="I712" i="28"/>
  <c r="Q711" i="28"/>
  <c r="D711" i="28"/>
  <c r="F711" i="28" s="1"/>
  <c r="I711" i="28"/>
  <c r="Q710" i="28"/>
  <c r="D710" i="28"/>
  <c r="I710" i="28"/>
  <c r="Q709" i="28"/>
  <c r="D709" i="28"/>
  <c r="F709" i="28" s="1"/>
  <c r="I709" i="28"/>
  <c r="Q708" i="28"/>
  <c r="D708" i="28"/>
  <c r="I708" i="28"/>
  <c r="Q707" i="28"/>
  <c r="D707" i="28"/>
  <c r="F707" i="28" s="1"/>
  <c r="I707" i="28"/>
  <c r="Q706" i="28"/>
  <c r="D706" i="28"/>
  <c r="F706" i="28" s="1"/>
  <c r="I706" i="28"/>
  <c r="Q705" i="28"/>
  <c r="D705" i="28"/>
  <c r="F705" i="28" s="1"/>
  <c r="I705" i="28"/>
  <c r="Q704" i="28"/>
  <c r="D704" i="28"/>
  <c r="I704" i="28"/>
  <c r="Q703" i="28"/>
  <c r="D703" i="28"/>
  <c r="F703" i="28" s="1"/>
  <c r="I703" i="28"/>
  <c r="Q702" i="28"/>
  <c r="D702" i="28"/>
  <c r="I702" i="28"/>
  <c r="Q701" i="28"/>
  <c r="D701" i="28"/>
  <c r="F701" i="28" s="1"/>
  <c r="I701" i="28"/>
  <c r="Q700" i="28"/>
  <c r="Q699" i="28"/>
  <c r="Q698" i="28"/>
  <c r="D698" i="28"/>
  <c r="I698" i="28"/>
  <c r="L697" i="28"/>
  <c r="M697" i="28" s="1"/>
  <c r="Q697" i="28"/>
  <c r="D697" i="28"/>
  <c r="I697" i="28"/>
  <c r="Q696" i="28"/>
  <c r="D696" i="28"/>
  <c r="I696" i="28"/>
  <c r="D695" i="28"/>
  <c r="I695" i="28"/>
  <c r="Q694" i="28"/>
  <c r="Q693" i="28"/>
  <c r="Q692" i="28"/>
  <c r="D692" i="28"/>
  <c r="I692" i="28"/>
  <c r="Q691" i="28"/>
  <c r="D691" i="28"/>
  <c r="I691" i="28"/>
  <c r="Q690" i="28"/>
  <c r="D690" i="28"/>
  <c r="I690" i="28"/>
  <c r="D689" i="28"/>
  <c r="I689" i="28"/>
  <c r="Q688" i="28"/>
  <c r="L687" i="28"/>
  <c r="M687" i="28" s="1"/>
  <c r="Q687" i="28"/>
  <c r="T686" i="28"/>
  <c r="Y686" i="28"/>
  <c r="L686" i="28"/>
  <c r="Q686" i="28"/>
  <c r="T685" i="28"/>
  <c r="Y685" i="28"/>
  <c r="L685" i="28"/>
  <c r="Q685" i="28"/>
  <c r="T684" i="28"/>
  <c r="Y684" i="28"/>
  <c r="L684" i="28"/>
  <c r="Q684" i="28"/>
  <c r="T683" i="28"/>
  <c r="Y683" i="28"/>
  <c r="L683" i="28"/>
  <c r="Q683" i="28"/>
  <c r="T682" i="28"/>
  <c r="Y682" i="28"/>
  <c r="L682" i="28"/>
  <c r="Q682" i="28"/>
  <c r="T681" i="28"/>
  <c r="Y681" i="28"/>
  <c r="L681" i="28"/>
  <c r="Q681" i="28"/>
  <c r="T680" i="28"/>
  <c r="Y680" i="28"/>
  <c r="L680" i="28"/>
  <c r="Q680" i="28"/>
  <c r="T679" i="28"/>
  <c r="Y679" i="28"/>
  <c r="L679" i="28"/>
  <c r="Q679" i="28"/>
  <c r="T678" i="28"/>
  <c r="Y678" i="28"/>
  <c r="L678" i="28"/>
  <c r="Q678" i="28"/>
  <c r="T677" i="28"/>
  <c r="Y677" i="28"/>
  <c r="L677" i="28"/>
  <c r="Q677" i="28"/>
  <c r="T676" i="28"/>
  <c r="Y676" i="28"/>
  <c r="Q676" i="28"/>
  <c r="T675" i="28"/>
  <c r="Y675" i="28"/>
  <c r="L675" i="28"/>
  <c r="Q675" i="28"/>
  <c r="Y674" i="28"/>
  <c r="L674" i="28"/>
  <c r="Q674" i="28"/>
  <c r="T673" i="28"/>
  <c r="Y673" i="28"/>
  <c r="Q673" i="28"/>
  <c r="T672" i="28"/>
  <c r="Y672" i="28"/>
  <c r="L672" i="28"/>
  <c r="Q672" i="28"/>
  <c r="Y671" i="28"/>
  <c r="Q671" i="28"/>
  <c r="T670" i="28"/>
  <c r="Y670" i="28"/>
  <c r="Q670" i="28"/>
  <c r="Y669" i="28"/>
  <c r="L669" i="28"/>
  <c r="Q669" i="28"/>
  <c r="Y668" i="28"/>
  <c r="Q668" i="28"/>
  <c r="T667" i="28"/>
  <c r="Y667" i="28"/>
  <c r="Q667" i="28"/>
  <c r="Y666" i="28"/>
  <c r="L666" i="28"/>
  <c r="Q666" i="28"/>
  <c r="Y665" i="28"/>
  <c r="Q665" i="28"/>
  <c r="T664" i="28"/>
  <c r="Y664" i="28"/>
  <c r="Q664" i="28"/>
  <c r="Y663" i="28"/>
  <c r="L663" i="28"/>
  <c r="Q663" i="28"/>
  <c r="Y662" i="28"/>
  <c r="Q662" i="28"/>
  <c r="T661" i="28"/>
  <c r="Y661" i="28"/>
  <c r="Q661" i="28"/>
  <c r="Y660" i="28"/>
  <c r="L660" i="28"/>
  <c r="Q660" i="28"/>
  <c r="Y659" i="28"/>
  <c r="Q659" i="28"/>
  <c r="T658" i="28"/>
  <c r="Y658" i="28"/>
  <c r="Q658" i="28"/>
  <c r="Y657" i="28"/>
  <c r="L657" i="28"/>
  <c r="Q657" i="28"/>
  <c r="Y656" i="28"/>
  <c r="Q656" i="28"/>
  <c r="T655" i="28"/>
  <c r="Y655" i="28"/>
  <c r="Q655" i="28"/>
  <c r="Y654" i="28"/>
  <c r="L654" i="28"/>
  <c r="Q654" i="28"/>
  <c r="Y653" i="28"/>
  <c r="Q653" i="28"/>
  <c r="T652" i="28"/>
  <c r="Y652" i="28"/>
  <c r="Q652" i="28"/>
  <c r="Y651" i="28"/>
  <c r="L651" i="28"/>
  <c r="Q651" i="28"/>
  <c r="Y650" i="28"/>
  <c r="Q650" i="28"/>
  <c r="T649" i="28"/>
  <c r="Y649" i="28"/>
  <c r="Q649" i="28"/>
  <c r="Y648" i="28"/>
  <c r="L648" i="28"/>
  <c r="Q648" i="28"/>
  <c r="Y647" i="28"/>
  <c r="Q647" i="28"/>
  <c r="T646" i="28"/>
  <c r="Y646" i="28"/>
  <c r="Q646" i="28"/>
  <c r="Y645" i="28"/>
  <c r="L645" i="28"/>
  <c r="Q645" i="28"/>
  <c r="Y644" i="28"/>
  <c r="Q644" i="28"/>
  <c r="T643" i="28"/>
  <c r="Y643" i="28"/>
  <c r="Q643" i="28"/>
  <c r="Y642" i="28"/>
  <c r="L642" i="28"/>
  <c r="Q642" i="28"/>
  <c r="Y641" i="28"/>
  <c r="Q641" i="28"/>
  <c r="T640" i="28"/>
  <c r="Y640" i="28"/>
  <c r="Q640" i="28"/>
  <c r="Y639" i="28"/>
  <c r="L639" i="28"/>
  <c r="Q639" i="28"/>
  <c r="Y638" i="28"/>
  <c r="Q638" i="28"/>
  <c r="T637" i="28"/>
  <c r="Y637" i="28"/>
  <c r="Q637" i="28"/>
  <c r="Y636" i="28"/>
  <c r="L636" i="28"/>
  <c r="Q636" i="28"/>
  <c r="Y635" i="28"/>
  <c r="Q635" i="28"/>
  <c r="T634" i="28"/>
  <c r="Y634" i="28"/>
  <c r="Q634" i="28"/>
  <c r="Y633" i="28"/>
  <c r="L633" i="28"/>
  <c r="Q633" i="28"/>
  <c r="Y632" i="28"/>
  <c r="Q632" i="28"/>
  <c r="D632" i="28"/>
  <c r="I632" i="28"/>
  <c r="Y631" i="28"/>
  <c r="Q631" i="28"/>
  <c r="I631" i="28"/>
  <c r="Y630" i="28"/>
  <c r="Q630" i="28"/>
  <c r="D630" i="28"/>
  <c r="I630" i="28"/>
  <c r="Y629" i="28"/>
  <c r="Q629" i="28"/>
  <c r="I629" i="28"/>
  <c r="Y628" i="28"/>
  <c r="Q628" i="28"/>
  <c r="D628" i="28"/>
  <c r="I628" i="28"/>
  <c r="Y627" i="28"/>
  <c r="Q627" i="28"/>
  <c r="I627" i="28"/>
  <c r="Y626" i="28"/>
  <c r="Q626" i="28"/>
  <c r="D626" i="28"/>
  <c r="I626" i="28"/>
  <c r="Y625" i="28"/>
  <c r="Q625" i="28"/>
  <c r="I625" i="28"/>
  <c r="Y624" i="28"/>
  <c r="Q624" i="28"/>
  <c r="I624" i="28"/>
  <c r="Y623" i="28"/>
  <c r="L623" i="28"/>
  <c r="Q623" i="28"/>
  <c r="I623" i="28"/>
  <c r="Y622" i="28"/>
  <c r="Q622" i="28"/>
  <c r="D622" i="28"/>
  <c r="I622" i="28"/>
  <c r="Y621" i="28"/>
  <c r="Q621" i="28"/>
  <c r="I621" i="28"/>
  <c r="Y620" i="28"/>
  <c r="Q620" i="28"/>
  <c r="I620" i="28"/>
  <c r="Y619" i="28"/>
  <c r="Q619" i="28"/>
  <c r="I619" i="28"/>
  <c r="Y618" i="28"/>
  <c r="Q618" i="28"/>
  <c r="D618" i="28"/>
  <c r="I618" i="28"/>
  <c r="Y617" i="28"/>
  <c r="Q617" i="28"/>
  <c r="I617" i="28"/>
  <c r="Y616" i="28"/>
  <c r="Q616" i="28"/>
  <c r="I616" i="28"/>
  <c r="Y615" i="28"/>
  <c r="Q615" i="28"/>
  <c r="I615" i="28"/>
  <c r="Y614" i="28"/>
  <c r="Q614" i="28"/>
  <c r="I614" i="28"/>
  <c r="Y613" i="28"/>
  <c r="Q613" i="28"/>
  <c r="I613" i="28"/>
  <c r="Y612" i="28"/>
  <c r="Q612" i="28"/>
  <c r="I612" i="28"/>
  <c r="Q611" i="28"/>
  <c r="Y610" i="28"/>
  <c r="I610" i="28"/>
  <c r="Q609" i="28"/>
  <c r="Y608" i="28"/>
  <c r="I608" i="28"/>
  <c r="Q607" i="28"/>
  <c r="Y606" i="28"/>
  <c r="I606" i="28"/>
  <c r="Q605" i="28"/>
  <c r="Y604" i="28"/>
  <c r="I604" i="28"/>
  <c r="Q603" i="28"/>
  <c r="Y602" i="28"/>
  <c r="I602" i="28"/>
  <c r="Q601" i="28"/>
  <c r="Y600" i="28"/>
  <c r="I600" i="28"/>
  <c r="Q599" i="28"/>
  <c r="Y598" i="28"/>
  <c r="I598" i="28"/>
  <c r="Q597" i="28"/>
  <c r="Y596" i="28"/>
  <c r="I596" i="28"/>
  <c r="Q595" i="28"/>
  <c r="Y594" i="28"/>
  <c r="I594" i="28"/>
  <c r="Q593" i="28"/>
  <c r="Y592" i="28"/>
  <c r="I592" i="28"/>
  <c r="Q591" i="28"/>
  <c r="Y590" i="28"/>
  <c r="I590" i="28"/>
  <c r="Q589" i="28"/>
  <c r="Y588" i="28"/>
  <c r="I588" i="28"/>
  <c r="Q587" i="28"/>
  <c r="Y586" i="28"/>
  <c r="I586" i="28"/>
  <c r="Q585" i="28"/>
  <c r="Y584" i="28"/>
  <c r="I584" i="28"/>
  <c r="Q583" i="28"/>
  <c r="Y582" i="28"/>
  <c r="I582" i="28"/>
  <c r="Q581" i="28"/>
  <c r="Y580" i="28"/>
  <c r="I580" i="28"/>
  <c r="Q579" i="28"/>
  <c r="Y578" i="28"/>
  <c r="I578" i="28"/>
  <c r="Q577" i="28"/>
  <c r="L515" i="28"/>
  <c r="I515" i="28"/>
  <c r="Y514" i="28"/>
  <c r="Y513" i="28"/>
  <c r="Q513" i="28"/>
  <c r="L513" i="28"/>
  <c r="Q512" i="28"/>
  <c r="L512" i="28"/>
  <c r="N512" i="28" s="1"/>
  <c r="Y511" i="28"/>
  <c r="T511" i="28"/>
  <c r="I511" i="28"/>
  <c r="D511" i="28"/>
  <c r="F511" i="28" s="1"/>
  <c r="Y510" i="28"/>
  <c r="T510" i="28"/>
  <c r="L510" i="28"/>
  <c r="N510" i="28" s="1"/>
  <c r="Q510" i="28"/>
  <c r="Y509" i="28"/>
  <c r="D508" i="28"/>
  <c r="T507" i="28"/>
  <c r="Y507" i="28"/>
  <c r="Q507" i="28"/>
  <c r="L507" i="28"/>
  <c r="Q506" i="28"/>
  <c r="L506" i="28"/>
  <c r="I506" i="28"/>
  <c r="Y505" i="28"/>
  <c r="T505" i="28"/>
  <c r="L505" i="28"/>
  <c r="I505" i="28"/>
  <c r="D505" i="28"/>
  <c r="F505" i="28" s="1"/>
  <c r="Y504" i="28"/>
  <c r="T504" i="28"/>
  <c r="Q504" i="28"/>
  <c r="I504" i="28"/>
  <c r="Y502" i="28"/>
  <c r="T502" i="28"/>
  <c r="Q502" i="28"/>
  <c r="I502" i="28"/>
  <c r="Y501" i="28"/>
  <c r="T501" i="28"/>
  <c r="L501" i="28"/>
  <c r="Q501" i="28"/>
  <c r="D501" i="28"/>
  <c r="F501" i="28" s="1"/>
  <c r="Q500" i="28"/>
  <c r="D500" i="28"/>
  <c r="Y499" i="28"/>
  <c r="I499" i="28"/>
  <c r="Y498" i="28"/>
  <c r="T498" i="28"/>
  <c r="Q498" i="28"/>
  <c r="L498" i="28"/>
  <c r="T497" i="28"/>
  <c r="V497" i="28" s="1"/>
  <c r="Q497" i="28"/>
  <c r="L497" i="28"/>
  <c r="Y496" i="28"/>
  <c r="T496" i="28"/>
  <c r="V496" i="28" s="1"/>
  <c r="Y495" i="28"/>
  <c r="T495" i="28"/>
  <c r="Q495" i="28"/>
  <c r="L494" i="28"/>
  <c r="Q494" i="28"/>
  <c r="T493" i="28"/>
  <c r="Y493" i="28"/>
  <c r="D493" i="28"/>
  <c r="F493" i="28" s="1"/>
  <c r="I493" i="28"/>
  <c r="Y492" i="28"/>
  <c r="T492" i="28"/>
  <c r="Q492" i="28"/>
  <c r="L492" i="28"/>
  <c r="N492" i="28" s="1"/>
  <c r="Q491" i="28"/>
  <c r="L491" i="28"/>
  <c r="D491" i="28"/>
  <c r="F491" i="28" s="1"/>
  <c r="Y490" i="28"/>
  <c r="T490" i="28"/>
  <c r="L490" i="28"/>
  <c r="Y489" i="28"/>
  <c r="T489" i="28"/>
  <c r="L489" i="28"/>
  <c r="Q489" i="28"/>
  <c r="Q488" i="28"/>
  <c r="L488" i="28"/>
  <c r="T487" i="28"/>
  <c r="Y487" i="28"/>
  <c r="Q487" i="28"/>
  <c r="I487" i="28"/>
  <c r="D487" i="28"/>
  <c r="F487" i="28" s="1"/>
  <c r="Y486" i="28"/>
  <c r="T486" i="28"/>
  <c r="Q486" i="28"/>
  <c r="L486" i="28"/>
  <c r="Y484" i="28"/>
  <c r="T484" i="28"/>
  <c r="D484" i="28"/>
  <c r="Y483" i="28"/>
  <c r="T483" i="28"/>
  <c r="L483" i="28"/>
  <c r="Q483" i="28"/>
  <c r="Q482" i="28"/>
  <c r="L482" i="28"/>
  <c r="N482" i="28" s="1"/>
  <c r="I482" i="28"/>
  <c r="Y481" i="28"/>
  <c r="T481" i="28"/>
  <c r="V481" i="28" s="1"/>
  <c r="Q481" i="28"/>
  <c r="I481" i="28"/>
  <c r="D481" i="28"/>
  <c r="F481" i="28" s="1"/>
  <c r="L480" i="28"/>
  <c r="Q480" i="28"/>
  <c r="T479" i="28"/>
  <c r="Q479" i="28"/>
  <c r="L479" i="28"/>
  <c r="D479" i="28"/>
  <c r="F479" i="28" s="1"/>
  <c r="I479" i="28"/>
  <c r="Y478" i="28"/>
  <c r="T478" i="28"/>
  <c r="V478" i="28" s="1"/>
  <c r="T477" i="28"/>
  <c r="V477" i="28" s="1"/>
  <c r="Y476" i="28"/>
  <c r="Q476" i="28"/>
  <c r="L476" i="28"/>
  <c r="T475" i="28"/>
  <c r="V475" i="28" s="1"/>
  <c r="Y474" i="28"/>
  <c r="Q474" i="28"/>
  <c r="L474" i="28"/>
  <c r="Q473" i="28"/>
  <c r="L473" i="28"/>
  <c r="D473" i="28"/>
  <c r="F473" i="28" s="1"/>
  <c r="Y472" i="28"/>
  <c r="T472" i="28"/>
  <c r="V472" i="28" s="1"/>
  <c r="Y471" i="28"/>
  <c r="T471" i="28"/>
  <c r="L471" i="28"/>
  <c r="Q471" i="28"/>
  <c r="Q470" i="28"/>
  <c r="L470" i="28"/>
  <c r="N470" i="28" s="1"/>
  <c r="D470" i="28"/>
  <c r="F470" i="28" s="1"/>
  <c r="T469" i="28"/>
  <c r="U469" i="28" s="1"/>
  <c r="Q469" i="28"/>
  <c r="I469" i="28"/>
  <c r="D469" i="28"/>
  <c r="Y468" i="28"/>
  <c r="T468" i="28"/>
  <c r="Q468" i="28"/>
  <c r="L468" i="28"/>
  <c r="N468" i="28" s="1"/>
  <c r="I468" i="28"/>
  <c r="Q467" i="28"/>
  <c r="I467" i="28"/>
  <c r="D467" i="28"/>
  <c r="Y466" i="28"/>
  <c r="T466" i="28"/>
  <c r="Y465" i="28"/>
  <c r="T465" i="28"/>
  <c r="U465" i="28" s="1"/>
  <c r="L465" i="28"/>
  <c r="Q465" i="28"/>
  <c r="Q464" i="28"/>
  <c r="L464" i="28"/>
  <c r="N464" i="28" s="1"/>
  <c r="T463" i="28"/>
  <c r="U463" i="28" s="1"/>
  <c r="L463" i="28"/>
  <c r="M463" i="28" s="1"/>
  <c r="I463" i="28"/>
  <c r="D463" i="28"/>
  <c r="Y462" i="28"/>
  <c r="T462" i="28"/>
  <c r="Q462" i="28"/>
  <c r="M462" i="28"/>
  <c r="L462" i="28"/>
  <c r="N462" i="28" s="1"/>
  <c r="Q461" i="28"/>
  <c r="I461" i="28"/>
  <c r="D461" i="28"/>
  <c r="Y460" i="28"/>
  <c r="T460" i="28"/>
  <c r="L460" i="28"/>
  <c r="N460" i="28" s="1"/>
  <c r="I460" i="28"/>
  <c r="Y459" i="28"/>
  <c r="T459" i="28"/>
  <c r="U459" i="28" s="1"/>
  <c r="L459" i="28"/>
  <c r="Q459" i="28"/>
  <c r="Q458" i="28"/>
  <c r="L458" i="28"/>
  <c r="N458" i="28" s="1"/>
  <c r="D458" i="28"/>
  <c r="F458" i="28" s="1"/>
  <c r="T457" i="28"/>
  <c r="U457" i="28" s="1"/>
  <c r="I457" i="28"/>
  <c r="D457" i="28"/>
  <c r="Y456" i="28"/>
  <c r="T456" i="28"/>
  <c r="Q456" i="28"/>
  <c r="L456" i="28"/>
  <c r="N456" i="28" s="1"/>
  <c r="D456" i="28"/>
  <c r="E456" i="28" s="1"/>
  <c r="Q455" i="28"/>
  <c r="I455" i="28"/>
  <c r="D455" i="28"/>
  <c r="Y454" i="28"/>
  <c r="T454" i="28"/>
  <c r="D454" i="28"/>
  <c r="F454" i="28" s="1"/>
  <c r="Y453" i="28"/>
  <c r="T453" i="28"/>
  <c r="U453" i="28" s="1"/>
  <c r="L453" i="28"/>
  <c r="Q453" i="28"/>
  <c r="Q452" i="28"/>
  <c r="L452" i="28"/>
  <c r="M452" i="28" s="1"/>
  <c r="T451" i="28"/>
  <c r="U451" i="28" s="1"/>
  <c r="I451" i="28"/>
  <c r="D451" i="28"/>
  <c r="Y450" i="28"/>
  <c r="T450" i="28"/>
  <c r="Q450" i="28"/>
  <c r="L450" i="28"/>
  <c r="N450" i="28" s="1"/>
  <c r="Q449" i="28"/>
  <c r="I449" i="28"/>
  <c r="D449" i="28"/>
  <c r="Y448" i="28"/>
  <c r="T448" i="28"/>
  <c r="I448" i="28"/>
  <c r="D448" i="28"/>
  <c r="F448" i="28" s="1"/>
  <c r="Y447" i="28"/>
  <c r="T447" i="28"/>
  <c r="U447" i="28" s="1"/>
  <c r="L447" i="28"/>
  <c r="Q447" i="28"/>
  <c r="D447" i="28"/>
  <c r="Q446" i="28"/>
  <c r="L446" i="28"/>
  <c r="N446" i="28" s="1"/>
  <c r="D446" i="28"/>
  <c r="F446" i="28" s="1"/>
  <c r="Q398" i="28"/>
  <c r="L398" i="28"/>
  <c r="M398" i="28" s="1"/>
  <c r="T397" i="28"/>
  <c r="U397" i="28" s="1"/>
  <c r="L396" i="28"/>
  <c r="M396" i="28" s="1"/>
  <c r="L395" i="28"/>
  <c r="D395" i="28"/>
  <c r="E395" i="28" s="1"/>
  <c r="D394" i="28"/>
  <c r="T393" i="28"/>
  <c r="U393" i="28" s="1"/>
  <c r="Q393" i="28"/>
  <c r="L393" i="28"/>
  <c r="Q392" i="28"/>
  <c r="L392" i="28"/>
  <c r="M392" i="28" s="1"/>
  <c r="T391" i="28"/>
  <c r="V391" i="28" s="1"/>
  <c r="T390" i="28"/>
  <c r="Q390" i="28"/>
  <c r="L390" i="28"/>
  <c r="N390" i="28" s="1"/>
  <c r="Q389" i="28"/>
  <c r="L389" i="28"/>
  <c r="T388" i="28"/>
  <c r="Q386" i="28"/>
  <c r="L386" i="28"/>
  <c r="T385" i="28"/>
  <c r="V385" i="28" s="1"/>
  <c r="T384" i="28"/>
  <c r="Q384" i="28"/>
  <c r="L384" i="28"/>
  <c r="N384" i="28" s="1"/>
  <c r="Q383" i="28"/>
  <c r="L383" i="28"/>
  <c r="Y382" i="28"/>
  <c r="T382" i="28"/>
  <c r="Q380" i="28"/>
  <c r="L380" i="28"/>
  <c r="T379" i="28"/>
  <c r="V379" i="28" s="1"/>
  <c r="T378" i="28"/>
  <c r="Q378" i="28"/>
  <c r="L378" i="28"/>
  <c r="N378" i="28" s="1"/>
  <c r="Q377" i="28"/>
  <c r="L377" i="28"/>
  <c r="I377" i="28"/>
  <c r="D377" i="28"/>
  <c r="E377" i="28" s="1"/>
  <c r="I376" i="28"/>
  <c r="T375" i="28"/>
  <c r="V375" i="28" s="1"/>
  <c r="L375" i="28"/>
  <c r="T373" i="28"/>
  <c r="V373" i="28" s="1"/>
  <c r="L373" i="28"/>
  <c r="I373" i="28"/>
  <c r="D373" i="28"/>
  <c r="E373" i="28" s="1"/>
  <c r="L371" i="28"/>
  <c r="M371" i="28" s="1"/>
  <c r="D371" i="28"/>
  <c r="E371" i="28" s="1"/>
  <c r="Q370" i="28"/>
  <c r="T369" i="28"/>
  <c r="V369" i="28" s="1"/>
  <c r="L369" i="28"/>
  <c r="I368" i="28"/>
  <c r="T367" i="28"/>
  <c r="V367" i="28" s="1"/>
  <c r="L367" i="28"/>
  <c r="N367" i="28" s="1"/>
  <c r="Q366" i="28"/>
  <c r="L366" i="28"/>
  <c r="M366" i="28" s="1"/>
  <c r="L365" i="28"/>
  <c r="M365" i="28" s="1"/>
  <c r="I365" i="28"/>
  <c r="D365" i="28"/>
  <c r="E365" i="28" s="1"/>
  <c r="T363" i="28"/>
  <c r="V363" i="28" s="1"/>
  <c r="L363" i="28"/>
  <c r="T361" i="28"/>
  <c r="V361" i="28" s="1"/>
  <c r="I361" i="28"/>
  <c r="D361" i="28"/>
  <c r="E361" i="28" s="1"/>
  <c r="D360" i="28"/>
  <c r="F360" i="28" s="1"/>
  <c r="L359" i="28"/>
  <c r="M359" i="28" s="1"/>
  <c r="D359" i="28"/>
  <c r="E359" i="28" s="1"/>
  <c r="T357" i="28"/>
  <c r="V357" i="28" s="1"/>
  <c r="L357" i="28"/>
  <c r="I356" i="28"/>
  <c r="T355" i="28"/>
  <c r="V355" i="28" s="1"/>
  <c r="Q354" i="28"/>
  <c r="L354" i="28"/>
  <c r="M354" i="28" s="1"/>
  <c r="L353" i="28"/>
  <c r="M353" i="28" s="1"/>
  <c r="I353" i="28"/>
  <c r="D353" i="28"/>
  <c r="E353" i="28" s="1"/>
  <c r="T351" i="28"/>
  <c r="V351" i="28" s="1"/>
  <c r="L351" i="28"/>
  <c r="Q350" i="28"/>
  <c r="L350" i="28"/>
  <c r="M350" i="28" s="1"/>
  <c r="I350" i="28"/>
  <c r="T349" i="28"/>
  <c r="V349" i="28" s="1"/>
  <c r="Q348" i="28"/>
  <c r="L348" i="28"/>
  <c r="M348" i="28" s="1"/>
  <c r="T347" i="28"/>
  <c r="V347" i="28" s="1"/>
  <c r="L347" i="28"/>
  <c r="I347" i="28"/>
  <c r="D347" i="28"/>
  <c r="E347" i="28" s="1"/>
  <c r="I346" i="28"/>
  <c r="T345" i="28"/>
  <c r="V345" i="28" s="1"/>
  <c r="L345" i="28"/>
  <c r="M345" i="28" s="1"/>
  <c r="Q344" i="28"/>
  <c r="L344" i="28"/>
  <c r="M344" i="28" s="1"/>
  <c r="T343" i="28"/>
  <c r="V343" i="28" s="1"/>
  <c r="I343" i="28"/>
  <c r="D343" i="28"/>
  <c r="E343" i="28" s="1"/>
  <c r="Q342" i="28"/>
  <c r="L342" i="28"/>
  <c r="M342" i="28" s="1"/>
  <c r="L341" i="28"/>
  <c r="N341" i="28" s="1"/>
  <c r="T339" i="28"/>
  <c r="V339" i="28" s="1"/>
  <c r="L339" i="28"/>
  <c r="Q338" i="28"/>
  <c r="L338" i="28"/>
  <c r="M338" i="28" s="1"/>
  <c r="I338" i="28"/>
  <c r="T337" i="28"/>
  <c r="V337" i="28" s="1"/>
  <c r="L337" i="28"/>
  <c r="N337" i="28" s="1"/>
  <c r="Q336" i="28"/>
  <c r="L336" i="28"/>
  <c r="M336" i="28" s="1"/>
  <c r="L335" i="28"/>
  <c r="I335" i="28"/>
  <c r="D335" i="28"/>
  <c r="E335" i="28" s="1"/>
  <c r="I334" i="28"/>
  <c r="T333" i="28"/>
  <c r="V333" i="28" s="1"/>
  <c r="L333" i="28"/>
  <c r="N333" i="28" s="1"/>
  <c r="Q332" i="28"/>
  <c r="L332" i="28"/>
  <c r="M332" i="28" s="1"/>
  <c r="T331" i="28"/>
  <c r="V331" i="28" s="1"/>
  <c r="I331" i="28"/>
  <c r="D331" i="28"/>
  <c r="E331" i="28" s="1"/>
  <c r="Q330" i="28"/>
  <c r="L330" i="28"/>
  <c r="M330" i="28" s="1"/>
  <c r="D330" i="28"/>
  <c r="L329" i="28"/>
  <c r="M329" i="28" s="1"/>
  <c r="L328" i="28"/>
  <c r="M328" i="28" s="1"/>
  <c r="T327" i="28"/>
  <c r="V327" i="28" s="1"/>
  <c r="L327" i="28"/>
  <c r="M327" i="28" s="1"/>
  <c r="Q326" i="28"/>
  <c r="L326" i="28"/>
  <c r="M326" i="28" s="1"/>
  <c r="D326" i="28"/>
  <c r="T325" i="28"/>
  <c r="V325" i="28" s="1"/>
  <c r="Q324" i="28"/>
  <c r="L324" i="28"/>
  <c r="M324" i="28" s="1"/>
  <c r="L323" i="28"/>
  <c r="N323" i="28" s="1"/>
  <c r="I323" i="28"/>
  <c r="D323" i="28"/>
  <c r="E323" i="28" s="1"/>
  <c r="I322" i="28"/>
  <c r="T321" i="28"/>
  <c r="V321" i="28" s="1"/>
  <c r="L321" i="28"/>
  <c r="M321" i="28" s="1"/>
  <c r="Q320" i="28"/>
  <c r="L320" i="28"/>
  <c r="M320" i="28" s="1"/>
  <c r="T319" i="28"/>
  <c r="V319" i="28" s="1"/>
  <c r="I319" i="28"/>
  <c r="D319" i="28"/>
  <c r="E319" i="28" s="1"/>
  <c r="Q318" i="28"/>
  <c r="L318" i="28"/>
  <c r="M318" i="28" s="1"/>
  <c r="M317" i="28"/>
  <c r="L317" i="28"/>
  <c r="N317" i="28" s="1"/>
  <c r="I316" i="28"/>
  <c r="T315" i="28"/>
  <c r="V315" i="28" s="1"/>
  <c r="L315" i="28"/>
  <c r="M315" i="28" s="1"/>
  <c r="Q314" i="28"/>
  <c r="L314" i="28"/>
  <c r="M314" i="28" s="1"/>
  <c r="I314" i="28"/>
  <c r="T313" i="28"/>
  <c r="V313" i="28" s="1"/>
  <c r="Q312" i="28"/>
  <c r="L312" i="28"/>
  <c r="M312" i="28" s="1"/>
  <c r="L311" i="28"/>
  <c r="N311" i="28" s="1"/>
  <c r="I311" i="28"/>
  <c r="D311" i="28"/>
  <c r="E311" i="28" s="1"/>
  <c r="D310" i="28"/>
  <c r="T309" i="28"/>
  <c r="V309" i="28" s="1"/>
  <c r="M309" i="28"/>
  <c r="L309" i="28"/>
  <c r="N309" i="28" s="1"/>
  <c r="Q308" i="28"/>
  <c r="L308" i="28"/>
  <c r="M308" i="28" s="1"/>
  <c r="I308" i="28"/>
  <c r="T307" i="28"/>
  <c r="V307" i="28" s="1"/>
  <c r="I307" i="28"/>
  <c r="D307" i="28"/>
  <c r="E307" i="28" s="1"/>
  <c r="Q306" i="28"/>
  <c r="L306" i="28"/>
  <c r="M306" i="28" s="1"/>
  <c r="N305" i="28"/>
  <c r="L305" i="28"/>
  <c r="M305" i="28" s="1"/>
  <c r="T303" i="28"/>
  <c r="V303" i="28" s="1"/>
  <c r="L303" i="28"/>
  <c r="Q302" i="28"/>
  <c r="L302" i="28"/>
  <c r="M302" i="28" s="1"/>
  <c r="D302" i="28"/>
  <c r="T301" i="28"/>
  <c r="V301" i="28" s="1"/>
  <c r="Q300" i="28"/>
  <c r="L300" i="28"/>
  <c r="M300" i="28" s="1"/>
  <c r="I300" i="28"/>
  <c r="L299" i="28"/>
  <c r="N299" i="28" s="1"/>
  <c r="I299" i="28"/>
  <c r="D299" i="28"/>
  <c r="E299" i="28" s="1"/>
  <c r="I298" i="28"/>
  <c r="T297" i="28"/>
  <c r="V297" i="28" s="1"/>
  <c r="L297" i="28"/>
  <c r="N297" i="28" s="1"/>
  <c r="N296" i="28"/>
  <c r="L296" i="28"/>
  <c r="T295" i="28"/>
  <c r="L295" i="28"/>
  <c r="N295" i="28" s="1"/>
  <c r="D295" i="28"/>
  <c r="F295" i="28" s="1"/>
  <c r="T294" i="28"/>
  <c r="L294" i="28"/>
  <c r="N294" i="28" s="1"/>
  <c r="L293" i="28"/>
  <c r="N293" i="28" s="1"/>
  <c r="D293" i="28"/>
  <c r="F293" i="28" s="1"/>
  <c r="T292" i="28"/>
  <c r="T291" i="28"/>
  <c r="L291" i="28"/>
  <c r="N291" i="28" s="1"/>
  <c r="L290" i="28"/>
  <c r="N290" i="28" s="1"/>
  <c r="T289" i="28"/>
  <c r="D289" i="28"/>
  <c r="F289" i="28" s="1"/>
  <c r="T288" i="28"/>
  <c r="L288" i="28"/>
  <c r="N288" i="28" s="1"/>
  <c r="L287" i="28"/>
  <c r="N287" i="28" s="1"/>
  <c r="D287" i="28"/>
  <c r="F287" i="28" s="1"/>
  <c r="T286" i="28"/>
  <c r="T285" i="28"/>
  <c r="L285" i="28"/>
  <c r="N285" i="28" s="1"/>
  <c r="N284" i="28"/>
  <c r="L284" i="28"/>
  <c r="T283" i="28"/>
  <c r="D283" i="28"/>
  <c r="F283" i="28" s="1"/>
  <c r="T282" i="28"/>
  <c r="L282" i="28"/>
  <c r="N282" i="28" s="1"/>
  <c r="L281" i="28"/>
  <c r="N281" i="28" s="1"/>
  <c r="D281" i="28"/>
  <c r="F281" i="28" s="1"/>
  <c r="T280" i="28"/>
  <c r="Q211" i="28"/>
  <c r="I211" i="28"/>
  <c r="L209" i="28"/>
  <c r="Q209" i="28"/>
  <c r="I209" i="28"/>
  <c r="L206" i="28"/>
  <c r="Q206" i="28"/>
  <c r="I205" i="28"/>
  <c r="L203" i="28"/>
  <c r="Q203" i="28"/>
  <c r="I203" i="28"/>
  <c r="I202" i="28"/>
  <c r="L200" i="28"/>
  <c r="Q200" i="28"/>
  <c r="L199" i="28"/>
  <c r="I199" i="28"/>
  <c r="I198" i="28"/>
  <c r="L197" i="28"/>
  <c r="Q197" i="28"/>
  <c r="I197" i="28"/>
  <c r="L196" i="28"/>
  <c r="Q196" i="28"/>
  <c r="I196" i="28"/>
  <c r="Q194" i="28"/>
  <c r="I194" i="28"/>
  <c r="L193" i="28"/>
  <c r="Q193" i="28"/>
  <c r="I193" i="28"/>
  <c r="L191" i="28"/>
  <c r="Q191" i="28"/>
  <c r="I191" i="28"/>
  <c r="L190" i="28"/>
  <c r="Q190" i="28"/>
  <c r="I190" i="28"/>
  <c r="L188" i="28"/>
  <c r="I188" i="28"/>
  <c r="L187" i="28"/>
  <c r="Q187" i="28"/>
  <c r="I187" i="28"/>
  <c r="L185" i="28"/>
  <c r="Q185" i="28"/>
  <c r="I185" i="28"/>
  <c r="L184" i="28"/>
  <c r="Q184" i="28"/>
  <c r="I184" i="28"/>
  <c r="I182" i="28"/>
  <c r="L181" i="28"/>
  <c r="Q181" i="28"/>
  <c r="I181" i="28"/>
  <c r="L179" i="28"/>
  <c r="Q179" i="28"/>
  <c r="I179" i="28"/>
  <c r="L178" i="28"/>
  <c r="Q178" i="28"/>
  <c r="I178" i="28"/>
  <c r="I176" i="28"/>
  <c r="L175" i="28"/>
  <c r="Q175" i="28"/>
  <c r="I175" i="28"/>
  <c r="Y173" i="28"/>
  <c r="Q173" i="28"/>
  <c r="D173" i="28"/>
  <c r="I173" i="28"/>
  <c r="Q172" i="28"/>
  <c r="I172" i="28"/>
  <c r="I170" i="28"/>
  <c r="Y169" i="28"/>
  <c r="Q169" i="28"/>
  <c r="L168" i="28"/>
  <c r="M168" i="28" s="1"/>
  <c r="Y167" i="28"/>
  <c r="Q167" i="28"/>
  <c r="I167" i="28"/>
  <c r="Q166" i="28"/>
  <c r="D166" i="28"/>
  <c r="F166" i="28" s="1"/>
  <c r="I166" i="28"/>
  <c r="I164" i="28"/>
  <c r="Y163" i="28"/>
  <c r="Q163" i="28"/>
  <c r="Y161" i="28"/>
  <c r="Q161" i="28"/>
  <c r="D161" i="28"/>
  <c r="I161" i="28"/>
  <c r="Q160" i="28"/>
  <c r="I160" i="28"/>
  <c r="I158" i="28"/>
  <c r="Y157" i="28"/>
  <c r="Q157" i="28"/>
  <c r="Y155" i="28"/>
  <c r="Q155" i="28"/>
  <c r="D155" i="28"/>
  <c r="T154" i="28"/>
  <c r="U154" i="28" s="1"/>
  <c r="D154" i="28"/>
  <c r="E154" i="28" s="1"/>
  <c r="D153" i="28"/>
  <c r="Y151" i="28"/>
  <c r="T151" i="28"/>
  <c r="Q151" i="28"/>
  <c r="L151" i="28"/>
  <c r="Y149" i="28"/>
  <c r="T149" i="28"/>
  <c r="Q149" i="28"/>
  <c r="L149" i="28"/>
  <c r="Y148" i="28"/>
  <c r="T148" i="28"/>
  <c r="Q148" i="28"/>
  <c r="L148" i="28"/>
  <c r="Y146" i="28"/>
  <c r="T146" i="28"/>
  <c r="Q146" i="28"/>
  <c r="Y145" i="28"/>
  <c r="T145" i="28"/>
  <c r="Q145" i="28"/>
  <c r="L145" i="28"/>
  <c r="L144" i="28"/>
  <c r="Y143" i="28"/>
  <c r="T143" i="28"/>
  <c r="Q143" i="28"/>
  <c r="L143" i="28"/>
  <c r="Y142" i="28"/>
  <c r="T142" i="28"/>
  <c r="Q142" i="28"/>
  <c r="L142" i="28"/>
  <c r="L141" i="28"/>
  <c r="Y140" i="28"/>
  <c r="T140" i="28"/>
  <c r="Q140" i="28"/>
  <c r="Y139" i="28"/>
  <c r="T139" i="28"/>
  <c r="U139" i="28" s="1"/>
  <c r="Q139" i="28"/>
  <c r="L139" i="28"/>
  <c r="Y137" i="28"/>
  <c r="T137" i="28"/>
  <c r="Q137" i="28"/>
  <c r="L137" i="28"/>
  <c r="Y136" i="28"/>
  <c r="T136" i="28"/>
  <c r="Q136" i="28"/>
  <c r="L136" i="28"/>
  <c r="Q135" i="28"/>
  <c r="Y134" i="28"/>
  <c r="T134" i="28"/>
  <c r="Q134" i="28"/>
  <c r="Y133" i="28"/>
  <c r="T133" i="28"/>
  <c r="Q133" i="28"/>
  <c r="L133" i="28"/>
  <c r="L132" i="28"/>
  <c r="M132" i="28" s="1"/>
  <c r="Y131" i="28"/>
  <c r="T131" i="28"/>
  <c r="Q131" i="28"/>
  <c r="L131" i="28"/>
  <c r="Y130" i="28"/>
  <c r="T130" i="28"/>
  <c r="Q130" i="28"/>
  <c r="L130" i="28"/>
  <c r="Y129" i="28"/>
  <c r="Y128" i="28"/>
  <c r="T128" i="28"/>
  <c r="Q128" i="28"/>
  <c r="Y127" i="28"/>
  <c r="T127" i="28"/>
  <c r="Q127" i="28"/>
  <c r="L127" i="28"/>
  <c r="Y125" i="28"/>
  <c r="T125" i="28"/>
  <c r="U125" i="28" s="1"/>
  <c r="Q125" i="28"/>
  <c r="L125" i="28"/>
  <c r="Y124" i="28"/>
  <c r="T124" i="28"/>
  <c r="Q124" i="28"/>
  <c r="L124" i="28"/>
  <c r="M124" i="28" s="1"/>
  <c r="Y122" i="28"/>
  <c r="T122" i="28"/>
  <c r="Q122" i="28"/>
  <c r="Y121" i="28"/>
  <c r="T121" i="28"/>
  <c r="U121" i="28" s="1"/>
  <c r="Q121" i="28"/>
  <c r="L121" i="28"/>
  <c r="Q120" i="28"/>
  <c r="Y119" i="28"/>
  <c r="T119" i="28"/>
  <c r="Q119" i="28"/>
  <c r="L119" i="28"/>
  <c r="Y118" i="28"/>
  <c r="T118" i="28"/>
  <c r="Q118" i="28"/>
  <c r="L118" i="28"/>
  <c r="L117" i="28"/>
  <c r="Y116" i="28"/>
  <c r="T116" i="28"/>
  <c r="Q116" i="28"/>
  <c r="Y115" i="28"/>
  <c r="T115" i="28"/>
  <c r="U115" i="28" s="1"/>
  <c r="Q115" i="28"/>
  <c r="L115" i="28"/>
  <c r="Y113" i="28"/>
  <c r="T113" i="28"/>
  <c r="U113" i="28" s="1"/>
  <c r="Q113" i="28"/>
  <c r="L113" i="28"/>
  <c r="Y112" i="28"/>
  <c r="T112" i="28"/>
  <c r="Q112" i="28"/>
  <c r="L112" i="28"/>
  <c r="M112" i="28" s="1"/>
  <c r="Q111" i="28"/>
  <c r="Y110" i="28"/>
  <c r="T110" i="28"/>
  <c r="Q110" i="28"/>
  <c r="Y109" i="28"/>
  <c r="T109" i="28"/>
  <c r="Q109" i="28"/>
  <c r="L109" i="28"/>
  <c r="Y107" i="28"/>
  <c r="T107" i="28"/>
  <c r="U107" i="28" s="1"/>
  <c r="Q107" i="28"/>
  <c r="L107" i="28"/>
  <c r="Y106" i="28"/>
  <c r="T106" i="28"/>
  <c r="Q106" i="28"/>
  <c r="L106" i="28"/>
  <c r="M106" i="28" s="1"/>
  <c r="T105" i="28"/>
  <c r="Y104" i="28"/>
  <c r="T104" i="28"/>
  <c r="Q104" i="28"/>
  <c r="Y103" i="28"/>
  <c r="T103" i="28"/>
  <c r="Q103" i="28"/>
  <c r="L103" i="28"/>
  <c r="Y101" i="28"/>
  <c r="T101" i="28"/>
  <c r="U101" i="28" s="1"/>
  <c r="Q101" i="28"/>
  <c r="L101" i="28"/>
  <c r="Y100" i="28"/>
  <c r="T100" i="28"/>
  <c r="Q100" i="28"/>
  <c r="L100" i="28"/>
  <c r="M100" i="28" s="1"/>
  <c r="Y99" i="28"/>
  <c r="Y98" i="28"/>
  <c r="T98" i="28"/>
  <c r="Q98" i="28"/>
  <c r="Y97" i="28"/>
  <c r="T97" i="28"/>
  <c r="Q97" i="28"/>
  <c r="L97" i="28"/>
  <c r="Y95" i="28"/>
  <c r="T95" i="28"/>
  <c r="U95" i="28" s="1"/>
  <c r="Q95" i="28"/>
  <c r="L95" i="28"/>
  <c r="Y94" i="28"/>
  <c r="T94" i="28"/>
  <c r="Q94" i="28"/>
  <c r="L94" i="28"/>
  <c r="M94" i="28" s="1"/>
  <c r="Y92" i="28"/>
  <c r="T92" i="28"/>
  <c r="Q92" i="28"/>
  <c r="Y91" i="28"/>
  <c r="T91" i="28"/>
  <c r="U91" i="28" s="1"/>
  <c r="Q91" i="28"/>
  <c r="L91" i="28"/>
  <c r="Y89" i="28"/>
  <c r="T89" i="28"/>
  <c r="U89" i="28" s="1"/>
  <c r="Q89" i="28"/>
  <c r="L89" i="28"/>
  <c r="Y88" i="28"/>
  <c r="T88" i="28"/>
  <c r="Q88" i="28"/>
  <c r="L88" i="28"/>
  <c r="M88" i="28" s="1"/>
  <c r="Y86" i="28"/>
  <c r="T86" i="28"/>
  <c r="Q86" i="28"/>
  <c r="Y85" i="28"/>
  <c r="T85" i="28"/>
  <c r="Q85" i="28"/>
  <c r="L85" i="28"/>
  <c r="Y83" i="28"/>
  <c r="T83" i="28"/>
  <c r="U83" i="28" s="1"/>
  <c r="Q83" i="28"/>
  <c r="L83" i="28"/>
  <c r="Y82" i="28"/>
  <c r="T82" i="28"/>
  <c r="Q82" i="28"/>
  <c r="L82" i="28"/>
  <c r="M82" i="28" s="1"/>
  <c r="L81" i="28"/>
  <c r="Y80" i="28"/>
  <c r="T80" i="28"/>
  <c r="Q80" i="28"/>
  <c r="Y79" i="28"/>
  <c r="T79" i="28"/>
  <c r="U79" i="28" s="1"/>
  <c r="Q79" i="28"/>
  <c r="L79" i="28"/>
  <c r="Q78" i="28"/>
  <c r="Y77" i="28"/>
  <c r="T77" i="28"/>
  <c r="U77" i="28" s="1"/>
  <c r="Q77" i="28"/>
  <c r="L77" i="28"/>
  <c r="Y76" i="28"/>
  <c r="T76" i="28"/>
  <c r="Q76" i="28"/>
  <c r="L76" i="28"/>
  <c r="M76" i="28" s="1"/>
  <c r="T75" i="28"/>
  <c r="Y74" i="28"/>
  <c r="T74" i="28"/>
  <c r="Q74" i="28"/>
  <c r="Y73" i="28"/>
  <c r="T73" i="28"/>
  <c r="U73" i="28" s="1"/>
  <c r="Q73" i="28"/>
  <c r="L73" i="28"/>
  <c r="Y71" i="28"/>
  <c r="T71" i="28"/>
  <c r="U71" i="28" s="1"/>
  <c r="Q71" i="28"/>
  <c r="L71" i="28"/>
  <c r="Y70" i="28"/>
  <c r="T70" i="28"/>
  <c r="Q70" i="28"/>
  <c r="L70" i="28"/>
  <c r="M70" i="28" s="1"/>
  <c r="Y69" i="28"/>
  <c r="Y68" i="28"/>
  <c r="T68" i="28"/>
  <c r="Q68" i="28"/>
  <c r="Y67" i="28"/>
  <c r="T67" i="28"/>
  <c r="Q67" i="28"/>
  <c r="L67" i="28"/>
  <c r="Q66" i="28"/>
  <c r="Y65" i="28"/>
  <c r="T65" i="28"/>
  <c r="U65" i="28" s="1"/>
  <c r="Q65" i="28"/>
  <c r="L65" i="28"/>
  <c r="Y64" i="28"/>
  <c r="T64" i="28"/>
  <c r="Q64" i="28"/>
  <c r="L64" i="28"/>
  <c r="M64" i="28" s="1"/>
  <c r="Y62" i="28"/>
  <c r="T62" i="28"/>
  <c r="Q62" i="28"/>
  <c r="Y61" i="28"/>
  <c r="T61" i="28"/>
  <c r="U61" i="28" s="1"/>
  <c r="Q61" i="28"/>
  <c r="L61" i="28"/>
  <c r="Y59" i="28"/>
  <c r="T59" i="28"/>
  <c r="Q59" i="28"/>
  <c r="L59" i="28"/>
  <c r="Y58" i="28"/>
  <c r="T58" i="28"/>
  <c r="Q58" i="28"/>
  <c r="L58" i="28"/>
  <c r="M58" i="28" s="1"/>
  <c r="L57" i="28"/>
  <c r="Y56" i="28"/>
  <c r="T56" i="28"/>
  <c r="Q56" i="28"/>
  <c r="Y55" i="28"/>
  <c r="T55" i="28"/>
  <c r="Q55" i="28"/>
  <c r="L55" i="28"/>
  <c r="Q54" i="28"/>
  <c r="Y53" i="28"/>
  <c r="T53" i="28"/>
  <c r="U53" i="28" s="1"/>
  <c r="Q53" i="28"/>
  <c r="L53" i="28"/>
  <c r="Y52" i="28"/>
  <c r="T52" i="28"/>
  <c r="Q52" i="28"/>
  <c r="L52" i="28"/>
  <c r="M52" i="28" s="1"/>
  <c r="T51" i="28"/>
  <c r="Y50" i="28"/>
  <c r="T50" i="28"/>
  <c r="Q50" i="28"/>
  <c r="Y49" i="28"/>
  <c r="T49" i="28"/>
  <c r="U49" i="28" s="1"/>
  <c r="Q49" i="28"/>
  <c r="L49" i="28"/>
  <c r="Y47" i="28"/>
  <c r="T47" i="28"/>
  <c r="U47" i="28" s="1"/>
  <c r="Q47" i="28"/>
  <c r="L47" i="28"/>
  <c r="Y46" i="28"/>
  <c r="T46" i="28"/>
  <c r="Q46" i="28"/>
  <c r="L46" i="28"/>
  <c r="M46" i="28" s="1"/>
  <c r="Y45" i="28"/>
  <c r="Y44" i="28"/>
  <c r="T44" i="28"/>
  <c r="Q44" i="28"/>
  <c r="Y43" i="28"/>
  <c r="T43" i="28"/>
  <c r="U43" i="28" s="1"/>
  <c r="Q43" i="28"/>
  <c r="L43" i="28"/>
  <c r="Y41" i="28"/>
  <c r="T41" i="28"/>
  <c r="L41" i="28"/>
  <c r="Y40" i="28"/>
  <c r="T40" i="28"/>
  <c r="L40" i="28"/>
  <c r="M40" i="28" s="1"/>
  <c r="T39" i="28"/>
  <c r="U39" i="28" s="1"/>
  <c r="Y38" i="28"/>
  <c r="T38" i="28"/>
  <c r="T37" i="28"/>
  <c r="U37" i="28" s="1"/>
  <c r="Q37" i="28"/>
  <c r="L37" i="28"/>
  <c r="Y35" i="28"/>
  <c r="T35" i="28"/>
  <c r="U35" i="28" s="1"/>
  <c r="L35" i="28"/>
  <c r="T34" i="28"/>
  <c r="L34" i="28"/>
  <c r="T32" i="28"/>
  <c r="T31" i="28"/>
  <c r="U31" i="28" s="1"/>
  <c r="Q31" i="28"/>
  <c r="L31" i="28"/>
  <c r="Y29" i="28"/>
  <c r="T29" i="28"/>
  <c r="U29" i="28" s="1"/>
  <c r="L29" i="28"/>
  <c r="T28" i="28"/>
  <c r="L28" i="28"/>
  <c r="M28" i="28" s="1"/>
  <c r="Y27" i="28"/>
  <c r="T27" i="28"/>
  <c r="U27" i="28" s="1"/>
  <c r="Q27" i="28"/>
  <c r="L27" i="28"/>
  <c r="D27" i="28"/>
  <c r="E27" i="28" s="1"/>
  <c r="Y26" i="28"/>
  <c r="T26" i="28"/>
  <c r="Q26" i="28"/>
  <c r="L26" i="28"/>
  <c r="M26" i="28" s="1"/>
  <c r="D26" i="28"/>
  <c r="Y25" i="28"/>
  <c r="T25" i="28"/>
  <c r="Q25" i="28"/>
  <c r="L25" i="28"/>
  <c r="D25" i="28"/>
  <c r="E25" i="28" s="1"/>
  <c r="Y24" i="28"/>
  <c r="T24" i="28"/>
  <c r="Q24" i="28"/>
  <c r="L24" i="28"/>
  <c r="M24" i="28" s="1"/>
  <c r="D24" i="28"/>
  <c r="Y23" i="28"/>
  <c r="T23" i="28"/>
  <c r="U23" i="28" s="1"/>
  <c r="Q23" i="28"/>
  <c r="L23" i="28"/>
  <c r="D23" i="28"/>
  <c r="E23" i="28" s="1"/>
  <c r="Y22" i="28"/>
  <c r="T22" i="28"/>
  <c r="Q22" i="28"/>
  <c r="L22" i="28"/>
  <c r="M22" i="28" s="1"/>
  <c r="D22" i="28"/>
  <c r="Y21" i="28"/>
  <c r="T21" i="28"/>
  <c r="Q21" i="28"/>
  <c r="L21" i="28"/>
  <c r="D21" i="28"/>
  <c r="E21" i="28" s="1"/>
  <c r="Y20" i="28"/>
  <c r="T20" i="28"/>
  <c r="Q20" i="28"/>
  <c r="L20" i="28"/>
  <c r="M20" i="28" s="1"/>
  <c r="D20" i="28"/>
  <c r="Y19" i="28"/>
  <c r="T19" i="28"/>
  <c r="U19" i="28" s="1"/>
  <c r="Q19" i="28"/>
  <c r="L19" i="28"/>
  <c r="D19" i="28"/>
  <c r="E19" i="28" s="1"/>
  <c r="Y18" i="28"/>
  <c r="T18" i="28"/>
  <c r="Q18" i="28"/>
  <c r="L18" i="28"/>
  <c r="M18" i="28" s="1"/>
  <c r="D18" i="28"/>
  <c r="E18" i="28" s="1"/>
  <c r="N329" i="28" l="1"/>
  <c r="M482" i="28"/>
  <c r="N338" i="28"/>
  <c r="M510" i="28"/>
  <c r="X775" i="29"/>
  <c r="X530" i="29"/>
  <c r="X660" i="29"/>
  <c r="X847" i="29"/>
  <c r="X851" i="29"/>
  <c r="X528" i="29"/>
  <c r="V530" i="29"/>
  <c r="V548" i="29"/>
  <c r="V561" i="29"/>
  <c r="V583" i="29"/>
  <c r="V587" i="29"/>
  <c r="V588" i="29"/>
  <c r="X588" i="29" s="1"/>
  <c r="X593" i="29"/>
  <c r="U680" i="29"/>
  <c r="X686" i="29"/>
  <c r="X690" i="29"/>
  <c r="V727" i="29"/>
  <c r="X727" i="29" s="1"/>
  <c r="U735" i="29"/>
  <c r="X735" i="29" s="1"/>
  <c r="U741" i="29"/>
  <c r="X741" i="29" s="1"/>
  <c r="U745" i="29"/>
  <c r="X745" i="29" s="1"/>
  <c r="V753" i="29"/>
  <c r="U765" i="29"/>
  <c r="U800" i="29"/>
  <c r="U806" i="29"/>
  <c r="X806" i="29" s="1"/>
  <c r="U829" i="29"/>
  <c r="X829" i="29" s="1"/>
  <c r="U833" i="29"/>
  <c r="X833" i="29" s="1"/>
  <c r="U835" i="29"/>
  <c r="V845" i="29"/>
  <c r="X845" i="29" s="1"/>
  <c r="U864" i="29"/>
  <c r="X865" i="29"/>
  <c r="U569" i="29"/>
  <c r="U605" i="29"/>
  <c r="X605" i="29" s="1"/>
  <c r="V650" i="29"/>
  <c r="X650" i="29" s="1"/>
  <c r="U692" i="29"/>
  <c r="X692" i="29" s="1"/>
  <c r="U768" i="29"/>
  <c r="X804" i="29"/>
  <c r="U811" i="29"/>
  <c r="U815" i="29"/>
  <c r="U837" i="29"/>
  <c r="X837" i="29" s="1"/>
  <c r="V843" i="29"/>
  <c r="X843" i="29" s="1"/>
  <c r="U857" i="29"/>
  <c r="U410" i="29"/>
  <c r="U524" i="29"/>
  <c r="U534" i="29"/>
  <c r="X534" i="29" s="1"/>
  <c r="V542" i="29"/>
  <c r="U552" i="29"/>
  <c r="X552" i="29" s="1"/>
  <c r="X558" i="29"/>
  <c r="V591" i="29"/>
  <c r="X601" i="29"/>
  <c r="X654" i="29"/>
  <c r="U666" i="29"/>
  <c r="X666" i="29" s="1"/>
  <c r="U704" i="29"/>
  <c r="X704" i="29" s="1"/>
  <c r="V710" i="29"/>
  <c r="V717" i="29"/>
  <c r="V729" i="29"/>
  <c r="V732" i="29"/>
  <c r="V739" i="29"/>
  <c r="X739" i="29" s="1"/>
  <c r="U747" i="29"/>
  <c r="X747" i="29" s="1"/>
  <c r="U755" i="29"/>
  <c r="U757" i="29"/>
  <c r="X757" i="29" s="1"/>
  <c r="V775" i="29"/>
  <c r="U782" i="29"/>
  <c r="U792" i="29"/>
  <c r="X792" i="29" s="1"/>
  <c r="U803" i="29"/>
  <c r="X803" i="29" s="1"/>
  <c r="V804" i="29"/>
  <c r="U818" i="29"/>
  <c r="U821" i="29"/>
  <c r="V823" i="29"/>
  <c r="U831" i="29"/>
  <c r="X831" i="29" s="1"/>
  <c r="U855" i="29"/>
  <c r="X855" i="29" s="1"/>
  <c r="V858" i="29"/>
  <c r="X859" i="29"/>
  <c r="X715" i="29"/>
  <c r="X849" i="29"/>
  <c r="X542" i="29"/>
  <c r="V564" i="29"/>
  <c r="X564" i="29" s="1"/>
  <c r="V572" i="29"/>
  <c r="X572" i="29" s="1"/>
  <c r="U629" i="29"/>
  <c r="X629" i="29" s="1"/>
  <c r="U662" i="29"/>
  <c r="X662" i="29" s="1"/>
  <c r="X710" i="29"/>
  <c r="U720" i="29"/>
  <c r="X720" i="29" s="1"/>
  <c r="U729" i="29"/>
  <c r="X729" i="29" s="1"/>
  <c r="U739" i="29"/>
  <c r="U781" i="29"/>
  <c r="V849" i="29"/>
  <c r="X536" i="29"/>
  <c r="X613" i="29"/>
  <c r="X656" i="29"/>
  <c r="X668" i="29"/>
  <c r="X684" i="29"/>
  <c r="X839" i="29"/>
  <c r="X841" i="29"/>
  <c r="X861" i="29"/>
  <c r="P841" i="29"/>
  <c r="P829" i="29"/>
  <c r="P835" i="29"/>
  <c r="N396" i="29"/>
  <c r="P396" i="29" s="1"/>
  <c r="P525" i="29"/>
  <c r="N628" i="29"/>
  <c r="P628" i="29" s="1"/>
  <c r="P638" i="29"/>
  <c r="M650" i="29"/>
  <c r="P650" i="29" s="1"/>
  <c r="M657" i="29"/>
  <c r="M719" i="29"/>
  <c r="P719" i="29" s="1"/>
  <c r="M736" i="29"/>
  <c r="M743" i="29"/>
  <c r="M747" i="29"/>
  <c r="M769" i="29"/>
  <c r="P769" i="29" s="1"/>
  <c r="M787" i="29"/>
  <c r="P787" i="29" s="1"/>
  <c r="P821" i="29"/>
  <c r="N835" i="29"/>
  <c r="M545" i="29"/>
  <c r="P545" i="29" s="1"/>
  <c r="M557" i="29"/>
  <c r="P557" i="29" s="1"/>
  <c r="N566" i="29"/>
  <c r="N578" i="29"/>
  <c r="P578" i="29" s="1"/>
  <c r="M622" i="29"/>
  <c r="M689" i="29"/>
  <c r="M705" i="29"/>
  <c r="M771" i="29"/>
  <c r="P771" i="29" s="1"/>
  <c r="M797" i="29"/>
  <c r="N806" i="29"/>
  <c r="P806" i="29" s="1"/>
  <c r="M402" i="29"/>
  <c r="M523" i="29"/>
  <c r="N532" i="29"/>
  <c r="N542" i="29"/>
  <c r="M549" i="29"/>
  <c r="P549" i="29" s="1"/>
  <c r="M559" i="29"/>
  <c r="P559" i="29" s="1"/>
  <c r="M596" i="29"/>
  <c r="P596" i="29" s="1"/>
  <c r="P602" i="29"/>
  <c r="M608" i="29"/>
  <c r="M681" i="29"/>
  <c r="P681" i="29" s="1"/>
  <c r="M724" i="29"/>
  <c r="M727" i="29"/>
  <c r="P727" i="29" s="1"/>
  <c r="M837" i="29"/>
  <c r="N841" i="29"/>
  <c r="M857" i="29"/>
  <c r="P857" i="29" s="1"/>
  <c r="P865" i="29"/>
  <c r="P566" i="29"/>
  <c r="P622" i="29"/>
  <c r="M651" i="29"/>
  <c r="N745" i="29"/>
  <c r="N400" i="29"/>
  <c r="P400" i="29" s="1"/>
  <c r="M521" i="29"/>
  <c r="P521" i="29" s="1"/>
  <c r="M592" i="29"/>
  <c r="M602" i="29"/>
  <c r="M645" i="29"/>
  <c r="P645" i="29" s="1"/>
  <c r="M671" i="29"/>
  <c r="M761" i="29"/>
  <c r="P761" i="29" s="1"/>
  <c r="M807" i="29"/>
  <c r="P807" i="29" s="1"/>
  <c r="M817" i="29"/>
  <c r="P817" i="29" s="1"/>
  <c r="M865" i="29"/>
  <c r="E620" i="29"/>
  <c r="H620" i="29" s="1"/>
  <c r="F632" i="29"/>
  <c r="H632" i="29" s="1"/>
  <c r="F650" i="29"/>
  <c r="H650" i="29" s="1"/>
  <c r="E656" i="29"/>
  <c r="F673" i="29"/>
  <c r="H673" i="29" s="1"/>
  <c r="F683" i="29"/>
  <c r="F701" i="29"/>
  <c r="E704" i="29"/>
  <c r="H704" i="29" s="1"/>
  <c r="F707" i="29"/>
  <c r="F722" i="29"/>
  <c r="E733" i="29"/>
  <c r="H733" i="29" s="1"/>
  <c r="E741" i="29"/>
  <c r="H741" i="29" s="1"/>
  <c r="H722" i="29"/>
  <c r="F559" i="29"/>
  <c r="H559" i="29" s="1"/>
  <c r="E577" i="29"/>
  <c r="H577" i="29" s="1"/>
  <c r="E613" i="29"/>
  <c r="H636" i="29"/>
  <c r="E638" i="29"/>
  <c r="H638" i="29" s="1"/>
  <c r="E668" i="29"/>
  <c r="H671" i="29"/>
  <c r="E692" i="29"/>
  <c r="H692" i="29" s="1"/>
  <c r="H695" i="29"/>
  <c r="F728" i="29"/>
  <c r="H734" i="29"/>
  <c r="E788" i="29"/>
  <c r="H788" i="29" s="1"/>
  <c r="H683" i="29"/>
  <c r="H707" i="29"/>
  <c r="E402" i="29"/>
  <c r="E601" i="29"/>
  <c r="E605" i="29"/>
  <c r="F709" i="29"/>
  <c r="F716" i="29"/>
  <c r="E719" i="29"/>
  <c r="E800" i="29"/>
  <c r="H800" i="29" s="1"/>
  <c r="F867" i="29"/>
  <c r="H867" i="29" s="1"/>
  <c r="V377" i="28"/>
  <c r="U377" i="28"/>
  <c r="V389" i="28"/>
  <c r="U389" i="28"/>
  <c r="N301" i="28"/>
  <c r="M301" i="28"/>
  <c r="M469" i="28"/>
  <c r="N469" i="28"/>
  <c r="M313" i="28"/>
  <c r="P313" i="28" s="1"/>
  <c r="N313" i="28"/>
  <c r="Y33" i="28"/>
  <c r="Q39" i="28"/>
  <c r="Q51" i="28"/>
  <c r="Q75" i="28"/>
  <c r="Y93" i="28"/>
  <c r="Q105" i="28"/>
  <c r="Y123" i="28"/>
  <c r="Y147" i="28"/>
  <c r="D315" i="28"/>
  <c r="E315" i="28" s="1"/>
  <c r="Y377" i="28"/>
  <c r="Y383" i="28"/>
  <c r="Y389" i="28"/>
  <c r="I465" i="28"/>
  <c r="Q493" i="28"/>
  <c r="Y503" i="28"/>
  <c r="L63" i="28"/>
  <c r="L87" i="28"/>
  <c r="T111" i="28"/>
  <c r="U111" i="28" s="1"/>
  <c r="T135" i="28"/>
  <c r="U135" i="28" s="1"/>
  <c r="N321" i="28"/>
  <c r="M337" i="28"/>
  <c r="D339" i="28"/>
  <c r="E339" i="28" s="1"/>
  <c r="N350" i="28"/>
  <c r="P350" i="28" s="1"/>
  <c r="M390" i="28"/>
  <c r="P390" i="28" s="1"/>
  <c r="T395" i="28"/>
  <c r="U395" i="28" s="1"/>
  <c r="T449" i="28"/>
  <c r="N452" i="28"/>
  <c r="M456" i="28"/>
  <c r="P456" i="28" s="1"/>
  <c r="Q457" i="28"/>
  <c r="D459" i="28"/>
  <c r="D471" i="28"/>
  <c r="F471" i="28" s="1"/>
  <c r="D483" i="28"/>
  <c r="F483" i="28" s="1"/>
  <c r="L499" i="28"/>
  <c r="L33" i="28"/>
  <c r="T57" i="28"/>
  <c r="U57" i="28" s="1"/>
  <c r="T81" i="28"/>
  <c r="L93" i="28"/>
  <c r="M93" i="28" s="1"/>
  <c r="T117" i="28"/>
  <c r="U117" i="28" s="1"/>
  <c r="L123" i="28"/>
  <c r="T141" i="28"/>
  <c r="L147" i="28"/>
  <c r="L153" i="28"/>
  <c r="M153" i="28" s="1"/>
  <c r="T461" i="28"/>
  <c r="U461" i="28" s="1"/>
  <c r="I477" i="28"/>
  <c r="L45" i="28"/>
  <c r="T63" i="28"/>
  <c r="L69" i="28"/>
  <c r="T87" i="28"/>
  <c r="U87" i="28" s="1"/>
  <c r="L99" i="28"/>
  <c r="N99" i="28" s="1"/>
  <c r="L129" i="28"/>
  <c r="Q205" i="28"/>
  <c r="D303" i="28"/>
  <c r="E303" i="28" s="1"/>
  <c r="D327" i="28"/>
  <c r="E327" i="28" s="1"/>
  <c r="D351" i="28"/>
  <c r="E351" i="28" s="1"/>
  <c r="Q451" i="28"/>
  <c r="D453" i="28"/>
  <c r="F453" i="28" s="1"/>
  <c r="T455" i="28"/>
  <c r="V455" i="28" s="1"/>
  <c r="T467" i="28"/>
  <c r="N318" i="28"/>
  <c r="P318" i="28" s="1"/>
  <c r="U475" i="28"/>
  <c r="X475" i="28" s="1"/>
  <c r="V526" i="29"/>
  <c r="U526" i="29"/>
  <c r="V532" i="29"/>
  <c r="U532" i="29"/>
  <c r="U538" i="29"/>
  <c r="V538" i="29"/>
  <c r="U544" i="29"/>
  <c r="V544" i="29"/>
  <c r="V550" i="29"/>
  <c r="U550" i="29"/>
  <c r="U562" i="29"/>
  <c r="V562" i="29"/>
  <c r="U568" i="29"/>
  <c r="V568" i="29"/>
  <c r="U580" i="29"/>
  <c r="V580" i="29"/>
  <c r="X524" i="29"/>
  <c r="X569" i="29"/>
  <c r="X581" i="29"/>
  <c r="U584" i="29"/>
  <c r="V584" i="29"/>
  <c r="V625" i="29"/>
  <c r="U625" i="29"/>
  <c r="X625" i="29" s="1"/>
  <c r="V706" i="29"/>
  <c r="U706" i="29"/>
  <c r="V719" i="29"/>
  <c r="U719" i="29"/>
  <c r="X719" i="29" s="1"/>
  <c r="V737" i="29"/>
  <c r="U737" i="29"/>
  <c r="X756" i="29"/>
  <c r="V756" i="29"/>
  <c r="U756" i="29"/>
  <c r="V766" i="29"/>
  <c r="U766" i="29"/>
  <c r="X766" i="29" s="1"/>
  <c r="Y586" i="29"/>
  <c r="T586" i="29"/>
  <c r="U586" i="29" s="1"/>
  <c r="Y598" i="29"/>
  <c r="T598" i="29"/>
  <c r="U598" i="29" s="1"/>
  <c r="Y604" i="29"/>
  <c r="T604" i="29"/>
  <c r="Y610" i="29"/>
  <c r="T610" i="29"/>
  <c r="U610" i="29" s="1"/>
  <c r="Y628" i="29"/>
  <c r="T628" i="29"/>
  <c r="V628" i="29" s="1"/>
  <c r="Y634" i="29"/>
  <c r="T634" i="29"/>
  <c r="V634" i="29" s="1"/>
  <c r="Y646" i="29"/>
  <c r="T646" i="29"/>
  <c r="T652" i="29"/>
  <c r="Y652" i="29"/>
  <c r="Y658" i="29"/>
  <c r="T658" i="29"/>
  <c r="T664" i="29"/>
  <c r="Y664" i="29"/>
  <c r="Y670" i="29"/>
  <c r="T670" i="29"/>
  <c r="T682" i="29"/>
  <c r="Y682" i="29"/>
  <c r="Y688" i="29"/>
  <c r="T688" i="29"/>
  <c r="T694" i="29"/>
  <c r="Y694" i="29"/>
  <c r="Y700" i="29"/>
  <c r="T700" i="29"/>
  <c r="V712" i="29"/>
  <c r="U712" i="29"/>
  <c r="X712" i="29" s="1"/>
  <c r="Y718" i="29"/>
  <c r="T718" i="29"/>
  <c r="Y724" i="29"/>
  <c r="T724" i="29"/>
  <c r="T736" i="29"/>
  <c r="Y736" i="29"/>
  <c r="Y742" i="29"/>
  <c r="T742" i="29"/>
  <c r="V742" i="29" s="1"/>
  <c r="T748" i="29"/>
  <c r="Y748" i="29"/>
  <c r="T754" i="29"/>
  <c r="Y754" i="29"/>
  <c r="Y760" i="29"/>
  <c r="T760" i="29"/>
  <c r="V772" i="29"/>
  <c r="U772" i="29"/>
  <c r="X772" i="29" s="1"/>
  <c r="Y778" i="29"/>
  <c r="T778" i="29"/>
  <c r="Y784" i="29"/>
  <c r="T784" i="29"/>
  <c r="Y790" i="29"/>
  <c r="T790" i="29"/>
  <c r="T802" i="29"/>
  <c r="Y802" i="29"/>
  <c r="T808" i="29"/>
  <c r="Y808" i="29"/>
  <c r="V814" i="29"/>
  <c r="U814" i="29"/>
  <c r="T820" i="29"/>
  <c r="U820" i="29" s="1"/>
  <c r="Y820" i="29"/>
  <c r="T826" i="29"/>
  <c r="Y826" i="29"/>
  <c r="T832" i="29"/>
  <c r="Y832" i="29"/>
  <c r="T838" i="29"/>
  <c r="Y838" i="29"/>
  <c r="T844" i="29"/>
  <c r="Y844" i="29"/>
  <c r="Y850" i="29"/>
  <c r="T850" i="29"/>
  <c r="T856" i="29"/>
  <c r="Y856" i="29"/>
  <c r="V862" i="29"/>
  <c r="U862" i="29"/>
  <c r="T520" i="29"/>
  <c r="Y538" i="29"/>
  <c r="Y544" i="29"/>
  <c r="U546" i="29"/>
  <c r="X546" i="29" s="1"/>
  <c r="V549" i="29"/>
  <c r="T556" i="29"/>
  <c r="Y562" i="29"/>
  <c r="V563" i="29"/>
  <c r="X563" i="29" s="1"/>
  <c r="U565" i="29"/>
  <c r="X565" i="29" s="1"/>
  <c r="V571" i="29"/>
  <c r="X571" i="29" s="1"/>
  <c r="U577" i="29"/>
  <c r="X577" i="29" s="1"/>
  <c r="V585" i="29"/>
  <c r="U585" i="29"/>
  <c r="V623" i="29"/>
  <c r="U623" i="29"/>
  <c r="T676" i="29"/>
  <c r="X717" i="29"/>
  <c r="V751" i="29"/>
  <c r="U751" i="29"/>
  <c r="X751" i="29" s="1"/>
  <c r="V770" i="29"/>
  <c r="U770" i="29"/>
  <c r="X770" i="29" s="1"/>
  <c r="V794" i="29"/>
  <c r="U794" i="29"/>
  <c r="X794" i="29" s="1"/>
  <c r="Y814" i="29"/>
  <c r="X853" i="29"/>
  <c r="V860" i="29"/>
  <c r="U860" i="29"/>
  <c r="X860" i="29" s="1"/>
  <c r="Y862" i="29"/>
  <c r="V863" i="29"/>
  <c r="U863" i="29"/>
  <c r="V733" i="29"/>
  <c r="U733" i="29"/>
  <c r="X733" i="29" s="1"/>
  <c r="V773" i="29"/>
  <c r="U773" i="29"/>
  <c r="X773" i="29" s="1"/>
  <c r="V788" i="29"/>
  <c r="U788" i="29"/>
  <c r="X788" i="29" s="1"/>
  <c r="U522" i="29"/>
  <c r="X522" i="29" s="1"/>
  <c r="V547" i="29"/>
  <c r="X547" i="29" s="1"/>
  <c r="V551" i="29"/>
  <c r="X551" i="29" s="1"/>
  <c r="V555" i="29"/>
  <c r="U560" i="29"/>
  <c r="X560" i="29" s="1"/>
  <c r="U573" i="29"/>
  <c r="X573" i="29" s="1"/>
  <c r="T592" i="29"/>
  <c r="T616" i="29"/>
  <c r="U616" i="29" s="1"/>
  <c r="Y640" i="29"/>
  <c r="V674" i="29"/>
  <c r="U674" i="29"/>
  <c r="X674" i="29" s="1"/>
  <c r="V708" i="29"/>
  <c r="U708" i="29"/>
  <c r="Y712" i="29"/>
  <c r="V713" i="29"/>
  <c r="U713" i="29"/>
  <c r="V728" i="29"/>
  <c r="U728" i="29"/>
  <c r="X728" i="29" s="1"/>
  <c r="V763" i="29"/>
  <c r="U763" i="29"/>
  <c r="X781" i="29"/>
  <c r="V553" i="29"/>
  <c r="V567" i="29"/>
  <c r="T574" i="29"/>
  <c r="U574" i="29" s="1"/>
  <c r="V579" i="29"/>
  <c r="X579" i="29" s="1"/>
  <c r="U615" i="29"/>
  <c r="V615" i="29"/>
  <c r="X615" i="29" s="1"/>
  <c r="V678" i="29"/>
  <c r="U678" i="29"/>
  <c r="V749" i="29"/>
  <c r="U749" i="29"/>
  <c r="V777" i="29"/>
  <c r="U777" i="29"/>
  <c r="V827" i="29"/>
  <c r="U827" i="29"/>
  <c r="X835" i="29"/>
  <c r="Y772" i="29"/>
  <c r="X540" i="29"/>
  <c r="X554" i="29"/>
  <c r="V597" i="29"/>
  <c r="U597" i="29"/>
  <c r="U608" i="29"/>
  <c r="V608" i="29"/>
  <c r="X648" i="29"/>
  <c r="V716" i="29"/>
  <c r="U716" i="29"/>
  <c r="Y730" i="29"/>
  <c r="T796" i="29"/>
  <c r="V723" i="29"/>
  <c r="X723" i="29" s="1"/>
  <c r="X743" i="29"/>
  <c r="X768" i="29"/>
  <c r="X782" i="29"/>
  <c r="X800" i="29"/>
  <c r="X854" i="29"/>
  <c r="V603" i="29"/>
  <c r="U609" i="29"/>
  <c r="X609" i="29" s="1"/>
  <c r="V612" i="29"/>
  <c r="X612" i="29" s="1"/>
  <c r="U644" i="29"/>
  <c r="X644" i="29" s="1"/>
  <c r="U714" i="29"/>
  <c r="X714" i="29" s="1"/>
  <c r="U731" i="29"/>
  <c r="X731" i="29" s="1"/>
  <c r="U854" i="29"/>
  <c r="U867" i="29"/>
  <c r="X867" i="29" s="1"/>
  <c r="V595" i="29"/>
  <c r="X595" i="29" s="1"/>
  <c r="V599" i="29"/>
  <c r="X599" i="29" s="1"/>
  <c r="V600" i="29"/>
  <c r="X600" i="29" s="1"/>
  <c r="V611" i="29"/>
  <c r="U631" i="29"/>
  <c r="X631" i="29" s="1"/>
  <c r="U635" i="29"/>
  <c r="X635" i="29" s="1"/>
  <c r="U637" i="29"/>
  <c r="X637" i="29" s="1"/>
  <c r="U752" i="29"/>
  <c r="X752" i="29" s="1"/>
  <c r="X764" i="29"/>
  <c r="U780" i="29"/>
  <c r="X780" i="29" s="1"/>
  <c r="U786" i="29"/>
  <c r="X786" i="29" s="1"/>
  <c r="U798" i="29"/>
  <c r="X798" i="29" s="1"/>
  <c r="X817" i="29"/>
  <c r="X821" i="29"/>
  <c r="U834" i="29"/>
  <c r="X834" i="29" s="1"/>
  <c r="U842" i="29"/>
  <c r="X842" i="29" s="1"/>
  <c r="X852" i="29"/>
  <c r="X857" i="29"/>
  <c r="U672" i="29"/>
  <c r="X672" i="29" s="1"/>
  <c r="X680" i="29"/>
  <c r="X750" i="29"/>
  <c r="X779" i="29"/>
  <c r="V607" i="29"/>
  <c r="U750" i="29"/>
  <c r="X758" i="29"/>
  <c r="U762" i="29"/>
  <c r="X762" i="29" s="1"/>
  <c r="X774" i="29"/>
  <c r="U776" i="29"/>
  <c r="X776" i="29" s="1"/>
  <c r="X813" i="29"/>
  <c r="X825" i="29"/>
  <c r="X864" i="29"/>
  <c r="U866" i="29"/>
  <c r="X866" i="29" s="1"/>
  <c r="V518" i="29"/>
  <c r="X518" i="29" s="1"/>
  <c r="M540" i="29"/>
  <c r="P540" i="29" s="1"/>
  <c r="N540" i="29"/>
  <c r="N576" i="29"/>
  <c r="M576" i="29"/>
  <c r="N588" i="29"/>
  <c r="M588" i="29"/>
  <c r="M804" i="29"/>
  <c r="P804" i="29" s="1"/>
  <c r="N804" i="29"/>
  <c r="N522" i="29"/>
  <c r="P522" i="29" s="1"/>
  <c r="M522" i="29"/>
  <c r="N534" i="29"/>
  <c r="M534" i="29"/>
  <c r="N600" i="29"/>
  <c r="M600" i="29"/>
  <c r="M618" i="29"/>
  <c r="P618" i="29" s="1"/>
  <c r="N618" i="29"/>
  <c r="N630" i="29"/>
  <c r="M630" i="29"/>
  <c r="P630" i="29"/>
  <c r="M810" i="29"/>
  <c r="N810" i="29"/>
  <c r="N624" i="29"/>
  <c r="M624" i="29"/>
  <c r="M642" i="29"/>
  <c r="N642" i="29"/>
  <c r="P642" i="29" s="1"/>
  <c r="P572" i="29"/>
  <c r="Q522" i="29"/>
  <c r="L528" i="29"/>
  <c r="P529" i="29"/>
  <c r="M531" i="29"/>
  <c r="P531" i="29" s="1"/>
  <c r="M536" i="29"/>
  <c r="P536" i="29" s="1"/>
  <c r="N538" i="29"/>
  <c r="P538" i="29" s="1"/>
  <c r="M561" i="29"/>
  <c r="P561" i="29" s="1"/>
  <c r="L564" i="29"/>
  <c r="N572" i="29"/>
  <c r="L582" i="29"/>
  <c r="N590" i="29"/>
  <c r="P590" i="29" s="1"/>
  <c r="P608" i="29"/>
  <c r="L612" i="29"/>
  <c r="L672" i="29"/>
  <c r="N672" i="29" s="1"/>
  <c r="L696" i="29"/>
  <c r="L738" i="29"/>
  <c r="L744" i="29"/>
  <c r="N744" i="29" s="1"/>
  <c r="Q756" i="29"/>
  <c r="Q768" i="29"/>
  <c r="Q780" i="29"/>
  <c r="L792" i="29"/>
  <c r="M792" i="29" s="1"/>
  <c r="Q810" i="29"/>
  <c r="L816" i="29"/>
  <c r="N816" i="29" s="1"/>
  <c r="Q828" i="29"/>
  <c r="M830" i="29"/>
  <c r="P830" i="29" s="1"/>
  <c r="N833" i="29"/>
  <c r="P833" i="29" s="1"/>
  <c r="N839" i="29"/>
  <c r="P839" i="29" s="1"/>
  <c r="N843" i="29"/>
  <c r="P843" i="29" s="1"/>
  <c r="M853" i="29"/>
  <c r="P853" i="29" s="1"/>
  <c r="M855" i="29"/>
  <c r="P523" i="29"/>
  <c r="Q540" i="29"/>
  <c r="M547" i="29"/>
  <c r="P547" i="29" s="1"/>
  <c r="M553" i="29"/>
  <c r="P553" i="29" s="1"/>
  <c r="L570" i="29"/>
  <c r="L594" i="29"/>
  <c r="M614" i="29"/>
  <c r="P614" i="29" s="1"/>
  <c r="Q624" i="29"/>
  <c r="Q630" i="29"/>
  <c r="L636" i="29"/>
  <c r="M640" i="29"/>
  <c r="P640" i="29" s="1"/>
  <c r="M647" i="29"/>
  <c r="P647" i="29" s="1"/>
  <c r="M661" i="29"/>
  <c r="P661" i="29" s="1"/>
  <c r="M667" i="29"/>
  <c r="M675" i="29"/>
  <c r="M685" i="29"/>
  <c r="M691" i="29"/>
  <c r="P691" i="29" s="1"/>
  <c r="M699" i="29"/>
  <c r="M709" i="29"/>
  <c r="P709" i="29" s="1"/>
  <c r="L720" i="29"/>
  <c r="N725" i="29"/>
  <c r="M728" i="29"/>
  <c r="P728" i="29" s="1"/>
  <c r="N733" i="29"/>
  <c r="L762" i="29"/>
  <c r="M762" i="29" s="1"/>
  <c r="L774" i="29"/>
  <c r="M774" i="29" s="1"/>
  <c r="M795" i="29"/>
  <c r="M814" i="29"/>
  <c r="P814" i="29" s="1"/>
  <c r="M818" i="29"/>
  <c r="P818" i="29" s="1"/>
  <c r="M826" i="29"/>
  <c r="P826" i="29" s="1"/>
  <c r="P837" i="29"/>
  <c r="Q846" i="29"/>
  <c r="M851" i="29"/>
  <c r="P863" i="29"/>
  <c r="M524" i="29"/>
  <c r="P524" i="29" s="1"/>
  <c r="M533" i="29"/>
  <c r="M539" i="29"/>
  <c r="P539" i="29" s="1"/>
  <c r="M541" i="29"/>
  <c r="P541" i="29" s="1"/>
  <c r="P543" i="29"/>
  <c r="L552" i="29"/>
  <c r="M552" i="29" s="1"/>
  <c r="M604" i="29"/>
  <c r="P604" i="29" s="1"/>
  <c r="M606" i="29"/>
  <c r="P606" i="29" s="1"/>
  <c r="M626" i="29"/>
  <c r="P626" i="29" s="1"/>
  <c r="M632" i="29"/>
  <c r="P632" i="29" s="1"/>
  <c r="M634" i="29"/>
  <c r="M653" i="29"/>
  <c r="L660" i="29"/>
  <c r="N660" i="29" s="1"/>
  <c r="M677" i="29"/>
  <c r="L684" i="29"/>
  <c r="N684" i="29" s="1"/>
  <c r="M701" i="29"/>
  <c r="P701" i="29" s="1"/>
  <c r="L708" i="29"/>
  <c r="M731" i="29"/>
  <c r="M732" i="29"/>
  <c r="M735" i="29"/>
  <c r="P735" i="29" s="1"/>
  <c r="M739" i="29"/>
  <c r="P739" i="29" s="1"/>
  <c r="M749" i="29"/>
  <c r="P749" i="29" s="1"/>
  <c r="L750" i="29"/>
  <c r="M755" i="29"/>
  <c r="P755" i="29" s="1"/>
  <c r="M767" i="29"/>
  <c r="P767" i="29" s="1"/>
  <c r="M779" i="29"/>
  <c r="P779" i="29" s="1"/>
  <c r="M785" i="29"/>
  <c r="P785" i="29" s="1"/>
  <c r="L786" i="29"/>
  <c r="M786" i="29" s="1"/>
  <c r="M793" i="29"/>
  <c r="M801" i="29"/>
  <c r="L822" i="29"/>
  <c r="M825" i="29"/>
  <c r="M847" i="29"/>
  <c r="P847" i="29" s="1"/>
  <c r="M849" i="29"/>
  <c r="P849" i="29" s="1"/>
  <c r="L864" i="29"/>
  <c r="M864" i="29" s="1"/>
  <c r="M520" i="29"/>
  <c r="P533" i="29"/>
  <c r="M535" i="29"/>
  <c r="P535" i="29" s="1"/>
  <c r="M537" i="29"/>
  <c r="P537" i="29" s="1"/>
  <c r="M543" i="29"/>
  <c r="M544" i="29"/>
  <c r="L546" i="29"/>
  <c r="N546" i="29" s="1"/>
  <c r="L558" i="29"/>
  <c r="N558" i="29" s="1"/>
  <c r="M563" i="29"/>
  <c r="M584" i="29"/>
  <c r="P584" i="29" s="1"/>
  <c r="M610" i="29"/>
  <c r="P610" i="29" s="1"/>
  <c r="M616" i="29"/>
  <c r="P616" i="29" s="1"/>
  <c r="M620" i="29"/>
  <c r="P620" i="29" s="1"/>
  <c r="N634" i="29"/>
  <c r="P634" i="29" s="1"/>
  <c r="M655" i="29"/>
  <c r="P655" i="29" s="1"/>
  <c r="M663" i="29"/>
  <c r="P663" i="29" s="1"/>
  <c r="L666" i="29"/>
  <c r="N666" i="29" s="1"/>
  <c r="M673" i="29"/>
  <c r="M679" i="29"/>
  <c r="P679" i="29" s="1"/>
  <c r="M687" i="29"/>
  <c r="P687" i="29" s="1"/>
  <c r="L690" i="29"/>
  <c r="N690" i="29" s="1"/>
  <c r="M697" i="29"/>
  <c r="P697" i="29" s="1"/>
  <c r="M703" i="29"/>
  <c r="M711" i="29"/>
  <c r="M715" i="29"/>
  <c r="P715" i="29" s="1"/>
  <c r="L726" i="29"/>
  <c r="N726" i="29" s="1"/>
  <c r="N731" i="29"/>
  <c r="N735" i="29"/>
  <c r="P747" i="29"/>
  <c r="M813" i="29"/>
  <c r="P813" i="29" s="1"/>
  <c r="N825" i="29"/>
  <c r="M859" i="29"/>
  <c r="M861" i="29"/>
  <c r="P861" i="29" s="1"/>
  <c r="P592" i="29"/>
  <c r="P743" i="29"/>
  <c r="M519" i="29"/>
  <c r="P519" i="29" s="1"/>
  <c r="M527" i="29"/>
  <c r="P527" i="29" s="1"/>
  <c r="P563" i="29"/>
  <c r="M649" i="29"/>
  <c r="P649" i="29" s="1"/>
  <c r="M659" i="29"/>
  <c r="P659" i="29" s="1"/>
  <c r="M669" i="29"/>
  <c r="M683" i="29"/>
  <c r="M693" i="29"/>
  <c r="M707" i="29"/>
  <c r="N737" i="29"/>
  <c r="P737" i="29" s="1"/>
  <c r="N741" i="29"/>
  <c r="P741" i="29" s="1"/>
  <c r="M753" i="29"/>
  <c r="P753" i="29" s="1"/>
  <c r="M763" i="29"/>
  <c r="P763" i="29" s="1"/>
  <c r="M765" i="29"/>
  <c r="P765" i="29" s="1"/>
  <c r="M775" i="29"/>
  <c r="P775" i="29" s="1"/>
  <c r="M777" i="29"/>
  <c r="P777" i="29" s="1"/>
  <c r="M799" i="29"/>
  <c r="P799" i="29" s="1"/>
  <c r="M805" i="29"/>
  <c r="P805" i="29" s="1"/>
  <c r="N808" i="29"/>
  <c r="P808" i="29" s="1"/>
  <c r="M518" i="29"/>
  <c r="U406" i="29"/>
  <c r="V406" i="29"/>
  <c r="V412" i="29"/>
  <c r="U412" i="29"/>
  <c r="X412" i="29" s="1"/>
  <c r="Y238" i="29"/>
  <c r="T268" i="29"/>
  <c r="V268" i="29" s="1"/>
  <c r="Y280" i="29"/>
  <c r="Y286" i="29"/>
  <c r="T292" i="29"/>
  <c r="Y298" i="29"/>
  <c r="Y376" i="29"/>
  <c r="Y394" i="29"/>
  <c r="Y514" i="29"/>
  <c r="T256" i="29"/>
  <c r="U256" i="29" s="1"/>
  <c r="Y388" i="29"/>
  <c r="T400" i="29"/>
  <c r="V400" i="29" s="1"/>
  <c r="Y406" i="29"/>
  <c r="T418" i="29"/>
  <c r="T232" i="29"/>
  <c r="U232" i="29" s="1"/>
  <c r="T250" i="29"/>
  <c r="U250" i="29" s="1"/>
  <c r="T262" i="29"/>
  <c r="U262" i="29" s="1"/>
  <c r="T274" i="29"/>
  <c r="V274" i="29" s="1"/>
  <c r="T310" i="29"/>
  <c r="V310" i="29" s="1"/>
  <c r="T328" i="29"/>
  <c r="T346" i="29"/>
  <c r="T364" i="29"/>
  <c r="U278" i="29"/>
  <c r="T304" i="29"/>
  <c r="V304" i="29" s="1"/>
  <c r="T340" i="29"/>
  <c r="V340" i="29" s="1"/>
  <c r="M286" i="29"/>
  <c r="M334" i="29"/>
  <c r="L356" i="29"/>
  <c r="N356" i="29" s="1"/>
  <c r="Q428" i="29"/>
  <c r="Q272" i="29"/>
  <c r="N395" i="29"/>
  <c r="P395" i="29" s="1"/>
  <c r="Q440" i="29"/>
  <c r="L398" i="29"/>
  <c r="N398" i="29" s="1"/>
  <c r="P398" i="29" s="1"/>
  <c r="Q470" i="29"/>
  <c r="N403" i="29"/>
  <c r="M414" i="29"/>
  <c r="P414" i="29" s="1"/>
  <c r="M322" i="29"/>
  <c r="P322" i="29" s="1"/>
  <c r="M398" i="29"/>
  <c r="M410" i="29"/>
  <c r="P410" i="29" s="1"/>
  <c r="N410" i="29"/>
  <c r="M404" i="29"/>
  <c r="N404" i="29"/>
  <c r="M416" i="29"/>
  <c r="N416" i="29"/>
  <c r="P416" i="29" s="1"/>
  <c r="L368" i="29"/>
  <c r="M368" i="29" s="1"/>
  <c r="Q374" i="29"/>
  <c r="L392" i="29"/>
  <c r="M392" i="29" s="1"/>
  <c r="M394" i="29"/>
  <c r="P394" i="29" s="1"/>
  <c r="M399" i="29"/>
  <c r="Q410" i="29"/>
  <c r="Q416" i="29"/>
  <c r="Q452" i="29"/>
  <c r="Q464" i="29"/>
  <c r="L230" i="29"/>
  <c r="M230" i="29" s="1"/>
  <c r="L236" i="29"/>
  <c r="N236" i="29" s="1"/>
  <c r="L242" i="29"/>
  <c r="M242" i="29" s="1"/>
  <c r="L248" i="29"/>
  <c r="M248" i="29" s="1"/>
  <c r="L254" i="29"/>
  <c r="L260" i="29"/>
  <c r="N260" i="29" s="1"/>
  <c r="P260" i="29" s="1"/>
  <c r="L362" i="29"/>
  <c r="M362" i="29" s="1"/>
  <c r="L386" i="29"/>
  <c r="M386" i="29" s="1"/>
  <c r="M397" i="29"/>
  <c r="P397" i="29" s="1"/>
  <c r="M401" i="29"/>
  <c r="P401" i="29" s="1"/>
  <c r="Q404" i="29"/>
  <c r="Q476" i="29"/>
  <c r="L278" i="29"/>
  <c r="N278" i="29" s="1"/>
  <c r="L380" i="29"/>
  <c r="M380" i="29" s="1"/>
  <c r="Q434" i="29"/>
  <c r="Q446" i="29"/>
  <c r="L266" i="29"/>
  <c r="Q422" i="29"/>
  <c r="Q458" i="29"/>
  <c r="U96" i="29"/>
  <c r="V96" i="29"/>
  <c r="V138" i="29"/>
  <c r="U138" i="29"/>
  <c r="V144" i="29"/>
  <c r="U144" i="29"/>
  <c r="V150" i="29"/>
  <c r="U150" i="29"/>
  <c r="V156" i="29"/>
  <c r="U156" i="29"/>
  <c r="V162" i="29"/>
  <c r="U162" i="29"/>
  <c r="V168" i="29"/>
  <c r="U168" i="29"/>
  <c r="V186" i="29"/>
  <c r="U186" i="29"/>
  <c r="X174" i="29"/>
  <c r="X192" i="29"/>
  <c r="T60" i="29"/>
  <c r="U60" i="29" s="1"/>
  <c r="T90" i="29"/>
  <c r="U90" i="29" s="1"/>
  <c r="Y114" i="29"/>
  <c r="Y126" i="29"/>
  <c r="U136" i="29"/>
  <c r="U148" i="29"/>
  <c r="X148" i="29" s="1"/>
  <c r="U152" i="29"/>
  <c r="X152" i="29" s="1"/>
  <c r="X160" i="29"/>
  <c r="U174" i="29"/>
  <c r="U176" i="29"/>
  <c r="X176" i="29" s="1"/>
  <c r="U178" i="29"/>
  <c r="X178" i="29" s="1"/>
  <c r="U180" i="29"/>
  <c r="X188" i="29"/>
  <c r="U192" i="29"/>
  <c r="X136" i="29"/>
  <c r="X180" i="29"/>
  <c r="T78" i="29"/>
  <c r="U78" i="29" s="1"/>
  <c r="U146" i="29"/>
  <c r="X146" i="29" s="1"/>
  <c r="U160" i="29"/>
  <c r="X164" i="29"/>
  <c r="U166" i="29"/>
  <c r="X166" i="29" s="1"/>
  <c r="U188" i="29"/>
  <c r="T54" i="29"/>
  <c r="U54" i="29" s="1"/>
  <c r="T66" i="29"/>
  <c r="U66" i="29" s="1"/>
  <c r="Y102" i="29"/>
  <c r="X142" i="29"/>
  <c r="T48" i="29"/>
  <c r="U48" i="29" s="1"/>
  <c r="U142" i="29"/>
  <c r="X154" i="29"/>
  <c r="U158" i="29"/>
  <c r="X158" i="29" s="1"/>
  <c r="U172" i="29"/>
  <c r="X172" i="29" s="1"/>
  <c r="X182" i="29"/>
  <c r="U184" i="29"/>
  <c r="X184" i="29" s="1"/>
  <c r="X140" i="29"/>
  <c r="X170" i="29"/>
  <c r="X190" i="29"/>
  <c r="M102" i="29"/>
  <c r="P102" i="29"/>
  <c r="N102" i="29"/>
  <c r="M114" i="29"/>
  <c r="P114" i="29" s="1"/>
  <c r="N114" i="29"/>
  <c r="N100" i="29"/>
  <c r="P100" i="29" s="1"/>
  <c r="Q102" i="29"/>
  <c r="N104" i="29"/>
  <c r="N107" i="29"/>
  <c r="P107" i="29" s="1"/>
  <c r="N108" i="29"/>
  <c r="N111" i="29"/>
  <c r="N115" i="29"/>
  <c r="N118" i="29"/>
  <c r="P118" i="29" s="1"/>
  <c r="Q120" i="29"/>
  <c r="N129" i="29"/>
  <c r="P129" i="29" s="1"/>
  <c r="N131" i="29"/>
  <c r="N139" i="29"/>
  <c r="N143" i="29"/>
  <c r="N153" i="29"/>
  <c r="P153" i="29" s="1"/>
  <c r="P165" i="29"/>
  <c r="N171" i="29"/>
  <c r="P171" i="29" s="1"/>
  <c r="N181" i="29"/>
  <c r="P183" i="29"/>
  <c r="N185" i="29"/>
  <c r="N193" i="29"/>
  <c r="P193" i="29" s="1"/>
  <c r="P104" i="29"/>
  <c r="P108" i="29"/>
  <c r="P111" i="29"/>
  <c r="P115" i="29"/>
  <c r="Q126" i="29"/>
  <c r="P131" i="29"/>
  <c r="P139" i="29"/>
  <c r="N141" i="29"/>
  <c r="P143" i="29"/>
  <c r="N159" i="29"/>
  <c r="P159" i="29" s="1"/>
  <c r="N169" i="29"/>
  <c r="P181" i="29"/>
  <c r="P185" i="29"/>
  <c r="Q114" i="29"/>
  <c r="N116" i="29"/>
  <c r="N119" i="29"/>
  <c r="P119" i="29" s="1"/>
  <c r="P141" i="29"/>
  <c r="N157" i="29"/>
  <c r="P157" i="29" s="1"/>
  <c r="N161" i="29"/>
  <c r="P161" i="29" s="1"/>
  <c r="P169" i="29"/>
  <c r="N187" i="29"/>
  <c r="P187" i="29" s="1"/>
  <c r="N189" i="29"/>
  <c r="P189" i="29" s="1"/>
  <c r="N191" i="29"/>
  <c r="P191" i="29" s="1"/>
  <c r="P112" i="29"/>
  <c r="P116" i="29"/>
  <c r="N145" i="29"/>
  <c r="P145" i="29" s="1"/>
  <c r="N149" i="29"/>
  <c r="P149" i="29" s="1"/>
  <c r="N179" i="29"/>
  <c r="P179" i="29" s="1"/>
  <c r="N99" i="29"/>
  <c r="P99" i="29" s="1"/>
  <c r="N135" i="29"/>
  <c r="P135" i="29" s="1"/>
  <c r="N137" i="29"/>
  <c r="P137" i="29" s="1"/>
  <c r="N167" i="29"/>
  <c r="P167" i="29" s="1"/>
  <c r="F622" i="29"/>
  <c r="E622" i="29"/>
  <c r="E667" i="29"/>
  <c r="F667" i="29"/>
  <c r="E687" i="29"/>
  <c r="F687" i="29"/>
  <c r="H687" i="29" s="1"/>
  <c r="E723" i="29"/>
  <c r="F729" i="29"/>
  <c r="E729" i="29"/>
  <c r="H729" i="29" s="1"/>
  <c r="E740" i="29"/>
  <c r="F740" i="29"/>
  <c r="E652" i="29"/>
  <c r="H652" i="29" s="1"/>
  <c r="F676" i="29"/>
  <c r="E676" i="29"/>
  <c r="H676" i="29" s="1"/>
  <c r="F700" i="29"/>
  <c r="E700" i="29"/>
  <c r="F712" i="29"/>
  <c r="E712" i="29"/>
  <c r="E718" i="29"/>
  <c r="F718" i="29"/>
  <c r="H718" i="29" s="1"/>
  <c r="I748" i="29"/>
  <c r="D748" i="29"/>
  <c r="E748" i="29" s="1"/>
  <c r="I832" i="29"/>
  <c r="D832" i="29"/>
  <c r="E832" i="29" s="1"/>
  <c r="F551" i="29"/>
  <c r="H551" i="29" s="1"/>
  <c r="D574" i="29"/>
  <c r="F574" i="29" s="1"/>
  <c r="E597" i="29"/>
  <c r="H597" i="29" s="1"/>
  <c r="E628" i="29"/>
  <c r="H628" i="29" s="1"/>
  <c r="D634" i="29"/>
  <c r="F674" i="29"/>
  <c r="H674" i="29" s="1"/>
  <c r="E674" i="29"/>
  <c r="F698" i="29"/>
  <c r="E698" i="29"/>
  <c r="F723" i="29"/>
  <c r="D724" i="29"/>
  <c r="I742" i="29"/>
  <c r="E746" i="29"/>
  <c r="F746" i="29"/>
  <c r="H746" i="29" s="1"/>
  <c r="I772" i="29"/>
  <c r="E802" i="29"/>
  <c r="F810" i="29"/>
  <c r="E810" i="29"/>
  <c r="H810" i="29" s="1"/>
  <c r="D520" i="29"/>
  <c r="F520" i="29" s="1"/>
  <c r="D526" i="29"/>
  <c r="E526" i="29" s="1"/>
  <c r="D556" i="29"/>
  <c r="E556" i="29" s="1"/>
  <c r="H556" i="29" s="1"/>
  <c r="E581" i="29"/>
  <c r="H581" i="29" s="1"/>
  <c r="D586" i="29"/>
  <c r="F586" i="29" s="1"/>
  <c r="E609" i="29"/>
  <c r="H609" i="29" s="1"/>
  <c r="I622" i="29"/>
  <c r="F624" i="29"/>
  <c r="H624" i="29" s="1"/>
  <c r="E626" i="29"/>
  <c r="H626" i="29" s="1"/>
  <c r="E630" i="29"/>
  <c r="H630" i="29" s="1"/>
  <c r="E651" i="29"/>
  <c r="F651" i="29"/>
  <c r="H651" i="29" s="1"/>
  <c r="D658" i="29"/>
  <c r="I664" i="29"/>
  <c r="H668" i="29"/>
  <c r="D682" i="29"/>
  <c r="I688" i="29"/>
  <c r="D706" i="29"/>
  <c r="I712" i="29"/>
  <c r="F727" i="29"/>
  <c r="E727" i="29"/>
  <c r="F737" i="29"/>
  <c r="E737" i="29"/>
  <c r="I784" i="29"/>
  <c r="I802" i="29"/>
  <c r="D850" i="29"/>
  <c r="D654" i="29"/>
  <c r="I654" i="29"/>
  <c r="I660" i="29"/>
  <c r="D660" i="29"/>
  <c r="D666" i="29"/>
  <c r="I666" i="29"/>
  <c r="I672" i="29"/>
  <c r="D672" i="29"/>
  <c r="D678" i="29"/>
  <c r="I678" i="29"/>
  <c r="I684" i="29"/>
  <c r="D684" i="29"/>
  <c r="D690" i="29"/>
  <c r="I690" i="29"/>
  <c r="I696" i="29"/>
  <c r="D696" i="29"/>
  <c r="D702" i="29"/>
  <c r="I702" i="29"/>
  <c r="I708" i="29"/>
  <c r="D708" i="29"/>
  <c r="E714" i="29"/>
  <c r="H714" i="29" s="1"/>
  <c r="I720" i="29"/>
  <c r="D720" i="29"/>
  <c r="E726" i="29"/>
  <c r="H726" i="29" s="1"/>
  <c r="D738" i="29"/>
  <c r="I738" i="29"/>
  <c r="I750" i="29"/>
  <c r="D750" i="29"/>
  <c r="E750" i="29" s="1"/>
  <c r="I822" i="29"/>
  <c r="D822" i="29"/>
  <c r="I828" i="29"/>
  <c r="D828" i="29"/>
  <c r="E828" i="29" s="1"/>
  <c r="E744" i="29"/>
  <c r="H744" i="29" s="1"/>
  <c r="F744" i="29"/>
  <c r="D640" i="29"/>
  <c r="I640" i="29"/>
  <c r="D646" i="29"/>
  <c r="F646" i="29" s="1"/>
  <c r="I646" i="29"/>
  <c r="F688" i="29"/>
  <c r="E688" i="29"/>
  <c r="I730" i="29"/>
  <c r="D730" i="29"/>
  <c r="E742" i="29"/>
  <c r="F742" i="29"/>
  <c r="I814" i="29"/>
  <c r="D814" i="29"/>
  <c r="E569" i="29"/>
  <c r="H569" i="29" s="1"/>
  <c r="I754" i="29"/>
  <c r="E784" i="29"/>
  <c r="H784" i="29" s="1"/>
  <c r="D808" i="29"/>
  <c r="E825" i="29"/>
  <c r="H825" i="29" s="1"/>
  <c r="F825" i="29"/>
  <c r="E837" i="29"/>
  <c r="F837" i="29"/>
  <c r="D532" i="29"/>
  <c r="F547" i="29"/>
  <c r="H547" i="29" s="1"/>
  <c r="E565" i="29"/>
  <c r="H565" i="29" s="1"/>
  <c r="D568" i="29"/>
  <c r="F568" i="29" s="1"/>
  <c r="E593" i="29"/>
  <c r="H593" i="29" s="1"/>
  <c r="D598" i="29"/>
  <c r="F598" i="29" s="1"/>
  <c r="E647" i="29"/>
  <c r="F647" i="29"/>
  <c r="E655" i="29"/>
  <c r="H655" i="29" s="1"/>
  <c r="F655" i="29"/>
  <c r="H665" i="29"/>
  <c r="E675" i="29"/>
  <c r="F675" i="29"/>
  <c r="E679" i="29"/>
  <c r="F679" i="29"/>
  <c r="H689" i="29"/>
  <c r="E699" i="29"/>
  <c r="H699" i="29" s="1"/>
  <c r="F699" i="29"/>
  <c r="E703" i="29"/>
  <c r="F703" i="29"/>
  <c r="I718" i="29"/>
  <c r="F725" i="29"/>
  <c r="E725" i="29"/>
  <c r="I766" i="29"/>
  <c r="E796" i="29"/>
  <c r="H796" i="29" s="1"/>
  <c r="D550" i="29"/>
  <c r="D580" i="29"/>
  <c r="F580" i="29" s="1"/>
  <c r="F662" i="29"/>
  <c r="E662" i="29"/>
  <c r="H662" i="29" s="1"/>
  <c r="F686" i="29"/>
  <c r="E686" i="29"/>
  <c r="F710" i="29"/>
  <c r="E710" i="29"/>
  <c r="H710" i="29" s="1"/>
  <c r="I796" i="29"/>
  <c r="E817" i="29"/>
  <c r="H817" i="29" s="1"/>
  <c r="F817" i="29"/>
  <c r="E833" i="29"/>
  <c r="D844" i="29"/>
  <c r="E844" i="29" s="1"/>
  <c r="D862" i="29"/>
  <c r="F862" i="29" s="1"/>
  <c r="E663" i="29"/>
  <c r="F663" i="29"/>
  <c r="H663" i="29" s="1"/>
  <c r="E691" i="29"/>
  <c r="F691" i="29"/>
  <c r="E711" i="29"/>
  <c r="F711" i="29"/>
  <c r="E732" i="29"/>
  <c r="F732" i="29"/>
  <c r="H732" i="29" s="1"/>
  <c r="E736" i="29"/>
  <c r="F736" i="29"/>
  <c r="H736" i="29" s="1"/>
  <c r="F664" i="29"/>
  <c r="E664" i="29"/>
  <c r="H664" i="29" s="1"/>
  <c r="E573" i="29"/>
  <c r="E589" i="29"/>
  <c r="H589" i="29" s="1"/>
  <c r="E642" i="29"/>
  <c r="H642" i="29" s="1"/>
  <c r="F644" i="29"/>
  <c r="H644" i="29" s="1"/>
  <c r="E648" i="29"/>
  <c r="H648" i="29" s="1"/>
  <c r="F652" i="29"/>
  <c r="H656" i="29"/>
  <c r="D670" i="29"/>
  <c r="I676" i="29"/>
  <c r="H680" i="29"/>
  <c r="D694" i="29"/>
  <c r="I700" i="29"/>
  <c r="E735" i="29"/>
  <c r="H735" i="29" s="1"/>
  <c r="I760" i="29"/>
  <c r="I778" i="29"/>
  <c r="E790" i="29"/>
  <c r="H790" i="29" s="1"/>
  <c r="D820" i="29"/>
  <c r="E820" i="29" s="1"/>
  <c r="F833" i="29"/>
  <c r="H833" i="29" s="1"/>
  <c r="I838" i="29"/>
  <c r="H661" i="29"/>
  <c r="H685" i="29"/>
  <c r="H697" i="29"/>
  <c r="H709" i="29"/>
  <c r="H701" i="29"/>
  <c r="F739" i="29"/>
  <c r="H739" i="29" s="1"/>
  <c r="H821" i="29"/>
  <c r="F657" i="29"/>
  <c r="H657" i="29" s="1"/>
  <c r="F669" i="29"/>
  <c r="H669" i="29" s="1"/>
  <c r="F681" i="29"/>
  <c r="H681" i="29" s="1"/>
  <c r="F693" i="29"/>
  <c r="H693" i="29" s="1"/>
  <c r="F705" i="29"/>
  <c r="H705" i="29" s="1"/>
  <c r="H731" i="29"/>
  <c r="E806" i="29"/>
  <c r="H806" i="29" s="1"/>
  <c r="H813" i="29"/>
  <c r="F821" i="29"/>
  <c r="F865" i="29"/>
  <c r="H865" i="29" s="1"/>
  <c r="H717" i="29"/>
  <c r="H719" i="29"/>
  <c r="F813" i="29"/>
  <c r="F829" i="29"/>
  <c r="H829" i="29" s="1"/>
  <c r="F284" i="29"/>
  <c r="E284" i="29"/>
  <c r="H284" i="29" s="1"/>
  <c r="F296" i="29"/>
  <c r="E296" i="29"/>
  <c r="H296" i="29" s="1"/>
  <c r="F302" i="29"/>
  <c r="E302" i="29"/>
  <c r="H302" i="29"/>
  <c r="F308" i="29"/>
  <c r="E308" i="29"/>
  <c r="H308" i="29" s="1"/>
  <c r="F320" i="29"/>
  <c r="E320" i="29"/>
  <c r="H320" i="29" s="1"/>
  <c r="F332" i="29"/>
  <c r="E332" i="29"/>
  <c r="H332" i="29" s="1"/>
  <c r="F338" i="29"/>
  <c r="E338" i="29"/>
  <c r="H338" i="29" s="1"/>
  <c r="F398" i="29"/>
  <c r="H398" i="29" s="1"/>
  <c r="E398" i="29"/>
  <c r="E290" i="29"/>
  <c r="H290" i="29" s="1"/>
  <c r="I308" i="29"/>
  <c r="E310" i="29"/>
  <c r="D314" i="29"/>
  <c r="D357" i="29"/>
  <c r="F357" i="29" s="1"/>
  <c r="D362" i="29"/>
  <c r="E362" i="29" s="1"/>
  <c r="D368" i="29"/>
  <c r="E368" i="29" s="1"/>
  <c r="D374" i="29"/>
  <c r="E374" i="29" s="1"/>
  <c r="D380" i="29"/>
  <c r="E380" i="29" s="1"/>
  <c r="D386" i="29"/>
  <c r="E386" i="29" s="1"/>
  <c r="D392" i="29"/>
  <c r="E392" i="29" s="1"/>
  <c r="D404" i="29"/>
  <c r="I302" i="29"/>
  <c r="E304" i="29"/>
  <c r="H304" i="29" s="1"/>
  <c r="I338" i="29"/>
  <c r="I350" i="29"/>
  <c r="D410" i="29"/>
  <c r="F410" i="29" s="1"/>
  <c r="D417" i="29"/>
  <c r="F417" i="29" s="1"/>
  <c r="E394" i="29"/>
  <c r="I296" i="29"/>
  <c r="E298" i="29"/>
  <c r="H298" i="29" s="1"/>
  <c r="I332" i="29"/>
  <c r="E334" i="29"/>
  <c r="E400" i="29"/>
  <c r="H400" i="29" s="1"/>
  <c r="E280" i="29"/>
  <c r="E316" i="29"/>
  <c r="E326" i="29"/>
  <c r="H326" i="29" s="1"/>
  <c r="E275" i="29"/>
  <c r="E292" i="29"/>
  <c r="H292" i="29" s="1"/>
  <c r="E328" i="29"/>
  <c r="E144" i="29"/>
  <c r="F144" i="29"/>
  <c r="E156" i="29"/>
  <c r="F156" i="29"/>
  <c r="E168" i="29"/>
  <c r="F168" i="29"/>
  <c r="E180" i="29"/>
  <c r="F180" i="29"/>
  <c r="E192" i="29"/>
  <c r="F192" i="29"/>
  <c r="F57" i="29"/>
  <c r="H57" i="29" s="1"/>
  <c r="F59" i="29"/>
  <c r="H59" i="29" s="1"/>
  <c r="F61" i="29"/>
  <c r="H61" i="29" s="1"/>
  <c r="F63" i="29"/>
  <c r="H63" i="29" s="1"/>
  <c r="F65" i="29"/>
  <c r="H65" i="29" s="1"/>
  <c r="F67" i="29"/>
  <c r="H67" i="29" s="1"/>
  <c r="F69" i="29"/>
  <c r="H69" i="29" s="1"/>
  <c r="F71" i="29"/>
  <c r="H71" i="29" s="1"/>
  <c r="F73" i="29"/>
  <c r="H73" i="29" s="1"/>
  <c r="F75" i="29"/>
  <c r="H75" i="29" s="1"/>
  <c r="F77" i="29"/>
  <c r="H77" i="29" s="1"/>
  <c r="F79" i="29"/>
  <c r="H79" i="29" s="1"/>
  <c r="F81" i="29"/>
  <c r="H81" i="29" s="1"/>
  <c r="F83" i="29"/>
  <c r="H83" i="29" s="1"/>
  <c r="F85" i="29"/>
  <c r="H85" i="29" s="1"/>
  <c r="F87" i="29"/>
  <c r="H87" i="29" s="1"/>
  <c r="F89" i="29"/>
  <c r="H89" i="29" s="1"/>
  <c r="F91" i="29"/>
  <c r="H91" i="29" s="1"/>
  <c r="F93" i="29"/>
  <c r="H93" i="29" s="1"/>
  <c r="F95" i="29"/>
  <c r="H95" i="29" s="1"/>
  <c r="D132" i="29"/>
  <c r="D138" i="29"/>
  <c r="I144" i="29"/>
  <c r="D150" i="29"/>
  <c r="I156" i="29"/>
  <c r="D162" i="29"/>
  <c r="I168" i="29"/>
  <c r="D174" i="29"/>
  <c r="I180" i="29"/>
  <c r="D186" i="29"/>
  <c r="I192" i="29"/>
  <c r="H139" i="29"/>
  <c r="H142" i="29"/>
  <c r="H146" i="29"/>
  <c r="H147" i="29"/>
  <c r="H154" i="29"/>
  <c r="H158" i="29"/>
  <c r="H163" i="29"/>
  <c r="H166" i="29"/>
  <c r="H170" i="29"/>
  <c r="H171" i="29"/>
  <c r="H178" i="29"/>
  <c r="H182" i="29"/>
  <c r="H190" i="29"/>
  <c r="H191" i="29"/>
  <c r="E194" i="29"/>
  <c r="H194" i="29" s="1"/>
  <c r="H97" i="29"/>
  <c r="I102" i="29"/>
  <c r="I108" i="29"/>
  <c r="I114" i="29"/>
  <c r="I120" i="29"/>
  <c r="E139" i="29"/>
  <c r="E143" i="29"/>
  <c r="H143" i="29" s="1"/>
  <c r="E147" i="29"/>
  <c r="E151" i="29"/>
  <c r="H151" i="29" s="1"/>
  <c r="E155" i="29"/>
  <c r="H155" i="29" s="1"/>
  <c r="E159" i="29"/>
  <c r="H159" i="29" s="1"/>
  <c r="E163" i="29"/>
  <c r="E167" i="29"/>
  <c r="H167" i="29" s="1"/>
  <c r="E171" i="29"/>
  <c r="E175" i="29"/>
  <c r="E179" i="29"/>
  <c r="H179" i="29" s="1"/>
  <c r="E183" i="29"/>
  <c r="H183" i="29" s="1"/>
  <c r="E187" i="29"/>
  <c r="E191" i="29"/>
  <c r="H131" i="29"/>
  <c r="H134" i="29"/>
  <c r="F139" i="29"/>
  <c r="F143" i="29"/>
  <c r="F147" i="29"/>
  <c r="F151" i="29"/>
  <c r="F155" i="29"/>
  <c r="F159" i="29"/>
  <c r="F163" i="29"/>
  <c r="F167" i="29"/>
  <c r="F171" i="29"/>
  <c r="F175" i="29"/>
  <c r="H175" i="29" s="1"/>
  <c r="F179" i="29"/>
  <c r="F183" i="29"/>
  <c r="F187" i="29"/>
  <c r="H187" i="29" s="1"/>
  <c r="H130" i="29"/>
  <c r="H136" i="29"/>
  <c r="H137" i="29"/>
  <c r="H140" i="29"/>
  <c r="H141" i="29"/>
  <c r="H145" i="29"/>
  <c r="H148" i="29"/>
  <c r="H149" i="29"/>
  <c r="H152" i="29"/>
  <c r="H153" i="29"/>
  <c r="H157" i="29"/>
  <c r="H160" i="29"/>
  <c r="H161" i="29"/>
  <c r="H164" i="29"/>
  <c r="H165" i="29"/>
  <c r="H169" i="29"/>
  <c r="H172" i="29"/>
  <c r="H173" i="29"/>
  <c r="H176" i="29"/>
  <c r="H177" i="29"/>
  <c r="H181" i="29"/>
  <c r="H184" i="29"/>
  <c r="H185" i="29"/>
  <c r="H189" i="29"/>
  <c r="H193" i="29"/>
  <c r="V24" i="29"/>
  <c r="X24" i="29" s="1"/>
  <c r="U24" i="29"/>
  <c r="X22" i="29"/>
  <c r="T19" i="29"/>
  <c r="V20" i="29"/>
  <c r="X20" i="29" s="1"/>
  <c r="Y24" i="29"/>
  <c r="T25" i="29"/>
  <c r="V26" i="29"/>
  <c r="X26" i="29" s="1"/>
  <c r="X28" i="29"/>
  <c r="V23" i="29"/>
  <c r="X23" i="29" s="1"/>
  <c r="V27" i="29"/>
  <c r="V21" i="29"/>
  <c r="X21" i="29" s="1"/>
  <c r="V29" i="29"/>
  <c r="N26" i="29"/>
  <c r="P26" i="29" s="1"/>
  <c r="M26" i="29"/>
  <c r="P20" i="29"/>
  <c r="N20" i="29"/>
  <c r="M20" i="29"/>
  <c r="L24" i="29"/>
  <c r="M19" i="29"/>
  <c r="M22" i="29"/>
  <c r="P22" i="29" s="1"/>
  <c r="M27" i="29"/>
  <c r="M29" i="29"/>
  <c r="P28" i="29"/>
  <c r="M18" i="29"/>
  <c r="P18" i="29" s="1"/>
  <c r="D20" i="29"/>
  <c r="F20" i="29" s="1"/>
  <c r="D24" i="29"/>
  <c r="F24" i="29" s="1"/>
  <c r="D26" i="29"/>
  <c r="F26" i="29" s="1"/>
  <c r="E31" i="29"/>
  <c r="H31" i="29" s="1"/>
  <c r="F31" i="29"/>
  <c r="E33" i="29"/>
  <c r="H33" i="29" s="1"/>
  <c r="F33" i="29"/>
  <c r="E35" i="29"/>
  <c r="F35" i="29"/>
  <c r="H35" i="29"/>
  <c r="E37" i="29"/>
  <c r="F37" i="29"/>
  <c r="E39" i="29"/>
  <c r="F39" i="29"/>
  <c r="H39" i="29"/>
  <c r="E41" i="29"/>
  <c r="H41" i="29" s="1"/>
  <c r="F41" i="29"/>
  <c r="E43" i="29"/>
  <c r="H43" i="29" s="1"/>
  <c r="F43" i="29"/>
  <c r="M48" i="29"/>
  <c r="N48" i="29"/>
  <c r="E50" i="29"/>
  <c r="F50" i="29"/>
  <c r="H19" i="29"/>
  <c r="M31" i="29"/>
  <c r="P31" i="29" s="1"/>
  <c r="N31" i="29"/>
  <c r="M33" i="29"/>
  <c r="P33" i="29" s="1"/>
  <c r="N33" i="29"/>
  <c r="M35" i="29"/>
  <c r="P35" i="29" s="1"/>
  <c r="N35" i="29"/>
  <c r="M37" i="29"/>
  <c r="P37" i="29" s="1"/>
  <c r="N37" i="29"/>
  <c r="M39" i="29"/>
  <c r="N39" i="29"/>
  <c r="M41" i="29"/>
  <c r="N41" i="29"/>
  <c r="P41" i="29"/>
  <c r="M43" i="29"/>
  <c r="N43" i="29"/>
  <c r="M50" i="29"/>
  <c r="P50" i="29" s="1"/>
  <c r="N50" i="29"/>
  <c r="E52" i="29"/>
  <c r="H52" i="29" s="1"/>
  <c r="F52" i="29"/>
  <c r="U31" i="29"/>
  <c r="X31" i="29" s="1"/>
  <c r="V31" i="29"/>
  <c r="U33" i="29"/>
  <c r="V33" i="29"/>
  <c r="U35" i="29"/>
  <c r="V35" i="29"/>
  <c r="X35" i="29" s="1"/>
  <c r="U37" i="29"/>
  <c r="X37" i="29" s="1"/>
  <c r="V37" i="29"/>
  <c r="U39" i="29"/>
  <c r="V39" i="29"/>
  <c r="X39" i="29"/>
  <c r="U41" i="29"/>
  <c r="V41" i="29"/>
  <c r="U43" i="29"/>
  <c r="X43" i="29" s="1"/>
  <c r="V43" i="29"/>
  <c r="M52" i="29"/>
  <c r="N52" i="29"/>
  <c r="E54" i="29"/>
  <c r="F54" i="29"/>
  <c r="H54" i="29"/>
  <c r="E30" i="29"/>
  <c r="F30" i="29"/>
  <c r="E32" i="29"/>
  <c r="F32" i="29"/>
  <c r="H32" i="29"/>
  <c r="E34" i="29"/>
  <c r="H34" i="29" s="1"/>
  <c r="F34" i="29"/>
  <c r="E36" i="29"/>
  <c r="H36" i="29" s="1"/>
  <c r="F36" i="29"/>
  <c r="E38" i="29"/>
  <c r="F38" i="29"/>
  <c r="E40" i="29"/>
  <c r="H40" i="29" s="1"/>
  <c r="F40" i="29"/>
  <c r="E42" i="29"/>
  <c r="F42" i="29"/>
  <c r="E44" i="29"/>
  <c r="H44" i="29" s="1"/>
  <c r="F44" i="29"/>
  <c r="M54" i="29"/>
  <c r="P54" i="29" s="1"/>
  <c r="N54" i="29"/>
  <c r="E56" i="29"/>
  <c r="H56" i="29" s="1"/>
  <c r="F56" i="29"/>
  <c r="E58" i="29"/>
  <c r="H58" i="29" s="1"/>
  <c r="F58" i="29"/>
  <c r="E60" i="29"/>
  <c r="F60" i="29"/>
  <c r="H60" i="29"/>
  <c r="E62" i="29"/>
  <c r="F62" i="29"/>
  <c r="E64" i="29"/>
  <c r="F64" i="29"/>
  <c r="E66" i="29"/>
  <c r="F66" i="29"/>
  <c r="E68" i="29"/>
  <c r="H68" i="29" s="1"/>
  <c r="F68" i="29"/>
  <c r="E70" i="29"/>
  <c r="F70" i="29"/>
  <c r="E72" i="29"/>
  <c r="H72" i="29" s="1"/>
  <c r="F72" i="29"/>
  <c r="E74" i="29"/>
  <c r="F74" i="29"/>
  <c r="E76" i="29"/>
  <c r="F76" i="29"/>
  <c r="E78" i="29"/>
  <c r="F78" i="29"/>
  <c r="E80" i="29"/>
  <c r="F80" i="29"/>
  <c r="H80" i="29"/>
  <c r="E82" i="29"/>
  <c r="H82" i="29" s="1"/>
  <c r="F82" i="29"/>
  <c r="E84" i="29"/>
  <c r="H84" i="29" s="1"/>
  <c r="F84" i="29"/>
  <c r="E86" i="29"/>
  <c r="F86" i="29"/>
  <c r="E88" i="29"/>
  <c r="H88" i="29" s="1"/>
  <c r="F88" i="29"/>
  <c r="E90" i="29"/>
  <c r="F90" i="29"/>
  <c r="E92" i="29"/>
  <c r="F92" i="29"/>
  <c r="E94" i="29"/>
  <c r="F94" i="29"/>
  <c r="E96" i="29"/>
  <c r="F96" i="29"/>
  <c r="H96" i="29"/>
  <c r="P19" i="29"/>
  <c r="P21" i="29"/>
  <c r="P23" i="29"/>
  <c r="P25" i="29"/>
  <c r="P27" i="29"/>
  <c r="P29" i="29"/>
  <c r="M30" i="29"/>
  <c r="P30" i="29" s="1"/>
  <c r="N30" i="29"/>
  <c r="M32" i="29"/>
  <c r="P32" i="29" s="1"/>
  <c r="N32" i="29"/>
  <c r="M34" i="29"/>
  <c r="P34" i="29" s="1"/>
  <c r="N34" i="29"/>
  <c r="M36" i="29"/>
  <c r="N36" i="29"/>
  <c r="P36" i="29" s="1"/>
  <c r="M38" i="29"/>
  <c r="N38" i="29"/>
  <c r="M40" i="29"/>
  <c r="N40" i="29"/>
  <c r="P40" i="29"/>
  <c r="M42" i="29"/>
  <c r="P42" i="29" s="1"/>
  <c r="N42" i="29"/>
  <c r="M44" i="29"/>
  <c r="P44" i="29" s="1"/>
  <c r="N44" i="29"/>
  <c r="E46" i="29"/>
  <c r="F46" i="29"/>
  <c r="M56" i="29"/>
  <c r="N56" i="29"/>
  <c r="P56" i="29" s="1"/>
  <c r="M58" i="29"/>
  <c r="N58" i="29"/>
  <c r="M60" i="29"/>
  <c r="N60" i="29"/>
  <c r="P60" i="29"/>
  <c r="M62" i="29"/>
  <c r="P62" i="29" s="1"/>
  <c r="N62" i="29"/>
  <c r="M64" i="29"/>
  <c r="P64" i="29" s="1"/>
  <c r="N64" i="29"/>
  <c r="M66" i="29"/>
  <c r="P66" i="29" s="1"/>
  <c r="N66" i="29"/>
  <c r="M68" i="29"/>
  <c r="P68" i="29" s="1"/>
  <c r="N68" i="29"/>
  <c r="M70" i="29"/>
  <c r="N70" i="29"/>
  <c r="M72" i="29"/>
  <c r="N72" i="29"/>
  <c r="P72" i="29"/>
  <c r="M74" i="29"/>
  <c r="P74" i="29" s="1"/>
  <c r="N74" i="29"/>
  <c r="M76" i="29"/>
  <c r="P76" i="29" s="1"/>
  <c r="N76" i="29"/>
  <c r="M78" i="29"/>
  <c r="P78" i="29" s="1"/>
  <c r="N78" i="29"/>
  <c r="M80" i="29"/>
  <c r="N80" i="29"/>
  <c r="P80" i="29" s="1"/>
  <c r="M82" i="29"/>
  <c r="N82" i="29"/>
  <c r="M84" i="29"/>
  <c r="N84" i="29"/>
  <c r="P84" i="29"/>
  <c r="M86" i="29"/>
  <c r="P86" i="29" s="1"/>
  <c r="N86" i="29"/>
  <c r="M88" i="29"/>
  <c r="P88" i="29" s="1"/>
  <c r="N88" i="29"/>
  <c r="M90" i="29"/>
  <c r="P90" i="29" s="1"/>
  <c r="N90" i="29"/>
  <c r="M92" i="29"/>
  <c r="P92" i="29" s="1"/>
  <c r="N92" i="29"/>
  <c r="M94" i="29"/>
  <c r="N94" i="29"/>
  <c r="M96" i="29"/>
  <c r="N96" i="29"/>
  <c r="P96" i="29"/>
  <c r="U30" i="29"/>
  <c r="V30" i="29"/>
  <c r="U32" i="29"/>
  <c r="V32" i="29"/>
  <c r="X32" i="29"/>
  <c r="U34" i="29"/>
  <c r="V34" i="29"/>
  <c r="U36" i="29"/>
  <c r="V36" i="29"/>
  <c r="U38" i="29"/>
  <c r="V38" i="29"/>
  <c r="U40" i="29"/>
  <c r="V40" i="29"/>
  <c r="X40" i="29"/>
  <c r="U42" i="29"/>
  <c r="X42" i="29" s="1"/>
  <c r="V42" i="29"/>
  <c r="M46" i="29"/>
  <c r="P46" i="29" s="1"/>
  <c r="N46" i="29"/>
  <c r="E48" i="29"/>
  <c r="F48" i="29"/>
  <c r="M122" i="29"/>
  <c r="V129" i="29"/>
  <c r="U129" i="29"/>
  <c r="X129" i="29" s="1"/>
  <c r="D309" i="29"/>
  <c r="I309" i="29"/>
  <c r="E19" i="29"/>
  <c r="E21" i="29"/>
  <c r="E23" i="29"/>
  <c r="H23" i="29" s="1"/>
  <c r="E25" i="29"/>
  <c r="E27" i="29"/>
  <c r="H27" i="29" s="1"/>
  <c r="X27" i="29"/>
  <c r="E29" i="29"/>
  <c r="X29" i="29"/>
  <c r="Q44" i="29"/>
  <c r="L45" i="29"/>
  <c r="V45" i="29"/>
  <c r="Q46" i="29"/>
  <c r="L47" i="29"/>
  <c r="V47" i="29"/>
  <c r="X47" i="29" s="1"/>
  <c r="Q48" i="29"/>
  <c r="L49" i="29"/>
  <c r="V49" i="29"/>
  <c r="X49" i="29" s="1"/>
  <c r="Q50" i="29"/>
  <c r="L51" i="29"/>
  <c r="V51" i="29"/>
  <c r="X51" i="29" s="1"/>
  <c r="Q52" i="29"/>
  <c r="L53" i="29"/>
  <c r="V53" i="29"/>
  <c r="Q54" i="29"/>
  <c r="L55" i="29"/>
  <c r="V55" i="29"/>
  <c r="X55" i="29" s="1"/>
  <c r="Q56" i="29"/>
  <c r="L57" i="29"/>
  <c r="V57" i="29"/>
  <c r="Q58" i="29"/>
  <c r="L59" i="29"/>
  <c r="V59" i="29"/>
  <c r="Q60" i="29"/>
  <c r="L61" i="29"/>
  <c r="V61" i="29"/>
  <c r="X61" i="29" s="1"/>
  <c r="Q62" i="29"/>
  <c r="L63" i="29"/>
  <c r="V63" i="29"/>
  <c r="X63" i="29" s="1"/>
  <c r="Q64" i="29"/>
  <c r="L65" i="29"/>
  <c r="V65" i="29"/>
  <c r="X65" i="29" s="1"/>
  <c r="Q66" i="29"/>
  <c r="L67" i="29"/>
  <c r="V67" i="29"/>
  <c r="X67" i="29" s="1"/>
  <c r="Q68" i="29"/>
  <c r="L69" i="29"/>
  <c r="V69" i="29"/>
  <c r="Q70" i="29"/>
  <c r="L71" i="29"/>
  <c r="V71" i="29"/>
  <c r="Q72" i="29"/>
  <c r="L73" i="29"/>
  <c r="V73" i="29"/>
  <c r="X73" i="29" s="1"/>
  <c r="Q74" i="29"/>
  <c r="L75" i="29"/>
  <c r="V75" i="29"/>
  <c r="X75" i="29" s="1"/>
  <c r="Q76" i="29"/>
  <c r="L77" i="29"/>
  <c r="V77" i="29"/>
  <c r="Q78" i="29"/>
  <c r="L79" i="29"/>
  <c r="V79" i="29"/>
  <c r="X79" i="29" s="1"/>
  <c r="Q80" i="29"/>
  <c r="L81" i="29"/>
  <c r="V81" i="29"/>
  <c r="Q82" i="29"/>
  <c r="L83" i="29"/>
  <c r="V83" i="29"/>
  <c r="X83" i="29" s="1"/>
  <c r="Q84" i="29"/>
  <c r="L85" i="29"/>
  <c r="V85" i="29"/>
  <c r="X85" i="29" s="1"/>
  <c r="Q86" i="29"/>
  <c r="L87" i="29"/>
  <c r="V87" i="29"/>
  <c r="X87" i="29" s="1"/>
  <c r="Q88" i="29"/>
  <c r="L89" i="29"/>
  <c r="V89" i="29"/>
  <c r="Q90" i="29"/>
  <c r="L91" i="29"/>
  <c r="V91" i="29"/>
  <c r="X91" i="29" s="1"/>
  <c r="Q92" i="29"/>
  <c r="L93" i="29"/>
  <c r="V93" i="29"/>
  <c r="Q94" i="29"/>
  <c r="L95" i="29"/>
  <c r="V95" i="29"/>
  <c r="Q96" i="29"/>
  <c r="L97" i="29"/>
  <c r="V97" i="29"/>
  <c r="X97" i="29" s="1"/>
  <c r="V98" i="29"/>
  <c r="X98" i="29" s="1"/>
  <c r="V99" i="29"/>
  <c r="V100" i="29"/>
  <c r="X100" i="29" s="1"/>
  <c r="V101" i="29"/>
  <c r="V102" i="29"/>
  <c r="V103" i="29"/>
  <c r="X103" i="29" s="1"/>
  <c r="V104" i="29"/>
  <c r="X104" i="29" s="1"/>
  <c r="V105" i="29"/>
  <c r="X105" i="29" s="1"/>
  <c r="V106" i="29"/>
  <c r="X106" i="29" s="1"/>
  <c r="V107" i="29"/>
  <c r="V108" i="29"/>
  <c r="X108" i="29" s="1"/>
  <c r="V109" i="29"/>
  <c r="X109" i="29" s="1"/>
  <c r="V110" i="29"/>
  <c r="X110" i="29" s="1"/>
  <c r="V111" i="29"/>
  <c r="V112" i="29"/>
  <c r="X112" i="29" s="1"/>
  <c r="V113" i="29"/>
  <c r="V114" i="29"/>
  <c r="V115" i="29"/>
  <c r="X115" i="29" s="1"/>
  <c r="V116" i="29"/>
  <c r="X116" i="29" s="1"/>
  <c r="V117" i="29"/>
  <c r="X117" i="29" s="1"/>
  <c r="V118" i="29"/>
  <c r="X118" i="29" s="1"/>
  <c r="N122" i="29"/>
  <c r="L130" i="29"/>
  <c r="Q130" i="29"/>
  <c r="V131" i="29"/>
  <c r="U131" i="29"/>
  <c r="H133" i="29"/>
  <c r="N233" i="29"/>
  <c r="M233" i="29"/>
  <c r="N237" i="29"/>
  <c r="M237" i="29"/>
  <c r="N242" i="29"/>
  <c r="N245" i="29"/>
  <c r="M245" i="29"/>
  <c r="N249" i="29"/>
  <c r="M249" i="29"/>
  <c r="M254" i="29"/>
  <c r="N254" i="29"/>
  <c r="N257" i="29"/>
  <c r="M257" i="29"/>
  <c r="N261" i="29"/>
  <c r="M261" i="29"/>
  <c r="D267" i="29"/>
  <c r="I267" i="29"/>
  <c r="V272" i="29"/>
  <c r="U272" i="29"/>
  <c r="X272" i="29" s="1"/>
  <c r="N283" i="29"/>
  <c r="P283" i="29" s="1"/>
  <c r="M283" i="29"/>
  <c r="N295" i="29"/>
  <c r="M295" i="29"/>
  <c r="P295" i="29" s="1"/>
  <c r="N307" i="29"/>
  <c r="M307" i="29"/>
  <c r="N319" i="29"/>
  <c r="P319" i="29" s="1"/>
  <c r="M319" i="29"/>
  <c r="N331" i="29"/>
  <c r="M331" i="29"/>
  <c r="I353" i="29"/>
  <c r="D353" i="29"/>
  <c r="F19" i="29"/>
  <c r="F21" i="29"/>
  <c r="F23" i="29"/>
  <c r="F25" i="29"/>
  <c r="F27" i="29"/>
  <c r="F29" i="29"/>
  <c r="H29" i="29" s="1"/>
  <c r="I30" i="29"/>
  <c r="Q30" i="29"/>
  <c r="Y30" i="29"/>
  <c r="I31" i="29"/>
  <c r="Q31" i="29"/>
  <c r="Y31" i="29"/>
  <c r="I32" i="29"/>
  <c r="Q32" i="29"/>
  <c r="Y32" i="29"/>
  <c r="I33" i="29"/>
  <c r="Q33" i="29"/>
  <c r="Y33" i="29"/>
  <c r="I34" i="29"/>
  <c r="Q34" i="29"/>
  <c r="Y34" i="29"/>
  <c r="I35" i="29"/>
  <c r="Q35" i="29"/>
  <c r="Y35" i="29"/>
  <c r="I36" i="29"/>
  <c r="Q36" i="29"/>
  <c r="Y36" i="29"/>
  <c r="I37" i="29"/>
  <c r="Q37" i="29"/>
  <c r="Y37" i="29"/>
  <c r="I38" i="29"/>
  <c r="Q38" i="29"/>
  <c r="Y38" i="29"/>
  <c r="I39" i="29"/>
  <c r="Q39" i="29"/>
  <c r="Y39" i="29"/>
  <c r="I40" i="29"/>
  <c r="Q40" i="29"/>
  <c r="Y40" i="29"/>
  <c r="I41" i="29"/>
  <c r="Q41" i="29"/>
  <c r="Y41" i="29"/>
  <c r="I42" i="29"/>
  <c r="Q42" i="29"/>
  <c r="Y42" i="29"/>
  <c r="I43" i="29"/>
  <c r="Q43" i="29"/>
  <c r="Y43" i="29"/>
  <c r="I44" i="29"/>
  <c r="X45" i="29"/>
  <c r="I46" i="29"/>
  <c r="I48" i="29"/>
  <c r="I50" i="29"/>
  <c r="I52" i="29"/>
  <c r="X53" i="29"/>
  <c r="I54" i="29"/>
  <c r="I56" i="29"/>
  <c r="X57" i="29"/>
  <c r="I58" i="29"/>
  <c r="X59" i="29"/>
  <c r="I60" i="29"/>
  <c r="I62" i="29"/>
  <c r="I64" i="29"/>
  <c r="I66" i="29"/>
  <c r="I68" i="29"/>
  <c r="X69" i="29"/>
  <c r="I70" i="29"/>
  <c r="X71" i="29"/>
  <c r="I72" i="29"/>
  <c r="I74" i="29"/>
  <c r="I76" i="29"/>
  <c r="X77" i="29"/>
  <c r="I78" i="29"/>
  <c r="I80" i="29"/>
  <c r="X81" i="29"/>
  <c r="I82" i="29"/>
  <c r="I84" i="29"/>
  <c r="I86" i="29"/>
  <c r="I88" i="29"/>
  <c r="X89" i="29"/>
  <c r="I90" i="29"/>
  <c r="I92" i="29"/>
  <c r="X93" i="29"/>
  <c r="I94" i="29"/>
  <c r="X95" i="29"/>
  <c r="I96" i="29"/>
  <c r="X99" i="29"/>
  <c r="X101" i="29"/>
  <c r="X102" i="29"/>
  <c r="X107" i="29"/>
  <c r="X111" i="29"/>
  <c r="X113" i="29"/>
  <c r="X114" i="29"/>
  <c r="T128" i="29"/>
  <c r="Y128" i="29"/>
  <c r="Y129" i="29"/>
  <c r="L132" i="29"/>
  <c r="Q132" i="29"/>
  <c r="V133" i="29"/>
  <c r="U133" i="29"/>
  <c r="X133" i="29" s="1"/>
  <c r="H135" i="29"/>
  <c r="I229" i="29"/>
  <c r="D229" i="29"/>
  <c r="X231" i="29"/>
  <c r="V231" i="29"/>
  <c r="U231" i="29"/>
  <c r="Q239" i="29"/>
  <c r="L239" i="29"/>
  <c r="V243" i="29"/>
  <c r="U243" i="29"/>
  <c r="Q251" i="29"/>
  <c r="L251" i="29"/>
  <c r="V255" i="29"/>
  <c r="U255" i="29"/>
  <c r="X255" i="29" s="1"/>
  <c r="E121" i="29"/>
  <c r="H121" i="29" s="1"/>
  <c r="X123" i="29"/>
  <c r="U123" i="29"/>
  <c r="U125" i="29"/>
  <c r="X125" i="29" s="1"/>
  <c r="M128" i="29"/>
  <c r="P128" i="29" s="1"/>
  <c r="I262" i="29"/>
  <c r="D262" i="29"/>
  <c r="E120" i="29"/>
  <c r="H120" i="29" s="1"/>
  <c r="U120" i="29"/>
  <c r="X120" i="29" s="1"/>
  <c r="P121" i="29"/>
  <c r="M121" i="29"/>
  <c r="E122" i="29"/>
  <c r="H122" i="29" s="1"/>
  <c r="U122" i="29"/>
  <c r="X122" i="29" s="1"/>
  <c r="P123" i="29"/>
  <c r="M123" i="29"/>
  <c r="E124" i="29"/>
  <c r="H124" i="29" s="1"/>
  <c r="U124" i="29"/>
  <c r="X124" i="29" s="1"/>
  <c r="M125" i="29"/>
  <c r="P125" i="29" s="1"/>
  <c r="E126" i="29"/>
  <c r="H126" i="29" s="1"/>
  <c r="U126" i="29"/>
  <c r="X126" i="29" s="1"/>
  <c r="P127" i="29"/>
  <c r="M127" i="29"/>
  <c r="E128" i="29"/>
  <c r="H128" i="29" s="1"/>
  <c r="T130" i="29"/>
  <c r="Y130" i="29"/>
  <c r="L134" i="29"/>
  <c r="Q134" i="29"/>
  <c r="V135" i="29"/>
  <c r="U135" i="29"/>
  <c r="V236" i="29"/>
  <c r="U236" i="29"/>
  <c r="V248" i="29"/>
  <c r="U248" i="29"/>
  <c r="V260" i="29"/>
  <c r="U260" i="29"/>
  <c r="X260" i="29" s="1"/>
  <c r="V281" i="29"/>
  <c r="U281" i="29"/>
  <c r="V293" i="29"/>
  <c r="X293" i="29" s="1"/>
  <c r="U293" i="29"/>
  <c r="V305" i="29"/>
  <c r="U305" i="29"/>
  <c r="X305" i="29" s="1"/>
  <c r="V317" i="29"/>
  <c r="X317" i="29"/>
  <c r="U317" i="29"/>
  <c r="V329" i="29"/>
  <c r="U329" i="29"/>
  <c r="X329" i="29" s="1"/>
  <c r="I341" i="29"/>
  <c r="D341" i="29"/>
  <c r="M120" i="29"/>
  <c r="P120" i="29" s="1"/>
  <c r="E123" i="29"/>
  <c r="H123" i="29" s="1"/>
  <c r="E125" i="29"/>
  <c r="H125" i="29" s="1"/>
  <c r="P126" i="29"/>
  <c r="M126" i="29"/>
  <c r="U127" i="29"/>
  <c r="X127" i="29" s="1"/>
  <c r="D285" i="29"/>
  <c r="I285" i="29"/>
  <c r="D333" i="29"/>
  <c r="I333" i="29"/>
  <c r="Y483" i="29"/>
  <c r="T483" i="29"/>
  <c r="E18" i="29"/>
  <c r="H18" i="29" s="1"/>
  <c r="E20" i="29"/>
  <c r="H20" i="29" s="1"/>
  <c r="E22" i="29"/>
  <c r="H22" i="29" s="1"/>
  <c r="E26" i="29"/>
  <c r="H26" i="29" s="1"/>
  <c r="E28" i="29"/>
  <c r="H28" i="29" s="1"/>
  <c r="V44" i="29"/>
  <c r="X44" i="29" s="1"/>
  <c r="V46" i="29"/>
  <c r="X46" i="29" s="1"/>
  <c r="V50" i="29"/>
  <c r="V52" i="29"/>
  <c r="V54" i="29"/>
  <c r="X54" i="29" s="1"/>
  <c r="V56" i="29"/>
  <c r="V58" i="29"/>
  <c r="X58" i="29" s="1"/>
  <c r="V62" i="29"/>
  <c r="X62" i="29" s="1"/>
  <c r="V64" i="29"/>
  <c r="V68" i="29"/>
  <c r="X68" i="29" s="1"/>
  <c r="V70" i="29"/>
  <c r="X70" i="29" s="1"/>
  <c r="V72" i="29"/>
  <c r="X72" i="29" s="1"/>
  <c r="V74" i="29"/>
  <c r="V76" i="29"/>
  <c r="V78" i="29"/>
  <c r="X78" i="29" s="1"/>
  <c r="V80" i="29"/>
  <c r="V82" i="29"/>
  <c r="X82" i="29" s="1"/>
  <c r="V84" i="29"/>
  <c r="X84" i="29" s="1"/>
  <c r="V86" i="29"/>
  <c r="X86" i="29" s="1"/>
  <c r="V88" i="29"/>
  <c r="V90" i="29"/>
  <c r="X90" i="29" s="1"/>
  <c r="V92" i="29"/>
  <c r="X92" i="29" s="1"/>
  <c r="V94" i="29"/>
  <c r="X94" i="29" s="1"/>
  <c r="T132" i="29"/>
  <c r="Y132" i="29"/>
  <c r="L136" i="29"/>
  <c r="Q136" i="29"/>
  <c r="V137" i="29"/>
  <c r="U137" i="29"/>
  <c r="X137" i="29" s="1"/>
  <c r="L138" i="29"/>
  <c r="Q138" i="29"/>
  <c r="V139" i="29"/>
  <c r="U139" i="29"/>
  <c r="X139" i="29" s="1"/>
  <c r="L140" i="29"/>
  <c r="Q140" i="29"/>
  <c r="V141" i="29"/>
  <c r="X141" i="29" s="1"/>
  <c r="U141" i="29"/>
  <c r="L142" i="29"/>
  <c r="Q142" i="29"/>
  <c r="V143" i="29"/>
  <c r="U143" i="29"/>
  <c r="L144" i="29"/>
  <c r="Q144" i="29"/>
  <c r="V145" i="29"/>
  <c r="U145" i="29"/>
  <c r="L146" i="29"/>
  <c r="Q146" i="29"/>
  <c r="X147" i="29"/>
  <c r="V147" i="29"/>
  <c r="U147" i="29"/>
  <c r="L148" i="29"/>
  <c r="Q148" i="29"/>
  <c r="V149" i="29"/>
  <c r="U149" i="29"/>
  <c r="X149" i="29" s="1"/>
  <c r="L150" i="29"/>
  <c r="Q150" i="29"/>
  <c r="V151" i="29"/>
  <c r="X151" i="29" s="1"/>
  <c r="U151" i="29"/>
  <c r="L152" i="29"/>
  <c r="Q152" i="29"/>
  <c r="V153" i="29"/>
  <c r="X153" i="29" s="1"/>
  <c r="U153" i="29"/>
  <c r="L154" i="29"/>
  <c r="Q154" i="29"/>
  <c r="V155" i="29"/>
  <c r="U155" i="29"/>
  <c r="L156" i="29"/>
  <c r="Q156" i="29"/>
  <c r="V157" i="29"/>
  <c r="U157" i="29"/>
  <c r="L158" i="29"/>
  <c r="Q158" i="29"/>
  <c r="V159" i="29"/>
  <c r="U159" i="29"/>
  <c r="X159" i="29" s="1"/>
  <c r="L160" i="29"/>
  <c r="Q160" i="29"/>
  <c r="V161" i="29"/>
  <c r="U161" i="29"/>
  <c r="X161" i="29" s="1"/>
  <c r="L162" i="29"/>
  <c r="Q162" i="29"/>
  <c r="V163" i="29"/>
  <c r="U163" i="29"/>
  <c r="X163" i="29" s="1"/>
  <c r="L164" i="29"/>
  <c r="Q164" i="29"/>
  <c r="V165" i="29"/>
  <c r="X165" i="29" s="1"/>
  <c r="U165" i="29"/>
  <c r="L166" i="29"/>
  <c r="Q166" i="29"/>
  <c r="V167" i="29"/>
  <c r="U167" i="29"/>
  <c r="L168" i="29"/>
  <c r="Q168" i="29"/>
  <c r="V169" i="29"/>
  <c r="U169" i="29"/>
  <c r="L170" i="29"/>
  <c r="Q170" i="29"/>
  <c r="V171" i="29"/>
  <c r="U171" i="29"/>
  <c r="X171" i="29" s="1"/>
  <c r="L172" i="29"/>
  <c r="Q172" i="29"/>
  <c r="V173" i="29"/>
  <c r="U173" i="29"/>
  <c r="X173" i="29" s="1"/>
  <c r="L174" i="29"/>
  <c r="Q174" i="29"/>
  <c r="V175" i="29"/>
  <c r="U175" i="29"/>
  <c r="X175" i="29" s="1"/>
  <c r="L176" i="29"/>
  <c r="Q176" i="29"/>
  <c r="V177" i="29"/>
  <c r="X177" i="29" s="1"/>
  <c r="U177" i="29"/>
  <c r="L178" i="29"/>
  <c r="Q178" i="29"/>
  <c r="V179" i="29"/>
  <c r="U179" i="29"/>
  <c r="L180" i="29"/>
  <c r="Q180" i="29"/>
  <c r="V181" i="29"/>
  <c r="U181" i="29"/>
  <c r="X181" i="29" s="1"/>
  <c r="L182" i="29"/>
  <c r="Q182" i="29"/>
  <c r="X183" i="29"/>
  <c r="V183" i="29"/>
  <c r="U183" i="29"/>
  <c r="L184" i="29"/>
  <c r="Q184" i="29"/>
  <c r="V185" i="29"/>
  <c r="U185" i="29"/>
  <c r="X185" i="29" s="1"/>
  <c r="L186" i="29"/>
  <c r="Q186" i="29"/>
  <c r="V187" i="29"/>
  <c r="X187" i="29" s="1"/>
  <c r="U187" i="29"/>
  <c r="L188" i="29"/>
  <c r="Q188" i="29"/>
  <c r="V189" i="29"/>
  <c r="U189" i="29"/>
  <c r="L190" i="29"/>
  <c r="Q190" i="29"/>
  <c r="V191" i="29"/>
  <c r="U191" i="29"/>
  <c r="L192" i="29"/>
  <c r="Q192" i="29"/>
  <c r="V193" i="29"/>
  <c r="U193" i="29"/>
  <c r="L194" i="29"/>
  <c r="Q194" i="29"/>
  <c r="M228" i="29"/>
  <c r="P228" i="29" s="1"/>
  <c r="N228" i="29"/>
  <c r="N229" i="29"/>
  <c r="P229" i="29" s="1"/>
  <c r="M229" i="29"/>
  <c r="U119" i="29"/>
  <c r="X119" i="29" s="1"/>
  <c r="U121" i="29"/>
  <c r="X121" i="29" s="1"/>
  <c r="P124" i="29"/>
  <c r="M124" i="29"/>
  <c r="E127" i="29"/>
  <c r="H127" i="29" s="1"/>
  <c r="D297" i="29"/>
  <c r="I297" i="29"/>
  <c r="D321" i="29"/>
  <c r="I321" i="29"/>
  <c r="X50" i="29"/>
  <c r="X52" i="29"/>
  <c r="X56" i="29"/>
  <c r="X64" i="29"/>
  <c r="X74" i="29"/>
  <c r="X76" i="29"/>
  <c r="X80" i="29"/>
  <c r="X88" i="29"/>
  <c r="X96" i="29"/>
  <c r="F98" i="29"/>
  <c r="H98" i="29" s="1"/>
  <c r="F99" i="29"/>
  <c r="H99" i="29" s="1"/>
  <c r="F100" i="29"/>
  <c r="H100" i="29" s="1"/>
  <c r="F101" i="29"/>
  <c r="H101" i="29" s="1"/>
  <c r="F102" i="29"/>
  <c r="H102" i="29" s="1"/>
  <c r="F103" i="29"/>
  <c r="H103" i="29" s="1"/>
  <c r="F104" i="29"/>
  <c r="H104" i="29" s="1"/>
  <c r="F105" i="29"/>
  <c r="H105" i="29" s="1"/>
  <c r="F106" i="29"/>
  <c r="H106" i="29" s="1"/>
  <c r="F107" i="29"/>
  <c r="H107" i="29" s="1"/>
  <c r="F108" i="29"/>
  <c r="H108" i="29" s="1"/>
  <c r="F109" i="29"/>
  <c r="H109" i="29" s="1"/>
  <c r="F110" i="29"/>
  <c r="H110" i="29" s="1"/>
  <c r="F111" i="29"/>
  <c r="H111" i="29" s="1"/>
  <c r="F112" i="29"/>
  <c r="H112" i="29" s="1"/>
  <c r="F113" i="29"/>
  <c r="H113" i="29" s="1"/>
  <c r="F114" i="29"/>
  <c r="H114" i="29" s="1"/>
  <c r="F115" i="29"/>
  <c r="H115" i="29" s="1"/>
  <c r="F116" i="29"/>
  <c r="H116" i="29" s="1"/>
  <c r="F117" i="29"/>
  <c r="H117" i="29" s="1"/>
  <c r="F118" i="29"/>
  <c r="H118" i="29" s="1"/>
  <c r="F119" i="29"/>
  <c r="H119" i="29" s="1"/>
  <c r="H129" i="29"/>
  <c r="T134" i="29"/>
  <c r="Y134" i="29"/>
  <c r="Y135" i="29"/>
  <c r="Y137" i="29"/>
  <c r="Y139" i="29"/>
  <c r="Y141" i="29"/>
  <c r="Y143" i="29"/>
  <c r="Y145" i="29"/>
  <c r="Y147" i="29"/>
  <c r="Y149" i="29"/>
  <c r="Y151" i="29"/>
  <c r="Y153" i="29"/>
  <c r="Y155" i="29"/>
  <c r="Y157" i="29"/>
  <c r="Y159" i="29"/>
  <c r="Y161" i="29"/>
  <c r="Y163" i="29"/>
  <c r="Y165" i="29"/>
  <c r="Y167" i="29"/>
  <c r="Y169" i="29"/>
  <c r="Y171" i="29"/>
  <c r="Y173" i="29"/>
  <c r="Y175" i="29"/>
  <c r="Y177" i="29"/>
  <c r="Y179" i="29"/>
  <c r="Y181" i="29"/>
  <c r="Y183" i="29"/>
  <c r="Y185" i="29"/>
  <c r="Y187" i="29"/>
  <c r="Y189" i="29"/>
  <c r="Y191" i="29"/>
  <c r="Y193" i="29"/>
  <c r="I230" i="29"/>
  <c r="D230" i="29"/>
  <c r="D231" i="29"/>
  <c r="I231" i="29"/>
  <c r="I238" i="29"/>
  <c r="D238" i="29"/>
  <c r="D243" i="29"/>
  <c r="I243" i="29"/>
  <c r="I250" i="29"/>
  <c r="D250" i="29"/>
  <c r="D255" i="29"/>
  <c r="I255" i="29"/>
  <c r="N268" i="29"/>
  <c r="M268" i="29"/>
  <c r="P268" i="29" s="1"/>
  <c r="I274" i="29"/>
  <c r="D274" i="29"/>
  <c r="Q129" i="29"/>
  <c r="Q131" i="29"/>
  <c r="Q133" i="29"/>
  <c r="Q135" i="29"/>
  <c r="Q137" i="29"/>
  <c r="Q139" i="29"/>
  <c r="Q141" i="29"/>
  <c r="Q143" i="29"/>
  <c r="Q145" i="29"/>
  <c r="Q147" i="29"/>
  <c r="Q149" i="29"/>
  <c r="Q151" i="29"/>
  <c r="Q153" i="29"/>
  <c r="Q155" i="29"/>
  <c r="Q157" i="29"/>
  <c r="Q159" i="29"/>
  <c r="Q161" i="29"/>
  <c r="Q163" i="29"/>
  <c r="Q165" i="29"/>
  <c r="Q167" i="29"/>
  <c r="Q169" i="29"/>
  <c r="Q171" i="29"/>
  <c r="Q173" i="29"/>
  <c r="Q175" i="29"/>
  <c r="Q177" i="29"/>
  <c r="Q179" i="29"/>
  <c r="Q181" i="29"/>
  <c r="Q183" i="29"/>
  <c r="Q185" i="29"/>
  <c r="Q187" i="29"/>
  <c r="Q189" i="29"/>
  <c r="Q191" i="29"/>
  <c r="Q193" i="29"/>
  <c r="Q195" i="29"/>
  <c r="L195" i="29"/>
  <c r="Q196" i="29"/>
  <c r="L196" i="29"/>
  <c r="Q197" i="29"/>
  <c r="L197" i="29"/>
  <c r="Q198" i="29"/>
  <c r="L198" i="29"/>
  <c r="Q199" i="29"/>
  <c r="L199" i="29"/>
  <c r="Q200" i="29"/>
  <c r="L200" i="29"/>
  <c r="Q201" i="29"/>
  <c r="L201" i="29"/>
  <c r="Q202" i="29"/>
  <c r="L202" i="29"/>
  <c r="Q203" i="29"/>
  <c r="L203" i="29"/>
  <c r="Q204" i="29"/>
  <c r="L204" i="29"/>
  <c r="Q205" i="29"/>
  <c r="L205" i="29"/>
  <c r="Q206" i="29"/>
  <c r="L206" i="29"/>
  <c r="Q207" i="29"/>
  <c r="L207" i="29"/>
  <c r="Q208" i="29"/>
  <c r="L208" i="29"/>
  <c r="Q209" i="29"/>
  <c r="L209" i="29"/>
  <c r="Q210" i="29"/>
  <c r="L210" i="29"/>
  <c r="Q211" i="29"/>
  <c r="L211" i="29"/>
  <c r="Q212" i="29"/>
  <c r="L212" i="29"/>
  <c r="Q213" i="29"/>
  <c r="L213" i="29"/>
  <c r="Q214" i="29"/>
  <c r="L214" i="29"/>
  <c r="Q215" i="29"/>
  <c r="L215" i="29"/>
  <c r="Q216" i="29"/>
  <c r="L216" i="29"/>
  <c r="Q217" i="29"/>
  <c r="L217" i="29"/>
  <c r="Q218" i="29"/>
  <c r="L218" i="29"/>
  <c r="Q219" i="29"/>
  <c r="L219" i="29"/>
  <c r="Q220" i="29"/>
  <c r="L220" i="29"/>
  <c r="Q221" i="29"/>
  <c r="L221" i="29"/>
  <c r="Q222" i="29"/>
  <c r="L222" i="29"/>
  <c r="Q223" i="29"/>
  <c r="L223" i="29"/>
  <c r="Q224" i="29"/>
  <c r="L224" i="29"/>
  <c r="Q225" i="29"/>
  <c r="L225" i="29"/>
  <c r="Q226" i="29"/>
  <c r="L226" i="29"/>
  <c r="Q227" i="29"/>
  <c r="L227" i="29"/>
  <c r="Y228" i="29"/>
  <c r="P232" i="29"/>
  <c r="M232" i="29"/>
  <c r="D233" i="29"/>
  <c r="I233" i="29"/>
  <c r="V233" i="29"/>
  <c r="X233" i="29" s="1"/>
  <c r="X238" i="29"/>
  <c r="V238" i="29"/>
  <c r="I240" i="29"/>
  <c r="D240" i="29"/>
  <c r="M244" i="29"/>
  <c r="P244" i="29" s="1"/>
  <c r="D245" i="29"/>
  <c r="I245" i="29"/>
  <c r="V245" i="29"/>
  <c r="X245" i="29" s="1"/>
  <c r="V250" i="29"/>
  <c r="X250" i="29" s="1"/>
  <c r="I252" i="29"/>
  <c r="D252" i="29"/>
  <c r="M256" i="29"/>
  <c r="P256" i="29" s="1"/>
  <c r="D257" i="29"/>
  <c r="I257" i="29"/>
  <c r="X257" i="29"/>
  <c r="V257" i="29"/>
  <c r="D265" i="29"/>
  <c r="I265" i="29"/>
  <c r="N266" i="29"/>
  <c r="M266" i="29"/>
  <c r="V270" i="29"/>
  <c r="X270" i="29" s="1"/>
  <c r="N271" i="29"/>
  <c r="M271" i="29"/>
  <c r="I272" i="29"/>
  <c r="D272" i="29"/>
  <c r="N274" i="29"/>
  <c r="P274" i="29" s="1"/>
  <c r="L288" i="29"/>
  <c r="Q288" i="29"/>
  <c r="L300" i="29"/>
  <c r="Q300" i="29"/>
  <c r="L312" i="29"/>
  <c r="Q312" i="29"/>
  <c r="L324" i="29"/>
  <c r="Q324" i="29"/>
  <c r="L336" i="29"/>
  <c r="Q336" i="29"/>
  <c r="V350" i="29"/>
  <c r="U350" i="29"/>
  <c r="X350" i="29" s="1"/>
  <c r="M234" i="29"/>
  <c r="D235" i="29"/>
  <c r="I235" i="29"/>
  <c r="X235" i="29"/>
  <c r="V235" i="29"/>
  <c r="V240" i="29"/>
  <c r="N241" i="29"/>
  <c r="M241" i="29"/>
  <c r="I242" i="29"/>
  <c r="D242" i="29"/>
  <c r="M246" i="29"/>
  <c r="D247" i="29"/>
  <c r="I247" i="29"/>
  <c r="V247" i="29"/>
  <c r="V252" i="29"/>
  <c r="N253" i="29"/>
  <c r="M253" i="29"/>
  <c r="I254" i="29"/>
  <c r="D254" i="29"/>
  <c r="M258" i="29"/>
  <c r="P258" i="29" s="1"/>
  <c r="D259" i="29"/>
  <c r="I259" i="29"/>
  <c r="V259" i="29"/>
  <c r="D263" i="29"/>
  <c r="I263" i="29"/>
  <c r="N264" i="29"/>
  <c r="P264" i="29" s="1"/>
  <c r="M264" i="29"/>
  <c r="N269" i="29"/>
  <c r="M269" i="29"/>
  <c r="I270" i="29"/>
  <c r="D270" i="29"/>
  <c r="Y285" i="29"/>
  <c r="T285" i="29"/>
  <c r="Y297" i="29"/>
  <c r="T297" i="29"/>
  <c r="Y309" i="29"/>
  <c r="T309" i="29"/>
  <c r="Y321" i="29"/>
  <c r="T321" i="29"/>
  <c r="Y333" i="29"/>
  <c r="T333" i="29"/>
  <c r="L340" i="29"/>
  <c r="Q340" i="29"/>
  <c r="Y136" i="29"/>
  <c r="Y138" i="29"/>
  <c r="Y140" i="29"/>
  <c r="Y142" i="29"/>
  <c r="Y144" i="29"/>
  <c r="Y146" i="29"/>
  <c r="Y148" i="29"/>
  <c r="Y150" i="29"/>
  <c r="Y152" i="29"/>
  <c r="Y154" i="29"/>
  <c r="Y156" i="29"/>
  <c r="Y158" i="29"/>
  <c r="Y160" i="29"/>
  <c r="Y162" i="29"/>
  <c r="Y164" i="29"/>
  <c r="Y166" i="29"/>
  <c r="Y168" i="29"/>
  <c r="Y170" i="29"/>
  <c r="Y172" i="29"/>
  <c r="Y174" i="29"/>
  <c r="Y176" i="29"/>
  <c r="Y178" i="29"/>
  <c r="Y180" i="29"/>
  <c r="Y182" i="29"/>
  <c r="Y184" i="29"/>
  <c r="Y186" i="29"/>
  <c r="Y188" i="29"/>
  <c r="Y190" i="29"/>
  <c r="Y192" i="29"/>
  <c r="I195" i="29"/>
  <c r="D195" i="29"/>
  <c r="I196" i="29"/>
  <c r="D196" i="29"/>
  <c r="I197" i="29"/>
  <c r="D197" i="29"/>
  <c r="I198" i="29"/>
  <c r="D198" i="29"/>
  <c r="I199" i="29"/>
  <c r="D199" i="29"/>
  <c r="I200" i="29"/>
  <c r="D200" i="29"/>
  <c r="I201" i="29"/>
  <c r="D201" i="29"/>
  <c r="I202" i="29"/>
  <c r="D202" i="29"/>
  <c r="I203" i="29"/>
  <c r="D203" i="29"/>
  <c r="I204" i="29"/>
  <c r="D204" i="29"/>
  <c r="I205" i="29"/>
  <c r="D205" i="29"/>
  <c r="I206" i="29"/>
  <c r="D206" i="29"/>
  <c r="I207" i="29"/>
  <c r="D207" i="29"/>
  <c r="I208" i="29"/>
  <c r="D208" i="29"/>
  <c r="I209" i="29"/>
  <c r="D209" i="29"/>
  <c r="I210" i="29"/>
  <c r="D210" i="29"/>
  <c r="I211" i="29"/>
  <c r="D211" i="29"/>
  <c r="I212" i="29"/>
  <c r="D212" i="29"/>
  <c r="I213" i="29"/>
  <c r="D213" i="29"/>
  <c r="I214" i="29"/>
  <c r="D214" i="29"/>
  <c r="I215" i="29"/>
  <c r="D215" i="29"/>
  <c r="I216" i="29"/>
  <c r="D216" i="29"/>
  <c r="I217" i="29"/>
  <c r="D217" i="29"/>
  <c r="I218" i="29"/>
  <c r="D218" i="29"/>
  <c r="I219" i="29"/>
  <c r="D219" i="29"/>
  <c r="I220" i="29"/>
  <c r="D220" i="29"/>
  <c r="I221" i="29"/>
  <c r="D221" i="29"/>
  <c r="I222" i="29"/>
  <c r="D222" i="29"/>
  <c r="I223" i="29"/>
  <c r="D223" i="29"/>
  <c r="I224" i="29"/>
  <c r="D224" i="29"/>
  <c r="I225" i="29"/>
  <c r="D225" i="29"/>
  <c r="I226" i="29"/>
  <c r="D226" i="29"/>
  <c r="I227" i="29"/>
  <c r="D227" i="29"/>
  <c r="V230" i="29"/>
  <c r="L231" i="29"/>
  <c r="I232" i="29"/>
  <c r="D232" i="29"/>
  <c r="N234" i="29"/>
  <c r="U235" i="29"/>
  <c r="M236" i="29"/>
  <c r="D237" i="29"/>
  <c r="I237" i="29"/>
  <c r="V237" i="29"/>
  <c r="U240" i="29"/>
  <c r="X240" i="29" s="1"/>
  <c r="X242" i="29"/>
  <c r="V242" i="29"/>
  <c r="L243" i="29"/>
  <c r="I244" i="29"/>
  <c r="D244" i="29"/>
  <c r="N246" i="29"/>
  <c r="P246" i="29" s="1"/>
  <c r="U247" i="29"/>
  <c r="X247" i="29" s="1"/>
  <c r="D249" i="29"/>
  <c r="I249" i="29"/>
  <c r="V249" i="29"/>
  <c r="U252" i="29"/>
  <c r="X252" i="29" s="1"/>
  <c r="V254" i="29"/>
  <c r="L255" i="29"/>
  <c r="I256" i="29"/>
  <c r="D256" i="29"/>
  <c r="N258" i="29"/>
  <c r="U259" i="29"/>
  <c r="X259" i="29" s="1"/>
  <c r="M260" i="29"/>
  <c r="D261" i="29"/>
  <c r="I261" i="29"/>
  <c r="N262" i="29"/>
  <c r="M262" i="29"/>
  <c r="P262" i="29" s="1"/>
  <c r="V266" i="29"/>
  <c r="X266" i="29" s="1"/>
  <c r="N267" i="29"/>
  <c r="M267" i="29"/>
  <c r="I268" i="29"/>
  <c r="D268" i="29"/>
  <c r="D273" i="29"/>
  <c r="I273" i="29"/>
  <c r="Q276" i="29"/>
  <c r="L276" i="29"/>
  <c r="D279" i="29"/>
  <c r="I279" i="29"/>
  <c r="V287" i="29"/>
  <c r="X287" i="29" s="1"/>
  <c r="N289" i="29"/>
  <c r="M289" i="29"/>
  <c r="D291" i="29"/>
  <c r="I291" i="29"/>
  <c r="V299" i="29"/>
  <c r="N301" i="29"/>
  <c r="M301" i="29"/>
  <c r="D303" i="29"/>
  <c r="I303" i="29"/>
  <c r="V311" i="29"/>
  <c r="N313" i="29"/>
  <c r="M313" i="29"/>
  <c r="P313" i="29" s="1"/>
  <c r="D315" i="29"/>
  <c r="I315" i="29"/>
  <c r="V323" i="29"/>
  <c r="N325" i="29"/>
  <c r="M325" i="29"/>
  <c r="D327" i="29"/>
  <c r="I327" i="29"/>
  <c r="V335" i="29"/>
  <c r="N337" i="29"/>
  <c r="M337" i="29"/>
  <c r="P337" i="29" s="1"/>
  <c r="D339" i="29"/>
  <c r="I339" i="29"/>
  <c r="I347" i="29"/>
  <c r="D347" i="29"/>
  <c r="E228" i="29"/>
  <c r="H228" i="29" s="1"/>
  <c r="X229" i="29"/>
  <c r="U230" i="29"/>
  <c r="V232" i="29"/>
  <c r="X232" i="29" s="1"/>
  <c r="I234" i="29"/>
  <c r="D234" i="29"/>
  <c r="U237" i="29"/>
  <c r="X237" i="29" s="1"/>
  <c r="M238" i="29"/>
  <c r="P238" i="29" s="1"/>
  <c r="D239" i="29"/>
  <c r="I239" i="29"/>
  <c r="V239" i="29"/>
  <c r="X239" i="29" s="1"/>
  <c r="U242" i="29"/>
  <c r="X244" i="29"/>
  <c r="V244" i="29"/>
  <c r="I246" i="29"/>
  <c r="D246" i="29"/>
  <c r="U249" i="29"/>
  <c r="X249" i="29" s="1"/>
  <c r="M250" i="29"/>
  <c r="P250" i="29" s="1"/>
  <c r="D251" i="29"/>
  <c r="I251" i="29"/>
  <c r="V251" i="29"/>
  <c r="X251" i="29" s="1"/>
  <c r="U254" i="29"/>
  <c r="V256" i="29"/>
  <c r="X256" i="29" s="1"/>
  <c r="I258" i="29"/>
  <c r="D258" i="29"/>
  <c r="V264" i="29"/>
  <c r="X264" i="29" s="1"/>
  <c r="N265" i="29"/>
  <c r="M265" i="29"/>
  <c r="P265" i="29" s="1"/>
  <c r="I266" i="29"/>
  <c r="D266" i="29"/>
  <c r="U266" i="29"/>
  <c r="D271" i="29"/>
  <c r="I271" i="29"/>
  <c r="N272" i="29"/>
  <c r="M272" i="29"/>
  <c r="Q275" i="29"/>
  <c r="L275" i="29"/>
  <c r="L282" i="29"/>
  <c r="Q282" i="29"/>
  <c r="U287" i="29"/>
  <c r="L294" i="29"/>
  <c r="Q294" i="29"/>
  <c r="U299" i="29"/>
  <c r="L306" i="29"/>
  <c r="Q306" i="29"/>
  <c r="U311" i="29"/>
  <c r="X311" i="29" s="1"/>
  <c r="L318" i="29"/>
  <c r="Q318" i="29"/>
  <c r="U323" i="29"/>
  <c r="X323" i="29" s="1"/>
  <c r="L330" i="29"/>
  <c r="Q330" i="29"/>
  <c r="U335" i="29"/>
  <c r="X335" i="29" s="1"/>
  <c r="V344" i="29"/>
  <c r="U344" i="29"/>
  <c r="X344" i="29" s="1"/>
  <c r="N354" i="29"/>
  <c r="M354" i="29"/>
  <c r="P354" i="29" s="1"/>
  <c r="V355" i="29"/>
  <c r="U355" i="29"/>
  <c r="V357" i="29"/>
  <c r="U357" i="29"/>
  <c r="X357" i="29" s="1"/>
  <c r="N358" i="29"/>
  <c r="M358" i="29"/>
  <c r="V359" i="29"/>
  <c r="U359" i="29"/>
  <c r="V362" i="29"/>
  <c r="U362" i="29"/>
  <c r="V365" i="29"/>
  <c r="U365" i="29"/>
  <c r="X365" i="29" s="1"/>
  <c r="Y194" i="29"/>
  <c r="T194" i="29"/>
  <c r="Y195" i="29"/>
  <c r="T195" i="29"/>
  <c r="Y196" i="29"/>
  <c r="T196" i="29"/>
  <c r="Y197" i="29"/>
  <c r="T197" i="29"/>
  <c r="Y198" i="29"/>
  <c r="T198" i="29"/>
  <c r="Y199" i="29"/>
  <c r="T199" i="29"/>
  <c r="Y200" i="29"/>
  <c r="T200" i="29"/>
  <c r="Y201" i="29"/>
  <c r="T201" i="29"/>
  <c r="Y202" i="29"/>
  <c r="T202" i="29"/>
  <c r="Y203" i="29"/>
  <c r="T203" i="29"/>
  <c r="Y204" i="29"/>
  <c r="T204" i="29"/>
  <c r="Y205" i="29"/>
  <c r="T205" i="29"/>
  <c r="Y206" i="29"/>
  <c r="T206" i="29"/>
  <c r="Y207" i="29"/>
  <c r="T207" i="29"/>
  <c r="Y208" i="29"/>
  <c r="T208" i="29"/>
  <c r="Y209" i="29"/>
  <c r="T209" i="29"/>
  <c r="Y210" i="29"/>
  <c r="T210" i="29"/>
  <c r="Y211" i="29"/>
  <c r="T211" i="29"/>
  <c r="Y212" i="29"/>
  <c r="T212" i="29"/>
  <c r="Y213" i="29"/>
  <c r="T213" i="29"/>
  <c r="Y214" i="29"/>
  <c r="T214" i="29"/>
  <c r="Y215" i="29"/>
  <c r="T215" i="29"/>
  <c r="Y216" i="29"/>
  <c r="T216" i="29"/>
  <c r="Y217" i="29"/>
  <c r="T217" i="29"/>
  <c r="Y218" i="29"/>
  <c r="T218" i="29"/>
  <c r="Y219" i="29"/>
  <c r="T219" i="29"/>
  <c r="Y220" i="29"/>
  <c r="T220" i="29"/>
  <c r="Y221" i="29"/>
  <c r="T221" i="29"/>
  <c r="Y222" i="29"/>
  <c r="T222" i="29"/>
  <c r="Y223" i="29"/>
  <c r="T223" i="29"/>
  <c r="Y224" i="29"/>
  <c r="T224" i="29"/>
  <c r="Y225" i="29"/>
  <c r="T225" i="29"/>
  <c r="Y226" i="29"/>
  <c r="T226" i="29"/>
  <c r="Y227" i="29"/>
  <c r="T227" i="29"/>
  <c r="V228" i="29"/>
  <c r="X228" i="29" s="1"/>
  <c r="V234" i="29"/>
  <c r="X234" i="29" s="1"/>
  <c r="N235" i="29"/>
  <c r="M235" i="29"/>
  <c r="P235" i="29" s="1"/>
  <c r="I236" i="29"/>
  <c r="D236" i="29"/>
  <c r="P240" i="29"/>
  <c r="M240" i="29"/>
  <c r="D241" i="29"/>
  <c r="I241" i="29"/>
  <c r="X241" i="29"/>
  <c r="V241" i="29"/>
  <c r="V246" i="29"/>
  <c r="X246" i="29" s="1"/>
  <c r="N247" i="29"/>
  <c r="M247" i="29"/>
  <c r="P247" i="29" s="1"/>
  <c r="I248" i="29"/>
  <c r="D248" i="29"/>
  <c r="P252" i="29"/>
  <c r="M252" i="29"/>
  <c r="D253" i="29"/>
  <c r="I253" i="29"/>
  <c r="V253" i="29"/>
  <c r="X253" i="29" s="1"/>
  <c r="V258" i="29"/>
  <c r="X258" i="29" s="1"/>
  <c r="N259" i="29"/>
  <c r="M259" i="29"/>
  <c r="I260" i="29"/>
  <c r="D260" i="29"/>
  <c r="V262" i="29"/>
  <c r="X262" i="29" s="1"/>
  <c r="P263" i="29"/>
  <c r="N263" i="29"/>
  <c r="M263" i="29"/>
  <c r="I264" i="29"/>
  <c r="D264" i="29"/>
  <c r="D269" i="29"/>
  <c r="I269" i="29"/>
  <c r="N270" i="29"/>
  <c r="M270" i="29"/>
  <c r="V275" i="29"/>
  <c r="X275" i="29" s="1"/>
  <c r="V276" i="29"/>
  <c r="U276" i="29"/>
  <c r="X276" i="29" s="1"/>
  <c r="Y277" i="29"/>
  <c r="T277" i="29"/>
  <c r="Y279" i="29"/>
  <c r="T279" i="29"/>
  <c r="Y291" i="29"/>
  <c r="T291" i="29"/>
  <c r="Y303" i="29"/>
  <c r="T303" i="29"/>
  <c r="Y315" i="29"/>
  <c r="T315" i="29"/>
  <c r="Y327" i="29"/>
  <c r="T327" i="29"/>
  <c r="T339" i="29"/>
  <c r="Y339" i="29"/>
  <c r="Y275" i="29"/>
  <c r="I277" i="29"/>
  <c r="H280" i="29"/>
  <c r="V280" i="29"/>
  <c r="U280" i="29"/>
  <c r="Y281" i="29"/>
  <c r="Q284" i="29"/>
  <c r="H286" i="29"/>
  <c r="V286" i="29"/>
  <c r="U286" i="29"/>
  <c r="X286" i="29" s="1"/>
  <c r="Y287" i="29"/>
  <c r="Q290" i="29"/>
  <c r="V292" i="29"/>
  <c r="U292" i="29"/>
  <c r="Y293" i="29"/>
  <c r="Q296" i="29"/>
  <c r="V298" i="29"/>
  <c r="U298" i="29"/>
  <c r="Y299" i="29"/>
  <c r="Q302" i="29"/>
  <c r="Y305" i="29"/>
  <c r="Q308" i="29"/>
  <c r="H310" i="29"/>
  <c r="Y311" i="29"/>
  <c r="Q314" i="29"/>
  <c r="H316" i="29"/>
  <c r="V316" i="29"/>
  <c r="U316" i="29"/>
  <c r="Y317" i="29"/>
  <c r="Q320" i="29"/>
  <c r="H322" i="29"/>
  <c r="V322" i="29"/>
  <c r="U322" i="29"/>
  <c r="X322" i="29" s="1"/>
  <c r="Y323" i="29"/>
  <c r="Q326" i="29"/>
  <c r="H328" i="29"/>
  <c r="V328" i="29"/>
  <c r="U328" i="29"/>
  <c r="Y329" i="29"/>
  <c r="Q332" i="29"/>
  <c r="H334" i="29"/>
  <c r="V334" i="29"/>
  <c r="U334" i="29"/>
  <c r="X334" i="29" s="1"/>
  <c r="Y335" i="29"/>
  <c r="Q338" i="29"/>
  <c r="N343" i="29"/>
  <c r="M343" i="29"/>
  <c r="V345" i="29"/>
  <c r="X345" i="29"/>
  <c r="N346" i="29"/>
  <c r="M346" i="29"/>
  <c r="N349" i="29"/>
  <c r="M349" i="29"/>
  <c r="V351" i="29"/>
  <c r="X351" i="29" s="1"/>
  <c r="N352" i="29"/>
  <c r="M352" i="29"/>
  <c r="N360" i="29"/>
  <c r="M360" i="29"/>
  <c r="N363" i="29"/>
  <c r="M363" i="29"/>
  <c r="P363" i="29" s="1"/>
  <c r="N366" i="29"/>
  <c r="M366" i="29"/>
  <c r="X372" i="29"/>
  <c r="X374" i="29"/>
  <c r="X381" i="29"/>
  <c r="V403" i="29"/>
  <c r="U403" i="29"/>
  <c r="E407" i="29"/>
  <c r="F407" i="29"/>
  <c r="E419" i="29"/>
  <c r="H419" i="29" s="1"/>
  <c r="F419" i="29"/>
  <c r="N422" i="29"/>
  <c r="M422" i="29"/>
  <c r="N281" i="29"/>
  <c r="M281" i="29"/>
  <c r="P281" i="29" s="1"/>
  <c r="F283" i="29"/>
  <c r="H283" i="29" s="1"/>
  <c r="N287" i="29"/>
  <c r="M287" i="29"/>
  <c r="F289" i="29"/>
  <c r="H289" i="29"/>
  <c r="N293" i="29"/>
  <c r="M293" i="29"/>
  <c r="F295" i="29"/>
  <c r="H295" i="29" s="1"/>
  <c r="N299" i="29"/>
  <c r="M299" i="29"/>
  <c r="F301" i="29"/>
  <c r="H301" i="29" s="1"/>
  <c r="N305" i="29"/>
  <c r="M305" i="29"/>
  <c r="F307" i="29"/>
  <c r="H307" i="29" s="1"/>
  <c r="N311" i="29"/>
  <c r="M311" i="29"/>
  <c r="F313" i="29"/>
  <c r="H313" i="29" s="1"/>
  <c r="N317" i="29"/>
  <c r="M317" i="29"/>
  <c r="F319" i="29"/>
  <c r="H319" i="29" s="1"/>
  <c r="N323" i="29"/>
  <c r="M323" i="29"/>
  <c r="F325" i="29"/>
  <c r="H325" i="29" s="1"/>
  <c r="N329" i="29"/>
  <c r="M329" i="29"/>
  <c r="F331" i="29"/>
  <c r="H331" i="29" s="1"/>
  <c r="N335" i="29"/>
  <c r="M335" i="29"/>
  <c r="F337" i="29"/>
  <c r="H337" i="29" s="1"/>
  <c r="V342" i="29"/>
  <c r="U342" i="29"/>
  <c r="I345" i="29"/>
  <c r="D345" i="29"/>
  <c r="V348" i="29"/>
  <c r="U348" i="29"/>
  <c r="X348" i="29" s="1"/>
  <c r="I351" i="29"/>
  <c r="D351" i="29"/>
  <c r="V361" i="29"/>
  <c r="U361" i="29"/>
  <c r="V364" i="29"/>
  <c r="U364" i="29"/>
  <c r="X364" i="29" s="1"/>
  <c r="V367" i="29"/>
  <c r="U367" i="29"/>
  <c r="N277" i="29"/>
  <c r="M277" i="29"/>
  <c r="V283" i="29"/>
  <c r="V284" i="29"/>
  <c r="X284" i="29" s="1"/>
  <c r="U284" i="29"/>
  <c r="V289" i="29"/>
  <c r="X289" i="29"/>
  <c r="V290" i="29"/>
  <c r="U290" i="29"/>
  <c r="V295" i="29"/>
  <c r="V296" i="29"/>
  <c r="U296" i="29"/>
  <c r="X296" i="29" s="1"/>
  <c r="V301" i="29"/>
  <c r="V302" i="29"/>
  <c r="U302" i="29"/>
  <c r="V307" i="29"/>
  <c r="V308" i="29"/>
  <c r="U308" i="29"/>
  <c r="V313" i="29"/>
  <c r="V314" i="29"/>
  <c r="U314" i="29"/>
  <c r="V319" i="29"/>
  <c r="V320" i="29"/>
  <c r="U320" i="29"/>
  <c r="V325" i="29"/>
  <c r="X325" i="29"/>
  <c r="V326" i="29"/>
  <c r="X326" i="29" s="1"/>
  <c r="U326" i="29"/>
  <c r="V331" i="29"/>
  <c r="V332" i="29"/>
  <c r="U332" i="29"/>
  <c r="V337" i="29"/>
  <c r="V338" i="29"/>
  <c r="U338" i="29"/>
  <c r="N341" i="29"/>
  <c r="M341" i="29"/>
  <c r="V343" i="29"/>
  <c r="N344" i="29"/>
  <c r="M344" i="29"/>
  <c r="N347" i="29"/>
  <c r="M347" i="29"/>
  <c r="V349" i="29"/>
  <c r="N350" i="29"/>
  <c r="M350" i="29"/>
  <c r="N353" i="29"/>
  <c r="P353" i="29" s="1"/>
  <c r="M353" i="29"/>
  <c r="X354" i="29"/>
  <c r="V354" i="29"/>
  <c r="U354" i="29"/>
  <c r="N355" i="29"/>
  <c r="M355" i="29"/>
  <c r="V356" i="29"/>
  <c r="U356" i="29"/>
  <c r="X356" i="29" s="1"/>
  <c r="N357" i="29"/>
  <c r="M357" i="29"/>
  <c r="V358" i="29"/>
  <c r="U358" i="29"/>
  <c r="X358" i="29" s="1"/>
  <c r="N359" i="29"/>
  <c r="M359" i="29"/>
  <c r="N365" i="29"/>
  <c r="M365" i="29"/>
  <c r="V395" i="29"/>
  <c r="U395" i="29"/>
  <c r="X395" i="29" s="1"/>
  <c r="N440" i="29"/>
  <c r="M440" i="29"/>
  <c r="P440" i="29" s="1"/>
  <c r="N452" i="29"/>
  <c r="M452" i="29"/>
  <c r="V261" i="29"/>
  <c r="X261" i="29" s="1"/>
  <c r="V263" i="29"/>
  <c r="X263" i="29" s="1"/>
  <c r="V265" i="29"/>
  <c r="X265" i="29" s="1"/>
  <c r="V267" i="29"/>
  <c r="X267" i="29" s="1"/>
  <c r="V269" i="29"/>
  <c r="X269" i="29" s="1"/>
  <c r="V271" i="29"/>
  <c r="X271" i="29" s="1"/>
  <c r="M273" i="29"/>
  <c r="V273" i="29"/>
  <c r="X273" i="29" s="1"/>
  <c r="H275" i="29"/>
  <c r="E276" i="29"/>
  <c r="P277" i="29"/>
  <c r="X278" i="29"/>
  <c r="L279" i="29"/>
  <c r="P280" i="29"/>
  <c r="F281" i="29"/>
  <c r="H281" i="29"/>
  <c r="E282" i="29"/>
  <c r="H282" i="29" s="1"/>
  <c r="I283" i="29"/>
  <c r="U283" i="29"/>
  <c r="L285" i="29"/>
  <c r="P286" i="29"/>
  <c r="F287" i="29"/>
  <c r="E288" i="29"/>
  <c r="H288" i="29" s="1"/>
  <c r="I289" i="29"/>
  <c r="U289" i="29"/>
  <c r="L291" i="29"/>
  <c r="P292" i="29"/>
  <c r="F293" i="29"/>
  <c r="H293" i="29" s="1"/>
  <c r="E294" i="29"/>
  <c r="I295" i="29"/>
  <c r="U295" i="29"/>
  <c r="X295" i="29" s="1"/>
  <c r="L297" i="29"/>
  <c r="P298" i="29"/>
  <c r="F299" i="29"/>
  <c r="H299" i="29" s="1"/>
  <c r="E300" i="29"/>
  <c r="H300" i="29" s="1"/>
  <c r="I301" i="29"/>
  <c r="U301" i="29"/>
  <c r="L303" i="29"/>
  <c r="P304" i="29"/>
  <c r="F305" i="29"/>
  <c r="E306" i="29"/>
  <c r="H306" i="29" s="1"/>
  <c r="I307" i="29"/>
  <c r="U307" i="29"/>
  <c r="X307" i="29" s="1"/>
  <c r="L309" i="29"/>
  <c r="P310" i="29"/>
  <c r="F311" i="29"/>
  <c r="E312" i="29"/>
  <c r="I313" i="29"/>
  <c r="U313" i="29"/>
  <c r="L315" i="29"/>
  <c r="P316" i="29"/>
  <c r="F317" i="29"/>
  <c r="E318" i="29"/>
  <c r="H318" i="29" s="1"/>
  <c r="I319" i="29"/>
  <c r="U319" i="29"/>
  <c r="X319" i="29" s="1"/>
  <c r="L321" i="29"/>
  <c r="F323" i="29"/>
  <c r="E324" i="29"/>
  <c r="H324" i="29" s="1"/>
  <c r="I325" i="29"/>
  <c r="U325" i="29"/>
  <c r="L327" i="29"/>
  <c r="P328" i="29"/>
  <c r="F329" i="29"/>
  <c r="H329" i="29" s="1"/>
  <c r="E330" i="29"/>
  <c r="H330" i="29" s="1"/>
  <c r="I331" i="29"/>
  <c r="U331" i="29"/>
  <c r="L333" i="29"/>
  <c r="P334" i="29"/>
  <c r="F335" i="29"/>
  <c r="H335" i="29"/>
  <c r="E336" i="29"/>
  <c r="H336" i="29" s="1"/>
  <c r="I337" i="29"/>
  <c r="U337" i="29"/>
  <c r="L339" i="29"/>
  <c r="F340" i="29"/>
  <c r="E340" i="29"/>
  <c r="H340" i="29" s="1"/>
  <c r="I343" i="29"/>
  <c r="D343" i="29"/>
  <c r="U343" i="29"/>
  <c r="Q344" i="29"/>
  <c r="V346" i="29"/>
  <c r="U346" i="29"/>
  <c r="X346" i="29" s="1"/>
  <c r="I349" i="29"/>
  <c r="D349" i="29"/>
  <c r="U349" i="29"/>
  <c r="X349" i="29" s="1"/>
  <c r="Q350" i="29"/>
  <c r="V352" i="29"/>
  <c r="U352" i="29"/>
  <c r="X352" i="29" s="1"/>
  <c r="V360" i="29"/>
  <c r="U360" i="29"/>
  <c r="X360" i="29" s="1"/>
  <c r="V363" i="29"/>
  <c r="U363" i="29"/>
  <c r="X363" i="29" s="1"/>
  <c r="V366" i="29"/>
  <c r="U366" i="29"/>
  <c r="I495" i="29"/>
  <c r="D495" i="29"/>
  <c r="N273" i="29"/>
  <c r="I275" i="29"/>
  <c r="H276" i="29"/>
  <c r="E277" i="29"/>
  <c r="H277" i="29" s="1"/>
  <c r="D278" i="29"/>
  <c r="Q280" i="29"/>
  <c r="E281" i="29"/>
  <c r="V282" i="29"/>
  <c r="U282" i="29"/>
  <c r="M284" i="29"/>
  <c r="P284" i="29" s="1"/>
  <c r="Q286" i="29"/>
  <c r="E287" i="29"/>
  <c r="V288" i="29"/>
  <c r="U288" i="29"/>
  <c r="M290" i="29"/>
  <c r="P290" i="29" s="1"/>
  <c r="Q292" i="29"/>
  <c r="E293" i="29"/>
  <c r="H294" i="29"/>
  <c r="V294" i="29"/>
  <c r="U294" i="29"/>
  <c r="M296" i="29"/>
  <c r="P296" i="29" s="1"/>
  <c r="Q298" i="29"/>
  <c r="E299" i="29"/>
  <c r="V300" i="29"/>
  <c r="U300" i="29"/>
  <c r="M302" i="29"/>
  <c r="P302" i="29" s="1"/>
  <c r="Q304" i="29"/>
  <c r="E305" i="29"/>
  <c r="V306" i="29"/>
  <c r="U306" i="29"/>
  <c r="M308" i="29"/>
  <c r="P308" i="29" s="1"/>
  <c r="Q310" i="29"/>
  <c r="E311" i="29"/>
  <c r="H312" i="29"/>
  <c r="V312" i="29"/>
  <c r="U312" i="29"/>
  <c r="M314" i="29"/>
  <c r="P314" i="29" s="1"/>
  <c r="Q316" i="29"/>
  <c r="E317" i="29"/>
  <c r="H317" i="29" s="1"/>
  <c r="V318" i="29"/>
  <c r="U318" i="29"/>
  <c r="M320" i="29"/>
  <c r="P320" i="29" s="1"/>
  <c r="Q322" i="29"/>
  <c r="E323" i="29"/>
  <c r="V324" i="29"/>
  <c r="U324" i="29"/>
  <c r="M326" i="29"/>
  <c r="P326" i="29" s="1"/>
  <c r="Q328" i="29"/>
  <c r="E329" i="29"/>
  <c r="V330" i="29"/>
  <c r="U330" i="29"/>
  <c r="M332" i="29"/>
  <c r="P332" i="29" s="1"/>
  <c r="Q334" i="29"/>
  <c r="E335" i="29"/>
  <c r="V336" i="29"/>
  <c r="U336" i="29"/>
  <c r="M338" i="29"/>
  <c r="P338" i="29" s="1"/>
  <c r="V341" i="29"/>
  <c r="X341" i="29" s="1"/>
  <c r="N342" i="29"/>
  <c r="M342" i="29"/>
  <c r="N345" i="29"/>
  <c r="M345" i="29"/>
  <c r="V347" i="29"/>
  <c r="X347" i="29" s="1"/>
  <c r="N348" i="29"/>
  <c r="M348" i="29"/>
  <c r="N351" i="29"/>
  <c r="M351" i="29"/>
  <c r="V353" i="29"/>
  <c r="X353" i="29" s="1"/>
  <c r="N361" i="29"/>
  <c r="M361" i="29"/>
  <c r="N364" i="29"/>
  <c r="M364" i="29"/>
  <c r="N367" i="29"/>
  <c r="M367" i="29"/>
  <c r="N476" i="29"/>
  <c r="M476" i="29"/>
  <c r="U409" i="29"/>
  <c r="V409" i="29"/>
  <c r="I414" i="29"/>
  <c r="D414" i="29"/>
  <c r="N446" i="29"/>
  <c r="M446" i="29"/>
  <c r="P446" i="29" s="1"/>
  <c r="V397" i="29"/>
  <c r="U397" i="29"/>
  <c r="N412" i="29"/>
  <c r="M412" i="29"/>
  <c r="I426" i="29"/>
  <c r="D426" i="29"/>
  <c r="N458" i="29"/>
  <c r="M458" i="29"/>
  <c r="F354" i="29"/>
  <c r="F355" i="29"/>
  <c r="F356" i="29"/>
  <c r="F358" i="29"/>
  <c r="F359" i="29"/>
  <c r="F360" i="29"/>
  <c r="H360" i="29" s="1"/>
  <c r="F361" i="29"/>
  <c r="H361" i="29" s="1"/>
  <c r="F363" i="29"/>
  <c r="H363" i="29" s="1"/>
  <c r="F364" i="29"/>
  <c r="H364" i="29" s="1"/>
  <c r="F365" i="29"/>
  <c r="H365" i="29" s="1"/>
  <c r="F366" i="29"/>
  <c r="H366" i="29" s="1"/>
  <c r="F367" i="29"/>
  <c r="H367" i="29" s="1"/>
  <c r="H373" i="29"/>
  <c r="H379" i="29"/>
  <c r="H391" i="29"/>
  <c r="V399" i="29"/>
  <c r="U399" i="29"/>
  <c r="Y407" i="29"/>
  <c r="T407" i="29"/>
  <c r="N464" i="29"/>
  <c r="M464" i="29"/>
  <c r="Y501" i="29"/>
  <c r="T501" i="29"/>
  <c r="I513" i="29"/>
  <c r="D513" i="29"/>
  <c r="F550" i="29"/>
  <c r="E550" i="29"/>
  <c r="H550" i="29" s="1"/>
  <c r="E342" i="29"/>
  <c r="H342" i="29" s="1"/>
  <c r="E344" i="29"/>
  <c r="H344" i="29" s="1"/>
  <c r="E346" i="29"/>
  <c r="H346" i="29" s="1"/>
  <c r="E348" i="29"/>
  <c r="H348" i="29" s="1"/>
  <c r="E350" i="29"/>
  <c r="H350" i="29" s="1"/>
  <c r="E352" i="29"/>
  <c r="H352" i="29" s="1"/>
  <c r="E354" i="29"/>
  <c r="E355" i="29"/>
  <c r="E356" i="29"/>
  <c r="H356" i="29" s="1"/>
  <c r="E358" i="29"/>
  <c r="E359" i="29"/>
  <c r="V401" i="29"/>
  <c r="U401" i="29"/>
  <c r="F408" i="29"/>
  <c r="E408" i="29"/>
  <c r="T408" i="29"/>
  <c r="Y408" i="29"/>
  <c r="L413" i="29"/>
  <c r="Q413" i="29"/>
  <c r="F416" i="29"/>
  <c r="E416" i="29"/>
  <c r="I425" i="29"/>
  <c r="D425" i="29"/>
  <c r="I429" i="29"/>
  <c r="D429" i="29"/>
  <c r="N434" i="29"/>
  <c r="M434" i="29"/>
  <c r="P434" i="29" s="1"/>
  <c r="N470" i="29"/>
  <c r="M470" i="29"/>
  <c r="F368" i="29"/>
  <c r="H368" i="29" s="1"/>
  <c r="N368" i="29"/>
  <c r="P368" i="29" s="1"/>
  <c r="V368" i="29"/>
  <c r="X368" i="29" s="1"/>
  <c r="F369" i="29"/>
  <c r="H369" i="29" s="1"/>
  <c r="N369" i="29"/>
  <c r="P369" i="29" s="1"/>
  <c r="V369" i="29"/>
  <c r="X369" i="29" s="1"/>
  <c r="F370" i="29"/>
  <c r="H370" i="29" s="1"/>
  <c r="N370" i="29"/>
  <c r="P370" i="29" s="1"/>
  <c r="V370" i="29"/>
  <c r="X370" i="29" s="1"/>
  <c r="F371" i="29"/>
  <c r="H371" i="29" s="1"/>
  <c r="N371" i="29"/>
  <c r="P371" i="29" s="1"/>
  <c r="V371" i="29"/>
  <c r="X371" i="29" s="1"/>
  <c r="F372" i="29"/>
  <c r="H372" i="29" s="1"/>
  <c r="N372" i="29"/>
  <c r="P372" i="29" s="1"/>
  <c r="V372" i="29"/>
  <c r="F373" i="29"/>
  <c r="N373" i="29"/>
  <c r="P373" i="29" s="1"/>
  <c r="V373" i="29"/>
  <c r="X373" i="29" s="1"/>
  <c r="F374" i="29"/>
  <c r="H374" i="29" s="1"/>
  <c r="N374" i="29"/>
  <c r="P374" i="29" s="1"/>
  <c r="V374" i="29"/>
  <c r="F375" i="29"/>
  <c r="H375" i="29" s="1"/>
  <c r="N375" i="29"/>
  <c r="P375" i="29" s="1"/>
  <c r="V375" i="29"/>
  <c r="X375" i="29" s="1"/>
  <c r="F376" i="29"/>
  <c r="H376" i="29" s="1"/>
  <c r="N376" i="29"/>
  <c r="P376" i="29" s="1"/>
  <c r="V376" i="29"/>
  <c r="X376" i="29" s="1"/>
  <c r="F377" i="29"/>
  <c r="H377" i="29" s="1"/>
  <c r="N377" i="29"/>
  <c r="P377" i="29" s="1"/>
  <c r="V377" i="29"/>
  <c r="X377" i="29" s="1"/>
  <c r="F378" i="29"/>
  <c r="H378" i="29" s="1"/>
  <c r="N378" i="29"/>
  <c r="P378" i="29" s="1"/>
  <c r="V378" i="29"/>
  <c r="X378" i="29" s="1"/>
  <c r="F379" i="29"/>
  <c r="N379" i="29"/>
  <c r="P379" i="29" s="1"/>
  <c r="V379" i="29"/>
  <c r="X379" i="29" s="1"/>
  <c r="N380" i="29"/>
  <c r="P380" i="29" s="1"/>
  <c r="V380" i="29"/>
  <c r="X380" i="29" s="1"/>
  <c r="F381" i="29"/>
  <c r="H381" i="29" s="1"/>
  <c r="N381" i="29"/>
  <c r="P381" i="29" s="1"/>
  <c r="V381" i="29"/>
  <c r="F382" i="29"/>
  <c r="H382" i="29" s="1"/>
  <c r="N382" i="29"/>
  <c r="P382" i="29" s="1"/>
  <c r="V382" i="29"/>
  <c r="X382" i="29" s="1"/>
  <c r="F383" i="29"/>
  <c r="H383" i="29" s="1"/>
  <c r="N383" i="29"/>
  <c r="P383" i="29" s="1"/>
  <c r="V383" i="29"/>
  <c r="X383" i="29" s="1"/>
  <c r="F384" i="29"/>
  <c r="H384" i="29" s="1"/>
  <c r="N384" i="29"/>
  <c r="P384" i="29" s="1"/>
  <c r="V384" i="29"/>
  <c r="X384" i="29" s="1"/>
  <c r="F385" i="29"/>
  <c r="H385" i="29" s="1"/>
  <c r="N385" i="29"/>
  <c r="P385" i="29" s="1"/>
  <c r="V385" i="29"/>
  <c r="X385" i="29" s="1"/>
  <c r="F386" i="29"/>
  <c r="H386" i="29" s="1"/>
  <c r="N386" i="29"/>
  <c r="P386" i="29" s="1"/>
  <c r="V386" i="29"/>
  <c r="X386" i="29" s="1"/>
  <c r="F387" i="29"/>
  <c r="H387" i="29" s="1"/>
  <c r="N387" i="29"/>
  <c r="P387" i="29" s="1"/>
  <c r="V387" i="29"/>
  <c r="X387" i="29" s="1"/>
  <c r="F388" i="29"/>
  <c r="H388" i="29" s="1"/>
  <c r="N388" i="29"/>
  <c r="P388" i="29" s="1"/>
  <c r="V388" i="29"/>
  <c r="X388" i="29" s="1"/>
  <c r="F389" i="29"/>
  <c r="H389" i="29" s="1"/>
  <c r="N389" i="29"/>
  <c r="P389" i="29" s="1"/>
  <c r="V389" i="29"/>
  <c r="X389" i="29" s="1"/>
  <c r="F390" i="29"/>
  <c r="H390" i="29" s="1"/>
  <c r="N390" i="29"/>
  <c r="P390" i="29" s="1"/>
  <c r="V390" i="29"/>
  <c r="X390" i="29" s="1"/>
  <c r="F391" i="29"/>
  <c r="N391" i="29"/>
  <c r="P391" i="29" s="1"/>
  <c r="V391" i="29"/>
  <c r="X391" i="29" s="1"/>
  <c r="V392" i="29"/>
  <c r="X392" i="29" s="1"/>
  <c r="F393" i="29"/>
  <c r="H393" i="29" s="1"/>
  <c r="N393" i="29"/>
  <c r="P393" i="29" s="1"/>
  <c r="V393" i="29"/>
  <c r="X393" i="29" s="1"/>
  <c r="P399" i="29"/>
  <c r="P403" i="29"/>
  <c r="E405" i="29"/>
  <c r="H405" i="29" s="1"/>
  <c r="X406" i="29"/>
  <c r="N411" i="29"/>
  <c r="P411" i="29" s="1"/>
  <c r="Y412" i="29"/>
  <c r="Q415" i="29"/>
  <c r="U419" i="29"/>
  <c r="X419" i="29" s="1"/>
  <c r="M420" i="29"/>
  <c r="P420" i="29" s="1"/>
  <c r="N423" i="29"/>
  <c r="M423" i="29"/>
  <c r="I428" i="29"/>
  <c r="D428" i="29"/>
  <c r="Y480" i="29"/>
  <c r="T480" i="29"/>
  <c r="I492" i="29"/>
  <c r="D492" i="29"/>
  <c r="Y498" i="29"/>
  <c r="T498" i="29"/>
  <c r="I510" i="29"/>
  <c r="D510" i="29"/>
  <c r="F544" i="29"/>
  <c r="H544" i="29"/>
  <c r="E544" i="29"/>
  <c r="U405" i="29"/>
  <c r="X405" i="29" s="1"/>
  <c r="N409" i="29"/>
  <c r="P409" i="29" s="1"/>
  <c r="Y410" i="29"/>
  <c r="F412" i="29"/>
  <c r="H412" i="29" s="1"/>
  <c r="E415" i="29"/>
  <c r="H415" i="29" s="1"/>
  <c r="U417" i="29"/>
  <c r="X417" i="29" s="1"/>
  <c r="E421" i="29"/>
  <c r="N424" i="29"/>
  <c r="P424" i="29" s="1"/>
  <c r="M424" i="29"/>
  <c r="I435" i="29"/>
  <c r="D435" i="29"/>
  <c r="I441" i="29"/>
  <c r="D441" i="29"/>
  <c r="I447" i="29"/>
  <c r="D447" i="29"/>
  <c r="I453" i="29"/>
  <c r="D453" i="29"/>
  <c r="I459" i="29"/>
  <c r="D459" i="29"/>
  <c r="I465" i="29"/>
  <c r="D465" i="29"/>
  <c r="I471" i="29"/>
  <c r="D471" i="29"/>
  <c r="I477" i="29"/>
  <c r="D477" i="29"/>
  <c r="I489" i="29"/>
  <c r="D489" i="29"/>
  <c r="Y495" i="29"/>
  <c r="T495" i="29"/>
  <c r="I507" i="29"/>
  <c r="D507" i="29"/>
  <c r="Y513" i="29"/>
  <c r="T513" i="29"/>
  <c r="E602" i="29"/>
  <c r="F602" i="29"/>
  <c r="N407" i="29"/>
  <c r="E413" i="29"/>
  <c r="F415" i="29"/>
  <c r="U415" i="29"/>
  <c r="N419" i="29"/>
  <c r="F420" i="29"/>
  <c r="F421" i="29"/>
  <c r="I422" i="29"/>
  <c r="D422" i="29"/>
  <c r="N425" i="29"/>
  <c r="M425" i="29"/>
  <c r="N428" i="29"/>
  <c r="M428" i="29"/>
  <c r="N431" i="29"/>
  <c r="M431" i="29"/>
  <c r="N437" i="29"/>
  <c r="M437" i="29"/>
  <c r="N443" i="29"/>
  <c r="M443" i="29"/>
  <c r="N449" i="29"/>
  <c r="P449" i="29" s="1"/>
  <c r="M449" i="29"/>
  <c r="N455" i="29"/>
  <c r="M455" i="29"/>
  <c r="P455" i="29" s="1"/>
  <c r="N461" i="29"/>
  <c r="M461" i="29"/>
  <c r="N467" i="29"/>
  <c r="M467" i="29"/>
  <c r="P467" i="29" s="1"/>
  <c r="N473" i="29"/>
  <c r="M473" i="29"/>
  <c r="N479" i="29"/>
  <c r="M479" i="29"/>
  <c r="I486" i="29"/>
  <c r="D486" i="29"/>
  <c r="Y492" i="29"/>
  <c r="T492" i="29"/>
  <c r="I504" i="29"/>
  <c r="D504" i="29"/>
  <c r="Y510" i="29"/>
  <c r="T510" i="29"/>
  <c r="E529" i="29"/>
  <c r="F529" i="29"/>
  <c r="H529" i="29" s="1"/>
  <c r="U394" i="29"/>
  <c r="X394" i="29" s="1"/>
  <c r="F395" i="29"/>
  <c r="H395" i="29" s="1"/>
  <c r="U396" i="29"/>
  <c r="X396" i="29" s="1"/>
  <c r="F397" i="29"/>
  <c r="H397" i="29" s="1"/>
  <c r="U398" i="29"/>
  <c r="X398" i="29" s="1"/>
  <c r="F399" i="29"/>
  <c r="H399" i="29" s="1"/>
  <c r="F401" i="29"/>
  <c r="H401" i="29" s="1"/>
  <c r="P402" i="29"/>
  <c r="U402" i="29"/>
  <c r="X402" i="29" s="1"/>
  <c r="F403" i="29"/>
  <c r="H403" i="29" s="1"/>
  <c r="V404" i="29"/>
  <c r="X404" i="29" s="1"/>
  <c r="N405" i="29"/>
  <c r="P405" i="29" s="1"/>
  <c r="M406" i="29"/>
  <c r="P406" i="29" s="1"/>
  <c r="M407" i="29"/>
  <c r="N408" i="29"/>
  <c r="P408" i="29" s="1"/>
  <c r="Q409" i="29"/>
  <c r="E410" i="29"/>
  <c r="E411" i="29"/>
  <c r="H411" i="29" s="1"/>
  <c r="F413" i="29"/>
  <c r="T413" i="29"/>
  <c r="U414" i="29"/>
  <c r="X414" i="29" s="1"/>
  <c r="V415" i="29"/>
  <c r="V416" i="29"/>
  <c r="X416" i="29" s="1"/>
  <c r="N417" i="29"/>
  <c r="P417" i="29" s="1"/>
  <c r="M418" i="29"/>
  <c r="P418" i="29" s="1"/>
  <c r="M419" i="29"/>
  <c r="E420" i="29"/>
  <c r="V420" i="29"/>
  <c r="X420" i="29" s="1"/>
  <c r="I423" i="29"/>
  <c r="D423" i="29"/>
  <c r="N427" i="29"/>
  <c r="M427" i="29"/>
  <c r="I483" i="29"/>
  <c r="D483" i="29"/>
  <c r="Y489" i="29"/>
  <c r="T489" i="29"/>
  <c r="I501" i="29"/>
  <c r="D501" i="29"/>
  <c r="Y507" i="29"/>
  <c r="T507" i="29"/>
  <c r="E520" i="29"/>
  <c r="E566" i="29"/>
  <c r="F566" i="29"/>
  <c r="H394" i="29"/>
  <c r="H396" i="29"/>
  <c r="H402" i="29"/>
  <c r="F406" i="29"/>
  <c r="H406" i="29" s="1"/>
  <c r="E409" i="29"/>
  <c r="H409" i="29" s="1"/>
  <c r="X410" i="29"/>
  <c r="U411" i="29"/>
  <c r="X411" i="29" s="1"/>
  <c r="N415" i="29"/>
  <c r="P415" i="29" s="1"/>
  <c r="H418" i="29"/>
  <c r="F418" i="29"/>
  <c r="N421" i="29"/>
  <c r="M421" i="29"/>
  <c r="I424" i="29"/>
  <c r="D424" i="29"/>
  <c r="I432" i="29"/>
  <c r="D432" i="29"/>
  <c r="I438" i="29"/>
  <c r="D438" i="29"/>
  <c r="I444" i="29"/>
  <c r="D444" i="29"/>
  <c r="I450" i="29"/>
  <c r="D450" i="29"/>
  <c r="I456" i="29"/>
  <c r="D456" i="29"/>
  <c r="I462" i="29"/>
  <c r="D462" i="29"/>
  <c r="I468" i="29"/>
  <c r="D468" i="29"/>
  <c r="I474" i="29"/>
  <c r="D474" i="29"/>
  <c r="I480" i="29"/>
  <c r="D480" i="29"/>
  <c r="Y486" i="29"/>
  <c r="T486" i="29"/>
  <c r="I498" i="29"/>
  <c r="D498" i="29"/>
  <c r="Y504" i="29"/>
  <c r="T504" i="29"/>
  <c r="Y482" i="29"/>
  <c r="T482" i="29"/>
  <c r="Y485" i="29"/>
  <c r="T485" i="29"/>
  <c r="Y488" i="29"/>
  <c r="T488" i="29"/>
  <c r="Y491" i="29"/>
  <c r="T491" i="29"/>
  <c r="Y494" i="29"/>
  <c r="T494" i="29"/>
  <c r="Y497" i="29"/>
  <c r="T497" i="29"/>
  <c r="Y500" i="29"/>
  <c r="T500" i="29"/>
  <c r="Y503" i="29"/>
  <c r="T503" i="29"/>
  <c r="Y506" i="29"/>
  <c r="T506" i="29"/>
  <c r="Y509" i="29"/>
  <c r="T509" i="29"/>
  <c r="Y512" i="29"/>
  <c r="T512" i="29"/>
  <c r="E521" i="29"/>
  <c r="H521" i="29" s="1"/>
  <c r="F521" i="29"/>
  <c r="F536" i="29"/>
  <c r="E536" i="29"/>
  <c r="E545" i="29"/>
  <c r="F545" i="29"/>
  <c r="E590" i="29"/>
  <c r="F590" i="29"/>
  <c r="Y421" i="29"/>
  <c r="T421" i="29"/>
  <c r="Y424" i="29"/>
  <c r="T424" i="29"/>
  <c r="M426" i="29"/>
  <c r="P426" i="29" s="1"/>
  <c r="D427" i="29"/>
  <c r="Y427" i="29"/>
  <c r="T427" i="29"/>
  <c r="M429" i="29"/>
  <c r="P429" i="29" s="1"/>
  <c r="D430" i="29"/>
  <c r="Y430" i="29"/>
  <c r="T430" i="29"/>
  <c r="M432" i="29"/>
  <c r="P432" i="29" s="1"/>
  <c r="D433" i="29"/>
  <c r="Y433" i="29"/>
  <c r="T433" i="29"/>
  <c r="M435" i="29"/>
  <c r="P435" i="29" s="1"/>
  <c r="D436" i="29"/>
  <c r="Y436" i="29"/>
  <c r="T436" i="29"/>
  <c r="M438" i="29"/>
  <c r="P438" i="29" s="1"/>
  <c r="D439" i="29"/>
  <c r="Y439" i="29"/>
  <c r="T439" i="29"/>
  <c r="M441" i="29"/>
  <c r="P441" i="29" s="1"/>
  <c r="D442" i="29"/>
  <c r="Y442" i="29"/>
  <c r="T442" i="29"/>
  <c r="M444" i="29"/>
  <c r="P444" i="29" s="1"/>
  <c r="D445" i="29"/>
  <c r="Y445" i="29"/>
  <c r="T445" i="29"/>
  <c r="M447" i="29"/>
  <c r="P447" i="29" s="1"/>
  <c r="D448" i="29"/>
  <c r="Y448" i="29"/>
  <c r="T448" i="29"/>
  <c r="M450" i="29"/>
  <c r="P450" i="29" s="1"/>
  <c r="D451" i="29"/>
  <c r="Y451" i="29"/>
  <c r="T451" i="29"/>
  <c r="M453" i="29"/>
  <c r="P453" i="29" s="1"/>
  <c r="D454" i="29"/>
  <c r="Y454" i="29"/>
  <c r="T454" i="29"/>
  <c r="M456" i="29"/>
  <c r="P456" i="29" s="1"/>
  <c r="D457" i="29"/>
  <c r="Y457" i="29"/>
  <c r="T457" i="29"/>
  <c r="M459" i="29"/>
  <c r="P459" i="29" s="1"/>
  <c r="D460" i="29"/>
  <c r="Y460" i="29"/>
  <c r="T460" i="29"/>
  <c r="M462" i="29"/>
  <c r="P462" i="29" s="1"/>
  <c r="D463" i="29"/>
  <c r="Y463" i="29"/>
  <c r="T463" i="29"/>
  <c r="M465" i="29"/>
  <c r="P465" i="29" s="1"/>
  <c r="D466" i="29"/>
  <c r="Y466" i="29"/>
  <c r="T466" i="29"/>
  <c r="M468" i="29"/>
  <c r="P468" i="29" s="1"/>
  <c r="D469" i="29"/>
  <c r="Y469" i="29"/>
  <c r="T469" i="29"/>
  <c r="M471" i="29"/>
  <c r="P471" i="29" s="1"/>
  <c r="D472" i="29"/>
  <c r="Y472" i="29"/>
  <c r="T472" i="29"/>
  <c r="M474" i="29"/>
  <c r="P474" i="29" s="1"/>
  <c r="D475" i="29"/>
  <c r="Y475" i="29"/>
  <c r="T475" i="29"/>
  <c r="M477" i="29"/>
  <c r="P477" i="29" s="1"/>
  <c r="D478" i="29"/>
  <c r="Y478" i="29"/>
  <c r="T478" i="29"/>
  <c r="Q481" i="29"/>
  <c r="L481" i="29"/>
  <c r="D482" i="29"/>
  <c r="Q484" i="29"/>
  <c r="L484" i="29"/>
  <c r="D485" i="29"/>
  <c r="Q487" i="29"/>
  <c r="L487" i="29"/>
  <c r="D488" i="29"/>
  <c r="Q490" i="29"/>
  <c r="L490" i="29"/>
  <c r="D491" i="29"/>
  <c r="Q493" i="29"/>
  <c r="L493" i="29"/>
  <c r="D494" i="29"/>
  <c r="Q496" i="29"/>
  <c r="L496" i="29"/>
  <c r="D497" i="29"/>
  <c r="Q499" i="29"/>
  <c r="L499" i="29"/>
  <c r="D500" i="29"/>
  <c r="Q502" i="29"/>
  <c r="L502" i="29"/>
  <c r="D503" i="29"/>
  <c r="Q505" i="29"/>
  <c r="L505" i="29"/>
  <c r="D506" i="29"/>
  <c r="Q508" i="29"/>
  <c r="L508" i="29"/>
  <c r="D509" i="29"/>
  <c r="Q511" i="29"/>
  <c r="L511" i="29"/>
  <c r="D512" i="29"/>
  <c r="E516" i="29"/>
  <c r="F516" i="29"/>
  <c r="H516" i="29" s="1"/>
  <c r="E525" i="29"/>
  <c r="F525" i="29"/>
  <c r="F540" i="29"/>
  <c r="E540" i="29"/>
  <c r="M583" i="29"/>
  <c r="N583" i="29"/>
  <c r="N619" i="29"/>
  <c r="M619" i="29"/>
  <c r="Y423" i="29"/>
  <c r="T423" i="29"/>
  <c r="Y426" i="29"/>
  <c r="T426" i="29"/>
  <c r="Y429" i="29"/>
  <c r="T429" i="29"/>
  <c r="Y432" i="29"/>
  <c r="T432" i="29"/>
  <c r="Y435" i="29"/>
  <c r="T435" i="29"/>
  <c r="Y438" i="29"/>
  <c r="T438" i="29"/>
  <c r="Y441" i="29"/>
  <c r="T441" i="29"/>
  <c r="Y444" i="29"/>
  <c r="T444" i="29"/>
  <c r="Y447" i="29"/>
  <c r="T447" i="29"/>
  <c r="Y450" i="29"/>
  <c r="T450" i="29"/>
  <c r="Y453" i="29"/>
  <c r="T453" i="29"/>
  <c r="Y456" i="29"/>
  <c r="T456" i="29"/>
  <c r="Y459" i="29"/>
  <c r="T459" i="29"/>
  <c r="Y462" i="29"/>
  <c r="T462" i="29"/>
  <c r="Y465" i="29"/>
  <c r="T465" i="29"/>
  <c r="Y468" i="29"/>
  <c r="T468" i="29"/>
  <c r="Y471" i="29"/>
  <c r="T471" i="29"/>
  <c r="Y474" i="29"/>
  <c r="T474" i="29"/>
  <c r="Y477" i="29"/>
  <c r="T477" i="29"/>
  <c r="Q482" i="29"/>
  <c r="L482" i="29"/>
  <c r="Q485" i="29"/>
  <c r="L485" i="29"/>
  <c r="Q488" i="29"/>
  <c r="L488" i="29"/>
  <c r="Q491" i="29"/>
  <c r="L491" i="29"/>
  <c r="Q494" i="29"/>
  <c r="L494" i="29"/>
  <c r="Q497" i="29"/>
  <c r="L497" i="29"/>
  <c r="Q500" i="29"/>
  <c r="L500" i="29"/>
  <c r="Q503" i="29"/>
  <c r="L503" i="29"/>
  <c r="Q506" i="29"/>
  <c r="L506" i="29"/>
  <c r="Q509" i="29"/>
  <c r="L509" i="29"/>
  <c r="Q512" i="29"/>
  <c r="L512" i="29"/>
  <c r="F524" i="29"/>
  <c r="E524" i="29"/>
  <c r="H524" i="29" s="1"/>
  <c r="E533" i="29"/>
  <c r="F533" i="29"/>
  <c r="H533" i="29" s="1"/>
  <c r="F548" i="29"/>
  <c r="E548" i="29"/>
  <c r="N556" i="29"/>
  <c r="M595" i="29"/>
  <c r="N595" i="29"/>
  <c r="Y481" i="29"/>
  <c r="T481" i="29"/>
  <c r="Y484" i="29"/>
  <c r="T484" i="29"/>
  <c r="Y487" i="29"/>
  <c r="T487" i="29"/>
  <c r="Y490" i="29"/>
  <c r="T490" i="29"/>
  <c r="Y493" i="29"/>
  <c r="T493" i="29"/>
  <c r="Y496" i="29"/>
  <c r="T496" i="29"/>
  <c r="Y499" i="29"/>
  <c r="T499" i="29"/>
  <c r="Y502" i="29"/>
  <c r="T502" i="29"/>
  <c r="Y505" i="29"/>
  <c r="T505" i="29"/>
  <c r="Y508" i="29"/>
  <c r="T508" i="29"/>
  <c r="Y511" i="29"/>
  <c r="T511" i="29"/>
  <c r="U515" i="29"/>
  <c r="V515" i="29"/>
  <c r="M516" i="29"/>
  <c r="P516" i="29" s="1"/>
  <c r="F528" i="29"/>
  <c r="E528" i="29"/>
  <c r="E537" i="29"/>
  <c r="H537" i="29" s="1"/>
  <c r="F537" i="29"/>
  <c r="N554" i="29"/>
  <c r="M554" i="29"/>
  <c r="M556" i="29"/>
  <c r="E557" i="29"/>
  <c r="F557" i="29"/>
  <c r="E578" i="29"/>
  <c r="F578" i="29"/>
  <c r="Y422" i="29"/>
  <c r="T422" i="29"/>
  <c r="Y425" i="29"/>
  <c r="T425" i="29"/>
  <c r="Y428" i="29"/>
  <c r="T428" i="29"/>
  <c r="M430" i="29"/>
  <c r="P430" i="29" s="1"/>
  <c r="D431" i="29"/>
  <c r="Y431" i="29"/>
  <c r="T431" i="29"/>
  <c r="M433" i="29"/>
  <c r="P433" i="29" s="1"/>
  <c r="D434" i="29"/>
  <c r="Y434" i="29"/>
  <c r="T434" i="29"/>
  <c r="M436" i="29"/>
  <c r="P436" i="29" s="1"/>
  <c r="D437" i="29"/>
  <c r="Y437" i="29"/>
  <c r="T437" i="29"/>
  <c r="M439" i="29"/>
  <c r="P439" i="29" s="1"/>
  <c r="D440" i="29"/>
  <c r="Y440" i="29"/>
  <c r="T440" i="29"/>
  <c r="M442" i="29"/>
  <c r="P442" i="29" s="1"/>
  <c r="D443" i="29"/>
  <c r="Y443" i="29"/>
  <c r="T443" i="29"/>
  <c r="M445" i="29"/>
  <c r="P445" i="29" s="1"/>
  <c r="D446" i="29"/>
  <c r="Y446" i="29"/>
  <c r="T446" i="29"/>
  <c r="M448" i="29"/>
  <c r="P448" i="29" s="1"/>
  <c r="D449" i="29"/>
  <c r="Y449" i="29"/>
  <c r="T449" i="29"/>
  <c r="M451" i="29"/>
  <c r="P451" i="29" s="1"/>
  <c r="D452" i="29"/>
  <c r="Y452" i="29"/>
  <c r="T452" i="29"/>
  <c r="M454" i="29"/>
  <c r="P454" i="29" s="1"/>
  <c r="D455" i="29"/>
  <c r="Y455" i="29"/>
  <c r="T455" i="29"/>
  <c r="M457" i="29"/>
  <c r="P457" i="29" s="1"/>
  <c r="D458" i="29"/>
  <c r="Y458" i="29"/>
  <c r="T458" i="29"/>
  <c r="M460" i="29"/>
  <c r="P460" i="29" s="1"/>
  <c r="D461" i="29"/>
  <c r="Y461" i="29"/>
  <c r="T461" i="29"/>
  <c r="M463" i="29"/>
  <c r="P463" i="29" s="1"/>
  <c r="D464" i="29"/>
  <c r="Y464" i="29"/>
  <c r="T464" i="29"/>
  <c r="M466" i="29"/>
  <c r="P466" i="29" s="1"/>
  <c r="D467" i="29"/>
  <c r="Y467" i="29"/>
  <c r="T467" i="29"/>
  <c r="M469" i="29"/>
  <c r="P469" i="29" s="1"/>
  <c r="D470" i="29"/>
  <c r="Y470" i="29"/>
  <c r="T470" i="29"/>
  <c r="M472" i="29"/>
  <c r="P472" i="29" s="1"/>
  <c r="D473" i="29"/>
  <c r="Y473" i="29"/>
  <c r="T473" i="29"/>
  <c r="M475" i="29"/>
  <c r="P475" i="29" s="1"/>
  <c r="D476" i="29"/>
  <c r="Y476" i="29"/>
  <c r="T476" i="29"/>
  <c r="M478" i="29"/>
  <c r="P478" i="29" s="1"/>
  <c r="D479" i="29"/>
  <c r="Y479" i="29"/>
  <c r="T479" i="29"/>
  <c r="Q480" i="29"/>
  <c r="L480" i="29"/>
  <c r="D481" i="29"/>
  <c r="Q483" i="29"/>
  <c r="L483" i="29"/>
  <c r="D484" i="29"/>
  <c r="Q486" i="29"/>
  <c r="L486" i="29"/>
  <c r="D487" i="29"/>
  <c r="Q489" i="29"/>
  <c r="L489" i="29"/>
  <c r="D490" i="29"/>
  <c r="Q492" i="29"/>
  <c r="L492" i="29"/>
  <c r="D493" i="29"/>
  <c r="Q495" i="29"/>
  <c r="L495" i="29"/>
  <c r="D496" i="29"/>
  <c r="Q498" i="29"/>
  <c r="L498" i="29"/>
  <c r="D499" i="29"/>
  <c r="Q501" i="29"/>
  <c r="L501" i="29"/>
  <c r="D502" i="29"/>
  <c r="Q504" i="29"/>
  <c r="L504" i="29"/>
  <c r="D505" i="29"/>
  <c r="Q507" i="29"/>
  <c r="L507" i="29"/>
  <c r="D508" i="29"/>
  <c r="Q510" i="29"/>
  <c r="L510" i="29"/>
  <c r="D511" i="29"/>
  <c r="Q513" i="29"/>
  <c r="L513" i="29"/>
  <c r="F514" i="29"/>
  <c r="H514" i="29" s="1"/>
  <c r="N516" i="29"/>
  <c r="D517" i="29"/>
  <c r="F532" i="29"/>
  <c r="E532" i="29"/>
  <c r="E541" i="29"/>
  <c r="F541" i="29"/>
  <c r="F567" i="29"/>
  <c r="E567" i="29"/>
  <c r="M571" i="29"/>
  <c r="N571" i="29"/>
  <c r="M607" i="29"/>
  <c r="N607" i="29"/>
  <c r="U514" i="29"/>
  <c r="X514" i="29" s="1"/>
  <c r="V514" i="29"/>
  <c r="M515" i="29"/>
  <c r="P515" i="29" s="1"/>
  <c r="U517" i="29"/>
  <c r="V517" i="29"/>
  <c r="U521" i="29"/>
  <c r="V521" i="29"/>
  <c r="U525" i="29"/>
  <c r="V525" i="29"/>
  <c r="U529" i="29"/>
  <c r="V529" i="29"/>
  <c r="U533" i="29"/>
  <c r="V533" i="29"/>
  <c r="U537" i="29"/>
  <c r="V537" i="29"/>
  <c r="U541" i="29"/>
  <c r="V541" i="29"/>
  <c r="M546" i="29"/>
  <c r="P548" i="29"/>
  <c r="N548" i="29"/>
  <c r="F552" i="29"/>
  <c r="E552" i="29"/>
  <c r="H552" i="29" s="1"/>
  <c r="P560" i="29"/>
  <c r="N560" i="29"/>
  <c r="M560" i="29"/>
  <c r="E561" i="29"/>
  <c r="H561" i="29" s="1"/>
  <c r="M567" i="29"/>
  <c r="N567" i="29"/>
  <c r="M579" i="29"/>
  <c r="P579" i="29" s="1"/>
  <c r="N579" i="29"/>
  <c r="M591" i="29"/>
  <c r="P591" i="29" s="1"/>
  <c r="N591" i="29"/>
  <c r="M603" i="29"/>
  <c r="N603" i="29"/>
  <c r="N652" i="29"/>
  <c r="M652" i="29"/>
  <c r="N656" i="29"/>
  <c r="M656" i="29"/>
  <c r="N680" i="29"/>
  <c r="M680" i="29"/>
  <c r="N704" i="29"/>
  <c r="M704" i="29"/>
  <c r="E549" i="29"/>
  <c r="F549" i="29"/>
  <c r="H549" i="29" s="1"/>
  <c r="F554" i="29"/>
  <c r="E554" i="29"/>
  <c r="N562" i="29"/>
  <c r="P562" i="29" s="1"/>
  <c r="M562" i="29"/>
  <c r="E563" i="29"/>
  <c r="F563" i="29"/>
  <c r="F611" i="29"/>
  <c r="E611" i="29"/>
  <c r="H611" i="29" s="1"/>
  <c r="F621" i="29"/>
  <c r="E621" i="29"/>
  <c r="V624" i="29"/>
  <c r="U624" i="29"/>
  <c r="V626" i="29"/>
  <c r="U626" i="29"/>
  <c r="M631" i="29"/>
  <c r="P631" i="29" s="1"/>
  <c r="N631" i="29"/>
  <c r="M633" i="29"/>
  <c r="N633" i="29"/>
  <c r="E645" i="29"/>
  <c r="F645" i="29"/>
  <c r="M514" i="29"/>
  <c r="P514" i="29" s="1"/>
  <c r="U516" i="29"/>
  <c r="V516" i="29"/>
  <c r="M517" i="29"/>
  <c r="P517" i="29"/>
  <c r="F518" i="29"/>
  <c r="H518" i="29" s="1"/>
  <c r="E519" i="29"/>
  <c r="F519" i="29"/>
  <c r="F522" i="29"/>
  <c r="H522" i="29"/>
  <c r="E523" i="29"/>
  <c r="F523" i="29"/>
  <c r="E527" i="29"/>
  <c r="F527" i="29"/>
  <c r="F530" i="29"/>
  <c r="H530" i="29" s="1"/>
  <c r="E531" i="29"/>
  <c r="F531" i="29"/>
  <c r="F534" i="29"/>
  <c r="H534" i="29" s="1"/>
  <c r="E535" i="29"/>
  <c r="F535" i="29"/>
  <c r="F538" i="29"/>
  <c r="H538" i="29" s="1"/>
  <c r="E539" i="29"/>
  <c r="F539" i="29"/>
  <c r="F542" i="29"/>
  <c r="H542" i="29" s="1"/>
  <c r="E543" i="29"/>
  <c r="F543" i="29"/>
  <c r="N550" i="29"/>
  <c r="P550" i="29" s="1"/>
  <c r="M550" i="29"/>
  <c r="N552" i="29"/>
  <c r="P552" i="29" s="1"/>
  <c r="F556" i="29"/>
  <c r="F575" i="29"/>
  <c r="E575" i="29"/>
  <c r="H575" i="29" s="1"/>
  <c r="F587" i="29"/>
  <c r="E587" i="29"/>
  <c r="F599" i="29"/>
  <c r="E599" i="29"/>
  <c r="H599" i="29" s="1"/>
  <c r="F615" i="29"/>
  <c r="E615" i="29"/>
  <c r="E515" i="29"/>
  <c r="H515" i="29"/>
  <c r="F515" i="29"/>
  <c r="U519" i="29"/>
  <c r="V519" i="29"/>
  <c r="U523" i="29"/>
  <c r="V523" i="29"/>
  <c r="U527" i="29"/>
  <c r="V527" i="29"/>
  <c r="U531" i="29"/>
  <c r="V531" i="29"/>
  <c r="X531" i="29" s="1"/>
  <c r="U535" i="29"/>
  <c r="V535" i="29"/>
  <c r="U539" i="29"/>
  <c r="X539" i="29" s="1"/>
  <c r="V539" i="29"/>
  <c r="U543" i="29"/>
  <c r="V543" i="29"/>
  <c r="F546" i="29"/>
  <c r="E546" i="29"/>
  <c r="H546" i="29" s="1"/>
  <c r="E553" i="29"/>
  <c r="F553" i="29"/>
  <c r="F558" i="29"/>
  <c r="E558" i="29"/>
  <c r="F571" i="29"/>
  <c r="H571" i="29"/>
  <c r="E571" i="29"/>
  <c r="F583" i="29"/>
  <c r="H583" i="29" s="1"/>
  <c r="E583" i="29"/>
  <c r="F595" i="29"/>
  <c r="E595" i="29"/>
  <c r="F607" i="29"/>
  <c r="E607" i="29"/>
  <c r="M611" i="29"/>
  <c r="M575" i="29"/>
  <c r="P575" i="29" s="1"/>
  <c r="F579" i="29"/>
  <c r="E579" i="29"/>
  <c r="M587" i="29"/>
  <c r="P587" i="29" s="1"/>
  <c r="F591" i="29"/>
  <c r="E591" i="29"/>
  <c r="M599" i="29"/>
  <c r="P599" i="29" s="1"/>
  <c r="F603" i="29"/>
  <c r="E603" i="29"/>
  <c r="N611" i="29"/>
  <c r="E614" i="29"/>
  <c r="F614" i="29"/>
  <c r="P518" i="29"/>
  <c r="P520" i="29"/>
  <c r="P526" i="29"/>
  <c r="P530" i="29"/>
  <c r="P532" i="29"/>
  <c r="P534" i="29"/>
  <c r="P542" i="29"/>
  <c r="P544" i="29"/>
  <c r="X548" i="29"/>
  <c r="H586" i="29"/>
  <c r="E586" i="29"/>
  <c r="E598" i="29"/>
  <c r="H598" i="29" s="1"/>
  <c r="E610" i="29"/>
  <c r="H610" i="29" s="1"/>
  <c r="H618" i="29"/>
  <c r="V630" i="29"/>
  <c r="U630" i="29"/>
  <c r="V632" i="29"/>
  <c r="U632" i="29"/>
  <c r="M637" i="29"/>
  <c r="N637" i="29"/>
  <c r="P637" i="29" s="1"/>
  <c r="M639" i="29"/>
  <c r="N639" i="29"/>
  <c r="P639" i="29" s="1"/>
  <c r="V669" i="29"/>
  <c r="U669" i="29"/>
  <c r="V693" i="29"/>
  <c r="U693" i="29"/>
  <c r="X693" i="29" s="1"/>
  <c r="V636" i="29"/>
  <c r="U636" i="29"/>
  <c r="X636" i="29" s="1"/>
  <c r="V638" i="29"/>
  <c r="U638" i="29"/>
  <c r="X638" i="29" s="1"/>
  <c r="M643" i="29"/>
  <c r="N643" i="29"/>
  <c r="P643" i="29" s="1"/>
  <c r="V649" i="29"/>
  <c r="U649" i="29"/>
  <c r="X649" i="29" s="1"/>
  <c r="N696" i="29"/>
  <c r="M696" i="29"/>
  <c r="P696" i="29" s="1"/>
  <c r="E757" i="29"/>
  <c r="F757" i="29"/>
  <c r="V618" i="29"/>
  <c r="U618" i="29"/>
  <c r="X618" i="29" s="1"/>
  <c r="V642" i="29"/>
  <c r="U642" i="29"/>
  <c r="X642" i="29"/>
  <c r="V661" i="29"/>
  <c r="U661" i="29"/>
  <c r="V685" i="29"/>
  <c r="U685" i="29"/>
  <c r="M615" i="29"/>
  <c r="U619" i="29"/>
  <c r="N646" i="29"/>
  <c r="M646" i="29"/>
  <c r="N664" i="29"/>
  <c r="M664" i="29"/>
  <c r="N688" i="29"/>
  <c r="P688" i="29" s="1"/>
  <c r="M688" i="29"/>
  <c r="P712" i="29"/>
  <c r="N712" i="29"/>
  <c r="M712" i="29"/>
  <c r="E570" i="29"/>
  <c r="H570" i="29" s="1"/>
  <c r="E582" i="29"/>
  <c r="H582" i="29" s="1"/>
  <c r="E594" i="29"/>
  <c r="H594" i="29" s="1"/>
  <c r="E606" i="29"/>
  <c r="H606" i="29" s="1"/>
  <c r="N615" i="29"/>
  <c r="V619" i="29"/>
  <c r="M625" i="29"/>
  <c r="N625" i="29"/>
  <c r="M627" i="29"/>
  <c r="N627" i="29"/>
  <c r="V653" i="29"/>
  <c r="U653" i="29"/>
  <c r="V677" i="29"/>
  <c r="U677" i="29"/>
  <c r="V701" i="29"/>
  <c r="U701" i="29"/>
  <c r="X701" i="29" s="1"/>
  <c r="V709" i="29"/>
  <c r="U709" i="29"/>
  <c r="X709" i="29" s="1"/>
  <c r="X545" i="29"/>
  <c r="X549" i="29"/>
  <c r="X553" i="29"/>
  <c r="X555" i="29"/>
  <c r="X557" i="29"/>
  <c r="X559" i="29"/>
  <c r="X561" i="29"/>
  <c r="X567" i="29"/>
  <c r="H573" i="29"/>
  <c r="X575" i="29"/>
  <c r="X583" i="29"/>
  <c r="H585" i="29"/>
  <c r="X587" i="29"/>
  <c r="X591" i="29"/>
  <c r="H601" i="29"/>
  <c r="X603" i="29"/>
  <c r="H605" i="29"/>
  <c r="X607" i="29"/>
  <c r="X611" i="29"/>
  <c r="H613" i="29"/>
  <c r="V616" i="29"/>
  <c r="P617" i="29"/>
  <c r="N644" i="29"/>
  <c r="M644" i="29"/>
  <c r="N648" i="29"/>
  <c r="M648" i="29"/>
  <c r="V620" i="29"/>
  <c r="U620" i="29"/>
  <c r="H627" i="29"/>
  <c r="V645" i="29"/>
  <c r="U645" i="29"/>
  <c r="V657" i="29"/>
  <c r="U657" i="29"/>
  <c r="V665" i="29"/>
  <c r="U665" i="29"/>
  <c r="X665" i="29" s="1"/>
  <c r="V673" i="29"/>
  <c r="U673" i="29"/>
  <c r="V681" i="29"/>
  <c r="U681" i="29"/>
  <c r="V689" i="29"/>
  <c r="U689" i="29"/>
  <c r="V697" i="29"/>
  <c r="U697" i="29"/>
  <c r="V705" i="29"/>
  <c r="U705" i="29"/>
  <c r="E560" i="29"/>
  <c r="H560" i="29" s="1"/>
  <c r="E562" i="29"/>
  <c r="H562" i="29" s="1"/>
  <c r="E564" i="29"/>
  <c r="H564" i="29" s="1"/>
  <c r="M565" i="29"/>
  <c r="E568" i="29"/>
  <c r="H568" i="29" s="1"/>
  <c r="M569" i="29"/>
  <c r="E572" i="29"/>
  <c r="H572" i="29" s="1"/>
  <c r="M573" i="29"/>
  <c r="E576" i="29"/>
  <c r="H576" i="29" s="1"/>
  <c r="M577" i="29"/>
  <c r="E580" i="29"/>
  <c r="H580" i="29" s="1"/>
  <c r="M581" i="29"/>
  <c r="E584" i="29"/>
  <c r="H584" i="29" s="1"/>
  <c r="M585" i="29"/>
  <c r="E588" i="29"/>
  <c r="H588" i="29" s="1"/>
  <c r="M589" i="29"/>
  <c r="E592" i="29"/>
  <c r="H592" i="29" s="1"/>
  <c r="M593" i="29"/>
  <c r="E596" i="29"/>
  <c r="H596" i="29" s="1"/>
  <c r="M597" i="29"/>
  <c r="E600" i="29"/>
  <c r="H600" i="29" s="1"/>
  <c r="M601" i="29"/>
  <c r="E604" i="29"/>
  <c r="H604" i="29" s="1"/>
  <c r="M605" i="29"/>
  <c r="E608" i="29"/>
  <c r="H608" i="29" s="1"/>
  <c r="M609" i="29"/>
  <c r="E612" i="29"/>
  <c r="H612" i="29" s="1"/>
  <c r="M613" i="29"/>
  <c r="E616" i="29"/>
  <c r="H616" i="29" s="1"/>
  <c r="F617" i="29"/>
  <c r="M621" i="29"/>
  <c r="V622" i="29"/>
  <c r="U622" i="29"/>
  <c r="M623" i="29"/>
  <c r="U627" i="29"/>
  <c r="X627" i="29" s="1"/>
  <c r="M629" i="29"/>
  <c r="U633" i="29"/>
  <c r="X633" i="29" s="1"/>
  <c r="M635" i="29"/>
  <c r="U639" i="29"/>
  <c r="X639" i="29" s="1"/>
  <c r="V640" i="29"/>
  <c r="U640" i="29"/>
  <c r="M641" i="29"/>
  <c r="P641" i="29"/>
  <c r="N565" i="29"/>
  <c r="V566" i="29"/>
  <c r="X566" i="29" s="1"/>
  <c r="N569" i="29"/>
  <c r="V570" i="29"/>
  <c r="X570" i="29" s="1"/>
  <c r="N573" i="29"/>
  <c r="V574" i="29"/>
  <c r="X574" i="29" s="1"/>
  <c r="N577" i="29"/>
  <c r="V578" i="29"/>
  <c r="X578" i="29" s="1"/>
  <c r="N581" i="29"/>
  <c r="V582" i="29"/>
  <c r="X582" i="29" s="1"/>
  <c r="N585" i="29"/>
  <c r="P585" i="29" s="1"/>
  <c r="V586" i="29"/>
  <c r="X586" i="29" s="1"/>
  <c r="N589" i="29"/>
  <c r="V590" i="29"/>
  <c r="X590" i="29" s="1"/>
  <c r="N593" i="29"/>
  <c r="V594" i="29"/>
  <c r="X594" i="29" s="1"/>
  <c r="N597" i="29"/>
  <c r="V598" i="29"/>
  <c r="X598" i="29" s="1"/>
  <c r="N601" i="29"/>
  <c r="V602" i="29"/>
  <c r="X602" i="29" s="1"/>
  <c r="N605" i="29"/>
  <c r="V606" i="29"/>
  <c r="X606" i="29" s="1"/>
  <c r="N609" i="29"/>
  <c r="P609" i="29" s="1"/>
  <c r="V610" i="29"/>
  <c r="X610" i="29" s="1"/>
  <c r="N613" i="29"/>
  <c r="V614" i="29"/>
  <c r="X614" i="29" s="1"/>
  <c r="E617" i="29"/>
  <c r="H617" i="29" s="1"/>
  <c r="F619" i="29"/>
  <c r="H619" i="29" s="1"/>
  <c r="N621" i="29"/>
  <c r="N623" i="29"/>
  <c r="N629" i="29"/>
  <c r="N635" i="29"/>
  <c r="N641" i="29"/>
  <c r="V643" i="29"/>
  <c r="X643" i="29" s="1"/>
  <c r="E646" i="29"/>
  <c r="H646" i="29" s="1"/>
  <c r="N668" i="29"/>
  <c r="M668" i="29"/>
  <c r="N676" i="29"/>
  <c r="M676" i="29"/>
  <c r="P676" i="29" s="1"/>
  <c r="N692" i="29"/>
  <c r="M692" i="29"/>
  <c r="P692" i="29" s="1"/>
  <c r="N700" i="29"/>
  <c r="M700" i="29"/>
  <c r="N708" i="29"/>
  <c r="P708" i="29" s="1"/>
  <c r="M708" i="29"/>
  <c r="F623" i="29"/>
  <c r="H623" i="29" s="1"/>
  <c r="F625" i="29"/>
  <c r="H625" i="29" s="1"/>
  <c r="F627" i="29"/>
  <c r="F629" i="29"/>
  <c r="H629" i="29" s="1"/>
  <c r="F631" i="29"/>
  <c r="H631" i="29" s="1"/>
  <c r="F633" i="29"/>
  <c r="H633" i="29" s="1"/>
  <c r="F635" i="29"/>
  <c r="H635" i="29" s="1"/>
  <c r="F637" i="29"/>
  <c r="H637" i="29" s="1"/>
  <c r="F639" i="29"/>
  <c r="H639" i="29" s="1"/>
  <c r="F641" i="29"/>
  <c r="H641" i="29" s="1"/>
  <c r="F643" i="29"/>
  <c r="H643" i="29" s="1"/>
  <c r="P651" i="29"/>
  <c r="P667" i="29"/>
  <c r="P671" i="29"/>
  <c r="P675" i="29"/>
  <c r="P683" i="29"/>
  <c r="P695" i="29"/>
  <c r="P699" i="29"/>
  <c r="P703" i="29"/>
  <c r="P707" i="29"/>
  <c r="P711" i="29"/>
  <c r="P713" i="29"/>
  <c r="M717" i="29"/>
  <c r="P717" i="29" s="1"/>
  <c r="N718" i="29"/>
  <c r="P718" i="29" s="1"/>
  <c r="M718" i="29"/>
  <c r="H721" i="29"/>
  <c r="N730" i="29"/>
  <c r="M730" i="29"/>
  <c r="P730" i="29" s="1"/>
  <c r="N746" i="29"/>
  <c r="M746" i="29"/>
  <c r="F765" i="29"/>
  <c r="E765" i="29"/>
  <c r="F771" i="29"/>
  <c r="E771" i="29"/>
  <c r="H771" i="29"/>
  <c r="N714" i="29"/>
  <c r="M714" i="29"/>
  <c r="N716" i="29"/>
  <c r="P716" i="29" s="1"/>
  <c r="U718" i="29"/>
  <c r="M721" i="29"/>
  <c r="N722" i="29"/>
  <c r="P722" i="29"/>
  <c r="M722" i="29"/>
  <c r="N734" i="29"/>
  <c r="M734" i="29"/>
  <c r="H737" i="29"/>
  <c r="N742" i="29"/>
  <c r="M742" i="29"/>
  <c r="P742" i="29" s="1"/>
  <c r="P653" i="29"/>
  <c r="M654" i="29"/>
  <c r="P654" i="29" s="1"/>
  <c r="U655" i="29"/>
  <c r="P657" i="29"/>
  <c r="M658" i="29"/>
  <c r="P658" i="29" s="1"/>
  <c r="U659" i="29"/>
  <c r="M662" i="29"/>
  <c r="P662" i="29" s="1"/>
  <c r="U663" i="29"/>
  <c r="P665" i="29"/>
  <c r="M666" i="29"/>
  <c r="P666" i="29" s="1"/>
  <c r="U667" i="29"/>
  <c r="P669" i="29"/>
  <c r="M670" i="29"/>
  <c r="P670" i="29" s="1"/>
  <c r="U671" i="29"/>
  <c r="P673" i="29"/>
  <c r="M674" i="29"/>
  <c r="P674" i="29" s="1"/>
  <c r="U675" i="29"/>
  <c r="P677" i="29"/>
  <c r="M678" i="29"/>
  <c r="P678" i="29" s="1"/>
  <c r="U679" i="29"/>
  <c r="M682" i="29"/>
  <c r="P682" i="29" s="1"/>
  <c r="U683" i="29"/>
  <c r="P685" i="29"/>
  <c r="M686" i="29"/>
  <c r="P686" i="29" s="1"/>
  <c r="U687" i="29"/>
  <c r="P689" i="29"/>
  <c r="M690" i="29"/>
  <c r="P690" i="29" s="1"/>
  <c r="U691" i="29"/>
  <c r="P693" i="29"/>
  <c r="M694" i="29"/>
  <c r="P694" i="29" s="1"/>
  <c r="U695" i="29"/>
  <c r="X695" i="29" s="1"/>
  <c r="M698" i="29"/>
  <c r="P698" i="29" s="1"/>
  <c r="U699" i="29"/>
  <c r="X699" i="29" s="1"/>
  <c r="M702" i="29"/>
  <c r="P702" i="29" s="1"/>
  <c r="U703" i="29"/>
  <c r="P705" i="29"/>
  <c r="M706" i="29"/>
  <c r="P706" i="29" s="1"/>
  <c r="U707" i="29"/>
  <c r="M710" i="29"/>
  <c r="P710" i="29" s="1"/>
  <c r="U711" i="29"/>
  <c r="E713" i="29"/>
  <c r="H713" i="29" s="1"/>
  <c r="E715" i="29"/>
  <c r="H715" i="29" s="1"/>
  <c r="V718" i="29"/>
  <c r="N721" i="29"/>
  <c r="N738" i="29"/>
  <c r="M738" i="29"/>
  <c r="P738" i="29" s="1"/>
  <c r="F758" i="29"/>
  <c r="E758" i="29"/>
  <c r="F762" i="29"/>
  <c r="E762" i="29"/>
  <c r="H762" i="29"/>
  <c r="F768" i="29"/>
  <c r="E768" i="29"/>
  <c r="H768" i="29" s="1"/>
  <c r="F774" i="29"/>
  <c r="E774" i="29"/>
  <c r="H774" i="29" s="1"/>
  <c r="V647" i="29"/>
  <c r="X647" i="29" s="1"/>
  <c r="F649" i="29"/>
  <c r="H649" i="29" s="1"/>
  <c r="V651" i="29"/>
  <c r="X651" i="29" s="1"/>
  <c r="F653" i="29"/>
  <c r="H653" i="29" s="1"/>
  <c r="V655" i="29"/>
  <c r="V659" i="29"/>
  <c r="V663" i="29"/>
  <c r="V667" i="29"/>
  <c r="V671" i="29"/>
  <c r="V675" i="29"/>
  <c r="V679" i="29"/>
  <c r="V683" i="29"/>
  <c r="V687" i="29"/>
  <c r="V691" i="29"/>
  <c r="V695" i="29"/>
  <c r="V699" i="29"/>
  <c r="V703" i="29"/>
  <c r="V707" i="29"/>
  <c r="V711" i="29"/>
  <c r="F715" i="29"/>
  <c r="H716" i="29"/>
  <c r="X716" i="29"/>
  <c r="P725" i="29"/>
  <c r="H728" i="29"/>
  <c r="P729" i="29"/>
  <c r="X732" i="29"/>
  <c r="P733" i="29"/>
  <c r="X740" i="29"/>
  <c r="X744" i="29"/>
  <c r="P745" i="29"/>
  <c r="X753" i="29"/>
  <c r="N754" i="29"/>
  <c r="P754" i="29" s="1"/>
  <c r="X759" i="29"/>
  <c r="X765" i="29"/>
  <c r="X771" i="29"/>
  <c r="P772" i="29"/>
  <c r="F776" i="29"/>
  <c r="E776" i="29"/>
  <c r="H776" i="29" s="1"/>
  <c r="V783" i="29"/>
  <c r="X783" i="29" s="1"/>
  <c r="U783" i="29"/>
  <c r="V785" i="29"/>
  <c r="U785" i="29"/>
  <c r="X785" i="29" s="1"/>
  <c r="V787" i="29"/>
  <c r="U787" i="29"/>
  <c r="V789" i="29"/>
  <c r="U789" i="29"/>
  <c r="V791" i="29"/>
  <c r="U791" i="29"/>
  <c r="X791" i="29" s="1"/>
  <c r="V793" i="29"/>
  <c r="U793" i="29"/>
  <c r="V795" i="29"/>
  <c r="U795" i="29"/>
  <c r="V797" i="29"/>
  <c r="U797" i="29"/>
  <c r="X797" i="29" s="1"/>
  <c r="V799" i="29"/>
  <c r="U799" i="29"/>
  <c r="X799" i="29" s="1"/>
  <c r="V801" i="29"/>
  <c r="U801" i="29"/>
  <c r="X801" i="29" s="1"/>
  <c r="E803" i="29"/>
  <c r="H803" i="29" s="1"/>
  <c r="F803" i="29"/>
  <c r="F756" i="29"/>
  <c r="H756" i="29" s="1"/>
  <c r="E756" i="29"/>
  <c r="F761" i="29"/>
  <c r="E761" i="29"/>
  <c r="F764" i="29"/>
  <c r="H764" i="29" s="1"/>
  <c r="E764" i="29"/>
  <c r="F767" i="29"/>
  <c r="E767" i="29"/>
  <c r="F770" i="29"/>
  <c r="H770" i="29" s="1"/>
  <c r="E770" i="29"/>
  <c r="F778" i="29"/>
  <c r="E778" i="29"/>
  <c r="H778" i="29" s="1"/>
  <c r="M751" i="29"/>
  <c r="P751" i="29" s="1"/>
  <c r="M752" i="29"/>
  <c r="P752" i="29" s="1"/>
  <c r="F755" i="29"/>
  <c r="P758" i="29"/>
  <c r="N758" i="29"/>
  <c r="X761" i="29"/>
  <c r="X767" i="29"/>
  <c r="F780" i="29"/>
  <c r="E780" i="29"/>
  <c r="M740" i="29"/>
  <c r="P740" i="29" s="1"/>
  <c r="H742" i="29"/>
  <c r="F743" i="29"/>
  <c r="H743" i="29" s="1"/>
  <c r="F747" i="29"/>
  <c r="H747" i="29" s="1"/>
  <c r="P748" i="29"/>
  <c r="F754" i="29"/>
  <c r="E754" i="29"/>
  <c r="H755" i="29"/>
  <c r="M758" i="29"/>
  <c r="F760" i="29"/>
  <c r="H760" i="29" s="1"/>
  <c r="E760" i="29"/>
  <c r="F763" i="29"/>
  <c r="E763" i="29"/>
  <c r="F766" i="29"/>
  <c r="E766" i="29"/>
  <c r="F769" i="29"/>
  <c r="E769" i="29"/>
  <c r="F772" i="29"/>
  <c r="E772" i="29"/>
  <c r="F782" i="29"/>
  <c r="E782" i="29"/>
  <c r="H802" i="29"/>
  <c r="U722" i="29"/>
  <c r="X722" i="29" s="1"/>
  <c r="P724" i="29"/>
  <c r="U726" i="29"/>
  <c r="X726" i="29" s="1"/>
  <c r="U730" i="29"/>
  <c r="X730" i="29" s="1"/>
  <c r="P732" i="29"/>
  <c r="U734" i="29"/>
  <c r="X734" i="29" s="1"/>
  <c r="P736" i="29"/>
  <c r="U738" i="29"/>
  <c r="X738" i="29" s="1"/>
  <c r="U742" i="29"/>
  <c r="X742" i="29" s="1"/>
  <c r="U746" i="29"/>
  <c r="X746" i="29" s="1"/>
  <c r="F749" i="29"/>
  <c r="H749" i="29" s="1"/>
  <c r="F750" i="29"/>
  <c r="H750" i="29" s="1"/>
  <c r="F751" i="29"/>
  <c r="H751" i="29" s="1"/>
  <c r="F752" i="29"/>
  <c r="H752" i="29" s="1"/>
  <c r="F753" i="29"/>
  <c r="H753" i="29" s="1"/>
  <c r="X755" i="29"/>
  <c r="N756" i="29"/>
  <c r="P756" i="29" s="1"/>
  <c r="F759" i="29"/>
  <c r="H759" i="29" s="1"/>
  <c r="X769" i="29"/>
  <c r="N760" i="29"/>
  <c r="P760" i="29" s="1"/>
  <c r="N764" i="29"/>
  <c r="P764" i="29" s="1"/>
  <c r="N766" i="29"/>
  <c r="P766" i="29" s="1"/>
  <c r="N768" i="29"/>
  <c r="P768" i="29" s="1"/>
  <c r="N770" i="29"/>
  <c r="P770" i="29" s="1"/>
  <c r="N772" i="29"/>
  <c r="N776" i="29"/>
  <c r="P776" i="29" s="1"/>
  <c r="N778" i="29"/>
  <c r="P778" i="29" s="1"/>
  <c r="N780" i="29"/>
  <c r="P780" i="29" s="1"/>
  <c r="N782" i="29"/>
  <c r="P782" i="29" s="1"/>
  <c r="E805" i="29"/>
  <c r="H805" i="29" s="1"/>
  <c r="F811" i="29"/>
  <c r="E811" i="29"/>
  <c r="H811" i="29" s="1"/>
  <c r="X811" i="29"/>
  <c r="E814" i="29"/>
  <c r="F814" i="29"/>
  <c r="N815" i="29"/>
  <c r="P815" i="29" s="1"/>
  <c r="V816" i="29"/>
  <c r="X816" i="29" s="1"/>
  <c r="F823" i="29"/>
  <c r="E823" i="29"/>
  <c r="X823" i="29"/>
  <c r="E826" i="29"/>
  <c r="H826" i="29"/>
  <c r="F826" i="29"/>
  <c r="N827" i="29"/>
  <c r="P827" i="29" s="1"/>
  <c r="V828" i="29"/>
  <c r="X828" i="29" s="1"/>
  <c r="E807" i="29"/>
  <c r="H807" i="29" s="1"/>
  <c r="E809" i="29"/>
  <c r="H809" i="29"/>
  <c r="F809" i="29"/>
  <c r="N811" i="29"/>
  <c r="V812" i="29"/>
  <c r="F819" i="29"/>
  <c r="E819" i="29"/>
  <c r="E822" i="29"/>
  <c r="H822" i="29" s="1"/>
  <c r="F822" i="29"/>
  <c r="N823" i="29"/>
  <c r="V824" i="29"/>
  <c r="F834" i="29"/>
  <c r="E834" i="29"/>
  <c r="F850" i="29"/>
  <c r="E850" i="29"/>
  <c r="E773" i="29"/>
  <c r="H773" i="29" s="1"/>
  <c r="E775" i="29"/>
  <c r="H775" i="29" s="1"/>
  <c r="E777" i="29"/>
  <c r="H777" i="29" s="1"/>
  <c r="E779" i="29"/>
  <c r="H779" i="29" s="1"/>
  <c r="E781" i="29"/>
  <c r="H781" i="29" s="1"/>
  <c r="E783" i="29"/>
  <c r="H783" i="29" s="1"/>
  <c r="P783" i="29"/>
  <c r="N784" i="29"/>
  <c r="P784" i="29" s="1"/>
  <c r="N788" i="29"/>
  <c r="P788" i="29" s="1"/>
  <c r="P789" i="29"/>
  <c r="N790" i="29"/>
  <c r="P790" i="29" s="1"/>
  <c r="P791" i="29"/>
  <c r="N792" i="29"/>
  <c r="P792" i="29" s="1"/>
  <c r="P793" i="29"/>
  <c r="N794" i="29"/>
  <c r="P794" i="29" s="1"/>
  <c r="P795" i="29"/>
  <c r="N796" i="29"/>
  <c r="P796" i="29" s="1"/>
  <c r="P797" i="29"/>
  <c r="N798" i="29"/>
  <c r="P798" i="29" s="1"/>
  <c r="N800" i="29"/>
  <c r="P800" i="29" s="1"/>
  <c r="P801" i="29"/>
  <c r="N802" i="29"/>
  <c r="P802" i="29" s="1"/>
  <c r="M803" i="29"/>
  <c r="P803" i="29" s="1"/>
  <c r="V805" i="29"/>
  <c r="X805" i="29" s="1"/>
  <c r="U807" i="29"/>
  <c r="V809" i="29"/>
  <c r="X809" i="29" s="1"/>
  <c r="M811" i="29"/>
  <c r="U812" i="29"/>
  <c r="M823" i="29"/>
  <c r="U824" i="29"/>
  <c r="N831" i="29"/>
  <c r="M831" i="29"/>
  <c r="N840" i="29"/>
  <c r="M840" i="29"/>
  <c r="E785" i="29"/>
  <c r="H785" i="29" s="1"/>
  <c r="E787" i="29"/>
  <c r="H787" i="29" s="1"/>
  <c r="E789" i="29"/>
  <c r="H789" i="29" s="1"/>
  <c r="E791" i="29"/>
  <c r="H791" i="29" s="1"/>
  <c r="E793" i="29"/>
  <c r="H793" i="29" s="1"/>
  <c r="E795" i="29"/>
  <c r="H795" i="29" s="1"/>
  <c r="E797" i="29"/>
  <c r="H797" i="29" s="1"/>
  <c r="E799" i="29"/>
  <c r="H799" i="29" s="1"/>
  <c r="E801" i="29"/>
  <c r="H801" i="29" s="1"/>
  <c r="V807" i="29"/>
  <c r="X807" i="29" s="1"/>
  <c r="N809" i="29"/>
  <c r="P809" i="29" s="1"/>
  <c r="F815" i="29"/>
  <c r="E815" i="29"/>
  <c r="X815" i="29"/>
  <c r="E818" i="29"/>
  <c r="H818" i="29" s="1"/>
  <c r="F818" i="29"/>
  <c r="N819" i="29"/>
  <c r="P819" i="29" s="1"/>
  <c r="F827" i="29"/>
  <c r="E827" i="29"/>
  <c r="X827" i="29"/>
  <c r="P846" i="29"/>
  <c r="P828" i="29"/>
  <c r="F838" i="29"/>
  <c r="E838" i="29"/>
  <c r="F846" i="29"/>
  <c r="E846" i="29"/>
  <c r="X848" i="29"/>
  <c r="F858" i="29"/>
  <c r="E858" i="29"/>
  <c r="H858" i="29" s="1"/>
  <c r="F812" i="29"/>
  <c r="H812" i="29" s="1"/>
  <c r="F816" i="29"/>
  <c r="H816" i="29" s="1"/>
  <c r="F820" i="29"/>
  <c r="H820" i="29" s="1"/>
  <c r="F824" i="29"/>
  <c r="H824" i="29" s="1"/>
  <c r="F828" i="29"/>
  <c r="H828" i="29" s="1"/>
  <c r="F832" i="29"/>
  <c r="H832" i="29" s="1"/>
  <c r="F835" i="29"/>
  <c r="H835" i="29" s="1"/>
  <c r="F836" i="29"/>
  <c r="E836" i="29"/>
  <c r="X836" i="29"/>
  <c r="F848" i="29"/>
  <c r="E848" i="29"/>
  <c r="P859" i="29"/>
  <c r="F860" i="29"/>
  <c r="E860" i="29"/>
  <c r="X862" i="29"/>
  <c r="N838" i="29"/>
  <c r="F842" i="29"/>
  <c r="E842" i="29"/>
  <c r="P848" i="29"/>
  <c r="P851" i="29"/>
  <c r="F852" i="29"/>
  <c r="E852" i="29"/>
  <c r="F864" i="29"/>
  <c r="E864" i="29"/>
  <c r="H864" i="29" s="1"/>
  <c r="F830" i="29"/>
  <c r="E831" i="29"/>
  <c r="H831" i="29" s="1"/>
  <c r="N832" i="29"/>
  <c r="N836" i="29"/>
  <c r="M838" i="29"/>
  <c r="F841" i="29"/>
  <c r="H841" i="29" s="1"/>
  <c r="F854" i="29"/>
  <c r="E854" i="29"/>
  <c r="X810" i="29"/>
  <c r="M812" i="29"/>
  <c r="P812" i="29" s="1"/>
  <c r="X814" i="29"/>
  <c r="M816" i="29"/>
  <c r="P816" i="29" s="1"/>
  <c r="X818" i="29"/>
  <c r="M820" i="29"/>
  <c r="P820" i="29" s="1"/>
  <c r="X822" i="29"/>
  <c r="M824" i="29"/>
  <c r="P824" i="29" s="1"/>
  <c r="M828" i="29"/>
  <c r="H830" i="29"/>
  <c r="X830" i="29"/>
  <c r="M832" i="29"/>
  <c r="P832" i="29" s="1"/>
  <c r="N834" i="29"/>
  <c r="P834" i="29" s="1"/>
  <c r="M836" i="29"/>
  <c r="F839" i="29"/>
  <c r="H839" i="29" s="1"/>
  <c r="F840" i="29"/>
  <c r="E840" i="29"/>
  <c r="X840" i="29"/>
  <c r="F844" i="29"/>
  <c r="X846" i="29"/>
  <c r="P855" i="29"/>
  <c r="F856" i="29"/>
  <c r="E856" i="29"/>
  <c r="X858" i="29"/>
  <c r="F866" i="29"/>
  <c r="E866" i="29"/>
  <c r="N842" i="29"/>
  <c r="P842" i="29" s="1"/>
  <c r="N844" i="29"/>
  <c r="P844" i="29" s="1"/>
  <c r="N846" i="29"/>
  <c r="N848" i="29"/>
  <c r="N850" i="29"/>
  <c r="P850" i="29" s="1"/>
  <c r="N852" i="29"/>
  <c r="P852" i="29" s="1"/>
  <c r="N854" i="29"/>
  <c r="P854" i="29" s="1"/>
  <c r="N856" i="29"/>
  <c r="P856" i="29" s="1"/>
  <c r="N858" i="29"/>
  <c r="P858" i="29" s="1"/>
  <c r="N860" i="29"/>
  <c r="P860" i="29" s="1"/>
  <c r="N862" i="29"/>
  <c r="P862" i="29" s="1"/>
  <c r="N864" i="29"/>
  <c r="P864" i="29" s="1"/>
  <c r="N866" i="29"/>
  <c r="P866" i="29" s="1"/>
  <c r="M867" i="29"/>
  <c r="P867" i="29" s="1"/>
  <c r="E843" i="29"/>
  <c r="H843" i="29" s="1"/>
  <c r="E845" i="29"/>
  <c r="H845" i="29" s="1"/>
  <c r="E847" i="29"/>
  <c r="H847" i="29" s="1"/>
  <c r="E849" i="29"/>
  <c r="H849" i="29" s="1"/>
  <c r="E851" i="29"/>
  <c r="H851" i="29" s="1"/>
  <c r="E853" i="29"/>
  <c r="H853" i="29" s="1"/>
  <c r="E855" i="29"/>
  <c r="H855" i="29" s="1"/>
  <c r="E857" i="29"/>
  <c r="H857" i="29" s="1"/>
  <c r="E859" i="29"/>
  <c r="H859" i="29" s="1"/>
  <c r="E861" i="29"/>
  <c r="H861" i="29" s="1"/>
  <c r="E863" i="29"/>
  <c r="H863" i="29" s="1"/>
  <c r="F468" i="28"/>
  <c r="E468" i="28"/>
  <c r="M334" i="28"/>
  <c r="N334" i="28"/>
  <c r="N478" i="28"/>
  <c r="M478" i="28"/>
  <c r="L114" i="28"/>
  <c r="L322" i="28"/>
  <c r="M333" i="28"/>
  <c r="P333" i="28" s="1"/>
  <c r="Q334" i="28"/>
  <c r="M341" i="28"/>
  <c r="N342" i="28"/>
  <c r="P342" i="28" s="1"/>
  <c r="M349" i="28"/>
  <c r="P349" i="28" s="1"/>
  <c r="E360" i="28"/>
  <c r="H360" i="28" s="1"/>
  <c r="L448" i="28"/>
  <c r="N448" i="28" s="1"/>
  <c r="M450" i="28"/>
  <c r="P450" i="28" s="1"/>
  <c r="F456" i="28"/>
  <c r="L466" i="28"/>
  <c r="L496" i="28"/>
  <c r="T620" i="28"/>
  <c r="U620" i="28" s="1"/>
  <c r="L625" i="28"/>
  <c r="N625" i="28" s="1"/>
  <c r="T626" i="28"/>
  <c r="V626" i="28" s="1"/>
  <c r="L629" i="28"/>
  <c r="T630" i="28"/>
  <c r="V630" i="28" s="1"/>
  <c r="Y804" i="28"/>
  <c r="Y811" i="28"/>
  <c r="Y816" i="28"/>
  <c r="T819" i="28"/>
  <c r="V819" i="28" s="1"/>
  <c r="Y853" i="28"/>
  <c r="T855" i="28"/>
  <c r="U855" i="28" s="1"/>
  <c r="H456" i="28"/>
  <c r="Y120" i="28"/>
  <c r="Q48" i="28"/>
  <c r="L60" i="28"/>
  <c r="M60" i="28" s="1"/>
  <c r="L72" i="28"/>
  <c r="Q90" i="28"/>
  <c r="Q102" i="28"/>
  <c r="Q156" i="28"/>
  <c r="Q202" i="28"/>
  <c r="Q208" i="28"/>
  <c r="L304" i="28"/>
  <c r="M304" i="28" s="1"/>
  <c r="D306" i="28"/>
  <c r="F306" i="28" s="1"/>
  <c r="L310" i="28"/>
  <c r="M325" i="28"/>
  <c r="L346" i="28"/>
  <c r="N463" i="28"/>
  <c r="P463" i="28" s="1"/>
  <c r="M468" i="28"/>
  <c r="U497" i="28"/>
  <c r="X497" i="28" s="1"/>
  <c r="D510" i="28"/>
  <c r="E510" i="28" s="1"/>
  <c r="L619" i="28"/>
  <c r="T633" i="28"/>
  <c r="V633" i="28" s="1"/>
  <c r="L635" i="28"/>
  <c r="M635" i="28" s="1"/>
  <c r="T636" i="28"/>
  <c r="V636" i="28" s="1"/>
  <c r="L638" i="28"/>
  <c r="N638" i="28" s="1"/>
  <c r="T639" i="28"/>
  <c r="L641" i="28"/>
  <c r="T642" i="28"/>
  <c r="U642" i="28" s="1"/>
  <c r="L644" i="28"/>
  <c r="N644" i="28" s="1"/>
  <c r="T645" i="28"/>
  <c r="U645" i="28" s="1"/>
  <c r="L647" i="28"/>
  <c r="M647" i="28" s="1"/>
  <c r="T648" i="28"/>
  <c r="L650" i="28"/>
  <c r="T651" i="28"/>
  <c r="V651" i="28" s="1"/>
  <c r="L653" i="28"/>
  <c r="N653" i="28" s="1"/>
  <c r="T654" i="28"/>
  <c r="V654" i="28" s="1"/>
  <c r="L656" i="28"/>
  <c r="N656" i="28" s="1"/>
  <c r="T657" i="28"/>
  <c r="L659" i="28"/>
  <c r="T660" i="28"/>
  <c r="V660" i="28" s="1"/>
  <c r="L662" i="28"/>
  <c r="N662" i="28" s="1"/>
  <c r="T663" i="28"/>
  <c r="U663" i="28" s="1"/>
  <c r="L665" i="28"/>
  <c r="M665" i="28" s="1"/>
  <c r="T666" i="28"/>
  <c r="V666" i="28" s="1"/>
  <c r="L668" i="28"/>
  <c r="T669" i="28"/>
  <c r="U669" i="28" s="1"/>
  <c r="L671" i="28"/>
  <c r="N671" i="28" s="1"/>
  <c r="L42" i="28"/>
  <c r="M42" i="28" s="1"/>
  <c r="Y48" i="28"/>
  <c r="L84" i="28"/>
  <c r="M84" i="28" s="1"/>
  <c r="T114" i="28"/>
  <c r="L126" i="28"/>
  <c r="M126" i="28" s="1"/>
  <c r="L138" i="28"/>
  <c r="N138" i="28" s="1"/>
  <c r="L150" i="28"/>
  <c r="L298" i="28"/>
  <c r="D312" i="28"/>
  <c r="L316" i="28"/>
  <c r="M316" i="28" s="1"/>
  <c r="D318" i="28"/>
  <c r="F318" i="28" s="1"/>
  <c r="D324" i="28"/>
  <c r="E324" i="28" s="1"/>
  <c r="N330" i="28"/>
  <c r="M378" i="28"/>
  <c r="P378" i="28" s="1"/>
  <c r="T380" i="28"/>
  <c r="L454" i="28"/>
  <c r="N454" i="28" s="1"/>
  <c r="D462" i="28"/>
  <c r="F462" i="28" s="1"/>
  <c r="L472" i="28"/>
  <c r="N472" i="28" s="1"/>
  <c r="L484" i="28"/>
  <c r="N484" i="28" s="1"/>
  <c r="L691" i="28"/>
  <c r="M691" i="28" s="1"/>
  <c r="L699" i="28"/>
  <c r="M699" i="28" s="1"/>
  <c r="Y822" i="28"/>
  <c r="T78" i="28"/>
  <c r="V78" i="28" s="1"/>
  <c r="L96" i="28"/>
  <c r="M96" i="28" s="1"/>
  <c r="L108" i="28"/>
  <c r="L340" i="28"/>
  <c r="M340" i="28" s="1"/>
  <c r="D342" i="28"/>
  <c r="D372" i="28"/>
  <c r="F372" i="28" s="1"/>
  <c r="D450" i="28"/>
  <c r="F450" i="28" s="1"/>
  <c r="Y458" i="28"/>
  <c r="D498" i="28"/>
  <c r="T616" i="28"/>
  <c r="U616" i="28" s="1"/>
  <c r="T624" i="28"/>
  <c r="V624" i="28" s="1"/>
  <c r="L627" i="28"/>
  <c r="T628" i="28"/>
  <c r="V628" i="28" s="1"/>
  <c r="L631" i="28"/>
  <c r="M631" i="28" s="1"/>
  <c r="T632" i="28"/>
  <c r="V632" i="28" s="1"/>
  <c r="L634" i="28"/>
  <c r="N634" i="28" s="1"/>
  <c r="T635" i="28"/>
  <c r="L637" i="28"/>
  <c r="T638" i="28"/>
  <c r="V638" i="28" s="1"/>
  <c r="L640" i="28"/>
  <c r="M640" i="28" s="1"/>
  <c r="T641" i="28"/>
  <c r="V641" i="28" s="1"/>
  <c r="L643" i="28"/>
  <c r="M643" i="28" s="1"/>
  <c r="T644" i="28"/>
  <c r="U644" i="28" s="1"/>
  <c r="L646" i="28"/>
  <c r="T647" i="28"/>
  <c r="V647" i="28" s="1"/>
  <c r="L649" i="28"/>
  <c r="N649" i="28" s="1"/>
  <c r="T650" i="28"/>
  <c r="L652" i="28"/>
  <c r="N652" i="28" s="1"/>
  <c r="T653" i="28"/>
  <c r="L655" i="28"/>
  <c r="T656" i="28"/>
  <c r="U656" i="28" s="1"/>
  <c r="L658" i="28"/>
  <c r="N658" i="28" s="1"/>
  <c r="T659" i="28"/>
  <c r="V659" i="28" s="1"/>
  <c r="L661" i="28"/>
  <c r="M661" i="28" s="1"/>
  <c r="T662" i="28"/>
  <c r="U662" i="28" s="1"/>
  <c r="L664" i="28"/>
  <c r="T665" i="28"/>
  <c r="V665" i="28" s="1"/>
  <c r="L667" i="28"/>
  <c r="N667" i="28" s="1"/>
  <c r="T668" i="28"/>
  <c r="L670" i="28"/>
  <c r="N670" i="28" s="1"/>
  <c r="T671" i="28"/>
  <c r="L673" i="28"/>
  <c r="T674" i="28"/>
  <c r="V674" i="28" s="1"/>
  <c r="L676" i="28"/>
  <c r="N676" i="28" s="1"/>
  <c r="T42" i="28"/>
  <c r="Y84" i="28"/>
  <c r="T150" i="28"/>
  <c r="V150" i="28" s="1"/>
  <c r="N306" i="28"/>
  <c r="N345" i="28"/>
  <c r="P345" i="28" s="1"/>
  <c r="M384" i="28"/>
  <c r="P384" i="28" s="1"/>
  <c r="M464" i="28"/>
  <c r="P464" i="28" s="1"/>
  <c r="L693" i="28"/>
  <c r="E709" i="28"/>
  <c r="H709" i="28" s="1"/>
  <c r="Y802" i="28"/>
  <c r="T809" i="28"/>
  <c r="V809" i="28" s="1"/>
  <c r="Y814" i="28"/>
  <c r="Y827" i="28"/>
  <c r="E712" i="28"/>
  <c r="H712" i="28" s="1"/>
  <c r="E703" i="28"/>
  <c r="H703" i="28" s="1"/>
  <c r="E711" i="28"/>
  <c r="H711" i="28" s="1"/>
  <c r="E706" i="28"/>
  <c r="H706" i="28" s="1"/>
  <c r="E705" i="28"/>
  <c r="U383" i="28"/>
  <c r="X383" i="28" s="1"/>
  <c r="T452" i="28"/>
  <c r="T470" i="28"/>
  <c r="T446" i="28"/>
  <c r="U446" i="28" s="1"/>
  <c r="U485" i="28"/>
  <c r="X485" i="28" s="1"/>
  <c r="T506" i="28"/>
  <c r="V506" i="28" s="1"/>
  <c r="T464" i="28"/>
  <c r="T386" i="28"/>
  <c r="V386" i="28" s="1"/>
  <c r="U509" i="28"/>
  <c r="X509" i="28" s="1"/>
  <c r="N302" i="28"/>
  <c r="N314" i="28"/>
  <c r="P314" i="28" s="1"/>
  <c r="N326" i="28"/>
  <c r="P326" i="28" s="1"/>
  <c r="M446" i="28"/>
  <c r="P446" i="28" s="1"/>
  <c r="M458" i="28"/>
  <c r="P458" i="28" s="1"/>
  <c r="M470" i="28"/>
  <c r="P470" i="28" s="1"/>
  <c r="P452" i="28"/>
  <c r="M512" i="28"/>
  <c r="P512" i="28" s="1"/>
  <c r="E316" i="28"/>
  <c r="F316" i="28"/>
  <c r="F376" i="28"/>
  <c r="E376" i="28"/>
  <c r="E308" i="28"/>
  <c r="H308" i="28" s="1"/>
  <c r="F308" i="28"/>
  <c r="F356" i="28"/>
  <c r="E356" i="28"/>
  <c r="F368" i="28"/>
  <c r="E368" i="28"/>
  <c r="E364" i="28"/>
  <c r="F364" i="28"/>
  <c r="F460" i="28"/>
  <c r="E460" i="28"/>
  <c r="D304" i="28"/>
  <c r="D320" i="28"/>
  <c r="D328" i="28"/>
  <c r="I364" i="28"/>
  <c r="E448" i="28"/>
  <c r="H448" i="28" s="1"/>
  <c r="D466" i="28"/>
  <c r="D398" i="28"/>
  <c r="E450" i="28"/>
  <c r="H450" i="28" s="1"/>
  <c r="E454" i="28"/>
  <c r="H454" i="28" s="1"/>
  <c r="D464" i="28"/>
  <c r="D490" i="28"/>
  <c r="D452" i="28"/>
  <c r="F452" i="28" s="1"/>
  <c r="D488" i="28"/>
  <c r="I514" i="28"/>
  <c r="F300" i="28"/>
  <c r="H300" i="28" s="1"/>
  <c r="T72" i="28"/>
  <c r="T108" i="28"/>
  <c r="T144" i="28"/>
  <c r="T66" i="28"/>
  <c r="V66" i="28" s="1"/>
  <c r="T102" i="28"/>
  <c r="U102" i="28" s="1"/>
  <c r="T138" i="28"/>
  <c r="V138" i="28" s="1"/>
  <c r="T60" i="28"/>
  <c r="T96" i="28"/>
  <c r="T132" i="28"/>
  <c r="T54" i="28"/>
  <c r="V54" i="28" s="1"/>
  <c r="T90" i="28"/>
  <c r="U90" i="28" s="1"/>
  <c r="T126" i="28"/>
  <c r="V126" i="28" s="1"/>
  <c r="L176" i="28"/>
  <c r="Q182" i="28"/>
  <c r="Y515" i="28"/>
  <c r="T515" i="28"/>
  <c r="V515" i="28" s="1"/>
  <c r="Y32" i="28"/>
  <c r="Q36" i="28"/>
  <c r="D40" i="28"/>
  <c r="E40" i="28" s="1"/>
  <c r="I40" i="28"/>
  <c r="D58" i="28"/>
  <c r="E58" i="28" s="1"/>
  <c r="I58" i="28"/>
  <c r="D76" i="28"/>
  <c r="I76" i="28"/>
  <c r="D82" i="28"/>
  <c r="E82" i="28" s="1"/>
  <c r="I82" i="28"/>
  <c r="D88" i="28"/>
  <c r="I88" i="28"/>
  <c r="D118" i="28"/>
  <c r="F118" i="28" s="1"/>
  <c r="I118" i="28"/>
  <c r="I174" i="28"/>
  <c r="D174" i="28"/>
  <c r="F174" i="28" s="1"/>
  <c r="V465" i="28"/>
  <c r="X465" i="28" s="1"/>
  <c r="D49" i="28"/>
  <c r="E49" i="28" s="1"/>
  <c r="I49" i="28"/>
  <c r="D67" i="28"/>
  <c r="I67" i="28"/>
  <c r="D73" i="28"/>
  <c r="E73" i="28" s="1"/>
  <c r="I73" i="28"/>
  <c r="D79" i="28"/>
  <c r="E79" i="28" s="1"/>
  <c r="I79" i="28"/>
  <c r="D85" i="28"/>
  <c r="I85" i="28"/>
  <c r="D91" i="28"/>
  <c r="E91" i="28" s="1"/>
  <c r="I91" i="28"/>
  <c r="D97" i="28"/>
  <c r="E97" i="28" s="1"/>
  <c r="I97" i="28"/>
  <c r="D103" i="28"/>
  <c r="E103" i="28" s="1"/>
  <c r="I103" i="28"/>
  <c r="D109" i="28"/>
  <c r="E109" i="28" s="1"/>
  <c r="I109" i="28"/>
  <c r="D115" i="28"/>
  <c r="E115" i="28" s="1"/>
  <c r="I115" i="28"/>
  <c r="D121" i="28"/>
  <c r="I121" i="28"/>
  <c r="D127" i="28"/>
  <c r="E127" i="28" s="1"/>
  <c r="I127" i="28"/>
  <c r="D133" i="28"/>
  <c r="F133" i="28" s="1"/>
  <c r="I133" i="28"/>
  <c r="D139" i="28"/>
  <c r="I139" i="28"/>
  <c r="D145" i="28"/>
  <c r="E145" i="28" s="1"/>
  <c r="I145" i="28"/>
  <c r="D151" i="28"/>
  <c r="F151" i="28" s="1"/>
  <c r="I151" i="28"/>
  <c r="L152" i="28"/>
  <c r="N152" i="28" s="1"/>
  <c r="Q152" i="28"/>
  <c r="I156" i="28"/>
  <c r="D156" i="28"/>
  <c r="F156" i="28" s="1"/>
  <c r="Q170" i="28"/>
  <c r="L170" i="28"/>
  <c r="Q189" i="28"/>
  <c r="L189" i="28"/>
  <c r="M189" i="28" s="1"/>
  <c r="Q207" i="28"/>
  <c r="L207" i="28"/>
  <c r="M207" i="28" s="1"/>
  <c r="N335" i="28"/>
  <c r="M335" i="28"/>
  <c r="N343" i="28"/>
  <c r="M343" i="28"/>
  <c r="N351" i="28"/>
  <c r="M351" i="28"/>
  <c r="L356" i="28"/>
  <c r="Q356" i="28"/>
  <c r="M358" i="28"/>
  <c r="N358" i="28"/>
  <c r="N371" i="28"/>
  <c r="L372" i="28"/>
  <c r="N372" i="28" s="1"/>
  <c r="Q372" i="28"/>
  <c r="N375" i="28"/>
  <c r="M375" i="28"/>
  <c r="V382" i="28"/>
  <c r="U382" i="28"/>
  <c r="L387" i="28"/>
  <c r="Q387" i="28"/>
  <c r="L391" i="28"/>
  <c r="Q391" i="28"/>
  <c r="T396" i="28"/>
  <c r="Y396" i="28"/>
  <c r="F447" i="28"/>
  <c r="E447" i="28"/>
  <c r="V447" i="28"/>
  <c r="X447" i="28" s="1"/>
  <c r="F449" i="28"/>
  <c r="E449" i="28"/>
  <c r="F451" i="28"/>
  <c r="E451" i="28"/>
  <c r="V451" i="28"/>
  <c r="X451" i="28" s="1"/>
  <c r="N465" i="28"/>
  <c r="M465" i="28"/>
  <c r="U466" i="28"/>
  <c r="V466" i="28"/>
  <c r="U468" i="28"/>
  <c r="V468" i="28"/>
  <c r="P469" i="28"/>
  <c r="N474" i="28"/>
  <c r="P474" i="28" s="1"/>
  <c r="M474" i="28"/>
  <c r="I480" i="28"/>
  <c r="D480" i="28"/>
  <c r="Y482" i="28"/>
  <c r="T482" i="28"/>
  <c r="V482" i="28" s="1"/>
  <c r="V484" i="28"/>
  <c r="U484" i="28"/>
  <c r="I486" i="28"/>
  <c r="D486" i="28"/>
  <c r="F486" i="28" s="1"/>
  <c r="N490" i="28"/>
  <c r="M490" i="28"/>
  <c r="V493" i="28"/>
  <c r="U493" i="28"/>
  <c r="I495" i="28"/>
  <c r="V502" i="28"/>
  <c r="U502" i="28"/>
  <c r="Y508" i="28"/>
  <c r="T508" i="28"/>
  <c r="U458" i="28"/>
  <c r="V458" i="28"/>
  <c r="Q477" i="28"/>
  <c r="L477" i="28"/>
  <c r="N480" i="28"/>
  <c r="M480" i="28"/>
  <c r="P480" i="28" s="1"/>
  <c r="N486" i="28"/>
  <c r="M486" i="28"/>
  <c r="D503" i="28"/>
  <c r="F503" i="28" s="1"/>
  <c r="I503" i="28"/>
  <c r="D28" i="28"/>
  <c r="E28" i="28" s="1"/>
  <c r="I28" i="28"/>
  <c r="D100" i="28"/>
  <c r="I100" i="28"/>
  <c r="D106" i="28"/>
  <c r="E106" i="28" s="1"/>
  <c r="I106" i="28"/>
  <c r="D112" i="28"/>
  <c r="I112" i="28"/>
  <c r="D142" i="28"/>
  <c r="F142" i="28" s="1"/>
  <c r="I142" i="28"/>
  <c r="D160" i="28"/>
  <c r="F160" i="28" s="1"/>
  <c r="D31" i="28"/>
  <c r="E31" i="28" s="1"/>
  <c r="I31" i="28"/>
  <c r="D37" i="28"/>
  <c r="E37" i="28" s="1"/>
  <c r="I37" i="28"/>
  <c r="D43" i="28"/>
  <c r="F43" i="28" s="1"/>
  <c r="I43" i="28"/>
  <c r="D55" i="28"/>
  <c r="E55" i="28" s="1"/>
  <c r="I55" i="28"/>
  <c r="D61" i="28"/>
  <c r="E61" i="28" s="1"/>
  <c r="I61" i="28"/>
  <c r="Y28" i="28"/>
  <c r="D30" i="28"/>
  <c r="I30" i="28"/>
  <c r="Q32" i="28"/>
  <c r="Y34" i="28"/>
  <c r="D36" i="28"/>
  <c r="F36" i="28" s="1"/>
  <c r="I36" i="28"/>
  <c r="Q38" i="28"/>
  <c r="D42" i="28"/>
  <c r="F42" i="28" s="1"/>
  <c r="I42" i="28"/>
  <c r="D48" i="28"/>
  <c r="F48" i="28" s="1"/>
  <c r="I48" i="28"/>
  <c r="D54" i="28"/>
  <c r="I54" i="28"/>
  <c r="D60" i="28"/>
  <c r="F60" i="28" s="1"/>
  <c r="I60" i="28"/>
  <c r="D66" i="28"/>
  <c r="E66" i="28" s="1"/>
  <c r="I66" i="28"/>
  <c r="D72" i="28"/>
  <c r="I72" i="28"/>
  <c r="D78" i="28"/>
  <c r="F78" i="28" s="1"/>
  <c r="I78" i="28"/>
  <c r="D84" i="28"/>
  <c r="F84" i="28" s="1"/>
  <c r="I84" i="28"/>
  <c r="D90" i="28"/>
  <c r="E90" i="28" s="1"/>
  <c r="I90" i="28"/>
  <c r="D96" i="28"/>
  <c r="F96" i="28" s="1"/>
  <c r="I96" i="28"/>
  <c r="D102" i="28"/>
  <c r="F102" i="28" s="1"/>
  <c r="I102" i="28"/>
  <c r="D108" i="28"/>
  <c r="I108" i="28"/>
  <c r="D114" i="28"/>
  <c r="F114" i="28" s="1"/>
  <c r="I114" i="28"/>
  <c r="D120" i="28"/>
  <c r="E120" i="28" s="1"/>
  <c r="I120" i="28"/>
  <c r="D126" i="28"/>
  <c r="E126" i="28" s="1"/>
  <c r="I126" i="28"/>
  <c r="D132" i="28"/>
  <c r="E132" i="28" s="1"/>
  <c r="I132" i="28"/>
  <c r="D138" i="28"/>
  <c r="E138" i="28" s="1"/>
  <c r="I138" i="28"/>
  <c r="D144" i="28"/>
  <c r="I144" i="28"/>
  <c r="D150" i="28"/>
  <c r="E150" i="28" s="1"/>
  <c r="I150" i="28"/>
  <c r="T152" i="28"/>
  <c r="U152" i="28" s="1"/>
  <c r="Y152" i="28"/>
  <c r="L162" i="28"/>
  <c r="Q164" i="28"/>
  <c r="L164" i="28"/>
  <c r="M164" i="28" s="1"/>
  <c r="D167" i="28"/>
  <c r="D172" i="28"/>
  <c r="F172" i="28" s="1"/>
  <c r="Q186" i="28"/>
  <c r="L186" i="28"/>
  <c r="M186" i="28" s="1"/>
  <c r="Q204" i="28"/>
  <c r="L204" i="28"/>
  <c r="N204" i="28" s="1"/>
  <c r="D337" i="28"/>
  <c r="I337" i="28"/>
  <c r="D345" i="28"/>
  <c r="E345" i="28" s="1"/>
  <c r="I345" i="28"/>
  <c r="Q358" i="28"/>
  <c r="L368" i="28"/>
  <c r="N368" i="28" s="1"/>
  <c r="Q368" i="28"/>
  <c r="T387" i="28"/>
  <c r="Y387" i="28"/>
  <c r="D397" i="28"/>
  <c r="I397" i="28"/>
  <c r="N459" i="28"/>
  <c r="M459" i="28"/>
  <c r="U460" i="28"/>
  <c r="V460" i="28"/>
  <c r="U462" i="28"/>
  <c r="V462" i="28"/>
  <c r="U464" i="28"/>
  <c r="V464" i="28"/>
  <c r="V471" i="28"/>
  <c r="U471" i="28"/>
  <c r="I476" i="28"/>
  <c r="D476" i="28"/>
  <c r="E476" i="28" s="1"/>
  <c r="V487" i="28"/>
  <c r="U487" i="28"/>
  <c r="V489" i="28"/>
  <c r="U489" i="28"/>
  <c r="I494" i="28"/>
  <c r="D494" i="28"/>
  <c r="E494" i="28" s="1"/>
  <c r="D497" i="28"/>
  <c r="F497" i="28" s="1"/>
  <c r="I497" i="28"/>
  <c r="V498" i="28"/>
  <c r="U498" i="28"/>
  <c r="V507" i="28"/>
  <c r="U507" i="28"/>
  <c r="I509" i="28"/>
  <c r="D509" i="28"/>
  <c r="V511" i="28"/>
  <c r="U511" i="28"/>
  <c r="D47" i="28"/>
  <c r="E47" i="28" s="1"/>
  <c r="I47" i="28"/>
  <c r="D59" i="28"/>
  <c r="I59" i="28"/>
  <c r="D77" i="28"/>
  <c r="E77" i="28" s="1"/>
  <c r="I77" i="28"/>
  <c r="D83" i="28"/>
  <c r="E83" i="28" s="1"/>
  <c r="I83" i="28"/>
  <c r="D113" i="28"/>
  <c r="I113" i="28"/>
  <c r="D119" i="28"/>
  <c r="E119" i="28" s="1"/>
  <c r="I119" i="28"/>
  <c r="D137" i="28"/>
  <c r="E137" i="28" s="1"/>
  <c r="I137" i="28"/>
  <c r="D143" i="28"/>
  <c r="I143" i="28"/>
  <c r="Q183" i="28"/>
  <c r="L183" i="28"/>
  <c r="M183" i="28" s="1"/>
  <c r="N303" i="28"/>
  <c r="Q30" i="28"/>
  <c r="D34" i="28"/>
  <c r="I34" i="28"/>
  <c r="D52" i="28"/>
  <c r="I52" i="28"/>
  <c r="D64" i="28"/>
  <c r="I64" i="28"/>
  <c r="D70" i="28"/>
  <c r="I70" i="28"/>
  <c r="D94" i="28"/>
  <c r="I94" i="28"/>
  <c r="D130" i="28"/>
  <c r="E130" i="28" s="1"/>
  <c r="I130" i="28"/>
  <c r="D136" i="28"/>
  <c r="I136" i="28"/>
  <c r="D148" i="28"/>
  <c r="I148" i="28"/>
  <c r="I155" i="28"/>
  <c r="I163" i="28"/>
  <c r="D163" i="28"/>
  <c r="Q180" i="28"/>
  <c r="L180" i="28"/>
  <c r="N347" i="28"/>
  <c r="P347" i="28" s="1"/>
  <c r="M347" i="28"/>
  <c r="M357" i="28"/>
  <c r="N357" i="28"/>
  <c r="L374" i="28"/>
  <c r="Q374" i="28"/>
  <c r="T381" i="28"/>
  <c r="Y381" i="28"/>
  <c r="N447" i="28"/>
  <c r="M447" i="28"/>
  <c r="U448" i="28"/>
  <c r="V448" i="28"/>
  <c r="D475" i="28"/>
  <c r="I475" i="28"/>
  <c r="Y480" i="28"/>
  <c r="T480" i="28"/>
  <c r="V480" i="28" s="1"/>
  <c r="Q485" i="28"/>
  <c r="L485" i="28"/>
  <c r="N485" i="28" s="1"/>
  <c r="N494" i="28"/>
  <c r="M494" i="28"/>
  <c r="N502" i="28"/>
  <c r="M502" i="28"/>
  <c r="D105" i="28"/>
  <c r="E105" i="28" s="1"/>
  <c r="I105" i="28"/>
  <c r="D123" i="28"/>
  <c r="E123" i="28" s="1"/>
  <c r="I123" i="28"/>
  <c r="D129" i="28"/>
  <c r="I129" i="28"/>
  <c r="D135" i="28"/>
  <c r="E135" i="28" s="1"/>
  <c r="I135" i="28"/>
  <c r="D141" i="28"/>
  <c r="I141" i="28"/>
  <c r="D147" i="28"/>
  <c r="I147" i="28"/>
  <c r="I154" i="28"/>
  <c r="I157" i="28"/>
  <c r="D157" i="28"/>
  <c r="I168" i="28"/>
  <c r="D168" i="28"/>
  <c r="Q177" i="28"/>
  <c r="L177" i="28"/>
  <c r="N177" i="28" s="1"/>
  <c r="Q195" i="28"/>
  <c r="L195" i="28"/>
  <c r="N195" i="28" s="1"/>
  <c r="D333" i="28"/>
  <c r="E333" i="28" s="1"/>
  <c r="I333" i="28"/>
  <c r="D341" i="28"/>
  <c r="E341" i="28" s="1"/>
  <c r="I341" i="28"/>
  <c r="D349" i="28"/>
  <c r="I349" i="28"/>
  <c r="D355" i="28"/>
  <c r="E355" i="28" s="1"/>
  <c r="I355" i="28"/>
  <c r="M361" i="28"/>
  <c r="N361" i="28"/>
  <c r="D363" i="28"/>
  <c r="I363" i="28"/>
  <c r="M369" i="28"/>
  <c r="N369" i="28"/>
  <c r="L379" i="28"/>
  <c r="Q379" i="28"/>
  <c r="V388" i="28"/>
  <c r="U388" i="28"/>
  <c r="D396" i="28"/>
  <c r="E396" i="28" s="1"/>
  <c r="I396" i="28"/>
  <c r="Y397" i="28"/>
  <c r="T398" i="28"/>
  <c r="V398" i="28" s="1"/>
  <c r="Y398" i="28"/>
  <c r="N451" i="28"/>
  <c r="P451" i="28" s="1"/>
  <c r="U455" i="28"/>
  <c r="F459" i="28"/>
  <c r="E459" i="28"/>
  <c r="V459" i="28"/>
  <c r="F461" i="28"/>
  <c r="E461" i="28"/>
  <c r="F463" i="28"/>
  <c r="E463" i="28"/>
  <c r="V463" i="28"/>
  <c r="X463" i="28" s="1"/>
  <c r="P468" i="28"/>
  <c r="Q475" i="28"/>
  <c r="L475" i="28"/>
  <c r="N475" i="28" s="1"/>
  <c r="U477" i="28"/>
  <c r="X477" i="28" s="1"/>
  <c r="V486" i="28"/>
  <c r="U486" i="28"/>
  <c r="V492" i="28"/>
  <c r="U492" i="28"/>
  <c r="Y494" i="28"/>
  <c r="T494" i="28"/>
  <c r="N498" i="28"/>
  <c r="M498" i="28"/>
  <c r="V503" i="28"/>
  <c r="U503" i="28"/>
  <c r="V504" i="28"/>
  <c r="U504" i="28"/>
  <c r="Q505" i="28"/>
  <c r="N506" i="28"/>
  <c r="M506" i="28"/>
  <c r="D29" i="28"/>
  <c r="E29" i="28" s="1"/>
  <c r="I29" i="28"/>
  <c r="D35" i="28"/>
  <c r="I35" i="28"/>
  <c r="D41" i="28"/>
  <c r="E41" i="28" s="1"/>
  <c r="I41" i="28"/>
  <c r="D53" i="28"/>
  <c r="E53" i="28" s="1"/>
  <c r="I53" i="28"/>
  <c r="D65" i="28"/>
  <c r="I65" i="28"/>
  <c r="D71" i="28"/>
  <c r="I71" i="28"/>
  <c r="D89" i="28"/>
  <c r="E89" i="28" s="1"/>
  <c r="I89" i="28"/>
  <c r="D95" i="28"/>
  <c r="I95" i="28"/>
  <c r="D101" i="28"/>
  <c r="I101" i="28"/>
  <c r="D107" i="28"/>
  <c r="E107" i="28" s="1"/>
  <c r="I107" i="28"/>
  <c r="D125" i="28"/>
  <c r="I125" i="28"/>
  <c r="D131" i="28"/>
  <c r="I131" i="28"/>
  <c r="D149" i="28"/>
  <c r="E149" i="28" s="1"/>
  <c r="I149" i="28"/>
  <c r="Q158" i="28"/>
  <c r="L158" i="28"/>
  <c r="I169" i="28"/>
  <c r="D169" i="28"/>
  <c r="Q201" i="28"/>
  <c r="L201" i="28"/>
  <c r="N307" i="28"/>
  <c r="N315" i="28"/>
  <c r="P315" i="28" s="1"/>
  <c r="N319" i="28"/>
  <c r="P319" i="28" s="1"/>
  <c r="N327" i="28"/>
  <c r="P327" i="28" s="1"/>
  <c r="N331" i="28"/>
  <c r="P331" i="28" s="1"/>
  <c r="D336" i="28"/>
  <c r="I336" i="28"/>
  <c r="D344" i="28"/>
  <c r="I344" i="28"/>
  <c r="D352" i="28"/>
  <c r="I352" i="28"/>
  <c r="L362" i="28"/>
  <c r="Q362" i="28"/>
  <c r="L381" i="28"/>
  <c r="Q381" i="28"/>
  <c r="L385" i="28"/>
  <c r="Q385" i="28"/>
  <c r="L394" i="28"/>
  <c r="M394" i="28" s="1"/>
  <c r="Q394" i="28"/>
  <c r="N453" i="28"/>
  <c r="M453" i="28"/>
  <c r="U454" i="28"/>
  <c r="V454" i="28"/>
  <c r="U456" i="28"/>
  <c r="V456" i="28"/>
  <c r="V467" i="28"/>
  <c r="U467" i="28"/>
  <c r="D485" i="28"/>
  <c r="F485" i="28" s="1"/>
  <c r="I485" i="28"/>
  <c r="T512" i="28"/>
  <c r="Y512" i="28"/>
  <c r="D46" i="28"/>
  <c r="F46" i="28" s="1"/>
  <c r="I46" i="28"/>
  <c r="D124" i="28"/>
  <c r="E124" i="28" s="1"/>
  <c r="I124" i="28"/>
  <c r="Q198" i="28"/>
  <c r="L198" i="28"/>
  <c r="M198" i="28" s="1"/>
  <c r="M299" i="28"/>
  <c r="M303" i="28"/>
  <c r="M307" i="28"/>
  <c r="P307" i="28" s="1"/>
  <c r="M311" i="28"/>
  <c r="P311" i="28" s="1"/>
  <c r="M323" i="28"/>
  <c r="P323" i="28" s="1"/>
  <c r="N339" i="28"/>
  <c r="M339" i="28"/>
  <c r="P339" i="28" s="1"/>
  <c r="U450" i="28"/>
  <c r="V450" i="28"/>
  <c r="N457" i="28"/>
  <c r="P457" i="28" s="1"/>
  <c r="X459" i="28"/>
  <c r="F465" i="28"/>
  <c r="E465" i="28"/>
  <c r="F467" i="28"/>
  <c r="E467" i="28"/>
  <c r="F469" i="28"/>
  <c r="E469" i="28"/>
  <c r="V469" i="28"/>
  <c r="X469" i="28" s="1"/>
  <c r="Y473" i="28"/>
  <c r="T473" i="28"/>
  <c r="N476" i="28"/>
  <c r="M476" i="28"/>
  <c r="I489" i="28"/>
  <c r="D489" i="28"/>
  <c r="F489" i="28" s="1"/>
  <c r="V490" i="28"/>
  <c r="U490" i="28"/>
  <c r="V495" i="28"/>
  <c r="U495" i="28"/>
  <c r="I500" i="28"/>
  <c r="Q503" i="28"/>
  <c r="L503" i="28"/>
  <c r="N503" i="28" s="1"/>
  <c r="I18" i="28"/>
  <c r="I19" i="28"/>
  <c r="I20" i="28"/>
  <c r="I21" i="28"/>
  <c r="I22" i="28"/>
  <c r="I23" i="28"/>
  <c r="I24" i="28"/>
  <c r="I25" i="28"/>
  <c r="I26" i="28"/>
  <c r="I27" i="28"/>
  <c r="Q29" i="28"/>
  <c r="Y31" i="28"/>
  <c r="D33" i="28"/>
  <c r="I33" i="28"/>
  <c r="Q35" i="28"/>
  <c r="Y37" i="28"/>
  <c r="D39" i="28"/>
  <c r="E39" i="28" s="1"/>
  <c r="I39" i="28"/>
  <c r="Q41" i="28"/>
  <c r="D45" i="28"/>
  <c r="I45" i="28"/>
  <c r="D51" i="28"/>
  <c r="F51" i="28" s="1"/>
  <c r="I51" i="28"/>
  <c r="D57" i="28"/>
  <c r="E57" i="28" s="1"/>
  <c r="I57" i="28"/>
  <c r="D63" i="28"/>
  <c r="F63" i="28" s="1"/>
  <c r="I63" i="28"/>
  <c r="D69" i="28"/>
  <c r="E69" i="28" s="1"/>
  <c r="I69" i="28"/>
  <c r="D75" i="28"/>
  <c r="E75" i="28" s="1"/>
  <c r="I75" i="28"/>
  <c r="D81" i="28"/>
  <c r="F81" i="28" s="1"/>
  <c r="I81" i="28"/>
  <c r="D87" i="28"/>
  <c r="E87" i="28" s="1"/>
  <c r="I87" i="28"/>
  <c r="D93" i="28"/>
  <c r="E93" i="28" s="1"/>
  <c r="I93" i="28"/>
  <c r="D99" i="28"/>
  <c r="I99" i="28"/>
  <c r="D111" i="28"/>
  <c r="F111" i="28" s="1"/>
  <c r="I111" i="28"/>
  <c r="D117" i="28"/>
  <c r="I117" i="28"/>
  <c r="Q28" i="28"/>
  <c r="Y30" i="28"/>
  <c r="D32" i="28"/>
  <c r="I32" i="28"/>
  <c r="Q34" i="28"/>
  <c r="Y36" i="28"/>
  <c r="D38" i="28"/>
  <c r="F38" i="28" s="1"/>
  <c r="I38" i="28"/>
  <c r="Q40" i="28"/>
  <c r="D44" i="28"/>
  <c r="I44" i="28"/>
  <c r="D50" i="28"/>
  <c r="I50" i="28"/>
  <c r="D56" i="28"/>
  <c r="F56" i="28" s="1"/>
  <c r="I56" i="28"/>
  <c r="D62" i="28"/>
  <c r="E62" i="28" s="1"/>
  <c r="I62" i="28"/>
  <c r="D68" i="28"/>
  <c r="I68" i="28"/>
  <c r="D74" i="28"/>
  <c r="F74" i="28" s="1"/>
  <c r="I74" i="28"/>
  <c r="D80" i="28"/>
  <c r="I80" i="28"/>
  <c r="D86" i="28"/>
  <c r="I86" i="28"/>
  <c r="D92" i="28"/>
  <c r="F92" i="28" s="1"/>
  <c r="I92" i="28"/>
  <c r="D98" i="28"/>
  <c r="E98" i="28" s="1"/>
  <c r="I98" i="28"/>
  <c r="D104" i="28"/>
  <c r="I104" i="28"/>
  <c r="D110" i="28"/>
  <c r="F110" i="28" s="1"/>
  <c r="I110" i="28"/>
  <c r="D116" i="28"/>
  <c r="I116" i="28"/>
  <c r="D122" i="28"/>
  <c r="I122" i="28"/>
  <c r="D128" i="28"/>
  <c r="E128" i="28" s="1"/>
  <c r="I128" i="28"/>
  <c r="D134" i="28"/>
  <c r="E134" i="28" s="1"/>
  <c r="I134" i="28"/>
  <c r="D140" i="28"/>
  <c r="I140" i="28"/>
  <c r="D146" i="28"/>
  <c r="F146" i="28" s="1"/>
  <c r="I146" i="28"/>
  <c r="D152" i="28"/>
  <c r="I152" i="28"/>
  <c r="L154" i="28"/>
  <c r="Q154" i="28"/>
  <c r="I162" i="28"/>
  <c r="D162" i="28"/>
  <c r="L174" i="28"/>
  <c r="Q192" i="28"/>
  <c r="L192" i="28"/>
  <c r="M192" i="28" s="1"/>
  <c r="Q210" i="28"/>
  <c r="L210" i="28"/>
  <c r="M210" i="28" s="1"/>
  <c r="F298" i="28"/>
  <c r="E298" i="28"/>
  <c r="D301" i="28"/>
  <c r="I301" i="28"/>
  <c r="F302" i="28"/>
  <c r="E302" i="28"/>
  <c r="D305" i="28"/>
  <c r="E305" i="28" s="1"/>
  <c r="I305" i="28"/>
  <c r="D309" i="28"/>
  <c r="I309" i="28"/>
  <c r="F310" i="28"/>
  <c r="E310" i="28"/>
  <c r="D313" i="28"/>
  <c r="I313" i="28"/>
  <c r="F314" i="28"/>
  <c r="E314" i="28"/>
  <c r="D317" i="28"/>
  <c r="I317" i="28"/>
  <c r="D321" i="28"/>
  <c r="E321" i="28" s="1"/>
  <c r="I321" i="28"/>
  <c r="F322" i="28"/>
  <c r="E322" i="28"/>
  <c r="D325" i="28"/>
  <c r="I325" i="28"/>
  <c r="F326" i="28"/>
  <c r="E326" i="28"/>
  <c r="D329" i="28"/>
  <c r="E329" i="28" s="1"/>
  <c r="I329" i="28"/>
  <c r="F330" i="28"/>
  <c r="E330" i="28"/>
  <c r="D332" i="28"/>
  <c r="I332" i="28"/>
  <c r="D340" i="28"/>
  <c r="I340" i="28"/>
  <c r="D348" i="28"/>
  <c r="I348" i="28"/>
  <c r="N359" i="28"/>
  <c r="P359" i="28" s="1"/>
  <c r="L360" i="28"/>
  <c r="Q360" i="28"/>
  <c r="N363" i="28"/>
  <c r="M363" i="28"/>
  <c r="D367" i="28"/>
  <c r="I367" i="28"/>
  <c r="M373" i="28"/>
  <c r="N373" i="28"/>
  <c r="D375" i="28"/>
  <c r="E375" i="28" s="1"/>
  <c r="I375" i="28"/>
  <c r="Y388" i="28"/>
  <c r="I395" i="28"/>
  <c r="V449" i="28"/>
  <c r="U449" i="28"/>
  <c r="E453" i="28"/>
  <c r="V453" i="28"/>
  <c r="X453" i="28" s="1"/>
  <c r="F455" i="28"/>
  <c r="E455" i="28"/>
  <c r="F457" i="28"/>
  <c r="E457" i="28"/>
  <c r="V457" i="28"/>
  <c r="X457" i="28" s="1"/>
  <c r="P462" i="28"/>
  <c r="N471" i="28"/>
  <c r="M471" i="28"/>
  <c r="I473" i="28"/>
  <c r="D478" i="28"/>
  <c r="F478" i="28" s="1"/>
  <c r="I478" i="28"/>
  <c r="V479" i="28"/>
  <c r="U479" i="28"/>
  <c r="V483" i="28"/>
  <c r="U483" i="28"/>
  <c r="N488" i="28"/>
  <c r="M488" i="28"/>
  <c r="I492" i="28"/>
  <c r="Y500" i="28"/>
  <c r="T500" i="28"/>
  <c r="V501" i="28"/>
  <c r="U501" i="28"/>
  <c r="Y154" i="28"/>
  <c r="P302" i="28"/>
  <c r="P306" i="28"/>
  <c r="P330" i="28"/>
  <c r="P338" i="28"/>
  <c r="D354" i="28"/>
  <c r="I354" i="28"/>
  <c r="H364" i="28"/>
  <c r="D366" i="28"/>
  <c r="I366" i="28"/>
  <c r="N380" i="28"/>
  <c r="M380" i="28"/>
  <c r="N386" i="28"/>
  <c r="M386" i="28"/>
  <c r="Y451" i="28"/>
  <c r="Y457" i="28"/>
  <c r="Y463" i="28"/>
  <c r="Y469" i="28"/>
  <c r="Y475" i="28"/>
  <c r="Y477" i="28"/>
  <c r="Q478" i="28"/>
  <c r="Y485" i="28"/>
  <c r="I507" i="28"/>
  <c r="D507" i="28"/>
  <c r="F507" i="28" s="1"/>
  <c r="I638" i="28"/>
  <c r="D638" i="28"/>
  <c r="F638" i="28" s="1"/>
  <c r="I644" i="28"/>
  <c r="D644" i="28"/>
  <c r="E644" i="28" s="1"/>
  <c r="I650" i="28"/>
  <c r="D650" i="28"/>
  <c r="F650" i="28" s="1"/>
  <c r="I656" i="28"/>
  <c r="D656" i="28"/>
  <c r="F656" i="28" s="1"/>
  <c r="I662" i="28"/>
  <c r="D662" i="28"/>
  <c r="E662" i="28" s="1"/>
  <c r="I668" i="28"/>
  <c r="D668" i="28"/>
  <c r="F668" i="28" s="1"/>
  <c r="I674" i="28"/>
  <c r="D674" i="28"/>
  <c r="F674" i="28" s="1"/>
  <c r="I680" i="28"/>
  <c r="D680" i="28"/>
  <c r="E680" i="28" s="1"/>
  <c r="I686" i="28"/>
  <c r="D686" i="28"/>
  <c r="F686" i="28" s="1"/>
  <c r="I693" i="28"/>
  <c r="D693" i="28"/>
  <c r="F693" i="28" s="1"/>
  <c r="F702" i="28"/>
  <c r="E702" i="28"/>
  <c r="F710" i="28"/>
  <c r="E710" i="28"/>
  <c r="T803" i="28"/>
  <c r="Y803" i="28"/>
  <c r="Y867" i="28"/>
  <c r="T867" i="28"/>
  <c r="V867" i="28" s="1"/>
  <c r="D358" i="28"/>
  <c r="I358" i="28"/>
  <c r="D370" i="28"/>
  <c r="I370" i="28"/>
  <c r="V378" i="28"/>
  <c r="U378" i="28"/>
  <c r="L382" i="28"/>
  <c r="Q382" i="28"/>
  <c r="V384" i="28"/>
  <c r="U384" i="28"/>
  <c r="L388" i="28"/>
  <c r="Q388" i="28"/>
  <c r="V390" i="28"/>
  <c r="U390" i="28"/>
  <c r="V505" i="28"/>
  <c r="U505" i="28"/>
  <c r="I512" i="28"/>
  <c r="D512" i="28"/>
  <c r="F512" i="28" s="1"/>
  <c r="I636" i="28"/>
  <c r="D636" i="28"/>
  <c r="F636" i="28" s="1"/>
  <c r="I642" i="28"/>
  <c r="D642" i="28"/>
  <c r="E642" i="28" s="1"/>
  <c r="I648" i="28"/>
  <c r="D648" i="28"/>
  <c r="I654" i="28"/>
  <c r="D654" i="28"/>
  <c r="F654" i="28" s="1"/>
  <c r="I660" i="28"/>
  <c r="D660" i="28"/>
  <c r="E660" i="28" s="1"/>
  <c r="I666" i="28"/>
  <c r="D666" i="28"/>
  <c r="F666" i="28" s="1"/>
  <c r="I672" i="28"/>
  <c r="D672" i="28"/>
  <c r="F672" i="28" s="1"/>
  <c r="I678" i="28"/>
  <c r="D678" i="28"/>
  <c r="E678" i="28" s="1"/>
  <c r="I684" i="28"/>
  <c r="D684" i="28"/>
  <c r="F684" i="28" s="1"/>
  <c r="Q689" i="28"/>
  <c r="L689" i="28"/>
  <c r="M689" i="28" s="1"/>
  <c r="I807" i="28"/>
  <c r="D807" i="28"/>
  <c r="E807" i="28" s="1"/>
  <c r="T808" i="28"/>
  <c r="U808" i="28" s="1"/>
  <c r="Y808" i="28"/>
  <c r="I813" i="28"/>
  <c r="D813" i="28"/>
  <c r="E813" i="28" s="1"/>
  <c r="T818" i="28"/>
  <c r="Y818" i="28"/>
  <c r="I855" i="28"/>
  <c r="D855" i="28"/>
  <c r="E334" i="28"/>
  <c r="H334" i="28" s="1"/>
  <c r="E338" i="28"/>
  <c r="H338" i="28" s="1"/>
  <c r="E346" i="28"/>
  <c r="H346" i="28" s="1"/>
  <c r="E350" i="28"/>
  <c r="H350" i="28" s="1"/>
  <c r="L352" i="28"/>
  <c r="Q352" i="28"/>
  <c r="L364" i="28"/>
  <c r="Q364" i="28"/>
  <c r="L376" i="28"/>
  <c r="N376" i="28" s="1"/>
  <c r="Q376" i="28"/>
  <c r="N377" i="28"/>
  <c r="M377" i="28"/>
  <c r="Y378" i="28"/>
  <c r="U379" i="28"/>
  <c r="X379" i="28" s="1"/>
  <c r="N383" i="28"/>
  <c r="M383" i="28"/>
  <c r="Y384" i="28"/>
  <c r="U385" i="28"/>
  <c r="X385" i="28" s="1"/>
  <c r="N389" i="28"/>
  <c r="M389" i="28"/>
  <c r="Y390" i="28"/>
  <c r="U391" i="28"/>
  <c r="X391" i="28" s="1"/>
  <c r="Y392" i="28"/>
  <c r="Q395" i="28"/>
  <c r="E446" i="28"/>
  <c r="H446" i="28" s="1"/>
  <c r="L449" i="28"/>
  <c r="E452" i="28"/>
  <c r="H452" i="28" s="1"/>
  <c r="M454" i="28"/>
  <c r="P454" i="28" s="1"/>
  <c r="L455" i="28"/>
  <c r="E458" i="28"/>
  <c r="H458" i="28" s="1"/>
  <c r="M460" i="28"/>
  <c r="P460" i="28" s="1"/>
  <c r="L461" i="28"/>
  <c r="L467" i="28"/>
  <c r="E470" i="28"/>
  <c r="H470" i="28" s="1"/>
  <c r="I472" i="28"/>
  <c r="D474" i="28"/>
  <c r="E474" i="28" s="1"/>
  <c r="T474" i="28"/>
  <c r="V474" i="28" s="1"/>
  <c r="T476" i="28"/>
  <c r="U491" i="28"/>
  <c r="X491" i="28" s="1"/>
  <c r="L495" i="28"/>
  <c r="M495" i="28" s="1"/>
  <c r="I496" i="28"/>
  <c r="D499" i="28"/>
  <c r="F499" i="28" s="1"/>
  <c r="T499" i="28"/>
  <c r="L500" i="28"/>
  <c r="L504" i="28"/>
  <c r="N508" i="28"/>
  <c r="M508" i="28"/>
  <c r="P508" i="28" s="1"/>
  <c r="V510" i="28"/>
  <c r="T513" i="28"/>
  <c r="F704" i="28"/>
  <c r="E704" i="28"/>
  <c r="F708" i="28"/>
  <c r="E708" i="28"/>
  <c r="T805" i="28"/>
  <c r="Y805" i="28"/>
  <c r="Y153" i="28"/>
  <c r="D158" i="28"/>
  <c r="D159" i="28"/>
  <c r="F159" i="28" s="1"/>
  <c r="L160" i="28"/>
  <c r="D164" i="28"/>
  <c r="F164" i="28" s="1"/>
  <c r="D165" i="28"/>
  <c r="F165" i="28" s="1"/>
  <c r="L166" i="28"/>
  <c r="M166" i="28" s="1"/>
  <c r="D170" i="28"/>
  <c r="D171" i="28"/>
  <c r="E171" i="28" s="1"/>
  <c r="L172" i="28"/>
  <c r="N300" i="28"/>
  <c r="P300" i="28" s="1"/>
  <c r="P301" i="28"/>
  <c r="N304" i="28"/>
  <c r="P304" i="28" s="1"/>
  <c r="N308" i="28"/>
  <c r="P308" i="28" s="1"/>
  <c r="P309" i="28"/>
  <c r="N312" i="28"/>
  <c r="P312" i="28" s="1"/>
  <c r="N320" i="28"/>
  <c r="P320" i="28" s="1"/>
  <c r="P321" i="28"/>
  <c r="N324" i="28"/>
  <c r="P324" i="28" s="1"/>
  <c r="P325" i="28"/>
  <c r="N328" i="28"/>
  <c r="P328" i="28" s="1"/>
  <c r="N332" i="28"/>
  <c r="P332" i="28" s="1"/>
  <c r="N336" i="28"/>
  <c r="P336" i="28" s="1"/>
  <c r="P337" i="28"/>
  <c r="N344" i="28"/>
  <c r="P344" i="28" s="1"/>
  <c r="N348" i="28"/>
  <c r="P348" i="28" s="1"/>
  <c r="N353" i="28"/>
  <c r="N354" i="28"/>
  <c r="P354" i="28" s="1"/>
  <c r="M355" i="28"/>
  <c r="P355" i="28" s="1"/>
  <c r="I357" i="28"/>
  <c r="I359" i="28"/>
  <c r="D362" i="28"/>
  <c r="I362" i="28"/>
  <c r="N365" i="28"/>
  <c r="N366" i="28"/>
  <c r="P366" i="28" s="1"/>
  <c r="M367" i="28"/>
  <c r="P367" i="28" s="1"/>
  <c r="I369" i="28"/>
  <c r="I371" i="28"/>
  <c r="D374" i="28"/>
  <c r="I374" i="28"/>
  <c r="Y379" i="28"/>
  <c r="Y385" i="28"/>
  <c r="Y391" i="28"/>
  <c r="D393" i="28"/>
  <c r="E393" i="28" s="1"/>
  <c r="I393" i="28"/>
  <c r="Y393" i="28"/>
  <c r="T394" i="28"/>
  <c r="Y394" i="28"/>
  <c r="Q396" i="28"/>
  <c r="Q397" i="28"/>
  <c r="I399" i="28"/>
  <c r="U481" i="28"/>
  <c r="X481" i="28" s="1"/>
  <c r="T488" i="28"/>
  <c r="I491" i="28"/>
  <c r="Y491" i="28"/>
  <c r="M492" i="28"/>
  <c r="P492" i="28" s="1"/>
  <c r="U496" i="28"/>
  <c r="X496" i="28" s="1"/>
  <c r="Q508" i="28"/>
  <c r="Q509" i="28"/>
  <c r="L509" i="28"/>
  <c r="N509" i="28" s="1"/>
  <c r="U510" i="28"/>
  <c r="Q511" i="28"/>
  <c r="D513" i="28"/>
  <c r="F513" i="28" s="1"/>
  <c r="Y817" i="28"/>
  <c r="T817" i="28"/>
  <c r="D826" i="28"/>
  <c r="F826" i="28" s="1"/>
  <c r="I826" i="28"/>
  <c r="I637" i="28"/>
  <c r="D637" i="28"/>
  <c r="I643" i="28"/>
  <c r="D643" i="28"/>
  <c r="E643" i="28" s="1"/>
  <c r="I649" i="28"/>
  <c r="D649" i="28"/>
  <c r="F649" i="28" s="1"/>
  <c r="I655" i="28"/>
  <c r="D655" i="28"/>
  <c r="I661" i="28"/>
  <c r="D661" i="28"/>
  <c r="E661" i="28" s="1"/>
  <c r="I667" i="28"/>
  <c r="D667" i="28"/>
  <c r="E667" i="28" s="1"/>
  <c r="I673" i="28"/>
  <c r="D673" i="28"/>
  <c r="I679" i="28"/>
  <c r="D679" i="28"/>
  <c r="E679" i="28" s="1"/>
  <c r="I685" i="28"/>
  <c r="D685" i="28"/>
  <c r="F685" i="28" s="1"/>
  <c r="I699" i="28"/>
  <c r="D699" i="28"/>
  <c r="Y797" i="28"/>
  <c r="T797" i="28"/>
  <c r="T800" i="28"/>
  <c r="U800" i="28" s="1"/>
  <c r="Y800" i="28"/>
  <c r="I809" i="28"/>
  <c r="D809" i="28"/>
  <c r="E809" i="28" s="1"/>
  <c r="I635" i="28"/>
  <c r="D635" i="28"/>
  <c r="E635" i="28" s="1"/>
  <c r="I641" i="28"/>
  <c r="D641" i="28"/>
  <c r="E641" i="28" s="1"/>
  <c r="I647" i="28"/>
  <c r="D647" i="28"/>
  <c r="I653" i="28"/>
  <c r="D653" i="28"/>
  <c r="E653" i="28" s="1"/>
  <c r="I659" i="28"/>
  <c r="D659" i="28"/>
  <c r="F659" i="28" s="1"/>
  <c r="I665" i="28"/>
  <c r="D665" i="28"/>
  <c r="I671" i="28"/>
  <c r="D671" i="28"/>
  <c r="E671" i="28" s="1"/>
  <c r="I677" i="28"/>
  <c r="D677" i="28"/>
  <c r="F677" i="28" s="1"/>
  <c r="I683" i="28"/>
  <c r="D683" i="28"/>
  <c r="I688" i="28"/>
  <c r="D688" i="28"/>
  <c r="Q695" i="28"/>
  <c r="L695" i="28"/>
  <c r="M695" i="28" s="1"/>
  <c r="Y799" i="28"/>
  <c r="T799" i="28"/>
  <c r="V799" i="28" s="1"/>
  <c r="T820" i="28"/>
  <c r="U820" i="28" s="1"/>
  <c r="Y820" i="28"/>
  <c r="T824" i="28"/>
  <c r="Y824" i="28"/>
  <c r="U828" i="28"/>
  <c r="V828" i="28"/>
  <c r="I634" i="28"/>
  <c r="D634" i="28"/>
  <c r="I640" i="28"/>
  <c r="D640" i="28"/>
  <c r="F640" i="28" s="1"/>
  <c r="I646" i="28"/>
  <c r="D646" i="28"/>
  <c r="I652" i="28"/>
  <c r="D652" i="28"/>
  <c r="I658" i="28"/>
  <c r="D658" i="28"/>
  <c r="F658" i="28" s="1"/>
  <c r="I664" i="28"/>
  <c r="D664" i="28"/>
  <c r="I670" i="28"/>
  <c r="D670" i="28"/>
  <c r="I676" i="28"/>
  <c r="D676" i="28"/>
  <c r="F676" i="28" s="1"/>
  <c r="I682" i="28"/>
  <c r="D682" i="28"/>
  <c r="I694" i="28"/>
  <c r="D694" i="28"/>
  <c r="E694" i="28" s="1"/>
  <c r="E701" i="28"/>
  <c r="E707" i="28"/>
  <c r="H707" i="28" s="1"/>
  <c r="E713" i="28"/>
  <c r="H713" i="28" s="1"/>
  <c r="D808" i="28"/>
  <c r="F808" i="28" s="1"/>
  <c r="I808" i="28"/>
  <c r="D814" i="28"/>
  <c r="I814" i="28"/>
  <c r="I825" i="28"/>
  <c r="D825" i="28"/>
  <c r="E825" i="28" s="1"/>
  <c r="Y857" i="28"/>
  <c r="T857" i="28"/>
  <c r="U857" i="28" s="1"/>
  <c r="I633" i="28"/>
  <c r="D633" i="28"/>
  <c r="E633" i="28" s="1"/>
  <c r="I639" i="28"/>
  <c r="D639" i="28"/>
  <c r="E639" i="28" s="1"/>
  <c r="I645" i="28"/>
  <c r="D645" i="28"/>
  <c r="E645" i="28" s="1"/>
  <c r="I651" i="28"/>
  <c r="D651" i="28"/>
  <c r="E651" i="28" s="1"/>
  <c r="I657" i="28"/>
  <c r="D657" i="28"/>
  <c r="E657" i="28" s="1"/>
  <c r="I663" i="28"/>
  <c r="D663" i="28"/>
  <c r="E663" i="28" s="1"/>
  <c r="I669" i="28"/>
  <c r="D669" i="28"/>
  <c r="E669" i="28" s="1"/>
  <c r="I675" i="28"/>
  <c r="D675" i="28"/>
  <c r="E675" i="28" s="1"/>
  <c r="I681" i="28"/>
  <c r="D681" i="28"/>
  <c r="E681" i="28" s="1"/>
  <c r="I687" i="28"/>
  <c r="D687" i="28"/>
  <c r="E687" i="28" s="1"/>
  <c r="I700" i="28"/>
  <c r="D700" i="28"/>
  <c r="E700" i="28" s="1"/>
  <c r="T806" i="28"/>
  <c r="V806" i="28" s="1"/>
  <c r="Y806" i="28"/>
  <c r="D810" i="28"/>
  <c r="I810" i="28"/>
  <c r="Y815" i="28"/>
  <c r="T815" i="28"/>
  <c r="U815" i="28" s="1"/>
  <c r="Y865" i="28"/>
  <c r="T865" i="28"/>
  <c r="V865" i="28" s="1"/>
  <c r="I798" i="28"/>
  <c r="I816" i="28"/>
  <c r="Y796" i="28"/>
  <c r="Y798" i="28"/>
  <c r="T514" i="28"/>
  <c r="V514" i="28" s="1"/>
  <c r="D616" i="28"/>
  <c r="L617" i="28"/>
  <c r="T618" i="28"/>
  <c r="U618" i="28" s="1"/>
  <c r="D620" i="28"/>
  <c r="L621" i="28"/>
  <c r="N621" i="28" s="1"/>
  <c r="T622" i="28"/>
  <c r="U622" i="28" s="1"/>
  <c r="D624" i="28"/>
  <c r="E624" i="28" s="1"/>
  <c r="L701" i="28"/>
  <c r="L702" i="28"/>
  <c r="L703" i="28"/>
  <c r="L704" i="28"/>
  <c r="M704" i="28" s="1"/>
  <c r="L705" i="28"/>
  <c r="M705" i="28" s="1"/>
  <c r="L706" i="28"/>
  <c r="M706" i="28" s="1"/>
  <c r="L707" i="28"/>
  <c r="L708" i="28"/>
  <c r="M708" i="28" s="1"/>
  <c r="L709" i="28"/>
  <c r="L710" i="28"/>
  <c r="N710" i="28" s="1"/>
  <c r="L711" i="28"/>
  <c r="L712" i="28"/>
  <c r="N712" i="28" s="1"/>
  <c r="L713" i="28"/>
  <c r="N713" i="28" s="1"/>
  <c r="D801" i="28"/>
  <c r="I802" i="28"/>
  <c r="I804" i="28"/>
  <c r="Y812" i="28"/>
  <c r="D819" i="28"/>
  <c r="E819" i="28" s="1"/>
  <c r="D821" i="28"/>
  <c r="E821" i="28" s="1"/>
  <c r="I822" i="28"/>
  <c r="Q828" i="28"/>
  <c r="T856" i="28"/>
  <c r="U856" i="28" s="1"/>
  <c r="I858" i="28"/>
  <c r="T860" i="28"/>
  <c r="V860" i="28" s="1"/>
  <c r="T864" i="28"/>
  <c r="V21" i="28"/>
  <c r="V25" i="28"/>
  <c r="N30" i="28"/>
  <c r="N34" i="28"/>
  <c r="N38" i="28"/>
  <c r="V41" i="28"/>
  <c r="V45" i="28"/>
  <c r="N48" i="28"/>
  <c r="V51" i="28"/>
  <c r="V55" i="28"/>
  <c r="V59" i="28"/>
  <c r="V63" i="28"/>
  <c r="V67" i="28"/>
  <c r="N72" i="28"/>
  <c r="V75" i="28"/>
  <c r="N78" i="28"/>
  <c r="V81" i="28"/>
  <c r="V85" i="28"/>
  <c r="N90" i="28"/>
  <c r="V93" i="28"/>
  <c r="V97" i="28"/>
  <c r="V103" i="28"/>
  <c r="V105" i="28"/>
  <c r="N108" i="28"/>
  <c r="V109" i="28"/>
  <c r="N114" i="28"/>
  <c r="F117" i="28"/>
  <c r="N118" i="28"/>
  <c r="V119" i="28"/>
  <c r="N122" i="28"/>
  <c r="V123" i="28"/>
  <c r="V127" i="28"/>
  <c r="N130" i="28"/>
  <c r="V131" i="28"/>
  <c r="V133" i="28"/>
  <c r="N136" i="28"/>
  <c r="V137" i="28"/>
  <c r="N140" i="28"/>
  <c r="V141" i="28"/>
  <c r="N142" i="28"/>
  <c r="V143" i="28"/>
  <c r="N144" i="28"/>
  <c r="V145" i="28"/>
  <c r="N146" i="28"/>
  <c r="V147" i="28"/>
  <c r="N148" i="28"/>
  <c r="F149" i="28"/>
  <c r="V149" i="28"/>
  <c r="N150" i="28"/>
  <c r="V151" i="28"/>
  <c r="F153" i="28"/>
  <c r="V153" i="28"/>
  <c r="F155" i="28"/>
  <c r="Y166" i="28"/>
  <c r="T166" i="28"/>
  <c r="Y178" i="28"/>
  <c r="T178" i="28"/>
  <c r="Y184" i="28"/>
  <c r="T184" i="28"/>
  <c r="Y190" i="28"/>
  <c r="T190" i="28"/>
  <c r="Y196" i="28"/>
  <c r="T196" i="28"/>
  <c r="Y202" i="28"/>
  <c r="T202" i="28"/>
  <c r="Y208" i="28"/>
  <c r="T208" i="28"/>
  <c r="U21" i="28"/>
  <c r="U25" i="28"/>
  <c r="M30" i="28"/>
  <c r="M34" i="28"/>
  <c r="M38" i="28"/>
  <c r="U41" i="28"/>
  <c r="U45" i="28"/>
  <c r="M48" i="28"/>
  <c r="U51" i="28"/>
  <c r="U55" i="28"/>
  <c r="U59" i="28"/>
  <c r="U63" i="28"/>
  <c r="U67" i="28"/>
  <c r="M72" i="28"/>
  <c r="U75" i="28"/>
  <c r="M78" i="28"/>
  <c r="U81" i="28"/>
  <c r="U85" i="28"/>
  <c r="M90" i="28"/>
  <c r="U93" i="28"/>
  <c r="U97" i="28"/>
  <c r="U103" i="28"/>
  <c r="U105" i="28"/>
  <c r="M108" i="28"/>
  <c r="U109" i="28"/>
  <c r="M114" i="28"/>
  <c r="E117" i="28"/>
  <c r="M118" i="28"/>
  <c r="U119" i="28"/>
  <c r="M122" i="28"/>
  <c r="U123" i="28"/>
  <c r="U127" i="28"/>
  <c r="M130" i="28"/>
  <c r="U131" i="28"/>
  <c r="U133" i="28"/>
  <c r="M136" i="28"/>
  <c r="U137" i="28"/>
  <c r="M138" i="28"/>
  <c r="M140" i="28"/>
  <c r="U141" i="28"/>
  <c r="M142" i="28"/>
  <c r="U143" i="28"/>
  <c r="M144" i="28"/>
  <c r="U145" i="28"/>
  <c r="M146" i="28"/>
  <c r="U147" i="28"/>
  <c r="M148" i="28"/>
  <c r="U149" i="28"/>
  <c r="M150" i="28"/>
  <c r="U151" i="28"/>
  <c r="E153" i="28"/>
  <c r="U153" i="28"/>
  <c r="E155" i="28"/>
  <c r="Y156" i="28"/>
  <c r="T156" i="28"/>
  <c r="Y168" i="28"/>
  <c r="T168" i="28"/>
  <c r="Y177" i="28"/>
  <c r="T177" i="28"/>
  <c r="Y183" i="28"/>
  <c r="T183" i="28"/>
  <c r="Y189" i="28"/>
  <c r="T189" i="28"/>
  <c r="Y195" i="28"/>
  <c r="T195" i="28"/>
  <c r="Y201" i="28"/>
  <c r="T201" i="28"/>
  <c r="Y207" i="28"/>
  <c r="T207" i="28"/>
  <c r="F19" i="28"/>
  <c r="H19" i="28" s="1"/>
  <c r="F23" i="28"/>
  <c r="H23" i="28" s="1"/>
  <c r="N26" i="28"/>
  <c r="P26" i="28" s="1"/>
  <c r="F37" i="28"/>
  <c r="V39" i="28"/>
  <c r="X39" i="28" s="1"/>
  <c r="N42" i="28"/>
  <c r="P42" i="28" s="1"/>
  <c r="V47" i="28"/>
  <c r="X47" i="28" s="1"/>
  <c r="V49" i="28"/>
  <c r="X49" i="28" s="1"/>
  <c r="F53" i="28"/>
  <c r="H53" i="28" s="1"/>
  <c r="N54" i="28"/>
  <c r="P54" i="28" s="1"/>
  <c r="N56" i="28"/>
  <c r="P56" i="28" s="1"/>
  <c r="V57" i="28"/>
  <c r="X57" i="28" s="1"/>
  <c r="V61" i="28"/>
  <c r="X61" i="28" s="1"/>
  <c r="V65" i="28"/>
  <c r="X65" i="28" s="1"/>
  <c r="F69" i="28"/>
  <c r="H69" i="28" s="1"/>
  <c r="V73" i="28"/>
  <c r="X73" i="28" s="1"/>
  <c r="N76" i="28"/>
  <c r="P76" i="28" s="1"/>
  <c r="N80" i="28"/>
  <c r="P80" i="28" s="1"/>
  <c r="N84" i="28"/>
  <c r="P84" i="28" s="1"/>
  <c r="N88" i="28"/>
  <c r="P88" i="28" s="1"/>
  <c r="N92" i="28"/>
  <c r="P92" i="28" s="1"/>
  <c r="V95" i="28"/>
  <c r="X95" i="28" s="1"/>
  <c r="N98" i="28"/>
  <c r="P98" i="28" s="1"/>
  <c r="V101" i="28"/>
  <c r="X101" i="28" s="1"/>
  <c r="N106" i="28"/>
  <c r="P106" i="28" s="1"/>
  <c r="N110" i="28"/>
  <c r="P110" i="28" s="1"/>
  <c r="V113" i="28"/>
  <c r="X113" i="28" s="1"/>
  <c r="X115" i="28"/>
  <c r="V115" i="28"/>
  <c r="F119" i="28"/>
  <c r="H119" i="28" s="1"/>
  <c r="V121" i="28"/>
  <c r="X121" i="28" s="1"/>
  <c r="N124" i="28"/>
  <c r="P124" i="28" s="1"/>
  <c r="V125" i="28"/>
  <c r="X125" i="28" s="1"/>
  <c r="V129" i="28"/>
  <c r="X129" i="28" s="1"/>
  <c r="N134" i="28"/>
  <c r="P134" i="28" s="1"/>
  <c r="Y158" i="28"/>
  <c r="T158" i="28"/>
  <c r="X19" i="28"/>
  <c r="V19" i="28"/>
  <c r="N22" i="28"/>
  <c r="P22" i="28" s="1"/>
  <c r="V23" i="28"/>
  <c r="X23" i="28" s="1"/>
  <c r="N24" i="28"/>
  <c r="P24" i="28" s="1"/>
  <c r="V27" i="28"/>
  <c r="X27" i="28" s="1"/>
  <c r="V31" i="28"/>
  <c r="X31" i="28" s="1"/>
  <c r="V37" i="28"/>
  <c r="X37" i="28" s="1"/>
  <c r="F41" i="28"/>
  <c r="H41" i="28" s="1"/>
  <c r="V43" i="28"/>
  <c r="X43" i="28" s="1"/>
  <c r="N46" i="28"/>
  <c r="P46" i="28" s="1"/>
  <c r="N50" i="28"/>
  <c r="P50" i="28" s="1"/>
  <c r="F55" i="28"/>
  <c r="H55" i="28" s="1"/>
  <c r="N58" i="28"/>
  <c r="P58" i="28" s="1"/>
  <c r="N62" i="28"/>
  <c r="P62" i="28" s="1"/>
  <c r="V71" i="28"/>
  <c r="X71" i="28" s="1"/>
  <c r="N74" i="28"/>
  <c r="P74" i="28" s="1"/>
  <c r="V77" i="28"/>
  <c r="X77" i="28" s="1"/>
  <c r="N82" i="28"/>
  <c r="P82" i="28" s="1"/>
  <c r="F87" i="28"/>
  <c r="H87" i="28" s="1"/>
  <c r="V91" i="28"/>
  <c r="X91" i="28" s="1"/>
  <c r="N96" i="28"/>
  <c r="P96" i="28" s="1"/>
  <c r="V99" i="28"/>
  <c r="X99" i="28" s="1"/>
  <c r="F103" i="28"/>
  <c r="H103" i="28" s="1"/>
  <c r="F107" i="28"/>
  <c r="V111" i="28"/>
  <c r="X111" i="28" s="1"/>
  <c r="N116" i="28"/>
  <c r="P116" i="28" s="1"/>
  <c r="F121" i="28"/>
  <c r="F167" i="28"/>
  <c r="Y200" i="28"/>
  <c r="T200" i="28"/>
  <c r="Y206" i="28"/>
  <c r="T206" i="28"/>
  <c r="V18" i="28"/>
  <c r="F20" i="28"/>
  <c r="N21" i="28"/>
  <c r="V22" i="28"/>
  <c r="V24" i="28"/>
  <c r="F26" i="28"/>
  <c r="N27" i="28"/>
  <c r="N29" i="28"/>
  <c r="V38" i="28"/>
  <c r="V40" i="28"/>
  <c r="V42" i="28"/>
  <c r="V44" i="28"/>
  <c r="V46" i="28"/>
  <c r="V48" i="28"/>
  <c r="V50" i="28"/>
  <c r="V52" i="28"/>
  <c r="N57" i="28"/>
  <c r="V58" i="28"/>
  <c r="N61" i="28"/>
  <c r="V62" i="28"/>
  <c r="V64" i="28"/>
  <c r="N67" i="28"/>
  <c r="V68" i="28"/>
  <c r="N69" i="28"/>
  <c r="V70" i="28"/>
  <c r="N71" i="28"/>
  <c r="V72" i="28"/>
  <c r="N73" i="28"/>
  <c r="N75" i="28"/>
  <c r="V76" i="28"/>
  <c r="N77" i="28"/>
  <c r="N79" i="28"/>
  <c r="V80" i="28"/>
  <c r="N81" i="28"/>
  <c r="V82" i="28"/>
  <c r="N83" i="28"/>
  <c r="V84" i="28"/>
  <c r="N85" i="28"/>
  <c r="V86" i="28"/>
  <c r="N87" i="28"/>
  <c r="V88" i="28"/>
  <c r="N89" i="28"/>
  <c r="P91" i="28"/>
  <c r="N91" i="28"/>
  <c r="V92" i="28"/>
  <c r="F94" i="28"/>
  <c r="V94" i="28"/>
  <c r="N95" i="28"/>
  <c r="V96" i="28"/>
  <c r="N97" i="28"/>
  <c r="F98" i="28"/>
  <c r="V98" i="28"/>
  <c r="V100" i="28"/>
  <c r="N101" i="28"/>
  <c r="V102" i="28"/>
  <c r="N103" i="28"/>
  <c r="V104" i="28"/>
  <c r="N105" i="28"/>
  <c r="V106" i="28"/>
  <c r="N107" i="28"/>
  <c r="V108" i="28"/>
  <c r="N109" i="28"/>
  <c r="V110" i="28"/>
  <c r="N111" i="28"/>
  <c r="V112" i="28"/>
  <c r="N113" i="28"/>
  <c r="V114" i="28"/>
  <c r="N115" i="28"/>
  <c r="V116" i="28"/>
  <c r="N117" i="28"/>
  <c r="V118" i="28"/>
  <c r="N119" i="28"/>
  <c r="V120" i="28"/>
  <c r="N121" i="28"/>
  <c r="V122" i="28"/>
  <c r="N123" i="28"/>
  <c r="V124" i="28"/>
  <c r="N125" i="28"/>
  <c r="N127" i="28"/>
  <c r="V128" i="28"/>
  <c r="N129" i="28"/>
  <c r="V130" i="28"/>
  <c r="N131" i="28"/>
  <c r="F132" i="28"/>
  <c r="V132" i="28"/>
  <c r="N133" i="28"/>
  <c r="F134" i="28"/>
  <c r="V134" i="28"/>
  <c r="N135" i="28"/>
  <c r="V136" i="28"/>
  <c r="N137" i="28"/>
  <c r="N139" i="28"/>
  <c r="V140" i="28"/>
  <c r="N141" i="28"/>
  <c r="V142" i="28"/>
  <c r="N143" i="28"/>
  <c r="V144" i="28"/>
  <c r="N145" i="28"/>
  <c r="V146" i="28"/>
  <c r="N147" i="28"/>
  <c r="F148" i="28"/>
  <c r="V148" i="28"/>
  <c r="N149" i="28"/>
  <c r="F150" i="28"/>
  <c r="N151" i="28"/>
  <c r="N153" i="28"/>
  <c r="P153" i="28" s="1"/>
  <c r="F154" i="28"/>
  <c r="H154" i="28" s="1"/>
  <c r="V154" i="28"/>
  <c r="X154" i="28" s="1"/>
  <c r="E157" i="28"/>
  <c r="Y160" i="28"/>
  <c r="T160" i="28"/>
  <c r="Y172" i="28"/>
  <c r="T172" i="28"/>
  <c r="Y175" i="28"/>
  <c r="T175" i="28"/>
  <c r="Y181" i="28"/>
  <c r="T181" i="28"/>
  <c r="Y187" i="28"/>
  <c r="T187" i="28"/>
  <c r="Y193" i="28"/>
  <c r="T193" i="28"/>
  <c r="Y199" i="28"/>
  <c r="T199" i="28"/>
  <c r="Y205" i="28"/>
  <c r="T205" i="28"/>
  <c r="Y211" i="28"/>
  <c r="T211" i="28"/>
  <c r="N18" i="28"/>
  <c r="P18" i="28" s="1"/>
  <c r="F21" i="28"/>
  <c r="H21" i="28" s="1"/>
  <c r="F25" i="28"/>
  <c r="H25" i="28" s="1"/>
  <c r="N28" i="28"/>
  <c r="P28" i="28" s="1"/>
  <c r="V29" i="28"/>
  <c r="X29" i="28" s="1"/>
  <c r="N32" i="28"/>
  <c r="P32" i="28" s="1"/>
  <c r="V33" i="28"/>
  <c r="X33" i="28" s="1"/>
  <c r="N36" i="28"/>
  <c r="P36" i="28" s="1"/>
  <c r="N40" i="28"/>
  <c r="P40" i="28" s="1"/>
  <c r="N44" i="28"/>
  <c r="P44" i="28" s="1"/>
  <c r="F49" i="28"/>
  <c r="H49" i="28" s="1"/>
  <c r="V53" i="28"/>
  <c r="X53" i="28" s="1"/>
  <c r="N64" i="28"/>
  <c r="P64" i="28" s="1"/>
  <c r="N68" i="28"/>
  <c r="P68" i="28" s="1"/>
  <c r="V83" i="28"/>
  <c r="X83" i="28" s="1"/>
  <c r="F89" i="28"/>
  <c r="H89" i="28" s="1"/>
  <c r="N94" i="28"/>
  <c r="P94" i="28" s="1"/>
  <c r="N102" i="28"/>
  <c r="P102" i="28" s="1"/>
  <c r="V107" i="28"/>
  <c r="X107" i="28" s="1"/>
  <c r="N112" i="28"/>
  <c r="P112" i="28" s="1"/>
  <c r="V117" i="28"/>
  <c r="X117" i="28" s="1"/>
  <c r="F123" i="28"/>
  <c r="H123" i="28" s="1"/>
  <c r="N128" i="28"/>
  <c r="P128" i="28" s="1"/>
  <c r="Y176" i="28"/>
  <c r="T176" i="28"/>
  <c r="Y194" i="28"/>
  <c r="T194" i="28"/>
  <c r="N19" i="28"/>
  <c r="V20" i="28"/>
  <c r="F22" i="28"/>
  <c r="N23" i="28"/>
  <c r="F24" i="28"/>
  <c r="N25" i="28"/>
  <c r="V26" i="28"/>
  <c r="V28" i="28"/>
  <c r="V30" i="28"/>
  <c r="N31" i="28"/>
  <c r="V32" i="28"/>
  <c r="N33" i="28"/>
  <c r="V34" i="28"/>
  <c r="N35" i="28"/>
  <c r="V36" i="28"/>
  <c r="N37" i="28"/>
  <c r="N39" i="28"/>
  <c r="N41" i="28"/>
  <c r="N43" i="28"/>
  <c r="N45" i="28"/>
  <c r="N47" i="28"/>
  <c r="N49" i="28"/>
  <c r="N51" i="28"/>
  <c r="F52" i="28"/>
  <c r="N53" i="28"/>
  <c r="N55" i="28"/>
  <c r="V56" i="28"/>
  <c r="F58" i="28"/>
  <c r="N59" i="28"/>
  <c r="V60" i="28"/>
  <c r="F62" i="28"/>
  <c r="N63" i="28"/>
  <c r="N65" i="28"/>
  <c r="V74" i="28"/>
  <c r="U18" i="28"/>
  <c r="M19" i="28"/>
  <c r="E20" i="28"/>
  <c r="U20" i="28"/>
  <c r="M21" i="28"/>
  <c r="P21" i="28" s="1"/>
  <c r="E22" i="28"/>
  <c r="U22" i="28"/>
  <c r="M23" i="28"/>
  <c r="E24" i="28"/>
  <c r="U24" i="28"/>
  <c r="M25" i="28"/>
  <c r="E26" i="28"/>
  <c r="U26" i="28"/>
  <c r="M27" i="28"/>
  <c r="U28" i="28"/>
  <c r="M29" i="28"/>
  <c r="U30" i="28"/>
  <c r="M31" i="28"/>
  <c r="U32" i="28"/>
  <c r="M33" i="28"/>
  <c r="U34" i="28"/>
  <c r="M35" i="28"/>
  <c r="P35" i="28" s="1"/>
  <c r="E36" i="28"/>
  <c r="U36" i="28"/>
  <c r="M37" i="28"/>
  <c r="E38" i="28"/>
  <c r="U38" i="28"/>
  <c r="M39" i="28"/>
  <c r="U40" i="28"/>
  <c r="M41" i="28"/>
  <c r="U42" i="28"/>
  <c r="X42" i="28" s="1"/>
  <c r="M43" i="28"/>
  <c r="U44" i="28"/>
  <c r="M45" i="28"/>
  <c r="U46" i="28"/>
  <c r="M47" i="28"/>
  <c r="E48" i="28"/>
  <c r="U48" i="28"/>
  <c r="M49" i="28"/>
  <c r="U50" i="28"/>
  <c r="M51" i="28"/>
  <c r="E52" i="28"/>
  <c r="U52" i="28"/>
  <c r="M53" i="28"/>
  <c r="P53" i="28" s="1"/>
  <c r="M55" i="28"/>
  <c r="U56" i="28"/>
  <c r="M57" i="28"/>
  <c r="U58" i="28"/>
  <c r="M59" i="28"/>
  <c r="E60" i="28"/>
  <c r="H60" i="28" s="1"/>
  <c r="U60" i="28"/>
  <c r="M61" i="28"/>
  <c r="P61" i="28" s="1"/>
  <c r="U62" i="28"/>
  <c r="M63" i="28"/>
  <c r="U64" i="28"/>
  <c r="M65" i="28"/>
  <c r="M67" i="28"/>
  <c r="U68" i="28"/>
  <c r="M69" i="28"/>
  <c r="U70" i="28"/>
  <c r="M71" i="28"/>
  <c r="U72" i="28"/>
  <c r="M73" i="28"/>
  <c r="U74" i="28"/>
  <c r="M75" i="28"/>
  <c r="U76" i="28"/>
  <c r="M77" i="28"/>
  <c r="P77" i="28" s="1"/>
  <c r="M79" i="28"/>
  <c r="U80" i="28"/>
  <c r="M81" i="28"/>
  <c r="U82" i="28"/>
  <c r="M83" i="28"/>
  <c r="P83" i="28" s="1"/>
  <c r="E84" i="28"/>
  <c r="U84" i="28"/>
  <c r="M85" i="28"/>
  <c r="U86" i="28"/>
  <c r="M87" i="28"/>
  <c r="U88" i="28"/>
  <c r="M89" i="28"/>
  <c r="M91" i="28"/>
  <c r="U92" i="28"/>
  <c r="E94" i="28"/>
  <c r="U94" i="28"/>
  <c r="M95" i="28"/>
  <c r="P95" i="28" s="1"/>
  <c r="U96" i="28"/>
  <c r="M97" i="28"/>
  <c r="U98" i="28"/>
  <c r="U100" i="28"/>
  <c r="M101" i="28"/>
  <c r="P101" i="28" s="1"/>
  <c r="M103" i="28"/>
  <c r="P103" i="28" s="1"/>
  <c r="U104" i="28"/>
  <c r="M105" i="28"/>
  <c r="U106" i="28"/>
  <c r="M107" i="28"/>
  <c r="U108" i="28"/>
  <c r="X108" i="28" s="1"/>
  <c r="M109" i="28"/>
  <c r="P109" i="28" s="1"/>
  <c r="U110" i="28"/>
  <c r="X110" i="28" s="1"/>
  <c r="M111" i="28"/>
  <c r="U112" i="28"/>
  <c r="M113" i="28"/>
  <c r="E114" i="28"/>
  <c r="U114" i="28"/>
  <c r="M115" i="28"/>
  <c r="P115" i="28" s="1"/>
  <c r="U116" i="28"/>
  <c r="X116" i="28" s="1"/>
  <c r="M117" i="28"/>
  <c r="U118" i="28"/>
  <c r="M119" i="28"/>
  <c r="U120" i="28"/>
  <c r="M121" i="28"/>
  <c r="P121" i="28" s="1"/>
  <c r="U122" i="28"/>
  <c r="X122" i="28" s="1"/>
  <c r="M123" i="28"/>
  <c r="P123" i="28" s="1"/>
  <c r="U124" i="28"/>
  <c r="M125" i="28"/>
  <c r="M127" i="28"/>
  <c r="U128" i="28"/>
  <c r="M129" i="28"/>
  <c r="U130" i="28"/>
  <c r="X130" i="28" s="1"/>
  <c r="M131" i="28"/>
  <c r="P131" i="28" s="1"/>
  <c r="U132" i="28"/>
  <c r="M133" i="28"/>
  <c r="P133" i="28" s="1"/>
  <c r="U134" i="28"/>
  <c r="M135" i="28"/>
  <c r="P135" i="28" s="1"/>
  <c r="U136" i="28"/>
  <c r="M137" i="28"/>
  <c r="U138" i="28"/>
  <c r="M139" i="28"/>
  <c r="U140" i="28"/>
  <c r="M141" i="28"/>
  <c r="U142" i="28"/>
  <c r="M143" i="28"/>
  <c r="P143" i="28" s="1"/>
  <c r="U144" i="28"/>
  <c r="M145" i="28"/>
  <c r="U146" i="28"/>
  <c r="M147" i="28"/>
  <c r="P147" i="28" s="1"/>
  <c r="E148" i="28"/>
  <c r="U148" i="28"/>
  <c r="X148" i="28" s="1"/>
  <c r="M149" i="28"/>
  <c r="U150" i="28"/>
  <c r="X150" i="28" s="1"/>
  <c r="M151" i="28"/>
  <c r="P151" i="28" s="1"/>
  <c r="Y162" i="28"/>
  <c r="T162" i="28"/>
  <c r="H171" i="28"/>
  <c r="F171" i="28"/>
  <c r="Y174" i="28"/>
  <c r="T174" i="28"/>
  <c r="Y180" i="28"/>
  <c r="T180" i="28"/>
  <c r="Y186" i="28"/>
  <c r="T186" i="28"/>
  <c r="Y192" i="28"/>
  <c r="T192" i="28"/>
  <c r="Y198" i="28"/>
  <c r="T198" i="28"/>
  <c r="Y204" i="28"/>
  <c r="T204" i="28"/>
  <c r="Y210" i="28"/>
  <c r="T210" i="28"/>
  <c r="N20" i="28"/>
  <c r="P20" i="28" s="1"/>
  <c r="F27" i="28"/>
  <c r="H27" i="28" s="1"/>
  <c r="F31" i="28"/>
  <c r="V35" i="28"/>
  <c r="X35" i="28" s="1"/>
  <c r="F39" i="28"/>
  <c r="H39" i="28" s="1"/>
  <c r="N52" i="28"/>
  <c r="P52" i="28" s="1"/>
  <c r="F57" i="28"/>
  <c r="H57" i="28" s="1"/>
  <c r="P66" i="28"/>
  <c r="N66" i="28"/>
  <c r="V69" i="28"/>
  <c r="X69" i="28" s="1"/>
  <c r="N70" i="28"/>
  <c r="P70" i="28" s="1"/>
  <c r="F75" i="28"/>
  <c r="H75" i="28" s="1"/>
  <c r="F77" i="28"/>
  <c r="H77" i="28" s="1"/>
  <c r="V79" i="28"/>
  <c r="X79" i="28" s="1"/>
  <c r="F83" i="28"/>
  <c r="H83" i="28" s="1"/>
  <c r="N86" i="28"/>
  <c r="P86" i="28" s="1"/>
  <c r="V87" i="28"/>
  <c r="X87" i="28" s="1"/>
  <c r="V89" i="28"/>
  <c r="X89" i="28" s="1"/>
  <c r="F93" i="28"/>
  <c r="H93" i="28" s="1"/>
  <c r="N100" i="28"/>
  <c r="P100" i="28" s="1"/>
  <c r="N104" i="28"/>
  <c r="P104" i="28" s="1"/>
  <c r="N120" i="28"/>
  <c r="P120" i="28" s="1"/>
  <c r="N132" i="28"/>
  <c r="P132" i="28" s="1"/>
  <c r="V139" i="28"/>
  <c r="X139" i="28" s="1"/>
  <c r="Y170" i="28"/>
  <c r="T170" i="28"/>
  <c r="Y182" i="28"/>
  <c r="T182" i="28"/>
  <c r="Y188" i="28"/>
  <c r="T188" i="28"/>
  <c r="F18" i="28"/>
  <c r="H18" i="28" s="1"/>
  <c r="F161" i="28"/>
  <c r="E161" i="28"/>
  <c r="Y164" i="28"/>
  <c r="T164" i="28"/>
  <c r="F173" i="28"/>
  <c r="E173" i="28"/>
  <c r="Y179" i="28"/>
  <c r="T179" i="28"/>
  <c r="Y185" i="28"/>
  <c r="T185" i="28"/>
  <c r="Y191" i="28"/>
  <c r="T191" i="28"/>
  <c r="Y197" i="28"/>
  <c r="T197" i="28"/>
  <c r="Y203" i="28"/>
  <c r="T203" i="28"/>
  <c r="Y209" i="28"/>
  <c r="T209" i="28"/>
  <c r="T298" i="28"/>
  <c r="Y298" i="28"/>
  <c r="T304" i="28"/>
  <c r="Y304" i="28"/>
  <c r="T310" i="28"/>
  <c r="Y310" i="28"/>
  <c r="T316" i="28"/>
  <c r="Y316" i="28"/>
  <c r="T322" i="28"/>
  <c r="Y322" i="28"/>
  <c r="T328" i="28"/>
  <c r="Y328" i="28"/>
  <c r="T334" i="28"/>
  <c r="Y334" i="28"/>
  <c r="T340" i="28"/>
  <c r="Y340" i="28"/>
  <c r="T346" i="28"/>
  <c r="Y346" i="28"/>
  <c r="T352" i="28"/>
  <c r="Y352" i="28"/>
  <c r="T358" i="28"/>
  <c r="Y358" i="28"/>
  <c r="T364" i="28"/>
  <c r="Y364" i="28"/>
  <c r="T370" i="28"/>
  <c r="Y370" i="28"/>
  <c r="T376" i="28"/>
  <c r="Y376" i="28"/>
  <c r="I535" i="28"/>
  <c r="D535" i="28"/>
  <c r="D854" i="28"/>
  <c r="I854" i="28"/>
  <c r="L236" i="28"/>
  <c r="Q236" i="28"/>
  <c r="L237" i="28"/>
  <c r="Q237" i="28"/>
  <c r="L238" i="28"/>
  <c r="Q238" i="28"/>
  <c r="L239" i="28"/>
  <c r="Q239" i="28"/>
  <c r="L240" i="28"/>
  <c r="Q240" i="28"/>
  <c r="L241" i="28"/>
  <c r="Q241" i="28"/>
  <c r="L242" i="28"/>
  <c r="Q242" i="28"/>
  <c r="L243" i="28"/>
  <c r="Q243" i="28"/>
  <c r="L244" i="28"/>
  <c r="Q244" i="28"/>
  <c r="L245" i="28"/>
  <c r="Q245" i="28"/>
  <c r="L246" i="28"/>
  <c r="Q246" i="28"/>
  <c r="L247" i="28"/>
  <c r="Q247" i="28"/>
  <c r="L248" i="28"/>
  <c r="Q248" i="28"/>
  <c r="L249" i="28"/>
  <c r="Q249" i="28"/>
  <c r="L250" i="28"/>
  <c r="Q250" i="28"/>
  <c r="L251" i="28"/>
  <c r="Q251" i="28"/>
  <c r="L252" i="28"/>
  <c r="Q252" i="28"/>
  <c r="L253" i="28"/>
  <c r="Q253" i="28"/>
  <c r="L254" i="28"/>
  <c r="Q254" i="28"/>
  <c r="L255" i="28"/>
  <c r="Q255" i="28"/>
  <c r="L256" i="28"/>
  <c r="Q256" i="28"/>
  <c r="L257" i="28"/>
  <c r="Q257" i="28"/>
  <c r="L258" i="28"/>
  <c r="Q258" i="28"/>
  <c r="L259" i="28"/>
  <c r="Q259" i="28"/>
  <c r="L260" i="28"/>
  <c r="Q260" i="28"/>
  <c r="L261" i="28"/>
  <c r="Q261" i="28"/>
  <c r="L262" i="28"/>
  <c r="Q262" i="28"/>
  <c r="L263" i="28"/>
  <c r="Q263" i="28"/>
  <c r="L264" i="28"/>
  <c r="Q264" i="28"/>
  <c r="L265" i="28"/>
  <c r="Q265" i="28"/>
  <c r="L266" i="28"/>
  <c r="Q266" i="28"/>
  <c r="L267" i="28"/>
  <c r="Q267" i="28"/>
  <c r="L268" i="28"/>
  <c r="Q268" i="28"/>
  <c r="L269" i="28"/>
  <c r="Q269" i="28"/>
  <c r="L270" i="28"/>
  <c r="Q270" i="28"/>
  <c r="L271" i="28"/>
  <c r="Q271" i="28"/>
  <c r="L272" i="28"/>
  <c r="Q272" i="28"/>
  <c r="L273" i="28"/>
  <c r="Q273" i="28"/>
  <c r="L274" i="28"/>
  <c r="Q274" i="28"/>
  <c r="L275" i="28"/>
  <c r="Q275" i="28"/>
  <c r="L276" i="28"/>
  <c r="Q276" i="28"/>
  <c r="L277" i="28"/>
  <c r="Q277" i="28"/>
  <c r="L278" i="28"/>
  <c r="Q278" i="28"/>
  <c r="L279" i="28"/>
  <c r="Q279" i="28"/>
  <c r="M280" i="28"/>
  <c r="P280" i="28" s="1"/>
  <c r="M281" i="28"/>
  <c r="P281" i="28" s="1"/>
  <c r="M282" i="28"/>
  <c r="P282" i="28" s="1"/>
  <c r="M283" i="28"/>
  <c r="P283" i="28" s="1"/>
  <c r="M284" i="28"/>
  <c r="P284" i="28" s="1"/>
  <c r="M285" i="28"/>
  <c r="P285" i="28" s="1"/>
  <c r="M286" i="28"/>
  <c r="P286" i="28" s="1"/>
  <c r="M287" i="28"/>
  <c r="P287" i="28" s="1"/>
  <c r="M288" i="28"/>
  <c r="P288" i="28"/>
  <c r="M289" i="28"/>
  <c r="P289" i="28" s="1"/>
  <c r="M290" i="28"/>
  <c r="P290" i="28" s="1"/>
  <c r="M291" i="28"/>
  <c r="P291" i="28" s="1"/>
  <c r="M292" i="28"/>
  <c r="P292" i="28" s="1"/>
  <c r="M293" i="28"/>
  <c r="P293" i="28" s="1"/>
  <c r="M294" i="28"/>
  <c r="P294" i="28" s="1"/>
  <c r="M295" i="28"/>
  <c r="P295" i="28" s="1"/>
  <c r="M296" i="28"/>
  <c r="P296" i="28" s="1"/>
  <c r="M297" i="28"/>
  <c r="P297" i="28" s="1"/>
  <c r="D379" i="28"/>
  <c r="I379" i="28"/>
  <c r="D382" i="28"/>
  <c r="I382" i="28"/>
  <c r="D385" i="28"/>
  <c r="I385" i="28"/>
  <c r="D388" i="28"/>
  <c r="I388" i="28"/>
  <c r="D391" i="28"/>
  <c r="I391" i="28"/>
  <c r="L212" i="28"/>
  <c r="Q212" i="28"/>
  <c r="D213" i="28"/>
  <c r="I213" i="28"/>
  <c r="T213" i="28"/>
  <c r="Y213" i="28"/>
  <c r="L214" i="28"/>
  <c r="Q214" i="28"/>
  <c r="D215" i="28"/>
  <c r="I215" i="28"/>
  <c r="T215" i="28"/>
  <c r="Y215" i="28"/>
  <c r="L216" i="28"/>
  <c r="Q216" i="28"/>
  <c r="D217" i="28"/>
  <c r="I217" i="28"/>
  <c r="T217" i="28"/>
  <c r="Y217" i="28"/>
  <c r="L218" i="28"/>
  <c r="Q218" i="28"/>
  <c r="D219" i="28"/>
  <c r="I219" i="28"/>
  <c r="T219" i="28"/>
  <c r="Y219" i="28"/>
  <c r="L220" i="28"/>
  <c r="Q220" i="28"/>
  <c r="D221" i="28"/>
  <c r="I221" i="28"/>
  <c r="T221" i="28"/>
  <c r="Y221" i="28"/>
  <c r="L222" i="28"/>
  <c r="Q222" i="28"/>
  <c r="D223" i="28"/>
  <c r="I223" i="28"/>
  <c r="T223" i="28"/>
  <c r="Y223" i="28"/>
  <c r="L224" i="28"/>
  <c r="Q224" i="28"/>
  <c r="D225" i="28"/>
  <c r="I225" i="28"/>
  <c r="T225" i="28"/>
  <c r="Y225" i="28"/>
  <c r="L226" i="28"/>
  <c r="Q226" i="28"/>
  <c r="D227" i="28"/>
  <c r="I227" i="28"/>
  <c r="T227" i="28"/>
  <c r="Y227" i="28"/>
  <c r="L228" i="28"/>
  <c r="Q228" i="28"/>
  <c r="D229" i="28"/>
  <c r="I229" i="28"/>
  <c r="T229" i="28"/>
  <c r="Y229" i="28"/>
  <c r="L230" i="28"/>
  <c r="Q230" i="28"/>
  <c r="D231" i="28"/>
  <c r="I231" i="28"/>
  <c r="T231" i="28"/>
  <c r="Y231" i="28"/>
  <c r="L232" i="28"/>
  <c r="Q232" i="28"/>
  <c r="D233" i="28"/>
  <c r="I233" i="28"/>
  <c r="T233" i="28"/>
  <c r="Y233" i="28"/>
  <c r="L234" i="28"/>
  <c r="Q234" i="28"/>
  <c r="D235" i="28"/>
  <c r="I235" i="28"/>
  <c r="T235" i="28"/>
  <c r="Y235" i="28"/>
  <c r="T302" i="28"/>
  <c r="Y302" i="28"/>
  <c r="T308" i="28"/>
  <c r="Y308" i="28"/>
  <c r="T314" i="28"/>
  <c r="Y314" i="28"/>
  <c r="T320" i="28"/>
  <c r="Y320" i="28"/>
  <c r="T326" i="28"/>
  <c r="Y326" i="28"/>
  <c r="T332" i="28"/>
  <c r="Y332" i="28"/>
  <c r="T338" i="28"/>
  <c r="Y338" i="28"/>
  <c r="T344" i="28"/>
  <c r="Y344" i="28"/>
  <c r="T350" i="28"/>
  <c r="Y350" i="28"/>
  <c r="T356" i="28"/>
  <c r="Y356" i="28"/>
  <c r="T362" i="28"/>
  <c r="Y362" i="28"/>
  <c r="T368" i="28"/>
  <c r="Y368" i="28"/>
  <c r="T374" i="28"/>
  <c r="Y374" i="28"/>
  <c r="M475" i="28"/>
  <c r="P475" i="28" s="1"/>
  <c r="T236" i="28"/>
  <c r="Y236" i="28"/>
  <c r="T237" i="28"/>
  <c r="Y237" i="28"/>
  <c r="T238" i="28"/>
  <c r="Y238" i="28"/>
  <c r="T239" i="28"/>
  <c r="Y239" i="28"/>
  <c r="T240" i="28"/>
  <c r="Y240" i="28"/>
  <c r="T241" i="28"/>
  <c r="Y241" i="28"/>
  <c r="T242" i="28"/>
  <c r="Y242" i="28"/>
  <c r="T243" i="28"/>
  <c r="Y243" i="28"/>
  <c r="T244" i="28"/>
  <c r="Y244" i="28"/>
  <c r="T245" i="28"/>
  <c r="Y245" i="28"/>
  <c r="T246" i="28"/>
  <c r="Y246" i="28"/>
  <c r="T247" i="28"/>
  <c r="Y247" i="28"/>
  <c r="T248" i="28"/>
  <c r="Y248" i="28"/>
  <c r="T249" i="28"/>
  <c r="Y249" i="28"/>
  <c r="T250" i="28"/>
  <c r="Y250" i="28"/>
  <c r="T251" i="28"/>
  <c r="Y251" i="28"/>
  <c r="T252" i="28"/>
  <c r="Y252" i="28"/>
  <c r="T253" i="28"/>
  <c r="Y253" i="28"/>
  <c r="T254" i="28"/>
  <c r="Y254" i="28"/>
  <c r="T255" i="28"/>
  <c r="Y255" i="28"/>
  <c r="T256" i="28"/>
  <c r="Y256" i="28"/>
  <c r="T257" i="28"/>
  <c r="Y257" i="28"/>
  <c r="T258" i="28"/>
  <c r="Y258" i="28"/>
  <c r="T259" i="28"/>
  <c r="Y259" i="28"/>
  <c r="T260" i="28"/>
  <c r="Y260" i="28"/>
  <c r="T261" i="28"/>
  <c r="Y261" i="28"/>
  <c r="T262" i="28"/>
  <c r="Y262" i="28"/>
  <c r="T263" i="28"/>
  <c r="Y263" i="28"/>
  <c r="T264" i="28"/>
  <c r="Y264" i="28"/>
  <c r="T265" i="28"/>
  <c r="Y265" i="28"/>
  <c r="T266" i="28"/>
  <c r="Y266" i="28"/>
  <c r="T267" i="28"/>
  <c r="Y267" i="28"/>
  <c r="T268" i="28"/>
  <c r="Y268" i="28"/>
  <c r="T269" i="28"/>
  <c r="Y269" i="28"/>
  <c r="T270" i="28"/>
  <c r="Y270" i="28"/>
  <c r="T271" i="28"/>
  <c r="Y271" i="28"/>
  <c r="T272" i="28"/>
  <c r="Y272" i="28"/>
  <c r="T273" i="28"/>
  <c r="Y273" i="28"/>
  <c r="T274" i="28"/>
  <c r="Y274" i="28"/>
  <c r="T275" i="28"/>
  <c r="Y275" i="28"/>
  <c r="T276" i="28"/>
  <c r="Y276" i="28"/>
  <c r="T277" i="28"/>
  <c r="Y277" i="28"/>
  <c r="T278" i="28"/>
  <c r="Y278" i="28"/>
  <c r="T279" i="28"/>
  <c r="Y279" i="28"/>
  <c r="U280" i="28"/>
  <c r="U281" i="28"/>
  <c r="U282" i="28"/>
  <c r="U283" i="28"/>
  <c r="U284" i="28"/>
  <c r="U285" i="28"/>
  <c r="U286" i="28"/>
  <c r="U287" i="28"/>
  <c r="U288" i="28"/>
  <c r="U289" i="28"/>
  <c r="U290" i="28"/>
  <c r="U291" i="28"/>
  <c r="U292" i="28"/>
  <c r="U293" i="28"/>
  <c r="U294" i="28"/>
  <c r="U295" i="28"/>
  <c r="U296" i="28"/>
  <c r="D380" i="28"/>
  <c r="I380" i="28"/>
  <c r="D383" i="28"/>
  <c r="I383" i="28"/>
  <c r="D386" i="28"/>
  <c r="I386" i="28"/>
  <c r="D389" i="28"/>
  <c r="I389" i="28"/>
  <c r="D392" i="28"/>
  <c r="I392" i="28"/>
  <c r="T155" i="28"/>
  <c r="E156" i="28"/>
  <c r="H156" i="28" s="1"/>
  <c r="N156" i="28"/>
  <c r="P156" i="28" s="1"/>
  <c r="T157" i="28"/>
  <c r="T159" i="28"/>
  <c r="E160" i="28"/>
  <c r="H160" i="28" s="1"/>
  <c r="T161" i="28"/>
  <c r="T163" i="28"/>
  <c r="T165" i="28"/>
  <c r="E166" i="28"/>
  <c r="H166" i="28" s="1"/>
  <c r="T167" i="28"/>
  <c r="N168" i="28"/>
  <c r="P168" i="28" s="1"/>
  <c r="T169" i="28"/>
  <c r="T171" i="28"/>
  <c r="E172" i="28"/>
  <c r="H172" i="28" s="1"/>
  <c r="T173" i="28"/>
  <c r="M175" i="28"/>
  <c r="M176" i="28"/>
  <c r="M178" i="28"/>
  <c r="M179" i="28"/>
  <c r="M180" i="28"/>
  <c r="M181" i="28"/>
  <c r="P181" i="28" s="1"/>
  <c r="M182" i="28"/>
  <c r="M184" i="28"/>
  <c r="M185" i="28"/>
  <c r="M187" i="28"/>
  <c r="M188" i="28"/>
  <c r="M190" i="28"/>
  <c r="M191" i="28"/>
  <c r="M193" i="28"/>
  <c r="M194" i="28"/>
  <c r="M196" i="28"/>
  <c r="M197" i="28"/>
  <c r="M199" i="28"/>
  <c r="M200" i="28"/>
  <c r="M201" i="28"/>
  <c r="M202" i="28"/>
  <c r="M203" i="28"/>
  <c r="M205" i="28"/>
  <c r="M206" i="28"/>
  <c r="M208" i="28"/>
  <c r="M209" i="28"/>
  <c r="M211" i="28"/>
  <c r="V280" i="28"/>
  <c r="V281" i="28"/>
  <c r="V282" i="28"/>
  <c r="V283" i="28"/>
  <c r="X283" i="28" s="1"/>
  <c r="V284" i="28"/>
  <c r="V285" i="28"/>
  <c r="V286" i="28"/>
  <c r="V287" i="28"/>
  <c r="V288" i="28"/>
  <c r="V289" i="28"/>
  <c r="X289" i="28" s="1"/>
  <c r="V290" i="28"/>
  <c r="V291" i="28"/>
  <c r="V292" i="28"/>
  <c r="V293" i="28"/>
  <c r="V294" i="28"/>
  <c r="V295" i="28"/>
  <c r="X295" i="28" s="1"/>
  <c r="V296" i="28"/>
  <c r="P299" i="28"/>
  <c r="T300" i="28"/>
  <c r="Y300" i="28"/>
  <c r="P305" i="28"/>
  <c r="T306" i="28"/>
  <c r="Y306" i="28"/>
  <c r="T312" i="28"/>
  <c r="Y312" i="28"/>
  <c r="P317" i="28"/>
  <c r="T318" i="28"/>
  <c r="Y318" i="28"/>
  <c r="T324" i="28"/>
  <c r="Y324" i="28"/>
  <c r="P329" i="28"/>
  <c r="T330" i="28"/>
  <c r="Y330" i="28"/>
  <c r="T336" i="28"/>
  <c r="Y336" i="28"/>
  <c r="P341" i="28"/>
  <c r="T342" i="28"/>
  <c r="Y342" i="28"/>
  <c r="T348" i="28"/>
  <c r="Y348" i="28"/>
  <c r="P353" i="28"/>
  <c r="T354" i="28"/>
  <c r="Y354" i="28"/>
  <c r="T360" i="28"/>
  <c r="Y360" i="28"/>
  <c r="P365" i="28"/>
  <c r="T366" i="28"/>
  <c r="Y366" i="28"/>
  <c r="T372" i="28"/>
  <c r="Y372" i="28"/>
  <c r="N481" i="28"/>
  <c r="M481" i="28"/>
  <c r="F494" i="28"/>
  <c r="H494" i="28" s="1"/>
  <c r="I519" i="28"/>
  <c r="D519" i="28"/>
  <c r="L155" i="28"/>
  <c r="L157" i="28"/>
  <c r="L159" i="28"/>
  <c r="L161" i="28"/>
  <c r="L163" i="28"/>
  <c r="L165" i="28"/>
  <c r="L167" i="28"/>
  <c r="L169" i="28"/>
  <c r="L171" i="28"/>
  <c r="L173" i="28"/>
  <c r="D175" i="28"/>
  <c r="N175" i="28"/>
  <c r="D176" i="28"/>
  <c r="N176" i="28"/>
  <c r="D177" i="28"/>
  <c r="D178" i="28"/>
  <c r="N178" i="28"/>
  <c r="D179" i="28"/>
  <c r="N179" i="28"/>
  <c r="D180" i="28"/>
  <c r="N180" i="28"/>
  <c r="P180" i="28" s="1"/>
  <c r="D181" i="28"/>
  <c r="N181" i="28"/>
  <c r="D182" i="28"/>
  <c r="N182" i="28"/>
  <c r="D183" i="28"/>
  <c r="D184" i="28"/>
  <c r="N184" i="28"/>
  <c r="D185" i="28"/>
  <c r="N185" i="28"/>
  <c r="D186" i="28"/>
  <c r="D187" i="28"/>
  <c r="N187" i="28"/>
  <c r="D188" i="28"/>
  <c r="N188" i="28"/>
  <c r="D189" i="28"/>
  <c r="N189" i="28"/>
  <c r="D190" i="28"/>
  <c r="N190" i="28"/>
  <c r="D191" i="28"/>
  <c r="N191" i="28"/>
  <c r="D192" i="28"/>
  <c r="D193" i="28"/>
  <c r="N193" i="28"/>
  <c r="D194" i="28"/>
  <c r="N194" i="28"/>
  <c r="D195" i="28"/>
  <c r="D196" i="28"/>
  <c r="N196" i="28"/>
  <c r="D197" i="28"/>
  <c r="N197" i="28"/>
  <c r="D198" i="28"/>
  <c r="D199" i="28"/>
  <c r="N199" i="28"/>
  <c r="D200" i="28"/>
  <c r="N200" i="28"/>
  <c r="D201" i="28"/>
  <c r="N201" i="28"/>
  <c r="D202" i="28"/>
  <c r="N202" i="28"/>
  <c r="D203" i="28"/>
  <c r="N203" i="28"/>
  <c r="D204" i="28"/>
  <c r="D205" i="28"/>
  <c r="N205" i="28"/>
  <c r="D206" i="28"/>
  <c r="N206" i="28"/>
  <c r="D207" i="28"/>
  <c r="N207" i="28"/>
  <c r="D208" i="28"/>
  <c r="N208" i="28"/>
  <c r="D209" i="28"/>
  <c r="N209" i="28"/>
  <c r="D210" i="28"/>
  <c r="D211" i="28"/>
  <c r="N211" i="28"/>
  <c r="D212" i="28"/>
  <c r="T212" i="28"/>
  <c r="Y212" i="28"/>
  <c r="L213" i="28"/>
  <c r="Q213" i="28"/>
  <c r="D214" i="28"/>
  <c r="I214" i="28"/>
  <c r="T214" i="28"/>
  <c r="Y214" i="28"/>
  <c r="L215" i="28"/>
  <c r="Q215" i="28"/>
  <c r="D216" i="28"/>
  <c r="I216" i="28"/>
  <c r="T216" i="28"/>
  <c r="Y216" i="28"/>
  <c r="L217" i="28"/>
  <c r="Q217" i="28"/>
  <c r="D218" i="28"/>
  <c r="I218" i="28"/>
  <c r="T218" i="28"/>
  <c r="Y218" i="28"/>
  <c r="L219" i="28"/>
  <c r="Q219" i="28"/>
  <c r="D220" i="28"/>
  <c r="I220" i="28"/>
  <c r="T220" i="28"/>
  <c r="Y220" i="28"/>
  <c r="L221" i="28"/>
  <c r="Q221" i="28"/>
  <c r="D222" i="28"/>
  <c r="I222" i="28"/>
  <c r="T222" i="28"/>
  <c r="Y222" i="28"/>
  <c r="L223" i="28"/>
  <c r="Q223" i="28"/>
  <c r="D224" i="28"/>
  <c r="I224" i="28"/>
  <c r="T224" i="28"/>
  <c r="Y224" i="28"/>
  <c r="L225" i="28"/>
  <c r="Q225" i="28"/>
  <c r="D226" i="28"/>
  <c r="I226" i="28"/>
  <c r="T226" i="28"/>
  <c r="Y226" i="28"/>
  <c r="L227" i="28"/>
  <c r="Q227" i="28"/>
  <c r="D228" i="28"/>
  <c r="I228" i="28"/>
  <c r="T228" i="28"/>
  <c r="Y228" i="28"/>
  <c r="L229" i="28"/>
  <c r="Q229" i="28"/>
  <c r="D230" i="28"/>
  <c r="I230" i="28"/>
  <c r="T230" i="28"/>
  <c r="Y230" i="28"/>
  <c r="L231" i="28"/>
  <c r="Q231" i="28"/>
  <c r="D232" i="28"/>
  <c r="I232" i="28"/>
  <c r="T232" i="28"/>
  <c r="Y232" i="28"/>
  <c r="L233" i="28"/>
  <c r="Q233" i="28"/>
  <c r="D234" i="28"/>
  <c r="I234" i="28"/>
  <c r="T234" i="28"/>
  <c r="Y234" i="28"/>
  <c r="L235" i="28"/>
  <c r="Q235" i="28"/>
  <c r="D236" i="28"/>
  <c r="I236" i="28"/>
  <c r="D237" i="28"/>
  <c r="I237" i="28"/>
  <c r="D238" i="28"/>
  <c r="I238" i="28"/>
  <c r="D239" i="28"/>
  <c r="I239" i="28"/>
  <c r="D240" i="28"/>
  <c r="I240" i="28"/>
  <c r="D241" i="28"/>
  <c r="I241" i="28"/>
  <c r="D242" i="28"/>
  <c r="I242" i="28"/>
  <c r="D243" i="28"/>
  <c r="I243" i="28"/>
  <c r="D244" i="28"/>
  <c r="I244" i="28"/>
  <c r="D245" i="28"/>
  <c r="I245" i="28"/>
  <c r="D246" i="28"/>
  <c r="I246" i="28"/>
  <c r="D247" i="28"/>
  <c r="I247" i="28"/>
  <c r="D248" i="28"/>
  <c r="I248" i="28"/>
  <c r="D249" i="28"/>
  <c r="I249" i="28"/>
  <c r="D250" i="28"/>
  <c r="I250" i="28"/>
  <c r="D251" i="28"/>
  <c r="I251" i="28"/>
  <c r="D252" i="28"/>
  <c r="I252" i="28"/>
  <c r="D253" i="28"/>
  <c r="I253" i="28"/>
  <c r="D254" i="28"/>
  <c r="I254" i="28"/>
  <c r="D255" i="28"/>
  <c r="I255" i="28"/>
  <c r="D256" i="28"/>
  <c r="I256" i="28"/>
  <c r="D257" i="28"/>
  <c r="I257" i="28"/>
  <c r="D258" i="28"/>
  <c r="I258" i="28"/>
  <c r="D259" i="28"/>
  <c r="I259" i="28"/>
  <c r="D260" i="28"/>
  <c r="I260" i="28"/>
  <c r="D261" i="28"/>
  <c r="I261" i="28"/>
  <c r="D262" i="28"/>
  <c r="I262" i="28"/>
  <c r="D263" i="28"/>
  <c r="I263" i="28"/>
  <c r="D264" i="28"/>
  <c r="I264" i="28"/>
  <c r="D265" i="28"/>
  <c r="I265" i="28"/>
  <c r="D266" i="28"/>
  <c r="I266" i="28"/>
  <c r="D267" i="28"/>
  <c r="I267" i="28"/>
  <c r="D268" i="28"/>
  <c r="I268" i="28"/>
  <c r="D269" i="28"/>
  <c r="I269" i="28"/>
  <c r="D270" i="28"/>
  <c r="I270" i="28"/>
  <c r="D271" i="28"/>
  <c r="I271" i="28"/>
  <c r="D272" i="28"/>
  <c r="I272" i="28"/>
  <c r="D273" i="28"/>
  <c r="I273" i="28"/>
  <c r="D274" i="28"/>
  <c r="I274" i="28"/>
  <c r="D275" i="28"/>
  <c r="I275" i="28"/>
  <c r="D276" i="28"/>
  <c r="I276" i="28"/>
  <c r="D277" i="28"/>
  <c r="I277" i="28"/>
  <c r="D278" i="28"/>
  <c r="I278" i="28"/>
  <c r="D279" i="28"/>
  <c r="I279" i="28"/>
  <c r="D280" i="28"/>
  <c r="I280" i="28"/>
  <c r="E281" i="28"/>
  <c r="H281" i="28" s="1"/>
  <c r="E282" i="28"/>
  <c r="H282" i="28" s="1"/>
  <c r="E283" i="28"/>
  <c r="H283" i="28" s="1"/>
  <c r="E284" i="28"/>
  <c r="H284" i="28" s="1"/>
  <c r="E285" i="28"/>
  <c r="H285" i="28" s="1"/>
  <c r="E286" i="28"/>
  <c r="H286" i="28" s="1"/>
  <c r="E287" i="28"/>
  <c r="H287" i="28" s="1"/>
  <c r="E288" i="28"/>
  <c r="H288" i="28" s="1"/>
  <c r="E289" i="28"/>
  <c r="H289" i="28" s="1"/>
  <c r="E290" i="28"/>
  <c r="H290" i="28" s="1"/>
  <c r="E291" i="28"/>
  <c r="H291" i="28" s="1"/>
  <c r="E292" i="28"/>
  <c r="H292" i="28" s="1"/>
  <c r="E293" i="28"/>
  <c r="H293" i="28" s="1"/>
  <c r="E294" i="28"/>
  <c r="H294" i="28" s="1"/>
  <c r="E295" i="28"/>
  <c r="H295" i="28" s="1"/>
  <c r="E296" i="28"/>
  <c r="H296" i="28" s="1"/>
  <c r="E297" i="28"/>
  <c r="H297" i="28"/>
  <c r="P371" i="28"/>
  <c r="D378" i="28"/>
  <c r="I378" i="28"/>
  <c r="D381" i="28"/>
  <c r="I381" i="28"/>
  <c r="D384" i="28"/>
  <c r="I384" i="28"/>
  <c r="D387" i="28"/>
  <c r="I387" i="28"/>
  <c r="D390" i="28"/>
  <c r="I390" i="28"/>
  <c r="N491" i="28"/>
  <c r="M491" i="28"/>
  <c r="F506" i="28"/>
  <c r="E506" i="28"/>
  <c r="I527" i="28"/>
  <c r="D527" i="28"/>
  <c r="Y297" i="28"/>
  <c r="F299" i="28"/>
  <c r="H299" i="28" s="1"/>
  <c r="Y299" i="28"/>
  <c r="Y301" i="28"/>
  <c r="F303" i="28"/>
  <c r="H303" i="28" s="1"/>
  <c r="Y303" i="28"/>
  <c r="F305" i="28"/>
  <c r="H305" i="28" s="1"/>
  <c r="Y305" i="28"/>
  <c r="F307" i="28"/>
  <c r="H307" i="28" s="1"/>
  <c r="Y307" i="28"/>
  <c r="Y309" i="28"/>
  <c r="F311" i="28"/>
  <c r="H311" i="28" s="1"/>
  <c r="Y311" i="28"/>
  <c r="Y313" i="28"/>
  <c r="Y315" i="28"/>
  <c r="Y317" i="28"/>
  <c r="F319" i="28"/>
  <c r="H319" i="28" s="1"/>
  <c r="Y319" i="28"/>
  <c r="Y321" i="28"/>
  <c r="F323" i="28"/>
  <c r="H323" i="28" s="1"/>
  <c r="Y323" i="28"/>
  <c r="Y325" i="28"/>
  <c r="F327" i="28"/>
  <c r="H327" i="28" s="1"/>
  <c r="Y327" i="28"/>
  <c r="F329" i="28"/>
  <c r="H329" i="28" s="1"/>
  <c r="Y329" i="28"/>
  <c r="F331" i="28"/>
  <c r="H331" i="28" s="1"/>
  <c r="Y331" i="28"/>
  <c r="Y333" i="28"/>
  <c r="F335" i="28"/>
  <c r="H335" i="28" s="1"/>
  <c r="Y335" i="28"/>
  <c r="Y337" i="28"/>
  <c r="F339" i="28"/>
  <c r="H339" i="28" s="1"/>
  <c r="Y339" i="28"/>
  <c r="F341" i="28"/>
  <c r="H341" i="28" s="1"/>
  <c r="Y341" i="28"/>
  <c r="F343" i="28"/>
  <c r="H343" i="28" s="1"/>
  <c r="Y343" i="28"/>
  <c r="Y345" i="28"/>
  <c r="F347" i="28"/>
  <c r="H347" i="28" s="1"/>
  <c r="Y347" i="28"/>
  <c r="Y349" i="28"/>
  <c r="F351" i="28"/>
  <c r="H351" i="28" s="1"/>
  <c r="Y351" i="28"/>
  <c r="F353" i="28"/>
  <c r="H353" i="28" s="1"/>
  <c r="Y353" i="28"/>
  <c r="F355" i="28"/>
  <c r="H355" i="28" s="1"/>
  <c r="Y355" i="28"/>
  <c r="F357" i="28"/>
  <c r="H357" i="28" s="1"/>
  <c r="Y357" i="28"/>
  <c r="F359" i="28"/>
  <c r="H359" i="28" s="1"/>
  <c r="Y359" i="28"/>
  <c r="F361" i="28"/>
  <c r="H361" i="28" s="1"/>
  <c r="Y361" i="28"/>
  <c r="Y363" i="28"/>
  <c r="F365" i="28"/>
  <c r="H365" i="28" s="1"/>
  <c r="Y365" i="28"/>
  <c r="Y367" i="28"/>
  <c r="F369" i="28"/>
  <c r="H369" i="28" s="1"/>
  <c r="Y369" i="28"/>
  <c r="F371" i="28"/>
  <c r="H371" i="28" s="1"/>
  <c r="Y371" i="28"/>
  <c r="F373" i="28"/>
  <c r="H373" i="28" s="1"/>
  <c r="Y373" i="28"/>
  <c r="Y375" i="28"/>
  <c r="F377" i="28"/>
  <c r="H377" i="28" s="1"/>
  <c r="V392" i="28"/>
  <c r="N393" i="28"/>
  <c r="F394" i="28"/>
  <c r="N395" i="28"/>
  <c r="F396" i="28"/>
  <c r="N397" i="28"/>
  <c r="F398" i="28"/>
  <c r="Q399" i="28"/>
  <c r="L399" i="28"/>
  <c r="Q400" i="28"/>
  <c r="L400" i="28"/>
  <c r="Q401" i="28"/>
  <c r="L401" i="28"/>
  <c r="Q402" i="28"/>
  <c r="L402" i="28"/>
  <c r="Q403" i="28"/>
  <c r="L403" i="28"/>
  <c r="Q404" i="28"/>
  <c r="L404" i="28"/>
  <c r="Q405" i="28"/>
  <c r="L405" i="28"/>
  <c r="Q406" i="28"/>
  <c r="L406" i="28"/>
  <c r="Q407" i="28"/>
  <c r="L407" i="28"/>
  <c r="Q408" i="28"/>
  <c r="L408" i="28"/>
  <c r="Q409" i="28"/>
  <c r="L409" i="28"/>
  <c r="Q410" i="28"/>
  <c r="L410" i="28"/>
  <c r="Q411" i="28"/>
  <c r="L411" i="28"/>
  <c r="Q412" i="28"/>
  <c r="L412" i="28"/>
  <c r="Q413" i="28"/>
  <c r="L413" i="28"/>
  <c r="Q414" i="28"/>
  <c r="L414" i="28"/>
  <c r="Q415" i="28"/>
  <c r="L415" i="28"/>
  <c r="Q416" i="28"/>
  <c r="L416" i="28"/>
  <c r="Q417" i="28"/>
  <c r="L417" i="28"/>
  <c r="Q418" i="28"/>
  <c r="L418" i="28"/>
  <c r="Q419" i="28"/>
  <c r="L419" i="28"/>
  <c r="Q420" i="28"/>
  <c r="L420" i="28"/>
  <c r="Q421" i="28"/>
  <c r="L421" i="28"/>
  <c r="Q422" i="28"/>
  <c r="L422" i="28"/>
  <c r="Q423" i="28"/>
  <c r="L423" i="28"/>
  <c r="Q424" i="28"/>
  <c r="L424" i="28"/>
  <c r="Q425" i="28"/>
  <c r="L425" i="28"/>
  <c r="Q426" i="28"/>
  <c r="L426" i="28"/>
  <c r="Q427" i="28"/>
  <c r="L427" i="28"/>
  <c r="Q428" i="28"/>
  <c r="L428" i="28"/>
  <c r="Q429" i="28"/>
  <c r="L429" i="28"/>
  <c r="Q430" i="28"/>
  <c r="L430" i="28"/>
  <c r="Q431" i="28"/>
  <c r="L431" i="28"/>
  <c r="Q432" i="28"/>
  <c r="L432" i="28"/>
  <c r="Q433" i="28"/>
  <c r="L433" i="28"/>
  <c r="Q434" i="28"/>
  <c r="L434" i="28"/>
  <c r="Q435" i="28"/>
  <c r="L435" i="28"/>
  <c r="Q436" i="28"/>
  <c r="L436" i="28"/>
  <c r="Q437" i="28"/>
  <c r="L437" i="28"/>
  <c r="Q438" i="28"/>
  <c r="L438" i="28"/>
  <c r="Q439" i="28"/>
  <c r="L439" i="28"/>
  <c r="Q440" i="28"/>
  <c r="L440" i="28"/>
  <c r="Q441" i="28"/>
  <c r="L441" i="28"/>
  <c r="Q442" i="28"/>
  <c r="L442" i="28"/>
  <c r="Q443" i="28"/>
  <c r="L443" i="28"/>
  <c r="Q444" i="28"/>
  <c r="L444" i="28"/>
  <c r="Q445" i="28"/>
  <c r="L445" i="28"/>
  <c r="F476" i="28"/>
  <c r="F482" i="28"/>
  <c r="E482" i="28"/>
  <c r="N489" i="28"/>
  <c r="M489" i="28"/>
  <c r="F492" i="28"/>
  <c r="E492" i="28"/>
  <c r="N501" i="28"/>
  <c r="M501" i="28"/>
  <c r="F504" i="28"/>
  <c r="H504" i="28" s="1"/>
  <c r="E504" i="28"/>
  <c r="N513" i="28"/>
  <c r="M513" i="28"/>
  <c r="I516" i="28"/>
  <c r="D516" i="28"/>
  <c r="Y517" i="28"/>
  <c r="T517" i="28"/>
  <c r="Y525" i="28"/>
  <c r="T525" i="28"/>
  <c r="Y533" i="28"/>
  <c r="T533" i="28"/>
  <c r="Q280" i="28"/>
  <c r="Y280" i="28"/>
  <c r="I281" i="28"/>
  <c r="Q281" i="28"/>
  <c r="Y281" i="28"/>
  <c r="I282" i="28"/>
  <c r="Q282" i="28"/>
  <c r="Y282" i="28"/>
  <c r="I283" i="28"/>
  <c r="Q283" i="28"/>
  <c r="Y283" i="28"/>
  <c r="I284" i="28"/>
  <c r="Q284" i="28"/>
  <c r="Y284" i="28"/>
  <c r="I285" i="28"/>
  <c r="Q285" i="28"/>
  <c r="Y285" i="28"/>
  <c r="I286" i="28"/>
  <c r="Q286" i="28"/>
  <c r="Y286" i="28"/>
  <c r="I287" i="28"/>
  <c r="Q287" i="28"/>
  <c r="Y287" i="28"/>
  <c r="I288" i="28"/>
  <c r="Q288" i="28"/>
  <c r="Y288" i="28"/>
  <c r="I289" i="28"/>
  <c r="Q289" i="28"/>
  <c r="Y289" i="28"/>
  <c r="I290" i="28"/>
  <c r="Q290" i="28"/>
  <c r="Y290" i="28"/>
  <c r="I291" i="28"/>
  <c r="Q291" i="28"/>
  <c r="Y291" i="28"/>
  <c r="I292" i="28"/>
  <c r="Q292" i="28"/>
  <c r="Y292" i="28"/>
  <c r="I293" i="28"/>
  <c r="Q293" i="28"/>
  <c r="Y293" i="28"/>
  <c r="I294" i="28"/>
  <c r="Q294" i="28"/>
  <c r="Y294" i="28"/>
  <c r="I295" i="28"/>
  <c r="Q295" i="28"/>
  <c r="Y295" i="28"/>
  <c r="I296" i="28"/>
  <c r="Q296" i="28"/>
  <c r="Y296" i="28"/>
  <c r="I297" i="28"/>
  <c r="Q297" i="28"/>
  <c r="Q299" i="28"/>
  <c r="Q301" i="28"/>
  <c r="Q303" i="28"/>
  <c r="Q305" i="28"/>
  <c r="Q307" i="28"/>
  <c r="Q309" i="28"/>
  <c r="Q311" i="28"/>
  <c r="Q313" i="28"/>
  <c r="Q315" i="28"/>
  <c r="Q317" i="28"/>
  <c r="Q319" i="28"/>
  <c r="Q321" i="28"/>
  <c r="Q323" i="28"/>
  <c r="Q325" i="28"/>
  <c r="Q327" i="28"/>
  <c r="Q329" i="28"/>
  <c r="Q331" i="28"/>
  <c r="Q333" i="28"/>
  <c r="Q335" i="28"/>
  <c r="Q337" i="28"/>
  <c r="Q339" i="28"/>
  <c r="Q341" i="28"/>
  <c r="Q343" i="28"/>
  <c r="Q345" i="28"/>
  <c r="Q347" i="28"/>
  <c r="Q349" i="28"/>
  <c r="Q351" i="28"/>
  <c r="Q353" i="28"/>
  <c r="Q355" i="28"/>
  <c r="Q357" i="28"/>
  <c r="Q359" i="28"/>
  <c r="Q361" i="28"/>
  <c r="Q363" i="28"/>
  <c r="Q365" i="28"/>
  <c r="Q367" i="28"/>
  <c r="M368" i="28"/>
  <c r="P368" i="28" s="1"/>
  <c r="Q369" i="28"/>
  <c r="M370" i="28"/>
  <c r="P370" i="28" s="1"/>
  <c r="Q371" i="28"/>
  <c r="Q373" i="28"/>
  <c r="Q375" i="28"/>
  <c r="U392" i="28"/>
  <c r="M393" i="28"/>
  <c r="E394" i="28"/>
  <c r="M395" i="28"/>
  <c r="M397" i="28"/>
  <c r="E398" i="28"/>
  <c r="N473" i="28"/>
  <c r="M473" i="28"/>
  <c r="N479" i="28"/>
  <c r="M479" i="28"/>
  <c r="N487" i="28"/>
  <c r="M487" i="28"/>
  <c r="N499" i="28"/>
  <c r="M499" i="28"/>
  <c r="F502" i="28"/>
  <c r="E502" i="28"/>
  <c r="N511" i="28"/>
  <c r="M511" i="28"/>
  <c r="E514" i="28"/>
  <c r="F514" i="28"/>
  <c r="Q516" i="28"/>
  <c r="L516" i="28"/>
  <c r="Q524" i="28"/>
  <c r="L524" i="28"/>
  <c r="Q532" i="28"/>
  <c r="L532" i="28"/>
  <c r="Y399" i="28"/>
  <c r="T399" i="28"/>
  <c r="Y400" i="28"/>
  <c r="T400" i="28"/>
  <c r="Y401" i="28"/>
  <c r="T401" i="28"/>
  <c r="Y402" i="28"/>
  <c r="T402" i="28"/>
  <c r="Y403" i="28"/>
  <c r="T403" i="28"/>
  <c r="Y404" i="28"/>
  <c r="T404" i="28"/>
  <c r="Y405" i="28"/>
  <c r="T405" i="28"/>
  <c r="Y406" i="28"/>
  <c r="T406" i="28"/>
  <c r="Y407" i="28"/>
  <c r="T407" i="28"/>
  <c r="Y408" i="28"/>
  <c r="T408" i="28"/>
  <c r="Y409" i="28"/>
  <c r="T409" i="28"/>
  <c r="Y410" i="28"/>
  <c r="T410" i="28"/>
  <c r="Y411" i="28"/>
  <c r="T411" i="28"/>
  <c r="Y412" i="28"/>
  <c r="T412" i="28"/>
  <c r="Y413" i="28"/>
  <c r="T413" i="28"/>
  <c r="Y414" i="28"/>
  <c r="T414" i="28"/>
  <c r="Y415" i="28"/>
  <c r="T415" i="28"/>
  <c r="Y416" i="28"/>
  <c r="T416" i="28"/>
  <c r="Y417" i="28"/>
  <c r="T417" i="28"/>
  <c r="Y418" i="28"/>
  <c r="T418" i="28"/>
  <c r="Y419" i="28"/>
  <c r="T419" i="28"/>
  <c r="Y420" i="28"/>
  <c r="T420" i="28"/>
  <c r="Y421" i="28"/>
  <c r="T421" i="28"/>
  <c r="Y422" i="28"/>
  <c r="T422" i="28"/>
  <c r="Y423" i="28"/>
  <c r="T423" i="28"/>
  <c r="Y424" i="28"/>
  <c r="T424" i="28"/>
  <c r="Y425" i="28"/>
  <c r="T425" i="28"/>
  <c r="Y426" i="28"/>
  <c r="T426" i="28"/>
  <c r="Y427" i="28"/>
  <c r="T427" i="28"/>
  <c r="Y428" i="28"/>
  <c r="T428" i="28"/>
  <c r="Y429" i="28"/>
  <c r="T429" i="28"/>
  <c r="Y430" i="28"/>
  <c r="T430" i="28"/>
  <c r="Y431" i="28"/>
  <c r="T431" i="28"/>
  <c r="Y432" i="28"/>
  <c r="T432" i="28"/>
  <c r="Y433" i="28"/>
  <c r="T433" i="28"/>
  <c r="Y434" i="28"/>
  <c r="T434" i="28"/>
  <c r="Y435" i="28"/>
  <c r="T435" i="28"/>
  <c r="Y436" i="28"/>
  <c r="T436" i="28"/>
  <c r="Y437" i="28"/>
  <c r="T437" i="28"/>
  <c r="Y438" i="28"/>
  <c r="T438" i="28"/>
  <c r="Y439" i="28"/>
  <c r="T439" i="28"/>
  <c r="Y440" i="28"/>
  <c r="T440" i="28"/>
  <c r="Y441" i="28"/>
  <c r="T441" i="28"/>
  <c r="Y442" i="28"/>
  <c r="T442" i="28"/>
  <c r="Y443" i="28"/>
  <c r="T443" i="28"/>
  <c r="Y444" i="28"/>
  <c r="T444" i="28"/>
  <c r="Y445" i="28"/>
  <c r="T445" i="28"/>
  <c r="F474" i="28"/>
  <c r="F480" i="28"/>
  <c r="E480" i="28"/>
  <c r="F488" i="28"/>
  <c r="E488" i="28"/>
  <c r="N497" i="28"/>
  <c r="M497" i="28"/>
  <c r="F500" i="28"/>
  <c r="E500" i="28"/>
  <c r="H500" i="28" s="1"/>
  <c r="N515" i="28"/>
  <c r="M515" i="28"/>
  <c r="I523" i="28"/>
  <c r="D523" i="28"/>
  <c r="I531" i="28"/>
  <c r="D531" i="28"/>
  <c r="U297" i="28"/>
  <c r="X297" i="28" s="1"/>
  <c r="U299" i="28"/>
  <c r="X299" i="28" s="1"/>
  <c r="U301" i="28"/>
  <c r="X301" i="28" s="1"/>
  <c r="U303" i="28"/>
  <c r="X303" i="28" s="1"/>
  <c r="U305" i="28"/>
  <c r="X305" i="28" s="1"/>
  <c r="U307" i="28"/>
  <c r="X307" i="28" s="1"/>
  <c r="U309" i="28"/>
  <c r="X309" i="28" s="1"/>
  <c r="U311" i="28"/>
  <c r="X311" i="28" s="1"/>
  <c r="U313" i="28"/>
  <c r="X313" i="28" s="1"/>
  <c r="U315" i="28"/>
  <c r="X315" i="28" s="1"/>
  <c r="U317" i="28"/>
  <c r="X317" i="28" s="1"/>
  <c r="U319" i="28"/>
  <c r="X319" i="28" s="1"/>
  <c r="U321" i="28"/>
  <c r="X321" i="28" s="1"/>
  <c r="U323" i="28"/>
  <c r="X323" i="28" s="1"/>
  <c r="U325" i="28"/>
  <c r="X325" i="28" s="1"/>
  <c r="U327" i="28"/>
  <c r="X327" i="28" s="1"/>
  <c r="U329" i="28"/>
  <c r="X329" i="28" s="1"/>
  <c r="U331" i="28"/>
  <c r="X331" i="28" s="1"/>
  <c r="U333" i="28"/>
  <c r="X333" i="28" s="1"/>
  <c r="U335" i="28"/>
  <c r="X335" i="28" s="1"/>
  <c r="U337" i="28"/>
  <c r="X337" i="28" s="1"/>
  <c r="U339" i="28"/>
  <c r="X339" i="28" s="1"/>
  <c r="U341" i="28"/>
  <c r="X341" i="28" s="1"/>
  <c r="U343" i="28"/>
  <c r="X343" i="28" s="1"/>
  <c r="U345" i="28"/>
  <c r="X345" i="28" s="1"/>
  <c r="U347" i="28"/>
  <c r="X347" i="28" s="1"/>
  <c r="U349" i="28"/>
  <c r="X349" i="28" s="1"/>
  <c r="U351" i="28"/>
  <c r="X351" i="28" s="1"/>
  <c r="U353" i="28"/>
  <c r="X353" i="28" s="1"/>
  <c r="U355" i="28"/>
  <c r="X355" i="28" s="1"/>
  <c r="U357" i="28"/>
  <c r="X357" i="28" s="1"/>
  <c r="U359" i="28"/>
  <c r="X359" i="28" s="1"/>
  <c r="U361" i="28"/>
  <c r="X361" i="28" s="1"/>
  <c r="U363" i="28"/>
  <c r="X363" i="28" s="1"/>
  <c r="U365" i="28"/>
  <c r="X365" i="28" s="1"/>
  <c r="U367" i="28"/>
  <c r="X367" i="28" s="1"/>
  <c r="U369" i="28"/>
  <c r="X369" i="28" s="1"/>
  <c r="U371" i="28"/>
  <c r="X371" i="28" s="1"/>
  <c r="U373" i="28"/>
  <c r="X373" i="28" s="1"/>
  <c r="U375" i="28"/>
  <c r="X375" i="28" s="1"/>
  <c r="N392" i="28"/>
  <c r="P392" i="28" s="1"/>
  <c r="V393" i="28"/>
  <c r="X393" i="28" s="1"/>
  <c r="F395" i="28"/>
  <c r="H395" i="28" s="1"/>
  <c r="N396" i="28"/>
  <c r="P396" i="28" s="1"/>
  <c r="V397" i="28"/>
  <c r="X397" i="28" s="1"/>
  <c r="N398" i="28"/>
  <c r="P398" i="28" s="1"/>
  <c r="F399" i="28"/>
  <c r="H399" i="28" s="1"/>
  <c r="N477" i="28"/>
  <c r="M477" i="28"/>
  <c r="N483" i="28"/>
  <c r="M483" i="28"/>
  <c r="E486" i="28"/>
  <c r="H486" i="28" s="1"/>
  <c r="F498" i="28"/>
  <c r="E498" i="28"/>
  <c r="N507" i="28"/>
  <c r="M507" i="28"/>
  <c r="F510" i="28"/>
  <c r="Q515" i="28"/>
  <c r="Y521" i="28"/>
  <c r="T521" i="28"/>
  <c r="Y529" i="28"/>
  <c r="T529" i="28"/>
  <c r="I400" i="28"/>
  <c r="D400" i="28"/>
  <c r="I401" i="28"/>
  <c r="D401" i="28"/>
  <c r="I402" i="28"/>
  <c r="D402" i="28"/>
  <c r="I403" i="28"/>
  <c r="D403" i="28"/>
  <c r="I404" i="28"/>
  <c r="D404" i="28"/>
  <c r="I405" i="28"/>
  <c r="D405" i="28"/>
  <c r="I406" i="28"/>
  <c r="D406" i="28"/>
  <c r="I407" i="28"/>
  <c r="D407" i="28"/>
  <c r="I408" i="28"/>
  <c r="D408" i="28"/>
  <c r="I409" i="28"/>
  <c r="D409" i="28"/>
  <c r="I410" i="28"/>
  <c r="D410" i="28"/>
  <c r="I411" i="28"/>
  <c r="D411" i="28"/>
  <c r="I412" i="28"/>
  <c r="D412" i="28"/>
  <c r="I413" i="28"/>
  <c r="D413" i="28"/>
  <c r="I414" i="28"/>
  <c r="D414" i="28"/>
  <c r="I415" i="28"/>
  <c r="D415" i="28"/>
  <c r="I416" i="28"/>
  <c r="D416" i="28"/>
  <c r="I417" i="28"/>
  <c r="D417" i="28"/>
  <c r="I418" i="28"/>
  <c r="D418" i="28"/>
  <c r="I419" i="28"/>
  <c r="D419" i="28"/>
  <c r="I420" i="28"/>
  <c r="D420" i="28"/>
  <c r="I421" i="28"/>
  <c r="D421" i="28"/>
  <c r="I422" i="28"/>
  <c r="D422" i="28"/>
  <c r="I423" i="28"/>
  <c r="D423" i="28"/>
  <c r="I424" i="28"/>
  <c r="D424" i="28"/>
  <c r="I425" i="28"/>
  <c r="D425" i="28"/>
  <c r="I426" i="28"/>
  <c r="D426" i="28"/>
  <c r="I427" i="28"/>
  <c r="D427" i="28"/>
  <c r="I428" i="28"/>
  <c r="D428" i="28"/>
  <c r="I429" i="28"/>
  <c r="D429" i="28"/>
  <c r="I430" i="28"/>
  <c r="D430" i="28"/>
  <c r="I431" i="28"/>
  <c r="D431" i="28"/>
  <c r="I432" i="28"/>
  <c r="D432" i="28"/>
  <c r="I433" i="28"/>
  <c r="D433" i="28"/>
  <c r="I434" i="28"/>
  <c r="D434" i="28"/>
  <c r="I435" i="28"/>
  <c r="D435" i="28"/>
  <c r="I436" i="28"/>
  <c r="D436" i="28"/>
  <c r="I437" i="28"/>
  <c r="D437" i="28"/>
  <c r="I438" i="28"/>
  <c r="D438" i="28"/>
  <c r="I439" i="28"/>
  <c r="D439" i="28"/>
  <c r="I440" i="28"/>
  <c r="D440" i="28"/>
  <c r="I441" i="28"/>
  <c r="D441" i="28"/>
  <c r="I442" i="28"/>
  <c r="D442" i="28"/>
  <c r="I443" i="28"/>
  <c r="D443" i="28"/>
  <c r="I444" i="28"/>
  <c r="D444" i="28"/>
  <c r="I445" i="28"/>
  <c r="D445" i="28"/>
  <c r="F472" i="28"/>
  <c r="E472" i="28"/>
  <c r="E478" i="28"/>
  <c r="F484" i="28"/>
  <c r="E484" i="28"/>
  <c r="N493" i="28"/>
  <c r="M493" i="28"/>
  <c r="F496" i="28"/>
  <c r="E496" i="28"/>
  <c r="N505" i="28"/>
  <c r="M505" i="28"/>
  <c r="F508" i="28"/>
  <c r="E508" i="28"/>
  <c r="Q520" i="28"/>
  <c r="L520" i="28"/>
  <c r="Q528" i="28"/>
  <c r="L528" i="28"/>
  <c r="P482" i="28"/>
  <c r="P506" i="28"/>
  <c r="P510" i="28"/>
  <c r="U514" i="28"/>
  <c r="X514" i="28" s="1"/>
  <c r="Q517" i="28"/>
  <c r="L517" i="28"/>
  <c r="Y518" i="28"/>
  <c r="T518" i="28"/>
  <c r="I520" i="28"/>
  <c r="D520" i="28"/>
  <c r="Q521" i="28"/>
  <c r="L521" i="28"/>
  <c r="Y522" i="28"/>
  <c r="T522" i="28"/>
  <c r="I524" i="28"/>
  <c r="D524" i="28"/>
  <c r="Q525" i="28"/>
  <c r="L525" i="28"/>
  <c r="Y526" i="28"/>
  <c r="T526" i="28"/>
  <c r="I528" i="28"/>
  <c r="D528" i="28"/>
  <c r="Q529" i="28"/>
  <c r="L529" i="28"/>
  <c r="Y530" i="28"/>
  <c r="T530" i="28"/>
  <c r="I532" i="28"/>
  <c r="D532" i="28"/>
  <c r="Q533" i="28"/>
  <c r="L533" i="28"/>
  <c r="Y534" i="28"/>
  <c r="T534" i="28"/>
  <c r="I536" i="28"/>
  <c r="D536" i="28"/>
  <c r="Q537" i="28"/>
  <c r="L537" i="28"/>
  <c r="Y538" i="28"/>
  <c r="T538" i="28"/>
  <c r="I540" i="28"/>
  <c r="D540" i="28"/>
  <c r="Q541" i="28"/>
  <c r="L541" i="28"/>
  <c r="Y542" i="28"/>
  <c r="T542" i="28"/>
  <c r="I544" i="28"/>
  <c r="D544" i="28"/>
  <c r="Q545" i="28"/>
  <c r="L545" i="28"/>
  <c r="Y546" i="28"/>
  <c r="T546" i="28"/>
  <c r="I548" i="28"/>
  <c r="D548" i="28"/>
  <c r="Q549" i="28"/>
  <c r="L549" i="28"/>
  <c r="Y550" i="28"/>
  <c r="T550" i="28"/>
  <c r="I552" i="28"/>
  <c r="D552" i="28"/>
  <c r="Q553" i="28"/>
  <c r="L553" i="28"/>
  <c r="Y554" i="28"/>
  <c r="T554" i="28"/>
  <c r="I556" i="28"/>
  <c r="D556" i="28"/>
  <c r="Q557" i="28"/>
  <c r="L557" i="28"/>
  <c r="Y558" i="28"/>
  <c r="T558" i="28"/>
  <c r="I560" i="28"/>
  <c r="D560" i="28"/>
  <c r="Q561" i="28"/>
  <c r="L561" i="28"/>
  <c r="Y562" i="28"/>
  <c r="T562" i="28"/>
  <c r="I564" i="28"/>
  <c r="D564" i="28"/>
  <c r="Q565" i="28"/>
  <c r="L565" i="28"/>
  <c r="Y566" i="28"/>
  <c r="T566" i="28"/>
  <c r="I568" i="28"/>
  <c r="D568" i="28"/>
  <c r="Q569" i="28"/>
  <c r="L569" i="28"/>
  <c r="Y570" i="28"/>
  <c r="T570" i="28"/>
  <c r="I572" i="28"/>
  <c r="D572" i="28"/>
  <c r="Q573" i="28"/>
  <c r="L573" i="28"/>
  <c r="Y574" i="28"/>
  <c r="T574" i="28"/>
  <c r="I576" i="28"/>
  <c r="D576" i="28"/>
  <c r="Q813" i="28"/>
  <c r="L813" i="28"/>
  <c r="V820" i="28"/>
  <c r="U821" i="28"/>
  <c r="V821" i="28"/>
  <c r="Q536" i="28"/>
  <c r="L536" i="28"/>
  <c r="Y537" i="28"/>
  <c r="T537" i="28"/>
  <c r="I539" i="28"/>
  <c r="D539" i="28"/>
  <c r="Q540" i="28"/>
  <c r="L540" i="28"/>
  <c r="Y541" i="28"/>
  <c r="T541" i="28"/>
  <c r="I543" i="28"/>
  <c r="D543" i="28"/>
  <c r="Q544" i="28"/>
  <c r="L544" i="28"/>
  <c r="Y545" i="28"/>
  <c r="T545" i="28"/>
  <c r="I547" i="28"/>
  <c r="D547" i="28"/>
  <c r="Q548" i="28"/>
  <c r="L548" i="28"/>
  <c r="Y549" i="28"/>
  <c r="T549" i="28"/>
  <c r="I551" i="28"/>
  <c r="D551" i="28"/>
  <c r="Q552" i="28"/>
  <c r="L552" i="28"/>
  <c r="Y553" i="28"/>
  <c r="T553" i="28"/>
  <c r="I555" i="28"/>
  <c r="D555" i="28"/>
  <c r="Q556" i="28"/>
  <c r="L556" i="28"/>
  <c r="Y557" i="28"/>
  <c r="T557" i="28"/>
  <c r="I559" i="28"/>
  <c r="D559" i="28"/>
  <c r="Q560" i="28"/>
  <c r="L560" i="28"/>
  <c r="Y561" i="28"/>
  <c r="T561" i="28"/>
  <c r="I563" i="28"/>
  <c r="D563" i="28"/>
  <c r="Q564" i="28"/>
  <c r="L564" i="28"/>
  <c r="Y565" i="28"/>
  <c r="T565" i="28"/>
  <c r="I567" i="28"/>
  <c r="D567" i="28"/>
  <c r="Q568" i="28"/>
  <c r="L568" i="28"/>
  <c r="Y569" i="28"/>
  <c r="T569" i="28"/>
  <c r="I571" i="28"/>
  <c r="D571" i="28"/>
  <c r="Q572" i="28"/>
  <c r="L572" i="28"/>
  <c r="Y573" i="28"/>
  <c r="T573" i="28"/>
  <c r="I575" i="28"/>
  <c r="D575" i="28"/>
  <c r="Q576" i="28"/>
  <c r="L576" i="28"/>
  <c r="Y577" i="28"/>
  <c r="T577" i="28"/>
  <c r="I579" i="28"/>
  <c r="D579" i="28"/>
  <c r="Q580" i="28"/>
  <c r="L580" i="28"/>
  <c r="Y581" i="28"/>
  <c r="T581" i="28"/>
  <c r="I583" i="28"/>
  <c r="D583" i="28"/>
  <c r="Q584" i="28"/>
  <c r="L584" i="28"/>
  <c r="Y585" i="28"/>
  <c r="T585" i="28"/>
  <c r="I587" i="28"/>
  <c r="D587" i="28"/>
  <c r="Q588" i="28"/>
  <c r="L588" i="28"/>
  <c r="Y589" i="28"/>
  <c r="T589" i="28"/>
  <c r="I591" i="28"/>
  <c r="D591" i="28"/>
  <c r="Q592" i="28"/>
  <c r="L592" i="28"/>
  <c r="Y593" i="28"/>
  <c r="T593" i="28"/>
  <c r="I595" i="28"/>
  <c r="D595" i="28"/>
  <c r="Q596" i="28"/>
  <c r="L596" i="28"/>
  <c r="Y597" i="28"/>
  <c r="T597" i="28"/>
  <c r="I599" i="28"/>
  <c r="D599" i="28"/>
  <c r="Q600" i="28"/>
  <c r="L600" i="28"/>
  <c r="Y601" i="28"/>
  <c r="T601" i="28"/>
  <c r="I603" i="28"/>
  <c r="D603" i="28"/>
  <c r="Q604" i="28"/>
  <c r="L604" i="28"/>
  <c r="Y605" i="28"/>
  <c r="T605" i="28"/>
  <c r="I607" i="28"/>
  <c r="D607" i="28"/>
  <c r="Q608" i="28"/>
  <c r="L608" i="28"/>
  <c r="Y609" i="28"/>
  <c r="T609" i="28"/>
  <c r="I611" i="28"/>
  <c r="D611" i="28"/>
  <c r="E806" i="28"/>
  <c r="F806" i="28"/>
  <c r="N514" i="28"/>
  <c r="M514" i="28"/>
  <c r="Y701" i="28"/>
  <c r="T701" i="28"/>
  <c r="E473" i="28"/>
  <c r="H473" i="28" s="1"/>
  <c r="E475" i="28"/>
  <c r="E477" i="28"/>
  <c r="H477" i="28" s="1"/>
  <c r="E479" i="28"/>
  <c r="E481" i="28"/>
  <c r="H481" i="28" s="1"/>
  <c r="E487" i="28"/>
  <c r="H487" i="28" s="1"/>
  <c r="E489" i="28"/>
  <c r="H489" i="28" s="1"/>
  <c r="E491" i="28"/>
  <c r="E493" i="28"/>
  <c r="H493" i="28" s="1"/>
  <c r="E495" i="28"/>
  <c r="H495" i="28" s="1"/>
  <c r="E501" i="28"/>
  <c r="H501" i="28" s="1"/>
  <c r="E505" i="28"/>
  <c r="H505" i="28" s="1"/>
  <c r="E507" i="28"/>
  <c r="H507" i="28" s="1"/>
  <c r="E511" i="28"/>
  <c r="H511" i="28" s="1"/>
  <c r="E513" i="28"/>
  <c r="H513" i="28" s="1"/>
  <c r="D515" i="28"/>
  <c r="Y516" i="28"/>
  <c r="T516" i="28"/>
  <c r="I518" i="28"/>
  <c r="D518" i="28"/>
  <c r="Q519" i="28"/>
  <c r="L519" i="28"/>
  <c r="Y520" i="28"/>
  <c r="T520" i="28"/>
  <c r="I522" i="28"/>
  <c r="D522" i="28"/>
  <c r="Q523" i="28"/>
  <c r="L523" i="28"/>
  <c r="Y524" i="28"/>
  <c r="T524" i="28"/>
  <c r="I526" i="28"/>
  <c r="D526" i="28"/>
  <c r="Q527" i="28"/>
  <c r="L527" i="28"/>
  <c r="Y528" i="28"/>
  <c r="T528" i="28"/>
  <c r="I530" i="28"/>
  <c r="D530" i="28"/>
  <c r="Q531" i="28"/>
  <c r="L531" i="28"/>
  <c r="Y532" i="28"/>
  <c r="T532" i="28"/>
  <c r="I534" i="28"/>
  <c r="D534" i="28"/>
  <c r="Q535" i="28"/>
  <c r="L535" i="28"/>
  <c r="Y536" i="28"/>
  <c r="T536" i="28"/>
  <c r="I538" i="28"/>
  <c r="D538" i="28"/>
  <c r="Q539" i="28"/>
  <c r="L539" i="28"/>
  <c r="Y540" i="28"/>
  <c r="T540" i="28"/>
  <c r="I542" i="28"/>
  <c r="D542" i="28"/>
  <c r="Q543" i="28"/>
  <c r="L543" i="28"/>
  <c r="Y544" i="28"/>
  <c r="T544" i="28"/>
  <c r="I546" i="28"/>
  <c r="D546" i="28"/>
  <c r="Q547" i="28"/>
  <c r="L547" i="28"/>
  <c r="Y548" i="28"/>
  <c r="T548" i="28"/>
  <c r="I550" i="28"/>
  <c r="D550" i="28"/>
  <c r="Q551" i="28"/>
  <c r="L551" i="28"/>
  <c r="Y552" i="28"/>
  <c r="T552" i="28"/>
  <c r="I554" i="28"/>
  <c r="D554" i="28"/>
  <c r="Q555" i="28"/>
  <c r="L555" i="28"/>
  <c r="Y556" i="28"/>
  <c r="T556" i="28"/>
  <c r="I558" i="28"/>
  <c r="D558" i="28"/>
  <c r="Q559" i="28"/>
  <c r="L559" i="28"/>
  <c r="Y560" i="28"/>
  <c r="T560" i="28"/>
  <c r="I562" i="28"/>
  <c r="D562" i="28"/>
  <c r="Q563" i="28"/>
  <c r="L563" i="28"/>
  <c r="Y564" i="28"/>
  <c r="T564" i="28"/>
  <c r="I566" i="28"/>
  <c r="D566" i="28"/>
  <c r="Q567" i="28"/>
  <c r="L567" i="28"/>
  <c r="Y568" i="28"/>
  <c r="T568" i="28"/>
  <c r="I570" i="28"/>
  <c r="D570" i="28"/>
  <c r="Q571" i="28"/>
  <c r="L571" i="28"/>
  <c r="Y572" i="28"/>
  <c r="T572" i="28"/>
  <c r="I574" i="28"/>
  <c r="D574" i="28"/>
  <c r="Q575" i="28"/>
  <c r="L575" i="28"/>
  <c r="Y576" i="28"/>
  <c r="T576" i="28"/>
  <c r="Y707" i="28"/>
  <c r="T707" i="28"/>
  <c r="U472" i="28"/>
  <c r="X472" i="28" s="1"/>
  <c r="U478" i="28"/>
  <c r="X478" i="28" s="1"/>
  <c r="H479" i="28"/>
  <c r="U480" i="28"/>
  <c r="X480" i="28" s="1"/>
  <c r="H491" i="28"/>
  <c r="Q514" i="28"/>
  <c r="I517" i="28"/>
  <c r="D517" i="28"/>
  <c r="Q518" i="28"/>
  <c r="L518" i="28"/>
  <c r="Y519" i="28"/>
  <c r="T519" i="28"/>
  <c r="I521" i="28"/>
  <c r="D521" i="28"/>
  <c r="Q522" i="28"/>
  <c r="L522" i="28"/>
  <c r="Y523" i="28"/>
  <c r="T523" i="28"/>
  <c r="I525" i="28"/>
  <c r="D525" i="28"/>
  <c r="Q526" i="28"/>
  <c r="L526" i="28"/>
  <c r="Y527" i="28"/>
  <c r="T527" i="28"/>
  <c r="I529" i="28"/>
  <c r="D529" i="28"/>
  <c r="Q530" i="28"/>
  <c r="L530" i="28"/>
  <c r="Y531" i="28"/>
  <c r="T531" i="28"/>
  <c r="I533" i="28"/>
  <c r="D533" i="28"/>
  <c r="Q534" i="28"/>
  <c r="L534" i="28"/>
  <c r="Y535" i="28"/>
  <c r="T535" i="28"/>
  <c r="I537" i="28"/>
  <c r="D537" i="28"/>
  <c r="Q538" i="28"/>
  <c r="L538" i="28"/>
  <c r="Y539" i="28"/>
  <c r="T539" i="28"/>
  <c r="I541" i="28"/>
  <c r="D541" i="28"/>
  <c r="Q542" i="28"/>
  <c r="L542" i="28"/>
  <c r="Y543" i="28"/>
  <c r="T543" i="28"/>
  <c r="I545" i="28"/>
  <c r="D545" i="28"/>
  <c r="Q546" i="28"/>
  <c r="L546" i="28"/>
  <c r="Y547" i="28"/>
  <c r="T547" i="28"/>
  <c r="I549" i="28"/>
  <c r="D549" i="28"/>
  <c r="Q550" i="28"/>
  <c r="L550" i="28"/>
  <c r="Y551" i="28"/>
  <c r="T551" i="28"/>
  <c r="I553" i="28"/>
  <c r="D553" i="28"/>
  <c r="Q554" i="28"/>
  <c r="L554" i="28"/>
  <c r="Y555" i="28"/>
  <c r="T555" i="28"/>
  <c r="I557" i="28"/>
  <c r="D557" i="28"/>
  <c r="Q558" i="28"/>
  <c r="L558" i="28"/>
  <c r="Y559" i="28"/>
  <c r="T559" i="28"/>
  <c r="I561" i="28"/>
  <c r="D561" i="28"/>
  <c r="Q562" i="28"/>
  <c r="L562" i="28"/>
  <c r="Y563" i="28"/>
  <c r="T563" i="28"/>
  <c r="I565" i="28"/>
  <c r="D565" i="28"/>
  <c r="Q566" i="28"/>
  <c r="L566" i="28"/>
  <c r="Y567" i="28"/>
  <c r="T567" i="28"/>
  <c r="I569" i="28"/>
  <c r="D569" i="28"/>
  <c r="Q570" i="28"/>
  <c r="L570" i="28"/>
  <c r="Y571" i="28"/>
  <c r="T571" i="28"/>
  <c r="I573" i="28"/>
  <c r="D573" i="28"/>
  <c r="Q574" i="28"/>
  <c r="L574" i="28"/>
  <c r="Y575" i="28"/>
  <c r="T575" i="28"/>
  <c r="I577" i="28"/>
  <c r="D577" i="28"/>
  <c r="Q578" i="28"/>
  <c r="L578" i="28"/>
  <c r="Y579" i="28"/>
  <c r="T579" i="28"/>
  <c r="I581" i="28"/>
  <c r="D581" i="28"/>
  <c r="Q582" i="28"/>
  <c r="L582" i="28"/>
  <c r="Y583" i="28"/>
  <c r="T583" i="28"/>
  <c r="I585" i="28"/>
  <c r="D585" i="28"/>
  <c r="Q586" i="28"/>
  <c r="L586" i="28"/>
  <c r="Y587" i="28"/>
  <c r="T587" i="28"/>
  <c r="I589" i="28"/>
  <c r="D589" i="28"/>
  <c r="Q590" i="28"/>
  <c r="L590" i="28"/>
  <c r="Y591" i="28"/>
  <c r="T591" i="28"/>
  <c r="I593" i="28"/>
  <c r="D593" i="28"/>
  <c r="Q594" i="28"/>
  <c r="L594" i="28"/>
  <c r="Y595" i="28"/>
  <c r="T595" i="28"/>
  <c r="I597" i="28"/>
  <c r="D597" i="28"/>
  <c r="Q598" i="28"/>
  <c r="L598" i="28"/>
  <c r="Y599" i="28"/>
  <c r="T599" i="28"/>
  <c r="I601" i="28"/>
  <c r="D601" i="28"/>
  <c r="Q602" i="28"/>
  <c r="L602" i="28"/>
  <c r="Y603" i="28"/>
  <c r="T603" i="28"/>
  <c r="I605" i="28"/>
  <c r="D605" i="28"/>
  <c r="Q606" i="28"/>
  <c r="L606" i="28"/>
  <c r="Y607" i="28"/>
  <c r="T607" i="28"/>
  <c r="I609" i="28"/>
  <c r="D609" i="28"/>
  <c r="Q610" i="28"/>
  <c r="L610" i="28"/>
  <c r="Y611" i="28"/>
  <c r="T611" i="28"/>
  <c r="Y713" i="28"/>
  <c r="T713" i="28"/>
  <c r="Y715" i="28"/>
  <c r="T715" i="28"/>
  <c r="Y717" i="28"/>
  <c r="T717" i="28"/>
  <c r="Y719" i="28"/>
  <c r="T719" i="28"/>
  <c r="Y721" i="28"/>
  <c r="T721" i="28"/>
  <c r="Y723" i="28"/>
  <c r="T723" i="28"/>
  <c r="Y725" i="28"/>
  <c r="T725" i="28"/>
  <c r="Y727" i="28"/>
  <c r="T727" i="28"/>
  <c r="Y729" i="28"/>
  <c r="T729" i="28"/>
  <c r="Y731" i="28"/>
  <c r="T731" i="28"/>
  <c r="Y733" i="28"/>
  <c r="T733" i="28"/>
  <c r="Y735" i="28"/>
  <c r="T735" i="28"/>
  <c r="Y737" i="28"/>
  <c r="T737" i="28"/>
  <c r="Y739" i="28"/>
  <c r="T739" i="28"/>
  <c r="Y741" i="28"/>
  <c r="T741" i="28"/>
  <c r="Y743" i="28"/>
  <c r="T743" i="28"/>
  <c r="Y745" i="28"/>
  <c r="T745" i="28"/>
  <c r="Y747" i="28"/>
  <c r="T747" i="28"/>
  <c r="Y749" i="28"/>
  <c r="T749" i="28"/>
  <c r="Y751" i="28"/>
  <c r="T751" i="28"/>
  <c r="Y753" i="28"/>
  <c r="T753" i="28"/>
  <c r="Y755" i="28"/>
  <c r="T755" i="28"/>
  <c r="Y757" i="28"/>
  <c r="T757" i="28"/>
  <c r="Y759" i="28"/>
  <c r="T759" i="28"/>
  <c r="Y761" i="28"/>
  <c r="T761" i="28"/>
  <c r="Y763" i="28"/>
  <c r="T763" i="28"/>
  <c r="F688" i="28"/>
  <c r="E688" i="28"/>
  <c r="Y689" i="28"/>
  <c r="T689" i="28"/>
  <c r="F692" i="28"/>
  <c r="E692" i="28"/>
  <c r="Y693" i="28"/>
  <c r="T693" i="28"/>
  <c r="F696" i="28"/>
  <c r="E696" i="28"/>
  <c r="Y697" i="28"/>
  <c r="T697" i="28"/>
  <c r="F700" i="28"/>
  <c r="Y702" i="28"/>
  <c r="T702" i="28"/>
  <c r="Y708" i="28"/>
  <c r="T708" i="28"/>
  <c r="I714" i="28"/>
  <c r="D714" i="28"/>
  <c r="I716" i="28"/>
  <c r="D716" i="28"/>
  <c r="I718" i="28"/>
  <c r="D718" i="28"/>
  <c r="I720" i="28"/>
  <c r="D720" i="28"/>
  <c r="I722" i="28"/>
  <c r="D722" i="28"/>
  <c r="I724" i="28"/>
  <c r="D724" i="28"/>
  <c r="I726" i="28"/>
  <c r="D726" i="28"/>
  <c r="I728" i="28"/>
  <c r="D728" i="28"/>
  <c r="I730" i="28"/>
  <c r="D730" i="28"/>
  <c r="I732" i="28"/>
  <c r="D732" i="28"/>
  <c r="I734" i="28"/>
  <c r="D734" i="28"/>
  <c r="I736" i="28"/>
  <c r="D736" i="28"/>
  <c r="I738" i="28"/>
  <c r="D738" i="28"/>
  <c r="I740" i="28"/>
  <c r="D740" i="28"/>
  <c r="I742" i="28"/>
  <c r="D742" i="28"/>
  <c r="I744" i="28"/>
  <c r="D744" i="28"/>
  <c r="I746" i="28"/>
  <c r="D746" i="28"/>
  <c r="I748" i="28"/>
  <c r="D748" i="28"/>
  <c r="I750" i="28"/>
  <c r="D750" i="28"/>
  <c r="I752" i="28"/>
  <c r="D752" i="28"/>
  <c r="I754" i="28"/>
  <c r="D754" i="28"/>
  <c r="I756" i="28"/>
  <c r="D756" i="28"/>
  <c r="I758" i="28"/>
  <c r="D758" i="28"/>
  <c r="I760" i="28"/>
  <c r="D760" i="28"/>
  <c r="I762" i="28"/>
  <c r="D762" i="28"/>
  <c r="I764" i="28"/>
  <c r="D764" i="28"/>
  <c r="T765" i="28"/>
  <c r="Y765" i="28"/>
  <c r="T768" i="28"/>
  <c r="Y768" i="28"/>
  <c r="T771" i="28"/>
  <c r="Y771" i="28"/>
  <c r="T774" i="28"/>
  <c r="Y774" i="28"/>
  <c r="T777" i="28"/>
  <c r="Y777" i="28"/>
  <c r="T780" i="28"/>
  <c r="Y780" i="28"/>
  <c r="V783" i="28"/>
  <c r="U783" i="28"/>
  <c r="V786" i="28"/>
  <c r="U786" i="28"/>
  <c r="V789" i="28"/>
  <c r="U789" i="28"/>
  <c r="V792" i="28"/>
  <c r="U792" i="28"/>
  <c r="V795" i="28"/>
  <c r="U795" i="28"/>
  <c r="M812" i="28"/>
  <c r="N812" i="28"/>
  <c r="L577" i="28"/>
  <c r="D578" i="28"/>
  <c r="T578" i="28"/>
  <c r="L579" i="28"/>
  <c r="D580" i="28"/>
  <c r="T580" i="28"/>
  <c r="L581" i="28"/>
  <c r="D582" i="28"/>
  <c r="T582" i="28"/>
  <c r="L583" i="28"/>
  <c r="D584" i="28"/>
  <c r="T584" i="28"/>
  <c r="L585" i="28"/>
  <c r="D586" i="28"/>
  <c r="T586" i="28"/>
  <c r="L587" i="28"/>
  <c r="D588" i="28"/>
  <c r="T588" i="28"/>
  <c r="L589" i="28"/>
  <c r="D590" i="28"/>
  <c r="T590" i="28"/>
  <c r="L591" i="28"/>
  <c r="D592" i="28"/>
  <c r="T592" i="28"/>
  <c r="L593" i="28"/>
  <c r="D594" i="28"/>
  <c r="T594" i="28"/>
  <c r="L595" i="28"/>
  <c r="D596" i="28"/>
  <c r="T596" i="28"/>
  <c r="L597" i="28"/>
  <c r="D598" i="28"/>
  <c r="T598" i="28"/>
  <c r="L599" i="28"/>
  <c r="D600" i="28"/>
  <c r="T600" i="28"/>
  <c r="L601" i="28"/>
  <c r="D602" i="28"/>
  <c r="T602" i="28"/>
  <c r="L603" i="28"/>
  <c r="D604" i="28"/>
  <c r="T604" i="28"/>
  <c r="L605" i="28"/>
  <c r="D606" i="28"/>
  <c r="T606" i="28"/>
  <c r="L607" i="28"/>
  <c r="D608" i="28"/>
  <c r="T608" i="28"/>
  <c r="L609" i="28"/>
  <c r="D610" i="28"/>
  <c r="T610" i="28"/>
  <c r="L611" i="28"/>
  <c r="D612" i="28"/>
  <c r="T612" i="28"/>
  <c r="L613" i="28"/>
  <c r="D614" i="28"/>
  <c r="T614" i="28"/>
  <c r="L615" i="28"/>
  <c r="F616" i="28"/>
  <c r="E616" i="28"/>
  <c r="N617" i="28"/>
  <c r="M617" i="28"/>
  <c r="P617" i="28" s="1"/>
  <c r="F618" i="28"/>
  <c r="E618" i="28"/>
  <c r="N619" i="28"/>
  <c r="M619" i="28"/>
  <c r="V620" i="28"/>
  <c r="F622" i="28"/>
  <c r="E622" i="28"/>
  <c r="N623" i="28"/>
  <c r="M623" i="28"/>
  <c r="F624" i="28"/>
  <c r="U624" i="28"/>
  <c r="F626" i="28"/>
  <c r="E626" i="28"/>
  <c r="U626" i="28"/>
  <c r="N627" i="28"/>
  <c r="M627" i="28"/>
  <c r="F628" i="28"/>
  <c r="E628" i="28"/>
  <c r="U628" i="28"/>
  <c r="N629" i="28"/>
  <c r="M629" i="28"/>
  <c r="F630" i="28"/>
  <c r="E630" i="28"/>
  <c r="F632" i="28"/>
  <c r="E632" i="28"/>
  <c r="N633" i="28"/>
  <c r="M633" i="28"/>
  <c r="V634" i="28"/>
  <c r="U634" i="28"/>
  <c r="U636" i="28"/>
  <c r="N637" i="28"/>
  <c r="M637" i="28"/>
  <c r="N639" i="28"/>
  <c r="M639" i="28"/>
  <c r="V640" i="28"/>
  <c r="U640" i="28"/>
  <c r="N641" i="28"/>
  <c r="M641" i="28"/>
  <c r="V644" i="28"/>
  <c r="N645" i="28"/>
  <c r="M645" i="28"/>
  <c r="F646" i="28"/>
  <c r="E646" i="28"/>
  <c r="V646" i="28"/>
  <c r="U646" i="28"/>
  <c r="V648" i="28"/>
  <c r="U648" i="28"/>
  <c r="E650" i="28"/>
  <c r="V650" i="28"/>
  <c r="U650" i="28"/>
  <c r="N651" i="28"/>
  <c r="M651" i="28"/>
  <c r="V652" i="28"/>
  <c r="U652" i="28"/>
  <c r="E654" i="28"/>
  <c r="N655" i="28"/>
  <c r="M655" i="28"/>
  <c r="E656" i="28"/>
  <c r="N657" i="28"/>
  <c r="M657" i="28"/>
  <c r="P657" i="28" s="1"/>
  <c r="V658" i="28"/>
  <c r="U658" i="28"/>
  <c r="N659" i="28"/>
  <c r="M659" i="28"/>
  <c r="U660" i="28"/>
  <c r="F662" i="28"/>
  <c r="V662" i="28"/>
  <c r="N663" i="28"/>
  <c r="M663" i="28"/>
  <c r="F664" i="28"/>
  <c r="E664" i="28"/>
  <c r="V664" i="28"/>
  <c r="U664" i="28"/>
  <c r="U666" i="28"/>
  <c r="M667" i="28"/>
  <c r="V668" i="28"/>
  <c r="U668" i="28"/>
  <c r="N669" i="28"/>
  <c r="M669" i="28"/>
  <c r="V670" i="28"/>
  <c r="U670" i="28"/>
  <c r="E672" i="28"/>
  <c r="V672" i="28"/>
  <c r="U672" i="28"/>
  <c r="N673" i="28"/>
  <c r="M673" i="28"/>
  <c r="U674" i="28"/>
  <c r="N675" i="28"/>
  <c r="M675" i="28"/>
  <c r="V676" i="28"/>
  <c r="U676" i="28"/>
  <c r="N677" i="28"/>
  <c r="M677" i="28"/>
  <c r="V678" i="28"/>
  <c r="U678" i="28"/>
  <c r="N679" i="28"/>
  <c r="M679" i="28"/>
  <c r="P679" i="28" s="1"/>
  <c r="V680" i="28"/>
  <c r="U680" i="28"/>
  <c r="N681" i="28"/>
  <c r="M681" i="28"/>
  <c r="F682" i="28"/>
  <c r="E682" i="28"/>
  <c r="V682" i="28"/>
  <c r="U682" i="28"/>
  <c r="N683" i="28"/>
  <c r="M683" i="28"/>
  <c r="E684" i="28"/>
  <c r="V684" i="28"/>
  <c r="U684" i="28"/>
  <c r="N685" i="28"/>
  <c r="M685" i="28"/>
  <c r="E686" i="28"/>
  <c r="V686" i="28"/>
  <c r="U686" i="28"/>
  <c r="F689" i="28"/>
  <c r="E689" i="28"/>
  <c r="Y690" i="28"/>
  <c r="T690" i="28"/>
  <c r="Y694" i="28"/>
  <c r="T694" i="28"/>
  <c r="F697" i="28"/>
  <c r="E697" i="28"/>
  <c r="Y698" i="28"/>
  <c r="T698" i="28"/>
  <c r="Y703" i="28"/>
  <c r="T703" i="28"/>
  <c r="Y709" i="28"/>
  <c r="T709" i="28"/>
  <c r="Q714" i="28"/>
  <c r="L714" i="28"/>
  <c r="Q716" i="28"/>
  <c r="L716" i="28"/>
  <c r="Q718" i="28"/>
  <c r="L718" i="28"/>
  <c r="Q720" i="28"/>
  <c r="L720" i="28"/>
  <c r="Q722" i="28"/>
  <c r="L722" i="28"/>
  <c r="Q724" i="28"/>
  <c r="L724" i="28"/>
  <c r="Q726" i="28"/>
  <c r="L726" i="28"/>
  <c r="Q728" i="28"/>
  <c r="L728" i="28"/>
  <c r="Q730" i="28"/>
  <c r="L730" i="28"/>
  <c r="Q732" i="28"/>
  <c r="L732" i="28"/>
  <c r="Q734" i="28"/>
  <c r="L734" i="28"/>
  <c r="Q736" i="28"/>
  <c r="L736" i="28"/>
  <c r="Q738" i="28"/>
  <c r="L738" i="28"/>
  <c r="Q740" i="28"/>
  <c r="L740" i="28"/>
  <c r="Q742" i="28"/>
  <c r="L742" i="28"/>
  <c r="Q744" i="28"/>
  <c r="L744" i="28"/>
  <c r="Q746" i="28"/>
  <c r="L746" i="28"/>
  <c r="Q748" i="28"/>
  <c r="L748" i="28"/>
  <c r="Q750" i="28"/>
  <c r="L750" i="28"/>
  <c r="Q752" i="28"/>
  <c r="L752" i="28"/>
  <c r="Q754" i="28"/>
  <c r="L754" i="28"/>
  <c r="Q756" i="28"/>
  <c r="L756" i="28"/>
  <c r="Q758" i="28"/>
  <c r="L758" i="28"/>
  <c r="Q760" i="28"/>
  <c r="L760" i="28"/>
  <c r="Q762" i="28"/>
  <c r="L762" i="28"/>
  <c r="Q764" i="28"/>
  <c r="L764" i="28"/>
  <c r="E800" i="28"/>
  <c r="F800" i="28"/>
  <c r="Y704" i="28"/>
  <c r="T704" i="28"/>
  <c r="Y710" i="28"/>
  <c r="T710" i="28"/>
  <c r="M711" i="28"/>
  <c r="Y714" i="28"/>
  <c r="T714" i="28"/>
  <c r="Y716" i="28"/>
  <c r="T716" i="28"/>
  <c r="Y718" i="28"/>
  <c r="T718" i="28"/>
  <c r="Y720" i="28"/>
  <c r="T720" i="28"/>
  <c r="Y722" i="28"/>
  <c r="T722" i="28"/>
  <c r="Y724" i="28"/>
  <c r="T724" i="28"/>
  <c r="Y726" i="28"/>
  <c r="T726" i="28"/>
  <c r="Y728" i="28"/>
  <c r="T728" i="28"/>
  <c r="Y730" i="28"/>
  <c r="T730" i="28"/>
  <c r="Y732" i="28"/>
  <c r="T732" i="28"/>
  <c r="Y734" i="28"/>
  <c r="T734" i="28"/>
  <c r="Y736" i="28"/>
  <c r="T736" i="28"/>
  <c r="Y738" i="28"/>
  <c r="T738" i="28"/>
  <c r="Y740" i="28"/>
  <c r="T740" i="28"/>
  <c r="Y742" i="28"/>
  <c r="T742" i="28"/>
  <c r="Y744" i="28"/>
  <c r="T744" i="28"/>
  <c r="Y746" i="28"/>
  <c r="T746" i="28"/>
  <c r="Y748" i="28"/>
  <c r="T748" i="28"/>
  <c r="Y750" i="28"/>
  <c r="T750" i="28"/>
  <c r="Y752" i="28"/>
  <c r="T752" i="28"/>
  <c r="Y754" i="28"/>
  <c r="T754" i="28"/>
  <c r="Y756" i="28"/>
  <c r="T756" i="28"/>
  <c r="Y758" i="28"/>
  <c r="T758" i="28"/>
  <c r="Y760" i="28"/>
  <c r="T760" i="28"/>
  <c r="Y762" i="28"/>
  <c r="T762" i="28"/>
  <c r="T764" i="28"/>
  <c r="Y764" i="28"/>
  <c r="T767" i="28"/>
  <c r="Y767" i="28"/>
  <c r="T770" i="28"/>
  <c r="Y770" i="28"/>
  <c r="T773" i="28"/>
  <c r="Y773" i="28"/>
  <c r="T776" i="28"/>
  <c r="Y776" i="28"/>
  <c r="T779" i="28"/>
  <c r="Y779" i="28"/>
  <c r="T782" i="28"/>
  <c r="Y782" i="28"/>
  <c r="V785" i="28"/>
  <c r="U785" i="28"/>
  <c r="X785" i="28" s="1"/>
  <c r="V788" i="28"/>
  <c r="U788" i="28"/>
  <c r="V791" i="28"/>
  <c r="U791" i="28"/>
  <c r="V794" i="28"/>
  <c r="U794" i="28"/>
  <c r="X794" i="28" s="1"/>
  <c r="Q801" i="28"/>
  <c r="L801" i="28"/>
  <c r="E818" i="28"/>
  <c r="F818" i="28"/>
  <c r="Q825" i="28"/>
  <c r="L825" i="28"/>
  <c r="Y687" i="28"/>
  <c r="T687" i="28"/>
  <c r="F690" i="28"/>
  <c r="E690" i="28"/>
  <c r="Y691" i="28"/>
  <c r="T691" i="28"/>
  <c r="Y695" i="28"/>
  <c r="T695" i="28"/>
  <c r="F698" i="28"/>
  <c r="E698" i="28"/>
  <c r="Y699" i="28"/>
  <c r="T699" i="28"/>
  <c r="Y705" i="28"/>
  <c r="T705" i="28"/>
  <c r="N706" i="28"/>
  <c r="Y711" i="28"/>
  <c r="T711" i="28"/>
  <c r="I715" i="28"/>
  <c r="D715" i="28"/>
  <c r="I717" i="28"/>
  <c r="D717" i="28"/>
  <c r="I719" i="28"/>
  <c r="D719" i="28"/>
  <c r="I721" i="28"/>
  <c r="D721" i="28"/>
  <c r="I723" i="28"/>
  <c r="D723" i="28"/>
  <c r="I725" i="28"/>
  <c r="D725" i="28"/>
  <c r="I727" i="28"/>
  <c r="D727" i="28"/>
  <c r="I729" i="28"/>
  <c r="D729" i="28"/>
  <c r="I731" i="28"/>
  <c r="D731" i="28"/>
  <c r="I733" i="28"/>
  <c r="D733" i="28"/>
  <c r="I735" i="28"/>
  <c r="D735" i="28"/>
  <c r="I737" i="28"/>
  <c r="D737" i="28"/>
  <c r="I739" i="28"/>
  <c r="D739" i="28"/>
  <c r="I741" i="28"/>
  <c r="D741" i="28"/>
  <c r="I743" i="28"/>
  <c r="D743" i="28"/>
  <c r="I745" i="28"/>
  <c r="D745" i="28"/>
  <c r="I747" i="28"/>
  <c r="D747" i="28"/>
  <c r="I749" i="28"/>
  <c r="D749" i="28"/>
  <c r="I751" i="28"/>
  <c r="D751" i="28"/>
  <c r="I753" i="28"/>
  <c r="D753" i="28"/>
  <c r="I755" i="28"/>
  <c r="D755" i="28"/>
  <c r="I757" i="28"/>
  <c r="D757" i="28"/>
  <c r="I759" i="28"/>
  <c r="D759" i="28"/>
  <c r="I761" i="28"/>
  <c r="D761" i="28"/>
  <c r="I763" i="28"/>
  <c r="D763" i="28"/>
  <c r="M800" i="28"/>
  <c r="N800" i="28"/>
  <c r="U802" i="28"/>
  <c r="V802" i="28"/>
  <c r="M824" i="28"/>
  <c r="P824" i="28" s="1"/>
  <c r="N824" i="28"/>
  <c r="L612" i="28"/>
  <c r="D613" i="28"/>
  <c r="T613" i="28"/>
  <c r="L614" i="28"/>
  <c r="D615" i="28"/>
  <c r="T615" i="28"/>
  <c r="L616" i="28"/>
  <c r="D617" i="28"/>
  <c r="T617" i="28"/>
  <c r="L618" i="28"/>
  <c r="D619" i="28"/>
  <c r="T619" i="28"/>
  <c r="L620" i="28"/>
  <c r="D621" i="28"/>
  <c r="T621" i="28"/>
  <c r="L622" i="28"/>
  <c r="D623" i="28"/>
  <c r="T623" i="28"/>
  <c r="L624" i="28"/>
  <c r="D625" i="28"/>
  <c r="T625" i="28"/>
  <c r="L626" i="28"/>
  <c r="D627" i="28"/>
  <c r="T627" i="28"/>
  <c r="L628" i="28"/>
  <c r="D629" i="28"/>
  <c r="T629" i="28"/>
  <c r="L630" i="28"/>
  <c r="D631" i="28"/>
  <c r="T631" i="28"/>
  <c r="L632" i="28"/>
  <c r="F633" i="28"/>
  <c r="F635" i="28"/>
  <c r="V635" i="28"/>
  <c r="U635" i="28"/>
  <c r="N636" i="28"/>
  <c r="M636" i="28"/>
  <c r="F637" i="28"/>
  <c r="E637" i="28"/>
  <c r="V637" i="28"/>
  <c r="U637" i="28"/>
  <c r="V639" i="28"/>
  <c r="U639" i="28"/>
  <c r="N642" i="28"/>
  <c r="M642" i="28"/>
  <c r="F643" i="28"/>
  <c r="V643" i="28"/>
  <c r="U643" i="28"/>
  <c r="F645" i="28"/>
  <c r="V645" i="28"/>
  <c r="N646" i="28"/>
  <c r="M646" i="28"/>
  <c r="F647" i="28"/>
  <c r="E647" i="28"/>
  <c r="N648" i="28"/>
  <c r="M648" i="28"/>
  <c r="V649" i="28"/>
  <c r="U649" i="28"/>
  <c r="N650" i="28"/>
  <c r="M650" i="28"/>
  <c r="F651" i="28"/>
  <c r="F653" i="28"/>
  <c r="V653" i="28"/>
  <c r="U653" i="28"/>
  <c r="N654" i="28"/>
  <c r="M654" i="28"/>
  <c r="F655" i="28"/>
  <c r="E655" i="28"/>
  <c r="V655" i="28"/>
  <c r="U655" i="28"/>
  <c r="V657" i="28"/>
  <c r="U657" i="28"/>
  <c r="E659" i="28"/>
  <c r="U659" i="28"/>
  <c r="N660" i="28"/>
  <c r="M660" i="28"/>
  <c r="F661" i="28"/>
  <c r="V661" i="28"/>
  <c r="U661" i="28"/>
  <c r="F663" i="28"/>
  <c r="V663" i="28"/>
  <c r="N664" i="28"/>
  <c r="M664" i="28"/>
  <c r="F665" i="28"/>
  <c r="E665" i="28"/>
  <c r="N666" i="28"/>
  <c r="M666" i="28"/>
  <c r="V667" i="28"/>
  <c r="U667" i="28"/>
  <c r="N668" i="28"/>
  <c r="M668" i="28"/>
  <c r="F669" i="28"/>
  <c r="F671" i="28"/>
  <c r="V671" i="28"/>
  <c r="U671" i="28"/>
  <c r="N672" i="28"/>
  <c r="M672" i="28"/>
  <c r="F673" i="28"/>
  <c r="E673" i="28"/>
  <c r="V673" i="28"/>
  <c r="U673" i="28"/>
  <c r="N674" i="28"/>
  <c r="M674" i="28"/>
  <c r="V675" i="28"/>
  <c r="U675" i="28"/>
  <c r="E677" i="28"/>
  <c r="V677" i="28"/>
  <c r="U677" i="28"/>
  <c r="N678" i="28"/>
  <c r="M678" i="28"/>
  <c r="F679" i="28"/>
  <c r="V679" i="28"/>
  <c r="U679" i="28"/>
  <c r="N680" i="28"/>
  <c r="M680" i="28"/>
  <c r="F681" i="28"/>
  <c r="V681" i="28"/>
  <c r="U681" i="28"/>
  <c r="N682" i="28"/>
  <c r="M682" i="28"/>
  <c r="F683" i="28"/>
  <c r="E683" i="28"/>
  <c r="V683" i="28"/>
  <c r="U683" i="28"/>
  <c r="N684" i="28"/>
  <c r="M684" i="28"/>
  <c r="V685" i="28"/>
  <c r="U685" i="28"/>
  <c r="N686" i="28"/>
  <c r="M686" i="28"/>
  <c r="F687" i="28"/>
  <c r="Y688" i="28"/>
  <c r="T688" i="28"/>
  <c r="F691" i="28"/>
  <c r="E691" i="28"/>
  <c r="Y692" i="28"/>
  <c r="T692" i="28"/>
  <c r="F695" i="28"/>
  <c r="E695" i="28"/>
  <c r="Y696" i="28"/>
  <c r="T696" i="28"/>
  <c r="F699" i="28"/>
  <c r="E699" i="28"/>
  <c r="Y700" i="28"/>
  <c r="T700" i="28"/>
  <c r="N701" i="28"/>
  <c r="P701" i="28" s="1"/>
  <c r="M701" i="28"/>
  <c r="Y706" i="28"/>
  <c r="T706" i="28"/>
  <c r="N707" i="28"/>
  <c r="M707" i="28"/>
  <c r="Y712" i="28"/>
  <c r="T712" i="28"/>
  <c r="M713" i="28"/>
  <c r="Q715" i="28"/>
  <c r="L715" i="28"/>
  <c r="Q717" i="28"/>
  <c r="L717" i="28"/>
  <c r="Q719" i="28"/>
  <c r="L719" i="28"/>
  <c r="Q721" i="28"/>
  <c r="L721" i="28"/>
  <c r="Q723" i="28"/>
  <c r="L723" i="28"/>
  <c r="Q725" i="28"/>
  <c r="L725" i="28"/>
  <c r="Q727" i="28"/>
  <c r="L727" i="28"/>
  <c r="Q729" i="28"/>
  <c r="L729" i="28"/>
  <c r="Q731" i="28"/>
  <c r="L731" i="28"/>
  <c r="Q733" i="28"/>
  <c r="L733" i="28"/>
  <c r="Q735" i="28"/>
  <c r="L735" i="28"/>
  <c r="Q737" i="28"/>
  <c r="L737" i="28"/>
  <c r="Q739" i="28"/>
  <c r="L739" i="28"/>
  <c r="Q741" i="28"/>
  <c r="L741" i="28"/>
  <c r="Q743" i="28"/>
  <c r="L743" i="28"/>
  <c r="Q745" i="28"/>
  <c r="L745" i="28"/>
  <c r="Q747" i="28"/>
  <c r="L747" i="28"/>
  <c r="Q749" i="28"/>
  <c r="L749" i="28"/>
  <c r="Q751" i="28"/>
  <c r="L751" i="28"/>
  <c r="Q753" i="28"/>
  <c r="L753" i="28"/>
  <c r="Q755" i="28"/>
  <c r="L755" i="28"/>
  <c r="Q757" i="28"/>
  <c r="L757" i="28"/>
  <c r="Q759" i="28"/>
  <c r="L759" i="28"/>
  <c r="Q761" i="28"/>
  <c r="L761" i="28"/>
  <c r="Q763" i="28"/>
  <c r="L763" i="28"/>
  <c r="T766" i="28"/>
  <c r="Y766" i="28"/>
  <c r="T769" i="28"/>
  <c r="Y769" i="28"/>
  <c r="T772" i="28"/>
  <c r="Y772" i="28"/>
  <c r="T775" i="28"/>
  <c r="Y775" i="28"/>
  <c r="T778" i="28"/>
  <c r="Y778" i="28"/>
  <c r="T781" i="28"/>
  <c r="Y781" i="28"/>
  <c r="V784" i="28"/>
  <c r="U784" i="28"/>
  <c r="V787" i="28"/>
  <c r="U787" i="28"/>
  <c r="V790" i="28"/>
  <c r="U790" i="28"/>
  <c r="V793" i="28"/>
  <c r="U793" i="28"/>
  <c r="U796" i="28"/>
  <c r="V796" i="28"/>
  <c r="U797" i="28"/>
  <c r="V797" i="28"/>
  <c r="U798" i="28"/>
  <c r="V798" i="28"/>
  <c r="M802" i="28"/>
  <c r="N802" i="28"/>
  <c r="Q803" i="28"/>
  <c r="L803" i="28"/>
  <c r="E808" i="28"/>
  <c r="H808" i="28" s="1"/>
  <c r="U810" i="28"/>
  <c r="V810" i="28"/>
  <c r="U811" i="28"/>
  <c r="V811" i="28"/>
  <c r="M814" i="28"/>
  <c r="N814" i="28"/>
  <c r="Q815" i="28"/>
  <c r="L815" i="28"/>
  <c r="E820" i="28"/>
  <c r="H820" i="28" s="1"/>
  <c r="U822" i="28"/>
  <c r="V822" i="28"/>
  <c r="U823" i="28"/>
  <c r="V823" i="28"/>
  <c r="M826" i="28"/>
  <c r="N826" i="28"/>
  <c r="Q827" i="28"/>
  <c r="L827" i="28"/>
  <c r="D765" i="28"/>
  <c r="I765" i="28"/>
  <c r="D766" i="28"/>
  <c r="I766" i="28"/>
  <c r="D767" i="28"/>
  <c r="I767" i="28"/>
  <c r="D768" i="28"/>
  <c r="I768" i="28"/>
  <c r="D769" i="28"/>
  <c r="I769" i="28"/>
  <c r="D770" i="28"/>
  <c r="I770" i="28"/>
  <c r="D771" i="28"/>
  <c r="I771" i="28"/>
  <c r="D772" i="28"/>
  <c r="I772" i="28"/>
  <c r="D773" i="28"/>
  <c r="I773" i="28"/>
  <c r="D774" i="28"/>
  <c r="I774" i="28"/>
  <c r="D775" i="28"/>
  <c r="I775" i="28"/>
  <c r="D776" i="28"/>
  <c r="I776" i="28"/>
  <c r="D777" i="28"/>
  <c r="I777" i="28"/>
  <c r="D778" i="28"/>
  <c r="I778" i="28"/>
  <c r="D779" i="28"/>
  <c r="I779" i="28"/>
  <c r="D780" i="28"/>
  <c r="I780" i="28"/>
  <c r="D781" i="28"/>
  <c r="I781" i="28"/>
  <c r="D782" i="28"/>
  <c r="I782" i="28"/>
  <c r="D783" i="28"/>
  <c r="I783" i="28"/>
  <c r="F784" i="28"/>
  <c r="E784" i="28"/>
  <c r="F785" i="28"/>
  <c r="E785" i="28"/>
  <c r="F786" i="28"/>
  <c r="E786" i="28"/>
  <c r="F787" i="28"/>
  <c r="E787" i="28"/>
  <c r="F788" i="28"/>
  <c r="E788" i="28"/>
  <c r="F789" i="28"/>
  <c r="E789" i="28"/>
  <c r="F790" i="28"/>
  <c r="E790" i="28"/>
  <c r="F791" i="28"/>
  <c r="E791" i="28"/>
  <c r="F792" i="28"/>
  <c r="E792" i="28"/>
  <c r="F793" i="28"/>
  <c r="E793" i="28"/>
  <c r="F794" i="28"/>
  <c r="E794" i="28"/>
  <c r="F795" i="28"/>
  <c r="E795" i="28"/>
  <c r="F796" i="28"/>
  <c r="E796" i="28"/>
  <c r="E798" i="28"/>
  <c r="H798" i="28" s="1"/>
  <c r="V800" i="28"/>
  <c r="U801" i="28"/>
  <c r="V801" i="28"/>
  <c r="M804" i="28"/>
  <c r="N804" i="28"/>
  <c r="Q805" i="28"/>
  <c r="L805" i="28"/>
  <c r="E810" i="28"/>
  <c r="U812" i="28"/>
  <c r="V812" i="28"/>
  <c r="U813" i="28"/>
  <c r="V813" i="28"/>
  <c r="M816" i="28"/>
  <c r="N816" i="28"/>
  <c r="Q817" i="28"/>
  <c r="L817" i="28"/>
  <c r="E822" i="28"/>
  <c r="U825" i="28"/>
  <c r="V825" i="28"/>
  <c r="U803" i="28"/>
  <c r="V803" i="28"/>
  <c r="M806" i="28"/>
  <c r="N806" i="28"/>
  <c r="Q807" i="28"/>
  <c r="L807" i="28"/>
  <c r="E812" i="28"/>
  <c r="U814" i="28"/>
  <c r="V814" i="28"/>
  <c r="M818" i="28"/>
  <c r="N818" i="28"/>
  <c r="Q819" i="28"/>
  <c r="L819" i="28"/>
  <c r="F822" i="28"/>
  <c r="E824" i="28"/>
  <c r="U826" i="28"/>
  <c r="V826" i="28"/>
  <c r="U827" i="28"/>
  <c r="V827" i="28"/>
  <c r="U861" i="28"/>
  <c r="V861" i="28"/>
  <c r="N687" i="28"/>
  <c r="P687" i="28" s="1"/>
  <c r="N689" i="28"/>
  <c r="P689" i="28" s="1"/>
  <c r="N697" i="28"/>
  <c r="P697" i="28" s="1"/>
  <c r="N699" i="28"/>
  <c r="P699" i="28" s="1"/>
  <c r="H701" i="28"/>
  <c r="H702" i="28"/>
  <c r="H704" i="28"/>
  <c r="H705" i="28"/>
  <c r="L765" i="28"/>
  <c r="Q765" i="28"/>
  <c r="L766" i="28"/>
  <c r="Q766" i="28"/>
  <c r="L767" i="28"/>
  <c r="Q767" i="28"/>
  <c r="L768" i="28"/>
  <c r="Q768" i="28"/>
  <c r="L769" i="28"/>
  <c r="Q769" i="28"/>
  <c r="L770" i="28"/>
  <c r="Q770" i="28"/>
  <c r="L771" i="28"/>
  <c r="Q771" i="28"/>
  <c r="L772" i="28"/>
  <c r="Q772" i="28"/>
  <c r="L773" i="28"/>
  <c r="Q773" i="28"/>
  <c r="L774" i="28"/>
  <c r="Q774" i="28"/>
  <c r="L775" i="28"/>
  <c r="Q775" i="28"/>
  <c r="L776" i="28"/>
  <c r="Q776" i="28"/>
  <c r="L777" i="28"/>
  <c r="Q777" i="28"/>
  <c r="L778" i="28"/>
  <c r="Q778" i="28"/>
  <c r="L779" i="28"/>
  <c r="Q779" i="28"/>
  <c r="L780" i="28"/>
  <c r="Q780" i="28"/>
  <c r="L781" i="28"/>
  <c r="Q781" i="28"/>
  <c r="L782" i="28"/>
  <c r="Q782" i="28"/>
  <c r="L783" i="28"/>
  <c r="Q783" i="28"/>
  <c r="N784" i="28"/>
  <c r="M784" i="28"/>
  <c r="N785" i="28"/>
  <c r="M785" i="28"/>
  <c r="N786" i="28"/>
  <c r="M786" i="28"/>
  <c r="N787" i="28"/>
  <c r="M787" i="28"/>
  <c r="N788" i="28"/>
  <c r="P788" i="28" s="1"/>
  <c r="M788" i="28"/>
  <c r="N789" i="28"/>
  <c r="M789" i="28"/>
  <c r="N790" i="28"/>
  <c r="M790" i="28"/>
  <c r="N791" i="28"/>
  <c r="M791" i="28"/>
  <c r="N792" i="28"/>
  <c r="M792" i="28"/>
  <c r="N793" i="28"/>
  <c r="M793" i="28"/>
  <c r="N794" i="28"/>
  <c r="M794" i="28"/>
  <c r="N795" i="28"/>
  <c r="M795" i="28"/>
  <c r="N796" i="28"/>
  <c r="M796" i="28"/>
  <c r="Q797" i="28"/>
  <c r="L797" i="28"/>
  <c r="E802" i="28"/>
  <c r="H802" i="28" s="1"/>
  <c r="U804" i="28"/>
  <c r="V804" i="28"/>
  <c r="U805" i="28"/>
  <c r="V805" i="28"/>
  <c r="M808" i="28"/>
  <c r="N808" i="28"/>
  <c r="Q809" i="28"/>
  <c r="L809" i="28"/>
  <c r="F812" i="28"/>
  <c r="U816" i="28"/>
  <c r="V816" i="28"/>
  <c r="U817" i="28"/>
  <c r="V817" i="28"/>
  <c r="M820" i="28"/>
  <c r="N820" i="28"/>
  <c r="Q821" i="28"/>
  <c r="L821" i="28"/>
  <c r="F824" i="28"/>
  <c r="E826" i="28"/>
  <c r="I830" i="28"/>
  <c r="D830" i="28"/>
  <c r="L688" i="28"/>
  <c r="L690" i="28"/>
  <c r="L692" i="28"/>
  <c r="L694" i="28"/>
  <c r="L696" i="28"/>
  <c r="L698" i="28"/>
  <c r="L700" i="28"/>
  <c r="M798" i="28"/>
  <c r="N798" i="28"/>
  <c r="Q799" i="28"/>
  <c r="L799" i="28"/>
  <c r="F802" i="28"/>
  <c r="E804" i="28"/>
  <c r="H804" i="28" s="1"/>
  <c r="U807" i="28"/>
  <c r="V807" i="28"/>
  <c r="M810" i="28"/>
  <c r="N810" i="28"/>
  <c r="Q811" i="28"/>
  <c r="L811" i="28"/>
  <c r="E816" i="28"/>
  <c r="H816" i="28" s="1"/>
  <c r="U818" i="28"/>
  <c r="V818" i="28"/>
  <c r="U819" i="28"/>
  <c r="M822" i="28"/>
  <c r="N822" i="28"/>
  <c r="Q823" i="28"/>
  <c r="L823" i="28"/>
  <c r="E828" i="28"/>
  <c r="H828" i="28" s="1"/>
  <c r="Y783" i="28"/>
  <c r="I784" i="28"/>
  <c r="Q784" i="28"/>
  <c r="Y784" i="28"/>
  <c r="I785" i="28"/>
  <c r="Q785" i="28"/>
  <c r="Y785" i="28"/>
  <c r="I786" i="28"/>
  <c r="Q786" i="28"/>
  <c r="Y786" i="28"/>
  <c r="I787" i="28"/>
  <c r="Q787" i="28"/>
  <c r="Y787" i="28"/>
  <c r="I788" i="28"/>
  <c r="Q788" i="28"/>
  <c r="Y788" i="28"/>
  <c r="I789" i="28"/>
  <c r="Q789" i="28"/>
  <c r="Y789" i="28"/>
  <c r="I790" i="28"/>
  <c r="Q790" i="28"/>
  <c r="Y790" i="28"/>
  <c r="I791" i="28"/>
  <c r="Q791" i="28"/>
  <c r="Y791" i="28"/>
  <c r="I792" i="28"/>
  <c r="Q792" i="28"/>
  <c r="Y792" i="28"/>
  <c r="I793" i="28"/>
  <c r="Q793" i="28"/>
  <c r="Y793" i="28"/>
  <c r="I794" i="28"/>
  <c r="Q794" i="28"/>
  <c r="Y794" i="28"/>
  <c r="I795" i="28"/>
  <c r="Q795" i="28"/>
  <c r="Y795" i="28"/>
  <c r="I796" i="28"/>
  <c r="Q796" i="28"/>
  <c r="Q798" i="28"/>
  <c r="Q800" i="28"/>
  <c r="Q802" i="28"/>
  <c r="Q804" i="28"/>
  <c r="Q806" i="28"/>
  <c r="Q808" i="28"/>
  <c r="Q810" i="28"/>
  <c r="Q812" i="28"/>
  <c r="Q814" i="28"/>
  <c r="Q816" i="28"/>
  <c r="Q818" i="28"/>
  <c r="Q820" i="28"/>
  <c r="Q822" i="28"/>
  <c r="Q824" i="28"/>
  <c r="Q826" i="28"/>
  <c r="I832" i="28"/>
  <c r="D832" i="28"/>
  <c r="I834" i="28"/>
  <c r="D834" i="28"/>
  <c r="I836" i="28"/>
  <c r="D836" i="28"/>
  <c r="I838" i="28"/>
  <c r="D838" i="28"/>
  <c r="I840" i="28"/>
  <c r="D840" i="28"/>
  <c r="I842" i="28"/>
  <c r="D842" i="28"/>
  <c r="I844" i="28"/>
  <c r="D844" i="28"/>
  <c r="I846" i="28"/>
  <c r="D846" i="28"/>
  <c r="I848" i="28"/>
  <c r="D848" i="28"/>
  <c r="L857" i="28"/>
  <c r="Q857" i="28"/>
  <c r="L858" i="28"/>
  <c r="Q858" i="28"/>
  <c r="L863" i="28"/>
  <c r="Q863" i="28"/>
  <c r="L864" i="28"/>
  <c r="Q864" i="28"/>
  <c r="U866" i="28"/>
  <c r="X866" i="28" s="1"/>
  <c r="Q829" i="28"/>
  <c r="L829" i="28"/>
  <c r="Q849" i="28"/>
  <c r="L849" i="28"/>
  <c r="Y850" i="28"/>
  <c r="T850" i="28"/>
  <c r="I852" i="28"/>
  <c r="D852" i="28"/>
  <c r="L853" i="28"/>
  <c r="Q853" i="28"/>
  <c r="F797" i="28"/>
  <c r="H797" i="28" s="1"/>
  <c r="F799" i="28"/>
  <c r="H799" i="28" s="1"/>
  <c r="F803" i="28"/>
  <c r="H803" i="28" s="1"/>
  <c r="F805" i="28"/>
  <c r="H805" i="28" s="1"/>
  <c r="F809" i="28"/>
  <c r="H809" i="28" s="1"/>
  <c r="F811" i="28"/>
  <c r="H811" i="28" s="1"/>
  <c r="F815" i="28"/>
  <c r="H815" i="28" s="1"/>
  <c r="F817" i="28"/>
  <c r="H817" i="28" s="1"/>
  <c r="F819" i="28"/>
  <c r="H819" i="28" s="1"/>
  <c r="F821" i="28"/>
  <c r="H821" i="28" s="1"/>
  <c r="F823" i="28"/>
  <c r="H823" i="28" s="1"/>
  <c r="F827" i="28"/>
  <c r="H827" i="28" s="1"/>
  <c r="Q831" i="28"/>
  <c r="L831" i="28"/>
  <c r="Q833" i="28"/>
  <c r="L833" i="28"/>
  <c r="Q835" i="28"/>
  <c r="L835" i="28"/>
  <c r="Q837" i="28"/>
  <c r="L837" i="28"/>
  <c r="Q839" i="28"/>
  <c r="L839" i="28"/>
  <c r="Q841" i="28"/>
  <c r="L841" i="28"/>
  <c r="Q843" i="28"/>
  <c r="L843" i="28"/>
  <c r="Q845" i="28"/>
  <c r="L845" i="28"/>
  <c r="Q847" i="28"/>
  <c r="L847" i="28"/>
  <c r="U854" i="28"/>
  <c r="V854" i="28"/>
  <c r="N828" i="28"/>
  <c r="Y828" i="28"/>
  <c r="E859" i="28"/>
  <c r="F859" i="28"/>
  <c r="D860" i="28"/>
  <c r="I860" i="28"/>
  <c r="E865" i="28"/>
  <c r="F865" i="28"/>
  <c r="D866" i="28"/>
  <c r="I866" i="28"/>
  <c r="P828" i="28"/>
  <c r="T829" i="28"/>
  <c r="Y830" i="28"/>
  <c r="T830" i="28"/>
  <c r="Y832" i="28"/>
  <c r="T832" i="28"/>
  <c r="Y834" i="28"/>
  <c r="T834" i="28"/>
  <c r="Y836" i="28"/>
  <c r="T836" i="28"/>
  <c r="Y838" i="28"/>
  <c r="T838" i="28"/>
  <c r="Y840" i="28"/>
  <c r="T840" i="28"/>
  <c r="Y842" i="28"/>
  <c r="T842" i="28"/>
  <c r="Y844" i="28"/>
  <c r="T844" i="28"/>
  <c r="Y846" i="28"/>
  <c r="T846" i="28"/>
  <c r="Y848" i="28"/>
  <c r="T848" i="28"/>
  <c r="I850" i="28"/>
  <c r="D850" i="28"/>
  <c r="Q851" i="28"/>
  <c r="L851" i="28"/>
  <c r="Y852" i="28"/>
  <c r="T852" i="28"/>
  <c r="I859" i="28"/>
  <c r="I865" i="28"/>
  <c r="M855" i="28"/>
  <c r="P855" i="28" s="1"/>
  <c r="N855" i="28"/>
  <c r="D856" i="28"/>
  <c r="I856" i="28"/>
  <c r="L859" i="28"/>
  <c r="Q859" i="28"/>
  <c r="E861" i="28"/>
  <c r="F861" i="28"/>
  <c r="U862" i="28"/>
  <c r="L865" i="28"/>
  <c r="Q865" i="28"/>
  <c r="E867" i="28"/>
  <c r="F867" i="28"/>
  <c r="V856" i="28"/>
  <c r="L860" i="28"/>
  <c r="Q860" i="28"/>
  <c r="I861" i="28"/>
  <c r="E862" i="28"/>
  <c r="F862" i="28"/>
  <c r="V862" i="28"/>
  <c r="U863" i="28"/>
  <c r="L866" i="28"/>
  <c r="Q866" i="28"/>
  <c r="I867" i="28"/>
  <c r="D829" i="28"/>
  <c r="Q830" i="28"/>
  <c r="L830" i="28"/>
  <c r="I831" i="28"/>
  <c r="D831" i="28"/>
  <c r="Y831" i="28"/>
  <c r="T831" i="28"/>
  <c r="Q832" i="28"/>
  <c r="L832" i="28"/>
  <c r="I833" i="28"/>
  <c r="D833" i="28"/>
  <c r="Y833" i="28"/>
  <c r="T833" i="28"/>
  <c r="Q834" i="28"/>
  <c r="L834" i="28"/>
  <c r="I835" i="28"/>
  <c r="D835" i="28"/>
  <c r="Y835" i="28"/>
  <c r="T835" i="28"/>
  <c r="Q836" i="28"/>
  <c r="L836" i="28"/>
  <c r="I837" i="28"/>
  <c r="D837" i="28"/>
  <c r="Y837" i="28"/>
  <c r="T837" i="28"/>
  <c r="Q838" i="28"/>
  <c r="L838" i="28"/>
  <c r="I839" i="28"/>
  <c r="D839" i="28"/>
  <c r="Y839" i="28"/>
  <c r="T839" i="28"/>
  <c r="Q840" i="28"/>
  <c r="L840" i="28"/>
  <c r="I841" i="28"/>
  <c r="D841" i="28"/>
  <c r="Y841" i="28"/>
  <c r="T841" i="28"/>
  <c r="Q842" i="28"/>
  <c r="L842" i="28"/>
  <c r="I843" i="28"/>
  <c r="D843" i="28"/>
  <c r="Y843" i="28"/>
  <c r="T843" i="28"/>
  <c r="Q844" i="28"/>
  <c r="L844" i="28"/>
  <c r="I845" i="28"/>
  <c r="D845" i="28"/>
  <c r="Y845" i="28"/>
  <c r="T845" i="28"/>
  <c r="Q846" i="28"/>
  <c r="L846" i="28"/>
  <c r="I847" i="28"/>
  <c r="D847" i="28"/>
  <c r="Y847" i="28"/>
  <c r="T847" i="28"/>
  <c r="Q848" i="28"/>
  <c r="L848" i="28"/>
  <c r="I849" i="28"/>
  <c r="D849" i="28"/>
  <c r="Y849" i="28"/>
  <c r="T849" i="28"/>
  <c r="Q850" i="28"/>
  <c r="L850" i="28"/>
  <c r="I851" i="28"/>
  <c r="D851" i="28"/>
  <c r="Y851" i="28"/>
  <c r="T851" i="28"/>
  <c r="Q852" i="28"/>
  <c r="L852" i="28"/>
  <c r="I853" i="28"/>
  <c r="D853" i="28"/>
  <c r="L854" i="28"/>
  <c r="Q855" i="28"/>
  <c r="E857" i="28"/>
  <c r="F857" i="28"/>
  <c r="U858" i="28"/>
  <c r="X858" i="28" s="1"/>
  <c r="L861" i="28"/>
  <c r="Q861" i="28"/>
  <c r="I862" i="28"/>
  <c r="E863" i="28"/>
  <c r="F863" i="28"/>
  <c r="H863" i="28" s="1"/>
  <c r="V863" i="28"/>
  <c r="X863" i="28" s="1"/>
  <c r="U864" i="28"/>
  <c r="L867" i="28"/>
  <c r="Q867" i="28"/>
  <c r="U853" i="28"/>
  <c r="V853" i="28"/>
  <c r="L856" i="28"/>
  <c r="I857" i="28"/>
  <c r="E858" i="28"/>
  <c r="F858" i="28"/>
  <c r="V858" i="28"/>
  <c r="U859" i="28"/>
  <c r="X859" i="28" s="1"/>
  <c r="L862" i="28"/>
  <c r="Q862" i="28"/>
  <c r="I863" i="28"/>
  <c r="E864" i="28"/>
  <c r="F864" i="28"/>
  <c r="V864" i="28"/>
  <c r="U865" i="28"/>
  <c r="X865" i="28" s="1"/>
  <c r="R518" i="23"/>
  <c r="R517" i="23"/>
  <c r="R516" i="23"/>
  <c r="R515" i="23"/>
  <c r="R514" i="23"/>
  <c r="R513" i="23"/>
  <c r="T513" i="23" s="1"/>
  <c r="U513" i="23" s="1"/>
  <c r="R512" i="23"/>
  <c r="R511" i="23"/>
  <c r="R510" i="23"/>
  <c r="R509" i="23"/>
  <c r="R508" i="23"/>
  <c r="R507" i="23"/>
  <c r="Y507" i="23" s="1"/>
  <c r="R506" i="23"/>
  <c r="R505" i="23"/>
  <c r="R504" i="23"/>
  <c r="R503" i="23"/>
  <c r="R502" i="23"/>
  <c r="R501" i="23"/>
  <c r="T501" i="23" s="1"/>
  <c r="U501" i="23" s="1"/>
  <c r="R500" i="23"/>
  <c r="R499" i="23"/>
  <c r="R498" i="23"/>
  <c r="R497" i="23"/>
  <c r="R496" i="23"/>
  <c r="R495" i="23"/>
  <c r="R494" i="23"/>
  <c r="R493" i="23"/>
  <c r="R492" i="23"/>
  <c r="R491" i="23"/>
  <c r="R490" i="23"/>
  <c r="R489" i="23"/>
  <c r="R488" i="23"/>
  <c r="R487" i="23"/>
  <c r="R486" i="23"/>
  <c r="R485" i="23"/>
  <c r="R484" i="23"/>
  <c r="R483" i="23"/>
  <c r="R482" i="23"/>
  <c r="R481" i="23"/>
  <c r="R480" i="23"/>
  <c r="R479" i="23"/>
  <c r="R478" i="23"/>
  <c r="R477" i="23"/>
  <c r="R476" i="23"/>
  <c r="R475" i="23"/>
  <c r="R474" i="23"/>
  <c r="R473" i="23"/>
  <c r="R472" i="23"/>
  <c r="R471" i="23"/>
  <c r="Y471" i="23" s="1"/>
  <c r="R470" i="23"/>
  <c r="R469" i="23"/>
  <c r="R468" i="23"/>
  <c r="R467" i="23"/>
  <c r="R466" i="23"/>
  <c r="R465" i="23"/>
  <c r="Y465" i="23" s="1"/>
  <c r="R464" i="23"/>
  <c r="R463" i="23"/>
  <c r="R462" i="23"/>
  <c r="R461" i="23"/>
  <c r="R460" i="23"/>
  <c r="R459" i="23"/>
  <c r="T459" i="23" s="1"/>
  <c r="R458" i="23"/>
  <c r="R457" i="23"/>
  <c r="R456" i="23"/>
  <c r="R455" i="23"/>
  <c r="R454" i="23"/>
  <c r="R453" i="23"/>
  <c r="R452" i="23"/>
  <c r="R451" i="23"/>
  <c r="R450" i="23"/>
  <c r="R449" i="23"/>
  <c r="R448" i="23"/>
  <c r="R447" i="23"/>
  <c r="T447" i="23" s="1"/>
  <c r="R446" i="23"/>
  <c r="R445" i="23"/>
  <c r="R444" i="23"/>
  <c r="R443" i="23"/>
  <c r="R442" i="23"/>
  <c r="R441" i="23"/>
  <c r="R440" i="23"/>
  <c r="R439" i="23"/>
  <c r="R438" i="23"/>
  <c r="R437" i="23"/>
  <c r="R436" i="23"/>
  <c r="R435" i="23"/>
  <c r="R434" i="23"/>
  <c r="R433" i="23"/>
  <c r="R432" i="23"/>
  <c r="R431" i="23"/>
  <c r="R430" i="23"/>
  <c r="R429" i="23"/>
  <c r="Y429" i="23" s="1"/>
  <c r="R428" i="23"/>
  <c r="R427" i="23"/>
  <c r="R426" i="23"/>
  <c r="R425" i="23"/>
  <c r="R424" i="23"/>
  <c r="R423" i="23"/>
  <c r="R422" i="23"/>
  <c r="R421" i="23"/>
  <c r="R420" i="23"/>
  <c r="R419" i="23"/>
  <c r="R418" i="23"/>
  <c r="R417" i="23"/>
  <c r="T417" i="23" s="1"/>
  <c r="U417" i="23" s="1"/>
  <c r="R416" i="23"/>
  <c r="R415" i="23"/>
  <c r="R414" i="23"/>
  <c r="R413" i="23"/>
  <c r="R412" i="23"/>
  <c r="R411" i="23"/>
  <c r="R410" i="23"/>
  <c r="R409" i="23"/>
  <c r="R408" i="23"/>
  <c r="R407" i="23"/>
  <c r="R406" i="23"/>
  <c r="R405" i="23"/>
  <c r="R404" i="23"/>
  <c r="R403" i="23"/>
  <c r="R402" i="23"/>
  <c r="R401" i="23"/>
  <c r="R400" i="23"/>
  <c r="R399" i="23"/>
  <c r="R398" i="23"/>
  <c r="R397" i="23"/>
  <c r="R396" i="23"/>
  <c r="R395" i="23"/>
  <c r="R394" i="23"/>
  <c r="R393" i="23"/>
  <c r="R392" i="23"/>
  <c r="R391" i="23"/>
  <c r="R390" i="23"/>
  <c r="R389" i="23"/>
  <c r="R388" i="23"/>
  <c r="R387" i="23"/>
  <c r="R386" i="23"/>
  <c r="R385" i="23"/>
  <c r="R384" i="23"/>
  <c r="R383" i="23"/>
  <c r="R382" i="23"/>
  <c r="R381" i="23"/>
  <c r="R380" i="23"/>
  <c r="R379" i="23"/>
  <c r="R378" i="23"/>
  <c r="R377" i="23"/>
  <c r="R376" i="23"/>
  <c r="R375" i="23"/>
  <c r="Y375" i="23" s="1"/>
  <c r="R374" i="23"/>
  <c r="R373" i="23"/>
  <c r="R372" i="23"/>
  <c r="R371" i="23"/>
  <c r="R370" i="23"/>
  <c r="R369" i="23"/>
  <c r="R368" i="23"/>
  <c r="R367" i="23"/>
  <c r="R366" i="23"/>
  <c r="R365" i="23"/>
  <c r="R364" i="23"/>
  <c r="R363" i="23"/>
  <c r="T363" i="23" s="1"/>
  <c r="R362" i="23"/>
  <c r="R361" i="23"/>
  <c r="R360" i="23"/>
  <c r="R359" i="23"/>
  <c r="R358" i="23"/>
  <c r="R357" i="23"/>
  <c r="R356" i="23"/>
  <c r="R355" i="23"/>
  <c r="R354" i="23"/>
  <c r="R353" i="23"/>
  <c r="R352" i="23"/>
  <c r="R351" i="23"/>
  <c r="T351" i="23" s="1"/>
  <c r="R350" i="23"/>
  <c r="R349" i="23"/>
  <c r="R348" i="23"/>
  <c r="R347" i="23"/>
  <c r="R346" i="23"/>
  <c r="R345" i="23"/>
  <c r="T345" i="23" s="1"/>
  <c r="R344" i="23"/>
  <c r="R343" i="23"/>
  <c r="R342" i="23"/>
  <c r="R341" i="23"/>
  <c r="R340" i="23"/>
  <c r="R339" i="23"/>
  <c r="T339" i="23" s="1"/>
  <c r="U339" i="23" s="1"/>
  <c r="R338" i="23"/>
  <c r="R337" i="23"/>
  <c r="R336" i="23"/>
  <c r="R335" i="23"/>
  <c r="R334" i="23"/>
  <c r="R333" i="23"/>
  <c r="Y333" i="23" s="1"/>
  <c r="R332" i="23"/>
  <c r="R331" i="23"/>
  <c r="R330" i="23"/>
  <c r="R329" i="23"/>
  <c r="R328" i="23"/>
  <c r="R327" i="23"/>
  <c r="Y327" i="23" s="1"/>
  <c r="R326" i="23"/>
  <c r="R325" i="23"/>
  <c r="R324" i="23"/>
  <c r="R323" i="23"/>
  <c r="R322" i="23"/>
  <c r="R321" i="23"/>
  <c r="T321" i="23" s="1"/>
  <c r="U321" i="23" s="1"/>
  <c r="R320" i="23"/>
  <c r="R519" i="23"/>
  <c r="R1169" i="23"/>
  <c r="R1168" i="23"/>
  <c r="R1167" i="23"/>
  <c r="R1166" i="23"/>
  <c r="R1165" i="23"/>
  <c r="R1164" i="23"/>
  <c r="T1164" i="23" s="1"/>
  <c r="R1163" i="23"/>
  <c r="R1162" i="23"/>
  <c r="R1161" i="23"/>
  <c r="R1160" i="23"/>
  <c r="R1159" i="23"/>
  <c r="R1158" i="23"/>
  <c r="T1158" i="23" s="1"/>
  <c r="R1157" i="23"/>
  <c r="R1156" i="23"/>
  <c r="R1155" i="23"/>
  <c r="R1154" i="23"/>
  <c r="R1153" i="23"/>
  <c r="R1152" i="23"/>
  <c r="T1152" i="23" s="1"/>
  <c r="R1151" i="23"/>
  <c r="R1150" i="23"/>
  <c r="R1149" i="23"/>
  <c r="R1148" i="23"/>
  <c r="R1147" i="23"/>
  <c r="R1146" i="23"/>
  <c r="R1145" i="23"/>
  <c r="R1144" i="23"/>
  <c r="R1143" i="23"/>
  <c r="R1142" i="23"/>
  <c r="R1141" i="23"/>
  <c r="R1140" i="23"/>
  <c r="R1139" i="23"/>
  <c r="R1138" i="23"/>
  <c r="R1137" i="23"/>
  <c r="R1136" i="23"/>
  <c r="R1135" i="23"/>
  <c r="R1134" i="23"/>
  <c r="R1133" i="23"/>
  <c r="R1132" i="23"/>
  <c r="R1131" i="23"/>
  <c r="R1130" i="23"/>
  <c r="R1129" i="23"/>
  <c r="R1128" i="23"/>
  <c r="T1128" i="23" s="1"/>
  <c r="R1127" i="23"/>
  <c r="R1126" i="23"/>
  <c r="R1125" i="23"/>
  <c r="R1124" i="23"/>
  <c r="R1123" i="23"/>
  <c r="R1122" i="23"/>
  <c r="R1121" i="23"/>
  <c r="R1120" i="23"/>
  <c r="R1119" i="23"/>
  <c r="R1118" i="23"/>
  <c r="R1117" i="23"/>
  <c r="R1116" i="23"/>
  <c r="R1115" i="23"/>
  <c r="R1114" i="23"/>
  <c r="R1113" i="23"/>
  <c r="R1112" i="23"/>
  <c r="R1111" i="23"/>
  <c r="R1110" i="23"/>
  <c r="T1110" i="23" s="1"/>
  <c r="V1110" i="23" s="1"/>
  <c r="R1109" i="23"/>
  <c r="R1108" i="23"/>
  <c r="R1107" i="23"/>
  <c r="R1106" i="23"/>
  <c r="R1105" i="23"/>
  <c r="R1104" i="23"/>
  <c r="T1104" i="23" s="1"/>
  <c r="V1104" i="23" s="1"/>
  <c r="R1103" i="23"/>
  <c r="R1102" i="23"/>
  <c r="R1101" i="23"/>
  <c r="R1100" i="23"/>
  <c r="R1099" i="23"/>
  <c r="R1098" i="23"/>
  <c r="T1098" i="23" s="1"/>
  <c r="V1098" i="23" s="1"/>
  <c r="R1097" i="23"/>
  <c r="R1096" i="23"/>
  <c r="R1095" i="23"/>
  <c r="R1094" i="23"/>
  <c r="R1093" i="23"/>
  <c r="R1092" i="23"/>
  <c r="R1091" i="23"/>
  <c r="R1090" i="23"/>
  <c r="R1089" i="23"/>
  <c r="R1088" i="23"/>
  <c r="R1087" i="23"/>
  <c r="R1086" i="23"/>
  <c r="R1085" i="23"/>
  <c r="R1084" i="23"/>
  <c r="R1083" i="23"/>
  <c r="R1082" i="23"/>
  <c r="R1081" i="23"/>
  <c r="R1080" i="23"/>
  <c r="Y1080" i="23" s="1"/>
  <c r="R1079" i="23"/>
  <c r="R1078" i="23"/>
  <c r="R1077" i="23"/>
  <c r="R1076" i="23"/>
  <c r="R1075" i="23"/>
  <c r="R1074" i="23"/>
  <c r="T1074" i="23" s="1"/>
  <c r="R1073" i="23"/>
  <c r="R1072" i="23"/>
  <c r="R1071" i="23"/>
  <c r="R1070" i="23"/>
  <c r="R1069" i="23"/>
  <c r="R1068" i="23"/>
  <c r="Y1068" i="23" s="1"/>
  <c r="R1067" i="23"/>
  <c r="R1066" i="23"/>
  <c r="R1065" i="23"/>
  <c r="R1064" i="23"/>
  <c r="R1063" i="23"/>
  <c r="R1062" i="23"/>
  <c r="R1061" i="23"/>
  <c r="R1060" i="23"/>
  <c r="R1059" i="23"/>
  <c r="R1058" i="23"/>
  <c r="R1057" i="23"/>
  <c r="R1056" i="23"/>
  <c r="Y1056" i="23" s="1"/>
  <c r="R1055" i="23"/>
  <c r="R1054" i="23"/>
  <c r="R1053" i="23"/>
  <c r="R1052" i="23"/>
  <c r="R1051" i="23"/>
  <c r="R1050" i="23"/>
  <c r="R1049" i="23"/>
  <c r="R1048" i="23"/>
  <c r="R1047" i="23"/>
  <c r="R1046" i="23"/>
  <c r="R1045" i="23"/>
  <c r="R1044" i="23"/>
  <c r="R1043" i="23"/>
  <c r="R1042" i="23"/>
  <c r="R1041" i="23"/>
  <c r="R1040" i="23"/>
  <c r="R1039" i="23"/>
  <c r="R1038" i="23"/>
  <c r="Y1038" i="23" s="1"/>
  <c r="R1037" i="23"/>
  <c r="R1036" i="23"/>
  <c r="R1035" i="23"/>
  <c r="R1034" i="23"/>
  <c r="R1033" i="23"/>
  <c r="R1032" i="23"/>
  <c r="T1032" i="23" s="1"/>
  <c r="U1032" i="23" s="1"/>
  <c r="R1031" i="23"/>
  <c r="R1030" i="23"/>
  <c r="R1029" i="23"/>
  <c r="R1028" i="23"/>
  <c r="R1027" i="23"/>
  <c r="R1026" i="23"/>
  <c r="T1026" i="23" s="1"/>
  <c r="R1025" i="23"/>
  <c r="R1024" i="23"/>
  <c r="R1023" i="23"/>
  <c r="R1022" i="23"/>
  <c r="R1021" i="23"/>
  <c r="R1020" i="23"/>
  <c r="R1019" i="23"/>
  <c r="R1018" i="23"/>
  <c r="R1017" i="23"/>
  <c r="R1016" i="23"/>
  <c r="R1015" i="23"/>
  <c r="R1014" i="23"/>
  <c r="R1013" i="23"/>
  <c r="R1012" i="23"/>
  <c r="R1011" i="23"/>
  <c r="R1010" i="23"/>
  <c r="R1009" i="23"/>
  <c r="R1008" i="23"/>
  <c r="Y1008" i="23" s="1"/>
  <c r="R1007" i="23"/>
  <c r="R1006" i="23"/>
  <c r="R1005" i="23"/>
  <c r="R1004" i="23"/>
  <c r="R1003" i="23"/>
  <c r="R1002" i="23"/>
  <c r="Y1002" i="23" s="1"/>
  <c r="R1001" i="23"/>
  <c r="R1000" i="23"/>
  <c r="R999" i="23"/>
  <c r="R998" i="23"/>
  <c r="R997" i="23"/>
  <c r="R996" i="23"/>
  <c r="T996" i="23" s="1"/>
  <c r="R995" i="23"/>
  <c r="R994" i="23"/>
  <c r="R993" i="23"/>
  <c r="R992" i="23"/>
  <c r="R991" i="23"/>
  <c r="R990" i="23"/>
  <c r="Y990" i="23" s="1"/>
  <c r="R989" i="23"/>
  <c r="R988" i="23"/>
  <c r="R987" i="23"/>
  <c r="R986" i="23"/>
  <c r="R985" i="23"/>
  <c r="R984" i="23"/>
  <c r="Y984" i="23" s="1"/>
  <c r="R983" i="23"/>
  <c r="R982" i="23"/>
  <c r="R981" i="23"/>
  <c r="R980" i="23"/>
  <c r="R979" i="23"/>
  <c r="R978" i="23"/>
  <c r="Y978" i="23" s="1"/>
  <c r="R977" i="23"/>
  <c r="R976" i="23"/>
  <c r="R975" i="23"/>
  <c r="R974" i="23"/>
  <c r="R973" i="23"/>
  <c r="R972" i="23"/>
  <c r="T972" i="23" s="1"/>
  <c r="R971" i="23"/>
  <c r="R970" i="23"/>
  <c r="R969" i="23"/>
  <c r="R968" i="23"/>
  <c r="R967" i="23"/>
  <c r="R966" i="23"/>
  <c r="T966" i="23" s="1"/>
  <c r="R965" i="23"/>
  <c r="R964" i="23"/>
  <c r="R963" i="23"/>
  <c r="R962" i="23"/>
  <c r="R961" i="23"/>
  <c r="R960" i="23"/>
  <c r="R959" i="23"/>
  <c r="R958" i="23"/>
  <c r="R957" i="23"/>
  <c r="R956" i="23"/>
  <c r="R955" i="23"/>
  <c r="R954" i="23"/>
  <c r="R953" i="23"/>
  <c r="R952" i="23"/>
  <c r="R951" i="23"/>
  <c r="R950" i="23"/>
  <c r="R949" i="23"/>
  <c r="R948" i="23"/>
  <c r="R947" i="23"/>
  <c r="R946" i="23"/>
  <c r="R945" i="23"/>
  <c r="R944" i="23"/>
  <c r="R943" i="23"/>
  <c r="R942" i="23"/>
  <c r="T942" i="23" s="1"/>
  <c r="R941" i="23"/>
  <c r="R940" i="23"/>
  <c r="R939" i="23"/>
  <c r="R938" i="23"/>
  <c r="R937" i="23"/>
  <c r="R936" i="23"/>
  <c r="Y936" i="23" s="1"/>
  <c r="R935" i="23"/>
  <c r="R934" i="23"/>
  <c r="R933" i="23"/>
  <c r="R932" i="23"/>
  <c r="R931" i="23"/>
  <c r="R930" i="23"/>
  <c r="T930" i="23" s="1"/>
  <c r="R929" i="23"/>
  <c r="R928" i="23"/>
  <c r="R927" i="23"/>
  <c r="R926" i="23"/>
  <c r="R925" i="23"/>
  <c r="R924" i="23"/>
  <c r="R923" i="23"/>
  <c r="R922" i="23"/>
  <c r="R921" i="23"/>
  <c r="R920" i="23"/>
  <c r="R919" i="23"/>
  <c r="R918" i="23"/>
  <c r="Y918" i="23" s="1"/>
  <c r="R917" i="23"/>
  <c r="R916" i="23"/>
  <c r="R915" i="23"/>
  <c r="R914" i="23"/>
  <c r="R913" i="23"/>
  <c r="R912" i="23"/>
  <c r="R911" i="23"/>
  <c r="R910" i="23"/>
  <c r="R909" i="23"/>
  <c r="R908" i="23"/>
  <c r="R907" i="23"/>
  <c r="R906" i="23"/>
  <c r="Y906" i="23" s="1"/>
  <c r="R905" i="23"/>
  <c r="R904" i="23"/>
  <c r="R903" i="23"/>
  <c r="R902" i="23"/>
  <c r="R901" i="23"/>
  <c r="R900" i="23"/>
  <c r="T900" i="23" s="1"/>
  <c r="R899" i="23"/>
  <c r="R898" i="23"/>
  <c r="R897" i="23"/>
  <c r="R896" i="23"/>
  <c r="R895" i="23"/>
  <c r="R894" i="23"/>
  <c r="R893" i="23"/>
  <c r="R892" i="23"/>
  <c r="R891" i="23"/>
  <c r="R890" i="23"/>
  <c r="R889" i="23"/>
  <c r="R888" i="23"/>
  <c r="Y888" i="23" s="1"/>
  <c r="R887" i="23"/>
  <c r="R886" i="23"/>
  <c r="R885" i="23"/>
  <c r="R884" i="23"/>
  <c r="R883" i="23"/>
  <c r="R882" i="23"/>
  <c r="Y882" i="23" s="1"/>
  <c r="R881" i="23"/>
  <c r="R880" i="23"/>
  <c r="R879" i="23"/>
  <c r="R878" i="23"/>
  <c r="R877" i="23"/>
  <c r="R876" i="23"/>
  <c r="T876" i="23" s="1"/>
  <c r="R875" i="23"/>
  <c r="R874" i="23"/>
  <c r="R873" i="23"/>
  <c r="R872" i="23"/>
  <c r="R871" i="23"/>
  <c r="R870" i="23"/>
  <c r="Y870" i="23" s="1"/>
  <c r="R869" i="23"/>
  <c r="R868" i="23"/>
  <c r="R867" i="23"/>
  <c r="R866" i="23"/>
  <c r="R865" i="23"/>
  <c r="R864" i="23"/>
  <c r="R863" i="23"/>
  <c r="R862" i="23"/>
  <c r="R861" i="23"/>
  <c r="R860" i="23"/>
  <c r="R859" i="23"/>
  <c r="R858" i="23"/>
  <c r="R857" i="23"/>
  <c r="R856" i="23"/>
  <c r="R855" i="23"/>
  <c r="R854" i="23"/>
  <c r="R853" i="23"/>
  <c r="R852" i="23"/>
  <c r="R851" i="23"/>
  <c r="R850" i="23"/>
  <c r="R849" i="23"/>
  <c r="R848" i="23"/>
  <c r="R847" i="23"/>
  <c r="R846" i="23"/>
  <c r="R845" i="23"/>
  <c r="R844" i="23"/>
  <c r="R843" i="23"/>
  <c r="R842" i="23"/>
  <c r="R841" i="23"/>
  <c r="R840" i="23"/>
  <c r="R839" i="23"/>
  <c r="R838" i="23"/>
  <c r="R837" i="23"/>
  <c r="R836" i="23"/>
  <c r="R835" i="23"/>
  <c r="R834" i="23"/>
  <c r="Y834" i="23" s="1"/>
  <c r="R833" i="23"/>
  <c r="R832" i="23"/>
  <c r="R831" i="23"/>
  <c r="R830" i="23"/>
  <c r="R829" i="23"/>
  <c r="R828" i="23"/>
  <c r="T828" i="23" s="1"/>
  <c r="R827" i="23"/>
  <c r="R826" i="23"/>
  <c r="R825" i="23"/>
  <c r="R824" i="23"/>
  <c r="R823" i="23"/>
  <c r="R822" i="23"/>
  <c r="T822" i="23" s="1"/>
  <c r="R821" i="23"/>
  <c r="R820" i="23"/>
  <c r="R819" i="23"/>
  <c r="R818" i="23"/>
  <c r="R817" i="23"/>
  <c r="R816" i="23"/>
  <c r="R815" i="23"/>
  <c r="R814" i="23"/>
  <c r="R813" i="23"/>
  <c r="R812" i="23"/>
  <c r="R811" i="23"/>
  <c r="R810" i="23"/>
  <c r="R809" i="23"/>
  <c r="R808" i="23"/>
  <c r="R807" i="23"/>
  <c r="R806" i="23"/>
  <c r="R805" i="23"/>
  <c r="R804" i="23"/>
  <c r="R803" i="23"/>
  <c r="R802" i="23"/>
  <c r="R801" i="23"/>
  <c r="R800" i="23"/>
  <c r="R799" i="23"/>
  <c r="R798" i="23"/>
  <c r="R797" i="23"/>
  <c r="R796" i="23"/>
  <c r="R795" i="23"/>
  <c r="R794" i="23"/>
  <c r="R793" i="23"/>
  <c r="R792" i="23"/>
  <c r="T792" i="23" s="1"/>
  <c r="R791" i="23"/>
  <c r="R790" i="23"/>
  <c r="R789" i="23"/>
  <c r="R788" i="23"/>
  <c r="R787" i="23"/>
  <c r="R786" i="23"/>
  <c r="R785" i="23"/>
  <c r="R784" i="23"/>
  <c r="R783" i="23"/>
  <c r="R782" i="23"/>
  <c r="R781" i="23"/>
  <c r="R780" i="23"/>
  <c r="T780" i="23" s="1"/>
  <c r="R779" i="23"/>
  <c r="R778" i="23"/>
  <c r="R777" i="23"/>
  <c r="R776" i="23"/>
  <c r="R775" i="23"/>
  <c r="R774" i="23"/>
  <c r="Y774" i="23" s="1"/>
  <c r="R773" i="23"/>
  <c r="R772" i="23"/>
  <c r="R771" i="23"/>
  <c r="R770" i="23"/>
  <c r="R769" i="23"/>
  <c r="R768" i="23"/>
  <c r="Y768" i="23" s="1"/>
  <c r="R767" i="23"/>
  <c r="R766" i="23"/>
  <c r="R765" i="23"/>
  <c r="R764" i="23"/>
  <c r="R763" i="23"/>
  <c r="R762" i="23"/>
  <c r="Y762" i="23" s="1"/>
  <c r="R761" i="23"/>
  <c r="R760" i="23"/>
  <c r="R759" i="23"/>
  <c r="R758" i="23"/>
  <c r="R757" i="23"/>
  <c r="R756" i="23"/>
  <c r="T756" i="23" s="1"/>
  <c r="R755" i="23"/>
  <c r="R754" i="23"/>
  <c r="R753" i="23"/>
  <c r="R752" i="23"/>
  <c r="R751" i="23"/>
  <c r="R750" i="23"/>
  <c r="T750" i="23" s="1"/>
  <c r="R749" i="23"/>
  <c r="R748" i="23"/>
  <c r="R747" i="23"/>
  <c r="R746" i="23"/>
  <c r="R745" i="23"/>
  <c r="R744" i="23"/>
  <c r="T744" i="23" s="1"/>
  <c r="R743" i="23"/>
  <c r="R742" i="23"/>
  <c r="R741" i="23"/>
  <c r="R740" i="23"/>
  <c r="R739" i="23"/>
  <c r="R738" i="23"/>
  <c r="Y738" i="23" s="1"/>
  <c r="R737" i="23"/>
  <c r="R736" i="23"/>
  <c r="R735" i="23"/>
  <c r="R734" i="23"/>
  <c r="R733" i="23"/>
  <c r="R732" i="23"/>
  <c r="T732" i="23" s="1"/>
  <c r="R731" i="23"/>
  <c r="R730" i="23"/>
  <c r="R729" i="23"/>
  <c r="R728" i="23"/>
  <c r="R727" i="23"/>
  <c r="R726" i="23"/>
  <c r="Y726" i="23" s="1"/>
  <c r="R725" i="23"/>
  <c r="R724" i="23"/>
  <c r="R723" i="23"/>
  <c r="R722" i="23"/>
  <c r="R721" i="23"/>
  <c r="R720" i="23"/>
  <c r="R719" i="23"/>
  <c r="R718" i="23"/>
  <c r="R717" i="23"/>
  <c r="R716" i="23"/>
  <c r="R715" i="23"/>
  <c r="R714" i="23"/>
  <c r="Y714" i="23" s="1"/>
  <c r="R713" i="23"/>
  <c r="R712" i="23"/>
  <c r="R711" i="23"/>
  <c r="R710" i="23"/>
  <c r="R709" i="23"/>
  <c r="R708" i="23"/>
  <c r="T708" i="23" s="1"/>
  <c r="V708" i="23" s="1"/>
  <c r="R707" i="23"/>
  <c r="R706" i="23"/>
  <c r="R705" i="23"/>
  <c r="R704" i="23"/>
  <c r="R703" i="23"/>
  <c r="R702" i="23"/>
  <c r="R701" i="23"/>
  <c r="R700" i="23"/>
  <c r="R699" i="23"/>
  <c r="R698" i="23"/>
  <c r="R697" i="23"/>
  <c r="R696" i="23"/>
  <c r="R695" i="23"/>
  <c r="R694" i="23"/>
  <c r="R693" i="23"/>
  <c r="R692" i="23"/>
  <c r="R691" i="23"/>
  <c r="R690" i="23"/>
  <c r="R689" i="23"/>
  <c r="R688" i="23"/>
  <c r="R687" i="23"/>
  <c r="R686" i="23"/>
  <c r="R685" i="23"/>
  <c r="R684" i="23"/>
  <c r="R683" i="23"/>
  <c r="R682" i="23"/>
  <c r="R681" i="23"/>
  <c r="R680" i="23"/>
  <c r="R679" i="23"/>
  <c r="R678" i="23"/>
  <c r="T678" i="23" s="1"/>
  <c r="V678" i="23" s="1"/>
  <c r="R677" i="23"/>
  <c r="R676" i="23"/>
  <c r="R675" i="23"/>
  <c r="R674" i="23"/>
  <c r="R673" i="23"/>
  <c r="R672" i="23"/>
  <c r="T672" i="23" s="1"/>
  <c r="V672" i="23" s="1"/>
  <c r="R671" i="23"/>
  <c r="R670" i="23"/>
  <c r="R669" i="23"/>
  <c r="R668" i="23"/>
  <c r="R667" i="23"/>
  <c r="R666" i="23"/>
  <c r="T666" i="23" s="1"/>
  <c r="V666" i="23" s="1"/>
  <c r="R665" i="23"/>
  <c r="R664" i="23"/>
  <c r="R663" i="23"/>
  <c r="R662" i="23"/>
  <c r="R661" i="23"/>
  <c r="R660" i="23"/>
  <c r="T660" i="23" s="1"/>
  <c r="V660" i="23" s="1"/>
  <c r="R659" i="23"/>
  <c r="R658" i="23"/>
  <c r="R657" i="23"/>
  <c r="R656" i="23"/>
  <c r="R655" i="23"/>
  <c r="R654" i="23"/>
  <c r="T654" i="23" s="1"/>
  <c r="V654" i="23" s="1"/>
  <c r="R653" i="23"/>
  <c r="R652" i="23"/>
  <c r="R651" i="23"/>
  <c r="R650" i="23"/>
  <c r="R649" i="23"/>
  <c r="R648" i="23"/>
  <c r="R647" i="23"/>
  <c r="R646" i="23"/>
  <c r="R645" i="23"/>
  <c r="R644" i="23"/>
  <c r="R643" i="23"/>
  <c r="R642" i="23"/>
  <c r="Y642" i="23" s="1"/>
  <c r="R641" i="23"/>
  <c r="R640" i="23"/>
  <c r="R639" i="23"/>
  <c r="R638" i="23"/>
  <c r="R637" i="23"/>
  <c r="R636" i="23"/>
  <c r="R635" i="23"/>
  <c r="R634" i="23"/>
  <c r="R633" i="23"/>
  <c r="R632" i="23"/>
  <c r="R631" i="23"/>
  <c r="R630" i="23"/>
  <c r="Y630" i="23" s="1"/>
  <c r="R629" i="23"/>
  <c r="R628" i="23"/>
  <c r="R627" i="23"/>
  <c r="R626" i="23"/>
  <c r="R625" i="23"/>
  <c r="R624" i="23"/>
  <c r="R623" i="23"/>
  <c r="R622" i="23"/>
  <c r="R621" i="23"/>
  <c r="R620" i="23"/>
  <c r="R619" i="23"/>
  <c r="R618" i="23"/>
  <c r="Y618" i="23" s="1"/>
  <c r="R617" i="23"/>
  <c r="R616" i="23"/>
  <c r="R615" i="23"/>
  <c r="R614" i="23"/>
  <c r="R613" i="23"/>
  <c r="R612" i="23"/>
  <c r="R611" i="23"/>
  <c r="R610" i="23"/>
  <c r="R609" i="23"/>
  <c r="R608" i="23"/>
  <c r="R607" i="23"/>
  <c r="R606" i="23"/>
  <c r="T606" i="23" s="1"/>
  <c r="U606" i="23" s="1"/>
  <c r="R605" i="23"/>
  <c r="R604" i="23"/>
  <c r="R603" i="23"/>
  <c r="R602" i="23"/>
  <c r="R601" i="23"/>
  <c r="R600" i="23"/>
  <c r="T600" i="23" s="1"/>
  <c r="U600" i="23" s="1"/>
  <c r="R599" i="23"/>
  <c r="R598" i="23"/>
  <c r="R597" i="23"/>
  <c r="R596" i="23"/>
  <c r="R595" i="23"/>
  <c r="R594" i="23"/>
  <c r="T594" i="23" s="1"/>
  <c r="R593" i="23"/>
  <c r="R592" i="23"/>
  <c r="R591" i="23"/>
  <c r="R590" i="23"/>
  <c r="R589" i="23"/>
  <c r="R588" i="23"/>
  <c r="T588" i="23" s="1"/>
  <c r="R587" i="23"/>
  <c r="R586" i="23"/>
  <c r="R585" i="23"/>
  <c r="R584" i="23"/>
  <c r="R583" i="23"/>
  <c r="R582" i="23"/>
  <c r="Y582" i="23" s="1"/>
  <c r="R581" i="23"/>
  <c r="R580" i="23"/>
  <c r="R579" i="23"/>
  <c r="R578" i="23"/>
  <c r="R577" i="23"/>
  <c r="R576" i="23"/>
  <c r="T576" i="23" s="1"/>
  <c r="R575" i="23"/>
  <c r="R574" i="23"/>
  <c r="R573" i="23"/>
  <c r="R572" i="23"/>
  <c r="R571" i="23"/>
  <c r="R570" i="23"/>
  <c r="Y570" i="23" s="1"/>
  <c r="R569" i="23"/>
  <c r="R568" i="23"/>
  <c r="R567" i="23"/>
  <c r="R566" i="23"/>
  <c r="R565" i="23"/>
  <c r="R564" i="23"/>
  <c r="Y564" i="23" s="1"/>
  <c r="R563" i="23"/>
  <c r="R562" i="23"/>
  <c r="R561" i="23"/>
  <c r="R560" i="23"/>
  <c r="R559" i="23"/>
  <c r="R558" i="23"/>
  <c r="Y558" i="23" s="1"/>
  <c r="R557" i="23"/>
  <c r="R556" i="23"/>
  <c r="R555" i="23"/>
  <c r="R554" i="23"/>
  <c r="R553" i="23"/>
  <c r="R552" i="23"/>
  <c r="Y552" i="23" s="1"/>
  <c r="R551" i="23"/>
  <c r="R550" i="23"/>
  <c r="R549" i="23"/>
  <c r="R548" i="23"/>
  <c r="R547" i="23"/>
  <c r="R546" i="23"/>
  <c r="T546" i="23" s="1"/>
  <c r="R545" i="23"/>
  <c r="R544" i="23"/>
  <c r="R543" i="23"/>
  <c r="R542" i="23"/>
  <c r="R541" i="23"/>
  <c r="R540" i="23"/>
  <c r="T540" i="23" s="1"/>
  <c r="R539" i="23"/>
  <c r="R538" i="23"/>
  <c r="R537" i="23"/>
  <c r="R536" i="23"/>
  <c r="R535" i="23"/>
  <c r="R534" i="23"/>
  <c r="R533" i="23"/>
  <c r="R532" i="23"/>
  <c r="R531" i="23"/>
  <c r="R530" i="23"/>
  <c r="R529" i="23"/>
  <c r="R528" i="23"/>
  <c r="T528" i="23" s="1"/>
  <c r="R527" i="23"/>
  <c r="R526" i="23"/>
  <c r="R525" i="23"/>
  <c r="R524" i="23"/>
  <c r="R523" i="23"/>
  <c r="R522" i="23"/>
  <c r="R521" i="23"/>
  <c r="R520" i="23"/>
  <c r="J1169" i="23"/>
  <c r="J1168" i="23"/>
  <c r="J1167" i="23"/>
  <c r="J1166" i="23"/>
  <c r="J1165" i="23"/>
  <c r="J1164" i="23"/>
  <c r="J1163" i="23"/>
  <c r="J1162" i="23"/>
  <c r="J1161" i="23"/>
  <c r="J1160" i="23"/>
  <c r="J1159" i="23"/>
  <c r="J1158" i="23"/>
  <c r="J1157" i="23"/>
  <c r="J1156" i="23"/>
  <c r="J1155" i="23"/>
  <c r="J1154" i="23"/>
  <c r="J1153" i="23"/>
  <c r="J1152" i="23"/>
  <c r="J1151" i="23"/>
  <c r="J1150" i="23"/>
  <c r="J1149" i="23"/>
  <c r="J1148" i="23"/>
  <c r="J1147" i="23"/>
  <c r="J1146" i="23"/>
  <c r="J1145" i="23"/>
  <c r="J1144" i="23"/>
  <c r="J1143" i="23"/>
  <c r="J1142" i="23"/>
  <c r="J1141" i="23"/>
  <c r="J1140" i="23"/>
  <c r="J1139" i="23"/>
  <c r="J1138" i="23"/>
  <c r="J1137" i="23"/>
  <c r="J1136" i="23"/>
  <c r="J1135" i="23"/>
  <c r="J1134" i="23"/>
  <c r="J1133" i="23"/>
  <c r="J1132" i="23"/>
  <c r="J1131" i="23"/>
  <c r="J1130" i="23"/>
  <c r="J1129" i="23"/>
  <c r="J1128" i="23"/>
  <c r="J1127" i="23"/>
  <c r="J1126" i="23"/>
  <c r="J1125" i="23"/>
  <c r="J1124" i="23"/>
  <c r="J1123" i="23"/>
  <c r="J1122" i="23"/>
  <c r="L1122" i="23" s="1"/>
  <c r="J1121" i="23"/>
  <c r="J1120" i="23"/>
  <c r="J1119" i="23"/>
  <c r="J1118" i="23"/>
  <c r="J1117" i="23"/>
  <c r="J1116" i="23"/>
  <c r="J1115" i="23"/>
  <c r="J1114" i="23"/>
  <c r="J1113" i="23"/>
  <c r="J1112" i="23"/>
  <c r="J1111" i="23"/>
  <c r="J1110" i="23"/>
  <c r="L1110" i="23" s="1"/>
  <c r="N1110" i="23" s="1"/>
  <c r="J1109" i="23"/>
  <c r="J1108" i="23"/>
  <c r="J1107" i="23"/>
  <c r="J1106" i="23"/>
  <c r="J1105" i="23"/>
  <c r="J1104" i="23"/>
  <c r="L1104" i="23" s="1"/>
  <c r="N1104" i="23" s="1"/>
  <c r="J1103" i="23"/>
  <c r="J1102" i="23"/>
  <c r="J1101" i="23"/>
  <c r="J1100" i="23"/>
  <c r="J1099" i="23"/>
  <c r="J1098" i="23"/>
  <c r="L1098" i="23" s="1"/>
  <c r="N1098" i="23" s="1"/>
  <c r="J1097" i="23"/>
  <c r="J1096" i="23"/>
  <c r="J1095" i="23"/>
  <c r="J1094" i="23"/>
  <c r="J1093" i="23"/>
  <c r="J1092" i="23"/>
  <c r="L1092" i="23" s="1"/>
  <c r="J1091" i="23"/>
  <c r="J1090" i="23"/>
  <c r="J1089" i="23"/>
  <c r="J1088" i="23"/>
  <c r="J1087" i="23"/>
  <c r="J1086" i="23"/>
  <c r="L1086" i="23" s="1"/>
  <c r="J1085" i="23"/>
  <c r="J1084" i="23"/>
  <c r="J1083" i="23"/>
  <c r="J1082" i="23"/>
  <c r="J1081" i="23"/>
  <c r="J1080" i="23"/>
  <c r="Q1080" i="23" s="1"/>
  <c r="J1079" i="23"/>
  <c r="J1078" i="23"/>
  <c r="J1077" i="23"/>
  <c r="J1076" i="23"/>
  <c r="J1075" i="23"/>
  <c r="J1074" i="23"/>
  <c r="L1074" i="23" s="1"/>
  <c r="J1073" i="23"/>
  <c r="J1072" i="23"/>
  <c r="J1071" i="23"/>
  <c r="J1070" i="23"/>
  <c r="J1069" i="23"/>
  <c r="J1068" i="23"/>
  <c r="Q1068" i="23" s="1"/>
  <c r="J1067" i="23"/>
  <c r="J1066" i="23"/>
  <c r="J1065" i="23"/>
  <c r="J1064" i="23"/>
  <c r="J1063" i="23"/>
  <c r="J1062" i="23"/>
  <c r="L1062" i="23" s="1"/>
  <c r="J1061" i="23"/>
  <c r="J1060" i="23"/>
  <c r="J1059" i="23"/>
  <c r="J1058" i="23"/>
  <c r="J1057" i="23"/>
  <c r="J1056" i="23"/>
  <c r="L1056" i="23" s="1"/>
  <c r="J1055" i="23"/>
  <c r="J1054" i="23"/>
  <c r="J1053" i="23"/>
  <c r="J1052" i="23"/>
  <c r="J1051" i="23"/>
  <c r="J1050" i="23"/>
  <c r="L1050" i="23" s="1"/>
  <c r="J1049" i="23"/>
  <c r="J1048" i="23"/>
  <c r="J1047" i="23"/>
  <c r="J1046" i="23"/>
  <c r="J1045" i="23"/>
  <c r="J1044" i="23"/>
  <c r="J1043" i="23"/>
  <c r="J1042" i="23"/>
  <c r="J1041" i="23"/>
  <c r="J1040" i="23"/>
  <c r="J1039" i="23"/>
  <c r="J1038" i="23"/>
  <c r="J1037" i="23"/>
  <c r="J1036" i="23"/>
  <c r="J1035" i="23"/>
  <c r="J1034" i="23"/>
  <c r="J1033" i="23"/>
  <c r="J1032" i="23"/>
  <c r="Q1032" i="23" s="1"/>
  <c r="J1031" i="23"/>
  <c r="J1030" i="23"/>
  <c r="J1029" i="23"/>
  <c r="J1028" i="23"/>
  <c r="J1027" i="23"/>
  <c r="J1026" i="23"/>
  <c r="J1025" i="23"/>
  <c r="J1024" i="23"/>
  <c r="J1023" i="23"/>
  <c r="J1022" i="23"/>
  <c r="J1021" i="23"/>
  <c r="J1020" i="23"/>
  <c r="L1020" i="23" s="1"/>
  <c r="M1020" i="23" s="1"/>
  <c r="J1019" i="23"/>
  <c r="J1018" i="23"/>
  <c r="J1017" i="23"/>
  <c r="J1016" i="23"/>
  <c r="J1015" i="23"/>
  <c r="J1014" i="23"/>
  <c r="Q1014" i="23" s="1"/>
  <c r="J1013" i="23"/>
  <c r="J1012" i="23"/>
  <c r="J1011" i="23"/>
  <c r="J1010" i="23"/>
  <c r="J1009" i="23"/>
  <c r="J1008" i="23"/>
  <c r="J1007" i="23"/>
  <c r="J1006" i="23"/>
  <c r="J1005" i="23"/>
  <c r="J1004" i="23"/>
  <c r="J1003" i="23"/>
  <c r="J1002" i="23"/>
  <c r="L1002" i="23" s="1"/>
  <c r="J1001" i="23"/>
  <c r="J1000" i="23"/>
  <c r="J999" i="23"/>
  <c r="J998" i="23"/>
  <c r="J997" i="23"/>
  <c r="J996" i="23"/>
  <c r="Q996" i="23" s="1"/>
  <c r="J995" i="23"/>
  <c r="J994" i="23"/>
  <c r="J993" i="23"/>
  <c r="J992" i="23"/>
  <c r="J991" i="23"/>
  <c r="J990" i="23"/>
  <c r="Q990" i="23" s="1"/>
  <c r="J989" i="23"/>
  <c r="J988" i="23"/>
  <c r="J987" i="23"/>
  <c r="J986" i="23"/>
  <c r="J985" i="23"/>
  <c r="J984" i="23"/>
  <c r="Q984" i="23" s="1"/>
  <c r="J983" i="23"/>
  <c r="J982" i="23"/>
  <c r="J981" i="23"/>
  <c r="J980" i="23"/>
  <c r="J979" i="23"/>
  <c r="J978" i="23"/>
  <c r="Q978" i="23" s="1"/>
  <c r="J977" i="23"/>
  <c r="J976" i="23"/>
  <c r="J975" i="23"/>
  <c r="J974" i="23"/>
  <c r="J973" i="23"/>
  <c r="J972" i="23"/>
  <c r="L972" i="23" s="1"/>
  <c r="J971" i="23"/>
  <c r="J970" i="23"/>
  <c r="J969" i="23"/>
  <c r="J968" i="23"/>
  <c r="J967" i="23"/>
  <c r="J966" i="23"/>
  <c r="L966" i="23" s="1"/>
  <c r="J965" i="23"/>
  <c r="J964" i="23"/>
  <c r="J963" i="23"/>
  <c r="J962" i="23"/>
  <c r="J961" i="23"/>
  <c r="J960" i="23"/>
  <c r="L960" i="23" s="1"/>
  <c r="J959" i="23"/>
  <c r="J958" i="23"/>
  <c r="J957" i="23"/>
  <c r="J956" i="23"/>
  <c r="J955" i="23"/>
  <c r="J954" i="23"/>
  <c r="Q954" i="23" s="1"/>
  <c r="J953" i="23"/>
  <c r="J952" i="23"/>
  <c r="J951" i="23"/>
  <c r="J950" i="23"/>
  <c r="J949" i="23"/>
  <c r="J948" i="23"/>
  <c r="L948" i="23" s="1"/>
  <c r="J947" i="23"/>
  <c r="J946" i="23"/>
  <c r="J945" i="23"/>
  <c r="J944" i="23"/>
  <c r="J943" i="23"/>
  <c r="J942" i="23"/>
  <c r="Q942" i="23" s="1"/>
  <c r="J941" i="23"/>
  <c r="J940" i="23"/>
  <c r="J939" i="23"/>
  <c r="J938" i="23"/>
  <c r="J937" i="23"/>
  <c r="J936" i="23"/>
  <c r="Q936" i="23" s="1"/>
  <c r="J935" i="23"/>
  <c r="J934" i="23"/>
  <c r="J933" i="23"/>
  <c r="J932" i="23"/>
  <c r="J931" i="23"/>
  <c r="J930" i="23"/>
  <c r="Q930" i="23" s="1"/>
  <c r="J929" i="23"/>
  <c r="J928" i="23"/>
  <c r="J927" i="23"/>
  <c r="J926" i="23"/>
  <c r="J925" i="23"/>
  <c r="J924" i="23"/>
  <c r="L924" i="23" s="1"/>
  <c r="N924" i="23" s="1"/>
  <c r="J923" i="23"/>
  <c r="J922" i="23"/>
  <c r="J921" i="23"/>
  <c r="J920" i="23"/>
  <c r="J919" i="23"/>
  <c r="J918" i="23"/>
  <c r="Q918" i="23" s="1"/>
  <c r="J917" i="23"/>
  <c r="J916" i="23"/>
  <c r="J915" i="23"/>
  <c r="J914" i="23"/>
  <c r="J913" i="23"/>
  <c r="J912" i="23"/>
  <c r="L912" i="23" s="1"/>
  <c r="N912" i="23" s="1"/>
  <c r="J911" i="23"/>
  <c r="J910" i="23"/>
  <c r="J909" i="23"/>
  <c r="J908" i="23"/>
  <c r="J907" i="23"/>
  <c r="J906" i="23"/>
  <c r="L906" i="23" s="1"/>
  <c r="J905" i="23"/>
  <c r="J904" i="23"/>
  <c r="J903" i="23"/>
  <c r="J902" i="23"/>
  <c r="J901" i="23"/>
  <c r="J900" i="23"/>
  <c r="L900" i="23" s="1"/>
  <c r="J899" i="23"/>
  <c r="J898" i="23"/>
  <c r="J897" i="23"/>
  <c r="J896" i="23"/>
  <c r="J895" i="23"/>
  <c r="J894" i="23"/>
  <c r="L894" i="23" s="1"/>
  <c r="J893" i="23"/>
  <c r="J892" i="23"/>
  <c r="J891" i="23"/>
  <c r="J890" i="23"/>
  <c r="J889" i="23"/>
  <c r="J888" i="23"/>
  <c r="L888" i="23" s="1"/>
  <c r="N888" i="23" s="1"/>
  <c r="J887" i="23"/>
  <c r="J886" i="23"/>
  <c r="J885" i="23"/>
  <c r="J884" i="23"/>
  <c r="J883" i="23"/>
  <c r="J882" i="23"/>
  <c r="L882" i="23" s="1"/>
  <c r="J881" i="23"/>
  <c r="J880" i="23"/>
  <c r="J879" i="23"/>
  <c r="J878" i="23"/>
  <c r="J877" i="23"/>
  <c r="J876" i="23"/>
  <c r="L876" i="23" s="1"/>
  <c r="M876" i="23" s="1"/>
  <c r="J875" i="23"/>
  <c r="J874" i="23"/>
  <c r="J873" i="23"/>
  <c r="J872" i="23"/>
  <c r="J871" i="23"/>
  <c r="J870" i="23"/>
  <c r="Q870" i="23" s="1"/>
  <c r="J869" i="23"/>
  <c r="J868" i="23"/>
  <c r="J867" i="23"/>
  <c r="J866" i="23"/>
  <c r="J865" i="23"/>
  <c r="J864" i="23"/>
  <c r="Q864" i="23" s="1"/>
  <c r="J863" i="23"/>
  <c r="J862" i="23"/>
  <c r="J861" i="23"/>
  <c r="J860" i="23"/>
  <c r="J859" i="23"/>
  <c r="J858" i="23"/>
  <c r="Q858" i="23" s="1"/>
  <c r="J857" i="23"/>
  <c r="J856" i="23"/>
  <c r="J855" i="23"/>
  <c r="J854" i="23"/>
  <c r="J853" i="23"/>
  <c r="J852" i="23"/>
  <c r="L852" i="23" s="1"/>
  <c r="M852" i="23" s="1"/>
  <c r="J851" i="23"/>
  <c r="J850" i="23"/>
  <c r="J849" i="23"/>
  <c r="J848" i="23"/>
  <c r="J847" i="23"/>
  <c r="J846" i="23"/>
  <c r="L846" i="23" s="1"/>
  <c r="M846" i="23" s="1"/>
  <c r="J845" i="23"/>
  <c r="J844" i="23"/>
  <c r="J843" i="23"/>
  <c r="J842" i="23"/>
  <c r="J841" i="23"/>
  <c r="J840" i="23"/>
  <c r="J839" i="23"/>
  <c r="J838" i="23"/>
  <c r="J837" i="23"/>
  <c r="J836" i="23"/>
  <c r="J835" i="23"/>
  <c r="J834" i="23"/>
  <c r="Q834" i="23" s="1"/>
  <c r="J833" i="23"/>
  <c r="J832" i="23"/>
  <c r="J831" i="23"/>
  <c r="J830" i="23"/>
  <c r="J829" i="23"/>
  <c r="J828" i="23"/>
  <c r="J827" i="23"/>
  <c r="J826" i="23"/>
  <c r="J825" i="23"/>
  <c r="J824" i="23"/>
  <c r="J823" i="23"/>
  <c r="J822" i="23"/>
  <c r="J821" i="23"/>
  <c r="J820" i="23"/>
  <c r="J819" i="23"/>
  <c r="J818" i="23"/>
  <c r="J817" i="23"/>
  <c r="J816" i="23"/>
  <c r="J815" i="23"/>
  <c r="J814" i="23"/>
  <c r="J813" i="23"/>
  <c r="J812" i="23"/>
  <c r="J811" i="23"/>
  <c r="J810" i="23"/>
  <c r="J809" i="23"/>
  <c r="J808" i="23"/>
  <c r="J807" i="23"/>
  <c r="J806" i="23"/>
  <c r="J805" i="23"/>
  <c r="J804" i="23"/>
  <c r="Q804" i="23" s="1"/>
  <c r="J803" i="23"/>
  <c r="J802" i="23"/>
  <c r="J801" i="23"/>
  <c r="J800" i="23"/>
  <c r="J799" i="23"/>
  <c r="J798" i="23"/>
  <c r="L798" i="23" s="1"/>
  <c r="N798" i="23" s="1"/>
  <c r="J797" i="23"/>
  <c r="J796" i="23"/>
  <c r="J795" i="23"/>
  <c r="J794" i="23"/>
  <c r="J793" i="23"/>
  <c r="J792" i="23"/>
  <c r="J791" i="23"/>
  <c r="J790" i="23"/>
  <c r="J789" i="23"/>
  <c r="J788" i="23"/>
  <c r="J787" i="23"/>
  <c r="J786" i="23"/>
  <c r="L786" i="23" s="1"/>
  <c r="N786" i="23" s="1"/>
  <c r="J785" i="23"/>
  <c r="J784" i="23"/>
  <c r="J783" i="23"/>
  <c r="J782" i="23"/>
  <c r="J781" i="23"/>
  <c r="J780" i="23"/>
  <c r="J779" i="23"/>
  <c r="J778" i="23"/>
  <c r="J777" i="23"/>
  <c r="J776" i="23"/>
  <c r="J775" i="23"/>
  <c r="J774" i="23"/>
  <c r="J773" i="23"/>
  <c r="J772" i="23"/>
  <c r="J771" i="23"/>
  <c r="J770" i="23"/>
  <c r="J769" i="23"/>
  <c r="J768" i="23"/>
  <c r="J767" i="23"/>
  <c r="J766" i="23"/>
  <c r="J765" i="23"/>
  <c r="J764" i="23"/>
  <c r="J763" i="23"/>
  <c r="J762" i="23"/>
  <c r="L762" i="23" s="1"/>
  <c r="N762" i="23" s="1"/>
  <c r="J761" i="23"/>
  <c r="J760" i="23"/>
  <c r="J759" i="23"/>
  <c r="J758" i="23"/>
  <c r="J757" i="23"/>
  <c r="J756" i="23"/>
  <c r="L756" i="23" s="1"/>
  <c r="N756" i="23" s="1"/>
  <c r="J755" i="23"/>
  <c r="J754" i="23"/>
  <c r="J753" i="23"/>
  <c r="J752" i="23"/>
  <c r="J751" i="23"/>
  <c r="J750" i="23"/>
  <c r="J749" i="23"/>
  <c r="J748" i="23"/>
  <c r="J747" i="23"/>
  <c r="J746" i="23"/>
  <c r="J745" i="23"/>
  <c r="J744" i="23"/>
  <c r="J743" i="23"/>
  <c r="J742" i="23"/>
  <c r="J741" i="23"/>
  <c r="J740" i="23"/>
  <c r="J739" i="23"/>
  <c r="J738" i="23"/>
  <c r="J737" i="23"/>
  <c r="J736" i="23"/>
  <c r="J735" i="23"/>
  <c r="J734" i="23"/>
  <c r="J733" i="23"/>
  <c r="J732" i="23"/>
  <c r="J731" i="23"/>
  <c r="J730" i="23"/>
  <c r="J729" i="23"/>
  <c r="J728" i="23"/>
  <c r="J727" i="23"/>
  <c r="J726" i="23"/>
  <c r="Q726" i="23" s="1"/>
  <c r="J725" i="23"/>
  <c r="J724" i="23"/>
  <c r="J723" i="23"/>
  <c r="J722" i="23"/>
  <c r="J721" i="23"/>
  <c r="J720" i="23"/>
  <c r="Q720" i="23" s="1"/>
  <c r="J719" i="23"/>
  <c r="J718" i="23"/>
  <c r="J717" i="23"/>
  <c r="J716" i="23"/>
  <c r="J715" i="23"/>
  <c r="J714" i="23"/>
  <c r="J713" i="23"/>
  <c r="J712" i="23"/>
  <c r="J711" i="23"/>
  <c r="J710" i="23"/>
  <c r="J709" i="23"/>
  <c r="J708" i="23"/>
  <c r="J707" i="23"/>
  <c r="J706" i="23"/>
  <c r="J705" i="23"/>
  <c r="J704" i="23"/>
  <c r="J703" i="23"/>
  <c r="J702" i="23"/>
  <c r="L702" i="23" s="1"/>
  <c r="J701" i="23"/>
  <c r="J700" i="23"/>
  <c r="J699" i="23"/>
  <c r="J698" i="23"/>
  <c r="J697" i="23"/>
  <c r="J696" i="23"/>
  <c r="L696" i="23" s="1"/>
  <c r="J695" i="23"/>
  <c r="J694" i="23"/>
  <c r="J693" i="23"/>
  <c r="J692" i="23"/>
  <c r="J691" i="23"/>
  <c r="J690" i="23"/>
  <c r="L690" i="23" s="1"/>
  <c r="J689" i="23"/>
  <c r="J688" i="23"/>
  <c r="J687" i="23"/>
  <c r="J686" i="23"/>
  <c r="J685" i="23"/>
  <c r="J684" i="23"/>
  <c r="L684" i="23" s="1"/>
  <c r="J683" i="23"/>
  <c r="J682" i="23"/>
  <c r="J681" i="23"/>
  <c r="J680" i="23"/>
  <c r="J679" i="23"/>
  <c r="J678" i="23"/>
  <c r="J677" i="23"/>
  <c r="J676" i="23"/>
  <c r="J675" i="23"/>
  <c r="J674" i="23"/>
  <c r="J673" i="23"/>
  <c r="J672" i="23"/>
  <c r="J671" i="23"/>
  <c r="J670" i="23"/>
  <c r="J669" i="23"/>
  <c r="J668" i="23"/>
  <c r="J667" i="23"/>
  <c r="J666" i="23"/>
  <c r="J665" i="23"/>
  <c r="J664" i="23"/>
  <c r="J663" i="23"/>
  <c r="J662" i="23"/>
  <c r="J661" i="23"/>
  <c r="J660" i="23"/>
  <c r="J659" i="23"/>
  <c r="J658" i="23"/>
  <c r="J657" i="23"/>
  <c r="J656" i="23"/>
  <c r="J655" i="23"/>
  <c r="J654" i="23"/>
  <c r="L654" i="23" s="1"/>
  <c r="J653" i="23"/>
  <c r="J652" i="23"/>
  <c r="J651" i="23"/>
  <c r="J650" i="23"/>
  <c r="J649" i="23"/>
  <c r="J648" i="23"/>
  <c r="J647" i="23"/>
  <c r="J646" i="23"/>
  <c r="J645" i="23"/>
  <c r="J644" i="23"/>
  <c r="J643" i="23"/>
  <c r="J642" i="23"/>
  <c r="J641" i="23"/>
  <c r="J640" i="23"/>
  <c r="J639" i="23"/>
  <c r="J638" i="23"/>
  <c r="J637" i="23"/>
  <c r="J636" i="23"/>
  <c r="J635" i="23"/>
  <c r="J634" i="23"/>
  <c r="J633" i="23"/>
  <c r="J632" i="23"/>
  <c r="J631" i="23"/>
  <c r="J630" i="23"/>
  <c r="Q630" i="23" s="1"/>
  <c r="J629" i="23"/>
  <c r="J628" i="23"/>
  <c r="J627" i="23"/>
  <c r="J626" i="23"/>
  <c r="J625" i="23"/>
  <c r="J624" i="23"/>
  <c r="L624" i="23" s="1"/>
  <c r="J623" i="23"/>
  <c r="J622" i="23"/>
  <c r="J621" i="23"/>
  <c r="J620" i="23"/>
  <c r="J619" i="23"/>
  <c r="J618" i="23"/>
  <c r="L618" i="23" s="1"/>
  <c r="J617" i="23"/>
  <c r="J616" i="23"/>
  <c r="J615" i="23"/>
  <c r="J614" i="23"/>
  <c r="J613" i="23"/>
  <c r="J612" i="23"/>
  <c r="L612" i="23" s="1"/>
  <c r="M612" i="23" s="1"/>
  <c r="J611" i="23"/>
  <c r="J610" i="23"/>
  <c r="J609" i="23"/>
  <c r="J608" i="23"/>
  <c r="J607" i="23"/>
  <c r="J606" i="23"/>
  <c r="Q606" i="23" s="1"/>
  <c r="J605" i="23"/>
  <c r="J604" i="23"/>
  <c r="J603" i="23"/>
  <c r="J602" i="23"/>
  <c r="J601" i="23"/>
  <c r="J600" i="23"/>
  <c r="J599" i="23"/>
  <c r="J598" i="23"/>
  <c r="J597" i="23"/>
  <c r="J596" i="23"/>
  <c r="J595" i="23"/>
  <c r="J594" i="23"/>
  <c r="J593" i="23"/>
  <c r="J592" i="23"/>
  <c r="J591" i="23"/>
  <c r="J590" i="23"/>
  <c r="J589" i="23"/>
  <c r="J588" i="23"/>
  <c r="Q588" i="23" s="1"/>
  <c r="J587" i="23"/>
  <c r="J586" i="23"/>
  <c r="J585" i="23"/>
  <c r="J584" i="23"/>
  <c r="J583" i="23"/>
  <c r="J582" i="23"/>
  <c r="J581" i="23"/>
  <c r="J580" i="23"/>
  <c r="J579" i="23"/>
  <c r="J578" i="23"/>
  <c r="J577" i="23"/>
  <c r="J576" i="23"/>
  <c r="Q576" i="23" s="1"/>
  <c r="J575" i="23"/>
  <c r="J574" i="23"/>
  <c r="J573" i="23"/>
  <c r="J572" i="23"/>
  <c r="J571" i="23"/>
  <c r="J570" i="23"/>
  <c r="J569" i="23"/>
  <c r="J568" i="23"/>
  <c r="J567" i="23"/>
  <c r="J566" i="23"/>
  <c r="J565" i="23"/>
  <c r="J564" i="23"/>
  <c r="J563" i="23"/>
  <c r="J562" i="23"/>
  <c r="J561" i="23"/>
  <c r="J560" i="23"/>
  <c r="J559" i="23"/>
  <c r="J558" i="23"/>
  <c r="J557" i="23"/>
  <c r="J556" i="23"/>
  <c r="J555" i="23"/>
  <c r="J554" i="23"/>
  <c r="J553" i="23"/>
  <c r="J552" i="23"/>
  <c r="L552" i="23" s="1"/>
  <c r="N552" i="23" s="1"/>
  <c r="J551" i="23"/>
  <c r="J550" i="23"/>
  <c r="J549" i="23"/>
  <c r="J548" i="23"/>
  <c r="J547" i="23"/>
  <c r="J546" i="23"/>
  <c r="L546" i="23" s="1"/>
  <c r="J545" i="23"/>
  <c r="J544" i="23"/>
  <c r="J543" i="23"/>
  <c r="J542" i="23"/>
  <c r="J541" i="23"/>
  <c r="J540" i="23"/>
  <c r="L540" i="23" s="1"/>
  <c r="J539" i="23"/>
  <c r="J538" i="23"/>
  <c r="J537" i="23"/>
  <c r="J536" i="23"/>
  <c r="J535" i="23"/>
  <c r="J534" i="23"/>
  <c r="L534" i="23" s="1"/>
  <c r="J533" i="23"/>
  <c r="J532" i="23"/>
  <c r="J531" i="23"/>
  <c r="J530" i="23"/>
  <c r="J529" i="23"/>
  <c r="J528" i="23"/>
  <c r="L528" i="23" s="1"/>
  <c r="J527" i="23"/>
  <c r="J526" i="23"/>
  <c r="J525" i="23"/>
  <c r="J524" i="23"/>
  <c r="J523" i="23"/>
  <c r="J522" i="23"/>
  <c r="L522" i="23" s="1"/>
  <c r="J521" i="23"/>
  <c r="J520" i="23"/>
  <c r="L520" i="23" s="1"/>
  <c r="B1169" i="23"/>
  <c r="B1168" i="23"/>
  <c r="B1167" i="23"/>
  <c r="B1166" i="23"/>
  <c r="B1165" i="23"/>
  <c r="B1164" i="23"/>
  <c r="B1163" i="23"/>
  <c r="B1162" i="23"/>
  <c r="B1161" i="23"/>
  <c r="B1160" i="23"/>
  <c r="B1159" i="23"/>
  <c r="B1158" i="23"/>
  <c r="B1157" i="23"/>
  <c r="B1156" i="23"/>
  <c r="B1155" i="23"/>
  <c r="B1154" i="23"/>
  <c r="B1153" i="23"/>
  <c r="B1152" i="23"/>
  <c r="B1151" i="23"/>
  <c r="B1150" i="23"/>
  <c r="B1149" i="23"/>
  <c r="B1148" i="23"/>
  <c r="B1147" i="23"/>
  <c r="B1146" i="23"/>
  <c r="B1145" i="23"/>
  <c r="B1144" i="23"/>
  <c r="B1143" i="23"/>
  <c r="B1142" i="23"/>
  <c r="B1141" i="23"/>
  <c r="B1140" i="23"/>
  <c r="B1139" i="23"/>
  <c r="B1138" i="23"/>
  <c r="B1137" i="23"/>
  <c r="B1136" i="23"/>
  <c r="B1135" i="23"/>
  <c r="B1134" i="23"/>
  <c r="B1133" i="23"/>
  <c r="B1132" i="23"/>
  <c r="B1131" i="23"/>
  <c r="B1130" i="23"/>
  <c r="B1129" i="23"/>
  <c r="B1128" i="23"/>
  <c r="B1127" i="23"/>
  <c r="B1126" i="23"/>
  <c r="B1125" i="23"/>
  <c r="B1124" i="23"/>
  <c r="B1123" i="23"/>
  <c r="B1122" i="23"/>
  <c r="B1121" i="23"/>
  <c r="B1120" i="23"/>
  <c r="B1119" i="23"/>
  <c r="B1118" i="23"/>
  <c r="B1117" i="23"/>
  <c r="B1116" i="23"/>
  <c r="B1115" i="23"/>
  <c r="B1114" i="23"/>
  <c r="B1113" i="23"/>
  <c r="B1112" i="23"/>
  <c r="B1111" i="23"/>
  <c r="B1110" i="23"/>
  <c r="B1109" i="23"/>
  <c r="B1108" i="23"/>
  <c r="B1107" i="23"/>
  <c r="B1106" i="23"/>
  <c r="B1105" i="23"/>
  <c r="B1104" i="23"/>
  <c r="B1103" i="23"/>
  <c r="B1102" i="23"/>
  <c r="B1101" i="23"/>
  <c r="B1100" i="23"/>
  <c r="B1099" i="23"/>
  <c r="B1098" i="23"/>
  <c r="B1097" i="23"/>
  <c r="B1096" i="23"/>
  <c r="B1095" i="23"/>
  <c r="B1094" i="23"/>
  <c r="B1093" i="23"/>
  <c r="B1092" i="23"/>
  <c r="B1091" i="23"/>
  <c r="B1090" i="23"/>
  <c r="B1089" i="23"/>
  <c r="B1088" i="23"/>
  <c r="B1087" i="23"/>
  <c r="B1086" i="23"/>
  <c r="B1085" i="23"/>
  <c r="B1084" i="23"/>
  <c r="B1083" i="23"/>
  <c r="B1082" i="23"/>
  <c r="B1081" i="23"/>
  <c r="B1080" i="23"/>
  <c r="B1079" i="23"/>
  <c r="B1078" i="23"/>
  <c r="B1077" i="23"/>
  <c r="B1076" i="23"/>
  <c r="B1075" i="23"/>
  <c r="B1074" i="23"/>
  <c r="B1073" i="23"/>
  <c r="B1072" i="23"/>
  <c r="B1071" i="23"/>
  <c r="B1070" i="23"/>
  <c r="B1069" i="23"/>
  <c r="B1068" i="23"/>
  <c r="B1067" i="23"/>
  <c r="B1066" i="23"/>
  <c r="B1065" i="23"/>
  <c r="B1064" i="23"/>
  <c r="B1063" i="23"/>
  <c r="B1062" i="23"/>
  <c r="B1061" i="23"/>
  <c r="B1060" i="23"/>
  <c r="B1059" i="23"/>
  <c r="B1058" i="23"/>
  <c r="B1057" i="23"/>
  <c r="B1056" i="23"/>
  <c r="B1055" i="23"/>
  <c r="B1054" i="23"/>
  <c r="B1053" i="23"/>
  <c r="B1052" i="23"/>
  <c r="B1051" i="23"/>
  <c r="B1050" i="23"/>
  <c r="B1049" i="23"/>
  <c r="B1048" i="23"/>
  <c r="B1047" i="23"/>
  <c r="B1046" i="23"/>
  <c r="B1045" i="23"/>
  <c r="B1044" i="23"/>
  <c r="B1043" i="23"/>
  <c r="B1042" i="23"/>
  <c r="B1041" i="23"/>
  <c r="B1040" i="23"/>
  <c r="B1039" i="23"/>
  <c r="B1038" i="23"/>
  <c r="B1037" i="23"/>
  <c r="B1036" i="23"/>
  <c r="B1035" i="23"/>
  <c r="B1034" i="23"/>
  <c r="B1033" i="23"/>
  <c r="B1032" i="23"/>
  <c r="B1031" i="23"/>
  <c r="B1030" i="23"/>
  <c r="B1029" i="23"/>
  <c r="B1028" i="23"/>
  <c r="B1027" i="23"/>
  <c r="B1026" i="23"/>
  <c r="B1025" i="23"/>
  <c r="B1024" i="23"/>
  <c r="B1023" i="23"/>
  <c r="B1022" i="23"/>
  <c r="B1021" i="23"/>
  <c r="B1020" i="23"/>
  <c r="B1019" i="23"/>
  <c r="B1018" i="23"/>
  <c r="B1017" i="23"/>
  <c r="B1016" i="23"/>
  <c r="B1015" i="23"/>
  <c r="B1014" i="23"/>
  <c r="B1013" i="23"/>
  <c r="B1012" i="23"/>
  <c r="B1011" i="23"/>
  <c r="B1010" i="23"/>
  <c r="B1009" i="23"/>
  <c r="B1008" i="23"/>
  <c r="B1007" i="23"/>
  <c r="B1006" i="23"/>
  <c r="B1005" i="23"/>
  <c r="B1004" i="23"/>
  <c r="B1003" i="23"/>
  <c r="B1002" i="23"/>
  <c r="B1001" i="23"/>
  <c r="B1000" i="23"/>
  <c r="B999" i="23"/>
  <c r="B998" i="23"/>
  <c r="B997" i="23"/>
  <c r="B996" i="23"/>
  <c r="B995" i="23"/>
  <c r="B994" i="23"/>
  <c r="B993" i="23"/>
  <c r="B992" i="23"/>
  <c r="B991" i="23"/>
  <c r="B990" i="23"/>
  <c r="B989" i="23"/>
  <c r="B988" i="23"/>
  <c r="B987" i="23"/>
  <c r="B986" i="23"/>
  <c r="B985" i="23"/>
  <c r="B984" i="23"/>
  <c r="B983" i="23"/>
  <c r="B982" i="23"/>
  <c r="B981" i="23"/>
  <c r="B980" i="23"/>
  <c r="B979" i="23"/>
  <c r="B978" i="23"/>
  <c r="B977" i="23"/>
  <c r="B976" i="23"/>
  <c r="B975" i="23"/>
  <c r="B974" i="23"/>
  <c r="B973" i="23"/>
  <c r="B972" i="23"/>
  <c r="B971" i="23"/>
  <c r="B970" i="23"/>
  <c r="B969" i="23"/>
  <c r="B968" i="23"/>
  <c r="B967" i="23"/>
  <c r="B966" i="23"/>
  <c r="B965" i="23"/>
  <c r="B964" i="23"/>
  <c r="B963" i="23"/>
  <c r="B962" i="23"/>
  <c r="B961" i="23"/>
  <c r="B960" i="23"/>
  <c r="B959" i="23"/>
  <c r="B958" i="23"/>
  <c r="B957" i="23"/>
  <c r="B956" i="23"/>
  <c r="B955" i="23"/>
  <c r="B954" i="23"/>
  <c r="B953" i="23"/>
  <c r="B952" i="23"/>
  <c r="B951" i="23"/>
  <c r="B950" i="23"/>
  <c r="B949" i="23"/>
  <c r="B948" i="23"/>
  <c r="B947" i="23"/>
  <c r="B946" i="23"/>
  <c r="B945" i="23"/>
  <c r="B944" i="23"/>
  <c r="B943" i="23"/>
  <c r="B942" i="23"/>
  <c r="B941" i="23"/>
  <c r="B940" i="23"/>
  <c r="B939" i="23"/>
  <c r="B938" i="23"/>
  <c r="B937" i="23"/>
  <c r="B936" i="23"/>
  <c r="B935" i="23"/>
  <c r="B934" i="23"/>
  <c r="B933" i="23"/>
  <c r="B932" i="23"/>
  <c r="B931" i="23"/>
  <c r="B930" i="23"/>
  <c r="B929" i="23"/>
  <c r="B928" i="23"/>
  <c r="B927" i="23"/>
  <c r="B926" i="23"/>
  <c r="B925" i="23"/>
  <c r="B924" i="23"/>
  <c r="B923" i="23"/>
  <c r="B922" i="23"/>
  <c r="B921" i="23"/>
  <c r="B920" i="23"/>
  <c r="B919" i="23"/>
  <c r="B918" i="23"/>
  <c r="B917" i="23"/>
  <c r="B916" i="23"/>
  <c r="B915" i="23"/>
  <c r="B914" i="23"/>
  <c r="B913" i="23"/>
  <c r="B912" i="23"/>
  <c r="B911" i="23"/>
  <c r="B910" i="23"/>
  <c r="B909" i="23"/>
  <c r="B908" i="23"/>
  <c r="B907" i="23"/>
  <c r="B906" i="23"/>
  <c r="B905" i="23"/>
  <c r="B904" i="23"/>
  <c r="B903" i="23"/>
  <c r="B902" i="23"/>
  <c r="B901" i="23"/>
  <c r="D901" i="23" s="1"/>
  <c r="B900" i="23"/>
  <c r="B899" i="23"/>
  <c r="B898" i="23"/>
  <c r="B897" i="23"/>
  <c r="B896" i="23"/>
  <c r="B895" i="23"/>
  <c r="B894" i="23"/>
  <c r="B893" i="23"/>
  <c r="B892" i="23"/>
  <c r="B891" i="23"/>
  <c r="B890" i="23"/>
  <c r="B889" i="23"/>
  <c r="B888" i="23"/>
  <c r="B887" i="23"/>
  <c r="B886" i="23"/>
  <c r="B885" i="23"/>
  <c r="B884" i="23"/>
  <c r="B883" i="23"/>
  <c r="B882" i="23"/>
  <c r="B881" i="23"/>
  <c r="B880" i="23"/>
  <c r="B879" i="23"/>
  <c r="B878" i="23"/>
  <c r="B877" i="23"/>
  <c r="B876" i="23"/>
  <c r="B875" i="23"/>
  <c r="B874" i="23"/>
  <c r="B873" i="23"/>
  <c r="B872" i="23"/>
  <c r="B871" i="23"/>
  <c r="I871" i="23" s="1"/>
  <c r="B870" i="23"/>
  <c r="B869" i="23"/>
  <c r="B868" i="23"/>
  <c r="B867" i="23"/>
  <c r="B866" i="23"/>
  <c r="B865" i="23"/>
  <c r="B864" i="23"/>
  <c r="B863" i="23"/>
  <c r="B862" i="23"/>
  <c r="B861" i="23"/>
  <c r="B860" i="23"/>
  <c r="B859" i="23"/>
  <c r="B858" i="23"/>
  <c r="B857" i="23"/>
  <c r="B856" i="23"/>
  <c r="B855" i="23"/>
  <c r="B854" i="23"/>
  <c r="B853" i="23"/>
  <c r="B852" i="23"/>
  <c r="B851" i="23"/>
  <c r="B850" i="23"/>
  <c r="B849" i="23"/>
  <c r="B848" i="23"/>
  <c r="B847" i="23"/>
  <c r="B846" i="23"/>
  <c r="B845" i="23"/>
  <c r="B844" i="23"/>
  <c r="B843" i="23"/>
  <c r="B842" i="23"/>
  <c r="B841" i="23"/>
  <c r="B840" i="23"/>
  <c r="B839" i="23"/>
  <c r="B838" i="23"/>
  <c r="B837" i="23"/>
  <c r="B836" i="23"/>
  <c r="B835" i="23"/>
  <c r="B834" i="23"/>
  <c r="B833" i="23"/>
  <c r="B832" i="23"/>
  <c r="B831" i="23"/>
  <c r="B830" i="23"/>
  <c r="B829" i="23"/>
  <c r="B828" i="23"/>
  <c r="B827" i="23"/>
  <c r="B826" i="23"/>
  <c r="B825" i="23"/>
  <c r="B824" i="23"/>
  <c r="B823" i="23"/>
  <c r="B822" i="23"/>
  <c r="B821" i="23"/>
  <c r="B820" i="23"/>
  <c r="B819" i="23"/>
  <c r="B818" i="23"/>
  <c r="B817" i="23"/>
  <c r="B816" i="23"/>
  <c r="B815" i="23"/>
  <c r="B814" i="23"/>
  <c r="B813" i="23"/>
  <c r="B812" i="23"/>
  <c r="B811" i="23"/>
  <c r="B810" i="23"/>
  <c r="B809" i="23"/>
  <c r="B808" i="23"/>
  <c r="B807" i="23"/>
  <c r="B806" i="23"/>
  <c r="B805" i="23"/>
  <c r="B804" i="23"/>
  <c r="B803" i="23"/>
  <c r="B802" i="23"/>
  <c r="B801" i="23"/>
  <c r="B800" i="23"/>
  <c r="B799" i="23"/>
  <c r="B798" i="23"/>
  <c r="B797" i="23"/>
  <c r="B796" i="23"/>
  <c r="B795" i="23"/>
  <c r="B794" i="23"/>
  <c r="B793" i="23"/>
  <c r="B792" i="23"/>
  <c r="B791" i="23"/>
  <c r="B790" i="23"/>
  <c r="B789" i="23"/>
  <c r="B788" i="23"/>
  <c r="B787" i="23"/>
  <c r="B786" i="23"/>
  <c r="B785" i="23"/>
  <c r="B784" i="23"/>
  <c r="B783" i="23"/>
  <c r="B782" i="23"/>
  <c r="B781" i="23"/>
  <c r="B780" i="23"/>
  <c r="B779" i="23"/>
  <c r="B778" i="23"/>
  <c r="B777" i="23"/>
  <c r="B776" i="23"/>
  <c r="B775" i="23"/>
  <c r="B774" i="23"/>
  <c r="B773" i="23"/>
  <c r="B772" i="23"/>
  <c r="B771" i="23"/>
  <c r="B770" i="23"/>
  <c r="B769" i="23"/>
  <c r="B768" i="23"/>
  <c r="B767" i="23"/>
  <c r="B766" i="23"/>
  <c r="B765" i="23"/>
  <c r="B764" i="23"/>
  <c r="B763" i="23"/>
  <c r="B762" i="23"/>
  <c r="B761" i="23"/>
  <c r="B760" i="23"/>
  <c r="B759" i="23"/>
  <c r="B758" i="23"/>
  <c r="B757" i="23"/>
  <c r="B756" i="23"/>
  <c r="B755" i="23"/>
  <c r="B754" i="23"/>
  <c r="B753" i="23"/>
  <c r="B752" i="23"/>
  <c r="B751" i="23"/>
  <c r="B750" i="23"/>
  <c r="B749" i="23"/>
  <c r="B748" i="23"/>
  <c r="B747" i="23"/>
  <c r="B746" i="23"/>
  <c r="B745" i="23"/>
  <c r="B744" i="23"/>
  <c r="B743" i="23"/>
  <c r="B742" i="23"/>
  <c r="B741" i="23"/>
  <c r="B740" i="23"/>
  <c r="B739" i="23"/>
  <c r="B738" i="23"/>
  <c r="B737" i="23"/>
  <c r="B736" i="23"/>
  <c r="B735" i="23"/>
  <c r="B734" i="23"/>
  <c r="B733" i="23"/>
  <c r="B732" i="23"/>
  <c r="B731" i="23"/>
  <c r="B730" i="23"/>
  <c r="B729" i="23"/>
  <c r="B728" i="23"/>
  <c r="B727" i="23"/>
  <c r="B726" i="23"/>
  <c r="B725" i="23"/>
  <c r="B724" i="23"/>
  <c r="B723" i="23"/>
  <c r="B722" i="23"/>
  <c r="B721" i="23"/>
  <c r="B720" i="23"/>
  <c r="B719" i="23"/>
  <c r="B718" i="23"/>
  <c r="B717" i="23"/>
  <c r="B716" i="23"/>
  <c r="B715" i="23"/>
  <c r="B714" i="23"/>
  <c r="B713" i="23"/>
  <c r="B712" i="23"/>
  <c r="B711" i="23"/>
  <c r="B710" i="23"/>
  <c r="B709" i="23"/>
  <c r="B708" i="23"/>
  <c r="B707" i="23"/>
  <c r="B706" i="23"/>
  <c r="B705" i="23"/>
  <c r="B704" i="23"/>
  <c r="B703" i="23"/>
  <c r="B702" i="23"/>
  <c r="B701" i="23"/>
  <c r="B700" i="23"/>
  <c r="B699" i="23"/>
  <c r="B698" i="23"/>
  <c r="B697" i="23"/>
  <c r="B696" i="23"/>
  <c r="B695" i="23"/>
  <c r="B694" i="23"/>
  <c r="B693" i="23"/>
  <c r="B692" i="23"/>
  <c r="B691" i="23"/>
  <c r="B690" i="23"/>
  <c r="B689" i="23"/>
  <c r="B688" i="23"/>
  <c r="B687" i="23"/>
  <c r="B686" i="23"/>
  <c r="B685" i="23"/>
  <c r="B684" i="23"/>
  <c r="B683" i="23"/>
  <c r="B682" i="23"/>
  <c r="B681" i="23"/>
  <c r="B680" i="23"/>
  <c r="B679" i="23"/>
  <c r="B678" i="23"/>
  <c r="B677" i="23"/>
  <c r="B676" i="23"/>
  <c r="B675" i="23"/>
  <c r="B674" i="23"/>
  <c r="B673" i="23"/>
  <c r="B672" i="23"/>
  <c r="B671" i="23"/>
  <c r="B670" i="23"/>
  <c r="B669" i="23"/>
  <c r="B668" i="23"/>
  <c r="B667" i="23"/>
  <c r="B666" i="23"/>
  <c r="B665" i="23"/>
  <c r="B664" i="23"/>
  <c r="B663" i="23"/>
  <c r="B662" i="23"/>
  <c r="B661" i="23"/>
  <c r="B660" i="23"/>
  <c r="B659" i="23"/>
  <c r="B658" i="23"/>
  <c r="B657" i="23"/>
  <c r="B656" i="23"/>
  <c r="B655" i="23"/>
  <c r="B654" i="23"/>
  <c r="B653" i="23"/>
  <c r="B652" i="23"/>
  <c r="B651" i="23"/>
  <c r="B650" i="23"/>
  <c r="B649" i="23"/>
  <c r="B648" i="23"/>
  <c r="B647" i="23"/>
  <c r="B646" i="23"/>
  <c r="B645" i="23"/>
  <c r="B644" i="23"/>
  <c r="B643" i="23"/>
  <c r="B642" i="23"/>
  <c r="B641" i="23"/>
  <c r="B640" i="23"/>
  <c r="B639" i="23"/>
  <c r="B638" i="23"/>
  <c r="B637" i="23"/>
  <c r="B636" i="23"/>
  <c r="B635" i="23"/>
  <c r="B634" i="23"/>
  <c r="B633" i="23"/>
  <c r="B632" i="23"/>
  <c r="B631" i="23"/>
  <c r="B630" i="23"/>
  <c r="B629" i="23"/>
  <c r="B628" i="23"/>
  <c r="B627" i="23"/>
  <c r="B626" i="23"/>
  <c r="B625" i="23"/>
  <c r="B624" i="23"/>
  <c r="B623" i="23"/>
  <c r="B622" i="23"/>
  <c r="B621" i="23"/>
  <c r="B620" i="23"/>
  <c r="B619" i="23"/>
  <c r="B618" i="23"/>
  <c r="B617" i="23"/>
  <c r="B616" i="23"/>
  <c r="B615" i="23"/>
  <c r="B614" i="23"/>
  <c r="B613" i="23"/>
  <c r="B612" i="23"/>
  <c r="B611" i="23"/>
  <c r="B610" i="23"/>
  <c r="B609" i="23"/>
  <c r="B608" i="23"/>
  <c r="B607" i="23"/>
  <c r="B606" i="23"/>
  <c r="B605" i="23"/>
  <c r="B604" i="23"/>
  <c r="B603" i="23"/>
  <c r="B602" i="23"/>
  <c r="B601" i="23"/>
  <c r="B600" i="23"/>
  <c r="B599" i="23"/>
  <c r="B598" i="23"/>
  <c r="B597" i="23"/>
  <c r="B596" i="23"/>
  <c r="B595" i="23"/>
  <c r="B594" i="23"/>
  <c r="B593" i="23"/>
  <c r="B592" i="23"/>
  <c r="B591" i="23"/>
  <c r="B590" i="23"/>
  <c r="B589" i="23"/>
  <c r="B588" i="23"/>
  <c r="B587" i="23"/>
  <c r="B586" i="23"/>
  <c r="B585" i="23"/>
  <c r="B584" i="23"/>
  <c r="B583" i="23"/>
  <c r="B582" i="23"/>
  <c r="B581" i="23"/>
  <c r="B580" i="23"/>
  <c r="B579" i="23"/>
  <c r="B578" i="23"/>
  <c r="B577" i="23"/>
  <c r="B576" i="23"/>
  <c r="B575" i="23"/>
  <c r="B574" i="23"/>
  <c r="B573" i="23"/>
  <c r="B572" i="23"/>
  <c r="B571" i="23"/>
  <c r="B570" i="23"/>
  <c r="B569" i="23"/>
  <c r="B568" i="23"/>
  <c r="B567" i="23"/>
  <c r="B566" i="23"/>
  <c r="B565" i="23"/>
  <c r="B564" i="23"/>
  <c r="B563" i="23"/>
  <c r="B562" i="23"/>
  <c r="B561" i="23"/>
  <c r="B560" i="23"/>
  <c r="B559" i="23"/>
  <c r="B558" i="23"/>
  <c r="B557" i="23"/>
  <c r="B556" i="23"/>
  <c r="B555" i="23"/>
  <c r="B554" i="23"/>
  <c r="B553" i="23"/>
  <c r="B552" i="23"/>
  <c r="B551" i="23"/>
  <c r="B550" i="23"/>
  <c r="B549" i="23"/>
  <c r="B548" i="23"/>
  <c r="B547" i="23"/>
  <c r="B546" i="23"/>
  <c r="B545" i="23"/>
  <c r="B544" i="23"/>
  <c r="B543" i="23"/>
  <c r="B542" i="23"/>
  <c r="B541" i="23"/>
  <c r="B540" i="23"/>
  <c r="B539" i="23"/>
  <c r="B538" i="23"/>
  <c r="B537" i="23"/>
  <c r="B536" i="23"/>
  <c r="B535" i="23"/>
  <c r="B534" i="23"/>
  <c r="B533" i="23"/>
  <c r="B532" i="23"/>
  <c r="B531" i="23"/>
  <c r="B530" i="23"/>
  <c r="B529" i="23"/>
  <c r="B528" i="23"/>
  <c r="B527" i="23"/>
  <c r="B526" i="23"/>
  <c r="B525" i="23"/>
  <c r="B524" i="23"/>
  <c r="B523" i="23"/>
  <c r="B522" i="23"/>
  <c r="B521" i="23"/>
  <c r="B520" i="23"/>
  <c r="Y515" i="23"/>
  <c r="T514" i="23"/>
  <c r="Y503" i="23"/>
  <c r="T502" i="23"/>
  <c r="T497" i="23"/>
  <c r="T496" i="23"/>
  <c r="U496" i="23" s="1"/>
  <c r="T484" i="23"/>
  <c r="T472" i="23"/>
  <c r="T466" i="23"/>
  <c r="T460" i="23"/>
  <c r="Y455" i="23"/>
  <c r="T454" i="23"/>
  <c r="T448" i="23"/>
  <c r="T437" i="23"/>
  <c r="U437" i="23" s="1"/>
  <c r="T413" i="23"/>
  <c r="U413" i="23" s="1"/>
  <c r="T407" i="23"/>
  <c r="U407" i="23" s="1"/>
  <c r="Y400" i="23"/>
  <c r="Y394" i="23"/>
  <c r="Y388" i="23"/>
  <c r="Y383" i="23"/>
  <c r="Y371" i="23"/>
  <c r="Y370" i="23"/>
  <c r="T365" i="23"/>
  <c r="U365" i="23" s="1"/>
  <c r="Y364" i="23"/>
  <c r="T347" i="23"/>
  <c r="T346" i="23"/>
  <c r="T341" i="23"/>
  <c r="U341" i="23" s="1"/>
  <c r="Y340" i="23"/>
  <c r="Y334" i="23"/>
  <c r="Y329" i="23"/>
  <c r="Y328" i="23"/>
  <c r="Y323" i="23"/>
  <c r="T322" i="23"/>
  <c r="U322" i="23" s="1"/>
  <c r="J519" i="23"/>
  <c r="J518" i="23"/>
  <c r="J517" i="23"/>
  <c r="J516" i="23"/>
  <c r="L516" i="23" s="1"/>
  <c r="J515" i="23"/>
  <c r="J514" i="23"/>
  <c r="L514" i="23" s="1"/>
  <c r="J513" i="23"/>
  <c r="J512" i="23"/>
  <c r="J511" i="23"/>
  <c r="J510" i="23"/>
  <c r="J509" i="23"/>
  <c r="J508" i="23"/>
  <c r="J507" i="23"/>
  <c r="J506" i="23"/>
  <c r="J505" i="23"/>
  <c r="J504" i="23"/>
  <c r="J503" i="23"/>
  <c r="J502" i="23"/>
  <c r="Q502" i="23" s="1"/>
  <c r="J501" i="23"/>
  <c r="J500" i="23"/>
  <c r="J499" i="23"/>
  <c r="J498" i="23"/>
  <c r="Q498" i="23" s="1"/>
  <c r="J497" i="23"/>
  <c r="J496" i="23"/>
  <c r="L496" i="23" s="1"/>
  <c r="J495" i="23"/>
  <c r="J494" i="23"/>
  <c r="J493" i="23"/>
  <c r="J492" i="23"/>
  <c r="L492" i="23" s="1"/>
  <c r="N492" i="23" s="1"/>
  <c r="J491" i="23"/>
  <c r="J490" i="23"/>
  <c r="L490" i="23" s="1"/>
  <c r="J489" i="23"/>
  <c r="J488" i="23"/>
  <c r="J487" i="23"/>
  <c r="J486" i="23"/>
  <c r="L486" i="23" s="1"/>
  <c r="J485" i="23"/>
  <c r="J484" i="23"/>
  <c r="L484" i="23" s="1"/>
  <c r="M484" i="23" s="1"/>
  <c r="J483" i="23"/>
  <c r="J482" i="23"/>
  <c r="J481" i="23"/>
  <c r="J480" i="23"/>
  <c r="L480" i="23" s="1"/>
  <c r="N480" i="23" s="1"/>
  <c r="J479" i="23"/>
  <c r="J478" i="23"/>
  <c r="J477" i="23"/>
  <c r="J476" i="23"/>
  <c r="J475" i="23"/>
  <c r="J474" i="23"/>
  <c r="L474" i="23" s="1"/>
  <c r="J473" i="23"/>
  <c r="J472" i="23"/>
  <c r="J471" i="23"/>
  <c r="J470" i="23"/>
  <c r="J469" i="23"/>
  <c r="J468" i="23"/>
  <c r="Q468" i="23" s="1"/>
  <c r="J467" i="23"/>
  <c r="J466" i="23"/>
  <c r="J465" i="23"/>
  <c r="J464" i="23"/>
  <c r="J463" i="23"/>
  <c r="J462" i="23"/>
  <c r="L462" i="23" s="1"/>
  <c r="J461" i="23"/>
  <c r="J460" i="23"/>
  <c r="Q460" i="23" s="1"/>
  <c r="J459" i="23"/>
  <c r="J458" i="23"/>
  <c r="J457" i="23"/>
  <c r="J456" i="23"/>
  <c r="L456" i="23" s="1"/>
  <c r="J455" i="23"/>
  <c r="J454" i="23"/>
  <c r="J453" i="23"/>
  <c r="J452" i="23"/>
  <c r="J451" i="23"/>
  <c r="J450" i="23"/>
  <c r="J449" i="23"/>
  <c r="J448" i="23"/>
  <c r="J447" i="23"/>
  <c r="J446" i="23"/>
  <c r="J445" i="23"/>
  <c r="J444" i="23"/>
  <c r="L444" i="23" s="1"/>
  <c r="J443" i="23"/>
  <c r="J442" i="23"/>
  <c r="L442" i="23" s="1"/>
  <c r="J441" i="23"/>
  <c r="J440" i="23"/>
  <c r="J439" i="23"/>
  <c r="J438" i="23"/>
  <c r="Q438" i="23" s="1"/>
  <c r="J437" i="23"/>
  <c r="J436" i="23"/>
  <c r="J435" i="23"/>
  <c r="J434" i="23"/>
  <c r="J433" i="23"/>
  <c r="J432" i="23"/>
  <c r="L432" i="23" s="1"/>
  <c r="M432" i="23" s="1"/>
  <c r="J431" i="23"/>
  <c r="J430" i="23"/>
  <c r="L430" i="23" s="1"/>
  <c r="J429" i="23"/>
  <c r="J428" i="23"/>
  <c r="J427" i="23"/>
  <c r="J426" i="23"/>
  <c r="L426" i="23" s="1"/>
  <c r="M426" i="23" s="1"/>
  <c r="J425" i="23"/>
  <c r="J424" i="23"/>
  <c r="J423" i="23"/>
  <c r="J422" i="23"/>
  <c r="J421" i="23"/>
  <c r="J420" i="23"/>
  <c r="J419" i="23"/>
  <c r="J418" i="23"/>
  <c r="L418" i="23" s="1"/>
  <c r="N418" i="23" s="1"/>
  <c r="J417" i="23"/>
  <c r="J416" i="23"/>
  <c r="J415" i="23"/>
  <c r="J414" i="23"/>
  <c r="Q414" i="23" s="1"/>
  <c r="J413" i="23"/>
  <c r="J412" i="23"/>
  <c r="Q412" i="23" s="1"/>
  <c r="J411" i="23"/>
  <c r="J410" i="23"/>
  <c r="J409" i="23"/>
  <c r="J408" i="23"/>
  <c r="L408" i="23" s="1"/>
  <c r="J407" i="23"/>
  <c r="J406" i="23"/>
  <c r="L406" i="23" s="1"/>
  <c r="J405" i="23"/>
  <c r="J404" i="23"/>
  <c r="J403" i="23"/>
  <c r="J402" i="23"/>
  <c r="J401" i="23"/>
  <c r="J400" i="23"/>
  <c r="J399" i="23"/>
  <c r="J398" i="23"/>
  <c r="J397" i="23"/>
  <c r="J396" i="23"/>
  <c r="J395" i="23"/>
  <c r="J394" i="23"/>
  <c r="Q394" i="23" s="1"/>
  <c r="J393" i="23"/>
  <c r="J392" i="23"/>
  <c r="J391" i="23"/>
  <c r="J390" i="23"/>
  <c r="J389" i="23"/>
  <c r="J388" i="23"/>
  <c r="Q388" i="23" s="1"/>
  <c r="J387" i="23"/>
  <c r="J386" i="23"/>
  <c r="J385" i="23"/>
  <c r="J384" i="23"/>
  <c r="J383" i="23"/>
  <c r="J382" i="23"/>
  <c r="J381" i="23"/>
  <c r="J380" i="23"/>
  <c r="J379" i="23"/>
  <c r="J378" i="23"/>
  <c r="J377" i="23"/>
  <c r="J376" i="23"/>
  <c r="J375" i="23"/>
  <c r="J374" i="23"/>
  <c r="J373" i="23"/>
  <c r="J372" i="23"/>
  <c r="J371" i="23"/>
  <c r="J370" i="23"/>
  <c r="J369" i="23"/>
  <c r="J368" i="23"/>
  <c r="J367" i="23"/>
  <c r="J366" i="23"/>
  <c r="J365" i="23"/>
  <c r="J364" i="23"/>
  <c r="L364" i="23" s="1"/>
  <c r="J363" i="23"/>
  <c r="J362" i="23"/>
  <c r="J361" i="23"/>
  <c r="J360" i="23"/>
  <c r="J359" i="23"/>
  <c r="J358" i="23"/>
  <c r="J357" i="23"/>
  <c r="J356" i="23"/>
  <c r="J355" i="23"/>
  <c r="J354" i="23"/>
  <c r="J353" i="23"/>
  <c r="J352" i="23"/>
  <c r="J351" i="23"/>
  <c r="J350" i="23"/>
  <c r="J349" i="23"/>
  <c r="J348" i="23"/>
  <c r="J347" i="23"/>
  <c r="J346" i="23"/>
  <c r="J345" i="23"/>
  <c r="J344" i="23"/>
  <c r="J343" i="23"/>
  <c r="J342" i="23"/>
  <c r="J341" i="23"/>
  <c r="J340" i="23"/>
  <c r="J339" i="23"/>
  <c r="J338" i="23"/>
  <c r="J337" i="23"/>
  <c r="J336" i="23"/>
  <c r="Q336" i="23" s="1"/>
  <c r="J335" i="23"/>
  <c r="J334" i="23"/>
  <c r="J333" i="23"/>
  <c r="J332" i="23"/>
  <c r="J331" i="23"/>
  <c r="J330" i="23"/>
  <c r="Q330" i="23" s="1"/>
  <c r="J329" i="23"/>
  <c r="J328" i="23"/>
  <c r="J327" i="23"/>
  <c r="J326" i="23"/>
  <c r="J325" i="23"/>
  <c r="J324" i="23"/>
  <c r="Q324" i="23" s="1"/>
  <c r="J323" i="23"/>
  <c r="J322" i="23"/>
  <c r="J321" i="23"/>
  <c r="J320" i="23"/>
  <c r="B519" i="23"/>
  <c r="B518" i="23"/>
  <c r="B517" i="23"/>
  <c r="B516" i="23"/>
  <c r="B515" i="23"/>
  <c r="B514" i="23"/>
  <c r="B513" i="23"/>
  <c r="B512" i="23"/>
  <c r="B511" i="23"/>
  <c r="B510" i="23"/>
  <c r="B509" i="23"/>
  <c r="B508" i="23"/>
  <c r="D508" i="23" s="1"/>
  <c r="E508" i="23" s="1"/>
  <c r="B507" i="23"/>
  <c r="B506" i="23"/>
  <c r="B505" i="23"/>
  <c r="B504" i="23"/>
  <c r="B503" i="23"/>
  <c r="B502" i="23"/>
  <c r="D502" i="23" s="1"/>
  <c r="E502" i="23" s="1"/>
  <c r="B501" i="23"/>
  <c r="B500" i="23"/>
  <c r="B499" i="23"/>
  <c r="B498" i="23"/>
  <c r="B497" i="23"/>
  <c r="B496" i="23"/>
  <c r="I496" i="23" s="1"/>
  <c r="B495" i="23"/>
  <c r="B494" i="23"/>
  <c r="B493" i="23"/>
  <c r="B492" i="23"/>
  <c r="B491" i="23"/>
  <c r="B490" i="23"/>
  <c r="I490" i="23" s="1"/>
  <c r="B489" i="23"/>
  <c r="B488" i="23"/>
  <c r="B487" i="23"/>
  <c r="B486" i="23"/>
  <c r="B485" i="23"/>
  <c r="B484" i="23"/>
  <c r="I484" i="23" s="1"/>
  <c r="B483" i="23"/>
  <c r="B482" i="23"/>
  <c r="B481" i="23"/>
  <c r="B480" i="23"/>
  <c r="B479" i="23"/>
  <c r="B478" i="23"/>
  <c r="I478" i="23" s="1"/>
  <c r="B477" i="23"/>
  <c r="B476" i="23"/>
  <c r="B475" i="23"/>
  <c r="B474" i="23"/>
  <c r="B473" i="23"/>
  <c r="B472" i="23"/>
  <c r="B471" i="23"/>
  <c r="B470" i="23"/>
  <c r="B469" i="23"/>
  <c r="B468" i="23"/>
  <c r="B467" i="23"/>
  <c r="B466" i="23"/>
  <c r="I466" i="23" s="1"/>
  <c r="B465" i="23"/>
  <c r="B464" i="23"/>
  <c r="B463" i="23"/>
  <c r="B462" i="23"/>
  <c r="B461" i="23"/>
  <c r="B460" i="23"/>
  <c r="I460" i="23" s="1"/>
  <c r="B459" i="23"/>
  <c r="B458" i="23"/>
  <c r="B457" i="23"/>
  <c r="B456" i="23"/>
  <c r="B455" i="23"/>
  <c r="B454" i="23"/>
  <c r="I454" i="23" s="1"/>
  <c r="B453" i="23"/>
  <c r="B452" i="23"/>
  <c r="B451" i="23"/>
  <c r="B450" i="23"/>
  <c r="B449" i="23"/>
  <c r="B448" i="23"/>
  <c r="B447" i="23"/>
  <c r="B446" i="23"/>
  <c r="B445" i="23"/>
  <c r="B444" i="23"/>
  <c r="B443" i="23"/>
  <c r="B442" i="23"/>
  <c r="B441" i="23"/>
  <c r="B440" i="23"/>
  <c r="B439" i="23"/>
  <c r="B438" i="23"/>
  <c r="B437" i="23"/>
  <c r="B436" i="23"/>
  <c r="D436" i="23" s="1"/>
  <c r="E436" i="23" s="1"/>
  <c r="B435" i="23"/>
  <c r="B434" i="23"/>
  <c r="B433" i="23"/>
  <c r="B432" i="23"/>
  <c r="B431" i="23"/>
  <c r="B430" i="23"/>
  <c r="D430" i="23" s="1"/>
  <c r="E430" i="23" s="1"/>
  <c r="B429" i="23"/>
  <c r="B428" i="23"/>
  <c r="B427" i="23"/>
  <c r="B426" i="23"/>
  <c r="B425" i="23"/>
  <c r="B424" i="23"/>
  <c r="B423" i="23"/>
  <c r="B422" i="23"/>
  <c r="B421" i="23"/>
  <c r="B420" i="23"/>
  <c r="B419" i="23"/>
  <c r="B418" i="23"/>
  <c r="D418" i="23" s="1"/>
  <c r="B417" i="23"/>
  <c r="B416" i="23"/>
  <c r="B415" i="23"/>
  <c r="B414" i="23"/>
  <c r="B413" i="23"/>
  <c r="B412" i="23"/>
  <c r="D412" i="23" s="1"/>
  <c r="B411" i="23"/>
  <c r="B410" i="23"/>
  <c r="B409" i="23"/>
  <c r="B408" i="23"/>
  <c r="B407" i="23"/>
  <c r="B406" i="23"/>
  <c r="D406" i="23" s="1"/>
  <c r="B405" i="23"/>
  <c r="B404" i="23"/>
  <c r="B403" i="23"/>
  <c r="B402" i="23"/>
  <c r="B401" i="23"/>
  <c r="B400" i="23"/>
  <c r="B399" i="23"/>
  <c r="B398" i="23"/>
  <c r="B397" i="23"/>
  <c r="B396" i="23"/>
  <c r="B395" i="23"/>
  <c r="B394" i="23"/>
  <c r="B393" i="23"/>
  <c r="B392" i="23"/>
  <c r="B391" i="23"/>
  <c r="B390" i="23"/>
  <c r="B389" i="23"/>
  <c r="B388" i="23"/>
  <c r="B387" i="23"/>
  <c r="B386" i="23"/>
  <c r="B385" i="23"/>
  <c r="B384" i="23"/>
  <c r="B383" i="23"/>
  <c r="B382" i="23"/>
  <c r="B381" i="23"/>
  <c r="B380" i="23"/>
  <c r="B379" i="23"/>
  <c r="B378" i="23"/>
  <c r="B377" i="23"/>
  <c r="B376" i="23"/>
  <c r="I376" i="23" s="1"/>
  <c r="B375" i="23"/>
  <c r="B374" i="23"/>
  <c r="B373" i="23"/>
  <c r="B372" i="23"/>
  <c r="B371" i="23"/>
  <c r="B370" i="23"/>
  <c r="I370" i="23" s="1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I340" i="23" s="1"/>
  <c r="B339" i="23"/>
  <c r="B338" i="23"/>
  <c r="B337" i="23"/>
  <c r="B336" i="23"/>
  <c r="B335" i="23"/>
  <c r="B334" i="23"/>
  <c r="I334" i="23" s="1"/>
  <c r="B333" i="23"/>
  <c r="B332" i="23"/>
  <c r="B331" i="23"/>
  <c r="B330" i="23"/>
  <c r="B329" i="23"/>
  <c r="B328" i="23"/>
  <c r="I328" i="23" s="1"/>
  <c r="B327" i="23"/>
  <c r="B326" i="23"/>
  <c r="B325" i="23"/>
  <c r="B324" i="23"/>
  <c r="B323" i="23"/>
  <c r="B322" i="23"/>
  <c r="I322" i="23" s="1"/>
  <c r="B321" i="23"/>
  <c r="B320" i="23"/>
  <c r="R319" i="23"/>
  <c r="R318" i="23"/>
  <c r="R317" i="23"/>
  <c r="R316" i="23"/>
  <c r="Y316" i="23" s="1"/>
  <c r="R315" i="23"/>
  <c r="R314" i="23"/>
  <c r="R313" i="23"/>
  <c r="R312" i="23"/>
  <c r="R311" i="23"/>
  <c r="R310" i="23"/>
  <c r="Y310" i="23" s="1"/>
  <c r="R309" i="23"/>
  <c r="R308" i="23"/>
  <c r="Y308" i="23" s="1"/>
  <c r="R307" i="23"/>
  <c r="R306" i="23"/>
  <c r="R305" i="23"/>
  <c r="R304" i="23"/>
  <c r="R303" i="23"/>
  <c r="R302" i="23"/>
  <c r="Y302" i="23" s="1"/>
  <c r="R301" i="23"/>
  <c r="R300" i="23"/>
  <c r="R299" i="23"/>
  <c r="R298" i="23"/>
  <c r="R297" i="23"/>
  <c r="R296" i="23"/>
  <c r="T296" i="23" s="1"/>
  <c r="R295" i="23"/>
  <c r="R294" i="23"/>
  <c r="R293" i="23"/>
  <c r="R292" i="23"/>
  <c r="R291" i="23"/>
  <c r="R290" i="23"/>
  <c r="Y290" i="23" s="1"/>
  <c r="R289" i="23"/>
  <c r="R288" i="23"/>
  <c r="R287" i="23"/>
  <c r="R286" i="23"/>
  <c r="R285" i="23"/>
  <c r="R284" i="23"/>
  <c r="Y284" i="23" s="1"/>
  <c r="R283" i="23"/>
  <c r="R282" i="23"/>
  <c r="R281" i="23"/>
  <c r="R280" i="23"/>
  <c r="T280" i="23" s="1"/>
  <c r="R279" i="23"/>
  <c r="R278" i="23"/>
  <c r="T278" i="23" s="1"/>
  <c r="R277" i="23"/>
  <c r="R276" i="23"/>
  <c r="R275" i="23"/>
  <c r="R274" i="23"/>
  <c r="Y274" i="23" s="1"/>
  <c r="R273" i="23"/>
  <c r="R272" i="23"/>
  <c r="R271" i="23"/>
  <c r="R270" i="23"/>
  <c r="R269" i="23"/>
  <c r="R268" i="23"/>
  <c r="R267" i="23"/>
  <c r="R266" i="23"/>
  <c r="Y266" i="23" s="1"/>
  <c r="R265" i="23"/>
  <c r="R264" i="23"/>
  <c r="R263" i="23"/>
  <c r="R262" i="23"/>
  <c r="Y262" i="23" s="1"/>
  <c r="R261" i="23"/>
  <c r="R260" i="23"/>
  <c r="T260" i="23" s="1"/>
  <c r="R259" i="23"/>
  <c r="R258" i="23"/>
  <c r="R257" i="23"/>
  <c r="R256" i="23"/>
  <c r="Y256" i="23" s="1"/>
  <c r="R255" i="23"/>
  <c r="R254" i="23"/>
  <c r="Y254" i="23" s="1"/>
  <c r="R253" i="23"/>
  <c r="R252" i="23"/>
  <c r="R251" i="23"/>
  <c r="R250" i="23"/>
  <c r="T250" i="23" s="1"/>
  <c r="U250" i="23" s="1"/>
  <c r="R249" i="23"/>
  <c r="R248" i="23"/>
  <c r="Y248" i="23" s="1"/>
  <c r="R247" i="23"/>
  <c r="R246" i="23"/>
  <c r="R245" i="23"/>
  <c r="R244" i="23"/>
  <c r="Y244" i="23" s="1"/>
  <c r="R243" i="23"/>
  <c r="R242" i="23"/>
  <c r="Y242" i="23" s="1"/>
  <c r="R241" i="23"/>
  <c r="R240" i="23"/>
  <c r="R239" i="23"/>
  <c r="R238" i="23"/>
  <c r="T238" i="23" s="1"/>
  <c r="V238" i="23" s="1"/>
  <c r="R237" i="23"/>
  <c r="R236" i="23"/>
  <c r="R235" i="23"/>
  <c r="R234" i="23"/>
  <c r="R233" i="23"/>
  <c r="R232" i="23"/>
  <c r="Y232" i="23" s="1"/>
  <c r="R231" i="23"/>
  <c r="R230" i="23"/>
  <c r="T230" i="23" s="1"/>
  <c r="U230" i="23" s="1"/>
  <c r="R229" i="23"/>
  <c r="R228" i="23"/>
  <c r="R227" i="23"/>
  <c r="R226" i="23"/>
  <c r="R225" i="23"/>
  <c r="R224" i="23"/>
  <c r="Y224" i="23" s="1"/>
  <c r="R223" i="23"/>
  <c r="R222" i="23"/>
  <c r="R221" i="23"/>
  <c r="R220" i="23"/>
  <c r="Y220" i="23" s="1"/>
  <c r="R219" i="23"/>
  <c r="R218" i="23"/>
  <c r="T218" i="23" s="1"/>
  <c r="R217" i="23"/>
  <c r="R216" i="23"/>
  <c r="R215" i="23"/>
  <c r="R214" i="23"/>
  <c r="T214" i="23" s="1"/>
  <c r="R213" i="23"/>
  <c r="R212" i="23"/>
  <c r="Y212" i="23" s="1"/>
  <c r="R211" i="23"/>
  <c r="R210" i="23"/>
  <c r="R209" i="23"/>
  <c r="R208" i="23"/>
  <c r="Y208" i="23" s="1"/>
  <c r="R207" i="23"/>
  <c r="R206" i="23"/>
  <c r="T206" i="23" s="1"/>
  <c r="R205" i="23"/>
  <c r="R204" i="23"/>
  <c r="R203" i="23"/>
  <c r="R202" i="23"/>
  <c r="R201" i="23"/>
  <c r="R200" i="23"/>
  <c r="Y200" i="23" s="1"/>
  <c r="R199" i="23"/>
  <c r="R198" i="23"/>
  <c r="R197" i="23"/>
  <c r="R196" i="23"/>
  <c r="Y196" i="23" s="1"/>
  <c r="R195" i="23"/>
  <c r="R194" i="23"/>
  <c r="Y194" i="23" s="1"/>
  <c r="R193" i="23"/>
  <c r="R192" i="23"/>
  <c r="R191" i="23"/>
  <c r="R190" i="23"/>
  <c r="Y190" i="23" s="1"/>
  <c r="R189" i="23"/>
  <c r="R188" i="23"/>
  <c r="Y188" i="23" s="1"/>
  <c r="R187" i="23"/>
  <c r="R186" i="23"/>
  <c r="R185" i="23"/>
  <c r="R184" i="23"/>
  <c r="Y184" i="23" s="1"/>
  <c r="R183" i="23"/>
  <c r="R182" i="23"/>
  <c r="Y182" i="23" s="1"/>
  <c r="R181" i="23"/>
  <c r="R180" i="23"/>
  <c r="R179" i="23"/>
  <c r="R178" i="23"/>
  <c r="Y178" i="23" s="1"/>
  <c r="R177" i="23"/>
  <c r="R176" i="23"/>
  <c r="Y176" i="23" s="1"/>
  <c r="R175" i="23"/>
  <c r="R174" i="23"/>
  <c r="R173" i="23"/>
  <c r="R172" i="23"/>
  <c r="T172" i="23" s="1"/>
  <c r="V172" i="23" s="1"/>
  <c r="R171" i="23"/>
  <c r="R170" i="23"/>
  <c r="Y170" i="23" s="1"/>
  <c r="R169" i="23"/>
  <c r="R168" i="23"/>
  <c r="R167" i="23"/>
  <c r="R166" i="23"/>
  <c r="T166" i="23" s="1"/>
  <c r="R165" i="23"/>
  <c r="R164" i="23"/>
  <c r="T164" i="23" s="1"/>
  <c r="R163" i="23"/>
  <c r="R162" i="23"/>
  <c r="R161" i="23"/>
  <c r="R160" i="23"/>
  <c r="Y160" i="23" s="1"/>
  <c r="R159" i="23"/>
  <c r="R158" i="23"/>
  <c r="Y158" i="23" s="1"/>
  <c r="R157" i="23"/>
  <c r="R156" i="23"/>
  <c r="R155" i="23"/>
  <c r="R154" i="23"/>
  <c r="Y154" i="23" s="1"/>
  <c r="R153" i="23"/>
  <c r="R152" i="23"/>
  <c r="Y152" i="23" s="1"/>
  <c r="R151" i="23"/>
  <c r="R150" i="23"/>
  <c r="R149" i="23"/>
  <c r="R148" i="23"/>
  <c r="R147" i="23"/>
  <c r="R146" i="23"/>
  <c r="Y146" i="23" s="1"/>
  <c r="R145" i="23"/>
  <c r="R144" i="23"/>
  <c r="R143" i="23"/>
  <c r="R142" i="23"/>
  <c r="T142" i="23" s="1"/>
  <c r="V142" i="23" s="1"/>
  <c r="R141" i="23"/>
  <c r="R140" i="23"/>
  <c r="Y140" i="23" s="1"/>
  <c r="R139" i="23"/>
  <c r="R138" i="23"/>
  <c r="R137" i="23"/>
  <c r="R136" i="23"/>
  <c r="Y136" i="23" s="1"/>
  <c r="R135" i="23"/>
  <c r="R134" i="23"/>
  <c r="T134" i="23" s="1"/>
  <c r="R133" i="23"/>
  <c r="R132" i="23"/>
  <c r="R131" i="23"/>
  <c r="R130" i="23"/>
  <c r="Y130" i="23" s="1"/>
  <c r="R129" i="23"/>
  <c r="R128" i="23"/>
  <c r="Y128" i="23" s="1"/>
  <c r="R127" i="23"/>
  <c r="R126" i="23"/>
  <c r="R125" i="23"/>
  <c r="R124" i="23"/>
  <c r="T124" i="23" s="1"/>
  <c r="R123" i="23"/>
  <c r="R122" i="23"/>
  <c r="Y122" i="23" s="1"/>
  <c r="R121" i="23"/>
  <c r="R120" i="23"/>
  <c r="J319" i="23"/>
  <c r="J318" i="23"/>
  <c r="J317" i="23"/>
  <c r="J316" i="23"/>
  <c r="L316" i="23" s="1"/>
  <c r="J315" i="23"/>
  <c r="J314" i="23"/>
  <c r="J313" i="23"/>
  <c r="J312" i="23"/>
  <c r="J311" i="23"/>
  <c r="J310" i="23"/>
  <c r="L310" i="23" s="1"/>
  <c r="M310" i="23" s="1"/>
  <c r="J309" i="23"/>
  <c r="J308" i="23"/>
  <c r="J307" i="23"/>
  <c r="J306" i="23"/>
  <c r="J305" i="23"/>
  <c r="J304" i="23"/>
  <c r="J303" i="23"/>
  <c r="J302" i="23"/>
  <c r="J301" i="23"/>
  <c r="J300" i="23"/>
  <c r="J299" i="23"/>
  <c r="J298" i="23"/>
  <c r="Q298" i="23" s="1"/>
  <c r="J297" i="23"/>
  <c r="J296" i="23"/>
  <c r="J295" i="23"/>
  <c r="J294" i="23"/>
  <c r="J293" i="23"/>
  <c r="J292" i="23"/>
  <c r="L292" i="23" s="1"/>
  <c r="N292" i="23" s="1"/>
  <c r="J291" i="23"/>
  <c r="J290" i="23"/>
  <c r="J289" i="23"/>
  <c r="J288" i="23"/>
  <c r="J287" i="23"/>
  <c r="J286" i="23"/>
  <c r="J285" i="23"/>
  <c r="J284" i="23"/>
  <c r="J283" i="23"/>
  <c r="J282" i="23"/>
  <c r="J281" i="23"/>
  <c r="J280" i="23"/>
  <c r="L280" i="23" s="1"/>
  <c r="M280" i="23" s="1"/>
  <c r="J279" i="23"/>
  <c r="J278" i="23"/>
  <c r="J277" i="23"/>
  <c r="J276" i="23"/>
  <c r="J275" i="23"/>
  <c r="J274" i="23"/>
  <c r="Q274" i="23" s="1"/>
  <c r="J273" i="23"/>
  <c r="J272" i="23"/>
  <c r="J271" i="23"/>
  <c r="J270" i="23"/>
  <c r="J269" i="23"/>
  <c r="J268" i="23"/>
  <c r="L268" i="23" s="1"/>
  <c r="M268" i="23" s="1"/>
  <c r="J267" i="23"/>
  <c r="J266" i="23"/>
  <c r="J265" i="23"/>
  <c r="J264" i="23"/>
  <c r="J263" i="23"/>
  <c r="J262" i="23"/>
  <c r="Q262" i="23" s="1"/>
  <c r="J261" i="23"/>
  <c r="J260" i="23"/>
  <c r="J259" i="23"/>
  <c r="J258" i="23"/>
  <c r="J257" i="23"/>
  <c r="J256" i="23"/>
  <c r="Q256" i="23" s="1"/>
  <c r="J255" i="23"/>
  <c r="J254" i="23"/>
  <c r="J253" i="23"/>
  <c r="J252" i="23"/>
  <c r="J251" i="23"/>
  <c r="J250" i="23"/>
  <c r="J249" i="23"/>
  <c r="J248" i="23"/>
  <c r="J247" i="23"/>
  <c r="J246" i="23"/>
  <c r="J245" i="23"/>
  <c r="J244" i="23"/>
  <c r="Q244" i="23" s="1"/>
  <c r="J243" i="23"/>
  <c r="J242" i="23"/>
  <c r="J241" i="23"/>
  <c r="J240" i="23"/>
  <c r="J239" i="23"/>
  <c r="J238" i="23"/>
  <c r="L238" i="23" s="1"/>
  <c r="M238" i="23" s="1"/>
  <c r="J237" i="23"/>
  <c r="J236" i="23"/>
  <c r="J235" i="23"/>
  <c r="J234" i="23"/>
  <c r="J233" i="23"/>
  <c r="J232" i="23"/>
  <c r="Q232" i="23" s="1"/>
  <c r="J231" i="23"/>
  <c r="J230" i="23"/>
  <c r="J229" i="23"/>
  <c r="J228" i="23"/>
  <c r="J227" i="23"/>
  <c r="J226" i="23"/>
  <c r="Q226" i="23" s="1"/>
  <c r="J225" i="23"/>
  <c r="J224" i="23"/>
  <c r="J223" i="23"/>
  <c r="J222" i="23"/>
  <c r="J221" i="23"/>
  <c r="J220" i="23"/>
  <c r="L220" i="23" s="1"/>
  <c r="M220" i="23" s="1"/>
  <c r="J219" i="23"/>
  <c r="J218" i="23"/>
  <c r="J217" i="23"/>
  <c r="J216" i="23"/>
  <c r="J215" i="23"/>
  <c r="J214" i="23"/>
  <c r="Q214" i="23" s="1"/>
  <c r="J213" i="23"/>
  <c r="J212" i="23"/>
  <c r="J211" i="23"/>
  <c r="J210" i="23"/>
  <c r="J209" i="23"/>
  <c r="J208" i="23"/>
  <c r="Q208" i="23" s="1"/>
  <c r="J207" i="23"/>
  <c r="J206" i="23"/>
  <c r="J205" i="23"/>
  <c r="J204" i="23"/>
  <c r="J203" i="23"/>
  <c r="J202" i="23"/>
  <c r="Q202" i="23" s="1"/>
  <c r="J201" i="23"/>
  <c r="J200" i="23"/>
  <c r="J199" i="23"/>
  <c r="J198" i="23"/>
  <c r="J197" i="23"/>
  <c r="J196" i="23"/>
  <c r="Q196" i="23" s="1"/>
  <c r="J195" i="23"/>
  <c r="J194" i="23"/>
  <c r="J193" i="23"/>
  <c r="J192" i="23"/>
  <c r="J191" i="23"/>
  <c r="J190" i="23"/>
  <c r="Q190" i="23" s="1"/>
  <c r="J189" i="23"/>
  <c r="J188" i="23"/>
  <c r="J187" i="23"/>
  <c r="J186" i="23"/>
  <c r="J185" i="23"/>
  <c r="J184" i="23"/>
  <c r="Q184" i="23" s="1"/>
  <c r="J183" i="23"/>
  <c r="J182" i="23"/>
  <c r="J181" i="23"/>
  <c r="J180" i="23"/>
  <c r="J179" i="23"/>
  <c r="J178" i="23"/>
  <c r="Q178" i="23" s="1"/>
  <c r="J177" i="23"/>
  <c r="J176" i="23"/>
  <c r="J175" i="23"/>
  <c r="J174" i="23"/>
  <c r="J173" i="23"/>
  <c r="J172" i="23"/>
  <c r="Q172" i="23" s="1"/>
  <c r="J171" i="23"/>
  <c r="J170" i="23"/>
  <c r="J169" i="23"/>
  <c r="J168" i="23"/>
  <c r="J167" i="23"/>
  <c r="J166" i="23"/>
  <c r="Q166" i="23" s="1"/>
  <c r="J165" i="23"/>
  <c r="J164" i="23"/>
  <c r="J163" i="23"/>
  <c r="J162" i="23"/>
  <c r="J161" i="23"/>
  <c r="J160" i="23"/>
  <c r="L160" i="23" s="1"/>
  <c r="J159" i="23"/>
  <c r="J158" i="23"/>
  <c r="J157" i="23"/>
  <c r="J156" i="23"/>
  <c r="J155" i="23"/>
  <c r="J154" i="23"/>
  <c r="L154" i="23" s="1"/>
  <c r="J153" i="23"/>
  <c r="J152" i="23"/>
  <c r="J151" i="23"/>
  <c r="J150" i="23"/>
  <c r="J149" i="23"/>
  <c r="J148" i="23"/>
  <c r="Q148" i="23" s="1"/>
  <c r="J147" i="23"/>
  <c r="J146" i="23"/>
  <c r="J145" i="23"/>
  <c r="J144" i="23"/>
  <c r="J143" i="23"/>
  <c r="J142" i="23"/>
  <c r="Q142" i="23" s="1"/>
  <c r="J141" i="23"/>
  <c r="J140" i="23"/>
  <c r="J139" i="23"/>
  <c r="J138" i="23"/>
  <c r="J137" i="23"/>
  <c r="J136" i="23"/>
  <c r="Q136" i="23" s="1"/>
  <c r="J135" i="23"/>
  <c r="J134" i="23"/>
  <c r="J133" i="23"/>
  <c r="J132" i="23"/>
  <c r="J131" i="23"/>
  <c r="J130" i="23"/>
  <c r="L130" i="23" s="1"/>
  <c r="J129" i="23"/>
  <c r="J128" i="23"/>
  <c r="J127" i="23"/>
  <c r="J126" i="23"/>
  <c r="J125" i="23"/>
  <c r="J124" i="23"/>
  <c r="Q124" i="23" s="1"/>
  <c r="J123" i="23"/>
  <c r="J122" i="23"/>
  <c r="J121" i="23"/>
  <c r="J120" i="23"/>
  <c r="D1306" i="23"/>
  <c r="I1306" i="23"/>
  <c r="L1306" i="23"/>
  <c r="T1306" i="23"/>
  <c r="Y1306" i="23"/>
  <c r="D1307" i="23"/>
  <c r="I1307" i="23"/>
  <c r="L1307" i="23"/>
  <c r="T1307" i="23"/>
  <c r="Y1307" i="23"/>
  <c r="D1308" i="23"/>
  <c r="I1308" i="23"/>
  <c r="L1308" i="23"/>
  <c r="T1308" i="23"/>
  <c r="Y1308" i="23"/>
  <c r="D1309" i="23"/>
  <c r="I1309" i="23"/>
  <c r="L1309" i="23"/>
  <c r="T1309" i="23"/>
  <c r="Y1309" i="23"/>
  <c r="D1310" i="23"/>
  <c r="I1310" i="23"/>
  <c r="L1310" i="23"/>
  <c r="T1310" i="23"/>
  <c r="Y1310" i="23"/>
  <c r="D1311" i="23"/>
  <c r="I1311" i="23"/>
  <c r="L1311" i="23"/>
  <c r="T1311" i="23"/>
  <c r="Y1311" i="23"/>
  <c r="D1312" i="23"/>
  <c r="I1312" i="23"/>
  <c r="L1312" i="23"/>
  <c r="T1312" i="23"/>
  <c r="Y1312" i="23"/>
  <c r="D1313" i="23"/>
  <c r="I1313" i="23"/>
  <c r="L1313" i="23"/>
  <c r="T1313" i="23"/>
  <c r="Y1313" i="23"/>
  <c r="D1314" i="23"/>
  <c r="I1314" i="23"/>
  <c r="L1314" i="23"/>
  <c r="T1314" i="23"/>
  <c r="Y1314" i="23"/>
  <c r="D1315" i="23"/>
  <c r="I1315" i="23"/>
  <c r="L1315" i="23"/>
  <c r="T1315" i="23"/>
  <c r="Y1315" i="23"/>
  <c r="D1316" i="23"/>
  <c r="I1316" i="23"/>
  <c r="L1316" i="23"/>
  <c r="T1316" i="23"/>
  <c r="Y1316" i="23"/>
  <c r="D1317" i="23"/>
  <c r="I1317" i="23"/>
  <c r="L1317" i="23"/>
  <c r="T1317" i="23"/>
  <c r="Y1317" i="23"/>
  <c r="D1318" i="23"/>
  <c r="I1318" i="23"/>
  <c r="L1318" i="23"/>
  <c r="T1318" i="23"/>
  <c r="Y1318" i="23"/>
  <c r="D1319" i="23"/>
  <c r="I1319" i="23"/>
  <c r="L1319" i="23"/>
  <c r="T1319" i="23"/>
  <c r="Y1319" i="23"/>
  <c r="I1282" i="23"/>
  <c r="D1282" i="23"/>
  <c r="L1282" i="23"/>
  <c r="Q1282" i="23"/>
  <c r="T1282" i="23"/>
  <c r="Y1282" i="23"/>
  <c r="I1283" i="23"/>
  <c r="D1283" i="23"/>
  <c r="E1283" i="23" s="1"/>
  <c r="L1283" i="23"/>
  <c r="Q1283" i="23"/>
  <c r="T1283" i="23"/>
  <c r="I1284" i="23"/>
  <c r="D1284" i="23"/>
  <c r="E1284" i="23" s="1"/>
  <c r="L1284" i="23"/>
  <c r="Q1284" i="23"/>
  <c r="T1284" i="23"/>
  <c r="I1285" i="23"/>
  <c r="D1285" i="23"/>
  <c r="L1285" i="23"/>
  <c r="Q1285" i="23"/>
  <c r="T1285" i="23"/>
  <c r="Y1285" i="23"/>
  <c r="I1286" i="23"/>
  <c r="D1286" i="23"/>
  <c r="E1286" i="23" s="1"/>
  <c r="L1286" i="23"/>
  <c r="Q1286" i="23"/>
  <c r="T1286" i="23"/>
  <c r="I1287" i="23"/>
  <c r="D1287" i="23"/>
  <c r="E1287" i="23" s="1"/>
  <c r="F1287" i="23"/>
  <c r="L1287" i="23"/>
  <c r="Q1287" i="23"/>
  <c r="T1287" i="23"/>
  <c r="I1288" i="23"/>
  <c r="D1288" i="23"/>
  <c r="L1288" i="23"/>
  <c r="Q1288" i="23"/>
  <c r="T1288" i="23"/>
  <c r="Y1288" i="23"/>
  <c r="I1289" i="23"/>
  <c r="D1289" i="23"/>
  <c r="E1289" i="23" s="1"/>
  <c r="L1289" i="23"/>
  <c r="Q1289" i="23"/>
  <c r="T1289" i="23"/>
  <c r="I1290" i="23"/>
  <c r="D1290" i="23"/>
  <c r="E1290" i="23" s="1"/>
  <c r="L1290" i="23"/>
  <c r="Q1290" i="23"/>
  <c r="T1290" i="23"/>
  <c r="I1291" i="23"/>
  <c r="D1291" i="23"/>
  <c r="L1291" i="23"/>
  <c r="Q1291" i="23"/>
  <c r="T1291" i="23"/>
  <c r="Y1291" i="23"/>
  <c r="I1292" i="23"/>
  <c r="D1292" i="23"/>
  <c r="E1292" i="23" s="1"/>
  <c r="L1292" i="23"/>
  <c r="Q1292" i="23"/>
  <c r="T1292" i="23"/>
  <c r="I1293" i="23"/>
  <c r="D1293" i="23"/>
  <c r="E1293" i="23" s="1"/>
  <c r="L1293" i="23"/>
  <c r="Q1293" i="23"/>
  <c r="T1293" i="23"/>
  <c r="I1294" i="23"/>
  <c r="D1294" i="23"/>
  <c r="L1294" i="23"/>
  <c r="Q1294" i="23"/>
  <c r="T1294" i="23"/>
  <c r="Y1294" i="23"/>
  <c r="I1295" i="23"/>
  <c r="D1295" i="23"/>
  <c r="E1295" i="23" s="1"/>
  <c r="F1295" i="23"/>
  <c r="L1295" i="23"/>
  <c r="Q1295" i="23"/>
  <c r="T1295" i="23"/>
  <c r="I1296" i="23"/>
  <c r="D1296" i="23"/>
  <c r="E1296" i="23" s="1"/>
  <c r="L1296" i="23"/>
  <c r="Q1296" i="23"/>
  <c r="T1296" i="23"/>
  <c r="I1297" i="23"/>
  <c r="D1297" i="23"/>
  <c r="L1297" i="23"/>
  <c r="Q1297" i="23"/>
  <c r="T1297" i="23"/>
  <c r="Y1297" i="23"/>
  <c r="I1298" i="23"/>
  <c r="D1298" i="23"/>
  <c r="E1298" i="23" s="1"/>
  <c r="L1298" i="23"/>
  <c r="Q1298" i="23"/>
  <c r="T1298" i="23"/>
  <c r="I1299" i="23"/>
  <c r="D1299" i="23"/>
  <c r="E1299" i="23" s="1"/>
  <c r="L1299" i="23"/>
  <c r="Q1299" i="23"/>
  <c r="T1299" i="23"/>
  <c r="I1300" i="23"/>
  <c r="D1300" i="23"/>
  <c r="L1300" i="23"/>
  <c r="Q1300" i="23"/>
  <c r="T1300" i="23"/>
  <c r="Y1300" i="23"/>
  <c r="I1301" i="23"/>
  <c r="D1301" i="23"/>
  <c r="E1301" i="23" s="1"/>
  <c r="F1301" i="23"/>
  <c r="L1301" i="23"/>
  <c r="Q1301" i="23"/>
  <c r="T1301" i="23"/>
  <c r="I1302" i="23"/>
  <c r="D1302" i="23"/>
  <c r="E1302" i="23" s="1"/>
  <c r="L1302" i="23"/>
  <c r="Q1302" i="23"/>
  <c r="T1302" i="23"/>
  <c r="I1303" i="23"/>
  <c r="D1303" i="23"/>
  <c r="L1303" i="23"/>
  <c r="Q1303" i="23"/>
  <c r="T1303" i="23"/>
  <c r="Y1303" i="23"/>
  <c r="I1304" i="23"/>
  <c r="D1304" i="23"/>
  <c r="E1304" i="23" s="1"/>
  <c r="F1304" i="23"/>
  <c r="L1304" i="23"/>
  <c r="Q1304" i="23"/>
  <c r="T1304" i="23"/>
  <c r="I1305" i="23"/>
  <c r="D1305" i="23"/>
  <c r="E1305" i="23" s="1"/>
  <c r="L1305" i="23"/>
  <c r="Q1305" i="23"/>
  <c r="T1305" i="23"/>
  <c r="D1252" i="23"/>
  <c r="E1252" i="23" s="1"/>
  <c r="I1252" i="23"/>
  <c r="L1252" i="23"/>
  <c r="N1252" i="23" s="1"/>
  <c r="Q1252" i="23"/>
  <c r="I1253" i="23"/>
  <c r="L1253" i="23"/>
  <c r="M1253" i="23" s="1"/>
  <c r="Q1253" i="23"/>
  <c r="T1253" i="23"/>
  <c r="L1254" i="23"/>
  <c r="N1254" i="23" s="1"/>
  <c r="Q1254" i="23"/>
  <c r="T1254" i="23"/>
  <c r="U1254" i="23" s="1"/>
  <c r="I1255" i="23"/>
  <c r="D1255" i="23"/>
  <c r="T1255" i="23"/>
  <c r="U1255" i="23" s="1"/>
  <c r="Y1255" i="23"/>
  <c r="D1256" i="23"/>
  <c r="L1256" i="23"/>
  <c r="N1256" i="23" s="1"/>
  <c r="Q1256" i="23"/>
  <c r="T1256" i="23"/>
  <c r="U1256" i="23" s="1"/>
  <c r="Y1256" i="23"/>
  <c r="D1257" i="23"/>
  <c r="E1257" i="23" s="1"/>
  <c r="L1257" i="23"/>
  <c r="M1257" i="23" s="1"/>
  <c r="Q1257" i="23"/>
  <c r="T1257" i="23"/>
  <c r="V1257" i="23" s="1"/>
  <c r="U1257" i="23"/>
  <c r="Y1257" i="23"/>
  <c r="Q1258" i="23"/>
  <c r="D1259" i="23"/>
  <c r="I1259" i="23"/>
  <c r="Q1259" i="23"/>
  <c r="T1259" i="23"/>
  <c r="Y1259" i="23"/>
  <c r="D1260" i="23"/>
  <c r="E1260" i="23" s="1"/>
  <c r="F1260" i="23"/>
  <c r="I1260" i="23"/>
  <c r="Q1260" i="23"/>
  <c r="L1260" i="23"/>
  <c r="Y1260" i="23"/>
  <c r="T1260" i="23"/>
  <c r="D1261" i="23"/>
  <c r="I1261" i="23"/>
  <c r="L1261" i="23"/>
  <c r="M1261" i="23" s="1"/>
  <c r="Y1261" i="23"/>
  <c r="D1262" i="23"/>
  <c r="L1262" i="23"/>
  <c r="N1262" i="23" s="1"/>
  <c r="Q1262" i="23"/>
  <c r="Y1262" i="23"/>
  <c r="T1262" i="23"/>
  <c r="V1262" i="23" s="1"/>
  <c r="L1263" i="23"/>
  <c r="M1263" i="23" s="1"/>
  <c r="Q1263" i="23"/>
  <c r="T1263" i="23"/>
  <c r="I1264" i="23"/>
  <c r="D1264" i="23"/>
  <c r="Q1264" i="23"/>
  <c r="L1264" i="23"/>
  <c r="N1264" i="23" s="1"/>
  <c r="D1265" i="23"/>
  <c r="E1265" i="23" s="1"/>
  <c r="I1265" i="23"/>
  <c r="Q1265" i="23"/>
  <c r="L1265" i="23"/>
  <c r="M1265" i="23" s="1"/>
  <c r="T1265" i="23"/>
  <c r="Y1265" i="23"/>
  <c r="D1266" i="23"/>
  <c r="E1266" i="23" s="1"/>
  <c r="I1266" i="23"/>
  <c r="Q1266" i="23"/>
  <c r="L1266" i="23"/>
  <c r="N1266" i="23" s="1"/>
  <c r="D1267" i="23"/>
  <c r="I1267" i="23"/>
  <c r="L1267" i="23"/>
  <c r="M1267" i="23" s="1"/>
  <c r="Q1267" i="23"/>
  <c r="T1267" i="23"/>
  <c r="V1267" i="23" s="1"/>
  <c r="D1268" i="23"/>
  <c r="L1268" i="23"/>
  <c r="N1268" i="23" s="1"/>
  <c r="M1268" i="23"/>
  <c r="Q1268" i="23"/>
  <c r="T1268" i="23"/>
  <c r="Y1268" i="23"/>
  <c r="Q1269" i="23"/>
  <c r="L1269" i="23"/>
  <c r="M1269" i="23" s="1"/>
  <c r="T1269" i="23"/>
  <c r="U1269" i="23" s="1"/>
  <c r="Y1269" i="23"/>
  <c r="I1270" i="23"/>
  <c r="D1270" i="23"/>
  <c r="L1270" i="23"/>
  <c r="T1270" i="23"/>
  <c r="U1270" i="23" s="1"/>
  <c r="V1270" i="23"/>
  <c r="Y1270" i="23"/>
  <c r="D1271" i="23"/>
  <c r="E1271" i="23" s="1"/>
  <c r="I1271" i="23"/>
  <c r="Q1271" i="23"/>
  <c r="L1271" i="23"/>
  <c r="M1271" i="23" s="1"/>
  <c r="T1271" i="23"/>
  <c r="V1271" i="23" s="1"/>
  <c r="Y1271" i="23"/>
  <c r="D1272" i="23"/>
  <c r="E1272" i="23" s="1"/>
  <c r="I1272" i="23"/>
  <c r="Q1272" i="23"/>
  <c r="L1272" i="23"/>
  <c r="Y1272" i="23"/>
  <c r="T1272" i="23"/>
  <c r="U1272" i="23" s="1"/>
  <c r="D1273" i="23"/>
  <c r="I1273" i="23"/>
  <c r="L1273" i="23"/>
  <c r="M1273" i="23" s="1"/>
  <c r="Q1273" i="23"/>
  <c r="I1274" i="23"/>
  <c r="D1274" i="23"/>
  <c r="L1274" i="23"/>
  <c r="N1274" i="23" s="1"/>
  <c r="Q1274" i="23"/>
  <c r="T1274" i="23"/>
  <c r="Y1274" i="23"/>
  <c r="Q1275" i="23"/>
  <c r="L1275" i="23"/>
  <c r="M1275" i="23" s="1"/>
  <c r="T1275" i="23"/>
  <c r="U1275" i="23" s="1"/>
  <c r="Y1275" i="23"/>
  <c r="I1276" i="23"/>
  <c r="D1276" i="23"/>
  <c r="L1276" i="23"/>
  <c r="T1276" i="23"/>
  <c r="U1276" i="23" s="1"/>
  <c r="Y1276" i="23"/>
  <c r="D1277" i="23"/>
  <c r="E1277" i="23" s="1"/>
  <c r="I1277" i="23"/>
  <c r="Q1277" i="23"/>
  <c r="L1277" i="23"/>
  <c r="M1277" i="23" s="1"/>
  <c r="T1277" i="23"/>
  <c r="V1277" i="23" s="1"/>
  <c r="Y1277" i="23"/>
  <c r="D1278" i="23"/>
  <c r="E1278" i="23" s="1"/>
  <c r="I1278" i="23"/>
  <c r="Q1278" i="23"/>
  <c r="L1278" i="23"/>
  <c r="Y1278" i="23"/>
  <c r="T1278" i="23"/>
  <c r="U1278" i="23" s="1"/>
  <c r="D1279" i="23"/>
  <c r="I1279" i="23"/>
  <c r="L1279" i="23"/>
  <c r="M1279" i="23" s="1"/>
  <c r="Q1279" i="23"/>
  <c r="I1280" i="23"/>
  <c r="D1280" i="23"/>
  <c r="E1280" i="23" s="1"/>
  <c r="L1280" i="23"/>
  <c r="N1280" i="23" s="1"/>
  <c r="Q1280" i="23"/>
  <c r="Y1280" i="23"/>
  <c r="T1280" i="23"/>
  <c r="L1281" i="23"/>
  <c r="N1281" i="23" s="1"/>
  <c r="M1281" i="23"/>
  <c r="Q1281" i="23"/>
  <c r="Y1281" i="23"/>
  <c r="T1281" i="23"/>
  <c r="D1227" i="23"/>
  <c r="I1227" i="23"/>
  <c r="T1227" i="23"/>
  <c r="Y1227" i="23"/>
  <c r="D1228" i="23"/>
  <c r="I1228" i="23"/>
  <c r="T1228" i="23"/>
  <c r="Y1228" i="23"/>
  <c r="D1229" i="23"/>
  <c r="I1229" i="23"/>
  <c r="T1229" i="23"/>
  <c r="Y1229" i="23"/>
  <c r="D1230" i="23"/>
  <c r="I1230" i="23"/>
  <c r="T1230" i="23"/>
  <c r="Y1230" i="23"/>
  <c r="D1231" i="23"/>
  <c r="I1231" i="23"/>
  <c r="T1231" i="23"/>
  <c r="Y1231" i="23"/>
  <c r="D1232" i="23"/>
  <c r="I1232" i="23"/>
  <c r="T1232" i="23"/>
  <c r="Y1232" i="23"/>
  <c r="D1233" i="23"/>
  <c r="I1233" i="23"/>
  <c r="T1233" i="23"/>
  <c r="Y1233" i="23"/>
  <c r="D1234" i="23"/>
  <c r="I1234" i="23"/>
  <c r="T1234" i="23"/>
  <c r="Y1234" i="23"/>
  <c r="D1235" i="23"/>
  <c r="I1235" i="23"/>
  <c r="T1235" i="23"/>
  <c r="Y1235" i="23"/>
  <c r="D1236" i="23"/>
  <c r="I1236" i="23"/>
  <c r="T1236" i="23"/>
  <c r="V1236" i="23"/>
  <c r="Y1236" i="23"/>
  <c r="D1237" i="23"/>
  <c r="F1237" i="23" s="1"/>
  <c r="I1237" i="23"/>
  <c r="T1237" i="23"/>
  <c r="V1237" i="23" s="1"/>
  <c r="Y1237" i="23"/>
  <c r="L1238" i="23"/>
  <c r="N1238" i="23" s="1"/>
  <c r="Q1238" i="23"/>
  <c r="T1238" i="23"/>
  <c r="V1238" i="23" s="1"/>
  <c r="D1239" i="23"/>
  <c r="F1239" i="23" s="1"/>
  <c r="I1239" i="23"/>
  <c r="L1239" i="23"/>
  <c r="N1239" i="23" s="1"/>
  <c r="D1240" i="23"/>
  <c r="F1240" i="23" s="1"/>
  <c r="I1240" i="23"/>
  <c r="L1240" i="23"/>
  <c r="N1240" i="23" s="1"/>
  <c r="Q1240" i="23"/>
  <c r="T1240" i="23"/>
  <c r="V1240" i="23" s="1"/>
  <c r="Y1240" i="23"/>
  <c r="D1241" i="23"/>
  <c r="F1241" i="23" s="1"/>
  <c r="T1241" i="23"/>
  <c r="V1241" i="23" s="1"/>
  <c r="Y1241" i="23"/>
  <c r="L1242" i="23"/>
  <c r="N1242" i="23" s="1"/>
  <c r="Q1242" i="23"/>
  <c r="T1242" i="23"/>
  <c r="V1242" i="23" s="1"/>
  <c r="Y1242" i="23"/>
  <c r="D1243" i="23"/>
  <c r="F1243" i="23" s="1"/>
  <c r="I1243" i="23"/>
  <c r="L1243" i="23"/>
  <c r="N1243" i="23" s="1"/>
  <c r="D1244" i="23"/>
  <c r="F1244" i="23"/>
  <c r="I1244" i="23"/>
  <c r="L1244" i="23"/>
  <c r="N1244" i="23" s="1"/>
  <c r="Q1244" i="23"/>
  <c r="T1244" i="23"/>
  <c r="V1244" i="23" s="1"/>
  <c r="Y1244" i="23"/>
  <c r="D1245" i="23"/>
  <c r="F1245" i="23" s="1"/>
  <c r="L1246" i="23"/>
  <c r="N1246" i="23" s="1"/>
  <c r="Q1246" i="23"/>
  <c r="D1247" i="23"/>
  <c r="F1247" i="23" s="1"/>
  <c r="I1247" i="23"/>
  <c r="L1247" i="23"/>
  <c r="N1247" i="23"/>
  <c r="Q1247" i="23"/>
  <c r="D1248" i="23"/>
  <c r="F1248" i="23" s="1"/>
  <c r="I1248" i="23"/>
  <c r="T1248" i="23"/>
  <c r="V1248" i="23" s="1"/>
  <c r="Y1248" i="23"/>
  <c r="D1249" i="23"/>
  <c r="F1249" i="23" s="1"/>
  <c r="I1249" i="23"/>
  <c r="T1249" i="23"/>
  <c r="V1249" i="23" s="1"/>
  <c r="Y1249" i="23"/>
  <c r="L1250" i="23"/>
  <c r="N1250" i="23" s="1"/>
  <c r="Q1250" i="23"/>
  <c r="T1250" i="23"/>
  <c r="V1250" i="23" s="1"/>
  <c r="D1251" i="23"/>
  <c r="F1251" i="23" s="1"/>
  <c r="I1251" i="23"/>
  <c r="L1251" i="23"/>
  <c r="N1251" i="23" s="1"/>
  <c r="Q1251" i="23"/>
  <c r="D871" i="23"/>
  <c r="E871" i="23" s="1"/>
  <c r="Y871" i="23"/>
  <c r="I872" i="23"/>
  <c r="D872" i="23"/>
  <c r="E872" i="23" s="1"/>
  <c r="L872" i="23"/>
  <c r="Y872" i="23"/>
  <c r="L873" i="23"/>
  <c r="Q873" i="23"/>
  <c r="Y873" i="23"/>
  <c r="I874" i="23"/>
  <c r="L874" i="23"/>
  <c r="M874" i="23" s="1"/>
  <c r="Q874" i="23"/>
  <c r="Y874" i="23"/>
  <c r="Y875" i="23"/>
  <c r="I876" i="23"/>
  <c r="Y876" i="23"/>
  <c r="L877" i="23"/>
  <c r="Q877" i="23"/>
  <c r="Y877" i="23"/>
  <c r="L878" i="23"/>
  <c r="Q878" i="23"/>
  <c r="Y878" i="23"/>
  <c r="L879" i="23"/>
  <c r="Q879" i="23"/>
  <c r="Y879" i="23"/>
  <c r="L880" i="23"/>
  <c r="Q880" i="23"/>
  <c r="L881" i="23"/>
  <c r="Y881" i="23"/>
  <c r="Q883" i="23"/>
  <c r="L883" i="23"/>
  <c r="L884" i="23"/>
  <c r="Q884" i="23"/>
  <c r="Y884" i="23"/>
  <c r="T884" i="23"/>
  <c r="L885" i="23"/>
  <c r="Q885" i="23"/>
  <c r="I886" i="23"/>
  <c r="D886" i="23"/>
  <c r="L886" i="23"/>
  <c r="Q886" i="23"/>
  <c r="Y886" i="23"/>
  <c r="T886" i="23"/>
  <c r="U886" i="23" s="1"/>
  <c r="Q887" i="23"/>
  <c r="L887" i="23"/>
  <c r="T887" i="23"/>
  <c r="V887" i="23"/>
  <c r="T888" i="23"/>
  <c r="V888" i="23" s="1"/>
  <c r="Q889" i="23"/>
  <c r="L889" i="23"/>
  <c r="T889" i="23"/>
  <c r="L890" i="23"/>
  <c r="N890" i="23" s="1"/>
  <c r="Y890" i="23"/>
  <c r="T890" i="23"/>
  <c r="V890" i="23" s="1"/>
  <c r="L891" i="23"/>
  <c r="Q891" i="23"/>
  <c r="I892" i="23"/>
  <c r="D892" i="23"/>
  <c r="Q892" i="23"/>
  <c r="L893" i="23"/>
  <c r="Q893" i="23"/>
  <c r="I894" i="23"/>
  <c r="Q895" i="23"/>
  <c r="L895" i="23"/>
  <c r="I896" i="23"/>
  <c r="D896" i="23"/>
  <c r="L896" i="23"/>
  <c r="N896" i="23"/>
  <c r="D897" i="23"/>
  <c r="E897" i="23" s="1"/>
  <c r="L897" i="23"/>
  <c r="Q897" i="23"/>
  <c r="T897" i="23"/>
  <c r="V897" i="23" s="1"/>
  <c r="Y897" i="23"/>
  <c r="Q898" i="23"/>
  <c r="D899" i="23"/>
  <c r="I899" i="23"/>
  <c r="T899" i="23"/>
  <c r="U899" i="23" s="1"/>
  <c r="Y899" i="23"/>
  <c r="I900" i="23"/>
  <c r="I901" i="23"/>
  <c r="L901" i="23"/>
  <c r="N901" i="23" s="1"/>
  <c r="Q901" i="23"/>
  <c r="T901" i="23"/>
  <c r="Y901" i="23"/>
  <c r="L902" i="23"/>
  <c r="Q902" i="23"/>
  <c r="D903" i="23"/>
  <c r="Y903" i="23"/>
  <c r="T903" i="23"/>
  <c r="V903" i="23" s="1"/>
  <c r="D904" i="23"/>
  <c r="E904" i="23" s="1"/>
  <c r="I904" i="23"/>
  <c r="Q904" i="23"/>
  <c r="L904" i="23"/>
  <c r="Y904" i="23"/>
  <c r="T904" i="23"/>
  <c r="U904" i="23" s="1"/>
  <c r="D905" i="23"/>
  <c r="I905" i="23"/>
  <c r="Q905" i="23"/>
  <c r="L905" i="23"/>
  <c r="N905" i="23" s="1"/>
  <c r="T905" i="23"/>
  <c r="U905" i="23" s="1"/>
  <c r="Y905" i="23"/>
  <c r="T906" i="23"/>
  <c r="U906" i="23" s="1"/>
  <c r="L907" i="23"/>
  <c r="N907" i="23" s="1"/>
  <c r="Q907" i="23"/>
  <c r="T907" i="23"/>
  <c r="U907" i="23" s="1"/>
  <c r="Y907" i="23"/>
  <c r="I908" i="23"/>
  <c r="L908" i="23"/>
  <c r="Q908" i="23"/>
  <c r="T908" i="23"/>
  <c r="Y908" i="23"/>
  <c r="I909" i="23"/>
  <c r="D909" i="23"/>
  <c r="L909" i="23"/>
  <c r="Q909" i="23"/>
  <c r="Y909" i="23"/>
  <c r="T909" i="23"/>
  <c r="D910" i="23"/>
  <c r="I910" i="23"/>
  <c r="Y910" i="23"/>
  <c r="T910" i="23"/>
  <c r="D911" i="23"/>
  <c r="I911" i="23"/>
  <c r="T911" i="23"/>
  <c r="U911" i="23" s="1"/>
  <c r="V911" i="23"/>
  <c r="X911" i="23" s="1"/>
  <c r="Y911" i="23"/>
  <c r="I912" i="23"/>
  <c r="D912" i="23"/>
  <c r="Q912" i="23"/>
  <c r="D913" i="23"/>
  <c r="E913" i="23" s="1"/>
  <c r="I913" i="23"/>
  <c r="Y913" i="23"/>
  <c r="T913" i="23"/>
  <c r="D914" i="23"/>
  <c r="I914" i="23"/>
  <c r="T914" i="23"/>
  <c r="Y914" i="23"/>
  <c r="L915" i="23"/>
  <c r="M915" i="23" s="1"/>
  <c r="Q915" i="23"/>
  <c r="D916" i="23"/>
  <c r="I916" i="23"/>
  <c r="Q917" i="23"/>
  <c r="L917" i="23"/>
  <c r="M917" i="23" s="1"/>
  <c r="T917" i="23"/>
  <c r="U917" i="23" s="1"/>
  <c r="Y917" i="23"/>
  <c r="L918" i="23"/>
  <c r="N918" i="23" s="1"/>
  <c r="D919" i="23"/>
  <c r="E919" i="23" s="1"/>
  <c r="I919" i="23"/>
  <c r="T919" i="23"/>
  <c r="D920" i="23"/>
  <c r="I920" i="23"/>
  <c r="L920" i="23"/>
  <c r="N920" i="23" s="1"/>
  <c r="Q920" i="23"/>
  <c r="T920" i="23"/>
  <c r="Y920" i="23"/>
  <c r="I921" i="23"/>
  <c r="D921" i="23"/>
  <c r="E921" i="23" s="1"/>
  <c r="F921" i="23"/>
  <c r="H921" i="23" s="1"/>
  <c r="L921" i="23"/>
  <c r="M921" i="23" s="1"/>
  <c r="Q921" i="23"/>
  <c r="Y921" i="23"/>
  <c r="T921" i="23"/>
  <c r="I922" i="23"/>
  <c r="T922" i="23"/>
  <c r="U922" i="23" s="1"/>
  <c r="Y922" i="23"/>
  <c r="T923" i="23"/>
  <c r="U923" i="23" s="1"/>
  <c r="Y923" i="23"/>
  <c r="I924" i="23"/>
  <c r="D924" i="23"/>
  <c r="D925" i="23"/>
  <c r="E925" i="23" s="1"/>
  <c r="I925" i="23"/>
  <c r="T925" i="23"/>
  <c r="U925" i="23" s="1"/>
  <c r="Y925" i="23"/>
  <c r="D926" i="23"/>
  <c r="I926" i="23"/>
  <c r="L926" i="23"/>
  <c r="N926" i="23" s="1"/>
  <c r="Q926" i="23"/>
  <c r="T926" i="23"/>
  <c r="Y926" i="23"/>
  <c r="I927" i="23"/>
  <c r="D927" i="23"/>
  <c r="E927" i="23" s="1"/>
  <c r="L927" i="23"/>
  <c r="M927" i="23" s="1"/>
  <c r="Q927" i="23"/>
  <c r="Y927" i="23"/>
  <c r="T927" i="23"/>
  <c r="D928" i="23"/>
  <c r="E928" i="23" s="1"/>
  <c r="I928" i="23"/>
  <c r="L928" i="23"/>
  <c r="Q928" i="23"/>
  <c r="T928" i="23"/>
  <c r="D929" i="23"/>
  <c r="E929" i="23" s="1"/>
  <c r="F929" i="23"/>
  <c r="H929" i="23" s="1"/>
  <c r="I929" i="23"/>
  <c r="Q929" i="23"/>
  <c r="T929" i="23"/>
  <c r="U929" i="23" s="1"/>
  <c r="V929" i="23"/>
  <c r="Y929" i="23"/>
  <c r="L931" i="23"/>
  <c r="M931" i="23" s="1"/>
  <c r="Q931" i="23"/>
  <c r="D932" i="23"/>
  <c r="E932" i="23" s="1"/>
  <c r="I932" i="23"/>
  <c r="L932" i="23"/>
  <c r="Q932" i="23"/>
  <c r="T932" i="23"/>
  <c r="Y932" i="23"/>
  <c r="D933" i="23"/>
  <c r="E933" i="23" s="1"/>
  <c r="I933" i="23"/>
  <c r="Q933" i="23"/>
  <c r="L933" i="23"/>
  <c r="M933" i="23" s="1"/>
  <c r="T933" i="23"/>
  <c r="U933" i="23" s="1"/>
  <c r="Y933" i="23"/>
  <c r="L934" i="23"/>
  <c r="Q934" i="23"/>
  <c r="T934" i="23"/>
  <c r="Y934" i="23"/>
  <c r="I935" i="23"/>
  <c r="D935" i="23"/>
  <c r="E935" i="23" s="1"/>
  <c r="L935" i="23"/>
  <c r="M935" i="23" s="1"/>
  <c r="Q935" i="23"/>
  <c r="Y935" i="23"/>
  <c r="T935" i="23"/>
  <c r="L936" i="23"/>
  <c r="D937" i="23"/>
  <c r="E937" i="23" s="1"/>
  <c r="I937" i="23"/>
  <c r="T937" i="23"/>
  <c r="U937" i="23" s="1"/>
  <c r="Y937" i="23"/>
  <c r="L938" i="23"/>
  <c r="M938" i="23" s="1"/>
  <c r="Q938" i="23"/>
  <c r="T938" i="23"/>
  <c r="Y938" i="23"/>
  <c r="I939" i="23"/>
  <c r="D939" i="23"/>
  <c r="E939" i="23" s="1"/>
  <c r="L939" i="23"/>
  <c r="M939" i="23" s="1"/>
  <c r="Q939" i="23"/>
  <c r="Y939" i="23"/>
  <c r="T939" i="23"/>
  <c r="L940" i="23"/>
  <c r="Q940" i="23"/>
  <c r="T940" i="23"/>
  <c r="Y940" i="23"/>
  <c r="D941" i="23"/>
  <c r="E941" i="23" s="1"/>
  <c r="I941" i="23"/>
  <c r="T941" i="23"/>
  <c r="U941" i="23" s="1"/>
  <c r="V941" i="23"/>
  <c r="Y941" i="23"/>
  <c r="Y942" i="23"/>
  <c r="L943" i="23"/>
  <c r="M943" i="23" s="1"/>
  <c r="Q943" i="23"/>
  <c r="D944" i="23"/>
  <c r="E944" i="23" s="1"/>
  <c r="I944" i="23"/>
  <c r="L944" i="23"/>
  <c r="T944" i="23"/>
  <c r="Y944" i="23"/>
  <c r="D945" i="23"/>
  <c r="E945" i="23" s="1"/>
  <c r="I945" i="23"/>
  <c r="Q945" i="23"/>
  <c r="L945" i="23"/>
  <c r="M945" i="23" s="1"/>
  <c r="T945" i="23"/>
  <c r="U945" i="23" s="1"/>
  <c r="Y945" i="23"/>
  <c r="T946" i="23"/>
  <c r="Y946" i="23"/>
  <c r="I947" i="23"/>
  <c r="D947" i="23"/>
  <c r="E947" i="23" s="1"/>
  <c r="L947" i="23"/>
  <c r="M947" i="23" s="1"/>
  <c r="Q947" i="23"/>
  <c r="Y947" i="23"/>
  <c r="T947" i="23"/>
  <c r="D949" i="23"/>
  <c r="E949" i="23" s="1"/>
  <c r="I949" i="23"/>
  <c r="T949" i="23"/>
  <c r="U949" i="23" s="1"/>
  <c r="Y949" i="23"/>
  <c r="L950" i="23"/>
  <c r="M950" i="23" s="1"/>
  <c r="Q950" i="23"/>
  <c r="T950" i="23"/>
  <c r="Y950" i="23"/>
  <c r="I951" i="23"/>
  <c r="D951" i="23"/>
  <c r="E951" i="23" s="1"/>
  <c r="T951" i="23"/>
  <c r="Y951" i="23"/>
  <c r="L952" i="23"/>
  <c r="M952" i="23" s="1"/>
  <c r="D953" i="23"/>
  <c r="E953" i="23" s="1"/>
  <c r="I953" i="23"/>
  <c r="Q953" i="23"/>
  <c r="L953" i="23"/>
  <c r="M953" i="23" s="1"/>
  <c r="T953" i="23"/>
  <c r="U953" i="23" s="1"/>
  <c r="L954" i="23"/>
  <c r="D955" i="23"/>
  <c r="E955" i="23" s="1"/>
  <c r="I955" i="23"/>
  <c r="L955" i="23"/>
  <c r="M955" i="23" s="1"/>
  <c r="Q955" i="23"/>
  <c r="T955" i="23"/>
  <c r="U955" i="23" s="1"/>
  <c r="Y955" i="23"/>
  <c r="D956" i="23"/>
  <c r="E956" i="23" s="1"/>
  <c r="I956" i="23"/>
  <c r="Q956" i="23"/>
  <c r="L956" i="23"/>
  <c r="D957" i="23"/>
  <c r="T957" i="23"/>
  <c r="U957" i="23" s="1"/>
  <c r="I958" i="23"/>
  <c r="L958" i="23"/>
  <c r="M958" i="23" s="1"/>
  <c r="Q958" i="23"/>
  <c r="Y958" i="23"/>
  <c r="D959" i="23"/>
  <c r="E959" i="23" s="1"/>
  <c r="I959" i="23"/>
  <c r="T959" i="23"/>
  <c r="U959" i="23" s="1"/>
  <c r="Y959" i="23"/>
  <c r="Q960" i="23"/>
  <c r="D961" i="23"/>
  <c r="E961" i="23" s="1"/>
  <c r="I961" i="23"/>
  <c r="L961" i="23"/>
  <c r="M961" i="23" s="1"/>
  <c r="Q961" i="23"/>
  <c r="T961" i="23"/>
  <c r="U961" i="23" s="1"/>
  <c r="Y961" i="23"/>
  <c r="D962" i="23"/>
  <c r="E962" i="23" s="1"/>
  <c r="I962" i="23"/>
  <c r="Q962" i="23"/>
  <c r="L962" i="23"/>
  <c r="M962" i="23" s="1"/>
  <c r="D963" i="23"/>
  <c r="I963" i="23"/>
  <c r="Q963" i="23"/>
  <c r="L963" i="23"/>
  <c r="M963" i="23" s="1"/>
  <c r="T963" i="23"/>
  <c r="U963" i="23" s="1"/>
  <c r="Y963" i="23"/>
  <c r="D964" i="23"/>
  <c r="E964" i="23" s="1"/>
  <c r="L964" i="23"/>
  <c r="M964" i="23" s="1"/>
  <c r="N964" i="23"/>
  <c r="P964" i="23" s="1"/>
  <c r="Q964" i="23"/>
  <c r="T964" i="23"/>
  <c r="D965" i="23"/>
  <c r="E965" i="23" s="1"/>
  <c r="F965" i="23"/>
  <c r="H965" i="23" s="1"/>
  <c r="I965" i="23"/>
  <c r="Q965" i="23"/>
  <c r="L965" i="23"/>
  <c r="M965" i="23" s="1"/>
  <c r="T965" i="23"/>
  <c r="U965" i="23" s="1"/>
  <c r="Y965" i="23"/>
  <c r="I966" i="23"/>
  <c r="Q966" i="23"/>
  <c r="D967" i="23"/>
  <c r="L967" i="23"/>
  <c r="M967" i="23" s="1"/>
  <c r="Q967" i="23"/>
  <c r="T967" i="23"/>
  <c r="U967" i="23" s="1"/>
  <c r="Y967" i="23"/>
  <c r="D968" i="23"/>
  <c r="E968" i="23" s="1"/>
  <c r="I968" i="23"/>
  <c r="Q968" i="23"/>
  <c r="L968" i="23"/>
  <c r="M968" i="23" s="1"/>
  <c r="N968" i="23"/>
  <c r="P968" i="23" s="1"/>
  <c r="T968" i="23"/>
  <c r="Y968" i="23"/>
  <c r="D969" i="23"/>
  <c r="I969" i="23"/>
  <c r="L969" i="23"/>
  <c r="M969" i="23" s="1"/>
  <c r="Q969" i="23"/>
  <c r="T969" i="23"/>
  <c r="U969" i="23" s="1"/>
  <c r="Y969" i="23"/>
  <c r="D970" i="23"/>
  <c r="E970" i="23" s="1"/>
  <c r="I970" i="23"/>
  <c r="T970" i="23"/>
  <c r="D971" i="23"/>
  <c r="E971" i="23" s="1"/>
  <c r="I971" i="23"/>
  <c r="Q971" i="23"/>
  <c r="Y972" i="23"/>
  <c r="D973" i="23"/>
  <c r="E973" i="23" s="1"/>
  <c r="I973" i="23"/>
  <c r="L973" i="23"/>
  <c r="N973" i="23" s="1"/>
  <c r="Q973" i="23"/>
  <c r="D974" i="23"/>
  <c r="Y974" i="23"/>
  <c r="D975" i="23"/>
  <c r="E975" i="23" s="1"/>
  <c r="I975" i="23"/>
  <c r="L975" i="23"/>
  <c r="N975" i="23" s="1"/>
  <c r="Q975" i="23"/>
  <c r="T975" i="23"/>
  <c r="U975" i="23" s="1"/>
  <c r="Y975" i="23"/>
  <c r="D976" i="23"/>
  <c r="Q976" i="23"/>
  <c r="L976" i="23"/>
  <c r="Y976" i="23"/>
  <c r="D977" i="23"/>
  <c r="E977" i="23" s="1"/>
  <c r="I977" i="23"/>
  <c r="L977" i="23"/>
  <c r="M977" i="23" s="1"/>
  <c r="Q977" i="23"/>
  <c r="T977" i="23"/>
  <c r="U977" i="23" s="1"/>
  <c r="Y977" i="23"/>
  <c r="D978" i="23"/>
  <c r="L978" i="23"/>
  <c r="N978" i="23" s="1"/>
  <c r="D979" i="23"/>
  <c r="I979" i="23"/>
  <c r="L979" i="23"/>
  <c r="N979" i="23" s="1"/>
  <c r="M979" i="23"/>
  <c r="Q979" i="23"/>
  <c r="T979" i="23"/>
  <c r="U979" i="23" s="1"/>
  <c r="Q980" i="23"/>
  <c r="D981" i="23"/>
  <c r="F981" i="23" s="1"/>
  <c r="I981" i="23"/>
  <c r="L981" i="23"/>
  <c r="M981" i="23" s="1"/>
  <c r="N981" i="23"/>
  <c r="Q981" i="23"/>
  <c r="T981" i="23"/>
  <c r="U981" i="23" s="1"/>
  <c r="D982" i="23"/>
  <c r="I982" i="23"/>
  <c r="Q982" i="23"/>
  <c r="Y982" i="23"/>
  <c r="T982" i="23"/>
  <c r="D983" i="23"/>
  <c r="E983" i="23" s="1"/>
  <c r="I983" i="23"/>
  <c r="L983" i="23"/>
  <c r="M983" i="23" s="1"/>
  <c r="Q983" i="23"/>
  <c r="T983" i="23"/>
  <c r="U983" i="23" s="1"/>
  <c r="D984" i="23"/>
  <c r="I984" i="23"/>
  <c r="D985" i="23"/>
  <c r="E985" i="23" s="1"/>
  <c r="I985" i="23"/>
  <c r="L985" i="23"/>
  <c r="N985" i="23" s="1"/>
  <c r="M985" i="23"/>
  <c r="Q985" i="23"/>
  <c r="D986" i="23"/>
  <c r="Y986" i="23"/>
  <c r="D987" i="23"/>
  <c r="E987" i="23" s="1"/>
  <c r="I987" i="23"/>
  <c r="L987" i="23"/>
  <c r="N987" i="23" s="1"/>
  <c r="M987" i="23"/>
  <c r="Q987" i="23"/>
  <c r="T987" i="23"/>
  <c r="U987" i="23" s="1"/>
  <c r="Y987" i="23"/>
  <c r="D988" i="23"/>
  <c r="Q988" i="23"/>
  <c r="L988" i="23"/>
  <c r="Y988" i="23"/>
  <c r="D989" i="23"/>
  <c r="E989" i="23" s="1"/>
  <c r="I989" i="23"/>
  <c r="L989" i="23"/>
  <c r="M989" i="23" s="1"/>
  <c r="Q989" i="23"/>
  <c r="T989" i="23"/>
  <c r="U989" i="23" s="1"/>
  <c r="Y989" i="23"/>
  <c r="D990" i="23"/>
  <c r="L990" i="23"/>
  <c r="N990" i="23" s="1"/>
  <c r="D991" i="23"/>
  <c r="I991" i="23"/>
  <c r="L991" i="23"/>
  <c r="N991" i="23" s="1"/>
  <c r="Q991" i="23"/>
  <c r="T991" i="23"/>
  <c r="U991" i="23" s="1"/>
  <c r="Q992" i="23"/>
  <c r="D993" i="23"/>
  <c r="F993" i="23" s="1"/>
  <c r="E993" i="23"/>
  <c r="I993" i="23"/>
  <c r="L993" i="23"/>
  <c r="M993" i="23"/>
  <c r="N993" i="23"/>
  <c r="Q993" i="23"/>
  <c r="T993" i="23"/>
  <c r="U993" i="23" s="1"/>
  <c r="D994" i="23"/>
  <c r="I994" i="23"/>
  <c r="Q994" i="23"/>
  <c r="Y994" i="23"/>
  <c r="T994" i="23"/>
  <c r="D995" i="23"/>
  <c r="E995" i="23" s="1"/>
  <c r="I995" i="23"/>
  <c r="L995" i="23"/>
  <c r="M995" i="23"/>
  <c r="N995" i="23"/>
  <c r="Q995" i="23"/>
  <c r="T995" i="23"/>
  <c r="U995" i="23" s="1"/>
  <c r="D996" i="23"/>
  <c r="I996" i="23"/>
  <c r="Y996" i="23"/>
  <c r="D997" i="23"/>
  <c r="E997" i="23" s="1"/>
  <c r="I997" i="23"/>
  <c r="L997" i="23"/>
  <c r="M997" i="23" s="1"/>
  <c r="Q997" i="23"/>
  <c r="D998" i="23"/>
  <c r="Y998" i="23"/>
  <c r="D999" i="23"/>
  <c r="E999" i="23" s="1"/>
  <c r="I999" i="23"/>
  <c r="L999" i="23"/>
  <c r="M999" i="23" s="1"/>
  <c r="Q999" i="23"/>
  <c r="T999" i="23"/>
  <c r="U999" i="23" s="1"/>
  <c r="V999" i="23"/>
  <c r="Y999" i="23"/>
  <c r="D1000" i="23"/>
  <c r="Q1000" i="23"/>
  <c r="L1000" i="23"/>
  <c r="Y1000" i="23"/>
  <c r="D1001" i="23"/>
  <c r="E1001" i="23" s="1"/>
  <c r="I1001" i="23"/>
  <c r="L1001" i="23"/>
  <c r="N1001" i="23" s="1"/>
  <c r="M1001" i="23"/>
  <c r="Q1001" i="23"/>
  <c r="T1001" i="23"/>
  <c r="U1001" i="23" s="1"/>
  <c r="Y1001" i="23"/>
  <c r="D1002" i="23"/>
  <c r="Q1002" i="23"/>
  <c r="D1003" i="23"/>
  <c r="I1003" i="23"/>
  <c r="L1003" i="23"/>
  <c r="M1003" i="23" s="1"/>
  <c r="Q1003" i="23"/>
  <c r="T1003" i="23"/>
  <c r="U1003" i="23" s="1"/>
  <c r="Q1004" i="23"/>
  <c r="D1005" i="23"/>
  <c r="E1005" i="23" s="1"/>
  <c r="I1005" i="23"/>
  <c r="L1005" i="23"/>
  <c r="M1005" i="23" s="1"/>
  <c r="Q1005" i="23"/>
  <c r="T1005" i="23"/>
  <c r="U1005" i="23" s="1"/>
  <c r="L1006" i="23"/>
  <c r="M1006" i="23" s="1"/>
  <c r="Q1006" i="23"/>
  <c r="Y1006" i="23"/>
  <c r="I1007" i="23"/>
  <c r="D1007" i="23"/>
  <c r="L1007" i="23"/>
  <c r="Q1007" i="23"/>
  <c r="T1007" i="23"/>
  <c r="U1007" i="23"/>
  <c r="V1007" i="23"/>
  <c r="Y1007" i="23"/>
  <c r="D1008" i="23"/>
  <c r="D1009" i="23"/>
  <c r="I1009" i="23"/>
  <c r="L1009" i="23"/>
  <c r="Q1009" i="23"/>
  <c r="D1010" i="23"/>
  <c r="E1010" i="23" s="1"/>
  <c r="I1010" i="23"/>
  <c r="Y1010" i="23"/>
  <c r="T1010" i="23"/>
  <c r="V1010" i="23" s="1"/>
  <c r="D1011" i="23"/>
  <c r="E1011" i="23" s="1"/>
  <c r="I1011" i="23"/>
  <c r="L1011" i="23"/>
  <c r="M1011" i="23" s="1"/>
  <c r="Q1011" i="23"/>
  <c r="I1012" i="23"/>
  <c r="D1012" i="23"/>
  <c r="T1012" i="23"/>
  <c r="V1012" i="23" s="1"/>
  <c r="I1013" i="23"/>
  <c r="Q1013" i="23"/>
  <c r="L1013" i="23"/>
  <c r="T1013" i="23"/>
  <c r="V1013" i="23" s="1"/>
  <c r="Y1013" i="23"/>
  <c r="I1014" i="23"/>
  <c r="D1014" i="23"/>
  <c r="I1015" i="23"/>
  <c r="D1015" i="23"/>
  <c r="F1015" i="23" s="1"/>
  <c r="T1015" i="23"/>
  <c r="Y1015" i="23"/>
  <c r="I1016" i="23"/>
  <c r="Q1016" i="23"/>
  <c r="T1016" i="23"/>
  <c r="V1016" i="23" s="1"/>
  <c r="Y1016" i="23"/>
  <c r="I1017" i="23"/>
  <c r="L1017" i="23"/>
  <c r="N1017" i="23" s="1"/>
  <c r="Q1017" i="23"/>
  <c r="D1018" i="23"/>
  <c r="E1018" i="23" s="1"/>
  <c r="I1018" i="23"/>
  <c r="T1018" i="23"/>
  <c r="D1019" i="23"/>
  <c r="E1019" i="23" s="1"/>
  <c r="I1019" i="23"/>
  <c r="T1019" i="23"/>
  <c r="Y1019" i="23"/>
  <c r="I1020" i="23"/>
  <c r="D1021" i="23"/>
  <c r="E1021" i="23" s="1"/>
  <c r="L1021" i="23"/>
  <c r="M1021" i="23" s="1"/>
  <c r="Q1021" i="23"/>
  <c r="D1022" i="23"/>
  <c r="E1022" i="23" s="1"/>
  <c r="I1022" i="23"/>
  <c r="L1022" i="23"/>
  <c r="M1022" i="23" s="1"/>
  <c r="Q1022" i="23"/>
  <c r="T1022" i="23"/>
  <c r="D1023" i="23"/>
  <c r="E1023" i="23" s="1"/>
  <c r="T1023" i="23"/>
  <c r="V1023" i="23" s="1"/>
  <c r="Y1023" i="23"/>
  <c r="L1024" i="23"/>
  <c r="M1024" i="23" s="1"/>
  <c r="Q1024" i="23"/>
  <c r="T1024" i="23"/>
  <c r="U1024" i="23" s="1"/>
  <c r="Y1024" i="23"/>
  <c r="I1025" i="23"/>
  <c r="D1025" i="23"/>
  <c r="L1025" i="23"/>
  <c r="M1025" i="23" s="1"/>
  <c r="Q1025" i="23"/>
  <c r="D1026" i="23"/>
  <c r="I1026" i="23"/>
  <c r="L1027" i="23"/>
  <c r="M1027" i="23" s="1"/>
  <c r="Q1027" i="23"/>
  <c r="Y1027" i="23"/>
  <c r="I1028" i="23"/>
  <c r="D1028" i="23"/>
  <c r="L1028" i="23"/>
  <c r="Q1028" i="23"/>
  <c r="D1029" i="23"/>
  <c r="F1029" i="23" s="1"/>
  <c r="I1029" i="23"/>
  <c r="T1029" i="23"/>
  <c r="V1029" i="23" s="1"/>
  <c r="Y1029" i="23"/>
  <c r="D1030" i="23"/>
  <c r="I1030" i="23"/>
  <c r="L1030" i="23"/>
  <c r="N1030" i="23" s="1"/>
  <c r="M1030" i="23"/>
  <c r="Q1030" i="23"/>
  <c r="T1030" i="23"/>
  <c r="Y1030" i="23"/>
  <c r="D1031" i="23"/>
  <c r="I1031" i="23"/>
  <c r="Q1031" i="23"/>
  <c r="L1031" i="23"/>
  <c r="M1031" i="23" s="1"/>
  <c r="Y1031" i="23"/>
  <c r="T1031" i="23"/>
  <c r="D1032" i="23"/>
  <c r="I1032" i="23"/>
  <c r="T1033" i="23"/>
  <c r="V1033" i="23" s="1"/>
  <c r="Y1033" i="23"/>
  <c r="I1034" i="23"/>
  <c r="D1034" i="23"/>
  <c r="L1034" i="23"/>
  <c r="M1034" i="23" s="1"/>
  <c r="Q1034" i="23"/>
  <c r="T1034" i="23"/>
  <c r="Y1034" i="23"/>
  <c r="D1035" i="23"/>
  <c r="I1035" i="23"/>
  <c r="T1035" i="23"/>
  <c r="V1035" i="23" s="1"/>
  <c r="L1036" i="23"/>
  <c r="Q1036" i="23"/>
  <c r="T1036" i="23"/>
  <c r="U1036" i="23" s="1"/>
  <c r="Y1036" i="23"/>
  <c r="I1037" i="23"/>
  <c r="D1037" i="23"/>
  <c r="L1037" i="23"/>
  <c r="M1037" i="23" s="1"/>
  <c r="Q1037" i="23"/>
  <c r="D1038" i="23"/>
  <c r="I1038" i="23"/>
  <c r="L1039" i="23"/>
  <c r="M1039" i="23" s="1"/>
  <c r="Q1039" i="23"/>
  <c r="Y1039" i="23"/>
  <c r="T1039" i="23"/>
  <c r="V1039" i="23" s="1"/>
  <c r="L1040" i="23"/>
  <c r="M1040" i="23" s="1"/>
  <c r="N1040" i="23"/>
  <c r="Q1040" i="23"/>
  <c r="Y1040" i="23"/>
  <c r="T1040" i="23"/>
  <c r="D1041" i="23"/>
  <c r="I1041" i="23"/>
  <c r="T1041" i="23"/>
  <c r="V1041" i="23" s="1"/>
  <c r="Y1041" i="23"/>
  <c r="D1042" i="23"/>
  <c r="I1042" i="23"/>
  <c r="L1042" i="23"/>
  <c r="Q1042" i="23"/>
  <c r="T1042" i="23"/>
  <c r="U1042" i="23" s="1"/>
  <c r="V1042" i="23"/>
  <c r="Y1042" i="23"/>
  <c r="D1043" i="23"/>
  <c r="I1043" i="23"/>
  <c r="Q1043" i="23"/>
  <c r="Q1044" i="23"/>
  <c r="D1045" i="23"/>
  <c r="F1045" i="23" s="1"/>
  <c r="I1045" i="23"/>
  <c r="Q1045" i="23"/>
  <c r="L1045" i="23"/>
  <c r="M1045" i="23" s="1"/>
  <c r="T1045" i="23"/>
  <c r="V1045" i="23" s="1"/>
  <c r="U1045" i="23"/>
  <c r="Y1045" i="23"/>
  <c r="L1046" i="23"/>
  <c r="N1046" i="23" s="1"/>
  <c r="M1046" i="23"/>
  <c r="Q1046" i="23"/>
  <c r="T1046" i="23"/>
  <c r="U1046" i="23" s="1"/>
  <c r="V1046" i="23"/>
  <c r="Y1046" i="23"/>
  <c r="I1047" i="23"/>
  <c r="D1047" i="23"/>
  <c r="L1047" i="23"/>
  <c r="M1047" i="23" s="1"/>
  <c r="Q1047" i="23"/>
  <c r="T1047" i="23"/>
  <c r="V1047" i="23" s="1"/>
  <c r="U1047" i="23"/>
  <c r="D1048" i="23"/>
  <c r="I1048" i="23"/>
  <c r="L1048" i="23"/>
  <c r="Q1048" i="23"/>
  <c r="T1048" i="23"/>
  <c r="U1048" i="23" s="1"/>
  <c r="V1048" i="23"/>
  <c r="Y1048" i="23"/>
  <c r="Q1049" i="23"/>
  <c r="L1049" i="23"/>
  <c r="M1049" i="23" s="1"/>
  <c r="I1050" i="23"/>
  <c r="D1050" i="23"/>
  <c r="D1051" i="23"/>
  <c r="F1051" i="23" s="1"/>
  <c r="I1051" i="23"/>
  <c r="D1052" i="23"/>
  <c r="I1052" i="23"/>
  <c r="Q1052" i="23"/>
  <c r="L1052" i="23"/>
  <c r="N1052" i="23" s="1"/>
  <c r="D1053" i="23"/>
  <c r="F1053" i="23" s="1"/>
  <c r="E1053" i="23"/>
  <c r="I1053" i="23"/>
  <c r="T1053" i="23"/>
  <c r="V1053" i="23" s="1"/>
  <c r="Y1053" i="23"/>
  <c r="Q1054" i="23"/>
  <c r="L1054" i="23"/>
  <c r="M1054" i="23" s="1"/>
  <c r="N1054" i="23"/>
  <c r="T1054" i="23"/>
  <c r="Y1054" i="23"/>
  <c r="D1055" i="23"/>
  <c r="I1055" i="23"/>
  <c r="Q1055" i="23"/>
  <c r="L1055" i="23"/>
  <c r="M1055" i="23" s="1"/>
  <c r="T1055" i="23"/>
  <c r="V1055" i="23" s="1"/>
  <c r="Y1055" i="23"/>
  <c r="T1056" i="23"/>
  <c r="U1056" i="23" s="1"/>
  <c r="I1057" i="23"/>
  <c r="D1057" i="23"/>
  <c r="Q1057" i="23"/>
  <c r="L1057" i="23"/>
  <c r="M1057" i="23" s="1"/>
  <c r="L1058" i="23"/>
  <c r="M1058" i="23" s="1"/>
  <c r="Q1058" i="23"/>
  <c r="T1058" i="23"/>
  <c r="L1059" i="23"/>
  <c r="M1059" i="23" s="1"/>
  <c r="Q1059" i="23"/>
  <c r="L1060" i="23"/>
  <c r="M1060" i="23" s="1"/>
  <c r="N1060" i="23"/>
  <c r="Q1060" i="23"/>
  <c r="D1061" i="23"/>
  <c r="F1061" i="23" s="1"/>
  <c r="L1061" i="23"/>
  <c r="M1061" i="23" s="1"/>
  <c r="Q1061" i="23"/>
  <c r="Y1061" i="23"/>
  <c r="T1061" i="23"/>
  <c r="D1062" i="23"/>
  <c r="I1062" i="23"/>
  <c r="D1063" i="23"/>
  <c r="I1063" i="23"/>
  <c r="T1063" i="23"/>
  <c r="V1063" i="23" s="1"/>
  <c r="D1064" i="23"/>
  <c r="I1064" i="23"/>
  <c r="Q1064" i="23"/>
  <c r="L1064" i="23"/>
  <c r="D1065" i="23"/>
  <c r="F1065" i="23" s="1"/>
  <c r="I1065" i="23"/>
  <c r="Q1065" i="23"/>
  <c r="T1065" i="23"/>
  <c r="V1065" i="23" s="1"/>
  <c r="Y1065" i="23"/>
  <c r="Q1066" i="23"/>
  <c r="L1066" i="23"/>
  <c r="M1066" i="23" s="1"/>
  <c r="T1066" i="23"/>
  <c r="U1066" i="23" s="1"/>
  <c r="Y1066" i="23"/>
  <c r="D1067" i="23"/>
  <c r="I1067" i="23"/>
  <c r="Q1067" i="23"/>
  <c r="L1067" i="23"/>
  <c r="M1067" i="23" s="1"/>
  <c r="T1067" i="23"/>
  <c r="V1067" i="23" s="1"/>
  <c r="U1067" i="23"/>
  <c r="Y1067" i="23"/>
  <c r="I1068" i="23"/>
  <c r="L1068" i="23"/>
  <c r="N1068" i="23" s="1"/>
  <c r="T1068" i="23"/>
  <c r="U1068" i="23" s="1"/>
  <c r="I1069" i="23"/>
  <c r="D1069" i="23"/>
  <c r="L1069" i="23"/>
  <c r="Q1069" i="23"/>
  <c r="L1070" i="23"/>
  <c r="M1070" i="23" s="1"/>
  <c r="Q1070" i="23"/>
  <c r="T1070" i="23"/>
  <c r="U1070" i="23" s="1"/>
  <c r="Y1070" i="23"/>
  <c r="L1071" i="23"/>
  <c r="Q1071" i="23"/>
  <c r="T1071" i="23"/>
  <c r="Y1071" i="23"/>
  <c r="I1072" i="23"/>
  <c r="D1072" i="23"/>
  <c r="F1072" i="23" s="1"/>
  <c r="L1072" i="23"/>
  <c r="N1072" i="23" s="1"/>
  <c r="Q1072" i="23"/>
  <c r="T1072" i="23"/>
  <c r="U1072" i="23" s="1"/>
  <c r="Y1072" i="23"/>
  <c r="I1073" i="23"/>
  <c r="D1073" i="23"/>
  <c r="Q1073" i="23"/>
  <c r="L1073" i="23"/>
  <c r="Y1074" i="23"/>
  <c r="L1075" i="23"/>
  <c r="Q1075" i="23"/>
  <c r="T1075" i="23"/>
  <c r="Y1075" i="23"/>
  <c r="I1076" i="23"/>
  <c r="D1076" i="23"/>
  <c r="F1076" i="23" s="1"/>
  <c r="L1076" i="23"/>
  <c r="N1076" i="23" s="1"/>
  <c r="M1076" i="23"/>
  <c r="Q1076" i="23"/>
  <c r="T1076" i="23"/>
  <c r="U1076" i="23" s="1"/>
  <c r="Y1076" i="23"/>
  <c r="I1077" i="23"/>
  <c r="D1077" i="23"/>
  <c r="Q1077" i="23"/>
  <c r="L1077" i="23"/>
  <c r="L1078" i="23"/>
  <c r="Q1078" i="23"/>
  <c r="T1078" i="23"/>
  <c r="U1078" i="23" s="1"/>
  <c r="Y1078" i="23"/>
  <c r="L1079" i="23"/>
  <c r="I1081" i="23"/>
  <c r="D1081" i="23"/>
  <c r="L1081" i="23"/>
  <c r="Q1081" i="23"/>
  <c r="L1082" i="23"/>
  <c r="M1082" i="23" s="1"/>
  <c r="N1082" i="23"/>
  <c r="Q1082" i="23"/>
  <c r="Q1083" i="23"/>
  <c r="D1084" i="23"/>
  <c r="I1084" i="23"/>
  <c r="L1084" i="23"/>
  <c r="M1084" i="23" s="1"/>
  <c r="Q1084" i="23"/>
  <c r="T1084" i="23"/>
  <c r="V1084" i="23" s="1"/>
  <c r="Y1084" i="23"/>
  <c r="D1085" i="23"/>
  <c r="E1085" i="23"/>
  <c r="I1085" i="23"/>
  <c r="Q1085" i="23"/>
  <c r="L1085" i="23"/>
  <c r="N1085" i="23" s="1"/>
  <c r="D1086" i="23"/>
  <c r="I1086" i="23"/>
  <c r="Q1087" i="23"/>
  <c r="D1088" i="23"/>
  <c r="E1088" i="23" s="1"/>
  <c r="I1088" i="23"/>
  <c r="L1088" i="23"/>
  <c r="M1088" i="23" s="1"/>
  <c r="D1089" i="23"/>
  <c r="E1089" i="23" s="1"/>
  <c r="T1089" i="23"/>
  <c r="Y1089" i="23"/>
  <c r="D1090" i="23"/>
  <c r="F1090" i="23" s="1"/>
  <c r="I1090" i="23"/>
  <c r="D1091" i="23"/>
  <c r="E1091" i="23" s="1"/>
  <c r="Y1091" i="23"/>
  <c r="T1091" i="23"/>
  <c r="U1091" i="23" s="1"/>
  <c r="I1092" i="23"/>
  <c r="D1092" i="23"/>
  <c r="E1092" i="23" s="1"/>
  <c r="Q1092" i="23"/>
  <c r="D1093" i="23"/>
  <c r="E1093" i="23" s="1"/>
  <c r="Q1093" i="23"/>
  <c r="T1093" i="23"/>
  <c r="I1094" i="23"/>
  <c r="D1094" i="23"/>
  <c r="L1094" i="23"/>
  <c r="M1094" i="23" s="1"/>
  <c r="Q1094" i="23"/>
  <c r="L1095" i="23"/>
  <c r="N1095" i="23" s="1"/>
  <c r="Q1095" i="23"/>
  <c r="T1095" i="23"/>
  <c r="V1095" i="23" s="1"/>
  <c r="L1096" i="23"/>
  <c r="N1096" i="23" s="1"/>
  <c r="Q1096" i="23"/>
  <c r="T1096" i="23"/>
  <c r="L1097" i="23"/>
  <c r="N1097" i="23" s="1"/>
  <c r="Q1097" i="23"/>
  <c r="T1097" i="23"/>
  <c r="V1097" i="23" s="1"/>
  <c r="L1099" i="23"/>
  <c r="N1099" i="23" s="1"/>
  <c r="Q1099" i="23"/>
  <c r="T1099" i="23"/>
  <c r="V1099" i="23" s="1"/>
  <c r="L1100" i="23"/>
  <c r="N1100" i="23" s="1"/>
  <c r="Q1100" i="23"/>
  <c r="T1100" i="23"/>
  <c r="V1100" i="23" s="1"/>
  <c r="L1101" i="23"/>
  <c r="N1101" i="23" s="1"/>
  <c r="Q1101" i="23"/>
  <c r="T1101" i="23"/>
  <c r="V1101" i="23" s="1"/>
  <c r="L1102" i="23"/>
  <c r="N1102" i="23" s="1"/>
  <c r="Q1102" i="23"/>
  <c r="T1102" i="23"/>
  <c r="V1102" i="23" s="1"/>
  <c r="L1103" i="23"/>
  <c r="N1103" i="23" s="1"/>
  <c r="Q1103" i="23"/>
  <c r="T1103" i="23"/>
  <c r="V1103" i="23" s="1"/>
  <c r="L1105" i="23"/>
  <c r="N1105" i="23" s="1"/>
  <c r="Q1105" i="23"/>
  <c r="T1105" i="23"/>
  <c r="V1105" i="23" s="1"/>
  <c r="L1106" i="23"/>
  <c r="N1106" i="23" s="1"/>
  <c r="Q1106" i="23"/>
  <c r="T1106" i="23"/>
  <c r="V1106" i="23" s="1"/>
  <c r="L1107" i="23"/>
  <c r="N1107" i="23" s="1"/>
  <c r="Q1107" i="23"/>
  <c r="T1107" i="23"/>
  <c r="V1107" i="23" s="1"/>
  <c r="L1108" i="23"/>
  <c r="N1108" i="23" s="1"/>
  <c r="Q1108" i="23"/>
  <c r="T1108" i="23"/>
  <c r="V1108" i="23" s="1"/>
  <c r="L1109" i="23"/>
  <c r="N1109" i="23" s="1"/>
  <c r="Q1109" i="23"/>
  <c r="T1109" i="23"/>
  <c r="V1109" i="23" s="1"/>
  <c r="L1111" i="23"/>
  <c r="N1111" i="23" s="1"/>
  <c r="Q1111" i="23"/>
  <c r="T1111" i="23"/>
  <c r="V1111" i="23" s="1"/>
  <c r="L1112" i="23"/>
  <c r="N1112" i="23" s="1"/>
  <c r="Q1112" i="23"/>
  <c r="T1112" i="23"/>
  <c r="Y1112" i="23"/>
  <c r="I1113" i="23"/>
  <c r="D1113" i="23"/>
  <c r="F1113" i="23" s="1"/>
  <c r="T1113" i="23"/>
  <c r="L1114" i="23"/>
  <c r="Q1114" i="23"/>
  <c r="T1114" i="23"/>
  <c r="Y1114" i="23"/>
  <c r="Y1115" i="23"/>
  <c r="T1115" i="23"/>
  <c r="I1117" i="23"/>
  <c r="T1117" i="23"/>
  <c r="V1117" i="23" s="1"/>
  <c r="Y1117" i="23"/>
  <c r="D1118" i="23"/>
  <c r="I1119" i="23"/>
  <c r="D1119" i="23"/>
  <c r="Q1119" i="23"/>
  <c r="L1119" i="23"/>
  <c r="M1119" i="23" s="1"/>
  <c r="T1119" i="23"/>
  <c r="V1119" i="23" s="1"/>
  <c r="D1120" i="23"/>
  <c r="I1120" i="23"/>
  <c r="L1120" i="23"/>
  <c r="Q1120" i="23"/>
  <c r="T1120" i="23"/>
  <c r="Q1121" i="23"/>
  <c r="L1121" i="23"/>
  <c r="M1121" i="23" s="1"/>
  <c r="Y1121" i="23"/>
  <c r="T1121" i="23"/>
  <c r="Q1123" i="23"/>
  <c r="L1123" i="23"/>
  <c r="M1123" i="23" s="1"/>
  <c r="D1124" i="23"/>
  <c r="I1124" i="23"/>
  <c r="L1124" i="23"/>
  <c r="Q1124" i="23"/>
  <c r="Q1125" i="23"/>
  <c r="Y1125" i="23"/>
  <c r="T1125" i="23"/>
  <c r="V1125" i="23" s="1"/>
  <c r="D1126" i="23"/>
  <c r="I1126" i="23"/>
  <c r="L1126" i="23"/>
  <c r="Q1126" i="23"/>
  <c r="I1129" i="23"/>
  <c r="D1129" i="23"/>
  <c r="Q1129" i="23"/>
  <c r="L1129" i="23"/>
  <c r="L1130" i="23"/>
  <c r="T1131" i="23"/>
  <c r="Y1131" i="23"/>
  <c r="L1132" i="23"/>
  <c r="Q1132" i="23"/>
  <c r="T1132" i="23"/>
  <c r="Y1132" i="23"/>
  <c r="Q1133" i="23"/>
  <c r="D1134" i="23"/>
  <c r="F1134" i="23" s="1"/>
  <c r="I1134" i="23"/>
  <c r="I1135" i="23"/>
  <c r="D1135" i="23"/>
  <c r="Q1135" i="23"/>
  <c r="L1135" i="23"/>
  <c r="L1136" i="23"/>
  <c r="I1137" i="23"/>
  <c r="D1137" i="23"/>
  <c r="E1137" i="23" s="1"/>
  <c r="T1137" i="23"/>
  <c r="D1138" i="23"/>
  <c r="F1138" i="23" s="1"/>
  <c r="E1138" i="23"/>
  <c r="T1138" i="23"/>
  <c r="Y1138" i="23"/>
  <c r="I1139" i="23"/>
  <c r="D1139" i="23"/>
  <c r="E1139" i="23" s="1"/>
  <c r="Q1139" i="23"/>
  <c r="T1139" i="23"/>
  <c r="Y1139" i="23"/>
  <c r="D1140" i="23"/>
  <c r="T1141" i="23"/>
  <c r="D1142" i="23"/>
  <c r="F1142" i="23" s="1"/>
  <c r="I1142" i="23"/>
  <c r="L1142" i="23"/>
  <c r="D1144" i="23"/>
  <c r="F1144" i="23" s="1"/>
  <c r="E1144" i="23"/>
  <c r="I1144" i="23"/>
  <c r="L1144" i="23"/>
  <c r="Q1144" i="23"/>
  <c r="Q1145" i="23"/>
  <c r="T1145" i="23"/>
  <c r="Y1145" i="23"/>
  <c r="I1147" i="23"/>
  <c r="D1147" i="23"/>
  <c r="Q1147" i="23"/>
  <c r="L1147" i="23"/>
  <c r="L1148" i="23"/>
  <c r="T1149" i="23"/>
  <c r="Y1149" i="23"/>
  <c r="L1150" i="23"/>
  <c r="Q1150" i="23"/>
  <c r="T1150" i="23"/>
  <c r="Y1150" i="23"/>
  <c r="Q1151" i="23"/>
  <c r="D1152" i="23"/>
  <c r="F1152" i="23" s="1"/>
  <c r="I1152" i="23"/>
  <c r="Y1152" i="23"/>
  <c r="I1153" i="23"/>
  <c r="D1153" i="23"/>
  <c r="Q1153" i="23"/>
  <c r="L1153" i="23"/>
  <c r="T1153" i="23"/>
  <c r="U1153" i="23"/>
  <c r="Y1153" i="23"/>
  <c r="D1154" i="23"/>
  <c r="F1154" i="23" s="1"/>
  <c r="I1154" i="23"/>
  <c r="L1154" i="23"/>
  <c r="T1155" i="23"/>
  <c r="Y1155" i="23"/>
  <c r="D1156" i="23"/>
  <c r="F1156" i="23" s="1"/>
  <c r="I1156" i="23"/>
  <c r="Q1157" i="23"/>
  <c r="Y1158" i="23"/>
  <c r="I1159" i="23"/>
  <c r="D1159" i="23"/>
  <c r="Q1159" i="23"/>
  <c r="L1159" i="23"/>
  <c r="D1160" i="23"/>
  <c r="F1160" i="23" s="1"/>
  <c r="L1160" i="23"/>
  <c r="T1161" i="23"/>
  <c r="Y1161" i="23"/>
  <c r="D1162" i="23"/>
  <c r="F1162" i="23" s="1"/>
  <c r="E1162" i="23"/>
  <c r="Q1163" i="23"/>
  <c r="I1165" i="23"/>
  <c r="D1165" i="23"/>
  <c r="Q1165" i="23"/>
  <c r="L1165" i="23"/>
  <c r="T1165" i="23"/>
  <c r="D1166" i="23"/>
  <c r="F1166" i="23" s="1"/>
  <c r="I1166" i="23"/>
  <c r="L1166" i="23"/>
  <c r="Y1167" i="23"/>
  <c r="D1168" i="23"/>
  <c r="F1168" i="23" s="1"/>
  <c r="E1168" i="23"/>
  <c r="I1168" i="23"/>
  <c r="I1169" i="23"/>
  <c r="Q1169" i="23"/>
  <c r="L1170" i="23"/>
  <c r="Q1170" i="23"/>
  <c r="I1171" i="23"/>
  <c r="D1171" i="23"/>
  <c r="Q1171" i="23"/>
  <c r="L1171" i="23"/>
  <c r="D1172" i="23"/>
  <c r="F1172" i="23" s="1"/>
  <c r="E1172" i="23"/>
  <c r="H1172" i="23" s="1"/>
  <c r="I1172" i="23"/>
  <c r="L1172" i="23"/>
  <c r="T1173" i="23"/>
  <c r="Y1173" i="23"/>
  <c r="D1174" i="23"/>
  <c r="F1174" i="23" s="1"/>
  <c r="I1174" i="23"/>
  <c r="Q1175" i="23"/>
  <c r="I1177" i="23"/>
  <c r="D1177" i="23"/>
  <c r="Q1177" i="23"/>
  <c r="L1177" i="23"/>
  <c r="T1177" i="23"/>
  <c r="U1177" i="23" s="1"/>
  <c r="L1178" i="23"/>
  <c r="I1179" i="23"/>
  <c r="T1179" i="23"/>
  <c r="D1180" i="23"/>
  <c r="F1180" i="23" s="1"/>
  <c r="E1180" i="23"/>
  <c r="H1180" i="23" s="1"/>
  <c r="I1180" i="23"/>
  <c r="L1180" i="23"/>
  <c r="Q1180" i="23"/>
  <c r="T1180" i="23"/>
  <c r="U1180" i="23" s="1"/>
  <c r="Y1180" i="23"/>
  <c r="I1181" i="23"/>
  <c r="D1181" i="23"/>
  <c r="Q1181" i="23"/>
  <c r="L1181" i="23"/>
  <c r="N1181" i="23" s="1"/>
  <c r="D1182" i="23"/>
  <c r="F1182" i="23" s="1"/>
  <c r="I1182" i="23"/>
  <c r="L1182" i="23"/>
  <c r="Q1182" i="23"/>
  <c r="T1182" i="23"/>
  <c r="U1182" i="23" s="1"/>
  <c r="Y1182" i="23"/>
  <c r="I1183" i="23"/>
  <c r="D1183" i="23"/>
  <c r="Q1183" i="23"/>
  <c r="L1183" i="23"/>
  <c r="D1184" i="23"/>
  <c r="L1184" i="23"/>
  <c r="Q1184" i="23"/>
  <c r="T1184" i="23"/>
  <c r="Y1184" i="23"/>
  <c r="I1185" i="23"/>
  <c r="D1185" i="23"/>
  <c r="F1185" i="23" s="1"/>
  <c r="Y1185" i="23"/>
  <c r="T1185" i="23"/>
  <c r="V1185" i="23" s="1"/>
  <c r="D1186" i="23"/>
  <c r="Q1186" i="23"/>
  <c r="Y1187" i="23"/>
  <c r="T1187" i="23"/>
  <c r="D1188" i="23"/>
  <c r="L1188" i="23"/>
  <c r="Q1188" i="23"/>
  <c r="T1188" i="23"/>
  <c r="U1188" i="23" s="1"/>
  <c r="Y1188" i="23"/>
  <c r="Q1189" i="23"/>
  <c r="T1189" i="23"/>
  <c r="Y1189" i="23"/>
  <c r="D1191" i="23"/>
  <c r="I1191" i="23"/>
  <c r="Q1191" i="23"/>
  <c r="Y1191" i="23"/>
  <c r="D1192" i="23"/>
  <c r="I1192" i="23"/>
  <c r="Q1192" i="23"/>
  <c r="L1192" i="23"/>
  <c r="Q1193" i="23"/>
  <c r="I1194" i="23"/>
  <c r="D1194" i="23"/>
  <c r="D1195" i="23"/>
  <c r="I1195" i="23"/>
  <c r="Q1195" i="23"/>
  <c r="Y1195" i="23"/>
  <c r="T1195" i="23"/>
  <c r="U1195" i="23" s="1"/>
  <c r="D1196" i="23"/>
  <c r="I1196" i="23"/>
  <c r="Q1196" i="23"/>
  <c r="D1197" i="23"/>
  <c r="Q1197" i="23"/>
  <c r="T1198" i="23"/>
  <c r="D1199" i="23"/>
  <c r="I1199" i="23"/>
  <c r="Y1199" i="23"/>
  <c r="T1199" i="23"/>
  <c r="D1200" i="23"/>
  <c r="I1200" i="23"/>
  <c r="Q1200" i="23"/>
  <c r="L1200" i="23"/>
  <c r="T1200" i="23"/>
  <c r="I1201" i="23"/>
  <c r="D1201" i="23"/>
  <c r="I1202" i="23"/>
  <c r="T1202" i="23"/>
  <c r="D1203" i="23"/>
  <c r="Y1203" i="23"/>
  <c r="I1204" i="23"/>
  <c r="D1204" i="23"/>
  <c r="D1205" i="23"/>
  <c r="I1205" i="23"/>
  <c r="Y1205" i="23"/>
  <c r="D1206" i="23"/>
  <c r="F1206" i="23" s="1"/>
  <c r="I1206" i="23"/>
  <c r="T1206" i="23"/>
  <c r="D1207" i="23"/>
  <c r="I1207" i="23"/>
  <c r="Y1207" i="23"/>
  <c r="D1208" i="23"/>
  <c r="F1208" i="23" s="1"/>
  <c r="I1208" i="23"/>
  <c r="Q1208" i="23"/>
  <c r="L1208" i="23"/>
  <c r="T1208" i="23"/>
  <c r="I1209" i="23"/>
  <c r="D1209" i="23"/>
  <c r="D1210" i="23"/>
  <c r="F1210" i="23" s="1"/>
  <c r="Q1210" i="23"/>
  <c r="L1210" i="23"/>
  <c r="D1211" i="23"/>
  <c r="I1211" i="23"/>
  <c r="Y1211" i="23"/>
  <c r="T1212" i="23"/>
  <c r="Y1212" i="23"/>
  <c r="D1213" i="23"/>
  <c r="I1213" i="23"/>
  <c r="Y1213" i="23"/>
  <c r="T1213" i="23"/>
  <c r="D1214" i="23"/>
  <c r="F1214" i="23" s="1"/>
  <c r="I1214" i="23"/>
  <c r="Q1214" i="23"/>
  <c r="T1214" i="23"/>
  <c r="D1215" i="23"/>
  <c r="I1215" i="23"/>
  <c r="Y1215" i="23"/>
  <c r="D1216" i="23"/>
  <c r="I1216" i="23"/>
  <c r="Q1216" i="23"/>
  <c r="T1216" i="23"/>
  <c r="Y1216" i="23"/>
  <c r="L1217" i="23"/>
  <c r="N1217" i="23" s="1"/>
  <c r="Q1217" i="23"/>
  <c r="Y1217" i="23"/>
  <c r="Q1218" i="23"/>
  <c r="L1218" i="23"/>
  <c r="M1218" i="23" s="1"/>
  <c r="T1218" i="23"/>
  <c r="U1218" i="23" s="1"/>
  <c r="D1219" i="23"/>
  <c r="I1219" i="23"/>
  <c r="L1219" i="23"/>
  <c r="N1219" i="23"/>
  <c r="Y1219" i="23"/>
  <c r="Q1220" i="23"/>
  <c r="L1220" i="23"/>
  <c r="M1220" i="23" s="1"/>
  <c r="T1220" i="23"/>
  <c r="U1220" i="23" s="1"/>
  <c r="Y1220" i="23"/>
  <c r="D1221" i="23"/>
  <c r="L1221" i="23"/>
  <c r="N1221" i="23" s="1"/>
  <c r="Y1221" i="23"/>
  <c r="D1222" i="23"/>
  <c r="I1222" i="23"/>
  <c r="Q1222" i="23"/>
  <c r="L1222" i="23"/>
  <c r="M1222" i="23" s="1"/>
  <c r="T1222" i="23"/>
  <c r="U1222" i="23" s="1"/>
  <c r="Y1222" i="23"/>
  <c r="D1223" i="23"/>
  <c r="L1223" i="23"/>
  <c r="N1223" i="23"/>
  <c r="Q1223" i="23"/>
  <c r="Y1223" i="23"/>
  <c r="I1224" i="23"/>
  <c r="D1224" i="23"/>
  <c r="F1224" i="23" s="1"/>
  <c r="T1224" i="23"/>
  <c r="U1224" i="23" s="1"/>
  <c r="Y1224" i="23"/>
  <c r="D1225" i="23"/>
  <c r="L1225" i="23"/>
  <c r="N1225" i="23" s="1"/>
  <c r="Q1225" i="23"/>
  <c r="Y1225" i="23"/>
  <c r="D1226" i="23"/>
  <c r="I1226" i="23"/>
  <c r="Q1226" i="23"/>
  <c r="L1226" i="23"/>
  <c r="M1226" i="23" s="1"/>
  <c r="D548" i="23"/>
  <c r="E548" i="23" s="1"/>
  <c r="I548" i="23"/>
  <c r="L548" i="23"/>
  <c r="M548" i="23" s="1"/>
  <c r="T548" i="23"/>
  <c r="Y548" i="23"/>
  <c r="D549" i="23"/>
  <c r="I549" i="23"/>
  <c r="L549" i="23"/>
  <c r="Q549" i="23"/>
  <c r="T549" i="23"/>
  <c r="D550" i="23"/>
  <c r="I550" i="23"/>
  <c r="L550" i="23"/>
  <c r="Q550" i="23"/>
  <c r="T550" i="23"/>
  <c r="Y550" i="23"/>
  <c r="D551" i="23"/>
  <c r="L551" i="23"/>
  <c r="Q551" i="23"/>
  <c r="I552" i="23"/>
  <c r="D552" i="23"/>
  <c r="F552" i="23" s="1"/>
  <c r="L553" i="23"/>
  <c r="M553" i="23" s="1"/>
  <c r="Q553" i="23"/>
  <c r="Y553" i="23"/>
  <c r="T553" i="23"/>
  <c r="D554" i="23"/>
  <c r="L554" i="23"/>
  <c r="Q554" i="23"/>
  <c r="T554" i="23"/>
  <c r="V554" i="23" s="1"/>
  <c r="I555" i="23"/>
  <c r="D555" i="23"/>
  <c r="L555" i="23"/>
  <c r="M555" i="23" s="1"/>
  <c r="Q555" i="23"/>
  <c r="I556" i="23"/>
  <c r="D556" i="23"/>
  <c r="E556" i="23" s="1"/>
  <c r="Q556" i="23"/>
  <c r="L556" i="23"/>
  <c r="T556" i="23"/>
  <c r="U556" i="23" s="1"/>
  <c r="Y556" i="23"/>
  <c r="Q557" i="23"/>
  <c r="L557" i="23"/>
  <c r="M557" i="23" s="1"/>
  <c r="T557" i="23"/>
  <c r="Y557" i="23"/>
  <c r="D558" i="23"/>
  <c r="F558" i="23" s="1"/>
  <c r="I558" i="23"/>
  <c r="T558" i="23"/>
  <c r="V558" i="23" s="1"/>
  <c r="D559" i="23"/>
  <c r="I559" i="23"/>
  <c r="Q559" i="23"/>
  <c r="D560" i="23"/>
  <c r="E560" i="23" s="1"/>
  <c r="I560" i="23"/>
  <c r="L560" i="23"/>
  <c r="Y560" i="23"/>
  <c r="T560" i="23"/>
  <c r="U560" i="23" s="1"/>
  <c r="D561" i="23"/>
  <c r="E561" i="23" s="1"/>
  <c r="I561" i="23"/>
  <c r="L561" i="23"/>
  <c r="M561" i="23" s="1"/>
  <c r="Q561" i="23"/>
  <c r="Y561" i="23"/>
  <c r="T561" i="23"/>
  <c r="U561" i="23" s="1"/>
  <c r="D562" i="23"/>
  <c r="F562" i="23" s="1"/>
  <c r="E562" i="23"/>
  <c r="I562" i="23"/>
  <c r="L562" i="23"/>
  <c r="Q562" i="23"/>
  <c r="D563" i="23"/>
  <c r="E563" i="23" s="1"/>
  <c r="I563" i="23"/>
  <c r="L563" i="23"/>
  <c r="M563" i="23" s="1"/>
  <c r="Q563" i="23"/>
  <c r="T563" i="23"/>
  <c r="Y563" i="23"/>
  <c r="I564" i="23"/>
  <c r="D564" i="23"/>
  <c r="E564" i="23" s="1"/>
  <c r="T564" i="23"/>
  <c r="U564" i="23" s="1"/>
  <c r="I565" i="23"/>
  <c r="D565" i="23"/>
  <c r="L565" i="23"/>
  <c r="M565" i="23" s="1"/>
  <c r="Q565" i="23"/>
  <c r="Y565" i="23"/>
  <c r="T565" i="23"/>
  <c r="I566" i="23"/>
  <c r="L566" i="23"/>
  <c r="Q566" i="23"/>
  <c r="I567" i="23"/>
  <c r="Y567" i="23"/>
  <c r="T567" i="23"/>
  <c r="U567" i="23" s="1"/>
  <c r="I568" i="23"/>
  <c r="D568" i="23"/>
  <c r="L568" i="23"/>
  <c r="Q568" i="23"/>
  <c r="Y568" i="23"/>
  <c r="T568" i="23"/>
  <c r="I569" i="23"/>
  <c r="L569" i="23"/>
  <c r="M569" i="23" s="1"/>
  <c r="Q569" i="23"/>
  <c r="I570" i="23"/>
  <c r="T570" i="23"/>
  <c r="U570" i="23" s="1"/>
  <c r="I571" i="23"/>
  <c r="D571" i="23"/>
  <c r="L571" i="23"/>
  <c r="M571" i="23" s="1"/>
  <c r="Q571" i="23"/>
  <c r="Y571" i="23"/>
  <c r="T571" i="23"/>
  <c r="U571" i="23" s="1"/>
  <c r="D572" i="23"/>
  <c r="L572" i="23"/>
  <c r="Q572" i="23"/>
  <c r="T572" i="23"/>
  <c r="V572" i="23" s="1"/>
  <c r="L573" i="23"/>
  <c r="M573" i="23" s="1"/>
  <c r="Q573" i="23"/>
  <c r="I574" i="23"/>
  <c r="D574" i="23"/>
  <c r="L574" i="23"/>
  <c r="Q574" i="23"/>
  <c r="T574" i="23"/>
  <c r="V574" i="23" s="1"/>
  <c r="L575" i="23"/>
  <c r="M575" i="23" s="1"/>
  <c r="Q575" i="23"/>
  <c r="I576" i="23"/>
  <c r="D576" i="23"/>
  <c r="E576" i="23" s="1"/>
  <c r="I577" i="23"/>
  <c r="D577" i="23"/>
  <c r="L577" i="23"/>
  <c r="Q577" i="23"/>
  <c r="Y577" i="23"/>
  <c r="T577" i="23"/>
  <c r="D578" i="23"/>
  <c r="I578" i="23"/>
  <c r="T578" i="23"/>
  <c r="Y578" i="23"/>
  <c r="I579" i="23"/>
  <c r="D579" i="23"/>
  <c r="L579" i="23"/>
  <c r="Q579" i="23"/>
  <c r="D580" i="23"/>
  <c r="I580" i="23"/>
  <c r="Q580" i="23"/>
  <c r="T580" i="23"/>
  <c r="Y580" i="23"/>
  <c r="I581" i="23"/>
  <c r="D581" i="23"/>
  <c r="L581" i="23"/>
  <c r="Q581" i="23"/>
  <c r="Y581" i="23"/>
  <c r="T581" i="23"/>
  <c r="D582" i="23"/>
  <c r="I582" i="23"/>
  <c r="T582" i="23"/>
  <c r="I583" i="23"/>
  <c r="D583" i="23"/>
  <c r="L583" i="23"/>
  <c r="Q583" i="23"/>
  <c r="D584" i="23"/>
  <c r="I584" i="23"/>
  <c r="Q584" i="23"/>
  <c r="L584" i="23"/>
  <c r="T584" i="23"/>
  <c r="Y584" i="23"/>
  <c r="I585" i="23"/>
  <c r="D585" i="23"/>
  <c r="L585" i="23"/>
  <c r="Q585" i="23"/>
  <c r="Y585" i="23"/>
  <c r="T585" i="23"/>
  <c r="D586" i="23"/>
  <c r="I586" i="23"/>
  <c r="T586" i="23"/>
  <c r="Y586" i="23"/>
  <c r="I587" i="23"/>
  <c r="D587" i="23"/>
  <c r="L587" i="23"/>
  <c r="Q587" i="23"/>
  <c r="D588" i="23"/>
  <c r="I588" i="23"/>
  <c r="I589" i="23"/>
  <c r="D589" i="23"/>
  <c r="L589" i="23"/>
  <c r="Q589" i="23"/>
  <c r="Y589" i="23"/>
  <c r="T589" i="23"/>
  <c r="D590" i="23"/>
  <c r="I590" i="23"/>
  <c r="T590" i="23"/>
  <c r="Y590" i="23"/>
  <c r="I591" i="23"/>
  <c r="D591" i="23"/>
  <c r="L591" i="23"/>
  <c r="Q591" i="23"/>
  <c r="D592" i="23"/>
  <c r="I592" i="23"/>
  <c r="Q592" i="23"/>
  <c r="T592" i="23"/>
  <c r="Y592" i="23"/>
  <c r="I593" i="23"/>
  <c r="D593" i="23"/>
  <c r="L593" i="23"/>
  <c r="Q593" i="23"/>
  <c r="Y593" i="23"/>
  <c r="T593" i="23"/>
  <c r="D594" i="23"/>
  <c r="I594" i="23"/>
  <c r="I595" i="23"/>
  <c r="D595" i="23"/>
  <c r="L595" i="23"/>
  <c r="M595" i="23" s="1"/>
  <c r="Q595" i="23"/>
  <c r="D596" i="23"/>
  <c r="E596" i="23" s="1"/>
  <c r="I596" i="23"/>
  <c r="Y596" i="23"/>
  <c r="D597" i="23"/>
  <c r="E597" i="23" s="1"/>
  <c r="I597" i="23"/>
  <c r="L597" i="23"/>
  <c r="M597" i="23" s="1"/>
  <c r="Q597" i="23"/>
  <c r="T597" i="23"/>
  <c r="U597" i="23" s="1"/>
  <c r="Y597" i="23"/>
  <c r="D598" i="23"/>
  <c r="E598" i="23" s="1"/>
  <c r="I598" i="23"/>
  <c r="T598" i="23"/>
  <c r="U598" i="23" s="1"/>
  <c r="Y598" i="23"/>
  <c r="L599" i="23"/>
  <c r="M599" i="23" s="1"/>
  <c r="Q599" i="23"/>
  <c r="T599" i="23"/>
  <c r="U599" i="23" s="1"/>
  <c r="Y599" i="23"/>
  <c r="I600" i="23"/>
  <c r="D600" i="23"/>
  <c r="E600" i="23" s="1"/>
  <c r="Y600" i="23"/>
  <c r="D601" i="23"/>
  <c r="E601" i="23" s="1"/>
  <c r="I601" i="23"/>
  <c r="L601" i="23"/>
  <c r="M601" i="23"/>
  <c r="Q601" i="23"/>
  <c r="Y601" i="23"/>
  <c r="T601" i="23"/>
  <c r="U601" i="23" s="1"/>
  <c r="I602" i="23"/>
  <c r="D602" i="23"/>
  <c r="E602" i="23" s="1"/>
  <c r="L602" i="23"/>
  <c r="M602" i="23" s="1"/>
  <c r="I603" i="23"/>
  <c r="D603" i="23"/>
  <c r="E603" i="23" s="1"/>
  <c r="T603" i="23"/>
  <c r="U603" i="23" s="1"/>
  <c r="Y603" i="23"/>
  <c r="D604" i="23"/>
  <c r="E604" i="23" s="1"/>
  <c r="I604" i="23"/>
  <c r="Q604" i="23"/>
  <c r="D605" i="23"/>
  <c r="E605" i="23" s="1"/>
  <c r="I605" i="23"/>
  <c r="T605" i="23"/>
  <c r="U605" i="23" s="1"/>
  <c r="Y605" i="23"/>
  <c r="I606" i="23"/>
  <c r="D606" i="23"/>
  <c r="E606" i="23" s="1"/>
  <c r="L607" i="23"/>
  <c r="M607" i="23" s="1"/>
  <c r="Q607" i="23"/>
  <c r="D608" i="23"/>
  <c r="E608" i="23" s="1"/>
  <c r="I608" i="23"/>
  <c r="Y608" i="23"/>
  <c r="L609" i="23"/>
  <c r="M609" i="23" s="1"/>
  <c r="Q609" i="23"/>
  <c r="D610" i="23"/>
  <c r="E610" i="23" s="1"/>
  <c r="I610" i="23"/>
  <c r="Q610" i="23"/>
  <c r="T610" i="23"/>
  <c r="U610" i="23" s="1"/>
  <c r="Y610" i="23"/>
  <c r="D611" i="23"/>
  <c r="E611" i="23" s="1"/>
  <c r="I611" i="23"/>
  <c r="L611" i="23"/>
  <c r="M611" i="23" s="1"/>
  <c r="Q611" i="23"/>
  <c r="T611" i="23"/>
  <c r="U611" i="23" s="1"/>
  <c r="Y611" i="23"/>
  <c r="D613" i="23"/>
  <c r="E613" i="23" s="1"/>
  <c r="I613" i="23"/>
  <c r="L613" i="23"/>
  <c r="M613" i="23" s="1"/>
  <c r="Q613" i="23"/>
  <c r="T613" i="23"/>
  <c r="U613" i="23" s="1"/>
  <c r="Y613" i="23"/>
  <c r="D614" i="23"/>
  <c r="E614" i="23" s="1"/>
  <c r="I614" i="23"/>
  <c r="L614" i="23"/>
  <c r="M614" i="23" s="1"/>
  <c r="Q614" i="23"/>
  <c r="Y614" i="23"/>
  <c r="D615" i="23"/>
  <c r="E615" i="23" s="1"/>
  <c r="I615" i="23"/>
  <c r="L615" i="23"/>
  <c r="M615" i="23" s="1"/>
  <c r="Q615" i="23"/>
  <c r="T615" i="23"/>
  <c r="U615" i="23" s="1"/>
  <c r="Y615" i="23"/>
  <c r="D616" i="23"/>
  <c r="E616" i="23" s="1"/>
  <c r="I616" i="23"/>
  <c r="T616" i="23"/>
  <c r="U616" i="23" s="1"/>
  <c r="Y616" i="23"/>
  <c r="Q617" i="23"/>
  <c r="L617" i="23"/>
  <c r="M617" i="23" s="1"/>
  <c r="T617" i="23"/>
  <c r="Y617" i="23"/>
  <c r="D618" i="23"/>
  <c r="F618" i="23" s="1"/>
  <c r="I618" i="23"/>
  <c r="D619" i="23"/>
  <c r="I619" i="23"/>
  <c r="Q619" i="23"/>
  <c r="L619" i="23"/>
  <c r="N619" i="23" s="1"/>
  <c r="T619" i="23"/>
  <c r="Y619" i="23"/>
  <c r="L620" i="23"/>
  <c r="N620" i="23" s="1"/>
  <c r="M620" i="23"/>
  <c r="Q620" i="23"/>
  <c r="T620" i="23"/>
  <c r="Y620" i="23"/>
  <c r="D621" i="23"/>
  <c r="E621" i="23" s="1"/>
  <c r="I621" i="23"/>
  <c r="T621" i="23"/>
  <c r="U621" i="23" s="1"/>
  <c r="Y621" i="23"/>
  <c r="D622" i="23"/>
  <c r="F622" i="23" s="1"/>
  <c r="T622" i="23"/>
  <c r="Y622" i="23"/>
  <c r="L623" i="23"/>
  <c r="N623" i="23" s="1"/>
  <c r="Q623" i="23"/>
  <c r="D624" i="23"/>
  <c r="E624" i="23" s="1"/>
  <c r="I624" i="23"/>
  <c r="L625" i="23"/>
  <c r="Q625" i="23"/>
  <c r="T625" i="23"/>
  <c r="Y625" i="23"/>
  <c r="D626" i="23"/>
  <c r="I626" i="23"/>
  <c r="Y626" i="23"/>
  <c r="T626" i="23"/>
  <c r="T627" i="23"/>
  <c r="Y627" i="23"/>
  <c r="D628" i="23"/>
  <c r="I628" i="23"/>
  <c r="T628" i="23"/>
  <c r="Y628" i="23"/>
  <c r="I629" i="23"/>
  <c r="D629" i="23"/>
  <c r="E629" i="23" s="1"/>
  <c r="I630" i="23"/>
  <c r="D630" i="23"/>
  <c r="D631" i="23"/>
  <c r="E631" i="23" s="1"/>
  <c r="I631" i="23"/>
  <c r="L631" i="23"/>
  <c r="Q631" i="23"/>
  <c r="D632" i="23"/>
  <c r="E632" i="23" s="1"/>
  <c r="I632" i="23"/>
  <c r="L632" i="23"/>
  <c r="Q632" i="23"/>
  <c r="T632" i="23"/>
  <c r="Y632" i="23"/>
  <c r="D633" i="23"/>
  <c r="E633" i="23" s="1"/>
  <c r="I633" i="23"/>
  <c r="L633" i="23"/>
  <c r="N633" i="23" s="1"/>
  <c r="M633" i="23"/>
  <c r="Q633" i="23"/>
  <c r="T633" i="23"/>
  <c r="Y633" i="23"/>
  <c r="D634" i="23"/>
  <c r="I634" i="23"/>
  <c r="T634" i="23"/>
  <c r="U634" i="23" s="1"/>
  <c r="I635" i="23"/>
  <c r="D635" i="23"/>
  <c r="E635" i="23" s="1"/>
  <c r="L635" i="23"/>
  <c r="I637" i="23"/>
  <c r="D637" i="23"/>
  <c r="L637" i="23"/>
  <c r="Q637" i="23"/>
  <c r="Y637" i="23"/>
  <c r="Q638" i="23"/>
  <c r="T638" i="23"/>
  <c r="U638" i="23" s="1"/>
  <c r="Y638" i="23"/>
  <c r="T639" i="23"/>
  <c r="V639" i="23" s="1"/>
  <c r="Y639" i="23"/>
  <c r="Q640" i="23"/>
  <c r="L640" i="23"/>
  <c r="T640" i="23"/>
  <c r="U640" i="23" s="1"/>
  <c r="Y640" i="23"/>
  <c r="D641" i="23"/>
  <c r="I641" i="23"/>
  <c r="L641" i="23"/>
  <c r="N641" i="23" s="1"/>
  <c r="Y641" i="23"/>
  <c r="T641" i="23"/>
  <c r="D642" i="23"/>
  <c r="E642" i="23" s="1"/>
  <c r="I642" i="23"/>
  <c r="D643" i="23"/>
  <c r="E643" i="23" s="1"/>
  <c r="I643" i="23"/>
  <c r="L643" i="23"/>
  <c r="M643" i="23" s="1"/>
  <c r="Q643" i="23"/>
  <c r="Y643" i="23"/>
  <c r="T643" i="23"/>
  <c r="D645" i="23"/>
  <c r="I645" i="23"/>
  <c r="L646" i="23"/>
  <c r="N646" i="23" s="1"/>
  <c r="Q646" i="23"/>
  <c r="D647" i="23"/>
  <c r="I647" i="23"/>
  <c r="D648" i="23"/>
  <c r="E648" i="23" s="1"/>
  <c r="I648" i="23"/>
  <c r="D649" i="23"/>
  <c r="I649" i="23"/>
  <c r="Y649" i="23"/>
  <c r="L650" i="23"/>
  <c r="T650" i="23"/>
  <c r="V650" i="23"/>
  <c r="I651" i="23"/>
  <c r="D651" i="23"/>
  <c r="T652" i="23"/>
  <c r="V652" i="23" s="1"/>
  <c r="D653" i="23"/>
  <c r="I653" i="23"/>
  <c r="Y653" i="23"/>
  <c r="D655" i="23"/>
  <c r="I655" i="23"/>
  <c r="Y655" i="23"/>
  <c r="T655" i="23"/>
  <c r="I656" i="23"/>
  <c r="D656" i="23"/>
  <c r="E656" i="23" s="1"/>
  <c r="L656" i="23"/>
  <c r="Q656" i="23"/>
  <c r="T656" i="23"/>
  <c r="V656" i="23" s="1"/>
  <c r="Y656" i="23"/>
  <c r="D658" i="23"/>
  <c r="E658" i="23" s="1"/>
  <c r="I658" i="23"/>
  <c r="L658" i="23"/>
  <c r="N658" i="23" s="1"/>
  <c r="Q658" i="23"/>
  <c r="T658" i="23"/>
  <c r="V658" i="23" s="1"/>
  <c r="Y658" i="23"/>
  <c r="D659" i="23"/>
  <c r="Y659" i="23"/>
  <c r="Q661" i="23"/>
  <c r="L661" i="23"/>
  <c r="M661" i="23" s="1"/>
  <c r="D662" i="23"/>
  <c r="E662" i="23" s="1"/>
  <c r="I662" i="23"/>
  <c r="L662" i="23"/>
  <c r="T662" i="23"/>
  <c r="V662" i="23" s="1"/>
  <c r="D663" i="23"/>
  <c r="I663" i="23"/>
  <c r="Q663" i="23"/>
  <c r="L663" i="23"/>
  <c r="M663" i="23" s="1"/>
  <c r="Y663" i="23"/>
  <c r="D665" i="23"/>
  <c r="Q665" i="23"/>
  <c r="L665" i="23"/>
  <c r="Y665" i="23"/>
  <c r="Q667" i="23"/>
  <c r="L667" i="23"/>
  <c r="M667" i="23" s="1"/>
  <c r="D668" i="23"/>
  <c r="E668" i="23" s="1"/>
  <c r="I668" i="23"/>
  <c r="L668" i="23"/>
  <c r="N668" i="23" s="1"/>
  <c r="M668" i="23"/>
  <c r="Q668" i="23"/>
  <c r="T668" i="23"/>
  <c r="V668" i="23" s="1"/>
  <c r="Q669" i="23"/>
  <c r="L669" i="23"/>
  <c r="M669" i="23" s="1"/>
  <c r="Y669" i="23"/>
  <c r="D670" i="23"/>
  <c r="I670" i="23"/>
  <c r="L670" i="23"/>
  <c r="N670" i="23" s="1"/>
  <c r="Q670" i="23"/>
  <c r="T670" i="23"/>
  <c r="V670" i="23" s="1"/>
  <c r="Y670" i="23"/>
  <c r="D671" i="23"/>
  <c r="Q671" i="23"/>
  <c r="L671" i="23"/>
  <c r="Y671" i="23"/>
  <c r="D672" i="23"/>
  <c r="F672" i="23" s="1"/>
  <c r="I672" i="23"/>
  <c r="I674" i="23"/>
  <c r="D674" i="23"/>
  <c r="F674" i="23" s="1"/>
  <c r="T674" i="23"/>
  <c r="V674" i="23" s="1"/>
  <c r="D675" i="23"/>
  <c r="I675" i="23"/>
  <c r="Q675" i="23"/>
  <c r="L675" i="23"/>
  <c r="M675" i="23" s="1"/>
  <c r="Y675" i="23"/>
  <c r="D676" i="23"/>
  <c r="I676" i="23"/>
  <c r="L676" i="23"/>
  <c r="N676" i="23" s="1"/>
  <c r="Q676" i="23"/>
  <c r="T676" i="23"/>
  <c r="V676" i="23" s="1"/>
  <c r="Y676" i="23"/>
  <c r="D677" i="23"/>
  <c r="Q677" i="23"/>
  <c r="L677" i="23"/>
  <c r="Y677" i="23"/>
  <c r="D678" i="23"/>
  <c r="I678" i="23"/>
  <c r="Q679" i="23"/>
  <c r="L679" i="23"/>
  <c r="M679" i="23" s="1"/>
  <c r="D680" i="23"/>
  <c r="I680" i="23"/>
  <c r="L680" i="23"/>
  <c r="Q680" i="23"/>
  <c r="T681" i="23"/>
  <c r="U681" i="23" s="1"/>
  <c r="Y681" i="23"/>
  <c r="D682" i="23"/>
  <c r="I682" i="23"/>
  <c r="L682" i="23"/>
  <c r="Q682" i="23"/>
  <c r="T683" i="23"/>
  <c r="U683" i="23" s="1"/>
  <c r="Y683" i="23"/>
  <c r="D684" i="23"/>
  <c r="I684" i="23"/>
  <c r="T685" i="23"/>
  <c r="U685" i="23" s="1"/>
  <c r="V685" i="23"/>
  <c r="X685" i="23" s="1"/>
  <c r="Y685" i="23"/>
  <c r="D686" i="23"/>
  <c r="I686" i="23"/>
  <c r="L686" i="23"/>
  <c r="Q686" i="23"/>
  <c r="T687" i="23"/>
  <c r="U687" i="23" s="1"/>
  <c r="Y687" i="23"/>
  <c r="D688" i="23"/>
  <c r="I688" i="23"/>
  <c r="L688" i="23"/>
  <c r="Q688" i="23"/>
  <c r="T689" i="23"/>
  <c r="U689" i="23" s="1"/>
  <c r="Y689" i="23"/>
  <c r="D690" i="23"/>
  <c r="I690" i="23"/>
  <c r="T691" i="23"/>
  <c r="U691" i="23" s="1"/>
  <c r="Y691" i="23"/>
  <c r="D692" i="23"/>
  <c r="I692" i="23"/>
  <c r="L692" i="23"/>
  <c r="Q692" i="23"/>
  <c r="T693" i="23"/>
  <c r="U693" i="23" s="1"/>
  <c r="Y693" i="23"/>
  <c r="D694" i="23"/>
  <c r="I694" i="23"/>
  <c r="L694" i="23"/>
  <c r="Q694" i="23"/>
  <c r="T695" i="23"/>
  <c r="U695" i="23" s="1"/>
  <c r="Y695" i="23"/>
  <c r="D696" i="23"/>
  <c r="I696" i="23"/>
  <c r="T697" i="23"/>
  <c r="U697" i="23" s="1"/>
  <c r="Y697" i="23"/>
  <c r="D698" i="23"/>
  <c r="I698" i="23"/>
  <c r="L698" i="23"/>
  <c r="Q698" i="23"/>
  <c r="T699" i="23"/>
  <c r="U699" i="23" s="1"/>
  <c r="Y699" i="23"/>
  <c r="D700" i="23"/>
  <c r="I700" i="23"/>
  <c r="L700" i="23"/>
  <c r="Q700" i="23"/>
  <c r="T701" i="23"/>
  <c r="U701" i="23" s="1"/>
  <c r="Y701" i="23"/>
  <c r="D702" i="23"/>
  <c r="I702" i="23"/>
  <c r="T703" i="23"/>
  <c r="U703" i="23" s="1"/>
  <c r="Y703" i="23"/>
  <c r="D704" i="23"/>
  <c r="I704" i="23"/>
  <c r="L704" i="23"/>
  <c r="Q704" i="23"/>
  <c r="T705" i="23"/>
  <c r="U705" i="23" s="1"/>
  <c r="Y705" i="23"/>
  <c r="D706" i="23"/>
  <c r="I706" i="23"/>
  <c r="L706" i="23"/>
  <c r="Q706" i="23"/>
  <c r="T706" i="23"/>
  <c r="V706" i="23" s="1"/>
  <c r="D707" i="23"/>
  <c r="F707" i="23" s="1"/>
  <c r="I707" i="23"/>
  <c r="L707" i="23"/>
  <c r="N707" i="23" s="1"/>
  <c r="Q707" i="23"/>
  <c r="Q709" i="23"/>
  <c r="L709" i="23"/>
  <c r="N709" i="23" s="1"/>
  <c r="I710" i="23"/>
  <c r="D710" i="23"/>
  <c r="F710" i="23" s="1"/>
  <c r="L710" i="23"/>
  <c r="N710" i="23" s="1"/>
  <c r="Q710" i="23"/>
  <c r="Y710" i="23"/>
  <c r="T710" i="23"/>
  <c r="V710" i="23" s="1"/>
  <c r="Y711" i="23"/>
  <c r="T711" i="23"/>
  <c r="D712" i="23"/>
  <c r="L712" i="23"/>
  <c r="T712" i="23"/>
  <c r="U712" i="23" s="1"/>
  <c r="Y712" i="23"/>
  <c r="D713" i="23"/>
  <c r="E713" i="23" s="1"/>
  <c r="I713" i="23"/>
  <c r="L713" i="23"/>
  <c r="Q713" i="23"/>
  <c r="T713" i="23"/>
  <c r="Y713" i="23"/>
  <c r="D714" i="23"/>
  <c r="E714" i="23" s="1"/>
  <c r="I714" i="23"/>
  <c r="D715" i="23"/>
  <c r="I715" i="23"/>
  <c r="L715" i="23"/>
  <c r="T715" i="23"/>
  <c r="Y715" i="23"/>
  <c r="D716" i="23"/>
  <c r="E716" i="23" s="1"/>
  <c r="F716" i="23"/>
  <c r="I716" i="23"/>
  <c r="L716" i="23"/>
  <c r="Q716" i="23"/>
  <c r="T716" i="23"/>
  <c r="U716" i="23" s="1"/>
  <c r="Y716" i="23"/>
  <c r="D717" i="23"/>
  <c r="E717" i="23" s="1"/>
  <c r="I717" i="23"/>
  <c r="Y717" i="23"/>
  <c r="T717" i="23"/>
  <c r="D718" i="23"/>
  <c r="L718" i="23"/>
  <c r="T718" i="23"/>
  <c r="U718" i="23" s="1"/>
  <c r="Y718" i="23"/>
  <c r="D719" i="23"/>
  <c r="E719" i="23" s="1"/>
  <c r="I719" i="23"/>
  <c r="L719" i="23"/>
  <c r="Q719" i="23"/>
  <c r="T719" i="23"/>
  <c r="Y719" i="23"/>
  <c r="I720" i="23"/>
  <c r="D721" i="23"/>
  <c r="T721" i="23"/>
  <c r="Y721" i="23"/>
  <c r="I722" i="23"/>
  <c r="Q722" i="23"/>
  <c r="T722" i="23"/>
  <c r="U722" i="23" s="1"/>
  <c r="Y722" i="23"/>
  <c r="D723" i="23"/>
  <c r="Y723" i="23"/>
  <c r="T723" i="23"/>
  <c r="I724" i="23"/>
  <c r="Q724" i="23"/>
  <c r="T724" i="23"/>
  <c r="U724" i="23" s="1"/>
  <c r="Y724" i="23"/>
  <c r="D725" i="23"/>
  <c r="Y725" i="23"/>
  <c r="I726" i="23"/>
  <c r="T726" i="23"/>
  <c r="U726" i="23" s="1"/>
  <c r="D727" i="23"/>
  <c r="T727" i="23"/>
  <c r="Y727" i="23"/>
  <c r="I728" i="23"/>
  <c r="Q728" i="23"/>
  <c r="T728" i="23"/>
  <c r="Y728" i="23"/>
  <c r="D729" i="23"/>
  <c r="E729" i="23" s="1"/>
  <c r="T729" i="23"/>
  <c r="Y729" i="23"/>
  <c r="I730" i="23"/>
  <c r="D731" i="23"/>
  <c r="E731" i="23" s="1"/>
  <c r="Y731" i="23"/>
  <c r="T731" i="23"/>
  <c r="I732" i="23"/>
  <c r="Y732" i="23"/>
  <c r="D733" i="23"/>
  <c r="E733" i="23" s="1"/>
  <c r="Y733" i="23"/>
  <c r="T733" i="23"/>
  <c r="I734" i="23"/>
  <c r="T734" i="23"/>
  <c r="Y734" i="23"/>
  <c r="D735" i="23"/>
  <c r="E735" i="23" s="1"/>
  <c r="T735" i="23"/>
  <c r="Y735" i="23"/>
  <c r="I736" i="23"/>
  <c r="Y736" i="23"/>
  <c r="T736" i="23"/>
  <c r="D737" i="23"/>
  <c r="E737" i="23" s="1"/>
  <c r="Y737" i="23"/>
  <c r="T737" i="23"/>
  <c r="I738" i="23"/>
  <c r="T738" i="23"/>
  <c r="D739" i="23"/>
  <c r="E739" i="23"/>
  <c r="T739" i="23"/>
  <c r="Y739" i="23"/>
  <c r="I740" i="23"/>
  <c r="D741" i="23"/>
  <c r="E741" i="23" s="1"/>
  <c r="T741" i="23"/>
  <c r="Y741" i="23"/>
  <c r="I742" i="23"/>
  <c r="D743" i="23"/>
  <c r="E743" i="23" s="1"/>
  <c r="Y743" i="23"/>
  <c r="T743" i="23"/>
  <c r="I744" i="23"/>
  <c r="D745" i="23"/>
  <c r="E745" i="23" s="1"/>
  <c r="T745" i="23"/>
  <c r="Y745" i="23"/>
  <c r="I746" i="23"/>
  <c r="D747" i="23"/>
  <c r="E747" i="23" s="1"/>
  <c r="T747" i="23"/>
  <c r="Y747" i="23"/>
  <c r="I748" i="23"/>
  <c r="T748" i="23"/>
  <c r="Y748" i="23"/>
  <c r="D749" i="23"/>
  <c r="E749" i="23" s="1"/>
  <c r="T749" i="23"/>
  <c r="I750" i="23"/>
  <c r="D751" i="23"/>
  <c r="E751" i="23" s="1"/>
  <c r="T751" i="23"/>
  <c r="Y751" i="23"/>
  <c r="I752" i="23"/>
  <c r="T752" i="23"/>
  <c r="Y752" i="23"/>
  <c r="D753" i="23"/>
  <c r="E753" i="23" s="1"/>
  <c r="D754" i="23"/>
  <c r="E754" i="23" s="1"/>
  <c r="I754" i="23"/>
  <c r="D755" i="23"/>
  <c r="E755" i="23" s="1"/>
  <c r="D758" i="23"/>
  <c r="F758" i="23" s="1"/>
  <c r="E758" i="23"/>
  <c r="L758" i="23"/>
  <c r="N758" i="23"/>
  <c r="Q758" i="23"/>
  <c r="T758" i="23"/>
  <c r="Y758" i="23"/>
  <c r="Q759" i="23"/>
  <c r="L759" i="23"/>
  <c r="N759" i="23" s="1"/>
  <c r="Q761" i="23"/>
  <c r="T761" i="23"/>
  <c r="Y761" i="23"/>
  <c r="D762" i="23"/>
  <c r="F762" i="23" s="1"/>
  <c r="I762" i="23"/>
  <c r="T762" i="23"/>
  <c r="T763" i="23"/>
  <c r="U763" i="23" s="1"/>
  <c r="Y763" i="23"/>
  <c r="L764" i="23"/>
  <c r="N764" i="23" s="1"/>
  <c r="Y764" i="23"/>
  <c r="D765" i="23"/>
  <c r="I765" i="23"/>
  <c r="L765" i="23"/>
  <c r="Q765" i="23"/>
  <c r="T765" i="23"/>
  <c r="Y765" i="23"/>
  <c r="Y766" i="23"/>
  <c r="D767" i="23"/>
  <c r="I767" i="23"/>
  <c r="L767" i="23"/>
  <c r="Q767" i="23"/>
  <c r="T767" i="23"/>
  <c r="Y767" i="23"/>
  <c r="D769" i="23"/>
  <c r="I769" i="23"/>
  <c r="L769" i="23"/>
  <c r="Q769" i="23"/>
  <c r="T769" i="23"/>
  <c r="Y769" i="23"/>
  <c r="Y770" i="23"/>
  <c r="D771" i="23"/>
  <c r="I771" i="23"/>
  <c r="L771" i="23"/>
  <c r="Q771" i="23"/>
  <c r="T771" i="23"/>
  <c r="Y771" i="23"/>
  <c r="Y772" i="23"/>
  <c r="D773" i="23"/>
  <c r="I773" i="23"/>
  <c r="L773" i="23"/>
  <c r="Q773" i="23"/>
  <c r="T773" i="23"/>
  <c r="Y773" i="23"/>
  <c r="D775" i="23"/>
  <c r="I775" i="23"/>
  <c r="L775" i="23"/>
  <c r="Q775" i="23"/>
  <c r="T775" i="23"/>
  <c r="Y775" i="23"/>
  <c r="Y776" i="23"/>
  <c r="D777" i="23"/>
  <c r="I777" i="23"/>
  <c r="L777" i="23"/>
  <c r="Q777" i="23"/>
  <c r="T777" i="23"/>
  <c r="Y777" i="23"/>
  <c r="T778" i="23"/>
  <c r="Y778" i="23"/>
  <c r="T779" i="23"/>
  <c r="Y779" i="23"/>
  <c r="I781" i="23"/>
  <c r="D781" i="23"/>
  <c r="F781" i="23" s="1"/>
  <c r="T781" i="23"/>
  <c r="Y781" i="23"/>
  <c r="D782" i="23"/>
  <c r="E782" i="23" s="1"/>
  <c r="I782" i="23"/>
  <c r="I783" i="23"/>
  <c r="D783" i="23"/>
  <c r="F783" i="23" s="1"/>
  <c r="T783" i="23"/>
  <c r="Y783" i="23"/>
  <c r="D784" i="23"/>
  <c r="I784" i="23"/>
  <c r="T784" i="23"/>
  <c r="Y784" i="23"/>
  <c r="I785" i="23"/>
  <c r="D785" i="23"/>
  <c r="F785" i="23" s="1"/>
  <c r="T785" i="23"/>
  <c r="Y785" i="23"/>
  <c r="D786" i="23"/>
  <c r="E786" i="23" s="1"/>
  <c r="I786" i="23"/>
  <c r="Q786" i="23"/>
  <c r="I787" i="23"/>
  <c r="Q788" i="23"/>
  <c r="L788" i="23"/>
  <c r="N788" i="23" s="1"/>
  <c r="I789" i="23"/>
  <c r="D789" i="23"/>
  <c r="F789" i="23" s="1"/>
  <c r="Y789" i="23"/>
  <c r="T789" i="23"/>
  <c r="Q790" i="23"/>
  <c r="L790" i="23"/>
  <c r="N790" i="23" s="1"/>
  <c r="I791" i="23"/>
  <c r="D791" i="23"/>
  <c r="F791" i="23" s="1"/>
  <c r="Q794" i="23"/>
  <c r="T794" i="23"/>
  <c r="Y795" i="23"/>
  <c r="D796" i="23"/>
  <c r="E796" i="23" s="1"/>
  <c r="I796" i="23"/>
  <c r="Q796" i="23"/>
  <c r="L796" i="23"/>
  <c r="N796" i="23" s="1"/>
  <c r="T796" i="23"/>
  <c r="I797" i="23"/>
  <c r="D797" i="23"/>
  <c r="T797" i="23"/>
  <c r="Y797" i="23"/>
  <c r="D798" i="23"/>
  <c r="E798" i="23" s="1"/>
  <c r="I798" i="23"/>
  <c r="Q798" i="23"/>
  <c r="I799" i="23"/>
  <c r="D799" i="23"/>
  <c r="Y799" i="23"/>
  <c r="T799" i="23"/>
  <c r="D800" i="23"/>
  <c r="Q800" i="23"/>
  <c r="I801" i="23"/>
  <c r="D801" i="23"/>
  <c r="T801" i="23"/>
  <c r="Y801" i="23"/>
  <c r="D802" i="23"/>
  <c r="E802" i="23" s="1"/>
  <c r="I802" i="23"/>
  <c r="Q802" i="23"/>
  <c r="T802" i="23"/>
  <c r="Y802" i="23"/>
  <c r="T803" i="23"/>
  <c r="Y805" i="23"/>
  <c r="T805" i="23"/>
  <c r="D806" i="23"/>
  <c r="E806" i="23" s="1"/>
  <c r="I806" i="23"/>
  <c r="Q806" i="23"/>
  <c r="Y806" i="23"/>
  <c r="T806" i="23"/>
  <c r="Y807" i="23"/>
  <c r="D808" i="23"/>
  <c r="E808" i="23" s="1"/>
  <c r="I808" i="23"/>
  <c r="I809" i="23"/>
  <c r="D809" i="23"/>
  <c r="Y809" i="23"/>
  <c r="T809" i="23"/>
  <c r="D810" i="23"/>
  <c r="E810" i="23" s="1"/>
  <c r="Y811" i="23"/>
  <c r="T811" i="23"/>
  <c r="D812" i="23"/>
  <c r="E812" i="23" s="1"/>
  <c r="Q812" i="23"/>
  <c r="T812" i="23"/>
  <c r="Y812" i="23"/>
  <c r="L813" i="23"/>
  <c r="Q813" i="23"/>
  <c r="T813" i="23"/>
  <c r="D814" i="23"/>
  <c r="E814" i="23" s="1"/>
  <c r="I814" i="23"/>
  <c r="Q814" i="23"/>
  <c r="Y814" i="23"/>
  <c r="T814" i="23"/>
  <c r="U814" i="23" s="1"/>
  <c r="I815" i="23"/>
  <c r="D815" i="23"/>
  <c r="F815" i="23" s="1"/>
  <c r="L815" i="23"/>
  <c r="N815" i="23" s="1"/>
  <c r="Q815" i="23"/>
  <c r="T815" i="23"/>
  <c r="D816" i="23"/>
  <c r="E816" i="23" s="1"/>
  <c r="I816" i="23"/>
  <c r="I817" i="23"/>
  <c r="D817" i="23"/>
  <c r="F817" i="23" s="1"/>
  <c r="L817" i="23"/>
  <c r="N817" i="23" s="1"/>
  <c r="Q817" i="23"/>
  <c r="Y817" i="23"/>
  <c r="T817" i="23"/>
  <c r="D818" i="23"/>
  <c r="E818" i="23" s="1"/>
  <c r="Q818" i="23"/>
  <c r="T818" i="23"/>
  <c r="Y818" i="23"/>
  <c r="D820" i="23"/>
  <c r="E820" i="23" s="1"/>
  <c r="I820" i="23"/>
  <c r="Q820" i="23"/>
  <c r="T820" i="23"/>
  <c r="U820" i="23" s="1"/>
  <c r="Y820" i="23"/>
  <c r="I821" i="23"/>
  <c r="D821" i="23"/>
  <c r="F821" i="23" s="1"/>
  <c r="L821" i="23"/>
  <c r="N821" i="23" s="1"/>
  <c r="Q821" i="23"/>
  <c r="T821" i="23"/>
  <c r="Y822" i="23"/>
  <c r="Y823" i="23"/>
  <c r="T823" i="23"/>
  <c r="D824" i="23"/>
  <c r="E824" i="23" s="1"/>
  <c r="Q824" i="23"/>
  <c r="T824" i="23"/>
  <c r="Y824" i="23"/>
  <c r="L825" i="23"/>
  <c r="Y825" i="23"/>
  <c r="T825" i="23"/>
  <c r="Q826" i="23"/>
  <c r="Y826" i="23"/>
  <c r="T826" i="23"/>
  <c r="U826" i="23" s="1"/>
  <c r="L827" i="23"/>
  <c r="N827" i="23" s="1"/>
  <c r="Q827" i="23"/>
  <c r="I829" i="23"/>
  <c r="L829" i="23"/>
  <c r="N829" i="23" s="1"/>
  <c r="Q829" i="23"/>
  <c r="Y829" i="23"/>
  <c r="D830" i="23"/>
  <c r="E830" i="23" s="1"/>
  <c r="Q830" i="23"/>
  <c r="T830" i="23"/>
  <c r="Y830" i="23"/>
  <c r="L831" i="23"/>
  <c r="N831" i="23" s="1"/>
  <c r="D832" i="23"/>
  <c r="E832" i="23" s="1"/>
  <c r="I832" i="23"/>
  <c r="Q832" i="23"/>
  <c r="T832" i="23"/>
  <c r="U832" i="23" s="1"/>
  <c r="Y832" i="23"/>
  <c r="L833" i="23"/>
  <c r="N833" i="23" s="1"/>
  <c r="Q833" i="23"/>
  <c r="T833" i="23"/>
  <c r="Y833" i="23"/>
  <c r="D834" i="23"/>
  <c r="E834" i="23" s="1"/>
  <c r="I834" i="23"/>
  <c r="I835" i="23"/>
  <c r="D835" i="23"/>
  <c r="F835" i="23" s="1"/>
  <c r="T835" i="23"/>
  <c r="D836" i="23"/>
  <c r="E836" i="23" s="1"/>
  <c r="Q836" i="23"/>
  <c r="T836" i="23"/>
  <c r="Y836" i="23"/>
  <c r="I837" i="23"/>
  <c r="D837" i="23"/>
  <c r="L837" i="23"/>
  <c r="Q837" i="23"/>
  <c r="T837" i="23"/>
  <c r="D838" i="23"/>
  <c r="E838" i="23" s="1"/>
  <c r="Q838" i="23"/>
  <c r="I839" i="23"/>
  <c r="Y842" i="23"/>
  <c r="I843" i="23"/>
  <c r="Y843" i="23"/>
  <c r="I844" i="23"/>
  <c r="Q844" i="23"/>
  <c r="L844" i="23"/>
  <c r="M844" i="23" s="1"/>
  <c r="I845" i="23"/>
  <c r="Q845" i="23"/>
  <c r="Y845" i="23"/>
  <c r="I846" i="23"/>
  <c r="Q846" i="23"/>
  <c r="Y846" i="23"/>
  <c r="I847" i="23"/>
  <c r="Q847" i="23"/>
  <c r="L847" i="23"/>
  <c r="M847" i="23" s="1"/>
  <c r="Y847" i="23"/>
  <c r="I848" i="23"/>
  <c r="I849" i="23"/>
  <c r="Y849" i="23"/>
  <c r="I850" i="23"/>
  <c r="Q850" i="23"/>
  <c r="L850" i="23"/>
  <c r="M850" i="23" s="1"/>
  <c r="I851" i="23"/>
  <c r="Y851" i="23"/>
  <c r="I852" i="23"/>
  <c r="Q852" i="23"/>
  <c r="I853" i="23"/>
  <c r="Q853" i="23"/>
  <c r="L853" i="23"/>
  <c r="M853" i="23" s="1"/>
  <c r="Y853" i="23"/>
  <c r="I854" i="23"/>
  <c r="Y854" i="23"/>
  <c r="I855" i="23"/>
  <c r="Y855" i="23"/>
  <c r="I856" i="23"/>
  <c r="Q856" i="23"/>
  <c r="L856" i="23"/>
  <c r="M856" i="23" s="1"/>
  <c r="I857" i="23"/>
  <c r="Q857" i="23"/>
  <c r="Y857" i="23"/>
  <c r="I858" i="23"/>
  <c r="Y858" i="23"/>
  <c r="I859" i="23"/>
  <c r="Q859" i="23"/>
  <c r="L859" i="23"/>
  <c r="M859" i="23" s="1"/>
  <c r="Y859" i="23"/>
  <c r="I860" i="23"/>
  <c r="I861" i="23"/>
  <c r="Y861" i="23"/>
  <c r="I862" i="23"/>
  <c r="Q862" i="23"/>
  <c r="L862" i="23"/>
  <c r="M862" i="23" s="1"/>
  <c r="I863" i="23"/>
  <c r="Y863" i="23"/>
  <c r="I864" i="23"/>
  <c r="I865" i="23"/>
  <c r="Q865" i="23"/>
  <c r="L865" i="23"/>
  <c r="M865" i="23" s="1"/>
  <c r="Y865" i="23"/>
  <c r="I866" i="23"/>
  <c r="Y866" i="23"/>
  <c r="I867" i="23"/>
  <c r="Y867" i="23"/>
  <c r="I868" i="23"/>
  <c r="Q868" i="23"/>
  <c r="L868" i="23"/>
  <c r="M868" i="23" s="1"/>
  <c r="I869" i="23"/>
  <c r="Q869" i="23"/>
  <c r="Y869" i="23"/>
  <c r="I870" i="23"/>
  <c r="D341" i="23"/>
  <c r="E341" i="23" s="1"/>
  <c r="I342" i="23"/>
  <c r="Y342" i="23"/>
  <c r="T342" i="23"/>
  <c r="D343" i="23"/>
  <c r="I343" i="23"/>
  <c r="L343" i="23"/>
  <c r="I344" i="23"/>
  <c r="D347" i="23"/>
  <c r="E347" i="23" s="1"/>
  <c r="Y347" i="23"/>
  <c r="I348" i="23"/>
  <c r="T348" i="23"/>
  <c r="D349" i="23"/>
  <c r="E349" i="23" s="1"/>
  <c r="L349" i="23"/>
  <c r="I350" i="23"/>
  <c r="L350" i="23"/>
  <c r="Q350" i="23"/>
  <c r="Y350" i="23"/>
  <c r="T350" i="23"/>
  <c r="U350" i="23" s="1"/>
  <c r="L351" i="23"/>
  <c r="N351" i="23" s="1"/>
  <c r="Q351" i="23"/>
  <c r="L352" i="23"/>
  <c r="M352" i="23" s="1"/>
  <c r="D353" i="23"/>
  <c r="E353" i="23" s="1"/>
  <c r="I354" i="23"/>
  <c r="T354" i="23"/>
  <c r="D355" i="23"/>
  <c r="E355" i="23" s="1"/>
  <c r="I355" i="23"/>
  <c r="L355" i="23"/>
  <c r="I356" i="23"/>
  <c r="L356" i="23"/>
  <c r="Q356" i="23"/>
  <c r="L357" i="23"/>
  <c r="N357" i="23" s="1"/>
  <c r="Q357" i="23"/>
  <c r="T357" i="23"/>
  <c r="D359" i="23"/>
  <c r="E359" i="23" s="1"/>
  <c r="I360" i="23"/>
  <c r="T360" i="23"/>
  <c r="Y360" i="23"/>
  <c r="D361" i="23"/>
  <c r="I361" i="23"/>
  <c r="L361" i="23"/>
  <c r="I362" i="23"/>
  <c r="L363" i="23"/>
  <c r="N363" i="23" s="1"/>
  <c r="Q363" i="23"/>
  <c r="T364" i="23"/>
  <c r="D365" i="23"/>
  <c r="E365" i="23" s="1"/>
  <c r="I366" i="23"/>
  <c r="T366" i="23"/>
  <c r="Y366" i="23"/>
  <c r="L367" i="23"/>
  <c r="I368" i="23"/>
  <c r="Q368" i="23"/>
  <c r="Y368" i="23"/>
  <c r="T368" i="23"/>
  <c r="U368" i="23" s="1"/>
  <c r="Q369" i="23"/>
  <c r="L369" i="23"/>
  <c r="Y369" i="23"/>
  <c r="Q370" i="23"/>
  <c r="T370" i="23"/>
  <c r="U370" i="23" s="1"/>
  <c r="I372" i="23"/>
  <c r="D372" i="23"/>
  <c r="Q372" i="23"/>
  <c r="Y372" i="23"/>
  <c r="Y373" i="23"/>
  <c r="I374" i="23"/>
  <c r="Q374" i="23"/>
  <c r="Y374" i="23"/>
  <c r="T374" i="23"/>
  <c r="I375" i="23"/>
  <c r="Q375" i="23"/>
  <c r="L375" i="23"/>
  <c r="N375" i="23" s="1"/>
  <c r="M375" i="23"/>
  <c r="I377" i="23"/>
  <c r="D377" i="23"/>
  <c r="Y377" i="23"/>
  <c r="I378" i="23"/>
  <c r="D378" i="23"/>
  <c r="E378" i="23" s="1"/>
  <c r="Y378" i="23"/>
  <c r="Q379" i="23"/>
  <c r="L379" i="23"/>
  <c r="M379" i="23" s="1"/>
  <c r="Y379" i="23"/>
  <c r="I381" i="23"/>
  <c r="Q381" i="23"/>
  <c r="Y381" i="23"/>
  <c r="Q383" i="23"/>
  <c r="L383" i="23"/>
  <c r="Y384" i="23"/>
  <c r="Q385" i="23"/>
  <c r="L385" i="23"/>
  <c r="N385" i="23" s="1"/>
  <c r="Y385" i="23"/>
  <c r="I386" i="23"/>
  <c r="Q386" i="23"/>
  <c r="L386" i="23"/>
  <c r="I387" i="23"/>
  <c r="Q387" i="23"/>
  <c r="L387" i="23"/>
  <c r="N387" i="23"/>
  <c r="I390" i="23"/>
  <c r="D390" i="23"/>
  <c r="Y390" i="23"/>
  <c r="I391" i="23"/>
  <c r="D391" i="23"/>
  <c r="F391" i="23" s="1"/>
  <c r="I392" i="23"/>
  <c r="I393" i="23"/>
  <c r="Q393" i="23"/>
  <c r="L393" i="23"/>
  <c r="N393" i="23" s="1"/>
  <c r="Q395" i="23"/>
  <c r="L395" i="23"/>
  <c r="Y396" i="23"/>
  <c r="I397" i="23"/>
  <c r="D397" i="23"/>
  <c r="Q397" i="23"/>
  <c r="L397" i="23"/>
  <c r="N397" i="23"/>
  <c r="I398" i="23"/>
  <c r="Q398" i="23"/>
  <c r="L398" i="23"/>
  <c r="I399" i="23"/>
  <c r="Q399" i="23"/>
  <c r="L399" i="23"/>
  <c r="N399" i="23"/>
  <c r="Q401" i="23"/>
  <c r="L401" i="23"/>
  <c r="I402" i="23"/>
  <c r="D402" i="23"/>
  <c r="Q403" i="23"/>
  <c r="L403" i="23"/>
  <c r="N403" i="23" s="1"/>
  <c r="Q404" i="23"/>
  <c r="L404" i="23"/>
  <c r="M404" i="23" s="1"/>
  <c r="Q406" i="23"/>
  <c r="I407" i="23"/>
  <c r="D407" i="23"/>
  <c r="L407" i="23"/>
  <c r="N407" i="23" s="1"/>
  <c r="Q407" i="23"/>
  <c r="D408" i="23"/>
  <c r="Q408" i="23"/>
  <c r="I409" i="23"/>
  <c r="L409" i="23"/>
  <c r="N409" i="23" s="1"/>
  <c r="Q409" i="23"/>
  <c r="T409" i="23"/>
  <c r="U409" i="23" s="1"/>
  <c r="D410" i="23"/>
  <c r="L410" i="23"/>
  <c r="I411" i="23"/>
  <c r="T411" i="23"/>
  <c r="U411" i="23" s="1"/>
  <c r="L412" i="23"/>
  <c r="I413" i="23"/>
  <c r="L413" i="23"/>
  <c r="N413" i="23" s="1"/>
  <c r="Q413" i="23"/>
  <c r="D414" i="23"/>
  <c r="I415" i="23"/>
  <c r="L415" i="23"/>
  <c r="N415" i="23" s="1"/>
  <c r="Q415" i="23"/>
  <c r="T415" i="23"/>
  <c r="U415" i="23" s="1"/>
  <c r="D416" i="23"/>
  <c r="L416" i="23"/>
  <c r="I417" i="23"/>
  <c r="D419" i="23"/>
  <c r="L419" i="23"/>
  <c r="N419" i="23" s="1"/>
  <c r="D420" i="23"/>
  <c r="I420" i="23"/>
  <c r="L420" i="23"/>
  <c r="N420" i="23" s="1"/>
  <c r="D421" i="23"/>
  <c r="I421" i="23"/>
  <c r="L421" i="23"/>
  <c r="N421" i="23" s="1"/>
  <c r="Q421" i="23"/>
  <c r="L422" i="23"/>
  <c r="N422" i="23" s="1"/>
  <c r="Q422" i="23"/>
  <c r="D423" i="23"/>
  <c r="L423" i="23"/>
  <c r="D425" i="23"/>
  <c r="I425" i="23"/>
  <c r="L425" i="23"/>
  <c r="N425" i="23" s="1"/>
  <c r="Q425" i="23"/>
  <c r="Q426" i="23"/>
  <c r="T426" i="23"/>
  <c r="U426" i="23" s="1"/>
  <c r="L427" i="23"/>
  <c r="N427" i="23" s="1"/>
  <c r="Q427" i="23"/>
  <c r="L428" i="23"/>
  <c r="Q430" i="23"/>
  <c r="Q431" i="23"/>
  <c r="L431" i="23"/>
  <c r="N431" i="23" s="1"/>
  <c r="Q432" i="23"/>
  <c r="T432" i="23"/>
  <c r="U432" i="23" s="1"/>
  <c r="I433" i="23"/>
  <c r="L433" i="23"/>
  <c r="N433" i="23" s="1"/>
  <c r="Q433" i="23"/>
  <c r="Y433" i="23"/>
  <c r="T433" i="23"/>
  <c r="U433" i="23" s="1"/>
  <c r="I434" i="23"/>
  <c r="Q434" i="23"/>
  <c r="L434" i="23"/>
  <c r="I435" i="23"/>
  <c r="D435" i="23"/>
  <c r="Y435" i="23"/>
  <c r="D437" i="23"/>
  <c r="E437" i="23" s="1"/>
  <c r="I437" i="23"/>
  <c r="L437" i="23"/>
  <c r="Q437" i="23"/>
  <c r="T438" i="23"/>
  <c r="D439" i="23"/>
  <c r="I439" i="23"/>
  <c r="L439" i="23"/>
  <c r="Y439" i="23"/>
  <c r="T439" i="23"/>
  <c r="U439" i="23" s="1"/>
  <c r="Q440" i="23"/>
  <c r="T440" i="23"/>
  <c r="V440" i="23" s="1"/>
  <c r="Y440" i="23"/>
  <c r="D441" i="23"/>
  <c r="E441" i="23" s="1"/>
  <c r="I441" i="23"/>
  <c r="L441" i="23"/>
  <c r="Q441" i="23"/>
  <c r="T441" i="23"/>
  <c r="U441" i="23" s="1"/>
  <c r="Q442" i="23"/>
  <c r="T442" i="23"/>
  <c r="V442" i="23" s="1"/>
  <c r="L443" i="23"/>
  <c r="Q443" i="23"/>
  <c r="Q444" i="23"/>
  <c r="D445" i="23"/>
  <c r="E445" i="23" s="1"/>
  <c r="Y445" i="23"/>
  <c r="T446" i="23"/>
  <c r="D447" i="23"/>
  <c r="I447" i="23"/>
  <c r="L447" i="23"/>
  <c r="Y447" i="23"/>
  <c r="I448" i="23"/>
  <c r="Q448" i="23"/>
  <c r="D449" i="23"/>
  <c r="E449" i="23" s="1"/>
  <c r="I449" i="23"/>
  <c r="I450" i="23"/>
  <c r="D450" i="23"/>
  <c r="F450" i="23" s="1"/>
  <c r="T450" i="23"/>
  <c r="U450" i="23" s="1"/>
  <c r="Y450" i="23"/>
  <c r="D451" i="23"/>
  <c r="E451" i="23" s="1"/>
  <c r="I451" i="23"/>
  <c r="Q452" i="23"/>
  <c r="T452" i="23"/>
  <c r="Y452" i="23"/>
  <c r="D453" i="23"/>
  <c r="I453" i="23"/>
  <c r="Y454" i="23"/>
  <c r="D455" i="23"/>
  <c r="E455" i="23" s="1"/>
  <c r="I455" i="23"/>
  <c r="L455" i="23"/>
  <c r="T455" i="23"/>
  <c r="Q456" i="23"/>
  <c r="T456" i="23"/>
  <c r="U456" i="23" s="1"/>
  <c r="Y456" i="23"/>
  <c r="D457" i="23"/>
  <c r="E457" i="23" s="1"/>
  <c r="I457" i="23"/>
  <c r="Y457" i="23"/>
  <c r="T458" i="23"/>
  <c r="Y458" i="23"/>
  <c r="D459" i="23"/>
  <c r="I459" i="23"/>
  <c r="L459" i="23"/>
  <c r="D461" i="23"/>
  <c r="E461" i="23" s="1"/>
  <c r="Q461" i="23"/>
  <c r="L461" i="23"/>
  <c r="I462" i="23"/>
  <c r="Y462" i="23"/>
  <c r="T462" i="23"/>
  <c r="Q463" i="23"/>
  <c r="Q464" i="23"/>
  <c r="T464" i="23"/>
  <c r="U464" i="23" s="1"/>
  <c r="Y464" i="23"/>
  <c r="D465" i="23"/>
  <c r="E465" i="23" s="1"/>
  <c r="D467" i="23"/>
  <c r="E467" i="23" s="1"/>
  <c r="Q467" i="23"/>
  <c r="L467" i="23"/>
  <c r="I468" i="23"/>
  <c r="L468" i="23"/>
  <c r="Y468" i="23"/>
  <c r="T468" i="23"/>
  <c r="Q469" i="23"/>
  <c r="Q470" i="23"/>
  <c r="T470" i="23"/>
  <c r="U470" i="23" s="1"/>
  <c r="Y470" i="23"/>
  <c r="D471" i="23"/>
  <c r="E471" i="23" s="1"/>
  <c r="F471" i="23"/>
  <c r="I472" i="23"/>
  <c r="D473" i="23"/>
  <c r="E473" i="23" s="1"/>
  <c r="Q473" i="23"/>
  <c r="L473" i="23"/>
  <c r="I474" i="23"/>
  <c r="Y474" i="23"/>
  <c r="T474" i="23"/>
  <c r="T476" i="23"/>
  <c r="Y476" i="23"/>
  <c r="D477" i="23"/>
  <c r="E477" i="23" s="1"/>
  <c r="T480" i="23"/>
  <c r="Y480" i="23"/>
  <c r="D481" i="23"/>
  <c r="Y481" i="23"/>
  <c r="D483" i="23"/>
  <c r="E483" i="23" s="1"/>
  <c r="L483" i="23"/>
  <c r="Q483" i="23"/>
  <c r="Q485" i="23"/>
  <c r="T485" i="23"/>
  <c r="V485" i="23" s="1"/>
  <c r="T486" i="23"/>
  <c r="Y486" i="23"/>
  <c r="D487" i="23"/>
  <c r="Y487" i="23"/>
  <c r="L488" i="23"/>
  <c r="N488" i="23" s="1"/>
  <c r="Q488" i="23"/>
  <c r="T488" i="23"/>
  <c r="Y488" i="23"/>
  <c r="L489" i="23"/>
  <c r="Q491" i="23"/>
  <c r="T491" i="23"/>
  <c r="V491" i="23" s="1"/>
  <c r="Q492" i="23"/>
  <c r="T492" i="23"/>
  <c r="U492" i="23" s="1"/>
  <c r="Y492" i="23"/>
  <c r="Y493" i="23"/>
  <c r="L494" i="23"/>
  <c r="N494" i="23" s="1"/>
  <c r="Q494" i="23"/>
  <c r="T494" i="23"/>
  <c r="Y494" i="23"/>
  <c r="Q495" i="23"/>
  <c r="L495" i="23"/>
  <c r="T495" i="23"/>
  <c r="Y496" i="23"/>
  <c r="D497" i="23"/>
  <c r="I497" i="23"/>
  <c r="Q497" i="23"/>
  <c r="Y497" i="23"/>
  <c r="L498" i="23"/>
  <c r="T498" i="23"/>
  <c r="U498" i="23" s="1"/>
  <c r="Y498" i="23"/>
  <c r="D499" i="23"/>
  <c r="E499" i="23" s="1"/>
  <c r="L499" i="23"/>
  <c r="Y499" i="23"/>
  <c r="I500" i="23"/>
  <c r="T500" i="23"/>
  <c r="Y500" i="23"/>
  <c r="Q501" i="23"/>
  <c r="Y501" i="23"/>
  <c r="L502" i="23"/>
  <c r="I503" i="23"/>
  <c r="Q503" i="23"/>
  <c r="T503" i="23"/>
  <c r="L504" i="23"/>
  <c r="T504" i="23"/>
  <c r="Y504" i="23"/>
  <c r="I505" i="23"/>
  <c r="L505" i="23"/>
  <c r="T505" i="23"/>
  <c r="U505" i="23" s="1"/>
  <c r="Y505" i="23"/>
  <c r="L506" i="23"/>
  <c r="Q506" i="23"/>
  <c r="T506" i="23"/>
  <c r="I507" i="23"/>
  <c r="D507" i="23"/>
  <c r="E507" i="23" s="1"/>
  <c r="Q507" i="23"/>
  <c r="T507" i="23"/>
  <c r="U507" i="23" s="1"/>
  <c r="I509" i="23"/>
  <c r="T509" i="23"/>
  <c r="U509" i="23" s="1"/>
  <c r="D510" i="23"/>
  <c r="E510" i="23" s="1"/>
  <c r="I510" i="23"/>
  <c r="L510" i="23"/>
  <c r="T510" i="23"/>
  <c r="Y510" i="23"/>
  <c r="I511" i="23"/>
  <c r="L511" i="23"/>
  <c r="T511" i="23"/>
  <c r="U511" i="23" s="1"/>
  <c r="T512" i="23"/>
  <c r="Q513" i="23"/>
  <c r="D514" i="23"/>
  <c r="E514" i="23" s="1"/>
  <c r="Q514" i="23"/>
  <c r="I515" i="23"/>
  <c r="L515" i="23"/>
  <c r="M515" i="23" s="1"/>
  <c r="Q515" i="23"/>
  <c r="D516" i="23"/>
  <c r="E516" i="23" s="1"/>
  <c r="I516" i="23"/>
  <c r="Y516" i="23"/>
  <c r="I517" i="23"/>
  <c r="L517" i="23"/>
  <c r="T517" i="23"/>
  <c r="U517" i="23" s="1"/>
  <c r="Y517" i="23"/>
  <c r="D518" i="23"/>
  <c r="E518" i="23" s="1"/>
  <c r="F518" i="23"/>
  <c r="H518" i="23" s="1"/>
  <c r="I518" i="23"/>
  <c r="L518" i="23"/>
  <c r="Q518" i="23"/>
  <c r="T518" i="23"/>
  <c r="I519" i="23"/>
  <c r="D519" i="23"/>
  <c r="E519" i="23" s="1"/>
  <c r="Q519" i="23"/>
  <c r="T519" i="23"/>
  <c r="U519" i="23" s="1"/>
  <c r="Y519" i="23"/>
  <c r="D520" i="23"/>
  <c r="E520" i="23" s="1"/>
  <c r="T520" i="23"/>
  <c r="I521" i="23"/>
  <c r="L521" i="23"/>
  <c r="M521" i="23" s="1"/>
  <c r="Q521" i="23"/>
  <c r="Y521" i="23"/>
  <c r="D522" i="23"/>
  <c r="E522" i="23" s="1"/>
  <c r="I522" i="23"/>
  <c r="I523" i="23"/>
  <c r="L523" i="23"/>
  <c r="Y523" i="23"/>
  <c r="T523" i="23"/>
  <c r="U523" i="23" s="1"/>
  <c r="D524" i="23"/>
  <c r="I524" i="23"/>
  <c r="L524" i="23"/>
  <c r="T524" i="23"/>
  <c r="Q525" i="23"/>
  <c r="Y525" i="23"/>
  <c r="D526" i="23"/>
  <c r="E526" i="23" s="1"/>
  <c r="I527" i="23"/>
  <c r="L527" i="23"/>
  <c r="M527" i="23" s="1"/>
  <c r="Q527" i="23"/>
  <c r="T527" i="23"/>
  <c r="U527" i="23" s="1"/>
  <c r="D528" i="23"/>
  <c r="E528" i="23" s="1"/>
  <c r="I528" i="23"/>
  <c r="I529" i="23"/>
  <c r="L529" i="23"/>
  <c r="T529" i="23"/>
  <c r="U529" i="23" s="1"/>
  <c r="Y529" i="23"/>
  <c r="D530" i="23"/>
  <c r="E530" i="23" s="1"/>
  <c r="T530" i="23"/>
  <c r="I531" i="23"/>
  <c r="Q531" i="23"/>
  <c r="T531" i="23"/>
  <c r="U531" i="23" s="1"/>
  <c r="Y531" i="23"/>
  <c r="D532" i="23"/>
  <c r="E532" i="23" s="1"/>
  <c r="L532" i="23"/>
  <c r="T532" i="23"/>
  <c r="Y532" i="23"/>
  <c r="I533" i="23"/>
  <c r="L533" i="23"/>
  <c r="M533" i="23" s="1"/>
  <c r="T533" i="23"/>
  <c r="Y533" i="23"/>
  <c r="D534" i="23"/>
  <c r="E534" i="23" s="1"/>
  <c r="I535" i="23"/>
  <c r="L535" i="23"/>
  <c r="T535" i="23"/>
  <c r="U535" i="23" s="1"/>
  <c r="Y535" i="23"/>
  <c r="D536" i="23"/>
  <c r="E536" i="23" s="1"/>
  <c r="L536" i="23"/>
  <c r="Q536" i="23"/>
  <c r="T536" i="23"/>
  <c r="I537" i="23"/>
  <c r="Q537" i="23"/>
  <c r="T537" i="23"/>
  <c r="U537" i="23" s="1"/>
  <c r="Y537" i="23"/>
  <c r="D538" i="23"/>
  <c r="E538" i="23" s="1"/>
  <c r="L538" i="23"/>
  <c r="I539" i="23"/>
  <c r="L539" i="23"/>
  <c r="M539" i="23" s="1"/>
  <c r="D540" i="23"/>
  <c r="E540" i="23" s="1"/>
  <c r="I540" i="23"/>
  <c r="Y540" i="23"/>
  <c r="I541" i="23"/>
  <c r="L541" i="23"/>
  <c r="D542" i="23"/>
  <c r="E542" i="23" s="1"/>
  <c r="T542" i="23"/>
  <c r="I543" i="23"/>
  <c r="Q543" i="23"/>
  <c r="D544" i="23"/>
  <c r="E544" i="23" s="1"/>
  <c r="L544" i="23"/>
  <c r="Q544" i="23"/>
  <c r="T544" i="23"/>
  <c r="Y544" i="23"/>
  <c r="I545" i="23"/>
  <c r="L545" i="23"/>
  <c r="M545" i="23" s="1"/>
  <c r="Q545" i="23"/>
  <c r="Y545" i="23"/>
  <c r="T545" i="23"/>
  <c r="U545" i="23" s="1"/>
  <c r="D546" i="23"/>
  <c r="E546" i="23" s="1"/>
  <c r="I546" i="23"/>
  <c r="I547" i="23"/>
  <c r="L547" i="23"/>
  <c r="T547" i="23"/>
  <c r="U547" i="23" s="1"/>
  <c r="Y547" i="23"/>
  <c r="B319" i="23"/>
  <c r="B318" i="23"/>
  <c r="B317" i="23"/>
  <c r="B316" i="23"/>
  <c r="B315" i="23"/>
  <c r="B314" i="23"/>
  <c r="I314" i="23" s="1"/>
  <c r="B313" i="23"/>
  <c r="B312" i="23"/>
  <c r="B311" i="23"/>
  <c r="B310" i="23"/>
  <c r="B309" i="23"/>
  <c r="B308" i="23"/>
  <c r="I308" i="23" s="1"/>
  <c r="B307" i="23"/>
  <c r="B306" i="23"/>
  <c r="B305" i="23"/>
  <c r="B304" i="23"/>
  <c r="B303" i="23"/>
  <c r="B302" i="23"/>
  <c r="I302" i="23" s="1"/>
  <c r="B301" i="23"/>
  <c r="B300" i="23"/>
  <c r="B299" i="23"/>
  <c r="B298" i="23"/>
  <c r="B297" i="23"/>
  <c r="B296" i="23"/>
  <c r="I296" i="23" s="1"/>
  <c r="B295" i="23"/>
  <c r="B294" i="23"/>
  <c r="B293" i="23"/>
  <c r="B292" i="23"/>
  <c r="B291" i="23"/>
  <c r="B290" i="23"/>
  <c r="I290" i="23" s="1"/>
  <c r="B289" i="23"/>
  <c r="B288" i="23"/>
  <c r="B287" i="23"/>
  <c r="B286" i="23"/>
  <c r="B285" i="23"/>
  <c r="B284" i="23"/>
  <c r="I284" i="23" s="1"/>
  <c r="B283" i="23"/>
  <c r="B282" i="23"/>
  <c r="B281" i="23"/>
  <c r="I281" i="23" s="1"/>
  <c r="B280" i="23"/>
  <c r="B279" i="23"/>
  <c r="B278" i="23"/>
  <c r="I278" i="23" s="1"/>
  <c r="B277" i="23"/>
  <c r="B276" i="23"/>
  <c r="B275" i="23"/>
  <c r="D275" i="23" s="1"/>
  <c r="B274" i="23"/>
  <c r="B273" i="23"/>
  <c r="B272" i="23"/>
  <c r="I272" i="23" s="1"/>
  <c r="B271" i="23"/>
  <c r="B270" i="23"/>
  <c r="B269" i="23"/>
  <c r="B268" i="23"/>
  <c r="B267" i="23"/>
  <c r="B266" i="23"/>
  <c r="I266" i="23" s="1"/>
  <c r="B265" i="23"/>
  <c r="B264" i="23"/>
  <c r="B263" i="23"/>
  <c r="I263" i="23" s="1"/>
  <c r="B262" i="23"/>
  <c r="B261" i="23"/>
  <c r="B260" i="23"/>
  <c r="I260" i="23" s="1"/>
  <c r="B259" i="23"/>
  <c r="B258" i="23"/>
  <c r="B257" i="23"/>
  <c r="D257" i="23" s="1"/>
  <c r="B256" i="23"/>
  <c r="B255" i="23"/>
  <c r="B254" i="23"/>
  <c r="I254" i="23" s="1"/>
  <c r="B253" i="23"/>
  <c r="B252" i="23"/>
  <c r="B251" i="23"/>
  <c r="B250" i="23"/>
  <c r="B249" i="23"/>
  <c r="B248" i="23"/>
  <c r="I248" i="23" s="1"/>
  <c r="B247" i="23"/>
  <c r="B246" i="23"/>
  <c r="B245" i="23"/>
  <c r="I245" i="23" s="1"/>
  <c r="B244" i="23"/>
  <c r="B243" i="23"/>
  <c r="B242" i="23"/>
  <c r="I242" i="23" s="1"/>
  <c r="B241" i="23"/>
  <c r="B240" i="23"/>
  <c r="B239" i="23"/>
  <c r="B238" i="23"/>
  <c r="B237" i="23"/>
  <c r="B236" i="23"/>
  <c r="I236" i="23" s="1"/>
  <c r="B235" i="23"/>
  <c r="B234" i="23"/>
  <c r="B233" i="23"/>
  <c r="B232" i="23"/>
  <c r="B231" i="23"/>
  <c r="B230" i="23"/>
  <c r="I230" i="23" s="1"/>
  <c r="B229" i="23"/>
  <c r="B228" i="23"/>
  <c r="B227" i="23"/>
  <c r="D227" i="23" s="1"/>
  <c r="E227" i="23" s="1"/>
  <c r="B226" i="23"/>
  <c r="B225" i="23"/>
  <c r="B224" i="23"/>
  <c r="D224" i="23" s="1"/>
  <c r="B223" i="23"/>
  <c r="B222" i="23"/>
  <c r="B221" i="23"/>
  <c r="I221" i="23" s="1"/>
  <c r="B220" i="23"/>
  <c r="B219" i="23"/>
  <c r="B218" i="23"/>
  <c r="I218" i="23" s="1"/>
  <c r="B217" i="23"/>
  <c r="B216" i="23"/>
  <c r="B215" i="23"/>
  <c r="B214" i="23"/>
  <c r="B213" i="23"/>
  <c r="B212" i="23"/>
  <c r="D212" i="23" s="1"/>
  <c r="F212" i="23" s="1"/>
  <c r="B211" i="23"/>
  <c r="B210" i="23"/>
  <c r="B209" i="23"/>
  <c r="D209" i="23" s="1"/>
  <c r="E209" i="23" s="1"/>
  <c r="B208" i="23"/>
  <c r="B207" i="23"/>
  <c r="B206" i="23"/>
  <c r="I206" i="23" s="1"/>
  <c r="B205" i="23"/>
  <c r="B204" i="23"/>
  <c r="B203" i="23"/>
  <c r="B202" i="23"/>
  <c r="B201" i="23"/>
  <c r="B200" i="23"/>
  <c r="I200" i="23" s="1"/>
  <c r="B199" i="23"/>
  <c r="B198" i="23"/>
  <c r="B197" i="23"/>
  <c r="B196" i="23"/>
  <c r="B195" i="23"/>
  <c r="B194" i="23"/>
  <c r="I194" i="23" s="1"/>
  <c r="B193" i="23"/>
  <c r="B192" i="23"/>
  <c r="B191" i="23"/>
  <c r="I191" i="23" s="1"/>
  <c r="B190" i="23"/>
  <c r="B189" i="23"/>
  <c r="B188" i="23"/>
  <c r="I188" i="23" s="1"/>
  <c r="B187" i="23"/>
  <c r="B186" i="23"/>
  <c r="B185" i="23"/>
  <c r="D185" i="23" s="1"/>
  <c r="B184" i="23"/>
  <c r="B183" i="23"/>
  <c r="B182" i="23"/>
  <c r="I182" i="23" s="1"/>
  <c r="B181" i="23"/>
  <c r="B180" i="23"/>
  <c r="B179" i="23"/>
  <c r="B178" i="23"/>
  <c r="B177" i="23"/>
  <c r="B176" i="23"/>
  <c r="D176" i="23" s="1"/>
  <c r="E176" i="23" s="1"/>
  <c r="B175" i="23"/>
  <c r="B174" i="23"/>
  <c r="B173" i="23"/>
  <c r="B172" i="23"/>
  <c r="B171" i="23"/>
  <c r="B170" i="23"/>
  <c r="D170" i="23" s="1"/>
  <c r="B169" i="23"/>
  <c r="B168" i="23"/>
  <c r="B167" i="23"/>
  <c r="B166" i="23"/>
  <c r="B165" i="23"/>
  <c r="B164" i="23"/>
  <c r="D164" i="23" s="1"/>
  <c r="B163" i="23"/>
  <c r="B162" i="23"/>
  <c r="B161" i="23"/>
  <c r="B160" i="23"/>
  <c r="B159" i="23"/>
  <c r="B158" i="23"/>
  <c r="D158" i="23" s="1"/>
  <c r="B157" i="23"/>
  <c r="B156" i="23"/>
  <c r="B155" i="23"/>
  <c r="B154" i="23"/>
  <c r="B153" i="23"/>
  <c r="B152" i="23"/>
  <c r="D152" i="23" s="1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R119" i="23"/>
  <c r="R118" i="23"/>
  <c r="R117" i="23"/>
  <c r="R116" i="23"/>
  <c r="R115" i="23"/>
  <c r="R114" i="23"/>
  <c r="R113" i="23"/>
  <c r="R112" i="23"/>
  <c r="R111" i="23"/>
  <c r="R110" i="23"/>
  <c r="R109" i="23"/>
  <c r="R108" i="23"/>
  <c r="R107" i="23"/>
  <c r="R106" i="23"/>
  <c r="R105" i="23"/>
  <c r="R104" i="23"/>
  <c r="R103" i="23"/>
  <c r="R102" i="23"/>
  <c r="R101" i="23"/>
  <c r="R100" i="23"/>
  <c r="R99" i="23"/>
  <c r="R98" i="23"/>
  <c r="R97" i="23"/>
  <c r="R96" i="23"/>
  <c r="R95" i="23"/>
  <c r="R94" i="23"/>
  <c r="R93" i="23"/>
  <c r="R92" i="23"/>
  <c r="R91" i="23"/>
  <c r="R90" i="23"/>
  <c r="R89" i="23"/>
  <c r="R88" i="23"/>
  <c r="R87" i="23"/>
  <c r="R86" i="23"/>
  <c r="R85" i="23"/>
  <c r="R84" i="23"/>
  <c r="R83" i="23"/>
  <c r="R82" i="23"/>
  <c r="R81" i="23"/>
  <c r="R80" i="23"/>
  <c r="R79" i="23"/>
  <c r="R78" i="23"/>
  <c r="R77" i="23"/>
  <c r="R76" i="23"/>
  <c r="R75" i="23"/>
  <c r="R74" i="23"/>
  <c r="R73" i="23"/>
  <c r="R72" i="23"/>
  <c r="R71" i="23"/>
  <c r="R70" i="23"/>
  <c r="R69" i="23"/>
  <c r="R68" i="23"/>
  <c r="R67" i="23"/>
  <c r="R66" i="23"/>
  <c r="R65" i="23"/>
  <c r="R64" i="23"/>
  <c r="R63" i="23"/>
  <c r="R62" i="23"/>
  <c r="R61" i="23"/>
  <c r="R60" i="23"/>
  <c r="R59" i="23"/>
  <c r="R58" i="23"/>
  <c r="R57" i="23"/>
  <c r="R56" i="23"/>
  <c r="R55" i="23"/>
  <c r="R54" i="23"/>
  <c r="R53" i="23"/>
  <c r="R52" i="23"/>
  <c r="R51" i="23"/>
  <c r="R50" i="23"/>
  <c r="R49" i="23"/>
  <c r="J119" i="23"/>
  <c r="J118" i="23"/>
  <c r="J117" i="23"/>
  <c r="J116" i="23"/>
  <c r="Q116" i="23" s="1"/>
  <c r="J115" i="23"/>
  <c r="J114" i="23"/>
  <c r="J113" i="23"/>
  <c r="J112" i="23"/>
  <c r="J111" i="23"/>
  <c r="J110" i="23"/>
  <c r="Q110" i="23" s="1"/>
  <c r="J109" i="23"/>
  <c r="J108" i="23"/>
  <c r="J107" i="23"/>
  <c r="J106" i="23"/>
  <c r="J105" i="23"/>
  <c r="J104" i="23"/>
  <c r="Q104" i="23" s="1"/>
  <c r="J103" i="23"/>
  <c r="J102" i="23"/>
  <c r="J101" i="23"/>
  <c r="J100" i="23"/>
  <c r="J99" i="23"/>
  <c r="J98" i="23"/>
  <c r="Q98" i="23" s="1"/>
  <c r="J97" i="23"/>
  <c r="J96" i="23"/>
  <c r="J95" i="23"/>
  <c r="J94" i="23"/>
  <c r="J93" i="23"/>
  <c r="J92" i="23"/>
  <c r="L92" i="23" s="1"/>
  <c r="J91" i="23"/>
  <c r="J90" i="23"/>
  <c r="J89" i="23"/>
  <c r="J88" i="23"/>
  <c r="J87" i="23"/>
  <c r="J86" i="23"/>
  <c r="J85" i="23"/>
  <c r="J84" i="23"/>
  <c r="J83" i="23"/>
  <c r="J82" i="23"/>
  <c r="J81" i="23"/>
  <c r="J80" i="23"/>
  <c r="L80" i="23" s="1"/>
  <c r="J79" i="23"/>
  <c r="J78" i="23"/>
  <c r="J77" i="23"/>
  <c r="J76" i="23"/>
  <c r="J75" i="23"/>
  <c r="J74" i="23"/>
  <c r="J73" i="23"/>
  <c r="J72" i="23"/>
  <c r="J71" i="23"/>
  <c r="J70" i="23"/>
  <c r="J69" i="23"/>
  <c r="J68" i="23"/>
  <c r="L68" i="23" s="1"/>
  <c r="J67" i="23"/>
  <c r="J66" i="23"/>
  <c r="J65" i="23"/>
  <c r="J64" i="23"/>
  <c r="J63" i="23"/>
  <c r="J62" i="23"/>
  <c r="L62" i="23" s="1"/>
  <c r="J61" i="23"/>
  <c r="J60" i="23"/>
  <c r="J59" i="23"/>
  <c r="J58" i="23"/>
  <c r="J57" i="23"/>
  <c r="J56" i="23"/>
  <c r="L56" i="23" s="1"/>
  <c r="J55" i="23"/>
  <c r="J54" i="23"/>
  <c r="J53" i="23"/>
  <c r="J52" i="23"/>
  <c r="J51" i="23"/>
  <c r="J50" i="23"/>
  <c r="Q50" i="23" s="1"/>
  <c r="J49" i="23"/>
  <c r="B119" i="23"/>
  <c r="B118" i="23"/>
  <c r="B117" i="23"/>
  <c r="B116" i="23"/>
  <c r="B115" i="23"/>
  <c r="B114" i="23"/>
  <c r="B113" i="23"/>
  <c r="B112" i="23"/>
  <c r="B111" i="23"/>
  <c r="B110" i="23"/>
  <c r="I110" i="23" s="1"/>
  <c r="B109" i="23"/>
  <c r="B108" i="23"/>
  <c r="B107" i="23"/>
  <c r="B106" i="23"/>
  <c r="B105" i="23"/>
  <c r="B104" i="23"/>
  <c r="D104" i="23" s="1"/>
  <c r="B103" i="23"/>
  <c r="B102" i="23"/>
  <c r="I102" i="23" s="1"/>
  <c r="B101" i="23"/>
  <c r="B100" i="23"/>
  <c r="B99" i="23"/>
  <c r="B98" i="23"/>
  <c r="D98" i="23" s="1"/>
  <c r="B97" i="23"/>
  <c r="B96" i="23"/>
  <c r="I96" i="23" s="1"/>
  <c r="B95" i="23"/>
  <c r="B94" i="23"/>
  <c r="B93" i="23"/>
  <c r="B92" i="23"/>
  <c r="D92" i="23" s="1"/>
  <c r="B91" i="23"/>
  <c r="B90" i="23"/>
  <c r="I90" i="23" s="1"/>
  <c r="B89" i="23"/>
  <c r="B88" i="23"/>
  <c r="B87" i="23"/>
  <c r="B86" i="23"/>
  <c r="D86" i="23" s="1"/>
  <c r="B85" i="23"/>
  <c r="B84" i="23"/>
  <c r="I84" i="23" s="1"/>
  <c r="B83" i="23"/>
  <c r="B82" i="23"/>
  <c r="B81" i="23"/>
  <c r="B80" i="23"/>
  <c r="D80" i="23" s="1"/>
  <c r="B79" i="23"/>
  <c r="B78" i="23"/>
  <c r="D78" i="23" s="1"/>
  <c r="B77" i="23"/>
  <c r="B76" i="23"/>
  <c r="B75" i="23"/>
  <c r="B74" i="23"/>
  <c r="I74" i="23" s="1"/>
  <c r="B73" i="23"/>
  <c r="B72" i="23"/>
  <c r="I72" i="23" s="1"/>
  <c r="B71" i="23"/>
  <c r="B70" i="23"/>
  <c r="B69" i="23"/>
  <c r="B68" i="23"/>
  <c r="I68" i="23" s="1"/>
  <c r="B67" i="23"/>
  <c r="B66" i="23"/>
  <c r="D66" i="23" s="1"/>
  <c r="B65" i="23"/>
  <c r="B64" i="23"/>
  <c r="B63" i="23"/>
  <c r="B62" i="23"/>
  <c r="I62" i="23" s="1"/>
  <c r="B61" i="23"/>
  <c r="B60" i="23"/>
  <c r="D60" i="23" s="1"/>
  <c r="B59" i="23"/>
  <c r="B58" i="23"/>
  <c r="B57" i="23"/>
  <c r="B56" i="23"/>
  <c r="I56" i="23" s="1"/>
  <c r="B55" i="23"/>
  <c r="B54" i="23"/>
  <c r="I54" i="23" s="1"/>
  <c r="B53" i="23"/>
  <c r="B52" i="23"/>
  <c r="B51" i="23"/>
  <c r="B50" i="23"/>
  <c r="D50" i="23" s="1"/>
  <c r="B49" i="23"/>
  <c r="R48" i="23"/>
  <c r="T48" i="23" s="1"/>
  <c r="R47" i="23"/>
  <c r="R46" i="23"/>
  <c r="R45" i="23"/>
  <c r="R44" i="23"/>
  <c r="R43" i="23"/>
  <c r="R42" i="23"/>
  <c r="R41" i="23"/>
  <c r="R40" i="23"/>
  <c r="R39" i="23"/>
  <c r="R38" i="23"/>
  <c r="R37" i="23"/>
  <c r="T37" i="23" s="1"/>
  <c r="U37" i="23" s="1"/>
  <c r="R36" i="23"/>
  <c r="R35" i="23"/>
  <c r="R34" i="23"/>
  <c r="R33" i="23"/>
  <c r="R32" i="23"/>
  <c r="R31" i="23"/>
  <c r="T31" i="23" s="1"/>
  <c r="U31" i="23" s="1"/>
  <c r="R30" i="23"/>
  <c r="R29" i="23"/>
  <c r="R28" i="23"/>
  <c r="R27" i="23"/>
  <c r="R26" i="23"/>
  <c r="R25" i="23"/>
  <c r="R24" i="23"/>
  <c r="R23" i="23"/>
  <c r="R22" i="23"/>
  <c r="R21" i="23"/>
  <c r="R20" i="23"/>
  <c r="J48" i="23"/>
  <c r="Q48" i="23" s="1"/>
  <c r="J47" i="23"/>
  <c r="J46" i="23"/>
  <c r="J45" i="23"/>
  <c r="J44" i="23"/>
  <c r="J43" i="23"/>
  <c r="J42" i="23"/>
  <c r="J41" i="23"/>
  <c r="J40" i="23"/>
  <c r="J39" i="23"/>
  <c r="J38" i="23"/>
  <c r="J37" i="23"/>
  <c r="Q37" i="23" s="1"/>
  <c r="J36" i="23"/>
  <c r="J35" i="23"/>
  <c r="J34" i="23"/>
  <c r="J33" i="23"/>
  <c r="J32" i="23"/>
  <c r="J31" i="23"/>
  <c r="Q31" i="23" s="1"/>
  <c r="J30" i="23"/>
  <c r="J29" i="23"/>
  <c r="J28" i="23"/>
  <c r="J27" i="23"/>
  <c r="J26" i="23"/>
  <c r="J25" i="23"/>
  <c r="Q25" i="23" s="1"/>
  <c r="J24" i="23"/>
  <c r="J23" i="23"/>
  <c r="J22" i="23"/>
  <c r="J21" i="23"/>
  <c r="J20" i="23"/>
  <c r="B48" i="23"/>
  <c r="I48" i="23" s="1"/>
  <c r="D48" i="23"/>
  <c r="F48" i="23" s="1"/>
  <c r="E48" i="23"/>
  <c r="Y48" i="23"/>
  <c r="B47" i="23"/>
  <c r="B46" i="23"/>
  <c r="B45" i="23"/>
  <c r="B44" i="23"/>
  <c r="B43" i="23"/>
  <c r="D43" i="23" s="1"/>
  <c r="B42" i="23"/>
  <c r="B41" i="23"/>
  <c r="B40" i="23"/>
  <c r="B39" i="23"/>
  <c r="B38" i="23"/>
  <c r="B37" i="23"/>
  <c r="D37" i="23" s="1"/>
  <c r="B36" i="23"/>
  <c r="B35" i="23"/>
  <c r="B34" i="23"/>
  <c r="B33" i="23"/>
  <c r="B32" i="23"/>
  <c r="B31" i="23"/>
  <c r="I31" i="23" s="1"/>
  <c r="B30" i="23"/>
  <c r="B29" i="23"/>
  <c r="B28" i="23"/>
  <c r="B27" i="23"/>
  <c r="B26" i="23"/>
  <c r="B25" i="23"/>
  <c r="D25" i="23" s="1"/>
  <c r="B24" i="23"/>
  <c r="B23" i="23"/>
  <c r="B22" i="23"/>
  <c r="B21" i="23"/>
  <c r="B20" i="23"/>
  <c r="L339" i="23"/>
  <c r="N339" i="23" s="1"/>
  <c r="I339" i="23"/>
  <c r="D339" i="23"/>
  <c r="Q338" i="23"/>
  <c r="L338" i="23"/>
  <c r="I338" i="23"/>
  <c r="D338" i="23"/>
  <c r="F338" i="23" s="1"/>
  <c r="T337" i="23"/>
  <c r="U337" i="23" s="1"/>
  <c r="L337" i="23"/>
  <c r="N337" i="23" s="1"/>
  <c r="I337" i="23"/>
  <c r="D337" i="23"/>
  <c r="L336" i="23"/>
  <c r="I336" i="23"/>
  <c r="D336" i="23"/>
  <c r="F336" i="23" s="1"/>
  <c r="T335" i="23"/>
  <c r="U335" i="23" s="1"/>
  <c r="L335" i="23"/>
  <c r="N335" i="23" s="1"/>
  <c r="I335" i="23"/>
  <c r="E335" i="23"/>
  <c r="D335" i="23"/>
  <c r="T334" i="23"/>
  <c r="U334" i="23" s="1"/>
  <c r="Q334" i="23"/>
  <c r="L334" i="23"/>
  <c r="M334" i="23" s="1"/>
  <c r="Q333" i="23"/>
  <c r="L333" i="23"/>
  <c r="M333" i="23" s="1"/>
  <c r="I333" i="23"/>
  <c r="E333" i="23"/>
  <c r="D333" i="23"/>
  <c r="Y332" i="23"/>
  <c r="T332" i="23"/>
  <c r="Q332" i="23"/>
  <c r="L332" i="23"/>
  <c r="M332" i="23" s="1"/>
  <c r="I332" i="23"/>
  <c r="D332" i="23"/>
  <c r="E332" i="23" s="1"/>
  <c r="Y331" i="23"/>
  <c r="T331" i="23"/>
  <c r="U331" i="23" s="1"/>
  <c r="Q331" i="23"/>
  <c r="L331" i="23"/>
  <c r="M331" i="23" s="1"/>
  <c r="I331" i="23"/>
  <c r="E331" i="23"/>
  <c r="D331" i="23"/>
  <c r="Y330" i="23"/>
  <c r="T330" i="23"/>
  <c r="L330" i="23"/>
  <c r="M330" i="23" s="1"/>
  <c r="I330" i="23"/>
  <c r="D330" i="23"/>
  <c r="E330" i="23" s="1"/>
  <c r="Q329" i="23"/>
  <c r="L329" i="23"/>
  <c r="I329" i="23"/>
  <c r="D329" i="23"/>
  <c r="E329" i="23" s="1"/>
  <c r="Q328" i="23"/>
  <c r="L328" i="23"/>
  <c r="M328" i="23" s="1"/>
  <c r="Q327" i="23"/>
  <c r="L327" i="23"/>
  <c r="I327" i="23"/>
  <c r="E327" i="23"/>
  <c r="D327" i="23"/>
  <c r="Y326" i="23"/>
  <c r="T326" i="23"/>
  <c r="Q326" i="23"/>
  <c r="L326" i="23"/>
  <c r="M326" i="23" s="1"/>
  <c r="I326" i="23"/>
  <c r="D326" i="23"/>
  <c r="E326" i="23" s="1"/>
  <c r="Y325" i="23"/>
  <c r="T325" i="23"/>
  <c r="U325" i="23" s="1"/>
  <c r="Q325" i="23"/>
  <c r="L325" i="23"/>
  <c r="I325" i="23"/>
  <c r="D325" i="23"/>
  <c r="E325" i="23" s="1"/>
  <c r="Y324" i="23"/>
  <c r="T324" i="23"/>
  <c r="U324" i="23" s="1"/>
  <c r="I324" i="23"/>
  <c r="D324" i="23"/>
  <c r="Q323" i="23"/>
  <c r="L323" i="23"/>
  <c r="I323" i="23"/>
  <c r="E323" i="23"/>
  <c r="D323" i="23"/>
  <c r="Q322" i="23"/>
  <c r="L322" i="23"/>
  <c r="M322" i="23" s="1"/>
  <c r="Q321" i="23"/>
  <c r="L321" i="23"/>
  <c r="I321" i="23"/>
  <c r="D321" i="23"/>
  <c r="E321" i="23" s="1"/>
  <c r="Y320" i="23"/>
  <c r="T320" i="23"/>
  <c r="U320" i="23" s="1"/>
  <c r="Q320" i="23"/>
  <c r="L320" i="23"/>
  <c r="M320" i="23" s="1"/>
  <c r="I320" i="23"/>
  <c r="D320" i="23"/>
  <c r="Y319" i="23"/>
  <c r="T319" i="23"/>
  <c r="U319" i="23" s="1"/>
  <c r="Q319" i="23"/>
  <c r="L319" i="23"/>
  <c r="M319" i="23" s="1"/>
  <c r="I319" i="23"/>
  <c r="D319" i="23"/>
  <c r="Y318" i="23"/>
  <c r="T318" i="23"/>
  <c r="Q318" i="23"/>
  <c r="L318" i="23"/>
  <c r="I318" i="23"/>
  <c r="D318" i="23"/>
  <c r="F318" i="23" s="1"/>
  <c r="Q316" i="23"/>
  <c r="I316" i="23"/>
  <c r="E316" i="23"/>
  <c r="D316" i="23"/>
  <c r="F316" i="23" s="1"/>
  <c r="Y315" i="23"/>
  <c r="T315" i="23"/>
  <c r="Q315" i="23"/>
  <c r="L315" i="23"/>
  <c r="I315" i="23"/>
  <c r="D315" i="23"/>
  <c r="I313" i="23"/>
  <c r="D313" i="23"/>
  <c r="Y312" i="23"/>
  <c r="U312" i="23"/>
  <c r="T312" i="23"/>
  <c r="Q312" i="23"/>
  <c r="L312" i="23"/>
  <c r="M312" i="23" s="1"/>
  <c r="I312" i="23"/>
  <c r="D312" i="23"/>
  <c r="F312" i="23" s="1"/>
  <c r="Y311" i="23"/>
  <c r="T311" i="23"/>
  <c r="Q311" i="23"/>
  <c r="L311" i="23"/>
  <c r="Q310" i="23"/>
  <c r="I310" i="23"/>
  <c r="D310" i="23"/>
  <c r="F310" i="23" s="1"/>
  <c r="Y309" i="23"/>
  <c r="T309" i="23"/>
  <c r="Q309" i="23"/>
  <c r="L309" i="23"/>
  <c r="M309" i="23" s="1"/>
  <c r="I309" i="23"/>
  <c r="D309" i="23"/>
  <c r="Q308" i="23"/>
  <c r="L308" i="23"/>
  <c r="Y307" i="23"/>
  <c r="T307" i="23"/>
  <c r="Q307" i="23"/>
  <c r="L307" i="23"/>
  <c r="I307" i="23"/>
  <c r="D307" i="23"/>
  <c r="I306" i="23"/>
  <c r="D306" i="23"/>
  <c r="F306" i="23" s="1"/>
  <c r="Y305" i="23"/>
  <c r="T305" i="23"/>
  <c r="U305" i="23" s="1"/>
  <c r="Q305" i="23"/>
  <c r="M305" i="23"/>
  <c r="L305" i="23"/>
  <c r="I305" i="23"/>
  <c r="D305" i="23"/>
  <c r="I304" i="23"/>
  <c r="D304" i="23"/>
  <c r="I303" i="23"/>
  <c r="D303" i="23"/>
  <c r="Q302" i="23"/>
  <c r="L302" i="23"/>
  <c r="M302" i="23" s="1"/>
  <c r="Y301" i="23"/>
  <c r="T301" i="23"/>
  <c r="Q301" i="23"/>
  <c r="L301" i="23"/>
  <c r="M301" i="23" s="1"/>
  <c r="I301" i="23"/>
  <c r="D301" i="23"/>
  <c r="E301" i="23" s="1"/>
  <c r="Y300" i="23"/>
  <c r="T300" i="23"/>
  <c r="Q300" i="23"/>
  <c r="L300" i="23"/>
  <c r="M300" i="23" s="1"/>
  <c r="I300" i="23"/>
  <c r="D300" i="23"/>
  <c r="F300" i="23" s="1"/>
  <c r="Y299" i="23"/>
  <c r="T299" i="23"/>
  <c r="Q299" i="23"/>
  <c r="L299" i="23"/>
  <c r="Y298" i="23"/>
  <c r="T298" i="23"/>
  <c r="U298" i="23" s="1"/>
  <c r="I298" i="23"/>
  <c r="D298" i="23"/>
  <c r="F298" i="23" s="1"/>
  <c r="Y297" i="23"/>
  <c r="U297" i="23"/>
  <c r="T297" i="23"/>
  <c r="Q297" i="23"/>
  <c r="L297" i="23"/>
  <c r="I297" i="23"/>
  <c r="D297" i="23"/>
  <c r="Y296" i="23"/>
  <c r="Q296" i="23"/>
  <c r="L296" i="23"/>
  <c r="Y295" i="23"/>
  <c r="T295" i="23"/>
  <c r="Q295" i="23"/>
  <c r="L295" i="23"/>
  <c r="I295" i="23"/>
  <c r="E295" i="23"/>
  <c r="D295" i="23"/>
  <c r="Y294" i="23"/>
  <c r="T294" i="23"/>
  <c r="V294" i="23" s="1"/>
  <c r="Q294" i="23"/>
  <c r="L294" i="23"/>
  <c r="N294" i="23" s="1"/>
  <c r="I294" i="23"/>
  <c r="D294" i="23"/>
  <c r="F294" i="23" s="1"/>
  <c r="Y292" i="23"/>
  <c r="T292" i="23"/>
  <c r="V292" i="23" s="1"/>
  <c r="I292" i="23"/>
  <c r="E292" i="23"/>
  <c r="D292" i="23"/>
  <c r="F292" i="23" s="1"/>
  <c r="Y291" i="23"/>
  <c r="T291" i="23"/>
  <c r="Q291" i="23"/>
  <c r="L291" i="23"/>
  <c r="I291" i="23"/>
  <c r="D291" i="23"/>
  <c r="T290" i="23"/>
  <c r="Q290" i="23"/>
  <c r="T289" i="23"/>
  <c r="Y289" i="23"/>
  <c r="Q289" i="23"/>
  <c r="I289" i="23"/>
  <c r="D289" i="23"/>
  <c r="E289" i="23" s="1"/>
  <c r="I288" i="23"/>
  <c r="D288" i="23"/>
  <c r="F288" i="23" s="1"/>
  <c r="T287" i="23"/>
  <c r="U287" i="23" s="1"/>
  <c r="L287" i="23"/>
  <c r="I287" i="23"/>
  <c r="D287" i="23"/>
  <c r="I286" i="23"/>
  <c r="E286" i="23"/>
  <c r="D286" i="23"/>
  <c r="F286" i="23" s="1"/>
  <c r="Y285" i="23"/>
  <c r="L285" i="23"/>
  <c r="Q285" i="23"/>
  <c r="I285" i="23"/>
  <c r="D285" i="23"/>
  <c r="Q284" i="23"/>
  <c r="L284" i="23"/>
  <c r="N284" i="23" s="1"/>
  <c r="Y283" i="23"/>
  <c r="U283" i="23"/>
  <c r="T283" i="23"/>
  <c r="V283" i="23" s="1"/>
  <c r="Q283" i="23"/>
  <c r="L283" i="23"/>
  <c r="M283" i="23" s="1"/>
  <c r="I283" i="23"/>
  <c r="D283" i="23"/>
  <c r="E283" i="23" s="1"/>
  <c r="Y282" i="23"/>
  <c r="T282" i="23"/>
  <c r="Q282" i="23"/>
  <c r="L282" i="23"/>
  <c r="M282" i="23" s="1"/>
  <c r="I282" i="23"/>
  <c r="D282" i="23"/>
  <c r="F282" i="23" s="1"/>
  <c r="Y281" i="23"/>
  <c r="T281" i="23"/>
  <c r="V281" i="23" s="1"/>
  <c r="Q281" i="23"/>
  <c r="L281" i="23"/>
  <c r="N281" i="23" s="1"/>
  <c r="F281" i="23"/>
  <c r="D281" i="23"/>
  <c r="E281" i="23" s="1"/>
  <c r="I280" i="23"/>
  <c r="D280" i="23"/>
  <c r="F280" i="23" s="1"/>
  <c r="Y279" i="23"/>
  <c r="T279" i="23"/>
  <c r="V279" i="23" s="1"/>
  <c r="Q279" i="23"/>
  <c r="L279" i="23"/>
  <c r="M279" i="23" s="1"/>
  <c r="I279" i="23"/>
  <c r="D279" i="23"/>
  <c r="Y278" i="23"/>
  <c r="Q278" i="23"/>
  <c r="L278" i="23"/>
  <c r="Y277" i="23"/>
  <c r="T277" i="23"/>
  <c r="Q277" i="23"/>
  <c r="L277" i="23"/>
  <c r="I277" i="23"/>
  <c r="E277" i="23"/>
  <c r="D277" i="23"/>
  <c r="Y276" i="23"/>
  <c r="T276" i="23"/>
  <c r="V276" i="23" s="1"/>
  <c r="Q276" i="23"/>
  <c r="L276" i="23"/>
  <c r="N276" i="23" s="1"/>
  <c r="I276" i="23"/>
  <c r="D276" i="23"/>
  <c r="F276" i="23" s="1"/>
  <c r="I275" i="23"/>
  <c r="F275" i="23"/>
  <c r="E275" i="23"/>
  <c r="I274" i="23"/>
  <c r="D274" i="23"/>
  <c r="F274" i="23" s="1"/>
  <c r="Y273" i="23"/>
  <c r="Q273" i="23"/>
  <c r="I273" i="23"/>
  <c r="D273" i="23"/>
  <c r="Y272" i="23"/>
  <c r="Q272" i="23"/>
  <c r="Y271" i="23"/>
  <c r="Q271" i="23"/>
  <c r="I271" i="23"/>
  <c r="D271" i="23"/>
  <c r="E271" i="23" s="1"/>
  <c r="T270" i="23"/>
  <c r="U270" i="23" s="1"/>
  <c r="L270" i="23"/>
  <c r="M270" i="23" s="1"/>
  <c r="I270" i="23"/>
  <c r="D270" i="23"/>
  <c r="F270" i="23" s="1"/>
  <c r="T269" i="23"/>
  <c r="Q269" i="23"/>
  <c r="I269" i="23"/>
  <c r="D269" i="23"/>
  <c r="T268" i="23"/>
  <c r="U268" i="23" s="1"/>
  <c r="I268" i="23"/>
  <c r="E268" i="23"/>
  <c r="D268" i="23"/>
  <c r="F268" i="23" s="1"/>
  <c r="T267" i="23"/>
  <c r="Y267" i="23"/>
  <c r="N267" i="23"/>
  <c r="L267" i="23"/>
  <c r="Q267" i="23"/>
  <c r="I267" i="23"/>
  <c r="D267" i="23"/>
  <c r="T266" i="23"/>
  <c r="Q266" i="23"/>
  <c r="L266" i="23"/>
  <c r="N266" i="23" s="1"/>
  <c r="Y265" i="23"/>
  <c r="T265" i="23"/>
  <c r="U265" i="23" s="1"/>
  <c r="Q265" i="23"/>
  <c r="L265" i="23"/>
  <c r="N265" i="23" s="1"/>
  <c r="I265" i="23"/>
  <c r="D265" i="23"/>
  <c r="E265" i="23" s="1"/>
  <c r="T264" i="23"/>
  <c r="Q264" i="23"/>
  <c r="I264" i="23"/>
  <c r="D264" i="23"/>
  <c r="F264" i="23" s="1"/>
  <c r="Y263" i="23"/>
  <c r="T263" i="23"/>
  <c r="V263" i="23" s="1"/>
  <c r="Q263" i="23"/>
  <c r="L263" i="23"/>
  <c r="N263" i="23" s="1"/>
  <c r="F263" i="23"/>
  <c r="E263" i="23"/>
  <c r="D263" i="23"/>
  <c r="T262" i="23"/>
  <c r="I262" i="23"/>
  <c r="D262" i="23"/>
  <c r="F262" i="23" s="1"/>
  <c r="Y261" i="23"/>
  <c r="T261" i="23"/>
  <c r="U261" i="23" s="1"/>
  <c r="Q261" i="23"/>
  <c r="L261" i="23"/>
  <c r="N261" i="23" s="1"/>
  <c r="I261" i="23"/>
  <c r="D261" i="23"/>
  <c r="Y260" i="23"/>
  <c r="Q260" i="23"/>
  <c r="L260" i="23"/>
  <c r="Y259" i="23"/>
  <c r="T259" i="23"/>
  <c r="Q259" i="23"/>
  <c r="L259" i="23"/>
  <c r="I259" i="23"/>
  <c r="E259" i="23"/>
  <c r="D259" i="23"/>
  <c r="Y258" i="23"/>
  <c r="U258" i="23"/>
  <c r="T258" i="23"/>
  <c r="V258" i="23" s="1"/>
  <c r="Q258" i="23"/>
  <c r="L258" i="23"/>
  <c r="N258" i="23" s="1"/>
  <c r="I258" i="23"/>
  <c r="D258" i="23"/>
  <c r="F258" i="23" s="1"/>
  <c r="T257" i="23"/>
  <c r="U257" i="23" s="1"/>
  <c r="L257" i="23"/>
  <c r="M257" i="23" s="1"/>
  <c r="I257" i="23"/>
  <c r="F257" i="23"/>
  <c r="E257" i="23"/>
  <c r="T256" i="23"/>
  <c r="I256" i="23"/>
  <c r="D256" i="23"/>
  <c r="F256" i="23" s="1"/>
  <c r="Y255" i="23"/>
  <c r="Q255" i="23"/>
  <c r="I255" i="23"/>
  <c r="D255" i="23"/>
  <c r="Q254" i="23"/>
  <c r="Y253" i="23"/>
  <c r="Q253" i="23"/>
  <c r="I253" i="23"/>
  <c r="D253" i="23"/>
  <c r="E253" i="23" s="1"/>
  <c r="T252" i="23"/>
  <c r="U252" i="23" s="1"/>
  <c r="L252" i="23"/>
  <c r="M252" i="23" s="1"/>
  <c r="I252" i="23"/>
  <c r="D252" i="23"/>
  <c r="F252" i="23" s="1"/>
  <c r="T251" i="23"/>
  <c r="Q251" i="23"/>
  <c r="I251" i="23"/>
  <c r="D251" i="23"/>
  <c r="L250" i="23"/>
  <c r="M250" i="23" s="1"/>
  <c r="I250" i="23"/>
  <c r="E250" i="23"/>
  <c r="H250" i="23" s="1"/>
  <c r="D250" i="23"/>
  <c r="F250" i="23" s="1"/>
  <c r="T249" i="23"/>
  <c r="Y249" i="23"/>
  <c r="L249" i="23"/>
  <c r="N249" i="23" s="1"/>
  <c r="Q249" i="23"/>
  <c r="I249" i="23"/>
  <c r="D249" i="23"/>
  <c r="Q248" i="23"/>
  <c r="L248" i="23"/>
  <c r="N248" i="23" s="1"/>
  <c r="Y247" i="23"/>
  <c r="V247" i="23"/>
  <c r="T247" i="23"/>
  <c r="U247" i="23" s="1"/>
  <c r="Q247" i="23"/>
  <c r="L247" i="23"/>
  <c r="N247" i="23" s="1"/>
  <c r="I247" i="23"/>
  <c r="D247" i="23"/>
  <c r="E247" i="23" s="1"/>
  <c r="T246" i="23"/>
  <c r="Q246" i="23"/>
  <c r="I246" i="23"/>
  <c r="D246" i="23"/>
  <c r="F246" i="23" s="1"/>
  <c r="Y245" i="23"/>
  <c r="U245" i="23"/>
  <c r="T245" i="23"/>
  <c r="V245" i="23" s="1"/>
  <c r="Q245" i="23"/>
  <c r="L245" i="23"/>
  <c r="N245" i="23" s="1"/>
  <c r="F245" i="23"/>
  <c r="E245" i="23"/>
  <c r="D245" i="23"/>
  <c r="T244" i="23"/>
  <c r="L244" i="23"/>
  <c r="M244" i="23" s="1"/>
  <c r="I244" i="23"/>
  <c r="D244" i="23"/>
  <c r="F244" i="23" s="1"/>
  <c r="Y243" i="23"/>
  <c r="T243" i="23"/>
  <c r="U243" i="23" s="1"/>
  <c r="Q243" i="23"/>
  <c r="L243" i="23"/>
  <c r="N243" i="23" s="1"/>
  <c r="I243" i="23"/>
  <c r="D243" i="23"/>
  <c r="T242" i="23"/>
  <c r="Q242" i="23"/>
  <c r="L242" i="23"/>
  <c r="Y241" i="23"/>
  <c r="T241" i="23"/>
  <c r="Q241" i="23"/>
  <c r="L241" i="23"/>
  <c r="I241" i="23"/>
  <c r="E241" i="23"/>
  <c r="D241" i="23"/>
  <c r="Y240" i="23"/>
  <c r="T240" i="23"/>
  <c r="V240" i="23" s="1"/>
  <c r="Q240" i="23"/>
  <c r="L240" i="23"/>
  <c r="N240" i="23" s="1"/>
  <c r="I240" i="23"/>
  <c r="D240" i="23"/>
  <c r="F240" i="23" s="1"/>
  <c r="T239" i="23"/>
  <c r="U239" i="23" s="1"/>
  <c r="L239" i="23"/>
  <c r="M239" i="23" s="1"/>
  <c r="I239" i="23"/>
  <c r="F239" i="23"/>
  <c r="D239" i="23"/>
  <c r="E239" i="23" s="1"/>
  <c r="Y238" i="23"/>
  <c r="Q238" i="23"/>
  <c r="I238" i="23"/>
  <c r="D238" i="23"/>
  <c r="Y237" i="23"/>
  <c r="T237" i="23"/>
  <c r="U237" i="23" s="1"/>
  <c r="Q237" i="23"/>
  <c r="L237" i="23"/>
  <c r="M237" i="23" s="1"/>
  <c r="I237" i="23"/>
  <c r="F237" i="23"/>
  <c r="H237" i="23" s="1"/>
  <c r="D237" i="23"/>
  <c r="E237" i="23" s="1"/>
  <c r="Y236" i="23"/>
  <c r="L236" i="23"/>
  <c r="Y235" i="23"/>
  <c r="T235" i="23"/>
  <c r="U235" i="23" s="1"/>
  <c r="L235" i="23"/>
  <c r="M235" i="23" s="1"/>
  <c r="Q235" i="23"/>
  <c r="I235" i="23"/>
  <c r="D235" i="23"/>
  <c r="E235" i="23" s="1"/>
  <c r="Y234" i="23"/>
  <c r="T234" i="23"/>
  <c r="U234" i="23" s="1"/>
  <c r="Q234" i="23"/>
  <c r="I234" i="23"/>
  <c r="D234" i="23"/>
  <c r="Y233" i="23"/>
  <c r="T233" i="23"/>
  <c r="U233" i="23" s="1"/>
  <c r="L233" i="23"/>
  <c r="M233" i="23" s="1"/>
  <c r="Q233" i="23"/>
  <c r="I233" i="23"/>
  <c r="D233" i="23"/>
  <c r="I232" i="23"/>
  <c r="D232" i="23"/>
  <c r="E232" i="23" s="1"/>
  <c r="T231" i="23"/>
  <c r="Q231" i="23"/>
  <c r="I231" i="23"/>
  <c r="F231" i="23"/>
  <c r="D231" i="23"/>
  <c r="E231" i="23" s="1"/>
  <c r="Y230" i="23"/>
  <c r="Q230" i="23"/>
  <c r="T229" i="23"/>
  <c r="Q229" i="23"/>
  <c r="L229" i="23"/>
  <c r="M229" i="23" s="1"/>
  <c r="I229" i="23"/>
  <c r="D229" i="23"/>
  <c r="E229" i="23" s="1"/>
  <c r="T228" i="23"/>
  <c r="Q228" i="23"/>
  <c r="L228" i="23"/>
  <c r="M228" i="23" s="1"/>
  <c r="I228" i="23"/>
  <c r="F228" i="23"/>
  <c r="D228" i="23"/>
  <c r="E228" i="23" s="1"/>
  <c r="Y227" i="23"/>
  <c r="T227" i="23"/>
  <c r="U227" i="23" s="1"/>
  <c r="L227" i="23"/>
  <c r="M227" i="23" s="1"/>
  <c r="Q227" i="23"/>
  <c r="I227" i="23"/>
  <c r="Y226" i="23"/>
  <c r="I226" i="23"/>
  <c r="D226" i="23"/>
  <c r="Q225" i="23"/>
  <c r="L225" i="23"/>
  <c r="M225" i="23" s="1"/>
  <c r="I225" i="23"/>
  <c r="D225" i="23"/>
  <c r="E225" i="23" s="1"/>
  <c r="Q224" i="23"/>
  <c r="I224" i="23"/>
  <c r="L223" i="23"/>
  <c r="M223" i="23" s="1"/>
  <c r="Q223" i="23"/>
  <c r="I223" i="23"/>
  <c r="D223" i="23"/>
  <c r="E223" i="23" s="1"/>
  <c r="Y222" i="23"/>
  <c r="T222" i="23"/>
  <c r="U222" i="23" s="1"/>
  <c r="L222" i="23"/>
  <c r="M222" i="23" s="1"/>
  <c r="Q222" i="23"/>
  <c r="I222" i="23"/>
  <c r="D222" i="23"/>
  <c r="T221" i="23"/>
  <c r="Y221" i="23"/>
  <c r="Q221" i="23"/>
  <c r="L221" i="23"/>
  <c r="M221" i="23" s="1"/>
  <c r="D221" i="23"/>
  <c r="E221" i="23" s="1"/>
  <c r="I220" i="23"/>
  <c r="D220" i="23"/>
  <c r="Y219" i="23"/>
  <c r="T219" i="23"/>
  <c r="Q219" i="23"/>
  <c r="L219" i="23"/>
  <c r="M219" i="23" s="1"/>
  <c r="I219" i="23"/>
  <c r="D219" i="23"/>
  <c r="E219" i="23" s="1"/>
  <c r="Q218" i="23"/>
  <c r="L218" i="23"/>
  <c r="M218" i="23" s="1"/>
  <c r="T217" i="23"/>
  <c r="Y217" i="23"/>
  <c r="Q217" i="23"/>
  <c r="L217" i="23"/>
  <c r="M217" i="23" s="1"/>
  <c r="I217" i="23"/>
  <c r="D217" i="23"/>
  <c r="E217" i="23" s="1"/>
  <c r="Y216" i="23"/>
  <c r="T216" i="23"/>
  <c r="U216" i="23" s="1"/>
  <c r="Q216" i="23"/>
  <c r="I216" i="23"/>
  <c r="D216" i="23"/>
  <c r="T215" i="23"/>
  <c r="Y215" i="23"/>
  <c r="Q215" i="23"/>
  <c r="L215" i="23"/>
  <c r="M215" i="23" s="1"/>
  <c r="I215" i="23"/>
  <c r="D215" i="23"/>
  <c r="E215" i="23" s="1"/>
  <c r="Y214" i="23"/>
  <c r="I214" i="23"/>
  <c r="D214" i="23"/>
  <c r="Y213" i="23"/>
  <c r="T213" i="23"/>
  <c r="L213" i="23"/>
  <c r="M213" i="23" s="1"/>
  <c r="Q213" i="23"/>
  <c r="I213" i="23"/>
  <c r="F213" i="23"/>
  <c r="D213" i="23"/>
  <c r="E213" i="23" s="1"/>
  <c r="L212" i="23"/>
  <c r="N212" i="23" s="1"/>
  <c r="Q212" i="23"/>
  <c r="I212" i="23"/>
  <c r="Q211" i="23"/>
  <c r="I211" i="23"/>
  <c r="D211" i="23"/>
  <c r="Y210" i="23"/>
  <c r="T210" i="23"/>
  <c r="U210" i="23" s="1"/>
  <c r="L210" i="23"/>
  <c r="M210" i="23" s="1"/>
  <c r="Q210" i="23"/>
  <c r="I210" i="23"/>
  <c r="D210" i="23"/>
  <c r="F210" i="23" s="1"/>
  <c r="Y209" i="23"/>
  <c r="T209" i="23"/>
  <c r="I209" i="23"/>
  <c r="F209" i="23"/>
  <c r="H209" i="23" s="1"/>
  <c r="L208" i="23"/>
  <c r="N208" i="23" s="1"/>
  <c r="I208" i="23"/>
  <c r="D208" i="23"/>
  <c r="F208" i="23" s="1"/>
  <c r="Y207" i="23"/>
  <c r="T207" i="23"/>
  <c r="V207" i="23" s="1"/>
  <c r="Q207" i="23"/>
  <c r="I207" i="23"/>
  <c r="D207" i="23"/>
  <c r="F207" i="23" s="1"/>
  <c r="Y206" i="23"/>
  <c r="L206" i="23"/>
  <c r="N206" i="23" s="1"/>
  <c r="Q206" i="23"/>
  <c r="Y205" i="23"/>
  <c r="L205" i="23"/>
  <c r="Q205" i="23"/>
  <c r="I205" i="23"/>
  <c r="E205" i="23"/>
  <c r="D205" i="23"/>
  <c r="F205" i="23" s="1"/>
  <c r="Y204" i="23"/>
  <c r="L204" i="23"/>
  <c r="N204" i="23" s="1"/>
  <c r="Q204" i="23"/>
  <c r="I204" i="23"/>
  <c r="D204" i="23"/>
  <c r="F204" i="23" s="1"/>
  <c r="V203" i="23"/>
  <c r="T203" i="23"/>
  <c r="U203" i="23" s="1"/>
  <c r="Y203" i="23"/>
  <c r="Q203" i="23"/>
  <c r="I203" i="23"/>
  <c r="D203" i="23"/>
  <c r="Y202" i="23"/>
  <c r="T202" i="23"/>
  <c r="U202" i="23" s="1"/>
  <c r="I202" i="23"/>
  <c r="D202" i="23"/>
  <c r="F202" i="23" s="1"/>
  <c r="T201" i="23"/>
  <c r="L201" i="23"/>
  <c r="N201" i="23" s="1"/>
  <c r="I201" i="23"/>
  <c r="D201" i="23"/>
  <c r="F201" i="23" s="1"/>
  <c r="L200" i="23"/>
  <c r="M200" i="23" s="1"/>
  <c r="Y199" i="23"/>
  <c r="T199" i="23"/>
  <c r="U199" i="23" s="1"/>
  <c r="L199" i="23"/>
  <c r="I199" i="23"/>
  <c r="E199" i="23"/>
  <c r="D199" i="23"/>
  <c r="F199" i="23" s="1"/>
  <c r="Y198" i="23"/>
  <c r="U198" i="23"/>
  <c r="T198" i="23"/>
  <c r="V198" i="23" s="1"/>
  <c r="Q198" i="23"/>
  <c r="L198" i="23"/>
  <c r="N198" i="23" s="1"/>
  <c r="I198" i="23"/>
  <c r="D198" i="23"/>
  <c r="F198" i="23" s="1"/>
  <c r="T197" i="23"/>
  <c r="U197" i="23" s="1"/>
  <c r="Q197" i="23"/>
  <c r="L197" i="23"/>
  <c r="N197" i="23" s="1"/>
  <c r="I197" i="23"/>
  <c r="F197" i="23"/>
  <c r="E197" i="23"/>
  <c r="D197" i="23"/>
  <c r="T196" i="23"/>
  <c r="V196" i="23" s="1"/>
  <c r="I196" i="23"/>
  <c r="D196" i="23"/>
  <c r="F196" i="23" s="1"/>
  <c r="Y195" i="23"/>
  <c r="Q195" i="23"/>
  <c r="I195" i="23"/>
  <c r="D195" i="23"/>
  <c r="F195" i="23" s="1"/>
  <c r="Q194" i="23"/>
  <c r="T193" i="23"/>
  <c r="L193" i="23"/>
  <c r="N193" i="23" s="1"/>
  <c r="I193" i="23"/>
  <c r="E193" i="23"/>
  <c r="D193" i="23"/>
  <c r="F193" i="23" s="1"/>
  <c r="Y192" i="23"/>
  <c r="Q192" i="23"/>
  <c r="L192" i="23"/>
  <c r="M192" i="23" s="1"/>
  <c r="I192" i="23"/>
  <c r="D192" i="23"/>
  <c r="Y191" i="23"/>
  <c r="V191" i="23"/>
  <c r="T191" i="23"/>
  <c r="U191" i="23" s="1"/>
  <c r="L191" i="23"/>
  <c r="M191" i="23" s="1"/>
  <c r="Q191" i="23"/>
  <c r="F191" i="23"/>
  <c r="D191" i="23"/>
  <c r="E191" i="23" s="1"/>
  <c r="L190" i="23"/>
  <c r="M190" i="23" s="1"/>
  <c r="I190" i="23"/>
  <c r="D190" i="23"/>
  <c r="Y189" i="23"/>
  <c r="T189" i="23"/>
  <c r="U189" i="23" s="1"/>
  <c r="Q189" i="23"/>
  <c r="L189" i="23"/>
  <c r="I189" i="23"/>
  <c r="F189" i="23"/>
  <c r="D189" i="23"/>
  <c r="E189" i="23" s="1"/>
  <c r="L188" i="23"/>
  <c r="Q188" i="23"/>
  <c r="D188" i="23"/>
  <c r="T187" i="23"/>
  <c r="U187" i="23" s="1"/>
  <c r="Q187" i="23"/>
  <c r="L187" i="23"/>
  <c r="M187" i="23" s="1"/>
  <c r="I187" i="23"/>
  <c r="D187" i="23"/>
  <c r="Y186" i="23"/>
  <c r="V186" i="23"/>
  <c r="T186" i="23"/>
  <c r="U186" i="23" s="1"/>
  <c r="Q186" i="23"/>
  <c r="I186" i="23"/>
  <c r="D186" i="23"/>
  <c r="Y185" i="23"/>
  <c r="Q185" i="23"/>
  <c r="I185" i="23"/>
  <c r="T184" i="23"/>
  <c r="U184" i="23" s="1"/>
  <c r="L184" i="23"/>
  <c r="I184" i="23"/>
  <c r="F184" i="23"/>
  <c r="H184" i="23" s="1"/>
  <c r="D184" i="23"/>
  <c r="E184" i="23" s="1"/>
  <c r="Y183" i="23"/>
  <c r="T183" i="23"/>
  <c r="U183" i="23" s="1"/>
  <c r="Q183" i="23"/>
  <c r="L183" i="23"/>
  <c r="I183" i="23"/>
  <c r="D183" i="23"/>
  <c r="L182" i="23"/>
  <c r="Y181" i="23"/>
  <c r="Q181" i="23"/>
  <c r="L181" i="23"/>
  <c r="M181" i="23" s="1"/>
  <c r="I181" i="23"/>
  <c r="D181" i="23"/>
  <c r="E181" i="23" s="1"/>
  <c r="Y180" i="23"/>
  <c r="Q180" i="23"/>
  <c r="I180" i="23"/>
  <c r="F180" i="23"/>
  <c r="H180" i="23" s="1"/>
  <c r="D180" i="23"/>
  <c r="E180" i="23" s="1"/>
  <c r="Y179" i="23"/>
  <c r="T179" i="23"/>
  <c r="U179" i="23" s="1"/>
  <c r="Q179" i="23"/>
  <c r="L179" i="23"/>
  <c r="I179" i="23"/>
  <c r="D179" i="23"/>
  <c r="E179" i="23" s="1"/>
  <c r="I178" i="23"/>
  <c r="F178" i="23"/>
  <c r="H178" i="23" s="1"/>
  <c r="D178" i="23"/>
  <c r="E178" i="23" s="1"/>
  <c r="Y177" i="23"/>
  <c r="T177" i="23"/>
  <c r="U177" i="23" s="1"/>
  <c r="L177" i="23"/>
  <c r="M177" i="23" s="1"/>
  <c r="Q177" i="23"/>
  <c r="I177" i="23"/>
  <c r="D177" i="23"/>
  <c r="E177" i="23" s="1"/>
  <c r="Q176" i="23"/>
  <c r="F176" i="23"/>
  <c r="H176" i="23" s="1"/>
  <c r="Y175" i="23"/>
  <c r="T175" i="23"/>
  <c r="U175" i="23" s="1"/>
  <c r="L175" i="23"/>
  <c r="M175" i="23" s="1"/>
  <c r="Q175" i="23"/>
  <c r="I175" i="23"/>
  <c r="D175" i="23"/>
  <c r="Y174" i="23"/>
  <c r="T174" i="23"/>
  <c r="V174" i="23" s="1"/>
  <c r="Q174" i="23"/>
  <c r="I174" i="23"/>
  <c r="F174" i="23"/>
  <c r="H174" i="23" s="1"/>
  <c r="D174" i="23"/>
  <c r="E174" i="23" s="1"/>
  <c r="Y173" i="23"/>
  <c r="Q173" i="23"/>
  <c r="L173" i="23"/>
  <c r="M173" i="23" s="1"/>
  <c r="I173" i="23"/>
  <c r="D173" i="23"/>
  <c r="E173" i="23" s="1"/>
  <c r="Y172" i="23"/>
  <c r="I172" i="23"/>
  <c r="F172" i="23"/>
  <c r="H172" i="23" s="1"/>
  <c r="D172" i="23"/>
  <c r="E172" i="23" s="1"/>
  <c r="Y171" i="23"/>
  <c r="T171" i="23"/>
  <c r="U171" i="23" s="1"/>
  <c r="Q171" i="23"/>
  <c r="L171" i="23"/>
  <c r="M171" i="23" s="1"/>
  <c r="I171" i="23"/>
  <c r="D171" i="23"/>
  <c r="F171" i="23" s="1"/>
  <c r="T170" i="23"/>
  <c r="U170" i="23" s="1"/>
  <c r="L170" i="23"/>
  <c r="I170" i="23"/>
  <c r="T169" i="23"/>
  <c r="Q169" i="23"/>
  <c r="L169" i="23"/>
  <c r="N169" i="23" s="1"/>
  <c r="I169" i="23"/>
  <c r="F169" i="23"/>
  <c r="E169" i="23"/>
  <c r="D169" i="23"/>
  <c r="Y168" i="23"/>
  <c r="T168" i="23"/>
  <c r="L168" i="23"/>
  <c r="M168" i="23" s="1"/>
  <c r="Q168" i="23"/>
  <c r="I168" i="23"/>
  <c r="D168" i="23"/>
  <c r="F168" i="23" s="1"/>
  <c r="Y167" i="23"/>
  <c r="T167" i="23"/>
  <c r="U167" i="23" s="1"/>
  <c r="Q167" i="23"/>
  <c r="L167" i="23"/>
  <c r="I167" i="23"/>
  <c r="D167" i="23"/>
  <c r="F167" i="23" s="1"/>
  <c r="I166" i="23"/>
  <c r="F166" i="23"/>
  <c r="D166" i="23"/>
  <c r="E166" i="23" s="1"/>
  <c r="Y165" i="23"/>
  <c r="T165" i="23"/>
  <c r="V165" i="23" s="1"/>
  <c r="Q165" i="23"/>
  <c r="I165" i="23"/>
  <c r="E165" i="23"/>
  <c r="D165" i="23"/>
  <c r="F165" i="23" s="1"/>
  <c r="Q164" i="23"/>
  <c r="L164" i="23"/>
  <c r="N164" i="23" s="1"/>
  <c r="I164" i="23"/>
  <c r="Y163" i="23"/>
  <c r="T163" i="23"/>
  <c r="V163" i="23" s="1"/>
  <c r="Q163" i="23"/>
  <c r="I163" i="23"/>
  <c r="F163" i="23"/>
  <c r="D163" i="23"/>
  <c r="E163" i="23" s="1"/>
  <c r="T162" i="23"/>
  <c r="U162" i="23" s="1"/>
  <c r="Y162" i="23"/>
  <c r="L162" i="23"/>
  <c r="I162" i="23"/>
  <c r="E162" i="23"/>
  <c r="D162" i="23"/>
  <c r="F162" i="23" s="1"/>
  <c r="Y161" i="23"/>
  <c r="T161" i="23"/>
  <c r="L161" i="23"/>
  <c r="M161" i="23" s="1"/>
  <c r="Q161" i="23"/>
  <c r="I161" i="23"/>
  <c r="D161" i="23"/>
  <c r="F161" i="23" s="1"/>
  <c r="T160" i="23"/>
  <c r="Q160" i="23"/>
  <c r="I160" i="23"/>
  <c r="E160" i="23"/>
  <c r="D160" i="23"/>
  <c r="F160" i="23" s="1"/>
  <c r="H160" i="23" s="1"/>
  <c r="Y159" i="23"/>
  <c r="Q159" i="23"/>
  <c r="L159" i="23"/>
  <c r="M159" i="23" s="1"/>
  <c r="I159" i="23"/>
  <c r="D159" i="23"/>
  <c r="F159" i="23" s="1"/>
  <c r="T158" i="23"/>
  <c r="V158" i="23" s="1"/>
  <c r="Q158" i="23"/>
  <c r="I158" i="23"/>
  <c r="Y157" i="23"/>
  <c r="Q157" i="23"/>
  <c r="L157" i="23"/>
  <c r="M157" i="23" s="1"/>
  <c r="I157" i="23"/>
  <c r="E157" i="23"/>
  <c r="D157" i="23"/>
  <c r="F157" i="23" s="1"/>
  <c r="H157" i="23" s="1"/>
  <c r="T156" i="23"/>
  <c r="Q156" i="23"/>
  <c r="L156" i="23"/>
  <c r="N156" i="23" s="1"/>
  <c r="I156" i="23"/>
  <c r="E156" i="23"/>
  <c r="D156" i="23"/>
  <c r="F156" i="23" s="1"/>
  <c r="T155" i="23"/>
  <c r="U155" i="23" s="1"/>
  <c r="Y155" i="23"/>
  <c r="L155" i="23"/>
  <c r="I155" i="23"/>
  <c r="D155" i="23"/>
  <c r="F155" i="23" s="1"/>
  <c r="T154" i="23"/>
  <c r="U154" i="23" s="1"/>
  <c r="I154" i="23"/>
  <c r="D154" i="23"/>
  <c r="F154" i="23" s="1"/>
  <c r="T153" i="23"/>
  <c r="U153" i="23" s="1"/>
  <c r="Y153" i="23"/>
  <c r="L153" i="23"/>
  <c r="Q153" i="23"/>
  <c r="I153" i="23"/>
  <c r="D153" i="23"/>
  <c r="E153" i="23" s="1"/>
  <c r="L152" i="23"/>
  <c r="M152" i="23" s="1"/>
  <c r="Q152" i="23"/>
  <c r="F152" i="23"/>
  <c r="T151" i="23"/>
  <c r="U151" i="23" s="1"/>
  <c r="Y151" i="23"/>
  <c r="Q151" i="23"/>
  <c r="L151" i="23"/>
  <c r="M151" i="23" s="1"/>
  <c r="I151" i="23"/>
  <c r="F151" i="23"/>
  <c r="D151" i="23"/>
  <c r="E151" i="23" s="1"/>
  <c r="T150" i="23"/>
  <c r="U150" i="23" s="1"/>
  <c r="Y150" i="23"/>
  <c r="L150" i="23"/>
  <c r="I150" i="23"/>
  <c r="D150" i="23"/>
  <c r="E150" i="23" s="1"/>
  <c r="T149" i="23"/>
  <c r="U149" i="23" s="1"/>
  <c r="Y149" i="23"/>
  <c r="Q149" i="23"/>
  <c r="L149" i="23"/>
  <c r="M149" i="23" s="1"/>
  <c r="I149" i="23"/>
  <c r="Y148" i="23"/>
  <c r="T147" i="23"/>
  <c r="Y147" i="23"/>
  <c r="I147" i="23"/>
  <c r="T146" i="23"/>
  <c r="U146" i="23" s="1"/>
  <c r="L146" i="23"/>
  <c r="Q146" i="23"/>
  <c r="T145" i="23"/>
  <c r="Y145" i="23"/>
  <c r="I145" i="23"/>
  <c r="T144" i="23"/>
  <c r="U144" i="23" s="1"/>
  <c r="Y144" i="23"/>
  <c r="L144" i="23"/>
  <c r="Q144" i="23"/>
  <c r="T143" i="23"/>
  <c r="Y143" i="23"/>
  <c r="I143" i="23"/>
  <c r="Y142" i="23"/>
  <c r="T141" i="23"/>
  <c r="Y141" i="23"/>
  <c r="I141" i="23"/>
  <c r="Q140" i="23"/>
  <c r="T139" i="23"/>
  <c r="Y139" i="23"/>
  <c r="I139" i="23"/>
  <c r="T138" i="23"/>
  <c r="V138" i="23" s="1"/>
  <c r="Y138" i="23"/>
  <c r="Q138" i="23"/>
  <c r="Y137" i="23"/>
  <c r="I137" i="23"/>
  <c r="Y135" i="23"/>
  <c r="I135" i="23"/>
  <c r="Y134" i="23"/>
  <c r="L134" i="23"/>
  <c r="Q134" i="23"/>
  <c r="T133" i="23"/>
  <c r="Y133" i="23"/>
  <c r="I133" i="23"/>
  <c r="V132" i="23"/>
  <c r="T132" i="23"/>
  <c r="U132" i="23" s="1"/>
  <c r="Y132" i="23"/>
  <c r="L132" i="23"/>
  <c r="Q132" i="23"/>
  <c r="T131" i="23"/>
  <c r="Y131" i="23"/>
  <c r="I131" i="23"/>
  <c r="T130" i="23"/>
  <c r="U130" i="23" s="1"/>
  <c r="T129" i="23"/>
  <c r="Y129" i="23"/>
  <c r="I129" i="23"/>
  <c r="L128" i="23"/>
  <c r="Q128" i="23"/>
  <c r="Y127" i="23"/>
  <c r="I127" i="23"/>
  <c r="T126" i="23"/>
  <c r="Y126" i="23"/>
  <c r="Q126" i="23"/>
  <c r="T125" i="23"/>
  <c r="Y125" i="23"/>
  <c r="Y124" i="23"/>
  <c r="Y123" i="23"/>
  <c r="Q123" i="23"/>
  <c r="L122" i="23"/>
  <c r="Q122" i="23"/>
  <c r="T121" i="23"/>
  <c r="Y121" i="23"/>
  <c r="Q121" i="23"/>
  <c r="Y120" i="23"/>
  <c r="Q120" i="23"/>
  <c r="T119" i="23"/>
  <c r="Y119" i="23"/>
  <c r="T118" i="23"/>
  <c r="U118" i="23" s="1"/>
  <c r="Y118" i="23"/>
  <c r="L118" i="23"/>
  <c r="N118" i="23" s="1"/>
  <c r="Q118" i="23"/>
  <c r="T117" i="23"/>
  <c r="Y117" i="23"/>
  <c r="Q117" i="23"/>
  <c r="D117" i="23"/>
  <c r="I117" i="23"/>
  <c r="T115" i="23"/>
  <c r="Y115" i="23"/>
  <c r="D115" i="23"/>
  <c r="I115" i="23"/>
  <c r="L114" i="23"/>
  <c r="Q114" i="23"/>
  <c r="T113" i="23"/>
  <c r="Y113" i="23"/>
  <c r="D113" i="23"/>
  <c r="I113" i="23"/>
  <c r="L112" i="23"/>
  <c r="Q112" i="23"/>
  <c r="I111" i="23"/>
  <c r="Y109" i="23"/>
  <c r="T109" i="23"/>
  <c r="Q109" i="23"/>
  <c r="L109" i="23"/>
  <c r="Y108" i="23"/>
  <c r="T108" i="23"/>
  <c r="Q108" i="23"/>
  <c r="I108" i="23"/>
  <c r="Y107" i="23"/>
  <c r="T107" i="23"/>
  <c r="Q107" i="23"/>
  <c r="I107" i="23"/>
  <c r="D107" i="23"/>
  <c r="Y106" i="23"/>
  <c r="T106" i="23"/>
  <c r="I106" i="23"/>
  <c r="D106" i="23"/>
  <c r="Y105" i="23"/>
  <c r="T105" i="23"/>
  <c r="Q105" i="23"/>
  <c r="L105" i="23"/>
  <c r="I105" i="23"/>
  <c r="D105" i="23"/>
  <c r="T104" i="23"/>
  <c r="Y104" i="23"/>
  <c r="I104" i="23"/>
  <c r="Y103" i="23"/>
  <c r="T103" i="23"/>
  <c r="U103" i="23" s="1"/>
  <c r="Q103" i="23"/>
  <c r="I103" i="23"/>
  <c r="D103" i="23"/>
  <c r="Y102" i="23"/>
  <c r="T102" i="23"/>
  <c r="Y101" i="23"/>
  <c r="T101" i="23"/>
  <c r="L101" i="23"/>
  <c r="M101" i="23" s="1"/>
  <c r="Q101" i="23"/>
  <c r="I101" i="23"/>
  <c r="Y100" i="23"/>
  <c r="T100" i="23"/>
  <c r="Q100" i="23"/>
  <c r="N100" i="23"/>
  <c r="P100" i="23" s="1"/>
  <c r="L100" i="23"/>
  <c r="M100" i="23" s="1"/>
  <c r="I100" i="23"/>
  <c r="D100" i="23"/>
  <c r="Y99" i="23"/>
  <c r="Q99" i="23"/>
  <c r="I99" i="23"/>
  <c r="D99" i="23"/>
  <c r="T98" i="23"/>
  <c r="Y98" i="23"/>
  <c r="Y97" i="23"/>
  <c r="T97" i="23"/>
  <c r="U97" i="23" s="1"/>
  <c r="Q97" i="23"/>
  <c r="I97" i="23"/>
  <c r="D97" i="23"/>
  <c r="Y96" i="23"/>
  <c r="T96" i="23"/>
  <c r="Y95" i="23"/>
  <c r="T95" i="23"/>
  <c r="L95" i="23"/>
  <c r="M95" i="23" s="1"/>
  <c r="Q95" i="23"/>
  <c r="I95" i="23"/>
  <c r="Y94" i="23"/>
  <c r="T94" i="23"/>
  <c r="Q94" i="23"/>
  <c r="N94" i="23"/>
  <c r="P94" i="23" s="1"/>
  <c r="L94" i="23"/>
  <c r="M94" i="23" s="1"/>
  <c r="I94" i="23"/>
  <c r="D94" i="23"/>
  <c r="Y93" i="23"/>
  <c r="I93" i="23"/>
  <c r="D93" i="23"/>
  <c r="Y92" i="23"/>
  <c r="I92" i="23"/>
  <c r="Y91" i="23"/>
  <c r="V91" i="23"/>
  <c r="X91" i="23" s="1"/>
  <c r="T91" i="23"/>
  <c r="U91" i="23" s="1"/>
  <c r="I91" i="23"/>
  <c r="D91" i="23"/>
  <c r="Y90" i="23"/>
  <c r="T90" i="23"/>
  <c r="Y89" i="23"/>
  <c r="T89" i="23"/>
  <c r="L89" i="23"/>
  <c r="Q89" i="23"/>
  <c r="I89" i="23"/>
  <c r="Q88" i="23"/>
  <c r="L88" i="23"/>
  <c r="M88" i="23" s="1"/>
  <c r="I88" i="23"/>
  <c r="D88" i="23"/>
  <c r="E88" i="23" s="1"/>
  <c r="I87" i="23"/>
  <c r="D87" i="23"/>
  <c r="Y86" i="23"/>
  <c r="L86" i="23"/>
  <c r="I86" i="23"/>
  <c r="Y85" i="23"/>
  <c r="T85" i="23"/>
  <c r="U85" i="23" s="1"/>
  <c r="I85" i="23"/>
  <c r="D85" i="23"/>
  <c r="Y84" i="23"/>
  <c r="T84" i="23"/>
  <c r="Y83" i="23"/>
  <c r="T83" i="23"/>
  <c r="L83" i="23"/>
  <c r="Q83" i="23"/>
  <c r="I83" i="23"/>
  <c r="Q82" i="23"/>
  <c r="L82" i="23"/>
  <c r="M82" i="23" s="1"/>
  <c r="I82" i="23"/>
  <c r="F82" i="23"/>
  <c r="H82" i="23" s="1"/>
  <c r="D82" i="23"/>
  <c r="E82" i="23" s="1"/>
  <c r="I81" i="23"/>
  <c r="D81" i="23"/>
  <c r="Y80" i="23"/>
  <c r="I80" i="23"/>
  <c r="Y79" i="23"/>
  <c r="T79" i="23"/>
  <c r="U79" i="23" s="1"/>
  <c r="I79" i="23"/>
  <c r="D79" i="23"/>
  <c r="T78" i="23"/>
  <c r="Y78" i="23"/>
  <c r="I78" i="23"/>
  <c r="Q77" i="23"/>
  <c r="D77" i="23"/>
  <c r="I77" i="23"/>
  <c r="T76" i="23"/>
  <c r="Q76" i="23"/>
  <c r="L76" i="23"/>
  <c r="M76" i="23" s="1"/>
  <c r="I76" i="23"/>
  <c r="D76" i="23"/>
  <c r="T75" i="23"/>
  <c r="Y74" i="23"/>
  <c r="Y73" i="23"/>
  <c r="T73" i="23"/>
  <c r="L73" i="23"/>
  <c r="Q73" i="23"/>
  <c r="D73" i="23"/>
  <c r="F73" i="23" s="1"/>
  <c r="Y72" i="23"/>
  <c r="T72" i="23"/>
  <c r="Q71" i="23"/>
  <c r="D71" i="23"/>
  <c r="I71" i="23"/>
  <c r="Q70" i="23"/>
  <c r="L70" i="23"/>
  <c r="M70" i="23" s="1"/>
  <c r="I70" i="23"/>
  <c r="D70" i="23"/>
  <c r="E70" i="23" s="1"/>
  <c r="Y69" i="23"/>
  <c r="I69" i="23"/>
  <c r="D69" i="23"/>
  <c r="Y68" i="23"/>
  <c r="D68" i="23"/>
  <c r="E68" i="23" s="1"/>
  <c r="Y67" i="23"/>
  <c r="V67" i="23"/>
  <c r="X67" i="23" s="1"/>
  <c r="T67" i="23"/>
  <c r="U67" i="23" s="1"/>
  <c r="Q67" i="23"/>
  <c r="I67" i="23"/>
  <c r="D67" i="23"/>
  <c r="Y66" i="23"/>
  <c r="T66" i="23"/>
  <c r="I66" i="23"/>
  <c r="Y65" i="23"/>
  <c r="T65" i="23"/>
  <c r="L65" i="23"/>
  <c r="M65" i="23" s="1"/>
  <c r="Q65" i="23"/>
  <c r="D65" i="23"/>
  <c r="I65" i="23"/>
  <c r="T64" i="23"/>
  <c r="Q64" i="23"/>
  <c r="L64" i="23"/>
  <c r="M64" i="23" s="1"/>
  <c r="I64" i="23"/>
  <c r="D64" i="23"/>
  <c r="E64" i="23" s="1"/>
  <c r="Y63" i="23"/>
  <c r="I63" i="23"/>
  <c r="D63" i="23"/>
  <c r="Y62" i="23"/>
  <c r="D62" i="23"/>
  <c r="E62" i="23" s="1"/>
  <c r="Y61" i="23"/>
  <c r="T61" i="23"/>
  <c r="U61" i="23" s="1"/>
  <c r="Q61" i="23"/>
  <c r="I61" i="23"/>
  <c r="D61" i="23"/>
  <c r="Y60" i="23"/>
  <c r="T60" i="23"/>
  <c r="I60" i="23"/>
  <c r="Y59" i="23"/>
  <c r="T59" i="23"/>
  <c r="L59" i="23"/>
  <c r="M59" i="23" s="1"/>
  <c r="Q59" i="23"/>
  <c r="D59" i="23"/>
  <c r="I59" i="23"/>
  <c r="T58" i="23"/>
  <c r="Q58" i="23"/>
  <c r="L58" i="23"/>
  <c r="M58" i="23" s="1"/>
  <c r="I58" i="23"/>
  <c r="D58" i="23"/>
  <c r="E58" i="23" s="1"/>
  <c r="Y57" i="23"/>
  <c r="I57" i="23"/>
  <c r="D57" i="23"/>
  <c r="T56" i="23"/>
  <c r="Y56" i="23"/>
  <c r="Y55" i="23"/>
  <c r="V55" i="23"/>
  <c r="T55" i="23"/>
  <c r="U55" i="23" s="1"/>
  <c r="Q55" i="23"/>
  <c r="I55" i="23"/>
  <c r="D55" i="23"/>
  <c r="Y54" i="23"/>
  <c r="T54" i="23"/>
  <c r="D54" i="23"/>
  <c r="Y53" i="23"/>
  <c r="T53" i="23"/>
  <c r="Q53" i="23"/>
  <c r="D53" i="23"/>
  <c r="E53" i="23" s="1"/>
  <c r="I53" i="23"/>
  <c r="T52" i="23"/>
  <c r="V52" i="23" s="1"/>
  <c r="Y52" i="23"/>
  <c r="Q52" i="23"/>
  <c r="D52" i="23"/>
  <c r="I52" i="23"/>
  <c r="Q51" i="23"/>
  <c r="F51" i="23"/>
  <c r="D51" i="23"/>
  <c r="I51" i="23"/>
  <c r="T50" i="23"/>
  <c r="U50" i="23" s="1"/>
  <c r="Y50" i="23"/>
  <c r="I50" i="23"/>
  <c r="Q49" i="23"/>
  <c r="D49" i="23"/>
  <c r="I49" i="23"/>
  <c r="Q47" i="23"/>
  <c r="D47" i="23"/>
  <c r="E47" i="23" s="1"/>
  <c r="I47" i="23"/>
  <c r="U46" i="23"/>
  <c r="T46" i="23"/>
  <c r="V46" i="23" s="1"/>
  <c r="Y46" i="23"/>
  <c r="Q46" i="23"/>
  <c r="D46" i="23"/>
  <c r="I46" i="23"/>
  <c r="Q45" i="23"/>
  <c r="D45" i="23"/>
  <c r="F45" i="23" s="1"/>
  <c r="I45" i="23"/>
  <c r="T44" i="23"/>
  <c r="V44" i="23" s="1"/>
  <c r="Y44" i="23"/>
  <c r="Q44" i="23"/>
  <c r="D44" i="23"/>
  <c r="I44" i="23"/>
  <c r="Q43" i="23"/>
  <c r="Y42" i="23"/>
  <c r="L42" i="23"/>
  <c r="M42" i="23" s="1"/>
  <c r="Q42" i="23"/>
  <c r="I42" i="23"/>
  <c r="L41" i="23"/>
  <c r="M41" i="23" s="1"/>
  <c r="I41" i="23"/>
  <c r="D41" i="23"/>
  <c r="Y40" i="23"/>
  <c r="T40" i="23"/>
  <c r="Q40" i="23"/>
  <c r="L40" i="23"/>
  <c r="M40" i="23" s="1"/>
  <c r="D40" i="23"/>
  <c r="E40" i="23" s="1"/>
  <c r="I40" i="23"/>
  <c r="T39" i="23"/>
  <c r="U39" i="23" s="1"/>
  <c r="Y39" i="23"/>
  <c r="Q39" i="23"/>
  <c r="I39" i="23"/>
  <c r="D39" i="23"/>
  <c r="Y38" i="23"/>
  <c r="T38" i="23"/>
  <c r="Q38" i="23"/>
  <c r="L38" i="23"/>
  <c r="M38" i="23" s="1"/>
  <c r="F38" i="23"/>
  <c r="D38" i="23"/>
  <c r="E38" i="23" s="1"/>
  <c r="I38" i="23"/>
  <c r="I37" i="23"/>
  <c r="Y36" i="23"/>
  <c r="T36" i="23"/>
  <c r="Q36" i="23"/>
  <c r="L36" i="23"/>
  <c r="M36" i="23" s="1"/>
  <c r="D36" i="23"/>
  <c r="E36" i="23" s="1"/>
  <c r="I36" i="23"/>
  <c r="T35" i="23"/>
  <c r="U35" i="23" s="1"/>
  <c r="Y35" i="23"/>
  <c r="Q35" i="23"/>
  <c r="I35" i="23"/>
  <c r="D35" i="23"/>
  <c r="Y34" i="23"/>
  <c r="T34" i="23"/>
  <c r="Q34" i="23"/>
  <c r="L34" i="23"/>
  <c r="M34" i="23" s="1"/>
  <c r="D34" i="23"/>
  <c r="E34" i="23" s="1"/>
  <c r="I34" i="23"/>
  <c r="T33" i="23"/>
  <c r="U33" i="23" s="1"/>
  <c r="Y33" i="23"/>
  <c r="L33" i="23"/>
  <c r="I33" i="23"/>
  <c r="D33" i="23"/>
  <c r="Y32" i="23"/>
  <c r="T32" i="23"/>
  <c r="Q32" i="23"/>
  <c r="L32" i="23"/>
  <c r="M32" i="23" s="1"/>
  <c r="D32" i="23"/>
  <c r="E32" i="23" s="1"/>
  <c r="I32" i="23"/>
  <c r="Y30" i="23"/>
  <c r="T30" i="23"/>
  <c r="Q30" i="23"/>
  <c r="L30" i="23"/>
  <c r="M30" i="23" s="1"/>
  <c r="F30" i="23"/>
  <c r="D30" i="23"/>
  <c r="E30" i="23" s="1"/>
  <c r="I30" i="23"/>
  <c r="T29" i="23"/>
  <c r="U29" i="23" s="1"/>
  <c r="Y29" i="23"/>
  <c r="Q29" i="23"/>
  <c r="I29" i="23"/>
  <c r="D29" i="23"/>
  <c r="Y28" i="23"/>
  <c r="T28" i="23"/>
  <c r="Q28" i="23"/>
  <c r="N28" i="23"/>
  <c r="P28" i="23" s="1"/>
  <c r="L28" i="23"/>
  <c r="M28" i="23" s="1"/>
  <c r="D28" i="23"/>
  <c r="E28" i="23" s="1"/>
  <c r="I28" i="23"/>
  <c r="Y27" i="23"/>
  <c r="Q27" i="23"/>
  <c r="I27" i="23"/>
  <c r="D27" i="23"/>
  <c r="Y26" i="23"/>
  <c r="T26" i="23"/>
  <c r="Q26" i="23"/>
  <c r="L26" i="23"/>
  <c r="M26" i="23" s="1"/>
  <c r="D26" i="23"/>
  <c r="E26" i="23" s="1"/>
  <c r="I26" i="23"/>
  <c r="Y25" i="23"/>
  <c r="I25" i="23"/>
  <c r="Y24" i="23"/>
  <c r="T24" i="23"/>
  <c r="Q24" i="23"/>
  <c r="L24" i="23"/>
  <c r="M24" i="23" s="1"/>
  <c r="D24" i="23"/>
  <c r="E24" i="23" s="1"/>
  <c r="I24" i="23"/>
  <c r="T23" i="23"/>
  <c r="Q23" i="23"/>
  <c r="I23" i="23"/>
  <c r="Y22" i="23"/>
  <c r="L22" i="23"/>
  <c r="I22" i="23"/>
  <c r="Y21" i="23"/>
  <c r="Q21" i="23"/>
  <c r="I21" i="23"/>
  <c r="T20" i="23"/>
  <c r="Q20" i="23"/>
  <c r="D20" i="23"/>
  <c r="N159" i="23" l="1"/>
  <c r="N168" i="23"/>
  <c r="U263" i="23"/>
  <c r="P266" i="23"/>
  <c r="M831" i="23"/>
  <c r="P831" i="23" s="1"/>
  <c r="N617" i="23"/>
  <c r="U1095" i="23"/>
  <c r="U1055" i="23"/>
  <c r="U1053" i="23"/>
  <c r="M1017" i="23"/>
  <c r="V907" i="23"/>
  <c r="X907" i="23" s="1"/>
  <c r="V905" i="23"/>
  <c r="X905" i="23" s="1"/>
  <c r="V904" i="23"/>
  <c r="X904" i="23" s="1"/>
  <c r="V1276" i="23"/>
  <c r="N187" i="23"/>
  <c r="P187" i="23" s="1"/>
  <c r="M245" i="23"/>
  <c r="P245" i="23" s="1"/>
  <c r="M247" i="23"/>
  <c r="P247" i="23" s="1"/>
  <c r="M248" i="23"/>
  <c r="V261" i="23"/>
  <c r="M266" i="23"/>
  <c r="U572" i="23"/>
  <c r="V560" i="23"/>
  <c r="V1275" i="23"/>
  <c r="X1275" i="23" s="1"/>
  <c r="N161" i="23"/>
  <c r="P161" i="23" s="1"/>
  <c r="M198" i="23"/>
  <c r="V234" i="23"/>
  <c r="M337" i="23"/>
  <c r="V693" i="23"/>
  <c r="X693" i="23" s="1"/>
  <c r="V689" i="23"/>
  <c r="X689" i="23" s="1"/>
  <c r="N1024" i="23"/>
  <c r="U1013" i="23"/>
  <c r="M975" i="23"/>
  <c r="M1274" i="23"/>
  <c r="N200" i="23"/>
  <c r="N192" i="23"/>
  <c r="V222" i="23"/>
  <c r="X222" i="23" s="1"/>
  <c r="N279" i="23"/>
  <c r="U294" i="23"/>
  <c r="V426" i="23"/>
  <c r="N379" i="23"/>
  <c r="V697" i="23"/>
  <c r="X697" i="23" s="1"/>
  <c r="V691" i="23"/>
  <c r="X691" i="23" s="1"/>
  <c r="V687" i="23"/>
  <c r="X687" i="23" s="1"/>
  <c r="V683" i="23"/>
  <c r="X683" i="23" s="1"/>
  <c r="M646" i="23"/>
  <c r="M619" i="23"/>
  <c r="V1222" i="23"/>
  <c r="X1222" i="23" s="1"/>
  <c r="M1072" i="23"/>
  <c r="P1072" i="23" s="1"/>
  <c r="N1034" i="23"/>
  <c r="M991" i="23"/>
  <c r="M973" i="23"/>
  <c r="M1252" i="23"/>
  <c r="F563" i="23"/>
  <c r="E1160" i="23"/>
  <c r="H1160" i="23" s="1"/>
  <c r="E1142" i="23"/>
  <c r="H1142" i="23" s="1"/>
  <c r="F955" i="23"/>
  <c r="H955" i="23" s="1"/>
  <c r="F937" i="23"/>
  <c r="H937" i="23" s="1"/>
  <c r="F933" i="23"/>
  <c r="H933" i="23" s="1"/>
  <c r="F919" i="23"/>
  <c r="H919" i="23" s="1"/>
  <c r="F913" i="23"/>
  <c r="H913" i="23" s="1"/>
  <c r="F1277" i="23"/>
  <c r="F1272" i="23"/>
  <c r="H1272" i="23" s="1"/>
  <c r="F1298" i="23"/>
  <c r="H471" i="23"/>
  <c r="F457" i="23"/>
  <c r="F378" i="23"/>
  <c r="H378" i="23" s="1"/>
  <c r="F635" i="23"/>
  <c r="E1154" i="23"/>
  <c r="H1154" i="23" s="1"/>
  <c r="E1045" i="23"/>
  <c r="E1029" i="23"/>
  <c r="F1266" i="23"/>
  <c r="H457" i="23"/>
  <c r="F714" i="23"/>
  <c r="F499" i="23"/>
  <c r="H499" i="23" s="1"/>
  <c r="E672" i="23"/>
  <c r="F564" i="23"/>
  <c r="E1182" i="23"/>
  <c r="F983" i="23"/>
  <c r="F945" i="23"/>
  <c r="H945" i="23" s="1"/>
  <c r="F1292" i="23"/>
  <c r="H1292" i="23" s="1"/>
  <c r="F675" i="28"/>
  <c r="F657" i="28"/>
  <c r="F315" i="28"/>
  <c r="H315" i="28" s="1"/>
  <c r="F825" i="28"/>
  <c r="H825" i="28" s="1"/>
  <c r="F639" i="28"/>
  <c r="H697" i="28"/>
  <c r="H480" i="28"/>
  <c r="H708" i="28"/>
  <c r="H461" i="28"/>
  <c r="H468" i="28"/>
  <c r="F680" i="28"/>
  <c r="F644" i="28"/>
  <c r="H644" i="28" s="1"/>
  <c r="E485" i="28"/>
  <c r="H485" i="28" s="1"/>
  <c r="H710" i="28"/>
  <c r="H457" i="28"/>
  <c r="F667" i="28"/>
  <c r="E693" i="28"/>
  <c r="F642" i="28"/>
  <c r="H642" i="28" s="1"/>
  <c r="E483" i="28"/>
  <c r="H483" i="28" s="1"/>
  <c r="E512" i="28"/>
  <c r="H512" i="28" s="1"/>
  <c r="H460" i="28"/>
  <c r="H356" i="28"/>
  <c r="H316" i="28"/>
  <c r="N631" i="28"/>
  <c r="P497" i="28"/>
  <c r="M503" i="28"/>
  <c r="N640" i="28"/>
  <c r="N635" i="28"/>
  <c r="P393" i="28"/>
  <c r="P334" i="28"/>
  <c r="M653" i="28"/>
  <c r="M484" i="28"/>
  <c r="P498" i="28"/>
  <c r="P502" i="28"/>
  <c r="M644" i="28"/>
  <c r="P644" i="28" s="1"/>
  <c r="P685" i="28"/>
  <c r="P637" i="28"/>
  <c r="M509" i="28"/>
  <c r="P509" i="28" s="1"/>
  <c r="N316" i="28"/>
  <c r="P316" i="28" s="1"/>
  <c r="P363" i="28"/>
  <c r="P486" i="28"/>
  <c r="P351" i="28"/>
  <c r="P478" i="28"/>
  <c r="P659" i="28"/>
  <c r="M485" i="28"/>
  <c r="P485" i="28" s="1"/>
  <c r="X864" i="28"/>
  <c r="X456" i="28"/>
  <c r="X818" i="28"/>
  <c r="X804" i="28"/>
  <c r="X811" i="28"/>
  <c r="X450" i="28"/>
  <c r="V461" i="28"/>
  <c r="X461" i="28" s="1"/>
  <c r="X807" i="28"/>
  <c r="U806" i="28"/>
  <c r="X806" i="28" s="1"/>
  <c r="U799" i="28"/>
  <c r="X377" i="28"/>
  <c r="X820" i="29"/>
  <c r="X812" i="29"/>
  <c r="X787" i="29"/>
  <c r="X707" i="29"/>
  <c r="X671" i="29"/>
  <c r="X697" i="29"/>
  <c r="X673" i="29"/>
  <c r="X645" i="29"/>
  <c r="X661" i="29"/>
  <c r="X630" i="29"/>
  <c r="X624" i="29"/>
  <c r="X537" i="29"/>
  <c r="X525" i="29"/>
  <c r="X415" i="29"/>
  <c r="X409" i="29"/>
  <c r="X367" i="29"/>
  <c r="X608" i="29"/>
  <c r="X749" i="29"/>
  <c r="X763" i="29"/>
  <c r="X616" i="29"/>
  <c r="X568" i="29"/>
  <c r="X526" i="29"/>
  <c r="X401" i="29"/>
  <c r="X675" i="29"/>
  <c r="X667" i="29"/>
  <c r="U628" i="29"/>
  <c r="X628" i="29" s="1"/>
  <c r="X689" i="29"/>
  <c r="X543" i="29"/>
  <c r="X338" i="29"/>
  <c r="X737" i="29"/>
  <c r="X622" i="29"/>
  <c r="X523" i="29"/>
  <c r="V820" i="29"/>
  <c r="X795" i="29"/>
  <c r="X789" i="29"/>
  <c r="X691" i="29"/>
  <c r="X683" i="29"/>
  <c r="X640" i="29"/>
  <c r="X705" i="29"/>
  <c r="X657" i="29"/>
  <c r="X677" i="29"/>
  <c r="X519" i="29"/>
  <c r="X626" i="29"/>
  <c r="X541" i="29"/>
  <c r="X517" i="29"/>
  <c r="X343" i="29"/>
  <c r="X361" i="29"/>
  <c r="X359" i="29"/>
  <c r="X355" i="29"/>
  <c r="X585" i="29"/>
  <c r="P627" i="29"/>
  <c r="P680" i="29"/>
  <c r="P419" i="29"/>
  <c r="P347" i="29"/>
  <c r="P810" i="29"/>
  <c r="P600" i="29"/>
  <c r="P838" i="29"/>
  <c r="M744" i="29"/>
  <c r="P744" i="29" s="1"/>
  <c r="P700" i="29"/>
  <c r="P668" i="29"/>
  <c r="P605" i="29"/>
  <c r="P593" i="29"/>
  <c r="P581" i="29"/>
  <c r="P569" i="29"/>
  <c r="P625" i="29"/>
  <c r="P664" i="29"/>
  <c r="P556" i="29"/>
  <c r="P470" i="29"/>
  <c r="P367" i="29"/>
  <c r="P351" i="29"/>
  <c r="P350" i="29"/>
  <c r="P825" i="29"/>
  <c r="P731" i="29"/>
  <c r="P836" i="29"/>
  <c r="P811" i="29"/>
  <c r="M660" i="29"/>
  <c r="P660" i="29" s="1"/>
  <c r="M356" i="29"/>
  <c r="P721" i="29"/>
  <c r="P831" i="29"/>
  <c r="P629" i="29"/>
  <c r="P613" i="29"/>
  <c r="P601" i="29"/>
  <c r="P589" i="29"/>
  <c r="P577" i="29"/>
  <c r="P565" i="29"/>
  <c r="P646" i="29"/>
  <c r="P619" i="29"/>
  <c r="P427" i="29"/>
  <c r="P407" i="29"/>
  <c r="P346" i="29"/>
  <c r="P624" i="29"/>
  <c r="P576" i="29"/>
  <c r="H834" i="29"/>
  <c r="H819" i="29"/>
  <c r="H766" i="29"/>
  <c r="H614" i="29"/>
  <c r="H535" i="29"/>
  <c r="H563" i="29"/>
  <c r="H528" i="29"/>
  <c r="H590" i="29"/>
  <c r="E417" i="29"/>
  <c r="H417" i="29" s="1"/>
  <c r="H416" i="29"/>
  <c r="H408" i="29"/>
  <c r="F362" i="29"/>
  <c r="H362" i="29" s="1"/>
  <c r="H698" i="29"/>
  <c r="H700" i="29"/>
  <c r="H740" i="29"/>
  <c r="H856" i="29"/>
  <c r="H854" i="29"/>
  <c r="H852" i="29"/>
  <c r="E862" i="29"/>
  <c r="H862" i="29" s="1"/>
  <c r="H823" i="29"/>
  <c r="H772" i="29"/>
  <c r="H763" i="29"/>
  <c r="E574" i="29"/>
  <c r="H574" i="29" s="1"/>
  <c r="H603" i="29"/>
  <c r="H579" i="29"/>
  <c r="H595" i="29"/>
  <c r="H587" i="29"/>
  <c r="F526" i="29"/>
  <c r="H526" i="29" s="1"/>
  <c r="H621" i="29"/>
  <c r="H545" i="29"/>
  <c r="H420" i="29"/>
  <c r="H711" i="29"/>
  <c r="H679" i="29"/>
  <c r="H520" i="29"/>
  <c r="H667" i="29"/>
  <c r="H413" i="29"/>
  <c r="F392" i="29"/>
  <c r="H392" i="29" s="1"/>
  <c r="F380" i="29"/>
  <c r="H380" i="29" s="1"/>
  <c r="H703" i="29"/>
  <c r="H647" i="29"/>
  <c r="H410" i="29"/>
  <c r="H866" i="29"/>
  <c r="H815" i="29"/>
  <c r="F748" i="29"/>
  <c r="H748" i="29" s="1"/>
  <c r="H767" i="29"/>
  <c r="H578" i="29"/>
  <c r="H536" i="29"/>
  <c r="H691" i="29"/>
  <c r="H686" i="29"/>
  <c r="H675" i="29"/>
  <c r="H727" i="29"/>
  <c r="H712" i="29"/>
  <c r="H723" i="29"/>
  <c r="P795" i="28"/>
  <c r="P792" i="28"/>
  <c r="P789" i="28"/>
  <c r="P786" i="28"/>
  <c r="N695" i="28"/>
  <c r="P695" i="28" s="1"/>
  <c r="V669" i="28"/>
  <c r="F641" i="28"/>
  <c r="U809" i="28"/>
  <c r="X809" i="28" s="1"/>
  <c r="V656" i="28"/>
  <c r="X656" i="28" s="1"/>
  <c r="V642" i="28"/>
  <c r="V395" i="28"/>
  <c r="X395" i="28" s="1"/>
  <c r="P473" i="28"/>
  <c r="P137" i="28"/>
  <c r="U78" i="28"/>
  <c r="N93" i="28"/>
  <c r="E133" i="28"/>
  <c r="H326" i="28"/>
  <c r="X486" i="28"/>
  <c r="H447" i="28"/>
  <c r="P335" i="28"/>
  <c r="P635" i="28"/>
  <c r="H822" i="28"/>
  <c r="X813" i="28"/>
  <c r="E685" i="28"/>
  <c r="U647" i="28"/>
  <c r="U633" i="28"/>
  <c r="X633" i="28" s="1"/>
  <c r="X788" i="28"/>
  <c r="U515" i="28"/>
  <c r="E658" i="28"/>
  <c r="U638" i="28"/>
  <c r="U398" i="28"/>
  <c r="N186" i="28"/>
  <c r="P186" i="28" s="1"/>
  <c r="F47" i="28"/>
  <c r="H47" i="28" s="1"/>
  <c r="M99" i="28"/>
  <c r="P99" i="28" s="1"/>
  <c r="P87" i="28"/>
  <c r="P41" i="28"/>
  <c r="F106" i="28"/>
  <c r="H117" i="28"/>
  <c r="V135" i="28"/>
  <c r="M448" i="28"/>
  <c r="P448" i="28" s="1"/>
  <c r="E318" i="28"/>
  <c r="H318" i="28" s="1"/>
  <c r="X493" i="28"/>
  <c r="X484" i="28"/>
  <c r="X466" i="28"/>
  <c r="X389" i="28"/>
  <c r="U651" i="28"/>
  <c r="X651" i="28" s="1"/>
  <c r="E674" i="28"/>
  <c r="H674" i="28" s="1"/>
  <c r="F660" i="28"/>
  <c r="P200" i="28"/>
  <c r="P182" i="28"/>
  <c r="P75" i="28"/>
  <c r="P69" i="28"/>
  <c r="P57" i="28"/>
  <c r="F135" i="28"/>
  <c r="P465" i="28"/>
  <c r="H449" i="28"/>
  <c r="X861" i="28"/>
  <c r="X812" i="28"/>
  <c r="U665" i="28"/>
  <c r="E649" i="28"/>
  <c r="H690" i="28"/>
  <c r="H818" i="28"/>
  <c r="E676" i="28"/>
  <c r="H676" i="28" s="1"/>
  <c r="M625" i="28"/>
  <c r="P625" i="28" s="1"/>
  <c r="P505" i="28"/>
  <c r="P513" i="28"/>
  <c r="P206" i="28"/>
  <c r="N166" i="28"/>
  <c r="P166" i="28" s="1"/>
  <c r="X56" i="28"/>
  <c r="X50" i="28"/>
  <c r="F137" i="28"/>
  <c r="H137" i="28" s="1"/>
  <c r="V90" i="28"/>
  <c r="X820" i="28"/>
  <c r="M472" i="28"/>
  <c r="P472" i="28" s="1"/>
  <c r="P303" i="28"/>
  <c r="E471" i="28"/>
  <c r="H471" i="28" s="1"/>
  <c r="E462" i="28"/>
  <c r="H462" i="28" s="1"/>
  <c r="H857" i="28"/>
  <c r="F807" i="28"/>
  <c r="H807" i="28" s="1"/>
  <c r="P796" i="28"/>
  <c r="P790" i="28"/>
  <c r="P784" i="28"/>
  <c r="X803" i="28"/>
  <c r="X823" i="28"/>
  <c r="X810" i="28"/>
  <c r="F678" i="28"/>
  <c r="P669" i="28"/>
  <c r="M372" i="28"/>
  <c r="P372" i="28" s="1"/>
  <c r="N60" i="28"/>
  <c r="P60" i="28" s="1"/>
  <c r="P149" i="28"/>
  <c r="X132" i="28"/>
  <c r="X96" i="28"/>
  <c r="P67" i="28"/>
  <c r="P55" i="28"/>
  <c r="X28" i="28"/>
  <c r="H24" i="28"/>
  <c r="F105" i="28"/>
  <c r="H105" i="28" s="1"/>
  <c r="N126" i="28"/>
  <c r="P126" i="28" s="1"/>
  <c r="X799" i="28"/>
  <c r="U506" i="28"/>
  <c r="X506" i="28" s="1"/>
  <c r="P377" i="28"/>
  <c r="H302" i="28"/>
  <c r="P494" i="28"/>
  <c r="P490" i="28"/>
  <c r="P375" i="28"/>
  <c r="P343" i="28"/>
  <c r="F324" i="28"/>
  <c r="H324" i="28" s="1"/>
  <c r="X824" i="29"/>
  <c r="V796" i="29"/>
  <c r="X796" i="29"/>
  <c r="U796" i="29"/>
  <c r="V520" i="29"/>
  <c r="U520" i="29"/>
  <c r="V832" i="29"/>
  <c r="X832" i="29" s="1"/>
  <c r="U832" i="29"/>
  <c r="U748" i="29"/>
  <c r="V748" i="29"/>
  <c r="U682" i="29"/>
  <c r="X682" i="29" s="1"/>
  <c r="V682" i="29"/>
  <c r="X538" i="29"/>
  <c r="X793" i="29"/>
  <c r="X655" i="29"/>
  <c r="X718" i="29"/>
  <c r="X653" i="29"/>
  <c r="X619" i="29"/>
  <c r="X685" i="29"/>
  <c r="X669" i="29"/>
  <c r="X632" i="29"/>
  <c r="X535" i="29"/>
  <c r="X533" i="29"/>
  <c r="X521" i="29"/>
  <c r="X708" i="29"/>
  <c r="U592" i="29"/>
  <c r="V592" i="29"/>
  <c r="U556" i="29"/>
  <c r="V556" i="29"/>
  <c r="V784" i="29"/>
  <c r="U784" i="29"/>
  <c r="X784" i="29" s="1"/>
  <c r="V760" i="29"/>
  <c r="U760" i="29"/>
  <c r="X760" i="29" s="1"/>
  <c r="V670" i="29"/>
  <c r="U670" i="29"/>
  <c r="X580" i="29"/>
  <c r="X550" i="29"/>
  <c r="X532" i="29"/>
  <c r="X620" i="29"/>
  <c r="X562" i="29"/>
  <c r="X687" i="29"/>
  <c r="X679" i="29"/>
  <c r="X663" i="29"/>
  <c r="U634" i="29"/>
  <c r="X634" i="29" s="1"/>
  <c r="X597" i="29"/>
  <c r="X678" i="29"/>
  <c r="X844" i="29"/>
  <c r="V844" i="29"/>
  <c r="U844" i="29"/>
  <c r="U826" i="29"/>
  <c r="V826" i="29"/>
  <c r="V808" i="29"/>
  <c r="U808" i="29"/>
  <c r="X808" i="29" s="1"/>
  <c r="U694" i="29"/>
  <c r="V694" i="29"/>
  <c r="V652" i="29"/>
  <c r="U652" i="29"/>
  <c r="X584" i="29"/>
  <c r="V850" i="29"/>
  <c r="U850" i="29"/>
  <c r="X850" i="29" s="1"/>
  <c r="V790" i="29"/>
  <c r="U790" i="29"/>
  <c r="X790" i="29" s="1"/>
  <c r="V724" i="29"/>
  <c r="U724" i="29"/>
  <c r="V700" i="29"/>
  <c r="U700" i="29"/>
  <c r="V658" i="29"/>
  <c r="U658" i="29"/>
  <c r="U604" i="29"/>
  <c r="V604" i="29"/>
  <c r="X527" i="29"/>
  <c r="X703" i="29"/>
  <c r="X529" i="29"/>
  <c r="V676" i="29"/>
  <c r="U676" i="29"/>
  <c r="V778" i="29"/>
  <c r="U778" i="29"/>
  <c r="V688" i="29"/>
  <c r="U688" i="29"/>
  <c r="V646" i="29"/>
  <c r="U646" i="29"/>
  <c r="X711" i="29"/>
  <c r="X659" i="29"/>
  <c r="X681" i="29"/>
  <c r="X777" i="29"/>
  <c r="X713" i="29"/>
  <c r="X863" i="29"/>
  <c r="X623" i="29"/>
  <c r="V856" i="29"/>
  <c r="X856" i="29" s="1"/>
  <c r="U856" i="29"/>
  <c r="V838" i="29"/>
  <c r="U838" i="29"/>
  <c r="V802" i="29"/>
  <c r="U802" i="29"/>
  <c r="V754" i="29"/>
  <c r="U754" i="29"/>
  <c r="U736" i="29"/>
  <c r="V736" i="29"/>
  <c r="V664" i="29"/>
  <c r="U664" i="29"/>
  <c r="X706" i="29"/>
  <c r="X544" i="29"/>
  <c r="P726" i="29"/>
  <c r="N594" i="29"/>
  <c r="M594" i="29"/>
  <c r="P823" i="29"/>
  <c r="M726" i="29"/>
  <c r="M684" i="29"/>
  <c r="P684" i="29" s="1"/>
  <c r="P621" i="29"/>
  <c r="P597" i="29"/>
  <c r="P573" i="29"/>
  <c r="M672" i="29"/>
  <c r="P672" i="29" s="1"/>
  <c r="N582" i="29"/>
  <c r="M582" i="29"/>
  <c r="P582" i="29" s="1"/>
  <c r="P623" i="29"/>
  <c r="P546" i="29"/>
  <c r="N612" i="29"/>
  <c r="M612" i="29"/>
  <c r="P840" i="29"/>
  <c r="P746" i="29"/>
  <c r="P635" i="29"/>
  <c r="P611" i="29"/>
  <c r="P704" i="29"/>
  <c r="P652" i="29"/>
  <c r="P571" i="29"/>
  <c r="P595" i="29"/>
  <c r="P583" i="29"/>
  <c r="N750" i="29"/>
  <c r="M750" i="29"/>
  <c r="N720" i="29"/>
  <c r="M720" i="29"/>
  <c r="P720" i="29" s="1"/>
  <c r="P588" i="29"/>
  <c r="M564" i="29"/>
  <c r="N564" i="29"/>
  <c r="M528" i="29"/>
  <c r="P528" i="29" s="1"/>
  <c r="N528" i="29"/>
  <c r="M558" i="29"/>
  <c r="P558" i="29" s="1"/>
  <c r="N774" i="29"/>
  <c r="P774" i="29" s="1"/>
  <c r="N762" i="29"/>
  <c r="P762" i="29" s="1"/>
  <c r="P734" i="29"/>
  <c r="P648" i="29"/>
  <c r="P615" i="29"/>
  <c r="P603" i="29"/>
  <c r="P567" i="29"/>
  <c r="N786" i="29"/>
  <c r="P786" i="29" s="1"/>
  <c r="P633" i="29"/>
  <c r="P656" i="29"/>
  <c r="P607" i="29"/>
  <c r="P554" i="29"/>
  <c r="N822" i="29"/>
  <c r="M822" i="29"/>
  <c r="P636" i="29"/>
  <c r="M636" i="29"/>
  <c r="N636" i="29"/>
  <c r="M570" i="29"/>
  <c r="N570" i="29"/>
  <c r="X516" i="29"/>
  <c r="U400" i="29"/>
  <c r="X400" i="29" s="1"/>
  <c r="V418" i="29"/>
  <c r="U418" i="29"/>
  <c r="X397" i="29"/>
  <c r="X366" i="29"/>
  <c r="X332" i="29"/>
  <c r="X302" i="29"/>
  <c r="X290" i="29"/>
  <c r="X342" i="29"/>
  <c r="X298" i="29"/>
  <c r="X299" i="29"/>
  <c r="X230" i="29"/>
  <c r="X281" i="29"/>
  <c r="X236" i="29"/>
  <c r="X243" i="29"/>
  <c r="X515" i="29"/>
  <c r="U274" i="29"/>
  <c r="X274" i="29" s="1"/>
  <c r="U340" i="29"/>
  <c r="X340" i="29" s="1"/>
  <c r="X337" i="29"/>
  <c r="X313" i="29"/>
  <c r="X301" i="29"/>
  <c r="X283" i="29"/>
  <c r="X320" i="29"/>
  <c r="X308" i="29"/>
  <c r="U304" i="29"/>
  <c r="X304" i="29" s="1"/>
  <c r="X362" i="29"/>
  <c r="U268" i="29"/>
  <c r="X268" i="29" s="1"/>
  <c r="X331" i="29"/>
  <c r="X403" i="29"/>
  <c r="U310" i="29"/>
  <c r="X399" i="29"/>
  <c r="X314" i="29"/>
  <c r="X254" i="29"/>
  <c r="X248" i="29"/>
  <c r="P431" i="29"/>
  <c r="P359" i="29"/>
  <c r="P366" i="29"/>
  <c r="P269" i="29"/>
  <c r="P234" i="29"/>
  <c r="P479" i="29"/>
  <c r="N392" i="29"/>
  <c r="P392" i="29" s="1"/>
  <c r="P412" i="29"/>
  <c r="P476" i="29"/>
  <c r="P348" i="29"/>
  <c r="P342" i="29"/>
  <c r="P341" i="29"/>
  <c r="P270" i="29"/>
  <c r="P356" i="29"/>
  <c r="P271" i="29"/>
  <c r="P443" i="29"/>
  <c r="P428" i="29"/>
  <c r="P361" i="29"/>
  <c r="P289" i="29"/>
  <c r="N230" i="29"/>
  <c r="P230" i="29" s="1"/>
  <c r="P404" i="29"/>
  <c r="P423" i="29"/>
  <c r="P458" i="29"/>
  <c r="P422" i="29"/>
  <c r="P349" i="29"/>
  <c r="P272" i="29"/>
  <c r="P301" i="29"/>
  <c r="P267" i="29"/>
  <c r="P236" i="29"/>
  <c r="P266" i="29"/>
  <c r="P257" i="29"/>
  <c r="P245" i="29"/>
  <c r="P233" i="29"/>
  <c r="P461" i="29"/>
  <c r="P242" i="29"/>
  <c r="P473" i="29"/>
  <c r="P364" i="29"/>
  <c r="M278" i="29"/>
  <c r="P278" i="29" s="1"/>
  <c r="P452" i="29"/>
  <c r="P357" i="29"/>
  <c r="P344" i="29"/>
  <c r="P317" i="29"/>
  <c r="P360" i="29"/>
  <c r="P241" i="29"/>
  <c r="P261" i="29"/>
  <c r="P249" i="29"/>
  <c r="P237" i="29"/>
  <c r="P355" i="29"/>
  <c r="P464" i="29"/>
  <c r="P365" i="29"/>
  <c r="P352" i="29"/>
  <c r="P307" i="29"/>
  <c r="N362" i="29"/>
  <c r="P362" i="29"/>
  <c r="P254" i="29"/>
  <c r="P437" i="29"/>
  <c r="P425" i="29"/>
  <c r="P273" i="29"/>
  <c r="P335" i="29"/>
  <c r="P299" i="29"/>
  <c r="P259" i="29"/>
  <c r="P358" i="29"/>
  <c r="N248" i="29"/>
  <c r="P248" i="29" s="1"/>
  <c r="P325" i="29"/>
  <c r="P253" i="29"/>
  <c r="P331" i="29"/>
  <c r="X193" i="29"/>
  <c r="X179" i="29"/>
  <c r="X157" i="29"/>
  <c r="X143" i="29"/>
  <c r="V60" i="29"/>
  <c r="X60" i="29" s="1"/>
  <c r="V48" i="29"/>
  <c r="X48" i="29" s="1"/>
  <c r="X38" i="29"/>
  <c r="X162" i="29"/>
  <c r="X144" i="29"/>
  <c r="X167" i="29"/>
  <c r="X145" i="29"/>
  <c r="X131" i="29"/>
  <c r="X36" i="29"/>
  <c r="X33" i="29"/>
  <c r="X186" i="29"/>
  <c r="X156" i="29"/>
  <c r="X138" i="29"/>
  <c r="X189" i="29"/>
  <c r="V66" i="29"/>
  <c r="X66" i="29" s="1"/>
  <c r="X191" i="29"/>
  <c r="X169" i="29"/>
  <c r="X155" i="29"/>
  <c r="X135" i="29"/>
  <c r="X34" i="29"/>
  <c r="X41" i="29"/>
  <c r="X168" i="29"/>
  <c r="X150" i="29"/>
  <c r="X30" i="29"/>
  <c r="P94" i="29"/>
  <c r="P70" i="29"/>
  <c r="P38" i="29"/>
  <c r="P52" i="29"/>
  <c r="P39" i="29"/>
  <c r="P43" i="29"/>
  <c r="P122" i="29"/>
  <c r="P82" i="29"/>
  <c r="P58" i="29"/>
  <c r="P48" i="29"/>
  <c r="F640" i="29"/>
  <c r="E640" i="29"/>
  <c r="H640" i="29" s="1"/>
  <c r="E690" i="29"/>
  <c r="F690" i="29"/>
  <c r="E654" i="29"/>
  <c r="F654" i="29"/>
  <c r="F634" i="29"/>
  <c r="E634" i="29"/>
  <c r="H634" i="29" s="1"/>
  <c r="H842" i="29"/>
  <c r="H836" i="29"/>
  <c r="H838" i="29"/>
  <c r="H827" i="29"/>
  <c r="H814" i="29"/>
  <c r="H754" i="29"/>
  <c r="H780" i="29"/>
  <c r="H761" i="29"/>
  <c r="H554" i="29"/>
  <c r="H567" i="29"/>
  <c r="H548" i="29"/>
  <c r="H540" i="29"/>
  <c r="E670" i="29"/>
  <c r="F670" i="29"/>
  <c r="H725" i="29"/>
  <c r="H688" i="29"/>
  <c r="E720" i="29"/>
  <c r="F720" i="29"/>
  <c r="F684" i="29"/>
  <c r="E684" i="29"/>
  <c r="H684" i="29" s="1"/>
  <c r="H844" i="29"/>
  <c r="H848" i="29"/>
  <c r="H765" i="29"/>
  <c r="H757" i="29"/>
  <c r="H591" i="29"/>
  <c r="H523" i="29"/>
  <c r="H645" i="29"/>
  <c r="H541" i="29"/>
  <c r="H557" i="29"/>
  <c r="H525" i="29"/>
  <c r="H602" i="29"/>
  <c r="E808" i="29"/>
  <c r="F808" i="29"/>
  <c r="F696" i="29"/>
  <c r="E696" i="29"/>
  <c r="F660" i="29"/>
  <c r="E660" i="29"/>
  <c r="H660" i="29" s="1"/>
  <c r="E724" i="29"/>
  <c r="F724" i="29"/>
  <c r="E694" i="29"/>
  <c r="H694" i="29" s="1"/>
  <c r="F694" i="29"/>
  <c r="E738" i="29"/>
  <c r="F738" i="29"/>
  <c r="H738" i="29" s="1"/>
  <c r="E678" i="29"/>
  <c r="H678" i="29" s="1"/>
  <c r="F678" i="29"/>
  <c r="E702" i="29"/>
  <c r="H702" i="29" s="1"/>
  <c r="F702" i="29"/>
  <c r="E666" i="29"/>
  <c r="F666" i="29"/>
  <c r="E682" i="29"/>
  <c r="H682" i="29" s="1"/>
  <c r="F682" i="29"/>
  <c r="H860" i="29"/>
  <c r="H846" i="29"/>
  <c r="H850" i="29"/>
  <c r="H782" i="29"/>
  <c r="H769" i="29"/>
  <c r="H758" i="29"/>
  <c r="H607" i="29"/>
  <c r="H615" i="29"/>
  <c r="H532" i="29"/>
  <c r="H566" i="29"/>
  <c r="H837" i="29"/>
  <c r="E730" i="29"/>
  <c r="F730" i="29"/>
  <c r="H730" i="29" s="1"/>
  <c r="F708" i="29"/>
  <c r="E708" i="29"/>
  <c r="H708" i="29" s="1"/>
  <c r="F672" i="29"/>
  <c r="E672" i="29"/>
  <c r="H672" i="29" s="1"/>
  <c r="E706" i="29"/>
  <c r="F706" i="29"/>
  <c r="E658" i="29"/>
  <c r="F658" i="29"/>
  <c r="H622" i="29"/>
  <c r="H287" i="29"/>
  <c r="E357" i="29"/>
  <c r="H357" i="29" s="1"/>
  <c r="H355" i="29"/>
  <c r="F314" i="29"/>
  <c r="E314" i="29"/>
  <c r="H314" i="29" s="1"/>
  <c r="H354" i="29"/>
  <c r="H358" i="29"/>
  <c r="H323" i="29"/>
  <c r="H407" i="29"/>
  <c r="H421" i="29"/>
  <c r="H359" i="29"/>
  <c r="H311" i="29"/>
  <c r="H305" i="29"/>
  <c r="F404" i="29"/>
  <c r="E404" i="29"/>
  <c r="F162" i="29"/>
  <c r="E162" i="29"/>
  <c r="H162" i="29" s="1"/>
  <c r="H46" i="29"/>
  <c r="H94" i="29"/>
  <c r="H78" i="29"/>
  <c r="H62" i="29"/>
  <c r="H50" i="29"/>
  <c r="H37" i="29"/>
  <c r="H168" i="29"/>
  <c r="F186" i="29"/>
  <c r="E186" i="29"/>
  <c r="F150" i="29"/>
  <c r="E150" i="29"/>
  <c r="H92" i="29"/>
  <c r="H76" i="29"/>
  <c r="H66" i="29"/>
  <c r="H38" i="29"/>
  <c r="H192" i="29"/>
  <c r="H86" i="29"/>
  <c r="H70" i="29"/>
  <c r="H42" i="29"/>
  <c r="F174" i="29"/>
  <c r="E174" i="29"/>
  <c r="F138" i="29"/>
  <c r="E138" i="29"/>
  <c r="H156" i="29"/>
  <c r="H48" i="29"/>
  <c r="H90" i="29"/>
  <c r="H74" i="29"/>
  <c r="H64" i="29"/>
  <c r="F132" i="29"/>
  <c r="E132" i="29"/>
  <c r="H180" i="29"/>
  <c r="H144" i="29"/>
  <c r="H30" i="29"/>
  <c r="U19" i="29"/>
  <c r="X19" i="29" s="1"/>
  <c r="V19" i="29"/>
  <c r="U25" i="29"/>
  <c r="V25" i="29"/>
  <c r="X25" i="29" s="1"/>
  <c r="N24" i="29"/>
  <c r="M24" i="29"/>
  <c r="P24" i="29" s="1"/>
  <c r="H25" i="29"/>
  <c r="E24" i="29"/>
  <c r="H24" i="29" s="1"/>
  <c r="H21" i="29"/>
  <c r="F220" i="29"/>
  <c r="E220" i="29"/>
  <c r="H220" i="29" s="1"/>
  <c r="F208" i="29"/>
  <c r="E208" i="29"/>
  <c r="H208" i="29"/>
  <c r="E259" i="29"/>
  <c r="H259" i="29" s="1"/>
  <c r="F259" i="29"/>
  <c r="E243" i="29"/>
  <c r="H243" i="29" s="1"/>
  <c r="F243" i="29"/>
  <c r="F321" i="29"/>
  <c r="E321" i="29"/>
  <c r="H321" i="29" s="1"/>
  <c r="M170" i="29"/>
  <c r="P170" i="29" s="1"/>
  <c r="N170" i="29"/>
  <c r="V483" i="29"/>
  <c r="U483" i="29"/>
  <c r="X483" i="29" s="1"/>
  <c r="N510" i="29"/>
  <c r="M510" i="29"/>
  <c r="N504" i="29"/>
  <c r="M504" i="29"/>
  <c r="P504" i="29" s="1"/>
  <c r="N498" i="29"/>
  <c r="M498" i="29"/>
  <c r="N492" i="29"/>
  <c r="M492" i="29"/>
  <c r="N486" i="29"/>
  <c r="M486" i="29"/>
  <c r="P486" i="29" s="1"/>
  <c r="N480" i="29"/>
  <c r="M480" i="29"/>
  <c r="V476" i="29"/>
  <c r="U476" i="29"/>
  <c r="F473" i="29"/>
  <c r="E473" i="29"/>
  <c r="H473" i="29" s="1"/>
  <c r="V467" i="29"/>
  <c r="U467" i="29"/>
  <c r="X467" i="29" s="1"/>
  <c r="F464" i="29"/>
  <c r="E464" i="29"/>
  <c r="H464" i="29" s="1"/>
  <c r="V458" i="29"/>
  <c r="U458" i="29"/>
  <c r="F455" i="29"/>
  <c r="E455" i="29"/>
  <c r="H455" i="29" s="1"/>
  <c r="V449" i="29"/>
  <c r="U449" i="29"/>
  <c r="X449" i="29" s="1"/>
  <c r="F446" i="29"/>
  <c r="H446" i="29" s="1"/>
  <c r="E446" i="29"/>
  <c r="V440" i="29"/>
  <c r="U440" i="29"/>
  <c r="X440" i="29" s="1"/>
  <c r="F437" i="29"/>
  <c r="E437" i="29"/>
  <c r="H437" i="29" s="1"/>
  <c r="V431" i="29"/>
  <c r="U431" i="29"/>
  <c r="X431" i="29" s="1"/>
  <c r="V425" i="29"/>
  <c r="U425" i="29"/>
  <c r="X425" i="29" s="1"/>
  <c r="N506" i="29"/>
  <c r="M506" i="29"/>
  <c r="N497" i="29"/>
  <c r="M497" i="29"/>
  <c r="P497" i="29" s="1"/>
  <c r="N488" i="29"/>
  <c r="M488" i="29"/>
  <c r="V477" i="29"/>
  <c r="U477" i="29"/>
  <c r="X477" i="29" s="1"/>
  <c r="V468" i="29"/>
  <c r="U468" i="29"/>
  <c r="V459" i="29"/>
  <c r="X459" i="29"/>
  <c r="U459" i="29"/>
  <c r="V450" i="29"/>
  <c r="U450" i="29"/>
  <c r="V441" i="29"/>
  <c r="U441" i="29"/>
  <c r="V432" i="29"/>
  <c r="U432" i="29"/>
  <c r="V423" i="29"/>
  <c r="U423" i="29"/>
  <c r="N511" i="29"/>
  <c r="M511" i="29"/>
  <c r="N505" i="29"/>
  <c r="M505" i="29"/>
  <c r="P505" i="29" s="1"/>
  <c r="N499" i="29"/>
  <c r="M499" i="29"/>
  <c r="N493" i="29"/>
  <c r="P493" i="29"/>
  <c r="M493" i="29"/>
  <c r="N487" i="29"/>
  <c r="M487" i="29"/>
  <c r="N481" i="29"/>
  <c r="M481" i="29"/>
  <c r="P481" i="29" s="1"/>
  <c r="V475" i="29"/>
  <c r="U475" i="29"/>
  <c r="X475" i="29" s="1"/>
  <c r="F472" i="29"/>
  <c r="E472" i="29"/>
  <c r="H472" i="29" s="1"/>
  <c r="V466" i="29"/>
  <c r="U466" i="29"/>
  <c r="X466" i="29" s="1"/>
  <c r="F463" i="29"/>
  <c r="H463" i="29" s="1"/>
  <c r="E463" i="29"/>
  <c r="V457" i="29"/>
  <c r="U457" i="29"/>
  <c r="F454" i="29"/>
  <c r="E454" i="29"/>
  <c r="H454" i="29" s="1"/>
  <c r="V448" i="29"/>
  <c r="U448" i="29"/>
  <c r="X448" i="29" s="1"/>
  <c r="F445" i="29"/>
  <c r="E445" i="29"/>
  <c r="V439" i="29"/>
  <c r="U439" i="29"/>
  <c r="F436" i="29"/>
  <c r="E436" i="29"/>
  <c r="H436" i="29" s="1"/>
  <c r="V430" i="29"/>
  <c r="U430" i="29"/>
  <c r="X430" i="29" s="1"/>
  <c r="F427" i="29"/>
  <c r="E427" i="29"/>
  <c r="V512" i="29"/>
  <c r="U512" i="29"/>
  <c r="V503" i="29"/>
  <c r="X503" i="29"/>
  <c r="U503" i="29"/>
  <c r="V494" i="29"/>
  <c r="U494" i="29"/>
  <c r="V485" i="29"/>
  <c r="U485" i="29"/>
  <c r="V513" i="29"/>
  <c r="U513" i="29"/>
  <c r="F489" i="29"/>
  <c r="E489" i="29"/>
  <c r="H489" i="29" s="1"/>
  <c r="F465" i="29"/>
  <c r="E465" i="29"/>
  <c r="F447" i="29"/>
  <c r="E447" i="29"/>
  <c r="F492" i="29"/>
  <c r="E492" i="29"/>
  <c r="F425" i="29"/>
  <c r="E425" i="29"/>
  <c r="H425" i="29" s="1"/>
  <c r="N413" i="29"/>
  <c r="M413" i="29"/>
  <c r="F513" i="29"/>
  <c r="E513" i="29"/>
  <c r="F349" i="29"/>
  <c r="E349" i="29"/>
  <c r="H349" i="29" s="1"/>
  <c r="N333" i="29"/>
  <c r="M333" i="29"/>
  <c r="P333" i="29" s="1"/>
  <c r="N315" i="29"/>
  <c r="M315" i="29"/>
  <c r="P315" i="29" s="1"/>
  <c r="N297" i="29"/>
  <c r="M297" i="29"/>
  <c r="N279" i="29"/>
  <c r="M279" i="29"/>
  <c r="P279" i="29" s="1"/>
  <c r="V327" i="29"/>
  <c r="X327" i="29"/>
  <c r="U327" i="29"/>
  <c r="V291" i="29"/>
  <c r="U291" i="29"/>
  <c r="X291" i="29" s="1"/>
  <c r="F248" i="29"/>
  <c r="H248" i="29" s="1"/>
  <c r="E248" i="29"/>
  <c r="V226" i="29"/>
  <c r="U226" i="29"/>
  <c r="V223" i="29"/>
  <c r="U223" i="29"/>
  <c r="X223" i="29" s="1"/>
  <c r="V220" i="29"/>
  <c r="U220" i="29"/>
  <c r="X220" i="29" s="1"/>
  <c r="V217" i="29"/>
  <c r="U217" i="29"/>
  <c r="V214" i="29"/>
  <c r="U214" i="29"/>
  <c r="X214" i="29" s="1"/>
  <c r="V211" i="29"/>
  <c r="U211" i="29"/>
  <c r="X211" i="29" s="1"/>
  <c r="V208" i="29"/>
  <c r="U208" i="29"/>
  <c r="V205" i="29"/>
  <c r="U205" i="29"/>
  <c r="X205" i="29" s="1"/>
  <c r="V202" i="29"/>
  <c r="U202" i="29"/>
  <c r="X202" i="29" s="1"/>
  <c r="V199" i="29"/>
  <c r="U199" i="29"/>
  <c r="V196" i="29"/>
  <c r="U196" i="29"/>
  <c r="X196" i="29" s="1"/>
  <c r="N275" i="29"/>
  <c r="M275" i="29"/>
  <c r="E271" i="29"/>
  <c r="H271" i="29" s="1"/>
  <c r="F271" i="29"/>
  <c r="E251" i="29"/>
  <c r="F251" i="29"/>
  <c r="E234" i="29"/>
  <c r="H234" i="29" s="1"/>
  <c r="F234" i="29"/>
  <c r="F315" i="29"/>
  <c r="H315" i="29" s="1"/>
  <c r="E315" i="29"/>
  <c r="N243" i="29"/>
  <c r="M243" i="29"/>
  <c r="F232" i="29"/>
  <c r="E232" i="29"/>
  <c r="F227" i="29"/>
  <c r="E227" i="29"/>
  <c r="H227" i="29"/>
  <c r="F224" i="29"/>
  <c r="E224" i="29"/>
  <c r="F221" i="29"/>
  <c r="E221" i="29"/>
  <c r="H221" i="29" s="1"/>
  <c r="F218" i="29"/>
  <c r="E218" i="29"/>
  <c r="H218" i="29" s="1"/>
  <c r="F215" i="29"/>
  <c r="E215" i="29"/>
  <c r="H215" i="29" s="1"/>
  <c r="F212" i="29"/>
  <c r="E212" i="29"/>
  <c r="H212" i="29" s="1"/>
  <c r="F209" i="29"/>
  <c r="H209" i="29" s="1"/>
  <c r="E209" i="29"/>
  <c r="F206" i="29"/>
  <c r="E206" i="29"/>
  <c r="F203" i="29"/>
  <c r="E203" i="29"/>
  <c r="H203" i="29" s="1"/>
  <c r="F200" i="29"/>
  <c r="E200" i="29"/>
  <c r="F197" i="29"/>
  <c r="E197" i="29"/>
  <c r="H197" i="29" s="1"/>
  <c r="N340" i="29"/>
  <c r="P340" i="29"/>
  <c r="M340" i="29"/>
  <c r="F242" i="29"/>
  <c r="E242" i="29"/>
  <c r="E231" i="29"/>
  <c r="F231" i="29"/>
  <c r="M190" i="29"/>
  <c r="P190" i="29" s="1"/>
  <c r="N190" i="29"/>
  <c r="M178" i="29"/>
  <c r="P178" i="29" s="1"/>
  <c r="N178" i="29"/>
  <c r="M166" i="29"/>
  <c r="N166" i="29"/>
  <c r="M154" i="29"/>
  <c r="P154" i="29" s="1"/>
  <c r="N154" i="29"/>
  <c r="M142" i="29"/>
  <c r="P142" i="29" s="1"/>
  <c r="N142" i="29"/>
  <c r="F341" i="29"/>
  <c r="H341" i="29"/>
  <c r="E341" i="29"/>
  <c r="V128" i="29"/>
  <c r="U128" i="29"/>
  <c r="X128" i="29" s="1"/>
  <c r="F430" i="29"/>
  <c r="E430" i="29"/>
  <c r="H430" i="29" s="1"/>
  <c r="V509" i="29"/>
  <c r="U509" i="29"/>
  <c r="V491" i="29"/>
  <c r="U491" i="29"/>
  <c r="F507" i="29"/>
  <c r="E507" i="29"/>
  <c r="F441" i="29"/>
  <c r="H441" i="29" s="1"/>
  <c r="E441" i="29"/>
  <c r="V408" i="29"/>
  <c r="U408" i="29"/>
  <c r="V501" i="29"/>
  <c r="U501" i="29"/>
  <c r="N327" i="29"/>
  <c r="M327" i="29"/>
  <c r="P327" i="29" s="1"/>
  <c r="V225" i="29"/>
  <c r="U225" i="29"/>
  <c r="X225" i="29" s="1"/>
  <c r="V216" i="29"/>
  <c r="U216" i="29"/>
  <c r="X216" i="29"/>
  <c r="V207" i="29"/>
  <c r="U207" i="29"/>
  <c r="X207" i="29" s="1"/>
  <c r="V198" i="29"/>
  <c r="U198" i="29"/>
  <c r="X198" i="29"/>
  <c r="N318" i="29"/>
  <c r="M318" i="29"/>
  <c r="F223" i="29"/>
  <c r="E223" i="29"/>
  <c r="H223" i="29"/>
  <c r="F211" i="29"/>
  <c r="E211" i="29"/>
  <c r="H211" i="29" s="1"/>
  <c r="F199" i="29"/>
  <c r="E199" i="29"/>
  <c r="H199" i="29"/>
  <c r="F240" i="29"/>
  <c r="H240" i="29" s="1"/>
  <c r="E240" i="29"/>
  <c r="H840" i="29"/>
  <c r="H553" i="29"/>
  <c r="H539" i="29"/>
  <c r="H527" i="29"/>
  <c r="V511" i="29"/>
  <c r="U511" i="29"/>
  <c r="V502" i="29"/>
  <c r="U502" i="29"/>
  <c r="V493" i="29"/>
  <c r="X493" i="29" s="1"/>
  <c r="U493" i="29"/>
  <c r="V484" i="29"/>
  <c r="U484" i="29"/>
  <c r="X484" i="29" s="1"/>
  <c r="V486" i="29"/>
  <c r="U486" i="29"/>
  <c r="F468" i="29"/>
  <c r="E468" i="29"/>
  <c r="F450" i="29"/>
  <c r="E450" i="29"/>
  <c r="F432" i="29"/>
  <c r="E432" i="29"/>
  <c r="H432" i="29" s="1"/>
  <c r="V507" i="29"/>
  <c r="U507" i="29"/>
  <c r="F483" i="29"/>
  <c r="E483" i="29"/>
  <c r="H483" i="29" s="1"/>
  <c r="F504" i="29"/>
  <c r="E504" i="29"/>
  <c r="U407" i="29"/>
  <c r="V407" i="29"/>
  <c r="X336" i="29"/>
  <c r="X330" i="29"/>
  <c r="X324" i="29"/>
  <c r="X318" i="29"/>
  <c r="X312" i="29"/>
  <c r="X306" i="29"/>
  <c r="X300" i="29"/>
  <c r="X294" i="29"/>
  <c r="X288" i="29"/>
  <c r="X282" i="29"/>
  <c r="F278" i="29"/>
  <c r="E278" i="29"/>
  <c r="F495" i="29"/>
  <c r="E495" i="29"/>
  <c r="H495" i="29" s="1"/>
  <c r="P329" i="29"/>
  <c r="P311" i="29"/>
  <c r="P293" i="29"/>
  <c r="X328" i="29"/>
  <c r="X292" i="29"/>
  <c r="F236" i="29"/>
  <c r="H236" i="29" s="1"/>
  <c r="E236" i="29"/>
  <c r="E239" i="29"/>
  <c r="H239" i="29" s="1"/>
  <c r="F239" i="29"/>
  <c r="F347" i="29"/>
  <c r="E347" i="29"/>
  <c r="H347" i="29" s="1"/>
  <c r="F303" i="29"/>
  <c r="H303" i="29" s="1"/>
  <c r="E303" i="29"/>
  <c r="E273" i="29"/>
  <c r="F273" i="29"/>
  <c r="H237" i="29"/>
  <c r="E237" i="29"/>
  <c r="F237" i="29"/>
  <c r="V333" i="29"/>
  <c r="U333" i="29"/>
  <c r="X333" i="29" s="1"/>
  <c r="V297" i="29"/>
  <c r="U297" i="29"/>
  <c r="N324" i="29"/>
  <c r="M324" i="29"/>
  <c r="N288" i="29"/>
  <c r="M288" i="29"/>
  <c r="E257" i="29"/>
  <c r="F257" i="29"/>
  <c r="N227" i="29"/>
  <c r="P227" i="29" s="1"/>
  <c r="M227" i="29"/>
  <c r="N224" i="29"/>
  <c r="M224" i="29"/>
  <c r="N221" i="29"/>
  <c r="M221" i="29"/>
  <c r="P221" i="29" s="1"/>
  <c r="N218" i="29"/>
  <c r="M218" i="29"/>
  <c r="N215" i="29"/>
  <c r="M215" i="29"/>
  <c r="P215" i="29" s="1"/>
  <c r="N212" i="29"/>
  <c r="M212" i="29"/>
  <c r="N209" i="29"/>
  <c r="M209" i="29"/>
  <c r="N206" i="29"/>
  <c r="M206" i="29"/>
  <c r="N203" i="29"/>
  <c r="M203" i="29"/>
  <c r="P203" i="29" s="1"/>
  <c r="N200" i="29"/>
  <c r="P200" i="29" s="1"/>
  <c r="M200" i="29"/>
  <c r="N197" i="29"/>
  <c r="M197" i="29"/>
  <c r="P197" i="29" s="1"/>
  <c r="F230" i="29"/>
  <c r="E230" i="29"/>
  <c r="M192" i="29"/>
  <c r="P192" i="29" s="1"/>
  <c r="N192" i="29"/>
  <c r="M180" i="29"/>
  <c r="P180" i="29" s="1"/>
  <c r="N180" i="29"/>
  <c r="M168" i="29"/>
  <c r="N168" i="29"/>
  <c r="P168" i="29" s="1"/>
  <c r="M156" i="29"/>
  <c r="N156" i="29"/>
  <c r="P144" i="29"/>
  <c r="M144" i="29"/>
  <c r="N144" i="29"/>
  <c r="F285" i="29"/>
  <c r="E285" i="29"/>
  <c r="H285" i="29" s="1"/>
  <c r="V130" i="29"/>
  <c r="U130" i="29"/>
  <c r="E267" i="29"/>
  <c r="H267" i="29" s="1"/>
  <c r="F267" i="29"/>
  <c r="M95" i="29"/>
  <c r="N95" i="29"/>
  <c r="M91" i="29"/>
  <c r="P91" i="29" s="1"/>
  <c r="N91" i="29"/>
  <c r="M87" i="29"/>
  <c r="N87" i="29"/>
  <c r="M83" i="29"/>
  <c r="P83" i="29"/>
  <c r="N83" i="29"/>
  <c r="M79" i="29"/>
  <c r="P79" i="29" s="1"/>
  <c r="N79" i="29"/>
  <c r="M75" i="29"/>
  <c r="N75" i="29"/>
  <c r="P75" i="29" s="1"/>
  <c r="M71" i="29"/>
  <c r="P71" i="29" s="1"/>
  <c r="N71" i="29"/>
  <c r="M67" i="29"/>
  <c r="N67" i="29"/>
  <c r="P67" i="29" s="1"/>
  <c r="M63" i="29"/>
  <c r="P63" i="29" s="1"/>
  <c r="N63" i="29"/>
  <c r="M59" i="29"/>
  <c r="P59" i="29" s="1"/>
  <c r="N59" i="29"/>
  <c r="M55" i="29"/>
  <c r="N55" i="29"/>
  <c r="M51" i="29"/>
  <c r="P51" i="29" s="1"/>
  <c r="N51" i="29"/>
  <c r="M47" i="29"/>
  <c r="N47" i="29"/>
  <c r="F309" i="29"/>
  <c r="H309" i="29"/>
  <c r="E309" i="29"/>
  <c r="F502" i="29"/>
  <c r="E502" i="29"/>
  <c r="F484" i="29"/>
  <c r="E484" i="29"/>
  <c r="H484" i="29" s="1"/>
  <c r="F476" i="29"/>
  <c r="E476" i="29"/>
  <c r="V461" i="29"/>
  <c r="U461" i="29"/>
  <c r="X461" i="29" s="1"/>
  <c r="V443" i="29"/>
  <c r="U443" i="29"/>
  <c r="V422" i="29"/>
  <c r="U422" i="29"/>
  <c r="X422" i="29" s="1"/>
  <c r="N512" i="29"/>
  <c r="M512" i="29"/>
  <c r="N494" i="29"/>
  <c r="M494" i="29"/>
  <c r="V465" i="29"/>
  <c r="U465" i="29"/>
  <c r="V438" i="29"/>
  <c r="U438" i="29"/>
  <c r="X438" i="29" s="1"/>
  <c r="F497" i="29"/>
  <c r="E497" i="29"/>
  <c r="F485" i="29"/>
  <c r="E485" i="29"/>
  <c r="H485" i="29" s="1"/>
  <c r="F466" i="29"/>
  <c r="E466" i="29"/>
  <c r="V451" i="29"/>
  <c r="X451" i="29"/>
  <c r="U451" i="29"/>
  <c r="F439" i="29"/>
  <c r="H439" i="29" s="1"/>
  <c r="E439" i="29"/>
  <c r="V424" i="29"/>
  <c r="U424" i="29"/>
  <c r="V500" i="29"/>
  <c r="U500" i="29"/>
  <c r="F477" i="29"/>
  <c r="E477" i="29"/>
  <c r="F510" i="29"/>
  <c r="E510" i="29"/>
  <c r="F414" i="29"/>
  <c r="E414" i="29"/>
  <c r="N309" i="29"/>
  <c r="M309" i="29"/>
  <c r="N291" i="29"/>
  <c r="M291" i="29"/>
  <c r="V315" i="29"/>
  <c r="U315" i="29"/>
  <c r="V222" i="29"/>
  <c r="U222" i="29"/>
  <c r="V213" i="29"/>
  <c r="U213" i="29"/>
  <c r="V204" i="29"/>
  <c r="U204" i="29"/>
  <c r="X204" i="29" s="1"/>
  <c r="V195" i="29"/>
  <c r="X195" i="29" s="1"/>
  <c r="U195" i="29"/>
  <c r="E266" i="29"/>
  <c r="F266" i="29"/>
  <c r="F256" i="29"/>
  <c r="E256" i="29"/>
  <c r="H256" i="29" s="1"/>
  <c r="N231" i="29"/>
  <c r="P231" i="29" s="1"/>
  <c r="M231" i="29"/>
  <c r="F214" i="29"/>
  <c r="E214" i="29"/>
  <c r="H214" i="29" s="1"/>
  <c r="F202" i="29"/>
  <c r="E202" i="29"/>
  <c r="H202" i="29" s="1"/>
  <c r="H543" i="29"/>
  <c r="H531" i="29"/>
  <c r="H519" i="29"/>
  <c r="N513" i="29"/>
  <c r="M513" i="29"/>
  <c r="N507" i="29"/>
  <c r="P507" i="29" s="1"/>
  <c r="M507" i="29"/>
  <c r="N501" i="29"/>
  <c r="M501" i="29"/>
  <c r="N495" i="29"/>
  <c r="M495" i="29"/>
  <c r="N489" i="29"/>
  <c r="M489" i="29"/>
  <c r="N483" i="29"/>
  <c r="M483" i="29"/>
  <c r="V508" i="29"/>
  <c r="U508" i="29"/>
  <c r="X508" i="29" s="1"/>
  <c r="V499" i="29"/>
  <c r="U499" i="29"/>
  <c r="V490" i="29"/>
  <c r="X490" i="29"/>
  <c r="U490" i="29"/>
  <c r="V481" i="29"/>
  <c r="U481" i="29"/>
  <c r="N508" i="29"/>
  <c r="M508" i="29"/>
  <c r="N502" i="29"/>
  <c r="M502" i="29"/>
  <c r="N496" i="29"/>
  <c r="P496" i="29"/>
  <c r="M496" i="29"/>
  <c r="N490" i="29"/>
  <c r="M490" i="29"/>
  <c r="N484" i="29"/>
  <c r="M484" i="29"/>
  <c r="V504" i="29"/>
  <c r="U504" i="29"/>
  <c r="F480" i="29"/>
  <c r="E480" i="29"/>
  <c r="H480" i="29" s="1"/>
  <c r="F462" i="29"/>
  <c r="E462" i="29"/>
  <c r="F444" i="29"/>
  <c r="E444" i="29"/>
  <c r="H444" i="29" s="1"/>
  <c r="F424" i="29"/>
  <c r="E424" i="29"/>
  <c r="F501" i="29"/>
  <c r="E501" i="29"/>
  <c r="H501" i="29" s="1"/>
  <c r="U413" i="29"/>
  <c r="V413" i="29"/>
  <c r="V492" i="29"/>
  <c r="U492" i="29"/>
  <c r="X492" i="29" s="1"/>
  <c r="F422" i="29"/>
  <c r="E422" i="29"/>
  <c r="F426" i="29"/>
  <c r="E426" i="29"/>
  <c r="F351" i="29"/>
  <c r="E351" i="29"/>
  <c r="E269" i="29"/>
  <c r="H269" i="29" s="1"/>
  <c r="F269" i="29"/>
  <c r="E253" i="29"/>
  <c r="H253" i="29" s="1"/>
  <c r="F253" i="29"/>
  <c r="F279" i="29"/>
  <c r="H279" i="29"/>
  <c r="E279" i="29"/>
  <c r="E268" i="29"/>
  <c r="H268" i="29" s="1"/>
  <c r="F268" i="29"/>
  <c r="E261" i="29"/>
  <c r="F261" i="29"/>
  <c r="V321" i="29"/>
  <c r="X321" i="29" s="1"/>
  <c r="U321" i="29"/>
  <c r="V285" i="29"/>
  <c r="X285" i="29"/>
  <c r="U285" i="29"/>
  <c r="E247" i="29"/>
  <c r="F247" i="29"/>
  <c r="H247" i="29" s="1"/>
  <c r="N312" i="29"/>
  <c r="M312" i="29"/>
  <c r="P312" i="29" s="1"/>
  <c r="E265" i="29"/>
  <c r="F265" i="29"/>
  <c r="H265" i="29" s="1"/>
  <c r="E233" i="29"/>
  <c r="H233" i="29" s="1"/>
  <c r="F233" i="29"/>
  <c r="N226" i="29"/>
  <c r="M226" i="29"/>
  <c r="P226" i="29" s="1"/>
  <c r="N223" i="29"/>
  <c r="P223" i="29" s="1"/>
  <c r="M223" i="29"/>
  <c r="N220" i="29"/>
  <c r="M220" i="29"/>
  <c r="P220" i="29" s="1"/>
  <c r="N217" i="29"/>
  <c r="M217" i="29"/>
  <c r="N214" i="29"/>
  <c r="M214" i="29"/>
  <c r="N211" i="29"/>
  <c r="M211" i="29"/>
  <c r="N208" i="29"/>
  <c r="M208" i="29"/>
  <c r="P208" i="29" s="1"/>
  <c r="N205" i="29"/>
  <c r="M205" i="29"/>
  <c r="N202" i="29"/>
  <c r="P202" i="29" s="1"/>
  <c r="M202" i="29"/>
  <c r="N199" i="29"/>
  <c r="M199" i="29"/>
  <c r="N196" i="29"/>
  <c r="M196" i="29"/>
  <c r="P196" i="29" s="1"/>
  <c r="F238" i="29"/>
  <c r="H238" i="29" s="1"/>
  <c r="E238" i="29"/>
  <c r="M184" i="29"/>
  <c r="P184" i="29" s="1"/>
  <c r="N184" i="29"/>
  <c r="M172" i="29"/>
  <c r="P172" i="29" s="1"/>
  <c r="N172" i="29"/>
  <c r="M160" i="29"/>
  <c r="N160" i="29"/>
  <c r="P160" i="29" s="1"/>
  <c r="M148" i="29"/>
  <c r="N148" i="29"/>
  <c r="P136" i="29"/>
  <c r="M136" i="29"/>
  <c r="N136" i="29"/>
  <c r="E229" i="29"/>
  <c r="H229" i="29" s="1"/>
  <c r="F229" i="29"/>
  <c r="P132" i="29"/>
  <c r="M132" i="29"/>
  <c r="N132" i="29"/>
  <c r="M130" i="29"/>
  <c r="N130" i="29"/>
  <c r="F490" i="29"/>
  <c r="E490" i="29"/>
  <c r="V470" i="29"/>
  <c r="U470" i="29"/>
  <c r="X470" i="29" s="1"/>
  <c r="V452" i="29"/>
  <c r="U452" i="29"/>
  <c r="V434" i="29"/>
  <c r="X434" i="29"/>
  <c r="U434" i="29"/>
  <c r="N485" i="29"/>
  <c r="P485" i="29" s="1"/>
  <c r="M485" i="29"/>
  <c r="V447" i="29"/>
  <c r="U447" i="29"/>
  <c r="F503" i="29"/>
  <c r="E503" i="29"/>
  <c r="V478" i="29"/>
  <c r="U478" i="29"/>
  <c r="V460" i="29"/>
  <c r="X460" i="29" s="1"/>
  <c r="U460" i="29"/>
  <c r="V442" i="29"/>
  <c r="U442" i="29"/>
  <c r="X442" i="29" s="1"/>
  <c r="P194" i="29"/>
  <c r="M194" i="29"/>
  <c r="N194" i="29"/>
  <c r="M146" i="29"/>
  <c r="N146" i="29"/>
  <c r="H558" i="29"/>
  <c r="F479" i="29"/>
  <c r="E479" i="29"/>
  <c r="V473" i="29"/>
  <c r="U473" i="29"/>
  <c r="X473" i="29" s="1"/>
  <c r="F470" i="29"/>
  <c r="E470" i="29"/>
  <c r="V464" i="29"/>
  <c r="U464" i="29"/>
  <c r="X464" i="29" s="1"/>
  <c r="F461" i="29"/>
  <c r="E461" i="29"/>
  <c r="H461" i="29" s="1"/>
  <c r="V455" i="29"/>
  <c r="U455" i="29"/>
  <c r="F452" i="29"/>
  <c r="E452" i="29"/>
  <c r="V446" i="29"/>
  <c r="U446" i="29"/>
  <c r="X446" i="29" s="1"/>
  <c r="F443" i="29"/>
  <c r="E443" i="29"/>
  <c r="V437" i="29"/>
  <c r="U437" i="29"/>
  <c r="X437" i="29" s="1"/>
  <c r="F434" i="29"/>
  <c r="E434" i="29"/>
  <c r="H434" i="29" s="1"/>
  <c r="V428" i="29"/>
  <c r="U428" i="29"/>
  <c r="N509" i="29"/>
  <c r="M509" i="29"/>
  <c r="N500" i="29"/>
  <c r="M500" i="29"/>
  <c r="N491" i="29"/>
  <c r="M491" i="29"/>
  <c r="N482" i="29"/>
  <c r="M482" i="29"/>
  <c r="V471" i="29"/>
  <c r="U471" i="29"/>
  <c r="X471" i="29" s="1"/>
  <c r="V462" i="29"/>
  <c r="U462" i="29"/>
  <c r="V453" i="29"/>
  <c r="U453" i="29"/>
  <c r="X453" i="29" s="1"/>
  <c r="V444" i="29"/>
  <c r="U444" i="29"/>
  <c r="X444" i="29" s="1"/>
  <c r="V435" i="29"/>
  <c r="U435" i="29"/>
  <c r="V426" i="29"/>
  <c r="U426" i="29"/>
  <c r="X426" i="29" s="1"/>
  <c r="F478" i="29"/>
  <c r="E478" i="29"/>
  <c r="H478" i="29" s="1"/>
  <c r="V472" i="29"/>
  <c r="U472" i="29"/>
  <c r="F469" i="29"/>
  <c r="E469" i="29"/>
  <c r="V463" i="29"/>
  <c r="U463" i="29"/>
  <c r="X463" i="29" s="1"/>
  <c r="F460" i="29"/>
  <c r="E460" i="29"/>
  <c r="V454" i="29"/>
  <c r="U454" i="29"/>
  <c r="X454" i="29" s="1"/>
  <c r="F451" i="29"/>
  <c r="E451" i="29"/>
  <c r="H451" i="29" s="1"/>
  <c r="V445" i="29"/>
  <c r="U445" i="29"/>
  <c r="F442" i="29"/>
  <c r="E442" i="29"/>
  <c r="V436" i="29"/>
  <c r="U436" i="29"/>
  <c r="X436" i="29" s="1"/>
  <c r="F433" i="29"/>
  <c r="E433" i="29"/>
  <c r="V427" i="29"/>
  <c r="U427" i="29"/>
  <c r="X427" i="29" s="1"/>
  <c r="V421" i="29"/>
  <c r="U421" i="29"/>
  <c r="X421" i="29" s="1"/>
  <c r="V506" i="29"/>
  <c r="U506" i="29"/>
  <c r="V497" i="29"/>
  <c r="U497" i="29"/>
  <c r="X497" i="29" s="1"/>
  <c r="V488" i="29"/>
  <c r="U488" i="29"/>
  <c r="X488" i="29" s="1"/>
  <c r="V495" i="29"/>
  <c r="U495" i="29"/>
  <c r="F471" i="29"/>
  <c r="E471" i="29"/>
  <c r="F453" i="29"/>
  <c r="E453" i="29"/>
  <c r="H453" i="29" s="1"/>
  <c r="F435" i="29"/>
  <c r="E435" i="29"/>
  <c r="V498" i="29"/>
  <c r="U498" i="29"/>
  <c r="X498" i="29" s="1"/>
  <c r="F428" i="29"/>
  <c r="E428" i="29"/>
  <c r="H428" i="29" s="1"/>
  <c r="F429" i="29"/>
  <c r="E429" i="29"/>
  <c r="P345" i="29"/>
  <c r="N339" i="29"/>
  <c r="M339" i="29"/>
  <c r="N321" i="29"/>
  <c r="P321" i="29" s="1"/>
  <c r="M321" i="29"/>
  <c r="N303" i="29"/>
  <c r="M303" i="29"/>
  <c r="P303" i="29" s="1"/>
  <c r="N285" i="29"/>
  <c r="M285" i="29"/>
  <c r="P343" i="29"/>
  <c r="X310" i="29"/>
  <c r="V303" i="29"/>
  <c r="U303" i="29"/>
  <c r="X303" i="29" s="1"/>
  <c r="V277" i="29"/>
  <c r="U277" i="29"/>
  <c r="E264" i="29"/>
  <c r="F264" i="29"/>
  <c r="H264" i="29" s="1"/>
  <c r="E241" i="29"/>
  <c r="F241" i="29"/>
  <c r="V227" i="29"/>
  <c r="U227" i="29"/>
  <c r="V224" i="29"/>
  <c r="U224" i="29"/>
  <c r="X224" i="29" s="1"/>
  <c r="V221" i="29"/>
  <c r="U221" i="29"/>
  <c r="X221" i="29" s="1"/>
  <c r="V218" i="29"/>
  <c r="U218" i="29"/>
  <c r="V215" i="29"/>
  <c r="U215" i="29"/>
  <c r="X215" i="29" s="1"/>
  <c r="V212" i="29"/>
  <c r="U212" i="29"/>
  <c r="X212" i="29" s="1"/>
  <c r="V209" i="29"/>
  <c r="U209" i="29"/>
  <c r="V206" i="29"/>
  <c r="U206" i="29"/>
  <c r="X206" i="29" s="1"/>
  <c r="V203" i="29"/>
  <c r="U203" i="29"/>
  <c r="X203" i="29" s="1"/>
  <c r="V200" i="29"/>
  <c r="U200" i="29"/>
  <c r="V197" i="29"/>
  <c r="U197" i="29"/>
  <c r="V194" i="29"/>
  <c r="U194" i="29"/>
  <c r="X194" i="29" s="1"/>
  <c r="E258" i="29"/>
  <c r="F258" i="29"/>
  <c r="F339" i="29"/>
  <c r="E339" i="29"/>
  <c r="N276" i="29"/>
  <c r="M276" i="29"/>
  <c r="N255" i="29"/>
  <c r="M255" i="29"/>
  <c r="F244" i="29"/>
  <c r="E244" i="29"/>
  <c r="H244" i="29" s="1"/>
  <c r="F225" i="29"/>
  <c r="H225" i="29" s="1"/>
  <c r="E225" i="29"/>
  <c r="F222" i="29"/>
  <c r="E222" i="29"/>
  <c r="H222" i="29"/>
  <c r="F219" i="29"/>
  <c r="H219" i="29" s="1"/>
  <c r="E219" i="29"/>
  <c r="F216" i="29"/>
  <c r="E216" i="29"/>
  <c r="H216" i="29"/>
  <c r="F213" i="29"/>
  <c r="H213" i="29" s="1"/>
  <c r="E213" i="29"/>
  <c r="F210" i="29"/>
  <c r="E210" i="29"/>
  <c r="H210" i="29"/>
  <c r="F207" i="29"/>
  <c r="H207" i="29" s="1"/>
  <c r="E207" i="29"/>
  <c r="F204" i="29"/>
  <c r="E204" i="29"/>
  <c r="H204" i="29"/>
  <c r="F201" i="29"/>
  <c r="H201" i="29" s="1"/>
  <c r="E201" i="29"/>
  <c r="F198" i="29"/>
  <c r="E198" i="29"/>
  <c r="H198" i="29" s="1"/>
  <c r="F195" i="29"/>
  <c r="E195" i="29"/>
  <c r="H195" i="29" s="1"/>
  <c r="E263" i="29"/>
  <c r="F263" i="29"/>
  <c r="H263" i="29" s="1"/>
  <c r="E235" i="29"/>
  <c r="F235" i="29"/>
  <c r="E272" i="29"/>
  <c r="F272" i="29"/>
  <c r="H272" i="29" s="1"/>
  <c r="F252" i="29"/>
  <c r="E252" i="29"/>
  <c r="H252" i="29" s="1"/>
  <c r="F274" i="29"/>
  <c r="E274" i="29"/>
  <c r="E255" i="29"/>
  <c r="F255" i="29"/>
  <c r="H255" i="29" s="1"/>
  <c r="V134" i="29"/>
  <c r="U134" i="29"/>
  <c r="X134" i="29"/>
  <c r="F297" i="29"/>
  <c r="E297" i="29"/>
  <c r="H297" i="29" s="1"/>
  <c r="M186" i="29"/>
  <c r="N186" i="29"/>
  <c r="M174" i="29"/>
  <c r="N174" i="29"/>
  <c r="P174" i="29" s="1"/>
  <c r="M162" i="29"/>
  <c r="N162" i="29"/>
  <c r="M150" i="29"/>
  <c r="N150" i="29"/>
  <c r="M138" i="29"/>
  <c r="N138" i="29"/>
  <c r="P138" i="29" s="1"/>
  <c r="E262" i="29"/>
  <c r="F262" i="29"/>
  <c r="H262" i="29" s="1"/>
  <c r="N239" i="29"/>
  <c r="M239" i="29"/>
  <c r="F353" i="29"/>
  <c r="E353" i="29"/>
  <c r="M97" i="29"/>
  <c r="P97" i="29" s="1"/>
  <c r="N97" i="29"/>
  <c r="M93" i="29"/>
  <c r="P93" i="29" s="1"/>
  <c r="N93" i="29"/>
  <c r="M89" i="29"/>
  <c r="N89" i="29"/>
  <c r="M85" i="29"/>
  <c r="P85" i="29" s="1"/>
  <c r="N85" i="29"/>
  <c r="M81" i="29"/>
  <c r="P81" i="29" s="1"/>
  <c r="N81" i="29"/>
  <c r="M77" i="29"/>
  <c r="N77" i="29"/>
  <c r="M73" i="29"/>
  <c r="P73" i="29" s="1"/>
  <c r="N73" i="29"/>
  <c r="M69" i="29"/>
  <c r="P69" i="29" s="1"/>
  <c r="N69" i="29"/>
  <c r="M65" i="29"/>
  <c r="N65" i="29"/>
  <c r="M61" i="29"/>
  <c r="P61" i="29" s="1"/>
  <c r="N61" i="29"/>
  <c r="M57" i="29"/>
  <c r="P57" i="29" s="1"/>
  <c r="N57" i="29"/>
  <c r="M53" i="29"/>
  <c r="N53" i="29"/>
  <c r="M49" i="29"/>
  <c r="P49" i="29" s="1"/>
  <c r="N49" i="29"/>
  <c r="M45" i="29"/>
  <c r="P45" i="29" s="1"/>
  <c r="N45" i="29"/>
  <c r="F508" i="29"/>
  <c r="E508" i="29"/>
  <c r="F496" i="29"/>
  <c r="E496" i="29"/>
  <c r="V479" i="29"/>
  <c r="U479" i="29"/>
  <c r="X479" i="29" s="1"/>
  <c r="F467" i="29"/>
  <c r="E467" i="29"/>
  <c r="F458" i="29"/>
  <c r="E458" i="29"/>
  <c r="F449" i="29"/>
  <c r="E449" i="29"/>
  <c r="F440" i="29"/>
  <c r="E440" i="29"/>
  <c r="H440" i="29" s="1"/>
  <c r="F431" i="29"/>
  <c r="E431" i="29"/>
  <c r="N503" i="29"/>
  <c r="M503" i="29"/>
  <c r="V474" i="29"/>
  <c r="U474" i="29"/>
  <c r="X474" i="29" s="1"/>
  <c r="V456" i="29"/>
  <c r="U456" i="29"/>
  <c r="V429" i="29"/>
  <c r="U429" i="29"/>
  <c r="X429" i="29" s="1"/>
  <c r="F509" i="29"/>
  <c r="E509" i="29"/>
  <c r="H509" i="29" s="1"/>
  <c r="F491" i="29"/>
  <c r="E491" i="29"/>
  <c r="F475" i="29"/>
  <c r="E475" i="29"/>
  <c r="V469" i="29"/>
  <c r="U469" i="29"/>
  <c r="X469" i="29" s="1"/>
  <c r="F457" i="29"/>
  <c r="E457" i="29"/>
  <c r="F448" i="29"/>
  <c r="E448" i="29"/>
  <c r="V433" i="29"/>
  <c r="U433" i="29"/>
  <c r="X433" i="29" s="1"/>
  <c r="V482" i="29"/>
  <c r="U482" i="29"/>
  <c r="F423" i="29"/>
  <c r="E423" i="29"/>
  <c r="F459" i="29"/>
  <c r="E459" i="29"/>
  <c r="H459" i="29" s="1"/>
  <c r="V480" i="29"/>
  <c r="U480" i="29"/>
  <c r="F343" i="29"/>
  <c r="E343" i="29"/>
  <c r="F345" i="29"/>
  <c r="E345" i="29"/>
  <c r="H345" i="29" s="1"/>
  <c r="V279" i="29"/>
  <c r="U279" i="29"/>
  <c r="V219" i="29"/>
  <c r="U219" i="29"/>
  <c r="X219" i="29" s="1"/>
  <c r="V210" i="29"/>
  <c r="U210" i="29"/>
  <c r="X210" i="29"/>
  <c r="V201" i="29"/>
  <c r="U201" i="29"/>
  <c r="X201" i="29" s="1"/>
  <c r="N294" i="29"/>
  <c r="M294" i="29"/>
  <c r="F291" i="29"/>
  <c r="E291" i="29"/>
  <c r="F226" i="29"/>
  <c r="E226" i="29"/>
  <c r="H226" i="29" s="1"/>
  <c r="F217" i="29"/>
  <c r="E217" i="29"/>
  <c r="H217" i="29" s="1"/>
  <c r="F205" i="29"/>
  <c r="E205" i="29"/>
  <c r="H205" i="29" s="1"/>
  <c r="F196" i="29"/>
  <c r="E196" i="29"/>
  <c r="H196" i="29"/>
  <c r="M182" i="29"/>
  <c r="N182" i="29"/>
  <c r="P182" i="29" s="1"/>
  <c r="M158" i="29"/>
  <c r="N158" i="29"/>
  <c r="P714" i="29"/>
  <c r="P644" i="29"/>
  <c r="E517" i="29"/>
  <c r="F517" i="29"/>
  <c r="F511" i="29"/>
  <c r="E511" i="29"/>
  <c r="F505" i="29"/>
  <c r="E505" i="29"/>
  <c r="F499" i="29"/>
  <c r="E499" i="29"/>
  <c r="H499" i="29" s="1"/>
  <c r="F493" i="29"/>
  <c r="H493" i="29" s="1"/>
  <c r="E493" i="29"/>
  <c r="F487" i="29"/>
  <c r="E487" i="29"/>
  <c r="H487" i="29" s="1"/>
  <c r="F481" i="29"/>
  <c r="E481" i="29"/>
  <c r="V505" i="29"/>
  <c r="U505" i="29"/>
  <c r="X505" i="29" s="1"/>
  <c r="V496" i="29"/>
  <c r="U496" i="29"/>
  <c r="V487" i="29"/>
  <c r="U487" i="29"/>
  <c r="X487" i="29" s="1"/>
  <c r="F512" i="29"/>
  <c r="E512" i="29"/>
  <c r="F506" i="29"/>
  <c r="E506" i="29"/>
  <c r="H506" i="29" s="1"/>
  <c r="F500" i="29"/>
  <c r="E500" i="29"/>
  <c r="F494" i="29"/>
  <c r="E494" i="29"/>
  <c r="F488" i="29"/>
  <c r="E488" i="29"/>
  <c r="F482" i="29"/>
  <c r="E482" i="29"/>
  <c r="F498" i="29"/>
  <c r="H498" i="29" s="1"/>
  <c r="E498" i="29"/>
  <c r="F474" i="29"/>
  <c r="H474" i="29"/>
  <c r="E474" i="29"/>
  <c r="F456" i="29"/>
  <c r="E456" i="29"/>
  <c r="F438" i="29"/>
  <c r="E438" i="29"/>
  <c r="H438" i="29" s="1"/>
  <c r="P421" i="29"/>
  <c r="V489" i="29"/>
  <c r="U489" i="29"/>
  <c r="X489" i="29" s="1"/>
  <c r="V510" i="29"/>
  <c r="U510" i="29"/>
  <c r="X510" i="29" s="1"/>
  <c r="F486" i="29"/>
  <c r="E486" i="29"/>
  <c r="P323" i="29"/>
  <c r="P305" i="29"/>
  <c r="P287" i="29"/>
  <c r="X316" i="29"/>
  <c r="X280" i="29"/>
  <c r="V339" i="29"/>
  <c r="U339" i="29"/>
  <c r="F260" i="29"/>
  <c r="E260" i="29"/>
  <c r="H260" i="29" s="1"/>
  <c r="N330" i="29"/>
  <c r="M330" i="29"/>
  <c r="P330" i="29" s="1"/>
  <c r="N306" i="29"/>
  <c r="P306" i="29" s="1"/>
  <c r="M306" i="29"/>
  <c r="N282" i="29"/>
  <c r="M282" i="29"/>
  <c r="E246" i="29"/>
  <c r="F246" i="29"/>
  <c r="H246" i="29" s="1"/>
  <c r="F327" i="29"/>
  <c r="E327" i="29"/>
  <c r="H327" i="29" s="1"/>
  <c r="E249" i="29"/>
  <c r="F249" i="29"/>
  <c r="H249" i="29" s="1"/>
  <c r="V309" i="29"/>
  <c r="U309" i="29"/>
  <c r="X309" i="29" s="1"/>
  <c r="E270" i="29"/>
  <c r="F270" i="29"/>
  <c r="H270" i="29" s="1"/>
  <c r="F254" i="29"/>
  <c r="H254" i="29" s="1"/>
  <c r="E254" i="29"/>
  <c r="N336" i="29"/>
  <c r="P336" i="29" s="1"/>
  <c r="M336" i="29"/>
  <c r="N300" i="29"/>
  <c r="M300" i="29"/>
  <c r="P300" i="29" s="1"/>
  <c r="E245" i="29"/>
  <c r="F245" i="29"/>
  <c r="H245" i="29" s="1"/>
  <c r="N225" i="29"/>
  <c r="M225" i="29"/>
  <c r="N222" i="29"/>
  <c r="M222" i="29"/>
  <c r="P222" i="29" s="1"/>
  <c r="N219" i="29"/>
  <c r="M219" i="29"/>
  <c r="N216" i="29"/>
  <c r="M216" i="29"/>
  <c r="N213" i="29"/>
  <c r="M213" i="29"/>
  <c r="N210" i="29"/>
  <c r="M210" i="29"/>
  <c r="P210" i="29" s="1"/>
  <c r="N207" i="29"/>
  <c r="P207" i="29" s="1"/>
  <c r="M207" i="29"/>
  <c r="N204" i="29"/>
  <c r="P204" i="29" s="1"/>
  <c r="M204" i="29"/>
  <c r="N201" i="29"/>
  <c r="M201" i="29"/>
  <c r="N198" i="29"/>
  <c r="M198" i="29"/>
  <c r="P198" i="29" s="1"/>
  <c r="N195" i="29"/>
  <c r="M195" i="29"/>
  <c r="F250" i="29"/>
  <c r="E250" i="29"/>
  <c r="H250" i="29" s="1"/>
  <c r="M188" i="29"/>
  <c r="N188" i="29"/>
  <c r="M176" i="29"/>
  <c r="P176" i="29" s="1"/>
  <c r="N176" i="29"/>
  <c r="M164" i="29"/>
  <c r="P164" i="29" s="1"/>
  <c r="N164" i="29"/>
  <c r="M152" i="29"/>
  <c r="P152" i="29" s="1"/>
  <c r="N152" i="29"/>
  <c r="M140" i="29"/>
  <c r="P140" i="29" s="1"/>
  <c r="N140" i="29"/>
  <c r="V132" i="29"/>
  <c r="U132" i="29"/>
  <c r="X132" i="29" s="1"/>
  <c r="F333" i="29"/>
  <c r="H333" i="29" s="1"/>
  <c r="E333" i="29"/>
  <c r="P134" i="29"/>
  <c r="M134" i="29"/>
  <c r="N134" i="29"/>
  <c r="N251" i="29"/>
  <c r="P251" i="29" s="1"/>
  <c r="M251" i="29"/>
  <c r="V815" i="28"/>
  <c r="X815" i="28" s="1"/>
  <c r="V857" i="28"/>
  <c r="X857" i="28" s="1"/>
  <c r="U860" i="28"/>
  <c r="X860" i="28" s="1"/>
  <c r="X814" i="28"/>
  <c r="U641" i="28"/>
  <c r="X641" i="28" s="1"/>
  <c r="X802" i="28"/>
  <c r="U632" i="28"/>
  <c r="X783" i="28"/>
  <c r="X797" i="28"/>
  <c r="X790" i="28"/>
  <c r="U654" i="28"/>
  <c r="X654" i="28" s="1"/>
  <c r="X862" i="28"/>
  <c r="V622" i="28"/>
  <c r="X622" i="28" s="1"/>
  <c r="P653" i="28"/>
  <c r="M710" i="28"/>
  <c r="P710" i="28" s="1"/>
  <c r="P677" i="28"/>
  <c r="N647" i="28"/>
  <c r="P647" i="28" s="1"/>
  <c r="P641" i="28"/>
  <c r="M621" i="28"/>
  <c r="P621" i="28" s="1"/>
  <c r="P802" i="28"/>
  <c r="M676" i="28"/>
  <c r="P676" i="28" s="1"/>
  <c r="M658" i="28"/>
  <c r="P658" i="28" s="1"/>
  <c r="M712" i="28"/>
  <c r="P712" i="28" s="1"/>
  <c r="N665" i="28"/>
  <c r="P665" i="28" s="1"/>
  <c r="M649" i="28"/>
  <c r="P649" i="28" s="1"/>
  <c r="M662" i="28"/>
  <c r="P662" i="28" s="1"/>
  <c r="N704" i="28"/>
  <c r="P704" i="28" s="1"/>
  <c r="M671" i="28"/>
  <c r="P671" i="28" s="1"/>
  <c r="P794" i="28"/>
  <c r="P800" i="28"/>
  <c r="P673" i="28"/>
  <c r="F163" i="28"/>
  <c r="E163" i="28"/>
  <c r="E70" i="28"/>
  <c r="F70" i="28"/>
  <c r="H70" i="28" s="1"/>
  <c r="E34" i="28"/>
  <c r="F34" i="28"/>
  <c r="H34" i="28" s="1"/>
  <c r="F113" i="28"/>
  <c r="H113" i="28" s="1"/>
  <c r="E113" i="28"/>
  <c r="F490" i="28"/>
  <c r="E490" i="28"/>
  <c r="H490" i="28" s="1"/>
  <c r="U452" i="28"/>
  <c r="V452" i="28"/>
  <c r="M693" i="28"/>
  <c r="N693" i="28"/>
  <c r="M298" i="28"/>
  <c r="N298" i="28"/>
  <c r="P298" i="28" s="1"/>
  <c r="N466" i="28"/>
  <c r="M466" i="28"/>
  <c r="X856" i="28"/>
  <c r="X817" i="28"/>
  <c r="N691" i="28"/>
  <c r="P691" i="28" s="1"/>
  <c r="P804" i="28"/>
  <c r="P826" i="28"/>
  <c r="X784" i="28"/>
  <c r="U630" i="28"/>
  <c r="X630" i="28" s="1"/>
  <c r="U867" i="28"/>
  <c r="X867" i="28" s="1"/>
  <c r="E159" i="28"/>
  <c r="E142" i="28"/>
  <c r="X136" i="28"/>
  <c r="E118" i="28"/>
  <c r="H118" i="28" s="1"/>
  <c r="P113" i="28"/>
  <c r="P65" i="28"/>
  <c r="P33" i="28"/>
  <c r="P23" i="28"/>
  <c r="X85" i="28"/>
  <c r="X63" i="28"/>
  <c r="X41" i="28"/>
  <c r="E99" i="28"/>
  <c r="F99" i="28"/>
  <c r="E81" i="28"/>
  <c r="H81" i="28" s="1"/>
  <c r="E63" i="28"/>
  <c r="H63" i="28" s="1"/>
  <c r="E45" i="28"/>
  <c r="F45" i="28"/>
  <c r="X467" i="28"/>
  <c r="P453" i="28"/>
  <c r="E131" i="28"/>
  <c r="F131" i="28"/>
  <c r="F101" i="28"/>
  <c r="E101" i="28"/>
  <c r="E71" i="28"/>
  <c r="F71" i="28"/>
  <c r="F141" i="28"/>
  <c r="E141" i="28"/>
  <c r="H132" i="28"/>
  <c r="E67" i="28"/>
  <c r="F67" i="28"/>
  <c r="F464" i="28"/>
  <c r="E464" i="28"/>
  <c r="H464" i="28" s="1"/>
  <c r="V855" i="28"/>
  <c r="X855" i="28" s="1"/>
  <c r="M670" i="28"/>
  <c r="P670" i="28" s="1"/>
  <c r="P706" i="28"/>
  <c r="P141" i="28"/>
  <c r="X105" i="28"/>
  <c r="N340" i="28"/>
  <c r="P340" i="28" s="1"/>
  <c r="M172" i="28"/>
  <c r="N172" i="28"/>
  <c r="P172" i="28" s="1"/>
  <c r="M160" i="28"/>
  <c r="N160" i="28"/>
  <c r="E317" i="28"/>
  <c r="F317" i="28"/>
  <c r="H317" i="28" s="1"/>
  <c r="E306" i="28"/>
  <c r="M170" i="28"/>
  <c r="N170" i="28"/>
  <c r="F76" i="28"/>
  <c r="E76" i="28"/>
  <c r="X90" i="28"/>
  <c r="N661" i="28"/>
  <c r="P661" i="28" s="1"/>
  <c r="N643" i="28"/>
  <c r="P643" i="28" s="1"/>
  <c r="X795" i="28"/>
  <c r="X296" i="28"/>
  <c r="X290" i="28"/>
  <c r="X284" i="28"/>
  <c r="X82" i="28"/>
  <c r="P136" i="28"/>
  <c r="M634" i="28"/>
  <c r="P634" i="28" s="1"/>
  <c r="P820" i="28"/>
  <c r="P816" i="28"/>
  <c r="P814" i="28"/>
  <c r="M376" i="28"/>
  <c r="P376" i="28" s="1"/>
  <c r="P93" i="28"/>
  <c r="E801" i="28"/>
  <c r="H801" i="28" s="1"/>
  <c r="F801" i="28"/>
  <c r="M702" i="28"/>
  <c r="N702" i="28"/>
  <c r="H826" i="28"/>
  <c r="U386" i="28"/>
  <c r="X386" i="28" s="1"/>
  <c r="F648" i="28"/>
  <c r="H648" i="28" s="1"/>
  <c r="E648" i="28"/>
  <c r="E100" i="28"/>
  <c r="F100" i="28"/>
  <c r="M652" i="28"/>
  <c r="M656" i="28"/>
  <c r="P656" i="28" s="1"/>
  <c r="M638" i="28"/>
  <c r="P638" i="28" s="1"/>
  <c r="X791" i="28"/>
  <c r="P663" i="28"/>
  <c r="P645" i="28"/>
  <c r="V616" i="28"/>
  <c r="X616" i="28" s="1"/>
  <c r="P199" i="28"/>
  <c r="H149" i="28"/>
  <c r="N374" i="28"/>
  <c r="M374" i="28"/>
  <c r="U470" i="28"/>
  <c r="V470" i="28"/>
  <c r="F342" i="28"/>
  <c r="E342" i="28"/>
  <c r="V380" i="28"/>
  <c r="U380" i="28"/>
  <c r="E312" i="28"/>
  <c r="F312" i="28"/>
  <c r="M310" i="28"/>
  <c r="N310" i="28"/>
  <c r="N496" i="28"/>
  <c r="M496" i="28"/>
  <c r="X853" i="28"/>
  <c r="X796" i="28"/>
  <c r="H800" i="28"/>
  <c r="P675" i="28"/>
  <c r="P667" i="28"/>
  <c r="P655" i="28"/>
  <c r="P619" i="28"/>
  <c r="X792" i="28"/>
  <c r="M204" i="28"/>
  <c r="P204" i="28" s="1"/>
  <c r="P145" i="28"/>
  <c r="X134" i="28"/>
  <c r="P117" i="28"/>
  <c r="X100" i="28"/>
  <c r="E96" i="28"/>
  <c r="H96" i="28" s="1"/>
  <c r="P85" i="28"/>
  <c r="X70" i="28"/>
  <c r="P63" i="28"/>
  <c r="X58" i="28"/>
  <c r="E42" i="28"/>
  <c r="X32" i="28"/>
  <c r="X26" i="28"/>
  <c r="X151" i="28"/>
  <c r="H135" i="28"/>
  <c r="X123" i="28"/>
  <c r="P78" i="28"/>
  <c r="X55" i="28"/>
  <c r="P34" i="28"/>
  <c r="P389" i="28"/>
  <c r="H314" i="28"/>
  <c r="H467" i="28"/>
  <c r="E372" i="28"/>
  <c r="H372" i="28" s="1"/>
  <c r="P499" i="28"/>
  <c r="X128" i="28"/>
  <c r="P111" i="28"/>
  <c r="P105" i="28"/>
  <c r="X84" i="28"/>
  <c r="X36" i="28"/>
  <c r="P31" i="28"/>
  <c r="F29" i="28"/>
  <c r="H29" i="28" s="1"/>
  <c r="P140" i="28"/>
  <c r="X133" i="28"/>
  <c r="E111" i="28"/>
  <c r="H111" i="28" s="1"/>
  <c r="P30" i="28"/>
  <c r="X828" i="28"/>
  <c r="X483" i="28"/>
  <c r="X455" i="28"/>
  <c r="M346" i="28"/>
  <c r="N346" i="28"/>
  <c r="P683" i="28"/>
  <c r="P681" i="28"/>
  <c r="P651" i="28"/>
  <c r="P639" i="28"/>
  <c r="P633" i="28"/>
  <c r="P631" i="28"/>
  <c r="P629" i="28"/>
  <c r="P627" i="28"/>
  <c r="P623" i="28"/>
  <c r="P812" i="28"/>
  <c r="X789" i="28"/>
  <c r="P483" i="28"/>
  <c r="P176" i="28"/>
  <c r="H31" i="28"/>
  <c r="H148" i="28"/>
  <c r="P125" i="28"/>
  <c r="P119" i="28"/>
  <c r="X98" i="28"/>
  <c r="X88" i="28"/>
  <c r="E78" i="28"/>
  <c r="P49" i="28"/>
  <c r="X44" i="28"/>
  <c r="P29" i="28"/>
  <c r="H107" i="28"/>
  <c r="H155" i="28"/>
  <c r="X137" i="28"/>
  <c r="P142" i="28"/>
  <c r="P383" i="28"/>
  <c r="X495" i="28"/>
  <c r="H396" i="28"/>
  <c r="P369" i="28"/>
  <c r="X498" i="28"/>
  <c r="H368" i="28"/>
  <c r="H376" i="28"/>
  <c r="M322" i="28"/>
  <c r="N322" i="28"/>
  <c r="H693" i="28"/>
  <c r="H699" i="28"/>
  <c r="H698" i="28"/>
  <c r="H692" i="28"/>
  <c r="H806" i="28"/>
  <c r="H864" i="28"/>
  <c r="H858" i="28"/>
  <c r="H862" i="28"/>
  <c r="F813" i="28"/>
  <c r="H813" i="28" s="1"/>
  <c r="F810" i="28"/>
  <c r="H810" i="28" s="1"/>
  <c r="F694" i="28"/>
  <c r="H694" i="28" s="1"/>
  <c r="E668" i="28"/>
  <c r="H668" i="28" s="1"/>
  <c r="E666" i="28"/>
  <c r="H666" i="28" s="1"/>
  <c r="E640" i="28"/>
  <c r="H640" i="28" s="1"/>
  <c r="E638" i="28"/>
  <c r="E636" i="28"/>
  <c r="H636" i="28" s="1"/>
  <c r="H861" i="28"/>
  <c r="H824" i="28"/>
  <c r="H795" i="28"/>
  <c r="H792" i="28"/>
  <c r="H789" i="28"/>
  <c r="H786" i="28"/>
  <c r="X505" i="28"/>
  <c r="X384" i="28"/>
  <c r="X492" i="28"/>
  <c r="X489" i="28"/>
  <c r="X471" i="28"/>
  <c r="X292" i="28"/>
  <c r="X286" i="28"/>
  <c r="X280" i="28"/>
  <c r="X460" i="28"/>
  <c r="V446" i="28"/>
  <c r="X446" i="28" s="1"/>
  <c r="X464" i="28"/>
  <c r="X502" i="28"/>
  <c r="U482" i="28"/>
  <c r="X482" i="28" s="1"/>
  <c r="X293" i="28"/>
  <c r="X287" i="28"/>
  <c r="X281" i="28"/>
  <c r="X504" i="28"/>
  <c r="X388" i="28"/>
  <c r="X511" i="28"/>
  <c r="P491" i="28"/>
  <c r="N210" i="28"/>
  <c r="P210" i="28" s="1"/>
  <c r="P201" i="28"/>
  <c r="P205" i="28"/>
  <c r="P459" i="28"/>
  <c r="N394" i="28"/>
  <c r="P394" i="28" s="1"/>
  <c r="P479" i="28"/>
  <c r="P211" i="28"/>
  <c r="P488" i="28"/>
  <c r="P484" i="28"/>
  <c r="P507" i="28"/>
  <c r="P202" i="28"/>
  <c r="P361" i="28"/>
  <c r="P357" i="28"/>
  <c r="P514" i="28"/>
  <c r="P477" i="28"/>
  <c r="P511" i="28"/>
  <c r="P481" i="28"/>
  <c r="P208" i="28"/>
  <c r="N198" i="28"/>
  <c r="P198" i="28" s="1"/>
  <c r="E320" i="28"/>
  <c r="F320" i="28"/>
  <c r="E497" i="28"/>
  <c r="H497" i="28" s="1"/>
  <c r="F345" i="28"/>
  <c r="H345" i="28" s="1"/>
  <c r="H508" i="28"/>
  <c r="F393" i="28"/>
  <c r="H393" i="28" s="1"/>
  <c r="H398" i="28"/>
  <c r="H453" i="28"/>
  <c r="H459" i="28"/>
  <c r="E328" i="28"/>
  <c r="F328" i="28"/>
  <c r="F466" i="28"/>
  <c r="E466" i="28"/>
  <c r="F321" i="28"/>
  <c r="H321" i="28" s="1"/>
  <c r="H474" i="28"/>
  <c r="E503" i="28"/>
  <c r="H503" i="28" s="1"/>
  <c r="H488" i="28"/>
  <c r="F375" i="28"/>
  <c r="H375" i="28" s="1"/>
  <c r="E304" i="28"/>
  <c r="F304" i="28"/>
  <c r="E499" i="28"/>
  <c r="H499" i="28" s="1"/>
  <c r="H502" i="28"/>
  <c r="H394" i="28"/>
  <c r="H492" i="28"/>
  <c r="H476" i="28"/>
  <c r="F333" i="28"/>
  <c r="H333" i="28" s="1"/>
  <c r="X138" i="28"/>
  <c r="X142" i="28"/>
  <c r="U126" i="28"/>
  <c r="X126" i="28" s="1"/>
  <c r="X120" i="28"/>
  <c r="X104" i="28"/>
  <c r="X94" i="28"/>
  <c r="X78" i="28"/>
  <c r="X68" i="28"/>
  <c r="X62" i="28"/>
  <c r="X145" i="28"/>
  <c r="X97" i="28"/>
  <c r="X75" i="28"/>
  <c r="X51" i="28"/>
  <c r="X114" i="28"/>
  <c r="X146" i="28"/>
  <c r="X118" i="28"/>
  <c r="X102" i="28"/>
  <c r="U66" i="28"/>
  <c r="X66" i="28" s="1"/>
  <c r="X60" i="28"/>
  <c r="X40" i="28"/>
  <c r="X143" i="28"/>
  <c r="X131" i="28"/>
  <c r="X109" i="28"/>
  <c r="X93" i="28"/>
  <c r="X86" i="28"/>
  <c r="U54" i="28"/>
  <c r="V152" i="28"/>
  <c r="X152" i="28" s="1"/>
  <c r="X106" i="28"/>
  <c r="X48" i="28"/>
  <c r="X34" i="28"/>
  <c r="X127" i="28"/>
  <c r="X103" i="28"/>
  <c r="X81" i="28"/>
  <c r="X59" i="28"/>
  <c r="X119" i="28"/>
  <c r="P194" i="28"/>
  <c r="P178" i="28"/>
  <c r="P127" i="28"/>
  <c r="P79" i="28"/>
  <c r="P193" i="28"/>
  <c r="P184" i="28"/>
  <c r="M177" i="28"/>
  <c r="P89" i="28"/>
  <c r="P122" i="28"/>
  <c r="P130" i="28"/>
  <c r="P175" i="28"/>
  <c r="N164" i="28"/>
  <c r="P164" i="28" s="1"/>
  <c r="P97" i="28"/>
  <c r="P48" i="28"/>
  <c r="N192" i="28"/>
  <c r="P192" i="28" s="1"/>
  <c r="N183" i="28"/>
  <c r="P183" i="28" s="1"/>
  <c r="P188" i="28"/>
  <c r="P129" i="28"/>
  <c r="P107" i="28"/>
  <c r="P81" i="28"/>
  <c r="P71" i="28"/>
  <c r="P148" i="28"/>
  <c r="P190" i="28"/>
  <c r="P72" i="28"/>
  <c r="P196" i="28"/>
  <c r="P187" i="28"/>
  <c r="P139" i="28"/>
  <c r="P59" i="28"/>
  <c r="P43" i="28"/>
  <c r="M152" i="28"/>
  <c r="P152" i="28" s="1"/>
  <c r="P114" i="28"/>
  <c r="P38" i="28"/>
  <c r="H84" i="28"/>
  <c r="F127" i="28"/>
  <c r="H127" i="28" s="1"/>
  <c r="F91" i="28"/>
  <c r="H91" i="28" s="1"/>
  <c r="E146" i="28"/>
  <c r="H146" i="28" s="1"/>
  <c r="E102" i="28"/>
  <c r="H102" i="28" s="1"/>
  <c r="E74" i="28"/>
  <c r="F73" i="28"/>
  <c r="H73" i="28" s="1"/>
  <c r="F128" i="28"/>
  <c r="H128" i="28" s="1"/>
  <c r="F124" i="28"/>
  <c r="H124" i="28" s="1"/>
  <c r="F120" i="28"/>
  <c r="H120" i="28" s="1"/>
  <c r="F90" i="28"/>
  <c r="H90" i="28" s="1"/>
  <c r="H37" i="28"/>
  <c r="F145" i="28"/>
  <c r="H145" i="28" s="1"/>
  <c r="E174" i="28"/>
  <c r="H174" i="28" s="1"/>
  <c r="H161" i="28"/>
  <c r="H159" i="28"/>
  <c r="E92" i="28"/>
  <c r="H92" i="28" s="1"/>
  <c r="H52" i="28"/>
  <c r="F138" i="28"/>
  <c r="F66" i="28"/>
  <c r="H66" i="28" s="1"/>
  <c r="F61" i="28"/>
  <c r="H61" i="28" s="1"/>
  <c r="E151" i="28"/>
  <c r="H151" i="28" s="1"/>
  <c r="E164" i="28"/>
  <c r="H164" i="28" s="1"/>
  <c r="F115" i="28"/>
  <c r="H115" i="28" s="1"/>
  <c r="F97" i="28"/>
  <c r="H97" i="28" s="1"/>
  <c r="E110" i="28"/>
  <c r="H110" i="28" s="1"/>
  <c r="E56" i="28"/>
  <c r="H56" i="28" s="1"/>
  <c r="F109" i="28"/>
  <c r="H109" i="28" s="1"/>
  <c r="E46" i="28"/>
  <c r="H46" i="28" s="1"/>
  <c r="F79" i="28"/>
  <c r="H79" i="28" s="1"/>
  <c r="X24" i="28"/>
  <c r="X22" i="28"/>
  <c r="X25" i="28"/>
  <c r="P27" i="28"/>
  <c r="F814" i="28"/>
  <c r="E814" i="28"/>
  <c r="E670" i="28"/>
  <c r="F670" i="28"/>
  <c r="E652" i="28"/>
  <c r="F652" i="28"/>
  <c r="E634" i="28"/>
  <c r="F634" i="28"/>
  <c r="V824" i="28"/>
  <c r="U824" i="28"/>
  <c r="F125" i="28"/>
  <c r="E125" i="28"/>
  <c r="E95" i="28"/>
  <c r="F95" i="28"/>
  <c r="E65" i="28"/>
  <c r="F65" i="28"/>
  <c r="E35" i="28"/>
  <c r="F35" i="28"/>
  <c r="V494" i="28"/>
  <c r="X494" i="28" s="1"/>
  <c r="U494" i="28"/>
  <c r="F168" i="28"/>
  <c r="E168" i="28"/>
  <c r="E147" i="28"/>
  <c r="F147" i="28"/>
  <c r="E129" i="28"/>
  <c r="F129" i="28"/>
  <c r="N500" i="28"/>
  <c r="M500" i="28"/>
  <c r="F509" i="28"/>
  <c r="E509" i="28"/>
  <c r="E325" i="28"/>
  <c r="F325" i="28"/>
  <c r="E301" i="28"/>
  <c r="F301" i="28"/>
  <c r="M154" i="28"/>
  <c r="N154" i="28"/>
  <c r="F140" i="28"/>
  <c r="E140" i="28"/>
  <c r="E122" i="28"/>
  <c r="F122" i="28"/>
  <c r="F104" i="28"/>
  <c r="E104" i="28"/>
  <c r="E86" i="28"/>
  <c r="F86" i="28"/>
  <c r="F68" i="28"/>
  <c r="E68" i="28"/>
  <c r="E50" i="28"/>
  <c r="F50" i="28"/>
  <c r="E33" i="28"/>
  <c r="F33" i="28"/>
  <c r="V476" i="28"/>
  <c r="U476" i="28"/>
  <c r="M709" i="28"/>
  <c r="N709" i="28"/>
  <c r="N703" i="28"/>
  <c r="M703" i="28"/>
  <c r="E620" i="28"/>
  <c r="F620" i="28"/>
  <c r="X800" i="28"/>
  <c r="F30" i="28"/>
  <c r="E30" i="28"/>
  <c r="H106" i="28"/>
  <c r="X291" i="28"/>
  <c r="X285" i="28"/>
  <c r="X144" i="28"/>
  <c r="X124" i="28"/>
  <c r="X76" i="28"/>
  <c r="X72" i="28"/>
  <c r="P47" i="28"/>
  <c r="P19" i="28"/>
  <c r="F126" i="28"/>
  <c r="H126" i="28" s="1"/>
  <c r="F82" i="28"/>
  <c r="H82" i="28" s="1"/>
  <c r="E165" i="28"/>
  <c r="H165" i="28" s="1"/>
  <c r="V488" i="28"/>
  <c r="U488" i="28"/>
  <c r="V394" i="28"/>
  <c r="N388" i="28"/>
  <c r="M388" i="28"/>
  <c r="P388" i="28" s="1"/>
  <c r="F354" i="28"/>
  <c r="E354" i="28"/>
  <c r="N379" i="28"/>
  <c r="M379" i="28"/>
  <c r="E337" i="28"/>
  <c r="F337" i="28"/>
  <c r="F112" i="28"/>
  <c r="E112" i="28"/>
  <c r="H865" i="28"/>
  <c r="X816" i="28"/>
  <c r="P793" i="28"/>
  <c r="P787" i="28"/>
  <c r="X827" i="28"/>
  <c r="X801" i="28"/>
  <c r="H796" i="28"/>
  <c r="H793" i="28"/>
  <c r="H790" i="28"/>
  <c r="H787" i="28"/>
  <c r="H784" i="28"/>
  <c r="X822" i="28"/>
  <c r="X787" i="28"/>
  <c r="P713" i="28"/>
  <c r="H695" i="28"/>
  <c r="P686" i="28"/>
  <c r="P684" i="28"/>
  <c r="P682" i="28"/>
  <c r="P680" i="28"/>
  <c r="P678" i="28"/>
  <c r="P674" i="28"/>
  <c r="P672" i="28"/>
  <c r="P668" i="28"/>
  <c r="P666" i="28"/>
  <c r="P664" i="28"/>
  <c r="P660" i="28"/>
  <c r="P654" i="28"/>
  <c r="P652" i="28"/>
  <c r="P650" i="28"/>
  <c r="P648" i="28"/>
  <c r="N705" i="28"/>
  <c r="P705" i="28" s="1"/>
  <c r="X786" i="28"/>
  <c r="N708" i="28"/>
  <c r="P708" i="28" s="1"/>
  <c r="P189" i="28"/>
  <c r="P503" i="28"/>
  <c r="H173" i="28"/>
  <c r="X80" i="28"/>
  <c r="X46" i="28"/>
  <c r="X18" i="28"/>
  <c r="X147" i="28"/>
  <c r="F170" i="28"/>
  <c r="E170" i="28"/>
  <c r="F158" i="28"/>
  <c r="E158" i="28"/>
  <c r="V513" i="28"/>
  <c r="U513" i="28"/>
  <c r="M364" i="28"/>
  <c r="N364" i="28"/>
  <c r="H678" i="28"/>
  <c r="H660" i="28"/>
  <c r="H680" i="28"/>
  <c r="H662" i="28"/>
  <c r="V500" i="28"/>
  <c r="U500" i="28"/>
  <c r="M158" i="28"/>
  <c r="N158" i="28"/>
  <c r="H163" i="28"/>
  <c r="F136" i="28"/>
  <c r="E136" i="28"/>
  <c r="H136" i="28" s="1"/>
  <c r="X458" i="28"/>
  <c r="U396" i="28"/>
  <c r="V396" i="28"/>
  <c r="P207" i="28"/>
  <c r="F88" i="28"/>
  <c r="E88" i="28"/>
  <c r="H58" i="28"/>
  <c r="H867" i="28"/>
  <c r="P808" i="28"/>
  <c r="X64" i="28"/>
  <c r="V499" i="28"/>
  <c r="U499" i="28"/>
  <c r="F64" i="28"/>
  <c r="E64" i="28"/>
  <c r="E143" i="28"/>
  <c r="F143" i="28"/>
  <c r="E59" i="28"/>
  <c r="F59" i="28"/>
  <c r="X462" i="28"/>
  <c r="E397" i="28"/>
  <c r="F397" i="28"/>
  <c r="M162" i="28"/>
  <c r="N162" i="28"/>
  <c r="F144" i="28"/>
  <c r="E144" i="28"/>
  <c r="F108" i="28"/>
  <c r="E108" i="28"/>
  <c r="F72" i="28"/>
  <c r="E72" i="28"/>
  <c r="E54" i="28"/>
  <c r="F54" i="28"/>
  <c r="E43" i="28"/>
  <c r="H43" i="28" s="1"/>
  <c r="N391" i="28"/>
  <c r="M391" i="28"/>
  <c r="X825" i="28"/>
  <c r="H859" i="28"/>
  <c r="X805" i="28"/>
  <c r="X826" i="28"/>
  <c r="P818" i="28"/>
  <c r="H812" i="28"/>
  <c r="V808" i="28"/>
  <c r="X808" i="28" s="1"/>
  <c r="N711" i="28"/>
  <c r="P711" i="28" s="1"/>
  <c r="V618" i="28"/>
  <c r="X618" i="28" s="1"/>
  <c r="U474" i="28"/>
  <c r="X474" i="28" s="1"/>
  <c r="N495" i="28"/>
  <c r="P495" i="28" s="1"/>
  <c r="P515" i="28"/>
  <c r="U394" i="28"/>
  <c r="X112" i="28"/>
  <c r="X20" i="28"/>
  <c r="F40" i="28"/>
  <c r="H40" i="28" s="1"/>
  <c r="X153" i="28"/>
  <c r="X149" i="28"/>
  <c r="F374" i="28"/>
  <c r="E374" i="28"/>
  <c r="M352" i="28"/>
  <c r="N352" i="28"/>
  <c r="N382" i="28"/>
  <c r="M382" i="28"/>
  <c r="F358" i="28"/>
  <c r="E358" i="28"/>
  <c r="M360" i="28"/>
  <c r="N360" i="28"/>
  <c r="H322" i="28"/>
  <c r="E309" i="28"/>
  <c r="F309" i="28"/>
  <c r="H298" i="28"/>
  <c r="M174" i="28"/>
  <c r="N174" i="28"/>
  <c r="E152" i="28"/>
  <c r="F152" i="28"/>
  <c r="H134" i="28"/>
  <c r="F116" i="28"/>
  <c r="E116" i="28"/>
  <c r="H98" i="28"/>
  <c r="F80" i="28"/>
  <c r="E80" i="28"/>
  <c r="H62" i="28"/>
  <c r="F44" i="28"/>
  <c r="E44" i="28"/>
  <c r="X490" i="28"/>
  <c r="P476" i="28"/>
  <c r="V512" i="28"/>
  <c r="U512" i="28"/>
  <c r="N381" i="28"/>
  <c r="M381" i="28"/>
  <c r="E344" i="28"/>
  <c r="F344" i="28"/>
  <c r="M195" i="28"/>
  <c r="P195" i="28" s="1"/>
  <c r="F157" i="28"/>
  <c r="H157" i="28" s="1"/>
  <c r="F475" i="28"/>
  <c r="H475" i="28" s="1"/>
  <c r="V381" i="28"/>
  <c r="U381" i="28"/>
  <c r="V508" i="28"/>
  <c r="U508" i="28"/>
  <c r="X468" i="28"/>
  <c r="M356" i="28"/>
  <c r="N356" i="28"/>
  <c r="E139" i="28"/>
  <c r="F139" i="28"/>
  <c r="E121" i="28"/>
  <c r="H121" i="28" s="1"/>
  <c r="E85" i="28"/>
  <c r="F85" i="28"/>
  <c r="P806" i="28"/>
  <c r="X30" i="28"/>
  <c r="X510" i="28"/>
  <c r="X854" i="28"/>
  <c r="X819" i="28"/>
  <c r="P791" i="28"/>
  <c r="P785" i="28"/>
  <c r="H794" i="28"/>
  <c r="H791" i="28"/>
  <c r="H788" i="28"/>
  <c r="H785" i="28"/>
  <c r="P707" i="28"/>
  <c r="H691" i="28"/>
  <c r="H687" i="28"/>
  <c r="H685" i="28"/>
  <c r="H683" i="28"/>
  <c r="H681" i="28"/>
  <c r="H679" i="28"/>
  <c r="H677" i="28"/>
  <c r="H675" i="28"/>
  <c r="H673" i="28"/>
  <c r="H671" i="28"/>
  <c r="H669" i="28"/>
  <c r="H667" i="28"/>
  <c r="H665" i="28"/>
  <c r="H663" i="28"/>
  <c r="H661" i="28"/>
  <c r="H659" i="28"/>
  <c r="H657" i="28"/>
  <c r="H655" i="28"/>
  <c r="H653" i="28"/>
  <c r="H651" i="28"/>
  <c r="H649" i="28"/>
  <c r="H647" i="28"/>
  <c r="H645" i="28"/>
  <c r="H643" i="28"/>
  <c r="H641" i="28"/>
  <c r="H639" i="28"/>
  <c r="H637" i="28"/>
  <c r="H635" i="28"/>
  <c r="H633" i="28"/>
  <c r="P177" i="28"/>
  <c r="X140" i="28"/>
  <c r="X92" i="28"/>
  <c r="X52" i="28"/>
  <c r="X38" i="28"/>
  <c r="P51" i="28"/>
  <c r="F28" i="28"/>
  <c r="H28" i="28" s="1"/>
  <c r="F130" i="28"/>
  <c r="H130" i="28" s="1"/>
  <c r="E167" i="28"/>
  <c r="H167" i="28" s="1"/>
  <c r="P144" i="28"/>
  <c r="P138" i="28"/>
  <c r="H133" i="28"/>
  <c r="E367" i="28"/>
  <c r="F367" i="28"/>
  <c r="E332" i="28"/>
  <c r="F332" i="28"/>
  <c r="E313" i="28"/>
  <c r="F313" i="28"/>
  <c r="F162" i="28"/>
  <c r="E162" i="28"/>
  <c r="F32" i="28"/>
  <c r="E32" i="28"/>
  <c r="E51" i="28"/>
  <c r="H51" i="28" s="1"/>
  <c r="F169" i="28"/>
  <c r="E169" i="28"/>
  <c r="X398" i="28"/>
  <c r="E363" i="28"/>
  <c r="F363" i="28"/>
  <c r="E349" i="28"/>
  <c r="F349" i="28"/>
  <c r="X798" i="28"/>
  <c r="X793" i="28"/>
  <c r="X685" i="28"/>
  <c r="X683" i="28"/>
  <c r="X681" i="28"/>
  <c r="X679" i="28"/>
  <c r="X677" i="28"/>
  <c r="X675" i="28"/>
  <c r="X673" i="28"/>
  <c r="X671" i="28"/>
  <c r="X669" i="28"/>
  <c r="X667" i="28"/>
  <c r="X665" i="28"/>
  <c r="X663" i="28"/>
  <c r="X661" i="28"/>
  <c r="X659" i="28"/>
  <c r="X657" i="28"/>
  <c r="X655" i="28"/>
  <c r="X653" i="28"/>
  <c r="X649" i="28"/>
  <c r="X647" i="28"/>
  <c r="X645" i="28"/>
  <c r="X643" i="28"/>
  <c r="X639" i="28"/>
  <c r="X637" i="28"/>
  <c r="X635" i="28"/>
  <c r="H686" i="28"/>
  <c r="H684" i="28"/>
  <c r="H682" i="28"/>
  <c r="H672" i="28"/>
  <c r="H664" i="28"/>
  <c r="H658" i="28"/>
  <c r="H656" i="28"/>
  <c r="H654" i="28"/>
  <c r="H650" i="28"/>
  <c r="H646" i="28"/>
  <c r="H638" i="28"/>
  <c r="H632" i="28"/>
  <c r="H630" i="28"/>
  <c r="H628" i="28"/>
  <c r="H626" i="28"/>
  <c r="H624" i="28"/>
  <c r="H622" i="28"/>
  <c r="H618" i="28"/>
  <c r="H616" i="28"/>
  <c r="H700" i="28"/>
  <c r="H688" i="28"/>
  <c r="P493" i="28"/>
  <c r="H514" i="28"/>
  <c r="P487" i="28"/>
  <c r="P395" i="28"/>
  <c r="P501" i="28"/>
  <c r="H482" i="28"/>
  <c r="H506" i="28"/>
  <c r="H48" i="28"/>
  <c r="H36" i="28"/>
  <c r="H20" i="28"/>
  <c r="H153" i="28"/>
  <c r="N504" i="28"/>
  <c r="M504" i="28"/>
  <c r="M467" i="28"/>
  <c r="N467" i="28"/>
  <c r="M455" i="28"/>
  <c r="N455" i="28"/>
  <c r="E855" i="28"/>
  <c r="F855" i="28"/>
  <c r="X378" i="28"/>
  <c r="P380" i="28"/>
  <c r="X501" i="28"/>
  <c r="P373" i="28"/>
  <c r="E340" i="28"/>
  <c r="F340" i="28"/>
  <c r="H469" i="28"/>
  <c r="X454" i="28"/>
  <c r="N385" i="28"/>
  <c r="M385" i="28"/>
  <c r="E352" i="28"/>
  <c r="F352" i="28"/>
  <c r="P358" i="28"/>
  <c r="X821" i="28"/>
  <c r="H498" i="28"/>
  <c r="P397" i="28"/>
  <c r="H150" i="28"/>
  <c r="H142" i="28"/>
  <c r="H138" i="28"/>
  <c r="H114" i="28"/>
  <c r="H94" i="28"/>
  <c r="H78" i="28"/>
  <c r="H74" i="28"/>
  <c r="H42" i="28"/>
  <c r="H38" i="28"/>
  <c r="H26" i="28"/>
  <c r="H22" i="28"/>
  <c r="X74" i="28"/>
  <c r="X54" i="28"/>
  <c r="P39" i="28"/>
  <c r="M461" i="28"/>
  <c r="N461" i="28"/>
  <c r="M449" i="28"/>
  <c r="N449" i="28"/>
  <c r="F370" i="28"/>
  <c r="E370" i="28"/>
  <c r="X479" i="28"/>
  <c r="H330" i="28"/>
  <c r="H306" i="28"/>
  <c r="V473" i="28"/>
  <c r="U473" i="28"/>
  <c r="H463" i="28"/>
  <c r="X448" i="28"/>
  <c r="X507" i="28"/>
  <c r="H451" i="28"/>
  <c r="N387" i="28"/>
  <c r="M387" i="28"/>
  <c r="P646" i="28"/>
  <c r="P642" i="28"/>
  <c r="P640" i="28"/>
  <c r="P636" i="28"/>
  <c r="X686" i="28"/>
  <c r="X684" i="28"/>
  <c r="X682" i="28"/>
  <c r="X680" i="28"/>
  <c r="X678" i="28"/>
  <c r="X676" i="28"/>
  <c r="X674" i="28"/>
  <c r="X672" i="28"/>
  <c r="X670" i="28"/>
  <c r="X668" i="28"/>
  <c r="X666" i="28"/>
  <c r="X664" i="28"/>
  <c r="X662" i="28"/>
  <c r="X660" i="28"/>
  <c r="X658" i="28"/>
  <c r="X652" i="28"/>
  <c r="X650" i="28"/>
  <c r="X648" i="28"/>
  <c r="X646" i="28"/>
  <c r="X644" i="28"/>
  <c r="X642" i="28"/>
  <c r="X640" i="28"/>
  <c r="X638" i="28"/>
  <c r="X636" i="28"/>
  <c r="X634" i="28"/>
  <c r="X632" i="28"/>
  <c r="X628" i="28"/>
  <c r="X626" i="28"/>
  <c r="X624" i="28"/>
  <c r="X620" i="28"/>
  <c r="H696" i="28"/>
  <c r="H478" i="28"/>
  <c r="H510" i="28"/>
  <c r="X392" i="28"/>
  <c r="P489" i="28"/>
  <c r="P209" i="28"/>
  <c r="P203" i="28"/>
  <c r="P197" i="28"/>
  <c r="P191" i="28"/>
  <c r="P185" i="28"/>
  <c r="P179" i="28"/>
  <c r="X294" i="28"/>
  <c r="X288" i="28"/>
  <c r="X282" i="28"/>
  <c r="P73" i="28"/>
  <c r="P45" i="28"/>
  <c r="P37" i="28"/>
  <c r="P25" i="28"/>
  <c r="P150" i="28"/>
  <c r="P146" i="28"/>
  <c r="X141" i="28"/>
  <c r="X135" i="28"/>
  <c r="P118" i="28"/>
  <c r="P108" i="28"/>
  <c r="P90" i="28"/>
  <c r="X67" i="28"/>
  <c r="X45" i="28"/>
  <c r="X21" i="28"/>
  <c r="F362" i="28"/>
  <c r="E362" i="28"/>
  <c r="X390" i="28"/>
  <c r="P386" i="28"/>
  <c r="F366" i="28"/>
  <c r="E366" i="28"/>
  <c r="P471" i="28"/>
  <c r="H455" i="28"/>
  <c r="X449" i="28"/>
  <c r="E348" i="28"/>
  <c r="F348" i="28"/>
  <c r="H310" i="28"/>
  <c r="H465" i="28"/>
  <c r="M362" i="28"/>
  <c r="N362" i="28"/>
  <c r="E336" i="28"/>
  <c r="F336" i="28"/>
  <c r="X503" i="28"/>
  <c r="P447" i="28"/>
  <c r="X487" i="28"/>
  <c r="V387" i="28"/>
  <c r="U387" i="28"/>
  <c r="X382" i="28"/>
  <c r="M847" i="28"/>
  <c r="N847" i="28"/>
  <c r="M849" i="28"/>
  <c r="N849" i="28"/>
  <c r="M863" i="28"/>
  <c r="N863" i="28"/>
  <c r="M811" i="28"/>
  <c r="N811" i="28"/>
  <c r="M819" i="28"/>
  <c r="N819" i="28"/>
  <c r="M817" i="28"/>
  <c r="N817" i="28"/>
  <c r="V766" i="28"/>
  <c r="U766" i="28"/>
  <c r="V621" i="28"/>
  <c r="U621" i="28"/>
  <c r="F763" i="28"/>
  <c r="E763" i="28"/>
  <c r="F733" i="28"/>
  <c r="E733" i="28"/>
  <c r="F715" i="28"/>
  <c r="E715" i="28"/>
  <c r="U687" i="28"/>
  <c r="V687" i="28"/>
  <c r="V770" i="28"/>
  <c r="U770" i="28"/>
  <c r="N738" i="28"/>
  <c r="M738" i="28"/>
  <c r="N714" i="28"/>
  <c r="M714" i="28"/>
  <c r="V608" i="28"/>
  <c r="U608" i="28"/>
  <c r="V596" i="28"/>
  <c r="U596" i="28"/>
  <c r="V580" i="28"/>
  <c r="U580" i="28"/>
  <c r="F758" i="28"/>
  <c r="E758" i="28"/>
  <c r="F728" i="28"/>
  <c r="E728" i="28"/>
  <c r="V702" i="28"/>
  <c r="U702" i="28"/>
  <c r="V755" i="28"/>
  <c r="U755" i="28"/>
  <c r="V725" i="28"/>
  <c r="U725" i="28"/>
  <c r="F605" i="28"/>
  <c r="E605" i="28"/>
  <c r="F589" i="28"/>
  <c r="E589" i="28"/>
  <c r="F569" i="28"/>
  <c r="E569" i="28"/>
  <c r="F549" i="28"/>
  <c r="E549" i="28"/>
  <c r="F529" i="28"/>
  <c r="H529" i="28" s="1"/>
  <c r="E529" i="28"/>
  <c r="F566" i="28"/>
  <c r="E566" i="28"/>
  <c r="F546" i="28"/>
  <c r="E546" i="28"/>
  <c r="F522" i="28"/>
  <c r="E522" i="28"/>
  <c r="V601" i="28"/>
  <c r="X601" i="28" s="1"/>
  <c r="U601" i="28"/>
  <c r="V581" i="28"/>
  <c r="U581" i="28"/>
  <c r="V565" i="28"/>
  <c r="U565" i="28"/>
  <c r="V553" i="28"/>
  <c r="U553" i="28"/>
  <c r="F556" i="28"/>
  <c r="E556" i="28"/>
  <c r="F536" i="28"/>
  <c r="E536" i="28"/>
  <c r="F520" i="28"/>
  <c r="E520" i="28"/>
  <c r="N435" i="28"/>
  <c r="M435" i="28"/>
  <c r="P435" i="28" s="1"/>
  <c r="N417" i="28"/>
  <c r="M417" i="28"/>
  <c r="N402" i="28"/>
  <c r="M402" i="28"/>
  <c r="F527" i="28"/>
  <c r="E527" i="28"/>
  <c r="F200" i="28"/>
  <c r="E200" i="28"/>
  <c r="F182" i="28"/>
  <c r="E182" i="28"/>
  <c r="N155" i="28"/>
  <c r="M155" i="28"/>
  <c r="V330" i="28"/>
  <c r="U330" i="28"/>
  <c r="U267" i="28"/>
  <c r="V267" i="28"/>
  <c r="U240" i="28"/>
  <c r="V240" i="28"/>
  <c r="M852" i="28"/>
  <c r="N852" i="28"/>
  <c r="M850" i="28"/>
  <c r="N850" i="28"/>
  <c r="M848" i="28"/>
  <c r="N848" i="28"/>
  <c r="M846" i="28"/>
  <c r="P846" i="28" s="1"/>
  <c r="N846" i="28"/>
  <c r="M844" i="28"/>
  <c r="N844" i="28"/>
  <c r="M842" i="28"/>
  <c r="N842" i="28"/>
  <c r="M840" i="28"/>
  <c r="N840" i="28"/>
  <c r="M838" i="28"/>
  <c r="N838" i="28"/>
  <c r="M836" i="28"/>
  <c r="N836" i="28"/>
  <c r="M834" i="28"/>
  <c r="P834" i="28" s="1"/>
  <c r="N834" i="28"/>
  <c r="M832" i="28"/>
  <c r="N832" i="28"/>
  <c r="M830" i="28"/>
  <c r="N830" i="28"/>
  <c r="M866" i="28"/>
  <c r="N866" i="28"/>
  <c r="E856" i="28"/>
  <c r="F856" i="28"/>
  <c r="E850" i="28"/>
  <c r="F850" i="28"/>
  <c r="U844" i="28"/>
  <c r="V844" i="28"/>
  <c r="U838" i="28"/>
  <c r="V838" i="28"/>
  <c r="U832" i="28"/>
  <c r="V832" i="28"/>
  <c r="M853" i="28"/>
  <c r="N853" i="28"/>
  <c r="E848" i="28"/>
  <c r="F848" i="28"/>
  <c r="E842" i="28"/>
  <c r="F842" i="28"/>
  <c r="E836" i="28"/>
  <c r="F836" i="28"/>
  <c r="P822" i="28"/>
  <c r="N700" i="28"/>
  <c r="M700" i="28"/>
  <c r="N688" i="28"/>
  <c r="M688" i="28"/>
  <c r="M821" i="28"/>
  <c r="N821" i="28"/>
  <c r="N781" i="28"/>
  <c r="M781" i="28"/>
  <c r="N778" i="28"/>
  <c r="M778" i="28"/>
  <c r="N775" i="28"/>
  <c r="M775" i="28"/>
  <c r="N772" i="28"/>
  <c r="M772" i="28"/>
  <c r="N769" i="28"/>
  <c r="M769" i="28"/>
  <c r="N766" i="28"/>
  <c r="M766" i="28"/>
  <c r="F781" i="28"/>
  <c r="E781" i="28"/>
  <c r="F778" i="28"/>
  <c r="E778" i="28"/>
  <c r="F775" i="28"/>
  <c r="E775" i="28"/>
  <c r="F772" i="28"/>
  <c r="E772" i="28"/>
  <c r="F769" i="28"/>
  <c r="E769" i="28"/>
  <c r="F766" i="28"/>
  <c r="E766" i="28"/>
  <c r="N763" i="28"/>
  <c r="M763" i="28"/>
  <c r="N757" i="28"/>
  <c r="M757" i="28"/>
  <c r="N751" i="28"/>
  <c r="M751" i="28"/>
  <c r="N745" i="28"/>
  <c r="M745" i="28"/>
  <c r="N739" i="28"/>
  <c r="M739" i="28"/>
  <c r="N733" i="28"/>
  <c r="M733" i="28"/>
  <c r="N727" i="28"/>
  <c r="M727" i="28"/>
  <c r="N721" i="28"/>
  <c r="M721" i="28"/>
  <c r="N715" i="28"/>
  <c r="M715" i="28"/>
  <c r="F629" i="28"/>
  <c r="E629" i="28"/>
  <c r="F625" i="28"/>
  <c r="E625" i="28"/>
  <c r="F621" i="28"/>
  <c r="E621" i="28"/>
  <c r="F617" i="28"/>
  <c r="E617" i="28"/>
  <c r="F613" i="28"/>
  <c r="E613" i="28"/>
  <c r="M801" i="28"/>
  <c r="N801" i="28"/>
  <c r="V760" i="28"/>
  <c r="U760" i="28"/>
  <c r="X760" i="28" s="1"/>
  <c r="V754" i="28"/>
  <c r="U754" i="28"/>
  <c r="V748" i="28"/>
  <c r="U748" i="28"/>
  <c r="V742" i="28"/>
  <c r="U742" i="28"/>
  <c r="V736" i="28"/>
  <c r="U736" i="28"/>
  <c r="V730" i="28"/>
  <c r="U730" i="28"/>
  <c r="V724" i="28"/>
  <c r="U724" i="28"/>
  <c r="X724" i="28" s="1"/>
  <c r="V718" i="28"/>
  <c r="U718" i="28"/>
  <c r="U698" i="28"/>
  <c r="V698" i="28"/>
  <c r="H689" i="28"/>
  <c r="F612" i="28"/>
  <c r="E612" i="28"/>
  <c r="F608" i="28"/>
  <c r="E608" i="28"/>
  <c r="F604" i="28"/>
  <c r="E604" i="28"/>
  <c r="F600" i="28"/>
  <c r="E600" i="28"/>
  <c r="F596" i="28"/>
  <c r="E596" i="28"/>
  <c r="F592" i="28"/>
  <c r="E592" i="28"/>
  <c r="F588" i="28"/>
  <c r="E588" i="28"/>
  <c r="F584" i="28"/>
  <c r="E584" i="28"/>
  <c r="F580" i="28"/>
  <c r="E580" i="28"/>
  <c r="V780" i="28"/>
  <c r="U780" i="28"/>
  <c r="V771" i="28"/>
  <c r="U771" i="28"/>
  <c r="V708" i="28"/>
  <c r="U708" i="28"/>
  <c r="N520" i="28"/>
  <c r="M520" i="28"/>
  <c r="H484" i="28"/>
  <c r="F445" i="28"/>
  <c r="E445" i="28"/>
  <c r="F442" i="28"/>
  <c r="E442" i="28"/>
  <c r="F439" i="28"/>
  <c r="E439" i="28"/>
  <c r="F436" i="28"/>
  <c r="E436" i="28"/>
  <c r="F433" i="28"/>
  <c r="E433" i="28"/>
  <c r="F430" i="28"/>
  <c r="E430" i="28"/>
  <c r="F427" i="28"/>
  <c r="E427" i="28"/>
  <c r="F424" i="28"/>
  <c r="E424" i="28"/>
  <c r="F421" i="28"/>
  <c r="E421" i="28"/>
  <c r="F418" i="28"/>
  <c r="E418" i="28"/>
  <c r="F415" i="28"/>
  <c r="E415" i="28"/>
  <c r="F412" i="28"/>
  <c r="E412" i="28"/>
  <c r="F409" i="28"/>
  <c r="E409" i="28"/>
  <c r="F406" i="28"/>
  <c r="E406" i="28"/>
  <c r="F403" i="28"/>
  <c r="E403" i="28"/>
  <c r="F400" i="28"/>
  <c r="E400" i="28"/>
  <c r="V444" i="28"/>
  <c r="U444" i="28"/>
  <c r="V441" i="28"/>
  <c r="U441" i="28"/>
  <c r="V438" i="28"/>
  <c r="U438" i="28"/>
  <c r="V435" i="28"/>
  <c r="U435" i="28"/>
  <c r="V432" i="28"/>
  <c r="U432" i="28"/>
  <c r="V429" i="28"/>
  <c r="U429" i="28"/>
  <c r="V426" i="28"/>
  <c r="U426" i="28"/>
  <c r="V423" i="28"/>
  <c r="U423" i="28"/>
  <c r="V420" i="28"/>
  <c r="U420" i="28"/>
  <c r="V417" i="28"/>
  <c r="U417" i="28"/>
  <c r="V414" i="28"/>
  <c r="U414" i="28"/>
  <c r="V411" i="28"/>
  <c r="U411" i="28"/>
  <c r="V408" i="28"/>
  <c r="U408" i="28"/>
  <c r="V405" i="28"/>
  <c r="U405" i="28"/>
  <c r="V402" i="28"/>
  <c r="U402" i="28"/>
  <c r="V399" i="28"/>
  <c r="U399" i="28"/>
  <c r="N516" i="28"/>
  <c r="M516" i="28"/>
  <c r="V517" i="28"/>
  <c r="U517" i="28"/>
  <c r="F384" i="28"/>
  <c r="E384" i="28"/>
  <c r="E278" i="28"/>
  <c r="F278" i="28"/>
  <c r="E275" i="28"/>
  <c r="F275" i="28"/>
  <c r="E272" i="28"/>
  <c r="F272" i="28"/>
  <c r="E269" i="28"/>
  <c r="F269" i="28"/>
  <c r="E266" i="28"/>
  <c r="F266" i="28"/>
  <c r="E263" i="28"/>
  <c r="F263" i="28"/>
  <c r="E260" i="28"/>
  <c r="F260" i="28"/>
  <c r="E257" i="28"/>
  <c r="F257" i="28"/>
  <c r="E254" i="28"/>
  <c r="F254" i="28"/>
  <c r="E251" i="28"/>
  <c r="F251" i="28"/>
  <c r="E248" i="28"/>
  <c r="F248" i="28"/>
  <c r="E245" i="28"/>
  <c r="F245" i="28"/>
  <c r="E242" i="28"/>
  <c r="F242" i="28"/>
  <c r="E239" i="28"/>
  <c r="F239" i="28"/>
  <c r="E236" i="28"/>
  <c r="F236" i="28"/>
  <c r="F234" i="28"/>
  <c r="E234" i="28"/>
  <c r="E232" i="28"/>
  <c r="F232" i="28"/>
  <c r="F230" i="28"/>
  <c r="E230" i="28"/>
  <c r="E228" i="28"/>
  <c r="F228" i="28"/>
  <c r="F226" i="28"/>
  <c r="E226" i="28"/>
  <c r="F224" i="28"/>
  <c r="E224" i="28"/>
  <c r="F222" i="28"/>
  <c r="E222" i="28"/>
  <c r="E220" i="28"/>
  <c r="F220" i="28"/>
  <c r="F218" i="28"/>
  <c r="E218" i="28"/>
  <c r="E216" i="28"/>
  <c r="F216" i="28"/>
  <c r="F214" i="28"/>
  <c r="E214" i="28"/>
  <c r="N165" i="28"/>
  <c r="M165" i="28"/>
  <c r="F519" i="28"/>
  <c r="E519" i="28"/>
  <c r="U173" i="28"/>
  <c r="V173" i="28"/>
  <c r="U169" i="28"/>
  <c r="V169" i="28"/>
  <c r="U165" i="28"/>
  <c r="V165" i="28"/>
  <c r="U161" i="28"/>
  <c r="V161" i="28"/>
  <c r="U157" i="28"/>
  <c r="V157" i="28"/>
  <c r="F392" i="28"/>
  <c r="E392" i="28"/>
  <c r="F383" i="28"/>
  <c r="E383" i="28"/>
  <c r="V374" i="28"/>
  <c r="U374" i="28"/>
  <c r="V356" i="28"/>
  <c r="U356" i="28"/>
  <c r="V338" i="28"/>
  <c r="U338" i="28"/>
  <c r="V320" i="28"/>
  <c r="U320" i="28"/>
  <c r="V302" i="28"/>
  <c r="U302" i="28"/>
  <c r="N234" i="28"/>
  <c r="M234" i="28"/>
  <c r="N232" i="28"/>
  <c r="M232" i="28"/>
  <c r="N230" i="28"/>
  <c r="M230" i="28"/>
  <c r="N228" i="28"/>
  <c r="M228" i="28"/>
  <c r="N226" i="28"/>
  <c r="M226" i="28"/>
  <c r="N224" i="28"/>
  <c r="M224" i="28"/>
  <c r="N222" i="28"/>
  <c r="M222" i="28"/>
  <c r="N220" i="28"/>
  <c r="M220" i="28"/>
  <c r="N218" i="28"/>
  <c r="M218" i="28"/>
  <c r="N216" i="28"/>
  <c r="M216" i="28"/>
  <c r="N214" i="28"/>
  <c r="M214" i="28"/>
  <c r="N212" i="28"/>
  <c r="M212" i="28"/>
  <c r="F385" i="28"/>
  <c r="E385" i="28"/>
  <c r="M278" i="28"/>
  <c r="N278" i="28"/>
  <c r="M275" i="28"/>
  <c r="N275" i="28"/>
  <c r="M272" i="28"/>
  <c r="P272" i="28" s="1"/>
  <c r="N272" i="28"/>
  <c r="M269" i="28"/>
  <c r="N269" i="28"/>
  <c r="M266" i="28"/>
  <c r="N266" i="28"/>
  <c r="M263" i="28"/>
  <c r="N263" i="28"/>
  <c r="M260" i="28"/>
  <c r="N260" i="28"/>
  <c r="M257" i="28"/>
  <c r="N257" i="28"/>
  <c r="M254" i="28"/>
  <c r="N254" i="28"/>
  <c r="M251" i="28"/>
  <c r="N251" i="28"/>
  <c r="M248" i="28"/>
  <c r="P248" i="28"/>
  <c r="N248" i="28"/>
  <c r="M245" i="28"/>
  <c r="N245" i="28"/>
  <c r="M242" i="28"/>
  <c r="N242" i="28"/>
  <c r="M239" i="28"/>
  <c r="N239" i="28"/>
  <c r="M236" i="28"/>
  <c r="N236" i="28"/>
  <c r="V209" i="28"/>
  <c r="U209" i="28"/>
  <c r="V191" i="28"/>
  <c r="U191" i="28"/>
  <c r="V188" i="28"/>
  <c r="U188" i="28"/>
  <c r="V204" i="28"/>
  <c r="U204" i="28"/>
  <c r="V186" i="28"/>
  <c r="U186" i="28"/>
  <c r="V200" i="28"/>
  <c r="U200" i="28"/>
  <c r="V208" i="28"/>
  <c r="U208" i="28"/>
  <c r="V190" i="28"/>
  <c r="U190" i="28"/>
  <c r="V629" i="28"/>
  <c r="U629" i="28"/>
  <c r="V617" i="28"/>
  <c r="U617" i="28"/>
  <c r="F757" i="28"/>
  <c r="E757" i="28"/>
  <c r="F727" i="28"/>
  <c r="E727" i="28"/>
  <c r="V779" i="28"/>
  <c r="X779" i="28" s="1"/>
  <c r="U779" i="28"/>
  <c r="N756" i="28"/>
  <c r="M756" i="28"/>
  <c r="N726" i="28"/>
  <c r="M726" i="28"/>
  <c r="P726" i="28" s="1"/>
  <c r="U694" i="28"/>
  <c r="V694" i="28"/>
  <c r="V592" i="28"/>
  <c r="U592" i="28"/>
  <c r="F752" i="28"/>
  <c r="E752" i="28"/>
  <c r="F722" i="28"/>
  <c r="E722" i="28"/>
  <c r="V749" i="28"/>
  <c r="U749" i="28"/>
  <c r="V719" i="28"/>
  <c r="U719" i="28"/>
  <c r="F597" i="28"/>
  <c r="E597" i="28"/>
  <c r="F581" i="28"/>
  <c r="E581" i="28"/>
  <c r="F565" i="28"/>
  <c r="E565" i="28"/>
  <c r="H565" i="28" s="1"/>
  <c r="F553" i="28"/>
  <c r="E553" i="28"/>
  <c r="F533" i="28"/>
  <c r="E533" i="28"/>
  <c r="V707" i="28"/>
  <c r="U707" i="28"/>
  <c r="F562" i="28"/>
  <c r="E562" i="28"/>
  <c r="F542" i="28"/>
  <c r="E542" i="28"/>
  <c r="F530" i="28"/>
  <c r="E530" i="28"/>
  <c r="V701" i="28"/>
  <c r="X701" i="28" s="1"/>
  <c r="U701" i="28"/>
  <c r="V605" i="28"/>
  <c r="U605" i="28"/>
  <c r="V589" i="28"/>
  <c r="U589" i="28"/>
  <c r="V577" i="28"/>
  <c r="U577" i="28"/>
  <c r="V557" i="28"/>
  <c r="U557" i="28"/>
  <c r="V541" i="28"/>
  <c r="U541" i="28"/>
  <c r="F576" i="28"/>
  <c r="E576" i="28"/>
  <c r="F564" i="28"/>
  <c r="E564" i="28"/>
  <c r="F544" i="28"/>
  <c r="E544" i="28"/>
  <c r="F528" i="28"/>
  <c r="E528" i="28"/>
  <c r="N441" i="28"/>
  <c r="M441" i="28"/>
  <c r="N426" i="28"/>
  <c r="M426" i="28"/>
  <c r="N408" i="28"/>
  <c r="M408" i="28"/>
  <c r="F209" i="28"/>
  <c r="E209" i="28"/>
  <c r="F194" i="28"/>
  <c r="E194" i="28"/>
  <c r="H194" i="28" s="1"/>
  <c r="F179" i="28"/>
  <c r="E179" i="28"/>
  <c r="V366" i="28"/>
  <c r="U366" i="28"/>
  <c r="U264" i="28"/>
  <c r="V264" i="28"/>
  <c r="X264" i="28" s="1"/>
  <c r="U249" i="28"/>
  <c r="V249" i="28"/>
  <c r="V316" i="28"/>
  <c r="U316" i="28"/>
  <c r="V175" i="28"/>
  <c r="U175" i="28"/>
  <c r="V195" i="28"/>
  <c r="U195" i="28"/>
  <c r="V177" i="28"/>
  <c r="U177" i="28"/>
  <c r="M861" i="28"/>
  <c r="N861" i="28"/>
  <c r="M865" i="28"/>
  <c r="N865" i="28"/>
  <c r="E860" i="28"/>
  <c r="F860" i="28"/>
  <c r="M845" i="28"/>
  <c r="N845" i="28"/>
  <c r="M839" i="28"/>
  <c r="N839" i="28"/>
  <c r="M833" i="28"/>
  <c r="P833" i="28" s="1"/>
  <c r="N833" i="28"/>
  <c r="E852" i="28"/>
  <c r="F852" i="28"/>
  <c r="N829" i="28"/>
  <c r="M829" i="28"/>
  <c r="M799" i="28"/>
  <c r="N799" i="28"/>
  <c r="N698" i="28"/>
  <c r="M698" i="28"/>
  <c r="F830" i="28"/>
  <c r="E830" i="28"/>
  <c r="M807" i="28"/>
  <c r="N807" i="28"/>
  <c r="V781" i="28"/>
  <c r="U781" i="28"/>
  <c r="V772" i="28"/>
  <c r="U772" i="28"/>
  <c r="N632" i="28"/>
  <c r="M632" i="28"/>
  <c r="N628" i="28"/>
  <c r="M628" i="28"/>
  <c r="N624" i="28"/>
  <c r="M624" i="28"/>
  <c r="N620" i="28"/>
  <c r="M620" i="28"/>
  <c r="N616" i="28"/>
  <c r="M616" i="28"/>
  <c r="N612" i="28"/>
  <c r="M612" i="28"/>
  <c r="F761" i="28"/>
  <c r="E761" i="28"/>
  <c r="F755" i="28"/>
  <c r="E755" i="28"/>
  <c r="F749" i="28"/>
  <c r="E749" i="28"/>
  <c r="F743" i="28"/>
  <c r="E743" i="28"/>
  <c r="F737" i="28"/>
  <c r="E737" i="28"/>
  <c r="F731" i="28"/>
  <c r="E731" i="28"/>
  <c r="F725" i="28"/>
  <c r="E725" i="28"/>
  <c r="F719" i="28"/>
  <c r="E719" i="28"/>
  <c r="U691" i="28"/>
  <c r="V691" i="28"/>
  <c r="M825" i="28"/>
  <c r="N825" i="28"/>
  <c r="V776" i="28"/>
  <c r="U776" i="28"/>
  <c r="V767" i="28"/>
  <c r="U767" i="28"/>
  <c r="N760" i="28"/>
  <c r="M760" i="28"/>
  <c r="N754" i="28"/>
  <c r="M754" i="28"/>
  <c r="N748" i="28"/>
  <c r="M748" i="28"/>
  <c r="N742" i="28"/>
  <c r="M742" i="28"/>
  <c r="N736" i="28"/>
  <c r="M736" i="28"/>
  <c r="N730" i="28"/>
  <c r="M730" i="28"/>
  <c r="N724" i="28"/>
  <c r="P724" i="28" s="1"/>
  <c r="M724" i="28"/>
  <c r="N718" i="28"/>
  <c r="M718" i="28"/>
  <c r="N615" i="28"/>
  <c r="M615" i="28"/>
  <c r="N611" i="28"/>
  <c r="M611" i="28"/>
  <c r="N607" i="28"/>
  <c r="M607" i="28"/>
  <c r="N603" i="28"/>
  <c r="M603" i="28"/>
  <c r="N599" i="28"/>
  <c r="M599" i="28"/>
  <c r="N595" i="28"/>
  <c r="M595" i="28"/>
  <c r="N591" i="28"/>
  <c r="M591" i="28"/>
  <c r="N587" i="28"/>
  <c r="M587" i="28"/>
  <c r="N583" i="28"/>
  <c r="M583" i="28"/>
  <c r="N579" i="28"/>
  <c r="M579" i="28"/>
  <c r="F762" i="28"/>
  <c r="E762" i="28"/>
  <c r="F756" i="28"/>
  <c r="E756" i="28"/>
  <c r="F750" i="28"/>
  <c r="E750" i="28"/>
  <c r="F744" i="28"/>
  <c r="E744" i="28"/>
  <c r="F738" i="28"/>
  <c r="E738" i="28"/>
  <c r="H738" i="28" s="1"/>
  <c r="F732" i="28"/>
  <c r="E732" i="28"/>
  <c r="F726" i="28"/>
  <c r="E726" i="28"/>
  <c r="F720" i="28"/>
  <c r="E720" i="28"/>
  <c r="F714" i="28"/>
  <c r="E714" i="28"/>
  <c r="U693" i="28"/>
  <c r="V693" i="28"/>
  <c r="V759" i="28"/>
  <c r="U759" i="28"/>
  <c r="V753" i="28"/>
  <c r="U753" i="28"/>
  <c r="V747" i="28"/>
  <c r="U747" i="28"/>
  <c r="V741" i="28"/>
  <c r="U741" i="28"/>
  <c r="V735" i="28"/>
  <c r="U735" i="28"/>
  <c r="V729" i="28"/>
  <c r="U729" i="28"/>
  <c r="V723" i="28"/>
  <c r="U723" i="28"/>
  <c r="V717" i="28"/>
  <c r="U717" i="28"/>
  <c r="V611" i="28"/>
  <c r="U611" i="28"/>
  <c r="V607" i="28"/>
  <c r="U607" i="28"/>
  <c r="V603" i="28"/>
  <c r="U603" i="28"/>
  <c r="V599" i="28"/>
  <c r="U599" i="28"/>
  <c r="V595" i="28"/>
  <c r="U595" i="28"/>
  <c r="V591" i="28"/>
  <c r="U591" i="28"/>
  <c r="V587" i="28"/>
  <c r="U587" i="28"/>
  <c r="V583" i="28"/>
  <c r="U583" i="28"/>
  <c r="V579" i="28"/>
  <c r="U579" i="28"/>
  <c r="V575" i="28"/>
  <c r="U575" i="28"/>
  <c r="V571" i="28"/>
  <c r="X571" i="28" s="1"/>
  <c r="U571" i="28"/>
  <c r="V567" i="28"/>
  <c r="U567" i="28"/>
  <c r="V563" i="28"/>
  <c r="U563" i="28"/>
  <c r="V559" i="28"/>
  <c r="U559" i="28"/>
  <c r="V555" i="28"/>
  <c r="U555" i="28"/>
  <c r="V551" i="28"/>
  <c r="U551" i="28"/>
  <c r="V547" i="28"/>
  <c r="U547" i="28"/>
  <c r="V543" i="28"/>
  <c r="U543" i="28"/>
  <c r="V539" i="28"/>
  <c r="U539" i="28"/>
  <c r="V535" i="28"/>
  <c r="U535" i="28"/>
  <c r="V531" i="28"/>
  <c r="U531" i="28"/>
  <c r="V527" i="28"/>
  <c r="U527" i="28"/>
  <c r="V523" i="28"/>
  <c r="U523" i="28"/>
  <c r="V519" i="28"/>
  <c r="U519" i="28"/>
  <c r="V576" i="28"/>
  <c r="U576" i="28"/>
  <c r="V572" i="28"/>
  <c r="U572" i="28"/>
  <c r="V568" i="28"/>
  <c r="U568" i="28"/>
  <c r="V564" i="28"/>
  <c r="U564" i="28"/>
  <c r="V560" i="28"/>
  <c r="U560" i="28"/>
  <c r="V556" i="28"/>
  <c r="U556" i="28"/>
  <c r="V552" i="28"/>
  <c r="U552" i="28"/>
  <c r="V548" i="28"/>
  <c r="U548" i="28"/>
  <c r="V544" i="28"/>
  <c r="U544" i="28"/>
  <c r="V540" i="28"/>
  <c r="U540" i="28"/>
  <c r="V536" i="28"/>
  <c r="X536" i="28" s="1"/>
  <c r="U536" i="28"/>
  <c r="V532" i="28"/>
  <c r="U532" i="28"/>
  <c r="V528" i="28"/>
  <c r="U528" i="28"/>
  <c r="V524" i="28"/>
  <c r="U524" i="28"/>
  <c r="V520" i="28"/>
  <c r="U520" i="28"/>
  <c r="V516" i="28"/>
  <c r="U516" i="28"/>
  <c r="X516" i="28" s="1"/>
  <c r="N608" i="28"/>
  <c r="M608" i="28"/>
  <c r="N604" i="28"/>
  <c r="M604" i="28"/>
  <c r="N600" i="28"/>
  <c r="M600" i="28"/>
  <c r="N596" i="28"/>
  <c r="M596" i="28"/>
  <c r="N592" i="28"/>
  <c r="M592" i="28"/>
  <c r="N588" i="28"/>
  <c r="M588" i="28"/>
  <c r="N584" i="28"/>
  <c r="M584" i="28"/>
  <c r="N580" i="28"/>
  <c r="M580" i="28"/>
  <c r="N576" i="28"/>
  <c r="M576" i="28"/>
  <c r="N572" i="28"/>
  <c r="M572" i="28"/>
  <c r="N568" i="28"/>
  <c r="M568" i="28"/>
  <c r="N564" i="28"/>
  <c r="M564" i="28"/>
  <c r="N560" i="28"/>
  <c r="M560" i="28"/>
  <c r="N556" i="28"/>
  <c r="M556" i="28"/>
  <c r="N552" i="28"/>
  <c r="M552" i="28"/>
  <c r="N548" i="28"/>
  <c r="M548" i="28"/>
  <c r="N544" i="28"/>
  <c r="M544" i="28"/>
  <c r="N540" i="28"/>
  <c r="M540" i="28"/>
  <c r="N536" i="28"/>
  <c r="M536" i="28"/>
  <c r="P536" i="28" s="1"/>
  <c r="V574" i="28"/>
  <c r="U574" i="28"/>
  <c r="V570" i="28"/>
  <c r="U570" i="28"/>
  <c r="V566" i="28"/>
  <c r="U566" i="28"/>
  <c r="V562" i="28"/>
  <c r="U562" i="28"/>
  <c r="V558" i="28"/>
  <c r="U558" i="28"/>
  <c r="V554" i="28"/>
  <c r="U554" i="28"/>
  <c r="V550" i="28"/>
  <c r="U550" i="28"/>
  <c r="V546" i="28"/>
  <c r="U546" i="28"/>
  <c r="V542" i="28"/>
  <c r="U542" i="28"/>
  <c r="V538" i="28"/>
  <c r="U538" i="28"/>
  <c r="V534" i="28"/>
  <c r="U534" i="28"/>
  <c r="V530" i="28"/>
  <c r="U530" i="28"/>
  <c r="V526" i="28"/>
  <c r="U526" i="28"/>
  <c r="V522" i="28"/>
  <c r="U522" i="28"/>
  <c r="V518" i="28"/>
  <c r="U518" i="28"/>
  <c r="H496" i="28"/>
  <c r="N443" i="28"/>
  <c r="M443" i="28"/>
  <c r="N440" i="28"/>
  <c r="M440" i="28"/>
  <c r="N437" i="28"/>
  <c r="M437" i="28"/>
  <c r="N434" i="28"/>
  <c r="M434" i="28"/>
  <c r="N431" i="28"/>
  <c r="M431" i="28"/>
  <c r="N428" i="28"/>
  <c r="M428" i="28"/>
  <c r="N425" i="28"/>
  <c r="M425" i="28"/>
  <c r="N422" i="28"/>
  <c r="M422" i="28"/>
  <c r="N419" i="28"/>
  <c r="M419" i="28"/>
  <c r="N416" i="28"/>
  <c r="M416" i="28"/>
  <c r="N413" i="28"/>
  <c r="M413" i="28"/>
  <c r="N410" i="28"/>
  <c r="M410" i="28"/>
  <c r="N407" i="28"/>
  <c r="M407" i="28"/>
  <c r="N404" i="28"/>
  <c r="M404" i="28"/>
  <c r="N401" i="28"/>
  <c r="P401" i="28" s="1"/>
  <c r="M401" i="28"/>
  <c r="F211" i="28"/>
  <c r="E211" i="28"/>
  <c r="F208" i="28"/>
  <c r="E208" i="28"/>
  <c r="F205" i="28"/>
  <c r="E205" i="28"/>
  <c r="F202" i="28"/>
  <c r="E202" i="28"/>
  <c r="F199" i="28"/>
  <c r="E199" i="28"/>
  <c r="F196" i="28"/>
  <c r="E196" i="28"/>
  <c r="F193" i="28"/>
  <c r="E193" i="28"/>
  <c r="F190" i="28"/>
  <c r="E190" i="28"/>
  <c r="F187" i="28"/>
  <c r="E187" i="28"/>
  <c r="F184" i="28"/>
  <c r="E184" i="28"/>
  <c r="F181" i="28"/>
  <c r="E181" i="28"/>
  <c r="H181" i="28" s="1"/>
  <c r="F178" i="28"/>
  <c r="E178" i="28"/>
  <c r="F175" i="28"/>
  <c r="E175" i="28"/>
  <c r="N163" i="28"/>
  <c r="M163" i="28"/>
  <c r="U278" i="28"/>
  <c r="V278" i="28"/>
  <c r="U275" i="28"/>
  <c r="V275" i="28"/>
  <c r="U272" i="28"/>
  <c r="V272" i="28"/>
  <c r="U269" i="28"/>
  <c r="V269" i="28"/>
  <c r="U266" i="28"/>
  <c r="V266" i="28"/>
  <c r="U263" i="28"/>
  <c r="V263" i="28"/>
  <c r="U260" i="28"/>
  <c r="X260" i="28" s="1"/>
  <c r="V260" i="28"/>
  <c r="U257" i="28"/>
  <c r="V257" i="28"/>
  <c r="U254" i="28"/>
  <c r="V254" i="28"/>
  <c r="U251" i="28"/>
  <c r="X251" i="28" s="1"/>
  <c r="V251" i="28"/>
  <c r="U248" i="28"/>
  <c r="V248" i="28"/>
  <c r="U245" i="28"/>
  <c r="V245" i="28"/>
  <c r="U242" i="28"/>
  <c r="V242" i="28"/>
  <c r="U239" i="28"/>
  <c r="V239" i="28"/>
  <c r="U236" i="28"/>
  <c r="V236" i="28"/>
  <c r="V364" i="28"/>
  <c r="U364" i="28"/>
  <c r="V346" i="28"/>
  <c r="U346" i="28"/>
  <c r="V328" i="28"/>
  <c r="U328" i="28"/>
  <c r="V310" i="28"/>
  <c r="U310" i="28"/>
  <c r="V205" i="28"/>
  <c r="U205" i="28"/>
  <c r="V187" i="28"/>
  <c r="U187" i="28"/>
  <c r="V172" i="28"/>
  <c r="U172" i="28"/>
  <c r="V160" i="28"/>
  <c r="U160" i="28"/>
  <c r="V207" i="28"/>
  <c r="U207" i="28"/>
  <c r="V189" i="28"/>
  <c r="U189" i="28"/>
  <c r="V166" i="28"/>
  <c r="U166" i="28"/>
  <c r="M856" i="28"/>
  <c r="N856" i="28"/>
  <c r="M835" i="28"/>
  <c r="P835" i="28" s="1"/>
  <c r="N835" i="28"/>
  <c r="M857" i="28"/>
  <c r="N857" i="28"/>
  <c r="N690" i="28"/>
  <c r="M690" i="28"/>
  <c r="V625" i="28"/>
  <c r="U625" i="28"/>
  <c r="F745" i="28"/>
  <c r="E745" i="28"/>
  <c r="N750" i="28"/>
  <c r="M750" i="28"/>
  <c r="N720" i="28"/>
  <c r="M720" i="28"/>
  <c r="V612" i="28"/>
  <c r="U612" i="28"/>
  <c r="V588" i="28"/>
  <c r="U588" i="28"/>
  <c r="F734" i="28"/>
  <c r="E734" i="28"/>
  <c r="U689" i="28"/>
  <c r="V689" i="28"/>
  <c r="V737" i="28"/>
  <c r="U737" i="28"/>
  <c r="F609" i="28"/>
  <c r="E609" i="28"/>
  <c r="F585" i="28"/>
  <c r="E585" i="28"/>
  <c r="F561" i="28"/>
  <c r="E561" i="28"/>
  <c r="F541" i="28"/>
  <c r="E541" i="28"/>
  <c r="F521" i="28"/>
  <c r="E521" i="28"/>
  <c r="F558" i="28"/>
  <c r="E558" i="28"/>
  <c r="F538" i="28"/>
  <c r="E538" i="28"/>
  <c r="F518" i="28"/>
  <c r="E518" i="28"/>
  <c r="V593" i="28"/>
  <c r="U593" i="28"/>
  <c r="V569" i="28"/>
  <c r="U569" i="28"/>
  <c r="V545" i="28"/>
  <c r="U545" i="28"/>
  <c r="F568" i="28"/>
  <c r="E568" i="28"/>
  <c r="F548" i="28"/>
  <c r="E548" i="28"/>
  <c r="N444" i="28"/>
  <c r="M444" i="28"/>
  <c r="N432" i="28"/>
  <c r="M432" i="28"/>
  <c r="N423" i="28"/>
  <c r="M423" i="28"/>
  <c r="N411" i="28"/>
  <c r="M411" i="28"/>
  <c r="E212" i="28"/>
  <c r="F212" i="28"/>
  <c r="F197" i="28"/>
  <c r="E197" i="28"/>
  <c r="F188" i="28"/>
  <c r="E188" i="28"/>
  <c r="N167" i="28"/>
  <c r="M167" i="28"/>
  <c r="V354" i="28"/>
  <c r="U354" i="28"/>
  <c r="V306" i="28"/>
  <c r="U306" i="28"/>
  <c r="U276" i="28"/>
  <c r="V276" i="28"/>
  <c r="U258" i="28"/>
  <c r="V258" i="28"/>
  <c r="U246" i="28"/>
  <c r="V246" i="28"/>
  <c r="V352" i="28"/>
  <c r="U352" i="28"/>
  <c r="V298" i="28"/>
  <c r="U298" i="28"/>
  <c r="V176" i="28"/>
  <c r="U176" i="28"/>
  <c r="V211" i="28"/>
  <c r="U211" i="28"/>
  <c r="U851" i="28"/>
  <c r="V851" i="28"/>
  <c r="U849" i="28"/>
  <c r="V849" i="28"/>
  <c r="U847" i="28"/>
  <c r="V847" i="28"/>
  <c r="U845" i="28"/>
  <c r="V845" i="28"/>
  <c r="U843" i="28"/>
  <c r="V843" i="28"/>
  <c r="U841" i="28"/>
  <c r="V841" i="28"/>
  <c r="U839" i="28"/>
  <c r="V839" i="28"/>
  <c r="U837" i="28"/>
  <c r="V837" i="28"/>
  <c r="U835" i="28"/>
  <c r="V835" i="28"/>
  <c r="U833" i="28"/>
  <c r="V833" i="28"/>
  <c r="U831" i="28"/>
  <c r="V831" i="28"/>
  <c r="E829" i="28"/>
  <c r="F829" i="28"/>
  <c r="M859" i="28"/>
  <c r="N859" i="28"/>
  <c r="U852" i="28"/>
  <c r="V852" i="28"/>
  <c r="U848" i="28"/>
  <c r="V848" i="28"/>
  <c r="U842" i="28"/>
  <c r="V842" i="28"/>
  <c r="U836" i="28"/>
  <c r="V836" i="28"/>
  <c r="U830" i="28"/>
  <c r="V830" i="28"/>
  <c r="E866" i="28"/>
  <c r="F866" i="28"/>
  <c r="E846" i="28"/>
  <c r="F846" i="28"/>
  <c r="E840" i="28"/>
  <c r="F840" i="28"/>
  <c r="E834" i="28"/>
  <c r="F834" i="28"/>
  <c r="P810" i="28"/>
  <c r="N696" i="28"/>
  <c r="M696" i="28"/>
  <c r="M809" i="28"/>
  <c r="N809" i="28"/>
  <c r="N783" i="28"/>
  <c r="M783" i="28"/>
  <c r="N780" i="28"/>
  <c r="M780" i="28"/>
  <c r="N777" i="28"/>
  <c r="M777" i="28"/>
  <c r="N774" i="28"/>
  <c r="M774" i="28"/>
  <c r="N771" i="28"/>
  <c r="M771" i="28"/>
  <c r="N768" i="28"/>
  <c r="M768" i="28"/>
  <c r="N765" i="28"/>
  <c r="M765" i="28"/>
  <c r="F783" i="28"/>
  <c r="E783" i="28"/>
  <c r="F780" i="28"/>
  <c r="E780" i="28"/>
  <c r="H780" i="28" s="1"/>
  <c r="F777" i="28"/>
  <c r="E777" i="28"/>
  <c r="F774" i="28"/>
  <c r="E774" i="28"/>
  <c r="F771" i="28"/>
  <c r="E771" i="28"/>
  <c r="F768" i="28"/>
  <c r="E768" i="28"/>
  <c r="F765" i="28"/>
  <c r="E765" i="28"/>
  <c r="M827" i="28"/>
  <c r="N827" i="28"/>
  <c r="M815" i="28"/>
  <c r="N815" i="28"/>
  <c r="M803" i="28"/>
  <c r="N803" i="28"/>
  <c r="N761" i="28"/>
  <c r="M761" i="28"/>
  <c r="N755" i="28"/>
  <c r="M755" i="28"/>
  <c r="N749" i="28"/>
  <c r="M749" i="28"/>
  <c r="N743" i="28"/>
  <c r="M743" i="28"/>
  <c r="P743" i="28" s="1"/>
  <c r="N737" i="28"/>
  <c r="M737" i="28"/>
  <c r="N731" i="28"/>
  <c r="M731" i="28"/>
  <c r="N725" i="28"/>
  <c r="M725" i="28"/>
  <c r="P725" i="28" s="1"/>
  <c r="N719" i="28"/>
  <c r="M719" i="28"/>
  <c r="V631" i="28"/>
  <c r="U631" i="28"/>
  <c r="V627" i="28"/>
  <c r="U627" i="28"/>
  <c r="V623" i="28"/>
  <c r="U623" i="28"/>
  <c r="V619" i="28"/>
  <c r="U619" i="28"/>
  <c r="V615" i="28"/>
  <c r="U615" i="28"/>
  <c r="V758" i="28"/>
  <c r="X758" i="28" s="1"/>
  <c r="U758" i="28"/>
  <c r="V752" i="28"/>
  <c r="U752" i="28"/>
  <c r="V746" i="28"/>
  <c r="U746" i="28"/>
  <c r="V740" i="28"/>
  <c r="U740" i="28"/>
  <c r="V734" i="28"/>
  <c r="U734" i="28"/>
  <c r="X734" i="28" s="1"/>
  <c r="V728" i="28"/>
  <c r="U728" i="28"/>
  <c r="V722" i="28"/>
  <c r="U722" i="28"/>
  <c r="V716" i="28"/>
  <c r="U716" i="28"/>
  <c r="V704" i="28"/>
  <c r="U704" i="28"/>
  <c r="V614" i="28"/>
  <c r="U614" i="28"/>
  <c r="V610" i="28"/>
  <c r="U610" i="28"/>
  <c r="V606" i="28"/>
  <c r="U606" i="28"/>
  <c r="V602" i="28"/>
  <c r="U602" i="28"/>
  <c r="V598" i="28"/>
  <c r="U598" i="28"/>
  <c r="X598" i="28" s="1"/>
  <c r="V594" i="28"/>
  <c r="U594" i="28"/>
  <c r="V590" i="28"/>
  <c r="U590" i="28"/>
  <c r="V586" i="28"/>
  <c r="U586" i="28"/>
  <c r="X586" i="28" s="1"/>
  <c r="V582" i="28"/>
  <c r="U582" i="28"/>
  <c r="V578" i="28"/>
  <c r="U578" i="28"/>
  <c r="V777" i="28"/>
  <c r="U777" i="28"/>
  <c r="V768" i="28"/>
  <c r="X768" i="28" s="1"/>
  <c r="U768" i="28"/>
  <c r="F444" i="28"/>
  <c r="E444" i="28"/>
  <c r="F441" i="28"/>
  <c r="E441" i="28"/>
  <c r="F438" i="28"/>
  <c r="E438" i="28"/>
  <c r="H438" i="28" s="1"/>
  <c r="F435" i="28"/>
  <c r="E435" i="28"/>
  <c r="F432" i="28"/>
  <c r="E432" i="28"/>
  <c r="F429" i="28"/>
  <c r="E429" i="28"/>
  <c r="H429" i="28" s="1"/>
  <c r="F426" i="28"/>
  <c r="E426" i="28"/>
  <c r="F423" i="28"/>
  <c r="E423" i="28"/>
  <c r="F420" i="28"/>
  <c r="E420" i="28"/>
  <c r="H420" i="28" s="1"/>
  <c r="F417" i="28"/>
  <c r="E417" i="28"/>
  <c r="F414" i="28"/>
  <c r="E414" i="28"/>
  <c r="F411" i="28"/>
  <c r="E411" i="28"/>
  <c r="H411" i="28" s="1"/>
  <c r="F408" i="28"/>
  <c r="E408" i="28"/>
  <c r="F405" i="28"/>
  <c r="E405" i="28"/>
  <c r="F402" i="28"/>
  <c r="E402" i="28"/>
  <c r="H402" i="28" s="1"/>
  <c r="V529" i="28"/>
  <c r="U529" i="28"/>
  <c r="F531" i="28"/>
  <c r="E531" i="28"/>
  <c r="V443" i="28"/>
  <c r="U443" i="28"/>
  <c r="V440" i="28"/>
  <c r="U440" i="28"/>
  <c r="V437" i="28"/>
  <c r="U437" i="28"/>
  <c r="V434" i="28"/>
  <c r="U434" i="28"/>
  <c r="V431" i="28"/>
  <c r="U431" i="28"/>
  <c r="V428" i="28"/>
  <c r="U428" i="28"/>
  <c r="V425" i="28"/>
  <c r="U425" i="28"/>
  <c r="V422" i="28"/>
  <c r="U422" i="28"/>
  <c r="V419" i="28"/>
  <c r="U419" i="28"/>
  <c r="V416" i="28"/>
  <c r="U416" i="28"/>
  <c r="V413" i="28"/>
  <c r="U413" i="28"/>
  <c r="V410" i="28"/>
  <c r="U410" i="28"/>
  <c r="V407" i="28"/>
  <c r="U407" i="28"/>
  <c r="V404" i="28"/>
  <c r="U404" i="28"/>
  <c r="V401" i="28"/>
  <c r="U401" i="28"/>
  <c r="N532" i="28"/>
  <c r="M532" i="28"/>
  <c r="V533" i="28"/>
  <c r="U533" i="28"/>
  <c r="F516" i="28"/>
  <c r="E516" i="28"/>
  <c r="F390" i="28"/>
  <c r="E390" i="28"/>
  <c r="F381" i="28"/>
  <c r="E381" i="28"/>
  <c r="E280" i="28"/>
  <c r="F280" i="28"/>
  <c r="E277" i="28"/>
  <c r="F277" i="28"/>
  <c r="E274" i="28"/>
  <c r="F274" i="28"/>
  <c r="E271" i="28"/>
  <c r="F271" i="28"/>
  <c r="E268" i="28"/>
  <c r="F268" i="28"/>
  <c r="E265" i="28"/>
  <c r="F265" i="28"/>
  <c r="E262" i="28"/>
  <c r="F262" i="28"/>
  <c r="E259" i="28"/>
  <c r="F259" i="28"/>
  <c r="E256" i="28"/>
  <c r="F256" i="28"/>
  <c r="E253" i="28"/>
  <c r="F253" i="28"/>
  <c r="E250" i="28"/>
  <c r="F250" i="28"/>
  <c r="E247" i="28"/>
  <c r="F247" i="28"/>
  <c r="E244" i="28"/>
  <c r="F244" i="28"/>
  <c r="E241" i="28"/>
  <c r="F241" i="28"/>
  <c r="E238" i="28"/>
  <c r="F238" i="28"/>
  <c r="N235" i="28"/>
  <c r="M235" i="28"/>
  <c r="M233" i="28"/>
  <c r="N233" i="28"/>
  <c r="N231" i="28"/>
  <c r="M231" i="28"/>
  <c r="M229" i="28"/>
  <c r="N229" i="28"/>
  <c r="N227" i="28"/>
  <c r="M227" i="28"/>
  <c r="M225" i="28"/>
  <c r="N225" i="28"/>
  <c r="M223" i="28"/>
  <c r="N223" i="28"/>
  <c r="M221" i="28"/>
  <c r="N221" i="28"/>
  <c r="N219" i="28"/>
  <c r="M219" i="28"/>
  <c r="M217" i="28"/>
  <c r="N217" i="28"/>
  <c r="N215" i="28"/>
  <c r="M215" i="28"/>
  <c r="M213" i="28"/>
  <c r="N213" i="28"/>
  <c r="N173" i="28"/>
  <c r="M173" i="28"/>
  <c r="N161" i="28"/>
  <c r="M161" i="28"/>
  <c r="V360" i="28"/>
  <c r="U360" i="28"/>
  <c r="V348" i="28"/>
  <c r="U348" i="28"/>
  <c r="V336" i="28"/>
  <c r="U336" i="28"/>
  <c r="V324" i="28"/>
  <c r="U324" i="28"/>
  <c r="V312" i="28"/>
  <c r="U312" i="28"/>
  <c r="V300" i="28"/>
  <c r="U300" i="28"/>
  <c r="F389" i="28"/>
  <c r="E389" i="28"/>
  <c r="F380" i="28"/>
  <c r="E380" i="28"/>
  <c r="V368" i="28"/>
  <c r="U368" i="28"/>
  <c r="V350" i="28"/>
  <c r="U350" i="28"/>
  <c r="V332" i="28"/>
  <c r="U332" i="28"/>
  <c r="V314" i="28"/>
  <c r="U314" i="28"/>
  <c r="V235" i="28"/>
  <c r="U235" i="28"/>
  <c r="V233" i="28"/>
  <c r="U233" i="28"/>
  <c r="V231" i="28"/>
  <c r="U231" i="28"/>
  <c r="V229" i="28"/>
  <c r="U229" i="28"/>
  <c r="V227" i="28"/>
  <c r="U227" i="28"/>
  <c r="V225" i="28"/>
  <c r="U225" i="28"/>
  <c r="V223" i="28"/>
  <c r="U223" i="28"/>
  <c r="V221" i="28"/>
  <c r="U221" i="28"/>
  <c r="V219" i="28"/>
  <c r="U219" i="28"/>
  <c r="V217" i="28"/>
  <c r="U217" i="28"/>
  <c r="V215" i="28"/>
  <c r="U215" i="28"/>
  <c r="V213" i="28"/>
  <c r="U213" i="28"/>
  <c r="F391" i="28"/>
  <c r="E391" i="28"/>
  <c r="F382" i="28"/>
  <c r="E382" i="28"/>
  <c r="M277" i="28"/>
  <c r="N277" i="28"/>
  <c r="M274" i="28"/>
  <c r="N274" i="28"/>
  <c r="M271" i="28"/>
  <c r="N271" i="28"/>
  <c r="M268" i="28"/>
  <c r="N268" i="28"/>
  <c r="M265" i="28"/>
  <c r="N265" i="28"/>
  <c r="M262" i="28"/>
  <c r="N262" i="28"/>
  <c r="M259" i="28"/>
  <c r="N259" i="28"/>
  <c r="M256" i="28"/>
  <c r="N256" i="28"/>
  <c r="M253" i="28"/>
  <c r="N253" i="28"/>
  <c r="M250" i="28"/>
  <c r="N250" i="28"/>
  <c r="M247" i="28"/>
  <c r="N247" i="28"/>
  <c r="M244" i="28"/>
  <c r="N244" i="28"/>
  <c r="M241" i="28"/>
  <c r="N241" i="28"/>
  <c r="M238" i="28"/>
  <c r="N238" i="28"/>
  <c r="E854" i="28"/>
  <c r="F854" i="28"/>
  <c r="V203" i="28"/>
  <c r="U203" i="28"/>
  <c r="V185" i="28"/>
  <c r="U185" i="28"/>
  <c r="V182" i="28"/>
  <c r="U182" i="28"/>
  <c r="V198" i="28"/>
  <c r="U198" i="28"/>
  <c r="V180" i="28"/>
  <c r="U180" i="28"/>
  <c r="V168" i="28"/>
  <c r="U168" i="28"/>
  <c r="V156" i="28"/>
  <c r="U156" i="28"/>
  <c r="V202" i="28"/>
  <c r="U202" i="28"/>
  <c r="V184" i="28"/>
  <c r="U184" i="28"/>
  <c r="F739" i="28"/>
  <c r="E739" i="28"/>
  <c r="U699" i="28"/>
  <c r="V699" i="28"/>
  <c r="N744" i="28"/>
  <c r="M744" i="28"/>
  <c r="V600" i="28"/>
  <c r="U600" i="28"/>
  <c r="F764" i="28"/>
  <c r="E764" i="28"/>
  <c r="F740" i="28"/>
  <c r="E740" i="28"/>
  <c r="V743" i="28"/>
  <c r="U743" i="28"/>
  <c r="V713" i="28"/>
  <c r="U713" i="28"/>
  <c r="F593" i="28"/>
  <c r="E593" i="28"/>
  <c r="F573" i="28"/>
  <c r="E573" i="28"/>
  <c r="F545" i="28"/>
  <c r="E545" i="28"/>
  <c r="F525" i="28"/>
  <c r="E525" i="28"/>
  <c r="F570" i="28"/>
  <c r="E570" i="28"/>
  <c r="F550" i="28"/>
  <c r="E550" i="28"/>
  <c r="F526" i="28"/>
  <c r="E526" i="28"/>
  <c r="V597" i="28"/>
  <c r="U597" i="28"/>
  <c r="V573" i="28"/>
  <c r="U573" i="28"/>
  <c r="V549" i="28"/>
  <c r="U549" i="28"/>
  <c r="F572" i="28"/>
  <c r="E572" i="28"/>
  <c r="F552" i="28"/>
  <c r="E552" i="28"/>
  <c r="F540" i="28"/>
  <c r="E540" i="28"/>
  <c r="F524" i="28"/>
  <c r="E524" i="28"/>
  <c r="N438" i="28"/>
  <c r="M438" i="28"/>
  <c r="N420" i="28"/>
  <c r="M420" i="28"/>
  <c r="N405" i="28"/>
  <c r="M405" i="28"/>
  <c r="F206" i="28"/>
  <c r="E206" i="28"/>
  <c r="F191" i="28"/>
  <c r="E191" i="28"/>
  <c r="F176" i="28"/>
  <c r="E176" i="28"/>
  <c r="V342" i="28"/>
  <c r="U342" i="28"/>
  <c r="U279" i="28"/>
  <c r="V279" i="28"/>
  <c r="U270" i="28"/>
  <c r="V270" i="28"/>
  <c r="U261" i="28"/>
  <c r="V261" i="28"/>
  <c r="U252" i="28"/>
  <c r="V252" i="28"/>
  <c r="U237" i="28"/>
  <c r="V237" i="28"/>
  <c r="V370" i="28"/>
  <c r="U370" i="28"/>
  <c r="V193" i="28"/>
  <c r="U193" i="28"/>
  <c r="M862" i="28"/>
  <c r="N862" i="28"/>
  <c r="M854" i="28"/>
  <c r="N854" i="28"/>
  <c r="M860" i="28"/>
  <c r="N860" i="28"/>
  <c r="M843" i="28"/>
  <c r="N843" i="28"/>
  <c r="M837" i="28"/>
  <c r="N837" i="28"/>
  <c r="M831" i="28"/>
  <c r="N831" i="28"/>
  <c r="U850" i="28"/>
  <c r="V850" i="28"/>
  <c r="M864" i="28"/>
  <c r="N864" i="28"/>
  <c r="M858" i="28"/>
  <c r="N858" i="28"/>
  <c r="M823" i="28"/>
  <c r="N823" i="28"/>
  <c r="N694" i="28"/>
  <c r="M694" i="28"/>
  <c r="M797" i="28"/>
  <c r="N797" i="28"/>
  <c r="V778" i="28"/>
  <c r="U778" i="28"/>
  <c r="V769" i="28"/>
  <c r="U769" i="28"/>
  <c r="V700" i="28"/>
  <c r="U700" i="28"/>
  <c r="U696" i="28"/>
  <c r="V696" i="28"/>
  <c r="U692" i="28"/>
  <c r="V692" i="28"/>
  <c r="U688" i="28"/>
  <c r="V688" i="28"/>
  <c r="X688" i="28" s="1"/>
  <c r="F631" i="28"/>
  <c r="E631" i="28"/>
  <c r="F627" i="28"/>
  <c r="E627" i="28"/>
  <c r="F623" i="28"/>
  <c r="E623" i="28"/>
  <c r="F619" i="28"/>
  <c r="E619" i="28"/>
  <c r="F615" i="28"/>
  <c r="E615" i="28"/>
  <c r="F759" i="28"/>
  <c r="E759" i="28"/>
  <c r="F753" i="28"/>
  <c r="E753" i="28"/>
  <c r="F747" i="28"/>
  <c r="E747" i="28"/>
  <c r="F741" i="28"/>
  <c r="E741" i="28"/>
  <c r="F735" i="28"/>
  <c r="E735" i="28"/>
  <c r="F729" i="28"/>
  <c r="E729" i="28"/>
  <c r="F723" i="28"/>
  <c r="E723" i="28"/>
  <c r="F717" i="28"/>
  <c r="E717" i="28"/>
  <c r="V705" i="28"/>
  <c r="U705" i="28"/>
  <c r="U695" i="28"/>
  <c r="V695" i="28"/>
  <c r="V782" i="28"/>
  <c r="U782" i="28"/>
  <c r="V773" i="28"/>
  <c r="U773" i="28"/>
  <c r="V764" i="28"/>
  <c r="U764" i="28"/>
  <c r="V710" i="28"/>
  <c r="U710" i="28"/>
  <c r="N764" i="28"/>
  <c r="M764" i="28"/>
  <c r="N758" i="28"/>
  <c r="M758" i="28"/>
  <c r="N752" i="28"/>
  <c r="M752" i="28"/>
  <c r="N746" i="28"/>
  <c r="M746" i="28"/>
  <c r="N740" i="28"/>
  <c r="M740" i="28"/>
  <c r="N734" i="28"/>
  <c r="M734" i="28"/>
  <c r="N728" i="28"/>
  <c r="M728" i="28"/>
  <c r="N722" i="28"/>
  <c r="M722" i="28"/>
  <c r="N716" i="28"/>
  <c r="M716" i="28"/>
  <c r="V703" i="28"/>
  <c r="U703" i="28"/>
  <c r="F614" i="28"/>
  <c r="E614" i="28"/>
  <c r="F610" i="28"/>
  <c r="E610" i="28"/>
  <c r="F606" i="28"/>
  <c r="E606" i="28"/>
  <c r="F602" i="28"/>
  <c r="E602" i="28"/>
  <c r="F598" i="28"/>
  <c r="E598" i="28"/>
  <c r="F594" i="28"/>
  <c r="E594" i="28"/>
  <c r="F590" i="28"/>
  <c r="E590" i="28"/>
  <c r="F586" i="28"/>
  <c r="E586" i="28"/>
  <c r="F582" i="28"/>
  <c r="E582" i="28"/>
  <c r="F578" i="28"/>
  <c r="E578" i="28"/>
  <c r="F760" i="28"/>
  <c r="E760" i="28"/>
  <c r="F754" i="28"/>
  <c r="E754" i="28"/>
  <c r="F748" i="28"/>
  <c r="E748" i="28"/>
  <c r="F742" i="28"/>
  <c r="E742" i="28"/>
  <c r="F736" i="28"/>
  <c r="E736" i="28"/>
  <c r="F730" i="28"/>
  <c r="E730" i="28"/>
  <c r="F724" i="28"/>
  <c r="E724" i="28"/>
  <c r="F718" i="28"/>
  <c r="E718" i="28"/>
  <c r="U697" i="28"/>
  <c r="V697" i="28"/>
  <c r="V763" i="28"/>
  <c r="U763" i="28"/>
  <c r="V757" i="28"/>
  <c r="U757" i="28"/>
  <c r="V751" i="28"/>
  <c r="U751" i="28"/>
  <c r="V745" i="28"/>
  <c r="U745" i="28"/>
  <c r="V739" i="28"/>
  <c r="U739" i="28"/>
  <c r="V733" i="28"/>
  <c r="U733" i="28"/>
  <c r="V727" i="28"/>
  <c r="U727" i="28"/>
  <c r="V721" i="28"/>
  <c r="U721" i="28"/>
  <c r="V715" i="28"/>
  <c r="U715" i="28"/>
  <c r="N610" i="28"/>
  <c r="M610" i="28"/>
  <c r="N606" i="28"/>
  <c r="M606" i="28"/>
  <c r="N602" i="28"/>
  <c r="M602" i="28"/>
  <c r="N598" i="28"/>
  <c r="M598" i="28"/>
  <c r="N594" i="28"/>
  <c r="M594" i="28"/>
  <c r="N590" i="28"/>
  <c r="M590" i="28"/>
  <c r="N586" i="28"/>
  <c r="M586" i="28"/>
  <c r="N582" i="28"/>
  <c r="M582" i="28"/>
  <c r="N578" i="28"/>
  <c r="M578" i="28"/>
  <c r="N574" i="28"/>
  <c r="M574" i="28"/>
  <c r="N570" i="28"/>
  <c r="M570" i="28"/>
  <c r="N566" i="28"/>
  <c r="M566" i="28"/>
  <c r="N562" i="28"/>
  <c r="M562" i="28"/>
  <c r="N558" i="28"/>
  <c r="M558" i="28"/>
  <c r="N554" i="28"/>
  <c r="M554" i="28"/>
  <c r="N550" i="28"/>
  <c r="M550" i="28"/>
  <c r="N546" i="28"/>
  <c r="M546" i="28"/>
  <c r="N542" i="28"/>
  <c r="M542" i="28"/>
  <c r="N538" i="28"/>
  <c r="M538" i="28"/>
  <c r="N534" i="28"/>
  <c r="M534" i="28"/>
  <c r="N530" i="28"/>
  <c r="M530" i="28"/>
  <c r="N526" i="28"/>
  <c r="M526" i="28"/>
  <c r="N522" i="28"/>
  <c r="M522" i="28"/>
  <c r="N518" i="28"/>
  <c r="M518" i="28"/>
  <c r="N575" i="28"/>
  <c r="M575" i="28"/>
  <c r="N571" i="28"/>
  <c r="M571" i="28"/>
  <c r="N567" i="28"/>
  <c r="M567" i="28"/>
  <c r="N563" i="28"/>
  <c r="M563" i="28"/>
  <c r="N559" i="28"/>
  <c r="M559" i="28"/>
  <c r="N555" i="28"/>
  <c r="M555" i="28"/>
  <c r="N551" i="28"/>
  <c r="M551" i="28"/>
  <c r="N547" i="28"/>
  <c r="M547" i="28"/>
  <c r="N543" i="28"/>
  <c r="M543" i="28"/>
  <c r="N539" i="28"/>
  <c r="M539" i="28"/>
  <c r="N535" i="28"/>
  <c r="M535" i="28"/>
  <c r="N531" i="28"/>
  <c r="M531" i="28"/>
  <c r="N527" i="28"/>
  <c r="M527" i="28"/>
  <c r="N523" i="28"/>
  <c r="M523" i="28"/>
  <c r="N519" i="28"/>
  <c r="M519" i="28"/>
  <c r="F515" i="28"/>
  <c r="E515" i="28"/>
  <c r="F611" i="28"/>
  <c r="E611" i="28"/>
  <c r="F607" i="28"/>
  <c r="E607" i="28"/>
  <c r="F603" i="28"/>
  <c r="E603" i="28"/>
  <c r="F599" i="28"/>
  <c r="E599" i="28"/>
  <c r="F595" i="28"/>
  <c r="E595" i="28"/>
  <c r="F591" i="28"/>
  <c r="E591" i="28"/>
  <c r="F587" i="28"/>
  <c r="E587" i="28"/>
  <c r="F583" i="28"/>
  <c r="E583" i="28"/>
  <c r="F579" i="28"/>
  <c r="E579" i="28"/>
  <c r="F575" i="28"/>
  <c r="E575" i="28"/>
  <c r="F571" i="28"/>
  <c r="E571" i="28"/>
  <c r="F567" i="28"/>
  <c r="E567" i="28"/>
  <c r="F563" i="28"/>
  <c r="E563" i="28"/>
  <c r="F559" i="28"/>
  <c r="E559" i="28"/>
  <c r="F555" i="28"/>
  <c r="E555" i="28"/>
  <c r="F551" i="28"/>
  <c r="E551" i="28"/>
  <c r="F547" i="28"/>
  <c r="E547" i="28"/>
  <c r="F543" i="28"/>
  <c r="E543" i="28"/>
  <c r="F539" i="28"/>
  <c r="E539" i="28"/>
  <c r="M813" i="28"/>
  <c r="N813" i="28"/>
  <c r="N573" i="28"/>
  <c r="M573" i="28"/>
  <c r="N569" i="28"/>
  <c r="M569" i="28"/>
  <c r="N565" i="28"/>
  <c r="M565" i="28"/>
  <c r="N561" i="28"/>
  <c r="M561" i="28"/>
  <c r="N557" i="28"/>
  <c r="M557" i="28"/>
  <c r="N553" i="28"/>
  <c r="M553" i="28"/>
  <c r="N549" i="28"/>
  <c r="M549" i="28"/>
  <c r="N545" i="28"/>
  <c r="M545" i="28"/>
  <c r="N541" i="28"/>
  <c r="M541" i="28"/>
  <c r="N537" i="28"/>
  <c r="M537" i="28"/>
  <c r="N533" i="28"/>
  <c r="M533" i="28"/>
  <c r="N529" i="28"/>
  <c r="M529" i="28"/>
  <c r="N525" i="28"/>
  <c r="M525" i="28"/>
  <c r="N521" i="28"/>
  <c r="M521" i="28"/>
  <c r="N517" i="28"/>
  <c r="M517" i="28"/>
  <c r="N445" i="28"/>
  <c r="M445" i="28"/>
  <c r="N442" i="28"/>
  <c r="M442" i="28"/>
  <c r="N439" i="28"/>
  <c r="M439" i="28"/>
  <c r="N436" i="28"/>
  <c r="M436" i="28"/>
  <c r="N433" i="28"/>
  <c r="M433" i="28"/>
  <c r="N430" i="28"/>
  <c r="M430" i="28"/>
  <c r="N427" i="28"/>
  <c r="M427" i="28"/>
  <c r="N424" i="28"/>
  <c r="M424" i="28"/>
  <c r="N421" i="28"/>
  <c r="M421" i="28"/>
  <c r="N418" i="28"/>
  <c r="M418" i="28"/>
  <c r="N415" i="28"/>
  <c r="M415" i="28"/>
  <c r="N412" i="28"/>
  <c r="M412" i="28"/>
  <c r="N409" i="28"/>
  <c r="M409" i="28"/>
  <c r="N406" i="28"/>
  <c r="M406" i="28"/>
  <c r="N403" i="28"/>
  <c r="M403" i="28"/>
  <c r="N400" i="28"/>
  <c r="M400" i="28"/>
  <c r="F210" i="28"/>
  <c r="E210" i="28"/>
  <c r="F207" i="28"/>
  <c r="E207" i="28"/>
  <c r="F204" i="28"/>
  <c r="E204" i="28"/>
  <c r="F201" i="28"/>
  <c r="H201" i="28" s="1"/>
  <c r="E201" i="28"/>
  <c r="F198" i="28"/>
  <c r="E198" i="28"/>
  <c r="F195" i="28"/>
  <c r="E195" i="28"/>
  <c r="F192" i="28"/>
  <c r="E192" i="28"/>
  <c r="F189" i="28"/>
  <c r="E189" i="28"/>
  <c r="F186" i="28"/>
  <c r="E186" i="28"/>
  <c r="F183" i="28"/>
  <c r="E183" i="28"/>
  <c r="F180" i="28"/>
  <c r="E180" i="28"/>
  <c r="H180" i="28" s="1"/>
  <c r="F177" i="28"/>
  <c r="E177" i="28"/>
  <c r="N171" i="28"/>
  <c r="M171" i="28"/>
  <c r="N159" i="28"/>
  <c r="M159" i="28"/>
  <c r="V372" i="28"/>
  <c r="U372" i="28"/>
  <c r="U171" i="28"/>
  <c r="V171" i="28"/>
  <c r="U167" i="28"/>
  <c r="V167" i="28"/>
  <c r="U163" i="28"/>
  <c r="X163" i="28"/>
  <c r="V163" i="28"/>
  <c r="U159" i="28"/>
  <c r="V159" i="28"/>
  <c r="U155" i="28"/>
  <c r="V155" i="28"/>
  <c r="U277" i="28"/>
  <c r="V277" i="28"/>
  <c r="U274" i="28"/>
  <c r="V274" i="28"/>
  <c r="U271" i="28"/>
  <c r="X271" i="28" s="1"/>
  <c r="V271" i="28"/>
  <c r="U268" i="28"/>
  <c r="V268" i="28"/>
  <c r="U265" i="28"/>
  <c r="V265" i="28"/>
  <c r="U262" i="28"/>
  <c r="V262" i="28"/>
  <c r="U259" i="28"/>
  <c r="V259" i="28"/>
  <c r="U256" i="28"/>
  <c r="V256" i="28"/>
  <c r="U253" i="28"/>
  <c r="X253" i="28" s="1"/>
  <c r="V253" i="28"/>
  <c r="U250" i="28"/>
  <c r="X250" i="28" s="1"/>
  <c r="V250" i="28"/>
  <c r="U247" i="28"/>
  <c r="V247" i="28"/>
  <c r="U244" i="28"/>
  <c r="V244" i="28"/>
  <c r="U241" i="28"/>
  <c r="V241" i="28"/>
  <c r="U238" i="28"/>
  <c r="V238" i="28"/>
  <c r="F535" i="28"/>
  <c r="E535" i="28"/>
  <c r="V376" i="28"/>
  <c r="U376" i="28"/>
  <c r="V358" i="28"/>
  <c r="U358" i="28"/>
  <c r="V340" i="28"/>
  <c r="U340" i="28"/>
  <c r="V322" i="28"/>
  <c r="U322" i="28"/>
  <c r="V304" i="28"/>
  <c r="U304" i="28"/>
  <c r="V194" i="28"/>
  <c r="U194" i="28"/>
  <c r="V199" i="28"/>
  <c r="U199" i="28"/>
  <c r="V181" i="28"/>
  <c r="U181" i="28"/>
  <c r="V158" i="28"/>
  <c r="U158" i="28"/>
  <c r="V201" i="28"/>
  <c r="U201" i="28"/>
  <c r="V183" i="28"/>
  <c r="U183" i="28"/>
  <c r="M841" i="28"/>
  <c r="N841" i="28"/>
  <c r="M805" i="28"/>
  <c r="N805" i="28"/>
  <c r="V775" i="28"/>
  <c r="U775" i="28"/>
  <c r="V712" i="28"/>
  <c r="U712" i="28"/>
  <c r="V613" i="28"/>
  <c r="U613" i="28"/>
  <c r="F751" i="28"/>
  <c r="E751" i="28"/>
  <c r="F721" i="28"/>
  <c r="E721" i="28"/>
  <c r="N762" i="28"/>
  <c r="M762" i="28"/>
  <c r="N732" i="28"/>
  <c r="M732" i="28"/>
  <c r="V604" i="28"/>
  <c r="U604" i="28"/>
  <c r="V584" i="28"/>
  <c r="U584" i="28"/>
  <c r="F746" i="28"/>
  <c r="E746" i="28"/>
  <c r="F716" i="28"/>
  <c r="E716" i="28"/>
  <c r="V761" i="28"/>
  <c r="U761" i="28"/>
  <c r="V731" i="28"/>
  <c r="U731" i="28"/>
  <c r="F601" i="28"/>
  <c r="E601" i="28"/>
  <c r="F577" i="28"/>
  <c r="E577" i="28"/>
  <c r="F557" i="28"/>
  <c r="E557" i="28"/>
  <c r="F537" i="28"/>
  <c r="E537" i="28"/>
  <c r="F517" i="28"/>
  <c r="E517" i="28"/>
  <c r="F574" i="28"/>
  <c r="E574" i="28"/>
  <c r="F554" i="28"/>
  <c r="E554" i="28"/>
  <c r="F534" i="28"/>
  <c r="E534" i="28"/>
  <c r="V609" i="28"/>
  <c r="U609" i="28"/>
  <c r="V585" i="28"/>
  <c r="U585" i="28"/>
  <c r="V561" i="28"/>
  <c r="U561" i="28"/>
  <c r="V537" i="28"/>
  <c r="U537" i="28"/>
  <c r="F560" i="28"/>
  <c r="E560" i="28"/>
  <c r="F532" i="28"/>
  <c r="E532" i="28"/>
  <c r="N429" i="28"/>
  <c r="M429" i="28"/>
  <c r="N414" i="28"/>
  <c r="M414" i="28"/>
  <c r="N399" i="28"/>
  <c r="M399" i="28"/>
  <c r="F203" i="28"/>
  <c r="E203" i="28"/>
  <c r="F185" i="28"/>
  <c r="E185" i="28"/>
  <c r="V318" i="28"/>
  <c r="U318" i="28"/>
  <c r="U273" i="28"/>
  <c r="V273" i="28"/>
  <c r="U255" i="28"/>
  <c r="X255" i="28" s="1"/>
  <c r="V255" i="28"/>
  <c r="U243" i="28"/>
  <c r="V243" i="28"/>
  <c r="V334" i="28"/>
  <c r="U334" i="28"/>
  <c r="M867" i="28"/>
  <c r="P867" i="28" s="1"/>
  <c r="N867" i="28"/>
  <c r="E853" i="28"/>
  <c r="F853" i="28"/>
  <c r="E851" i="28"/>
  <c r="F851" i="28"/>
  <c r="E849" i="28"/>
  <c r="H849" i="28" s="1"/>
  <c r="F849" i="28"/>
  <c r="E847" i="28"/>
  <c r="F847" i="28"/>
  <c r="E845" i="28"/>
  <c r="F845" i="28"/>
  <c r="E843" i="28"/>
  <c r="H843" i="28" s="1"/>
  <c r="F843" i="28"/>
  <c r="E841" i="28"/>
  <c r="F841" i="28"/>
  <c r="E839" i="28"/>
  <c r="F839" i="28"/>
  <c r="E837" i="28"/>
  <c r="H837" i="28" s="1"/>
  <c r="F837" i="28"/>
  <c r="E835" i="28"/>
  <c r="F835" i="28"/>
  <c r="E833" i="28"/>
  <c r="F833" i="28"/>
  <c r="E831" i="28"/>
  <c r="H831" i="28" s="1"/>
  <c r="F831" i="28"/>
  <c r="M851" i="28"/>
  <c r="N851" i="28"/>
  <c r="U846" i="28"/>
  <c r="V846" i="28"/>
  <c r="U840" i="28"/>
  <c r="V840" i="28"/>
  <c r="U834" i="28"/>
  <c r="V834" i="28"/>
  <c r="V829" i="28"/>
  <c r="U829" i="28"/>
  <c r="E844" i="28"/>
  <c r="F844" i="28"/>
  <c r="E838" i="28"/>
  <c r="F838" i="28"/>
  <c r="E832" i="28"/>
  <c r="F832" i="28"/>
  <c r="P798" i="28"/>
  <c r="N692" i="28"/>
  <c r="M692" i="28"/>
  <c r="N782" i="28"/>
  <c r="M782" i="28"/>
  <c r="N779" i="28"/>
  <c r="M779" i="28"/>
  <c r="N776" i="28"/>
  <c r="M776" i="28"/>
  <c r="N773" i="28"/>
  <c r="M773" i="28"/>
  <c r="N770" i="28"/>
  <c r="M770" i="28"/>
  <c r="N767" i="28"/>
  <c r="M767" i="28"/>
  <c r="F782" i="28"/>
  <c r="E782" i="28"/>
  <c r="F779" i="28"/>
  <c r="E779" i="28"/>
  <c r="F776" i="28"/>
  <c r="E776" i="28"/>
  <c r="F773" i="28"/>
  <c r="E773" i="28"/>
  <c r="F770" i="28"/>
  <c r="E770" i="28"/>
  <c r="F767" i="28"/>
  <c r="E767" i="28"/>
  <c r="N759" i="28"/>
  <c r="M759" i="28"/>
  <c r="N753" i="28"/>
  <c r="M753" i="28"/>
  <c r="N747" i="28"/>
  <c r="M747" i="28"/>
  <c r="N741" i="28"/>
  <c r="M741" i="28"/>
  <c r="N735" i="28"/>
  <c r="M735" i="28"/>
  <c r="N729" i="28"/>
  <c r="M729" i="28"/>
  <c r="N723" i="28"/>
  <c r="M723" i="28"/>
  <c r="N717" i="28"/>
  <c r="M717" i="28"/>
  <c r="V706" i="28"/>
  <c r="U706" i="28"/>
  <c r="N630" i="28"/>
  <c r="M630" i="28"/>
  <c r="N626" i="28"/>
  <c r="M626" i="28"/>
  <c r="N622" i="28"/>
  <c r="M622" i="28"/>
  <c r="N618" i="28"/>
  <c r="M618" i="28"/>
  <c r="N614" i="28"/>
  <c r="M614" i="28"/>
  <c r="V711" i="28"/>
  <c r="U711" i="28"/>
  <c r="V762" i="28"/>
  <c r="U762" i="28"/>
  <c r="V756" i="28"/>
  <c r="U756" i="28"/>
  <c r="V750" i="28"/>
  <c r="U750" i="28"/>
  <c r="V744" i="28"/>
  <c r="U744" i="28"/>
  <c r="V738" i="28"/>
  <c r="U738" i="28"/>
  <c r="V732" i="28"/>
  <c r="U732" i="28"/>
  <c r="V726" i="28"/>
  <c r="U726" i="28"/>
  <c r="V720" i="28"/>
  <c r="U720" i="28"/>
  <c r="V714" i="28"/>
  <c r="U714" i="28"/>
  <c r="X515" i="28"/>
  <c r="V709" i="28"/>
  <c r="U709" i="28"/>
  <c r="U690" i="28"/>
  <c r="V690" i="28"/>
  <c r="N613" i="28"/>
  <c r="M613" i="28"/>
  <c r="N609" i="28"/>
  <c r="M609" i="28"/>
  <c r="N605" i="28"/>
  <c r="M605" i="28"/>
  <c r="N601" i="28"/>
  <c r="M601" i="28"/>
  <c r="N597" i="28"/>
  <c r="M597" i="28"/>
  <c r="N593" i="28"/>
  <c r="P593" i="28" s="1"/>
  <c r="M593" i="28"/>
  <c r="N589" i="28"/>
  <c r="M589" i="28"/>
  <c r="N585" i="28"/>
  <c r="M585" i="28"/>
  <c r="P585" i="28" s="1"/>
  <c r="N581" i="28"/>
  <c r="M581" i="28"/>
  <c r="N577" i="28"/>
  <c r="P577" i="28" s="1"/>
  <c r="M577" i="28"/>
  <c r="V774" i="28"/>
  <c r="U774" i="28"/>
  <c r="V765" i="28"/>
  <c r="U765" i="28"/>
  <c r="N528" i="28"/>
  <c r="M528" i="28"/>
  <c r="H472" i="28"/>
  <c r="F443" i="28"/>
  <c r="E443" i="28"/>
  <c r="F440" i="28"/>
  <c r="E440" i="28"/>
  <c r="H440" i="28" s="1"/>
  <c r="F437" i="28"/>
  <c r="H437" i="28" s="1"/>
  <c r="E437" i="28"/>
  <c r="F434" i="28"/>
  <c r="E434" i="28"/>
  <c r="F431" i="28"/>
  <c r="E431" i="28"/>
  <c r="F428" i="28"/>
  <c r="E428" i="28"/>
  <c r="F425" i="28"/>
  <c r="E425" i="28"/>
  <c r="F422" i="28"/>
  <c r="E422" i="28"/>
  <c r="H422" i="28" s="1"/>
  <c r="F419" i="28"/>
  <c r="H419" i="28" s="1"/>
  <c r="E419" i="28"/>
  <c r="F416" i="28"/>
  <c r="E416" i="28"/>
  <c r="F413" i="28"/>
  <c r="E413" i="28"/>
  <c r="F410" i="28"/>
  <c r="E410" i="28"/>
  <c r="F407" i="28"/>
  <c r="E407" i="28"/>
  <c r="F404" i="28"/>
  <c r="E404" i="28"/>
  <c r="H404" i="28" s="1"/>
  <c r="F401" i="28"/>
  <c r="H401" i="28" s="1"/>
  <c r="E401" i="28"/>
  <c r="V521" i="28"/>
  <c r="U521" i="28"/>
  <c r="F523" i="28"/>
  <c r="E523" i="28"/>
  <c r="V445" i="28"/>
  <c r="U445" i="28"/>
  <c r="V442" i="28"/>
  <c r="U442" i="28"/>
  <c r="V439" i="28"/>
  <c r="U439" i="28"/>
  <c r="X439" i="28" s="1"/>
  <c r="V436" i="28"/>
  <c r="U436" i="28"/>
  <c r="V433" i="28"/>
  <c r="U433" i="28"/>
  <c r="V430" i="28"/>
  <c r="U430" i="28"/>
  <c r="V427" i="28"/>
  <c r="U427" i="28"/>
  <c r="V424" i="28"/>
  <c r="U424" i="28"/>
  <c r="V421" i="28"/>
  <c r="U421" i="28"/>
  <c r="X421" i="28" s="1"/>
  <c r="V418" i="28"/>
  <c r="U418" i="28"/>
  <c r="V415" i="28"/>
  <c r="U415" i="28"/>
  <c r="V412" i="28"/>
  <c r="U412" i="28"/>
  <c r="V409" i="28"/>
  <c r="U409" i="28"/>
  <c r="V406" i="28"/>
  <c r="U406" i="28"/>
  <c r="V403" i="28"/>
  <c r="U403" i="28"/>
  <c r="X403" i="28" s="1"/>
  <c r="V400" i="28"/>
  <c r="U400" i="28"/>
  <c r="N524" i="28"/>
  <c r="M524" i="28"/>
  <c r="V525" i="28"/>
  <c r="U525" i="28"/>
  <c r="F387" i="28"/>
  <c r="E387" i="28"/>
  <c r="F378" i="28"/>
  <c r="E378" i="28"/>
  <c r="E279" i="28"/>
  <c r="F279" i="28"/>
  <c r="E276" i="28"/>
  <c r="F276" i="28"/>
  <c r="E273" i="28"/>
  <c r="F273" i="28"/>
  <c r="E270" i="28"/>
  <c r="F270" i="28"/>
  <c r="H270" i="28" s="1"/>
  <c r="E267" i="28"/>
  <c r="F267" i="28"/>
  <c r="E264" i="28"/>
  <c r="F264" i="28"/>
  <c r="E261" i="28"/>
  <c r="F261" i="28"/>
  <c r="E258" i="28"/>
  <c r="F258" i="28"/>
  <c r="E255" i="28"/>
  <c r="F255" i="28"/>
  <c r="E252" i="28"/>
  <c r="F252" i="28"/>
  <c r="E249" i="28"/>
  <c r="F249" i="28"/>
  <c r="E246" i="28"/>
  <c r="F246" i="28"/>
  <c r="E243" i="28"/>
  <c r="F243" i="28"/>
  <c r="E240" i="28"/>
  <c r="F240" i="28"/>
  <c r="E237" i="28"/>
  <c r="F237" i="28"/>
  <c r="U234" i="28"/>
  <c r="V234" i="28"/>
  <c r="V232" i="28"/>
  <c r="U232" i="28"/>
  <c r="U230" i="28"/>
  <c r="V230" i="28"/>
  <c r="V228" i="28"/>
  <c r="U228" i="28"/>
  <c r="U226" i="28"/>
  <c r="V226" i="28"/>
  <c r="U224" i="28"/>
  <c r="V224" i="28"/>
  <c r="U222" i="28"/>
  <c r="V222" i="28"/>
  <c r="V220" i="28"/>
  <c r="U220" i="28"/>
  <c r="U218" i="28"/>
  <c r="V218" i="28"/>
  <c r="V216" i="28"/>
  <c r="U216" i="28"/>
  <c r="U214" i="28"/>
  <c r="V214" i="28"/>
  <c r="V212" i="28"/>
  <c r="U212" i="28"/>
  <c r="N169" i="28"/>
  <c r="M169" i="28"/>
  <c r="N157" i="28"/>
  <c r="M157" i="28"/>
  <c r="P157" i="28" s="1"/>
  <c r="F386" i="28"/>
  <c r="E386" i="28"/>
  <c r="V362" i="28"/>
  <c r="U362" i="28"/>
  <c r="V344" i="28"/>
  <c r="U344" i="28"/>
  <c r="V326" i="28"/>
  <c r="U326" i="28"/>
  <c r="V308" i="28"/>
  <c r="U308" i="28"/>
  <c r="F235" i="28"/>
  <c r="E235" i="28"/>
  <c r="F233" i="28"/>
  <c r="E233" i="28"/>
  <c r="F231" i="28"/>
  <c r="E231" i="28"/>
  <c r="F229" i="28"/>
  <c r="E229" i="28"/>
  <c r="F227" i="28"/>
  <c r="E227" i="28"/>
  <c r="F225" i="28"/>
  <c r="E225" i="28"/>
  <c r="F223" i="28"/>
  <c r="E223" i="28"/>
  <c r="F221" i="28"/>
  <c r="E221" i="28"/>
  <c r="F219" i="28"/>
  <c r="E219" i="28"/>
  <c r="F217" i="28"/>
  <c r="E217" i="28"/>
  <c r="F215" i="28"/>
  <c r="E215" i="28"/>
  <c r="F213" i="28"/>
  <c r="E213" i="28"/>
  <c r="F388" i="28"/>
  <c r="E388" i="28"/>
  <c r="F379" i="28"/>
  <c r="E379" i="28"/>
  <c r="M279" i="28"/>
  <c r="N279" i="28"/>
  <c r="M276" i="28"/>
  <c r="N276" i="28"/>
  <c r="M273" i="28"/>
  <c r="N273" i="28"/>
  <c r="M270" i="28"/>
  <c r="N270" i="28"/>
  <c r="M267" i="28"/>
  <c r="N267" i="28"/>
  <c r="P267" i="28" s="1"/>
  <c r="M264" i="28"/>
  <c r="N264" i="28"/>
  <c r="M261" i="28"/>
  <c r="N261" i="28"/>
  <c r="M258" i="28"/>
  <c r="N258" i="28"/>
  <c r="M255" i="28"/>
  <c r="N255" i="28"/>
  <c r="M252" i="28"/>
  <c r="N252" i="28"/>
  <c r="M249" i="28"/>
  <c r="N249" i="28"/>
  <c r="M246" i="28"/>
  <c r="N246" i="28"/>
  <c r="M243" i="28"/>
  <c r="N243" i="28"/>
  <c r="M240" i="28"/>
  <c r="N240" i="28"/>
  <c r="M237" i="28"/>
  <c r="N237" i="28"/>
  <c r="V197" i="28"/>
  <c r="U197" i="28"/>
  <c r="V179" i="28"/>
  <c r="U179" i="28"/>
  <c r="V164" i="28"/>
  <c r="U164" i="28"/>
  <c r="V170" i="28"/>
  <c r="U170" i="28"/>
  <c r="V210" i="28"/>
  <c r="U210" i="28"/>
  <c r="V192" i="28"/>
  <c r="U192" i="28"/>
  <c r="V174" i="28"/>
  <c r="U174" i="28"/>
  <c r="V162" i="28"/>
  <c r="U162" i="28"/>
  <c r="V206" i="28"/>
  <c r="U206" i="28"/>
  <c r="V196" i="28"/>
  <c r="U196" i="28"/>
  <c r="V178" i="28"/>
  <c r="U178" i="28"/>
  <c r="V1269" i="23"/>
  <c r="U1185" i="23"/>
  <c r="X1185" i="23" s="1"/>
  <c r="U1277" i="23"/>
  <c r="X1277" i="23" s="1"/>
  <c r="V1220" i="23"/>
  <c r="X1220" i="23" s="1"/>
  <c r="U1271" i="23"/>
  <c r="M1256" i="23"/>
  <c r="M1280" i="23"/>
  <c r="M1262" i="23"/>
  <c r="P1262" i="23" s="1"/>
  <c r="M1254" i="23"/>
  <c r="P1254" i="23" s="1"/>
  <c r="F1265" i="23"/>
  <c r="F1305" i="23"/>
  <c r="H1305" i="23" s="1"/>
  <c r="F1299" i="23"/>
  <c r="F1293" i="23"/>
  <c r="H1293" i="23" s="1"/>
  <c r="F1271" i="23"/>
  <c r="F1284" i="23"/>
  <c r="E1174" i="23"/>
  <c r="F1278" i="23"/>
  <c r="H1182" i="23"/>
  <c r="F1302" i="23"/>
  <c r="H1302" i="23" s="1"/>
  <c r="F1296" i="23"/>
  <c r="F1290" i="23"/>
  <c r="Y321" i="23"/>
  <c r="T327" i="23"/>
  <c r="U327" i="23" s="1"/>
  <c r="Y459" i="23"/>
  <c r="T333" i="23"/>
  <c r="U333" i="23" s="1"/>
  <c r="V432" i="23"/>
  <c r="U996" i="23"/>
  <c r="V996" i="23"/>
  <c r="U1074" i="23"/>
  <c r="V1074" i="23"/>
  <c r="X1074" i="23" s="1"/>
  <c r="Y744" i="23"/>
  <c r="T630" i="23"/>
  <c r="Y588" i="23"/>
  <c r="Y1128" i="23"/>
  <c r="U1119" i="23"/>
  <c r="X1119" i="23" s="1"/>
  <c r="T1080" i="23"/>
  <c r="V1076" i="23"/>
  <c r="V1036" i="23"/>
  <c r="X1036" i="23" s="1"/>
  <c r="Y1032" i="23"/>
  <c r="U1029" i="23"/>
  <c r="Y1026" i="23"/>
  <c r="Y930" i="23"/>
  <c r="V917" i="23"/>
  <c r="X917" i="23" s="1"/>
  <c r="Y900" i="23"/>
  <c r="V681" i="23"/>
  <c r="Y594" i="23"/>
  <c r="T552" i="23"/>
  <c r="U552" i="23" s="1"/>
  <c r="V1072" i="23"/>
  <c r="V1070" i="23"/>
  <c r="U1041" i="23"/>
  <c r="X1041" i="23" s="1"/>
  <c r="U1012" i="23"/>
  <c r="T1008" i="23"/>
  <c r="V1001" i="23"/>
  <c r="T984" i="23"/>
  <c r="T882" i="23"/>
  <c r="Y528" i="23"/>
  <c r="T834" i="23"/>
  <c r="Y756" i="23"/>
  <c r="T714" i="23"/>
  <c r="U714" i="23" s="1"/>
  <c r="V640" i="23"/>
  <c r="X640" i="23" s="1"/>
  <c r="T618" i="23"/>
  <c r="U618" i="23" s="1"/>
  <c r="U1065" i="23"/>
  <c r="X1065" i="23" s="1"/>
  <c r="T918" i="23"/>
  <c r="U918" i="23" s="1"/>
  <c r="Y792" i="23"/>
  <c r="Y750" i="23"/>
  <c r="V705" i="23"/>
  <c r="X705" i="23" s="1"/>
  <c r="V701" i="23"/>
  <c r="X701" i="23" s="1"/>
  <c r="Y576" i="23"/>
  <c r="U574" i="23"/>
  <c r="X574" i="23" s="1"/>
  <c r="V1078" i="23"/>
  <c r="T1038" i="23"/>
  <c r="V1024" i="23"/>
  <c r="U1023" i="23"/>
  <c r="U1016" i="23"/>
  <c r="X1016" i="23" s="1"/>
  <c r="V987" i="23"/>
  <c r="V975" i="23"/>
  <c r="V937" i="23"/>
  <c r="V933" i="23"/>
  <c r="V925" i="23"/>
  <c r="X925" i="23" s="1"/>
  <c r="V703" i="23"/>
  <c r="X703" i="23" s="1"/>
  <c r="V699" i="23"/>
  <c r="X699" i="23" s="1"/>
  <c r="V695" i="23"/>
  <c r="X695" i="23" s="1"/>
  <c r="V621" i="23"/>
  <c r="V571" i="23"/>
  <c r="X571" i="23" s="1"/>
  <c r="V561" i="23"/>
  <c r="U558" i="23"/>
  <c r="X558" i="23" s="1"/>
  <c r="U554" i="23"/>
  <c r="X554" i="23" s="1"/>
  <c r="V1068" i="23"/>
  <c r="V1056" i="23"/>
  <c r="U1039" i="23"/>
  <c r="X1039" i="23" s="1"/>
  <c r="U1035" i="23"/>
  <c r="U1033" i="23"/>
  <c r="X1033" i="23" s="1"/>
  <c r="V989" i="23"/>
  <c r="X989" i="23" s="1"/>
  <c r="V977" i="23"/>
  <c r="V923" i="23"/>
  <c r="X923" i="23" s="1"/>
  <c r="V906" i="23"/>
  <c r="X906" i="23" s="1"/>
  <c r="V899" i="23"/>
  <c r="X899" i="23" s="1"/>
  <c r="M654" i="23"/>
  <c r="N654" i="23"/>
  <c r="M900" i="23"/>
  <c r="N900" i="23"/>
  <c r="M960" i="23"/>
  <c r="N960" i="23"/>
  <c r="N1002" i="23"/>
  <c r="M1002" i="23"/>
  <c r="M1056" i="23"/>
  <c r="N1056" i="23"/>
  <c r="M1074" i="23"/>
  <c r="N1074" i="23"/>
  <c r="N1086" i="23"/>
  <c r="M1086" i="23"/>
  <c r="M1092" i="23"/>
  <c r="N1092" i="23"/>
  <c r="P999" i="23"/>
  <c r="P997" i="23"/>
  <c r="P991" i="23"/>
  <c r="P985" i="23"/>
  <c r="M817" i="23"/>
  <c r="P817" i="23" s="1"/>
  <c r="Q702" i="23"/>
  <c r="Q696" i="23"/>
  <c r="Q690" i="23"/>
  <c r="Q684" i="23"/>
  <c r="M658" i="23"/>
  <c r="M641" i="23"/>
  <c r="Q624" i="23"/>
  <c r="M623" i="23"/>
  <c r="Q612" i="23"/>
  <c r="L606" i="23"/>
  <c r="M606" i="23" s="1"/>
  <c r="L588" i="23"/>
  <c r="Q552" i="23"/>
  <c r="L1080" i="23"/>
  <c r="Q1062" i="23"/>
  <c r="N1058" i="23"/>
  <c r="P1058" i="23" s="1"/>
  <c r="Q1056" i="23"/>
  <c r="L1014" i="23"/>
  <c r="N1005" i="23"/>
  <c r="P1001" i="23"/>
  <c r="N999" i="23"/>
  <c r="N989" i="23"/>
  <c r="P989" i="23" s="1"/>
  <c r="N983" i="23"/>
  <c r="P983" i="23" s="1"/>
  <c r="N977" i="23"/>
  <c r="P977" i="23" s="1"/>
  <c r="Q948" i="23"/>
  <c r="N938" i="23"/>
  <c r="P938" i="23" s="1"/>
  <c r="Q906" i="23"/>
  <c r="Q900" i="23"/>
  <c r="Q888" i="23"/>
  <c r="Q882" i="23"/>
  <c r="Q876" i="23"/>
  <c r="M829" i="23"/>
  <c r="P829" i="23" s="1"/>
  <c r="Q762" i="23"/>
  <c r="L630" i="23"/>
  <c r="Q1110" i="23"/>
  <c r="Q1104" i="23"/>
  <c r="Q1098" i="23"/>
  <c r="L1032" i="23"/>
  <c r="L942" i="23"/>
  <c r="P973" i="23"/>
  <c r="L870" i="23"/>
  <c r="M870" i="23" s="1"/>
  <c r="N643" i="23"/>
  <c r="L576" i="23"/>
  <c r="Q1074" i="23"/>
  <c r="P987" i="23"/>
  <c r="P975" i="23"/>
  <c r="Q924" i="23"/>
  <c r="Q894" i="23"/>
  <c r="L864" i="23"/>
  <c r="M864" i="23" s="1"/>
  <c r="L858" i="23"/>
  <c r="M858" i="23" s="1"/>
  <c r="Q1122" i="23"/>
  <c r="N1094" i="23"/>
  <c r="P1094" i="23" s="1"/>
  <c r="Q1020" i="23"/>
  <c r="N1011" i="23"/>
  <c r="N1003" i="23"/>
  <c r="P1003" i="23" s="1"/>
  <c r="N997" i="23"/>
  <c r="N958" i="23"/>
  <c r="P958" i="23" s="1"/>
  <c r="L930" i="23"/>
  <c r="M930" i="23" s="1"/>
  <c r="M676" i="23"/>
  <c r="P676" i="23" s="1"/>
  <c r="M670" i="23"/>
  <c r="N1070" i="23"/>
  <c r="M1068" i="23"/>
  <c r="M990" i="23"/>
  <c r="P990" i="23" s="1"/>
  <c r="M978" i="23"/>
  <c r="P978" i="23" s="1"/>
  <c r="N962" i="23"/>
  <c r="P962" i="23" s="1"/>
  <c r="N950" i="23"/>
  <c r="P950" i="23" s="1"/>
  <c r="Q520" i="23"/>
  <c r="F719" i="23"/>
  <c r="E618" i="23"/>
  <c r="H618" i="23" s="1"/>
  <c r="E1166" i="23"/>
  <c r="H1166" i="23" s="1"/>
  <c r="E1156" i="23"/>
  <c r="E1090" i="23"/>
  <c r="E981" i="23"/>
  <c r="F935" i="23"/>
  <c r="H935" i="23" s="1"/>
  <c r="F871" i="23"/>
  <c r="H871" i="23" s="1"/>
  <c r="H993" i="23"/>
  <c r="E762" i="23"/>
  <c r="F662" i="23"/>
  <c r="E1065" i="23"/>
  <c r="H1065" i="23" s="1"/>
  <c r="F1011" i="23"/>
  <c r="F1005" i="23"/>
  <c r="H1005" i="23" s="1"/>
  <c r="F961" i="23"/>
  <c r="H961" i="23" s="1"/>
  <c r="F959" i="23"/>
  <c r="H959" i="23" s="1"/>
  <c r="F717" i="23"/>
  <c r="E622" i="23"/>
  <c r="H622" i="23" s="1"/>
  <c r="F560" i="23"/>
  <c r="E1152" i="23"/>
  <c r="H1152" i="23" s="1"/>
  <c r="F1010" i="23"/>
  <c r="F995" i="23"/>
  <c r="F941" i="23"/>
  <c r="H941" i="23" s="1"/>
  <c r="F939" i="23"/>
  <c r="H939" i="23" s="1"/>
  <c r="F897" i="23"/>
  <c r="F713" i="23"/>
  <c r="H713" i="23" s="1"/>
  <c r="F668" i="23"/>
  <c r="E1134" i="23"/>
  <c r="E1015" i="23"/>
  <c r="F971" i="23"/>
  <c r="H971" i="23" s="1"/>
  <c r="Y466" i="23"/>
  <c r="Y322" i="23"/>
  <c r="T323" i="23"/>
  <c r="Y484" i="23"/>
  <c r="Y472" i="23"/>
  <c r="Y341" i="23"/>
  <c r="T328" i="23"/>
  <c r="T329" i="23"/>
  <c r="U329" i="23" s="1"/>
  <c r="V337" i="23"/>
  <c r="X337" i="23" s="1"/>
  <c r="Y514" i="23"/>
  <c r="Y502" i="23"/>
  <c r="Y460" i="23"/>
  <c r="Y448" i="23"/>
  <c r="T394" i="23"/>
  <c r="V394" i="23" s="1"/>
  <c r="T388" i="23"/>
  <c r="T340" i="23"/>
  <c r="T515" i="23"/>
  <c r="T400" i="23"/>
  <c r="U400" i="23" s="1"/>
  <c r="Y346" i="23"/>
  <c r="L324" i="23"/>
  <c r="M324" i="23" s="1"/>
  <c r="Q480" i="23"/>
  <c r="Q474" i="23"/>
  <c r="Q462" i="23"/>
  <c r="Q418" i="23"/>
  <c r="L414" i="23"/>
  <c r="M403" i="23"/>
  <c r="L438" i="23"/>
  <c r="N438" i="23" s="1"/>
  <c r="Q364" i="23"/>
  <c r="D328" i="23"/>
  <c r="E328" i="23" s="1"/>
  <c r="F483" i="23"/>
  <c r="H483" i="23" s="1"/>
  <c r="D370" i="23"/>
  <c r="D484" i="23"/>
  <c r="F484" i="23" s="1"/>
  <c r="F451" i="23"/>
  <c r="H451" i="23" s="1"/>
  <c r="F355" i="23"/>
  <c r="F477" i="23"/>
  <c r="H477" i="23" s="1"/>
  <c r="D322" i="23"/>
  <c r="E322" i="23" s="1"/>
  <c r="H322" i="23" s="1"/>
  <c r="D334" i="23"/>
  <c r="E334" i="23" s="1"/>
  <c r="D490" i="23"/>
  <c r="D340" i="23"/>
  <c r="E340" i="23" s="1"/>
  <c r="F465" i="23"/>
  <c r="H465" i="23" s="1"/>
  <c r="F445" i="23"/>
  <c r="H445" i="23" s="1"/>
  <c r="E391" i="23"/>
  <c r="F349" i="23"/>
  <c r="H349" i="23" s="1"/>
  <c r="U206" i="23"/>
  <c r="V206" i="23"/>
  <c r="X206" i="23" s="1"/>
  <c r="U166" i="23"/>
  <c r="V166" i="23"/>
  <c r="V124" i="23"/>
  <c r="U124" i="23"/>
  <c r="X124" i="23" s="1"/>
  <c r="Y166" i="23"/>
  <c r="V167" i="23"/>
  <c r="X167" i="23" s="1"/>
  <c r="V187" i="23"/>
  <c r="X187" i="23" s="1"/>
  <c r="V199" i="23"/>
  <c r="X199" i="23" s="1"/>
  <c r="V202" i="23"/>
  <c r="T220" i="23"/>
  <c r="X258" i="23"/>
  <c r="V265" i="23"/>
  <c r="X265" i="23" s="1"/>
  <c r="U279" i="23"/>
  <c r="T284" i="23"/>
  <c r="U284" i="23" s="1"/>
  <c r="U292" i="23"/>
  <c r="X292" i="23" s="1"/>
  <c r="V130" i="23"/>
  <c r="X130" i="23" s="1"/>
  <c r="V154" i="23"/>
  <c r="V155" i="23"/>
  <c r="V162" i="23"/>
  <c r="X162" i="23" s="1"/>
  <c r="V170" i="23"/>
  <c r="X170" i="23" s="1"/>
  <c r="T232" i="23"/>
  <c r="U232" i="23" s="1"/>
  <c r="V237" i="23"/>
  <c r="U240" i="23"/>
  <c r="V243" i="23"/>
  <c r="X243" i="23" s="1"/>
  <c r="T274" i="23"/>
  <c r="T308" i="23"/>
  <c r="V308" i="23" s="1"/>
  <c r="T310" i="23"/>
  <c r="X240" i="23"/>
  <c r="U138" i="23"/>
  <c r="X138" i="23" s="1"/>
  <c r="X144" i="23"/>
  <c r="V153" i="23"/>
  <c r="X153" i="23" s="1"/>
  <c r="T176" i="23"/>
  <c r="V176" i="23" s="1"/>
  <c r="T190" i="23"/>
  <c r="U190" i="23" s="1"/>
  <c r="T224" i="23"/>
  <c r="U224" i="23" s="1"/>
  <c r="V233" i="23"/>
  <c r="X233" i="23" s="1"/>
  <c r="T248" i="23"/>
  <c r="T302" i="23"/>
  <c r="V302" i="23" s="1"/>
  <c r="T316" i="23"/>
  <c r="V146" i="23"/>
  <c r="X146" i="23" s="1"/>
  <c r="V144" i="23"/>
  <c r="V197" i="23"/>
  <c r="X197" i="23" s="1"/>
  <c r="X198" i="23"/>
  <c r="U207" i="23"/>
  <c r="X207" i="23" s="1"/>
  <c r="V235" i="23"/>
  <c r="U281" i="23"/>
  <c r="X281" i="23" s="1"/>
  <c r="M160" i="23"/>
  <c r="N160" i="23"/>
  <c r="L124" i="23"/>
  <c r="M124" i="23" s="1"/>
  <c r="Q130" i="23"/>
  <c r="L136" i="23"/>
  <c r="L142" i="23"/>
  <c r="L166" i="23"/>
  <c r="N166" i="23" s="1"/>
  <c r="L172" i="23"/>
  <c r="N172" i="23" s="1"/>
  <c r="L202" i="23"/>
  <c r="N202" i="23" s="1"/>
  <c r="Q220" i="23"/>
  <c r="L256" i="23"/>
  <c r="P258" i="23"/>
  <c r="L262" i="23"/>
  <c r="N262" i="23" s="1"/>
  <c r="Q292" i="23"/>
  <c r="L298" i="23"/>
  <c r="M298" i="23" s="1"/>
  <c r="P198" i="23"/>
  <c r="N237" i="23"/>
  <c r="P237" i="23" s="1"/>
  <c r="M243" i="23"/>
  <c r="P243" i="23" s="1"/>
  <c r="M258" i="23"/>
  <c r="M284" i="23"/>
  <c r="P284" i="23" s="1"/>
  <c r="N157" i="23"/>
  <c r="P157" i="23" s="1"/>
  <c r="L214" i="23"/>
  <c r="M214" i="23" s="1"/>
  <c r="N228" i="23"/>
  <c r="N229" i="23"/>
  <c r="P229" i="23" s="1"/>
  <c r="M240" i="23"/>
  <c r="M263" i="23"/>
  <c r="P263" i="23" s="1"/>
  <c r="P240" i="23"/>
  <c r="L196" i="23"/>
  <c r="M196" i="23" s="1"/>
  <c r="M265" i="23"/>
  <c r="P265" i="23" s="1"/>
  <c r="L274" i="23"/>
  <c r="M274" i="23" s="1"/>
  <c r="M276" i="23"/>
  <c r="P276" i="23" s="1"/>
  <c r="P248" i="23"/>
  <c r="M261" i="23"/>
  <c r="P261" i="23" s="1"/>
  <c r="U156" i="23"/>
  <c r="V156" i="23"/>
  <c r="V164" i="23"/>
  <c r="X164" i="23" s="1"/>
  <c r="U164" i="23"/>
  <c r="V168" i="23"/>
  <c r="U168" i="23"/>
  <c r="V251" i="23"/>
  <c r="U251" i="23"/>
  <c r="X263" i="23"/>
  <c r="N167" i="23"/>
  <c r="M167" i="23"/>
  <c r="M179" i="23"/>
  <c r="N179" i="23"/>
  <c r="U201" i="23"/>
  <c r="V201" i="23"/>
  <c r="X201" i="23" s="1"/>
  <c r="U231" i="23"/>
  <c r="V231" i="23"/>
  <c r="V246" i="23"/>
  <c r="U246" i="23"/>
  <c r="V161" i="23"/>
  <c r="U161" i="23"/>
  <c r="M150" i="23"/>
  <c r="N150" i="23"/>
  <c r="M154" i="23"/>
  <c r="N154" i="23"/>
  <c r="N155" i="23"/>
  <c r="M155" i="23"/>
  <c r="U193" i="23"/>
  <c r="V193" i="23"/>
  <c r="X193" i="23" s="1"/>
  <c r="N199" i="23"/>
  <c r="M199" i="23"/>
  <c r="X245" i="23"/>
  <c r="V160" i="23"/>
  <c r="U160" i="23"/>
  <c r="M162" i="23"/>
  <c r="N162" i="23"/>
  <c r="V169" i="23"/>
  <c r="U169" i="23"/>
  <c r="M183" i="23"/>
  <c r="N183" i="23"/>
  <c r="P183" i="23" s="1"/>
  <c r="V269" i="23"/>
  <c r="U269" i="23"/>
  <c r="M166" i="23"/>
  <c r="M170" i="23"/>
  <c r="N170" i="23"/>
  <c r="M182" i="23"/>
  <c r="N182" i="23"/>
  <c r="M184" i="23"/>
  <c r="N184" i="23"/>
  <c r="V264" i="23"/>
  <c r="U264" i="23"/>
  <c r="X264" i="23" s="1"/>
  <c r="E186" i="23"/>
  <c r="F186" i="23"/>
  <c r="H186" i="23" s="1"/>
  <c r="N241" i="23"/>
  <c r="M241" i="23"/>
  <c r="V260" i="23"/>
  <c r="U260" i="23"/>
  <c r="V277" i="23"/>
  <c r="U277" i="23"/>
  <c r="F287" i="23"/>
  <c r="H287" i="23" s="1"/>
  <c r="E287" i="23"/>
  <c r="V299" i="23"/>
  <c r="U299" i="23"/>
  <c r="U308" i="23"/>
  <c r="F320" i="23"/>
  <c r="N321" i="23"/>
  <c r="F322" i="23"/>
  <c r="N323" i="23"/>
  <c r="F324" i="23"/>
  <c r="N325" i="23"/>
  <c r="V326" i="23"/>
  <c r="N327" i="23"/>
  <c r="V328" i="23"/>
  <c r="N329" i="23"/>
  <c r="V330" i="23"/>
  <c r="V332" i="23"/>
  <c r="L530" i="23"/>
  <c r="M530" i="23" s="1"/>
  <c r="Q530" i="23"/>
  <c r="L500" i="23"/>
  <c r="M500" i="23" s="1"/>
  <c r="Q500" i="23"/>
  <c r="Q371" i="23"/>
  <c r="L371" i="23"/>
  <c r="N371" i="23" s="1"/>
  <c r="Y852" i="23"/>
  <c r="T852" i="23"/>
  <c r="T793" i="23"/>
  <c r="V793" i="23" s="1"/>
  <c r="Y793" i="23"/>
  <c r="Y787" i="23"/>
  <c r="T787" i="23"/>
  <c r="D779" i="23"/>
  <c r="I779" i="23"/>
  <c r="D774" i="23"/>
  <c r="I774" i="23"/>
  <c r="D768" i="23"/>
  <c r="I768" i="23"/>
  <c r="D760" i="23"/>
  <c r="E760" i="23" s="1"/>
  <c r="I760" i="23"/>
  <c r="T573" i="23"/>
  <c r="Y573" i="23"/>
  <c r="E568" i="23"/>
  <c r="F568" i="23"/>
  <c r="H568" i="23" s="1"/>
  <c r="L564" i="23"/>
  <c r="Q564" i="23"/>
  <c r="N1129" i="23"/>
  <c r="P1129" i="23" s="1"/>
  <c r="M1129" i="23"/>
  <c r="L1128" i="23"/>
  <c r="Q1128" i="23"/>
  <c r="I1078" i="23"/>
  <c r="D1078" i="23"/>
  <c r="F1078" i="23" s="1"/>
  <c r="I1074" i="23"/>
  <c r="D1074" i="23"/>
  <c r="F1074" i="23" s="1"/>
  <c r="D1044" i="23"/>
  <c r="I1044" i="23"/>
  <c r="D1040" i="23"/>
  <c r="I1040" i="23"/>
  <c r="N32" i="23"/>
  <c r="P32" i="23" s="1"/>
  <c r="F34" i="23"/>
  <c r="F36" i="23"/>
  <c r="N40" i="23"/>
  <c r="F53" i="23"/>
  <c r="F88" i="23"/>
  <c r="H88" i="23" s="1"/>
  <c r="V118" i="23"/>
  <c r="T120" i="23"/>
  <c r="U126" i="23"/>
  <c r="X126" i="23" s="1"/>
  <c r="T127" i="23"/>
  <c r="U134" i="23"/>
  <c r="T135" i="23"/>
  <c r="U135" i="23" s="1"/>
  <c r="L138" i="23"/>
  <c r="T140" i="23"/>
  <c r="U142" i="23"/>
  <c r="X142" i="23" s="1"/>
  <c r="T148" i="23"/>
  <c r="N149" i="23"/>
  <c r="P149" i="23" s="1"/>
  <c r="N151" i="23"/>
  <c r="P151" i="23" s="1"/>
  <c r="T152" i="23"/>
  <c r="E154" i="23"/>
  <c r="H154" i="23" s="1"/>
  <c r="M156" i="23"/>
  <c r="P156" i="23" s="1"/>
  <c r="T157" i="23"/>
  <c r="L158" i="23"/>
  <c r="U158" i="23"/>
  <c r="X158" i="23" s="1"/>
  <c r="T159" i="23"/>
  <c r="L163" i="23"/>
  <c r="U163" i="23"/>
  <c r="X163" i="23" s="1"/>
  <c r="M164" i="23"/>
  <c r="P164" i="23" s="1"/>
  <c r="L165" i="23"/>
  <c r="U165" i="23"/>
  <c r="X165" i="23" s="1"/>
  <c r="E168" i="23"/>
  <c r="H168" i="23" s="1"/>
  <c r="M169" i="23"/>
  <c r="P169" i="23" s="1"/>
  <c r="N171" i="23"/>
  <c r="P171" i="23" s="1"/>
  <c r="T173" i="23"/>
  <c r="U173" i="23" s="1"/>
  <c r="L174" i="23"/>
  <c r="N174" i="23" s="1"/>
  <c r="L176" i="23"/>
  <c r="N176" i="23" s="1"/>
  <c r="T178" i="23"/>
  <c r="T180" i="23"/>
  <c r="T181" i="23"/>
  <c r="Q182" i="23"/>
  <c r="V184" i="23"/>
  <c r="Y187" i="23"/>
  <c r="T188" i="23"/>
  <c r="V189" i="23"/>
  <c r="X189" i="23" s="1"/>
  <c r="N190" i="23"/>
  <c r="P190" i="23" s="1"/>
  <c r="T192" i="23"/>
  <c r="M193" i="23"/>
  <c r="P193" i="23" s="1"/>
  <c r="Y193" i="23"/>
  <c r="T194" i="23"/>
  <c r="L195" i="23"/>
  <c r="M197" i="23"/>
  <c r="P197" i="23" s="1"/>
  <c r="Y197" i="23"/>
  <c r="H199" i="23"/>
  <c r="T200" i="23"/>
  <c r="M201" i="23"/>
  <c r="P201" i="23" s="1"/>
  <c r="Y201" i="23"/>
  <c r="M206" i="23"/>
  <c r="P206" i="23" s="1"/>
  <c r="T208" i="23"/>
  <c r="Q209" i="23"/>
  <c r="L209" i="23"/>
  <c r="M209" i="23" s="1"/>
  <c r="V210" i="23"/>
  <c r="X210" i="23" s="1"/>
  <c r="L211" i="23"/>
  <c r="M211" i="23" s="1"/>
  <c r="V216" i="23"/>
  <c r="X216" i="23" s="1"/>
  <c r="N218" i="23"/>
  <c r="P218" i="23" s="1"/>
  <c r="V227" i="23"/>
  <c r="X227" i="23" s="1"/>
  <c r="P228" i="23"/>
  <c r="F229" i="23"/>
  <c r="Y231" i="23"/>
  <c r="X235" i="23"/>
  <c r="T236" i="23"/>
  <c r="X237" i="23"/>
  <c r="Q239" i="23"/>
  <c r="L246" i="23"/>
  <c r="Y246" i="23"/>
  <c r="X247" i="23"/>
  <c r="V250" i="23"/>
  <c r="X250" i="23" s="1"/>
  <c r="L251" i="23"/>
  <c r="Y251" i="23"/>
  <c r="Q252" i="23"/>
  <c r="T253" i="23"/>
  <c r="T255" i="23"/>
  <c r="Q257" i="23"/>
  <c r="X261" i="23"/>
  <c r="H263" i="23"/>
  <c r="L264" i="23"/>
  <c r="Y264" i="23"/>
  <c r="V268" i="23"/>
  <c r="X268" i="23" s="1"/>
  <c r="L269" i="23"/>
  <c r="Y269" i="23"/>
  <c r="Q270" i="23"/>
  <c r="T271" i="23"/>
  <c r="T273" i="23"/>
  <c r="Y275" i="23"/>
  <c r="T275" i="23"/>
  <c r="U276" i="23"/>
  <c r="X276" i="23" s="1"/>
  <c r="P279" i="23"/>
  <c r="Q280" i="23"/>
  <c r="N282" i="23"/>
  <c r="P282" i="23" s="1"/>
  <c r="X283" i="23"/>
  <c r="T285" i="23"/>
  <c r="Y287" i="23"/>
  <c r="Y288" i="23"/>
  <c r="T288" i="23"/>
  <c r="L289" i="23"/>
  <c r="L290" i="23"/>
  <c r="V291" i="23"/>
  <c r="U291" i="23"/>
  <c r="Q293" i="23"/>
  <c r="L293" i="23"/>
  <c r="N296" i="23"/>
  <c r="M296" i="23"/>
  <c r="V297" i="23"/>
  <c r="X297" i="23" s="1"/>
  <c r="X299" i="23"/>
  <c r="N301" i="23"/>
  <c r="P301" i="23" s="1"/>
  <c r="N302" i="23"/>
  <c r="P302" i="23" s="1"/>
  <c r="F304" i="23"/>
  <c r="E304" i="23"/>
  <c r="F305" i="23"/>
  <c r="E305" i="23"/>
  <c r="H305" i="23" s="1"/>
  <c r="Y306" i="23"/>
  <c r="T306" i="23"/>
  <c r="N310" i="23"/>
  <c r="P310" i="23" s="1"/>
  <c r="V311" i="23"/>
  <c r="U311" i="23"/>
  <c r="N315" i="23"/>
  <c r="M315" i="23"/>
  <c r="V318" i="23"/>
  <c r="U318" i="23"/>
  <c r="E320" i="23"/>
  <c r="H320" i="23" s="1"/>
  <c r="M321" i="23"/>
  <c r="M323" i="23"/>
  <c r="P323" i="23" s="1"/>
  <c r="E324" i="23"/>
  <c r="H324" i="23" s="1"/>
  <c r="M325" i="23"/>
  <c r="P325" i="23" s="1"/>
  <c r="U326" i="23"/>
  <c r="X326" i="23" s="1"/>
  <c r="M327" i="23"/>
  <c r="U328" i="23"/>
  <c r="M329" i="23"/>
  <c r="P329" i="23" s="1"/>
  <c r="U330" i="23"/>
  <c r="X330" i="23" s="1"/>
  <c r="U332" i="23"/>
  <c r="X332" i="23" s="1"/>
  <c r="M335" i="23"/>
  <c r="P335" i="23" s="1"/>
  <c r="N336" i="23"/>
  <c r="M336" i="23"/>
  <c r="P337" i="23"/>
  <c r="T534" i="23"/>
  <c r="U534" i="23" s="1"/>
  <c r="Y534" i="23"/>
  <c r="T508" i="23"/>
  <c r="U508" i="23" s="1"/>
  <c r="Y508" i="23"/>
  <c r="U503" i="23"/>
  <c r="V503" i="23"/>
  <c r="Q377" i="23"/>
  <c r="L377" i="23"/>
  <c r="I825" i="23"/>
  <c r="D825" i="23"/>
  <c r="D822" i="23"/>
  <c r="E822" i="23" s="1"/>
  <c r="I822" i="23"/>
  <c r="T819" i="23"/>
  <c r="Y819" i="23"/>
  <c r="Q590" i="23"/>
  <c r="L590" i="23"/>
  <c r="X155" i="23"/>
  <c r="P168" i="23"/>
  <c r="X184" i="23"/>
  <c r="X202" i="23"/>
  <c r="N205" i="23"/>
  <c r="M205" i="23"/>
  <c r="M212" i="23"/>
  <c r="P212" i="23" s="1"/>
  <c r="V242" i="23"/>
  <c r="U242" i="23"/>
  <c r="N244" i="23"/>
  <c r="P244" i="23" s="1"/>
  <c r="N259" i="23"/>
  <c r="M259" i="23"/>
  <c r="P259" i="23" s="1"/>
  <c r="Q286" i="23"/>
  <c r="L286" i="23"/>
  <c r="V305" i="23"/>
  <c r="X305" i="23" s="1"/>
  <c r="N307" i="23"/>
  <c r="M307" i="23"/>
  <c r="N312" i="23"/>
  <c r="P312" i="23" s="1"/>
  <c r="L314" i="23"/>
  <c r="Q314" i="23"/>
  <c r="N316" i="23"/>
  <c r="M316" i="23"/>
  <c r="N319" i="23"/>
  <c r="P319" i="23" s="1"/>
  <c r="V320" i="23"/>
  <c r="X320" i="23" s="1"/>
  <c r="X322" i="23"/>
  <c r="V322" i="23"/>
  <c r="V324" i="23"/>
  <c r="X324" i="23" s="1"/>
  <c r="H326" i="23"/>
  <c r="F326" i="23"/>
  <c r="F328" i="23"/>
  <c r="H328" i="23" s="1"/>
  <c r="F330" i="23"/>
  <c r="H330" i="23" s="1"/>
  <c r="N331" i="23"/>
  <c r="P331" i="23" s="1"/>
  <c r="F332" i="23"/>
  <c r="H332" i="23" s="1"/>
  <c r="N333" i="23"/>
  <c r="P333" i="23" s="1"/>
  <c r="X334" i="23"/>
  <c r="V334" i="23"/>
  <c r="F339" i="23"/>
  <c r="E339" i="23"/>
  <c r="L542" i="23"/>
  <c r="N542" i="23" s="1"/>
  <c r="Q542" i="23"/>
  <c r="L526" i="23"/>
  <c r="Q526" i="23"/>
  <c r="T443" i="23"/>
  <c r="Y443" i="23"/>
  <c r="Y810" i="23"/>
  <c r="T810" i="23"/>
  <c r="Q763" i="23"/>
  <c r="L763" i="23"/>
  <c r="N763" i="23" s="1"/>
  <c r="V126" i="23"/>
  <c r="V134" i="23"/>
  <c r="X134" i="23" s="1"/>
  <c r="Q150" i="23"/>
  <c r="Q154" i="23"/>
  <c r="Q155" i="23"/>
  <c r="H156" i="23"/>
  <c r="Y156" i="23"/>
  <c r="Q162" i="23"/>
  <c r="Y164" i="23"/>
  <c r="Y169" i="23"/>
  <c r="Q170" i="23"/>
  <c r="M189" i="23"/>
  <c r="Q199" i="23"/>
  <c r="F203" i="23"/>
  <c r="E203" i="23"/>
  <c r="U214" i="23"/>
  <c r="V214" i="23"/>
  <c r="Y223" i="23"/>
  <c r="T223" i="23"/>
  <c r="H229" i="23"/>
  <c r="U229" i="23"/>
  <c r="V229" i="23"/>
  <c r="E234" i="23"/>
  <c r="F234" i="23"/>
  <c r="N238" i="23"/>
  <c r="P238" i="23" s="1"/>
  <c r="N242" i="23"/>
  <c r="M242" i="23"/>
  <c r="P242" i="23" s="1"/>
  <c r="N260" i="23"/>
  <c r="M260" i="23"/>
  <c r="N277" i="23"/>
  <c r="M277" i="23"/>
  <c r="V278" i="23"/>
  <c r="U278" i="23"/>
  <c r="V280" i="23"/>
  <c r="N287" i="23"/>
  <c r="N299" i="23"/>
  <c r="P299" i="23" s="1"/>
  <c r="M299" i="23"/>
  <c r="V300" i="23"/>
  <c r="N308" i="23"/>
  <c r="M308" i="23"/>
  <c r="V309" i="23"/>
  <c r="L313" i="23"/>
  <c r="Q313" i="23"/>
  <c r="T314" i="23"/>
  <c r="Y314" i="23"/>
  <c r="Q317" i="23"/>
  <c r="L317" i="23"/>
  <c r="N338" i="23"/>
  <c r="M338" i="23"/>
  <c r="H275" i="23"/>
  <c r="I293" i="23"/>
  <c r="D293" i="23"/>
  <c r="D299" i="23"/>
  <c r="I299" i="23"/>
  <c r="I311" i="23"/>
  <c r="D311" i="23"/>
  <c r="I317" i="23"/>
  <c r="D317" i="23"/>
  <c r="T543" i="23"/>
  <c r="U543" i="23" s="1"/>
  <c r="Y543" i="23"/>
  <c r="T541" i="23"/>
  <c r="U541" i="23" s="1"/>
  <c r="Y541" i="23"/>
  <c r="T538" i="23"/>
  <c r="Y538" i="23"/>
  <c r="E524" i="23"/>
  <c r="F524" i="23"/>
  <c r="I385" i="23"/>
  <c r="D385" i="23"/>
  <c r="T352" i="23"/>
  <c r="Y352" i="23"/>
  <c r="L345" i="23"/>
  <c r="N345" i="23" s="1"/>
  <c r="Q345" i="23"/>
  <c r="T827" i="23"/>
  <c r="Y827" i="23"/>
  <c r="X154" i="23"/>
  <c r="H166" i="23"/>
  <c r="X132" i="23"/>
  <c r="H165" i="23"/>
  <c r="H169" i="23"/>
  <c r="E171" i="23"/>
  <c r="H171" i="23" s="1"/>
  <c r="N173" i="23"/>
  <c r="P173" i="23" s="1"/>
  <c r="L178" i="23"/>
  <c r="V179" i="23"/>
  <c r="X179" i="23" s="1"/>
  <c r="L180" i="23"/>
  <c r="N181" i="23"/>
  <c r="P181" i="23" s="1"/>
  <c r="T182" i="23"/>
  <c r="V183" i="23"/>
  <c r="X183" i="23" s="1"/>
  <c r="T185" i="23"/>
  <c r="L186" i="23"/>
  <c r="N189" i="23"/>
  <c r="X191" i="23"/>
  <c r="P192" i="23"/>
  <c r="H193" i="23"/>
  <c r="Q193" i="23"/>
  <c r="L194" i="23"/>
  <c r="E196" i="23"/>
  <c r="H197" i="23"/>
  <c r="Q201" i="23"/>
  <c r="E202" i="23"/>
  <c r="M204" i="23"/>
  <c r="P204" i="23" s="1"/>
  <c r="T205" i="23"/>
  <c r="N210" i="23"/>
  <c r="P210" i="23" s="1"/>
  <c r="Y211" i="23"/>
  <c r="T211" i="23"/>
  <c r="T212" i="23"/>
  <c r="L216" i="23"/>
  <c r="U218" i="23"/>
  <c r="V218" i="23"/>
  <c r="N222" i="23"/>
  <c r="P222" i="23" s="1"/>
  <c r="V224" i="23"/>
  <c r="X224" i="23" s="1"/>
  <c r="L226" i="23"/>
  <c r="Y229" i="23"/>
  <c r="V230" i="23"/>
  <c r="X230" i="23" s="1"/>
  <c r="L231" i="23"/>
  <c r="V232" i="23"/>
  <c r="X232" i="23" s="1"/>
  <c r="N233" i="23"/>
  <c r="P233" i="23" s="1"/>
  <c r="F238" i="23"/>
  <c r="E238" i="23"/>
  <c r="V239" i="23"/>
  <c r="X239" i="23" s="1"/>
  <c r="U249" i="23"/>
  <c r="X249" i="23" s="1"/>
  <c r="N250" i="23"/>
  <c r="P250" i="23" s="1"/>
  <c r="Y250" i="23"/>
  <c r="V252" i="23"/>
  <c r="L253" i="23"/>
  <c r="T254" i="23"/>
  <c r="L255" i="23"/>
  <c r="M256" i="23"/>
  <c r="U256" i="23"/>
  <c r="V257" i="23"/>
  <c r="X257" i="23" s="1"/>
  <c r="U266" i="23"/>
  <c r="U267" i="23"/>
  <c r="N268" i="23"/>
  <c r="P268" i="23" s="1"/>
  <c r="Y268" i="23"/>
  <c r="V270" i="23"/>
  <c r="X270" i="23" s="1"/>
  <c r="L271" i="23"/>
  <c r="T272" i="23"/>
  <c r="L273" i="23"/>
  <c r="U274" i="23"/>
  <c r="U280" i="23"/>
  <c r="M281" i="23"/>
  <c r="P281" i="23" s="1"/>
  <c r="Y286" i="23"/>
  <c r="T286" i="23"/>
  <c r="M287" i="23"/>
  <c r="P287" i="23" s="1"/>
  <c r="N291" i="23"/>
  <c r="M291" i="23"/>
  <c r="M292" i="23"/>
  <c r="P292" i="23" s="1"/>
  <c r="V295" i="23"/>
  <c r="U295" i="23"/>
  <c r="V298" i="23"/>
  <c r="X298" i="23" s="1"/>
  <c r="U300" i="23"/>
  <c r="L303" i="23"/>
  <c r="Q303" i="23"/>
  <c r="Q304" i="23"/>
  <c r="L304" i="23"/>
  <c r="N305" i="23"/>
  <c r="P305" i="23" s="1"/>
  <c r="P308" i="23"/>
  <c r="U309" i="23"/>
  <c r="X309" i="23" s="1"/>
  <c r="N311" i="23"/>
  <c r="M311" i="23"/>
  <c r="V312" i="23"/>
  <c r="X312" i="23" s="1"/>
  <c r="N318" i="23"/>
  <c r="M318" i="23"/>
  <c r="V319" i="23"/>
  <c r="X319" i="23" s="1"/>
  <c r="P320" i="23"/>
  <c r="N320" i="23"/>
  <c r="H321" i="23"/>
  <c r="F321" i="23"/>
  <c r="V321" i="23"/>
  <c r="X321" i="23" s="1"/>
  <c r="N322" i="23"/>
  <c r="P322" i="23" s="1"/>
  <c r="F323" i="23"/>
  <c r="H323" i="23" s="1"/>
  <c r="N324" i="23"/>
  <c r="P324" i="23" s="1"/>
  <c r="F325" i="23"/>
  <c r="H325" i="23" s="1"/>
  <c r="V325" i="23"/>
  <c r="X325" i="23" s="1"/>
  <c r="P326" i="23"/>
  <c r="N326" i="23"/>
  <c r="H327" i="23"/>
  <c r="F327" i="23"/>
  <c r="N328" i="23"/>
  <c r="P328" i="23" s="1"/>
  <c r="F329" i="23"/>
  <c r="H329" i="23" s="1"/>
  <c r="V329" i="23"/>
  <c r="X329" i="23" s="1"/>
  <c r="N330" i="23"/>
  <c r="P330" i="23" s="1"/>
  <c r="F331" i="23"/>
  <c r="H331" i="23" s="1"/>
  <c r="V331" i="23"/>
  <c r="X331" i="23" s="1"/>
  <c r="N332" i="23"/>
  <c r="P332" i="23" s="1"/>
  <c r="F333" i="23"/>
  <c r="H333" i="23" s="1"/>
  <c r="V333" i="23"/>
  <c r="X333" i="23" s="1"/>
  <c r="N334" i="23"/>
  <c r="P334" i="23" s="1"/>
  <c r="F335" i="23"/>
  <c r="H335" i="23" s="1"/>
  <c r="V335" i="23"/>
  <c r="X335" i="23" s="1"/>
  <c r="Y336" i="23"/>
  <c r="T336" i="23"/>
  <c r="M339" i="23"/>
  <c r="P339" i="23" s="1"/>
  <c r="T449" i="23"/>
  <c r="U449" i="23" s="1"/>
  <c r="Y449" i="23"/>
  <c r="X118" i="23"/>
  <c r="N30" i="23"/>
  <c r="U52" i="23"/>
  <c r="N58" i="23"/>
  <c r="P58" i="23" s="1"/>
  <c r="T122" i="23"/>
  <c r="T123" i="23"/>
  <c r="L126" i="23"/>
  <c r="H159" i="23"/>
  <c r="P159" i="23"/>
  <c r="H163" i="23"/>
  <c r="M188" i="23"/>
  <c r="N188" i="23"/>
  <c r="P200" i="23"/>
  <c r="X203" i="23"/>
  <c r="U228" i="23"/>
  <c r="V228" i="23"/>
  <c r="M236" i="23"/>
  <c r="N236" i="23"/>
  <c r="V241" i="23"/>
  <c r="U241" i="23"/>
  <c r="X241" i="23" s="1"/>
  <c r="V244" i="23"/>
  <c r="V249" i="23"/>
  <c r="F251" i="23"/>
  <c r="E251" i="23"/>
  <c r="H251" i="23" s="1"/>
  <c r="X252" i="23"/>
  <c r="N256" i="23"/>
  <c r="V256" i="23"/>
  <c r="V259" i="23"/>
  <c r="U259" i="23"/>
  <c r="V262" i="23"/>
  <c r="V266" i="23"/>
  <c r="X266" i="23" s="1"/>
  <c r="V267" i="23"/>
  <c r="F269" i="23"/>
  <c r="E269" i="23"/>
  <c r="V274" i="23"/>
  <c r="Q275" i="23"/>
  <c r="L275" i="23"/>
  <c r="N278" i="23"/>
  <c r="M278" i="23"/>
  <c r="P278" i="23" s="1"/>
  <c r="Y280" i="23"/>
  <c r="V282" i="23"/>
  <c r="M285" i="23"/>
  <c r="Q287" i="23"/>
  <c r="Q288" i="23"/>
  <c r="L288" i="23"/>
  <c r="U289" i="23"/>
  <c r="U290" i="23"/>
  <c r="Y293" i="23"/>
  <c r="T293" i="23"/>
  <c r="N297" i="23"/>
  <c r="V301" i="23"/>
  <c r="V307" i="23"/>
  <c r="U307" i="23"/>
  <c r="V310" i="23"/>
  <c r="T313" i="23"/>
  <c r="Y313" i="23"/>
  <c r="V316" i="23"/>
  <c r="U316" i="23"/>
  <c r="Y317" i="23"/>
  <c r="T317" i="23"/>
  <c r="Y338" i="23"/>
  <c r="T338" i="23"/>
  <c r="I525" i="23"/>
  <c r="D525" i="23"/>
  <c r="E525" i="23" s="1"/>
  <c r="L703" i="23"/>
  <c r="Q703" i="23"/>
  <c r="L697" i="23"/>
  <c r="Q697" i="23"/>
  <c r="L691" i="23"/>
  <c r="Q691" i="23"/>
  <c r="L685" i="23"/>
  <c r="Q685" i="23"/>
  <c r="D666" i="23"/>
  <c r="I666" i="23"/>
  <c r="D650" i="23"/>
  <c r="I650" i="23"/>
  <c r="L629" i="23"/>
  <c r="Q629" i="23"/>
  <c r="P30" i="23"/>
  <c r="F32" i="23"/>
  <c r="N38" i="23"/>
  <c r="P38" i="23" s="1"/>
  <c r="F40" i="23"/>
  <c r="V85" i="23"/>
  <c r="L120" i="23"/>
  <c r="M120" i="23" s="1"/>
  <c r="T128" i="23"/>
  <c r="T136" i="23"/>
  <c r="T137" i="23"/>
  <c r="L140" i="23"/>
  <c r="L148" i="23"/>
  <c r="V149" i="23"/>
  <c r="X149" i="23" s="1"/>
  <c r="V150" i="23"/>
  <c r="X150" i="23" s="1"/>
  <c r="V151" i="23"/>
  <c r="X151" i="23" s="1"/>
  <c r="E159" i="23"/>
  <c r="N175" i="23"/>
  <c r="P175" i="23" s="1"/>
  <c r="N177" i="23"/>
  <c r="P177" i="23" s="1"/>
  <c r="F179" i="23"/>
  <c r="H179" i="23" s="1"/>
  <c r="F181" i="23"/>
  <c r="H181" i="23" s="1"/>
  <c r="L185" i="23"/>
  <c r="V190" i="23"/>
  <c r="X190" i="23" s="1"/>
  <c r="N191" i="23"/>
  <c r="P191" i="23" s="1"/>
  <c r="T195" i="23"/>
  <c r="U196" i="23"/>
  <c r="X196" i="23" s="1"/>
  <c r="Q200" i="23"/>
  <c r="L203" i="23"/>
  <c r="T204" i="23"/>
  <c r="L207" i="23"/>
  <c r="M208" i="23"/>
  <c r="P208" i="23" s="1"/>
  <c r="Y218" i="23"/>
  <c r="N220" i="23"/>
  <c r="P220" i="23" s="1"/>
  <c r="L224" i="23"/>
  <c r="Y225" i="23"/>
  <c r="T225" i="23"/>
  <c r="T226" i="23"/>
  <c r="Y228" i="23"/>
  <c r="L230" i="23"/>
  <c r="L232" i="23"/>
  <c r="E233" i="23"/>
  <c r="H233" i="23" s="1"/>
  <c r="F233" i="23"/>
  <c r="L234" i="23"/>
  <c r="X234" i="23"/>
  <c r="N235" i="23"/>
  <c r="P235" i="23" s="1"/>
  <c r="Q236" i="23"/>
  <c r="U238" i="23"/>
  <c r="X238" i="23" s="1"/>
  <c r="N239" i="23"/>
  <c r="P239" i="23" s="1"/>
  <c r="Y239" i="23"/>
  <c r="U244" i="23"/>
  <c r="M249" i="23"/>
  <c r="P249" i="23" s="1"/>
  <c r="Q250" i="23"/>
  <c r="N252" i="23"/>
  <c r="P252" i="23" s="1"/>
  <c r="Y252" i="23"/>
  <c r="L254" i="23"/>
  <c r="E256" i="23"/>
  <c r="N257" i="23"/>
  <c r="P257" i="23" s="1"/>
  <c r="Y257" i="23"/>
  <c r="U262" i="23"/>
  <c r="M267" i="23"/>
  <c r="P267" i="23" s="1"/>
  <c r="Q268" i="23"/>
  <c r="N270" i="23"/>
  <c r="P270" i="23" s="1"/>
  <c r="Y270" i="23"/>
  <c r="L272" i="23"/>
  <c r="E274" i="23"/>
  <c r="H274" i="23" s="1"/>
  <c r="X279" i="23"/>
  <c r="N280" i="23"/>
  <c r="P280" i="23" s="1"/>
  <c r="U282" i="23"/>
  <c r="N283" i="23"/>
  <c r="P283" i="23" s="1"/>
  <c r="N285" i="23"/>
  <c r="P285" i="23" s="1"/>
  <c r="V287" i="23"/>
  <c r="X287" i="23" s="1"/>
  <c r="V289" i="23"/>
  <c r="V290" i="23"/>
  <c r="M294" i="23"/>
  <c r="P294" i="23" s="1"/>
  <c r="X294" i="23"/>
  <c r="N295" i="23"/>
  <c r="M295" i="23"/>
  <c r="V296" i="23"/>
  <c r="U296" i="23"/>
  <c r="M297" i="23"/>
  <c r="N300" i="23"/>
  <c r="P300" i="23" s="1"/>
  <c r="U301" i="23"/>
  <c r="U302" i="23"/>
  <c r="T303" i="23"/>
  <c r="Y303" i="23"/>
  <c r="Y304" i="23"/>
  <c r="T304" i="23"/>
  <c r="Q306" i="23"/>
  <c r="L306" i="23"/>
  <c r="N309" i="23"/>
  <c r="P309" i="23" s="1"/>
  <c r="U310" i="23"/>
  <c r="V315" i="23"/>
  <c r="U315" i="23"/>
  <c r="X316" i="23"/>
  <c r="F337" i="23"/>
  <c r="E337" i="23"/>
  <c r="V339" i="23"/>
  <c r="X339" i="23" s="1"/>
  <c r="T539" i="23"/>
  <c r="Y539" i="23"/>
  <c r="U533" i="23"/>
  <c r="V533" i="23"/>
  <c r="L478" i="23"/>
  <c r="Q478" i="23"/>
  <c r="Y475" i="23"/>
  <c r="T475" i="23"/>
  <c r="V475" i="23" s="1"/>
  <c r="M474" i="23"/>
  <c r="P474" i="23" s="1"/>
  <c r="N474" i="23"/>
  <c r="U468" i="23"/>
  <c r="V468" i="23"/>
  <c r="Y463" i="23"/>
  <c r="T463" i="23"/>
  <c r="V463" i="23" s="1"/>
  <c r="M462" i="23"/>
  <c r="P462" i="23" s="1"/>
  <c r="N462" i="23"/>
  <c r="Y335" i="23"/>
  <c r="Y337" i="23"/>
  <c r="Y339" i="23"/>
  <c r="L48" i="23"/>
  <c r="N48" i="23" s="1"/>
  <c r="I542" i="23"/>
  <c r="Q539" i="23"/>
  <c r="Q538" i="23"/>
  <c r="I530" i="23"/>
  <c r="L512" i="23"/>
  <c r="N512" i="23" s="1"/>
  <c r="Q512" i="23"/>
  <c r="Y509" i="23"/>
  <c r="L508" i="23"/>
  <c r="Q508" i="23"/>
  <c r="D506" i="23"/>
  <c r="I506" i="23"/>
  <c r="U458" i="23"/>
  <c r="V458" i="23"/>
  <c r="Q454" i="23"/>
  <c r="L454" i="23"/>
  <c r="Y451" i="23"/>
  <c r="T451" i="23"/>
  <c r="V451" i="23" s="1"/>
  <c r="L449" i="23"/>
  <c r="N449" i="23" s="1"/>
  <c r="Q449" i="23"/>
  <c r="Y444" i="23"/>
  <c r="T444" i="23"/>
  <c r="V444" i="23" s="1"/>
  <c r="D432" i="23"/>
  <c r="E432" i="23" s="1"/>
  <c r="I432" i="23"/>
  <c r="I429" i="23"/>
  <c r="D429" i="23"/>
  <c r="E429" i="23" s="1"/>
  <c r="U394" i="23"/>
  <c r="X394" i="23" s="1"/>
  <c r="Q391" i="23"/>
  <c r="L391" i="23"/>
  <c r="E390" i="23"/>
  <c r="F390" i="23"/>
  <c r="I383" i="23"/>
  <c r="D383" i="23"/>
  <c r="E383" i="23" s="1"/>
  <c r="T359" i="23"/>
  <c r="U359" i="23" s="1"/>
  <c r="Y359" i="23"/>
  <c r="T356" i="23"/>
  <c r="U356" i="23" s="1"/>
  <c r="Y356" i="23"/>
  <c r="U346" i="23"/>
  <c r="V346" i="23"/>
  <c r="Y868" i="23"/>
  <c r="T868" i="23"/>
  <c r="Y860" i="23"/>
  <c r="T860" i="23"/>
  <c r="Y838" i="23"/>
  <c r="T838" i="23"/>
  <c r="T831" i="23"/>
  <c r="V831" i="23" s="1"/>
  <c r="Y831" i="23"/>
  <c r="D826" i="23"/>
  <c r="E826" i="23" s="1"/>
  <c r="I826" i="23"/>
  <c r="L823" i="23"/>
  <c r="Q823" i="23"/>
  <c r="L819" i="23"/>
  <c r="Q819" i="23"/>
  <c r="Y791" i="23"/>
  <c r="T791" i="23"/>
  <c r="Q780" i="23"/>
  <c r="L780" i="23"/>
  <c r="L776" i="23"/>
  <c r="N776" i="23" s="1"/>
  <c r="Q776" i="23"/>
  <c r="L770" i="23"/>
  <c r="Q770" i="23"/>
  <c r="D756" i="23"/>
  <c r="E756" i="23" s="1"/>
  <c r="I756" i="23"/>
  <c r="Y730" i="23"/>
  <c r="T730" i="23"/>
  <c r="T720" i="23"/>
  <c r="U720" i="23" s="1"/>
  <c r="Y720" i="23"/>
  <c r="L672" i="23"/>
  <c r="Q672" i="23"/>
  <c r="I646" i="23"/>
  <c r="D646" i="23"/>
  <c r="E646" i="23" s="1"/>
  <c r="L644" i="23"/>
  <c r="Q644" i="23"/>
  <c r="I627" i="23"/>
  <c r="D627" i="23"/>
  <c r="E627" i="23" s="1"/>
  <c r="Y602" i="23"/>
  <c r="T602" i="23"/>
  <c r="U602" i="23" s="1"/>
  <c r="Q1206" i="23"/>
  <c r="L1206" i="23"/>
  <c r="H205" i="23"/>
  <c r="E208" i="23"/>
  <c r="H208" i="23" s="1"/>
  <c r="F232" i="23"/>
  <c r="F235" i="23"/>
  <c r="E244" i="23"/>
  <c r="E262" i="23"/>
  <c r="H262" i="23" s="1"/>
  <c r="E280" i="23"/>
  <c r="E298" i="23"/>
  <c r="Q335" i="23"/>
  <c r="Q337" i="23"/>
  <c r="Q339" i="23"/>
  <c r="Y546" i="23"/>
  <c r="D543" i="23"/>
  <c r="E543" i="23" s="1"/>
  <c r="F542" i="23"/>
  <c r="H542" i="23" s="1"/>
  <c r="I536" i="23"/>
  <c r="I534" i="23"/>
  <c r="Q533" i="23"/>
  <c r="Q532" i="23"/>
  <c r="F530" i="23"/>
  <c r="H530" i="23" s="1"/>
  <c r="Y527" i="23"/>
  <c r="T525" i="23"/>
  <c r="U525" i="23" s="1"/>
  <c r="Q524" i="23"/>
  <c r="T516" i="23"/>
  <c r="Y513" i="23"/>
  <c r="D512" i="23"/>
  <c r="I512" i="23"/>
  <c r="V509" i="23"/>
  <c r="X509" i="23" s="1"/>
  <c r="L503" i="23"/>
  <c r="M503" i="23" s="1"/>
  <c r="T490" i="23"/>
  <c r="Y490" i="23"/>
  <c r="T482" i="23"/>
  <c r="U482" i="23" s="1"/>
  <c r="Y482" i="23"/>
  <c r="T479" i="23"/>
  <c r="Y479" i="23"/>
  <c r="Q458" i="23"/>
  <c r="L458" i="23"/>
  <c r="M458" i="23" s="1"/>
  <c r="Q435" i="23"/>
  <c r="L435" i="23"/>
  <c r="Y431" i="23"/>
  <c r="T431" i="23"/>
  <c r="V431" i="23" s="1"/>
  <c r="M430" i="23"/>
  <c r="P430" i="23" s="1"/>
  <c r="N430" i="23"/>
  <c r="T428" i="23"/>
  <c r="U428" i="23" s="1"/>
  <c r="Y428" i="23"/>
  <c r="D426" i="23"/>
  <c r="F426" i="23" s="1"/>
  <c r="I426" i="23"/>
  <c r="I422" i="23"/>
  <c r="D422" i="23"/>
  <c r="I419" i="23"/>
  <c r="I403" i="23"/>
  <c r="D403" i="23"/>
  <c r="F403" i="23" s="1"/>
  <c r="M397" i="23"/>
  <c r="P397" i="23" s="1"/>
  <c r="I396" i="23"/>
  <c r="D396" i="23"/>
  <c r="Y362" i="23"/>
  <c r="T362" i="23"/>
  <c r="U362" i="23" s="1"/>
  <c r="E361" i="23"/>
  <c r="H361" i="23" s="1"/>
  <c r="F361" i="23"/>
  <c r="T344" i="23"/>
  <c r="U344" i="23" s="1"/>
  <c r="Y344" i="23"/>
  <c r="E343" i="23"/>
  <c r="H343" i="23" s="1"/>
  <c r="F343" i="23"/>
  <c r="F837" i="23"/>
  <c r="H837" i="23" s="1"/>
  <c r="E837" i="23"/>
  <c r="Y835" i="23"/>
  <c r="Y828" i="23"/>
  <c r="I823" i="23"/>
  <c r="D823" i="23"/>
  <c r="F823" i="23" s="1"/>
  <c r="Y808" i="23"/>
  <c r="T808" i="23"/>
  <c r="I807" i="23"/>
  <c r="D807" i="23"/>
  <c r="E807" i="23" s="1"/>
  <c r="I795" i="23"/>
  <c r="D795" i="23"/>
  <c r="D790" i="23"/>
  <c r="E790" i="23" s="1"/>
  <c r="I790" i="23"/>
  <c r="T788" i="23"/>
  <c r="Y788" i="23"/>
  <c r="T782" i="23"/>
  <c r="V782" i="23" s="1"/>
  <c r="Y782" i="23"/>
  <c r="D780" i="23"/>
  <c r="E780" i="23" s="1"/>
  <c r="I780" i="23"/>
  <c r="D776" i="23"/>
  <c r="I776" i="23"/>
  <c r="D770" i="23"/>
  <c r="F770" i="23" s="1"/>
  <c r="I770" i="23"/>
  <c r="D764" i="23"/>
  <c r="I764" i="23"/>
  <c r="T755" i="23"/>
  <c r="U755" i="23" s="1"/>
  <c r="Y755" i="23"/>
  <c r="Q717" i="23"/>
  <c r="L717" i="23"/>
  <c r="F715" i="23"/>
  <c r="E715" i="23"/>
  <c r="Q711" i="23"/>
  <c r="L711" i="23"/>
  <c r="D709" i="23"/>
  <c r="F709" i="23" s="1"/>
  <c r="I709" i="23"/>
  <c r="L705" i="23"/>
  <c r="Q705" i="23"/>
  <c r="L699" i="23"/>
  <c r="Q699" i="23"/>
  <c r="L693" i="23"/>
  <c r="Q693" i="23"/>
  <c r="L687" i="23"/>
  <c r="Q687" i="23"/>
  <c r="L681" i="23"/>
  <c r="Q681" i="23"/>
  <c r="I664" i="23"/>
  <c r="D664" i="23"/>
  <c r="D654" i="23"/>
  <c r="E654" i="23" s="1"/>
  <c r="I654" i="23"/>
  <c r="N618" i="23"/>
  <c r="M618" i="23"/>
  <c r="Q582" i="23"/>
  <c r="L582" i="23"/>
  <c r="N582" i="23" s="1"/>
  <c r="U553" i="23"/>
  <c r="X553" i="23" s="1"/>
  <c r="V553" i="23"/>
  <c r="D1136" i="23"/>
  <c r="I1136" i="23"/>
  <c r="T1134" i="23"/>
  <c r="Y1134" i="23"/>
  <c r="V545" i="23"/>
  <c r="X545" i="23" s="1"/>
  <c r="D537" i="23"/>
  <c r="E537" i="23" s="1"/>
  <c r="F536" i="23"/>
  <c r="H536" i="23" s="1"/>
  <c r="D531" i="23"/>
  <c r="E531" i="23" s="1"/>
  <c r="V527" i="23"/>
  <c r="X527" i="23" s="1"/>
  <c r="T526" i="23"/>
  <c r="V526" i="23" s="1"/>
  <c r="Y526" i="23"/>
  <c r="T521" i="23"/>
  <c r="Y520" i="23"/>
  <c r="Y511" i="23"/>
  <c r="U486" i="23"/>
  <c r="V486" i="23"/>
  <c r="U480" i="23"/>
  <c r="V480" i="23"/>
  <c r="Q479" i="23"/>
  <c r="L479" i="23"/>
  <c r="M479" i="23" s="1"/>
  <c r="U474" i="23"/>
  <c r="V474" i="23"/>
  <c r="Y469" i="23"/>
  <c r="T469" i="23"/>
  <c r="V469" i="23" s="1"/>
  <c r="M468" i="23"/>
  <c r="N468" i="23"/>
  <c r="U462" i="23"/>
  <c r="V462" i="23"/>
  <c r="I456" i="23"/>
  <c r="D456" i="23"/>
  <c r="F456" i="23" s="1"/>
  <c r="T453" i="23"/>
  <c r="Y453" i="23"/>
  <c r="U452" i="23"/>
  <c r="V452" i="23"/>
  <c r="Q450" i="23"/>
  <c r="L450" i="23"/>
  <c r="Y446" i="23"/>
  <c r="I430" i="23"/>
  <c r="N398" i="23"/>
  <c r="P398" i="23" s="1"/>
  <c r="M398" i="23"/>
  <c r="I384" i="23"/>
  <c r="D384" i="23"/>
  <c r="Y380" i="23"/>
  <c r="T380" i="23"/>
  <c r="Y376" i="23"/>
  <c r="T376" i="23"/>
  <c r="E372" i="23"/>
  <c r="F372" i="23"/>
  <c r="L362" i="23"/>
  <c r="M362" i="23" s="1"/>
  <c r="Q362" i="23"/>
  <c r="L344" i="23"/>
  <c r="M344" i="23" s="1"/>
  <c r="Q344" i="23"/>
  <c r="L340" i="23"/>
  <c r="Q340" i="23"/>
  <c r="Q866" i="23"/>
  <c r="L866" i="23"/>
  <c r="M866" i="23" s="1"/>
  <c r="Q863" i="23"/>
  <c r="L863" i="23"/>
  <c r="Y856" i="23"/>
  <c r="T856" i="23"/>
  <c r="Y848" i="23"/>
  <c r="T848" i="23"/>
  <c r="I827" i="23"/>
  <c r="D827" i="23"/>
  <c r="F827" i="23" s="1"/>
  <c r="Y816" i="23"/>
  <c r="T816" i="23"/>
  <c r="T786" i="23"/>
  <c r="Y786" i="23"/>
  <c r="L778" i="23"/>
  <c r="M778" i="23" s="1"/>
  <c r="Q778" i="23"/>
  <c r="L772" i="23"/>
  <c r="N772" i="23" s="1"/>
  <c r="Q772" i="23"/>
  <c r="L766" i="23"/>
  <c r="Q766" i="23"/>
  <c r="Y746" i="23"/>
  <c r="T746" i="23"/>
  <c r="I711" i="23"/>
  <c r="D711" i="23"/>
  <c r="F711" i="23" s="1"/>
  <c r="D669" i="23"/>
  <c r="I669" i="23"/>
  <c r="L652" i="23"/>
  <c r="Q652" i="23"/>
  <c r="M632" i="23"/>
  <c r="N632" i="23"/>
  <c r="F630" i="23"/>
  <c r="E630" i="23"/>
  <c r="H630" i="23" s="1"/>
  <c r="Q594" i="23"/>
  <c r="L594" i="23"/>
  <c r="M594" i="23" s="1"/>
  <c r="M1208" i="23"/>
  <c r="N1208" i="23"/>
  <c r="P1208" i="23"/>
  <c r="E336" i="23"/>
  <c r="H336" i="23" s="1"/>
  <c r="E338" i="23"/>
  <c r="H338" i="23" s="1"/>
  <c r="L509" i="23"/>
  <c r="M509" i="23" s="1"/>
  <c r="Q509" i="23"/>
  <c r="D504" i="23"/>
  <c r="E504" i="23" s="1"/>
  <c r="I504" i="23"/>
  <c r="M490" i="23"/>
  <c r="N490" i="23"/>
  <c r="L453" i="23"/>
  <c r="Q453" i="23"/>
  <c r="U446" i="23"/>
  <c r="V446" i="23"/>
  <c r="D443" i="23"/>
  <c r="I443" i="23"/>
  <c r="L417" i="23"/>
  <c r="N417" i="23" s="1"/>
  <c r="Q417" i="23"/>
  <c r="L411" i="23"/>
  <c r="N411" i="23" s="1"/>
  <c r="Q411" i="23"/>
  <c r="Q405" i="23"/>
  <c r="L405" i="23"/>
  <c r="N405" i="23" s="1"/>
  <c r="F397" i="23"/>
  <c r="E397" i="23"/>
  <c r="H397" i="23" s="1"/>
  <c r="Q392" i="23"/>
  <c r="L392" i="23"/>
  <c r="Q389" i="23"/>
  <c r="L389" i="23"/>
  <c r="N389" i="23" s="1"/>
  <c r="M385" i="23"/>
  <c r="P385" i="23" s="1"/>
  <c r="I382" i="23"/>
  <c r="D382" i="23"/>
  <c r="Y864" i="23"/>
  <c r="T864" i="23"/>
  <c r="Y837" i="23"/>
  <c r="D778" i="23"/>
  <c r="F778" i="23" s="1"/>
  <c r="I778" i="23"/>
  <c r="D772" i="23"/>
  <c r="I772" i="23"/>
  <c r="D766" i="23"/>
  <c r="F766" i="23" s="1"/>
  <c r="I766" i="23"/>
  <c r="Y760" i="23"/>
  <c r="T760" i="23"/>
  <c r="I718" i="23"/>
  <c r="I712" i="23"/>
  <c r="Q708" i="23"/>
  <c r="L708" i="23"/>
  <c r="N708" i="23" s="1"/>
  <c r="L701" i="23"/>
  <c r="Q701" i="23"/>
  <c r="L695" i="23"/>
  <c r="Q695" i="23"/>
  <c r="L689" i="23"/>
  <c r="Q689" i="23"/>
  <c r="L683" i="23"/>
  <c r="Q683" i="23"/>
  <c r="F678" i="23"/>
  <c r="E678" i="23"/>
  <c r="H678" i="23" s="1"/>
  <c r="Q673" i="23"/>
  <c r="L673" i="23"/>
  <c r="L660" i="23"/>
  <c r="Q660" i="23"/>
  <c r="I640" i="23"/>
  <c r="D640" i="23"/>
  <c r="E640" i="23" s="1"/>
  <c r="M631" i="23"/>
  <c r="N631" i="23"/>
  <c r="P631" i="23" s="1"/>
  <c r="I573" i="23"/>
  <c r="D573" i="23"/>
  <c r="F572" i="23"/>
  <c r="E572" i="23"/>
  <c r="H572" i="23" s="1"/>
  <c r="E571" i="23"/>
  <c r="H571" i="23" s="1"/>
  <c r="F571" i="23"/>
  <c r="Y569" i="23"/>
  <c r="T569" i="23"/>
  <c r="U565" i="23"/>
  <c r="V565" i="23"/>
  <c r="E310" i="23"/>
  <c r="H310" i="23" s="1"/>
  <c r="T522" i="23"/>
  <c r="V522" i="23" s="1"/>
  <c r="Y522" i="23"/>
  <c r="I513" i="23"/>
  <c r="D513" i="23"/>
  <c r="E513" i="23" s="1"/>
  <c r="D493" i="23"/>
  <c r="F493" i="23" s="1"/>
  <c r="I493" i="23"/>
  <c r="T478" i="23"/>
  <c r="V478" i="23" s="1"/>
  <c r="Y478" i="23"/>
  <c r="Q446" i="23"/>
  <c r="L446" i="23"/>
  <c r="M446" i="23" s="1"/>
  <c r="E439" i="23"/>
  <c r="F439" i="23"/>
  <c r="H439" i="23" s="1"/>
  <c r="Q436" i="23"/>
  <c r="L436" i="23"/>
  <c r="T434" i="23"/>
  <c r="U434" i="23" s="1"/>
  <c r="Y434" i="23"/>
  <c r="D431" i="23"/>
  <c r="F431" i="23" s="1"/>
  <c r="I431" i="23"/>
  <c r="Y427" i="23"/>
  <c r="T427" i="23"/>
  <c r="U427" i="23" s="1"/>
  <c r="L424" i="23"/>
  <c r="N424" i="23" s="1"/>
  <c r="Q424" i="23"/>
  <c r="N386" i="23"/>
  <c r="M386" i="23"/>
  <c r="I380" i="23"/>
  <c r="D380" i="23"/>
  <c r="Q373" i="23"/>
  <c r="L373" i="23"/>
  <c r="E370" i="23"/>
  <c r="F370" i="23"/>
  <c r="U364" i="23"/>
  <c r="X364" i="23" s="1"/>
  <c r="V364" i="23"/>
  <c r="Y358" i="23"/>
  <c r="T358" i="23"/>
  <c r="Q854" i="23"/>
  <c r="L854" i="23"/>
  <c r="M854" i="23" s="1"/>
  <c r="Q851" i="23"/>
  <c r="L851" i="23"/>
  <c r="M851" i="23" s="1"/>
  <c r="Y844" i="23"/>
  <c r="T844" i="23"/>
  <c r="I833" i="23"/>
  <c r="D833" i="23"/>
  <c r="F833" i="23" s="1"/>
  <c r="D828" i="23"/>
  <c r="E828" i="23" s="1"/>
  <c r="I828" i="23"/>
  <c r="Q822" i="23"/>
  <c r="L822" i="23"/>
  <c r="I811" i="23"/>
  <c r="D811" i="23"/>
  <c r="E811" i="23" s="1"/>
  <c r="I805" i="23"/>
  <c r="D805" i="23"/>
  <c r="F805" i="23" s="1"/>
  <c r="T800" i="23"/>
  <c r="Y800" i="23"/>
  <c r="D794" i="23"/>
  <c r="I794" i="23"/>
  <c r="Q792" i="23"/>
  <c r="L792" i="23"/>
  <c r="N792" i="23" s="1"/>
  <c r="D788" i="23"/>
  <c r="E788" i="23" s="1"/>
  <c r="I788" i="23"/>
  <c r="Q784" i="23"/>
  <c r="L784" i="23"/>
  <c r="N784" i="23" s="1"/>
  <c r="L779" i="23"/>
  <c r="Q779" i="23"/>
  <c r="L774" i="23"/>
  <c r="M774" i="23" s="1"/>
  <c r="Q774" i="23"/>
  <c r="L768" i="23"/>
  <c r="Q768" i="23"/>
  <c r="T754" i="23"/>
  <c r="Y754" i="23"/>
  <c r="F718" i="23"/>
  <c r="E718" i="23"/>
  <c r="Q714" i="23"/>
  <c r="L714" i="23"/>
  <c r="F712" i="23"/>
  <c r="E712" i="23"/>
  <c r="H712" i="23" s="1"/>
  <c r="D708" i="23"/>
  <c r="F708" i="23" s="1"/>
  <c r="I708" i="23"/>
  <c r="I660" i="23"/>
  <c r="D660" i="23"/>
  <c r="Q642" i="23"/>
  <c r="L642" i="23"/>
  <c r="L628" i="23"/>
  <c r="M628" i="23" s="1"/>
  <c r="Q628" i="23"/>
  <c r="Q578" i="23"/>
  <c r="L578" i="23"/>
  <c r="I445" i="23"/>
  <c r="H391" i="23"/>
  <c r="D367" i="23"/>
  <c r="I367" i="23"/>
  <c r="Y365" i="23"/>
  <c r="I349" i="23"/>
  <c r="Q867" i="23"/>
  <c r="L867" i="23"/>
  <c r="M867" i="23" s="1"/>
  <c r="Q855" i="23"/>
  <c r="L855" i="23"/>
  <c r="M855" i="23" s="1"/>
  <c r="Q843" i="23"/>
  <c r="L843" i="23"/>
  <c r="M843" i="23" s="1"/>
  <c r="Q831" i="23"/>
  <c r="Q816" i="23"/>
  <c r="L816" i="23"/>
  <c r="M816" i="23" s="1"/>
  <c r="N813" i="23"/>
  <c r="M813" i="23"/>
  <c r="P813" i="23" s="1"/>
  <c r="T804" i="23"/>
  <c r="V804" i="23" s="1"/>
  <c r="Y804" i="23"/>
  <c r="I803" i="23"/>
  <c r="D803" i="23"/>
  <c r="Q782" i="23"/>
  <c r="L782" i="23"/>
  <c r="N782" i="23" s="1"/>
  <c r="I758" i="23"/>
  <c r="T740" i="23"/>
  <c r="U740" i="23" s="1"/>
  <c r="Y740" i="23"/>
  <c r="M706" i="23"/>
  <c r="P706" i="23" s="1"/>
  <c r="N706" i="23"/>
  <c r="M704" i="23"/>
  <c r="N704" i="23"/>
  <c r="M702" i="23"/>
  <c r="N702" i="23"/>
  <c r="M700" i="23"/>
  <c r="P700" i="23" s="1"/>
  <c r="N700" i="23"/>
  <c r="M698" i="23"/>
  <c r="N698" i="23"/>
  <c r="M696" i="23"/>
  <c r="N696" i="23"/>
  <c r="M694" i="23"/>
  <c r="P694" i="23" s="1"/>
  <c r="N694" i="23"/>
  <c r="M692" i="23"/>
  <c r="N692" i="23"/>
  <c r="M690" i="23"/>
  <c r="N690" i="23"/>
  <c r="M688" i="23"/>
  <c r="P688" i="23" s="1"/>
  <c r="N688" i="23"/>
  <c r="M686" i="23"/>
  <c r="N686" i="23"/>
  <c r="M684" i="23"/>
  <c r="N684" i="23"/>
  <c r="M682" i="23"/>
  <c r="P682" i="23" s="1"/>
  <c r="N682" i="23"/>
  <c r="N680" i="23"/>
  <c r="M680" i="23"/>
  <c r="F676" i="23"/>
  <c r="E676" i="23"/>
  <c r="H676" i="23" s="1"/>
  <c r="L664" i="23"/>
  <c r="Q664" i="23"/>
  <c r="L648" i="23"/>
  <c r="Q648" i="23"/>
  <c r="T644" i="23"/>
  <c r="V644" i="23" s="1"/>
  <c r="Y644" i="23"/>
  <c r="U633" i="23"/>
  <c r="V633" i="23"/>
  <c r="L627" i="23"/>
  <c r="Q627" i="23"/>
  <c r="F626" i="23"/>
  <c r="E626" i="23"/>
  <c r="H626" i="23" s="1"/>
  <c r="N625" i="23"/>
  <c r="P625" i="23" s="1"/>
  <c r="M625" i="23"/>
  <c r="D620" i="23"/>
  <c r="I620" i="23"/>
  <c r="Q616" i="23"/>
  <c r="L616" i="23"/>
  <c r="L596" i="23"/>
  <c r="M596" i="23" s="1"/>
  <c r="Q596" i="23"/>
  <c r="Y587" i="23"/>
  <c r="T587" i="23"/>
  <c r="V587" i="23" s="1"/>
  <c r="V563" i="23"/>
  <c r="U563" i="23"/>
  <c r="Q558" i="23"/>
  <c r="L558" i="23"/>
  <c r="D1218" i="23"/>
  <c r="I1218" i="23"/>
  <c r="V1187" i="23"/>
  <c r="U1187" i="23"/>
  <c r="Y442" i="23"/>
  <c r="Y441" i="23"/>
  <c r="H441" i="23"/>
  <c r="Y438" i="23"/>
  <c r="Y437" i="23"/>
  <c r="I436" i="23"/>
  <c r="Q428" i="23"/>
  <c r="Q423" i="23"/>
  <c r="Q420" i="23"/>
  <c r="Q419" i="23"/>
  <c r="Q416" i="23"/>
  <c r="Q410" i="23"/>
  <c r="L358" i="23"/>
  <c r="M358" i="23" s="1"/>
  <c r="Q358" i="23"/>
  <c r="Y354" i="23"/>
  <c r="T353" i="23"/>
  <c r="U353" i="23" s="1"/>
  <c r="Y353" i="23"/>
  <c r="Q352" i="23"/>
  <c r="Q860" i="23"/>
  <c r="L860" i="23"/>
  <c r="M860" i="23" s="1"/>
  <c r="Q848" i="23"/>
  <c r="L848" i="23"/>
  <c r="M848" i="23" s="1"/>
  <c r="Q828" i="23"/>
  <c r="L828" i="23"/>
  <c r="Y821" i="23"/>
  <c r="I813" i="23"/>
  <c r="D813" i="23"/>
  <c r="D804" i="23"/>
  <c r="F804" i="23" s="1"/>
  <c r="I804" i="23"/>
  <c r="M719" i="23"/>
  <c r="P719" i="23" s="1"/>
  <c r="N719" i="23"/>
  <c r="M716" i="23"/>
  <c r="N716" i="23"/>
  <c r="M713" i="23"/>
  <c r="N713" i="23"/>
  <c r="Y708" i="23"/>
  <c r="F680" i="23"/>
  <c r="E680" i="23"/>
  <c r="L674" i="23"/>
  <c r="Q674" i="23"/>
  <c r="F670" i="23"/>
  <c r="E670" i="23"/>
  <c r="H670" i="23" s="1"/>
  <c r="D652" i="23"/>
  <c r="E652" i="23" s="1"/>
  <c r="I652" i="23"/>
  <c r="I644" i="23"/>
  <c r="D644" i="23"/>
  <c r="E644" i="23" s="1"/>
  <c r="E641" i="23"/>
  <c r="F641" i="23"/>
  <c r="H641" i="23" s="1"/>
  <c r="D625" i="23"/>
  <c r="E625" i="23" s="1"/>
  <c r="I625" i="23"/>
  <c r="Q622" i="23"/>
  <c r="L622" i="23"/>
  <c r="U619" i="23"/>
  <c r="V619" i="23"/>
  <c r="D617" i="23"/>
  <c r="E617" i="23" s="1"/>
  <c r="I617" i="23"/>
  <c r="I607" i="23"/>
  <c r="D607" i="23"/>
  <c r="E607" i="23" s="1"/>
  <c r="Q603" i="23"/>
  <c r="L603" i="23"/>
  <c r="Y591" i="23"/>
  <c r="T591" i="23"/>
  <c r="Y579" i="23"/>
  <c r="T579" i="23"/>
  <c r="U579" i="23" s="1"/>
  <c r="E555" i="23"/>
  <c r="F555" i="23"/>
  <c r="H555" i="23" s="1"/>
  <c r="Y1209" i="23"/>
  <c r="T1209" i="23"/>
  <c r="V1209" i="23" s="1"/>
  <c r="N1177" i="23"/>
  <c r="M1177" i="23"/>
  <c r="T1170" i="23"/>
  <c r="Y1170" i="23"/>
  <c r="T487" i="23"/>
  <c r="V487" i="23" s="1"/>
  <c r="T481" i="23"/>
  <c r="V481" i="23" s="1"/>
  <c r="D478" i="23"/>
  <c r="D472" i="23"/>
  <c r="D466" i="23"/>
  <c r="L460" i="23"/>
  <c r="Q459" i="23"/>
  <c r="T457" i="23"/>
  <c r="Q455" i="23"/>
  <c r="L452" i="23"/>
  <c r="M452" i="23" s="1"/>
  <c r="L448" i="23"/>
  <c r="Q447" i="23"/>
  <c r="T445" i="23"/>
  <c r="U445" i="23" s="1"/>
  <c r="F441" i="23"/>
  <c r="L440" i="23"/>
  <c r="Q439" i="23"/>
  <c r="D434" i="23"/>
  <c r="D433" i="23"/>
  <c r="E433" i="23" s="1"/>
  <c r="L381" i="23"/>
  <c r="D376" i="23"/>
  <c r="D374" i="23"/>
  <c r="T372" i="23"/>
  <c r="U372" i="23" s="1"/>
  <c r="Y348" i="23"/>
  <c r="L346" i="23"/>
  <c r="M346" i="23" s="1"/>
  <c r="Q346" i="23"/>
  <c r="T870" i="23"/>
  <c r="L869" i="23"/>
  <c r="T866" i="23"/>
  <c r="Q861" i="23"/>
  <c r="L861" i="23"/>
  <c r="M861" i="23" s="1"/>
  <c r="T858" i="23"/>
  <c r="L857" i="23"/>
  <c r="M857" i="23" s="1"/>
  <c r="T854" i="23"/>
  <c r="Q849" i="23"/>
  <c r="L849" i="23"/>
  <c r="T846" i="23"/>
  <c r="L845" i="23"/>
  <c r="M845" i="23" s="1"/>
  <c r="T842" i="23"/>
  <c r="D839" i="23"/>
  <c r="I838" i="23"/>
  <c r="N837" i="23"/>
  <c r="M837" i="23"/>
  <c r="L834" i="23"/>
  <c r="N834" i="23" s="1"/>
  <c r="T829" i="23"/>
  <c r="D829" i="23"/>
  <c r="F829" i="23" s="1"/>
  <c r="Q825" i="23"/>
  <c r="I819" i="23"/>
  <c r="D819" i="23"/>
  <c r="Y815" i="23"/>
  <c r="Y813" i="23"/>
  <c r="I810" i="23"/>
  <c r="T807" i="23"/>
  <c r="U807" i="23" s="1"/>
  <c r="Y803" i="23"/>
  <c r="I800" i="23"/>
  <c r="T795" i="23"/>
  <c r="L794" i="23"/>
  <c r="N794" i="23" s="1"/>
  <c r="I793" i="23"/>
  <c r="D793" i="23"/>
  <c r="F793" i="23" s="1"/>
  <c r="D792" i="23"/>
  <c r="E792" i="23" s="1"/>
  <c r="I792" i="23"/>
  <c r="T790" i="23"/>
  <c r="Y790" i="23"/>
  <c r="D787" i="23"/>
  <c r="F787" i="23" s="1"/>
  <c r="Y780" i="23"/>
  <c r="T776" i="23"/>
  <c r="T774" i="23"/>
  <c r="U774" i="23" s="1"/>
  <c r="T772" i="23"/>
  <c r="T770" i="23"/>
  <c r="T768" i="23"/>
  <c r="T766" i="23"/>
  <c r="U766" i="23" s="1"/>
  <c r="T764" i="23"/>
  <c r="V764" i="23" s="1"/>
  <c r="Y759" i="23"/>
  <c r="T759" i="23"/>
  <c r="U759" i="23" s="1"/>
  <c r="T757" i="23"/>
  <c r="U757" i="23" s="1"/>
  <c r="Y757" i="23"/>
  <c r="Q756" i="23"/>
  <c r="T753" i="23"/>
  <c r="Y753" i="23"/>
  <c r="Y749" i="23"/>
  <c r="T725" i="23"/>
  <c r="Q718" i="23"/>
  <c r="Q715" i="23"/>
  <c r="Q712" i="23"/>
  <c r="Y707" i="23"/>
  <c r="T707" i="23"/>
  <c r="V707" i="23" s="1"/>
  <c r="Y706" i="23"/>
  <c r="D705" i="23"/>
  <c r="I705" i="23"/>
  <c r="D703" i="23"/>
  <c r="I703" i="23"/>
  <c r="D701" i="23"/>
  <c r="I701" i="23"/>
  <c r="D699" i="23"/>
  <c r="I699" i="23"/>
  <c r="D697" i="23"/>
  <c r="I697" i="23"/>
  <c r="D695" i="23"/>
  <c r="I695" i="23"/>
  <c r="D693" i="23"/>
  <c r="I693" i="23"/>
  <c r="D691" i="23"/>
  <c r="I691" i="23"/>
  <c r="D689" i="23"/>
  <c r="I689" i="23"/>
  <c r="D687" i="23"/>
  <c r="I687" i="23"/>
  <c r="D685" i="23"/>
  <c r="I685" i="23"/>
  <c r="D683" i="23"/>
  <c r="I683" i="23"/>
  <c r="D681" i="23"/>
  <c r="I681" i="23"/>
  <c r="L678" i="23"/>
  <c r="Q678" i="23"/>
  <c r="E674" i="23"/>
  <c r="Q662" i="23"/>
  <c r="Q659" i="23"/>
  <c r="L659" i="23"/>
  <c r="Y651" i="23"/>
  <c r="T651" i="23"/>
  <c r="V651" i="23" s="1"/>
  <c r="Q650" i="23"/>
  <c r="D639" i="23"/>
  <c r="I639" i="23"/>
  <c r="T637" i="23"/>
  <c r="V637" i="23" s="1"/>
  <c r="T629" i="23"/>
  <c r="Y629" i="23"/>
  <c r="U625" i="23"/>
  <c r="V625" i="23"/>
  <c r="Y624" i="23"/>
  <c r="T624" i="23"/>
  <c r="U624" i="23" s="1"/>
  <c r="T612" i="23"/>
  <c r="Y612" i="23"/>
  <c r="L592" i="23"/>
  <c r="N592" i="23" s="1"/>
  <c r="Q586" i="23"/>
  <c r="L586" i="23"/>
  <c r="L580" i="23"/>
  <c r="L570" i="23"/>
  <c r="N570" i="23" s="1"/>
  <c r="Q570" i="23"/>
  <c r="U568" i="23"/>
  <c r="V568" i="23"/>
  <c r="Y562" i="23"/>
  <c r="T562" i="23"/>
  <c r="I553" i="23"/>
  <c r="D553" i="23"/>
  <c r="Q548" i="23"/>
  <c r="E1192" i="23"/>
  <c r="F1192" i="23"/>
  <c r="H1192" i="23" s="1"/>
  <c r="Y862" i="23"/>
  <c r="T862" i="23"/>
  <c r="Y850" i="23"/>
  <c r="T850" i="23"/>
  <c r="L835" i="23"/>
  <c r="Q835" i="23"/>
  <c r="I831" i="23"/>
  <c r="D831" i="23"/>
  <c r="N825" i="23"/>
  <c r="M825" i="23"/>
  <c r="T798" i="23"/>
  <c r="Y798" i="23"/>
  <c r="Y742" i="23"/>
  <c r="T742" i="23"/>
  <c r="V742" i="23" s="1"/>
  <c r="M718" i="23"/>
  <c r="P718" i="23" s="1"/>
  <c r="N718" i="23"/>
  <c r="M715" i="23"/>
  <c r="N715" i="23"/>
  <c r="M712" i="23"/>
  <c r="N712" i="23"/>
  <c r="T709" i="23"/>
  <c r="V709" i="23" s="1"/>
  <c r="Y709" i="23"/>
  <c r="T704" i="23"/>
  <c r="Y704" i="23"/>
  <c r="T702" i="23"/>
  <c r="Y702" i="23"/>
  <c r="T700" i="23"/>
  <c r="Y700" i="23"/>
  <c r="T698" i="23"/>
  <c r="Y698" i="23"/>
  <c r="T696" i="23"/>
  <c r="Y696" i="23"/>
  <c r="T694" i="23"/>
  <c r="Y694" i="23"/>
  <c r="T692" i="23"/>
  <c r="Y692" i="23"/>
  <c r="T690" i="23"/>
  <c r="Y690" i="23"/>
  <c r="T688" i="23"/>
  <c r="Y688" i="23"/>
  <c r="T686" i="23"/>
  <c r="Y686" i="23"/>
  <c r="T684" i="23"/>
  <c r="Y684" i="23"/>
  <c r="T682" i="23"/>
  <c r="Y682" i="23"/>
  <c r="T680" i="23"/>
  <c r="Y680" i="23"/>
  <c r="L666" i="23"/>
  <c r="Q666" i="23"/>
  <c r="T664" i="23"/>
  <c r="V664" i="23" s="1"/>
  <c r="Y664" i="23"/>
  <c r="N662" i="23"/>
  <c r="M662" i="23"/>
  <c r="I657" i="23"/>
  <c r="D657" i="23"/>
  <c r="N650" i="23"/>
  <c r="M650" i="23"/>
  <c r="Q636" i="23"/>
  <c r="L636" i="23"/>
  <c r="M636" i="23" s="1"/>
  <c r="T631" i="23"/>
  <c r="Y631" i="23"/>
  <c r="U627" i="23"/>
  <c r="X627" i="23" s="1"/>
  <c r="V627" i="23"/>
  <c r="Q626" i="23"/>
  <c r="L626" i="23"/>
  <c r="M626" i="23" s="1"/>
  <c r="D623" i="23"/>
  <c r="E623" i="23" s="1"/>
  <c r="I623" i="23"/>
  <c r="Q598" i="23"/>
  <c r="L598" i="23"/>
  <c r="M598" i="23" s="1"/>
  <c r="Y595" i="23"/>
  <c r="T595" i="23"/>
  <c r="U595" i="23" s="1"/>
  <c r="Y583" i="23"/>
  <c r="T583" i="23"/>
  <c r="V583" i="23" s="1"/>
  <c r="I575" i="23"/>
  <c r="D575" i="23"/>
  <c r="T555" i="23"/>
  <c r="Y555" i="23"/>
  <c r="Q1185" i="23"/>
  <c r="L1185" i="23"/>
  <c r="T1181" i="23"/>
  <c r="Y1181" i="23"/>
  <c r="E706" i="23"/>
  <c r="F706" i="23"/>
  <c r="H706" i="23" s="1"/>
  <c r="E702" i="23"/>
  <c r="F702" i="23"/>
  <c r="E698" i="23"/>
  <c r="F698" i="23"/>
  <c r="E694" i="23"/>
  <c r="F694" i="23"/>
  <c r="H694" i="23" s="1"/>
  <c r="E690" i="23"/>
  <c r="F690" i="23"/>
  <c r="E686" i="23"/>
  <c r="F686" i="23"/>
  <c r="E682" i="23"/>
  <c r="F682" i="23"/>
  <c r="H682" i="23" s="1"/>
  <c r="Q654" i="23"/>
  <c r="Y647" i="23"/>
  <c r="T647" i="23"/>
  <c r="T646" i="23"/>
  <c r="V646" i="23" s="1"/>
  <c r="Y646" i="23"/>
  <c r="N635" i="23"/>
  <c r="M635" i="23"/>
  <c r="D609" i="23"/>
  <c r="E609" i="23" s="1"/>
  <c r="I609" i="23"/>
  <c r="T607" i="23"/>
  <c r="U607" i="23" s="1"/>
  <c r="Y607" i="23"/>
  <c r="L605" i="23"/>
  <c r="M605" i="23" s="1"/>
  <c r="Q605" i="23"/>
  <c r="D599" i="23"/>
  <c r="E599" i="23" s="1"/>
  <c r="I599" i="23"/>
  <c r="T575" i="23"/>
  <c r="Y575" i="23"/>
  <c r="Y566" i="23"/>
  <c r="T566" i="23"/>
  <c r="T559" i="23"/>
  <c r="Y559" i="23"/>
  <c r="U557" i="23"/>
  <c r="V557" i="23"/>
  <c r="F554" i="23"/>
  <c r="E554" i="23"/>
  <c r="T1226" i="23"/>
  <c r="Y1226" i="23"/>
  <c r="D1220" i="23"/>
  <c r="I1220" i="23"/>
  <c r="Y1201" i="23"/>
  <c r="T1201" i="23"/>
  <c r="M1200" i="23"/>
  <c r="N1200" i="23"/>
  <c r="D1193" i="23"/>
  <c r="I1193" i="23"/>
  <c r="T1175" i="23"/>
  <c r="Y1175" i="23"/>
  <c r="T1171" i="23"/>
  <c r="Y1171" i="23"/>
  <c r="T1167" i="23"/>
  <c r="T1135" i="23"/>
  <c r="Y1135" i="23"/>
  <c r="I1131" i="23"/>
  <c r="D1131" i="23"/>
  <c r="E1131" i="23" s="1"/>
  <c r="T1077" i="23"/>
  <c r="Y1077" i="23"/>
  <c r="T1057" i="23"/>
  <c r="Y1057" i="23"/>
  <c r="U1054" i="23"/>
  <c r="V1054" i="23"/>
  <c r="T1049" i="23"/>
  <c r="Y1049" i="23"/>
  <c r="F1047" i="23"/>
  <c r="E1047" i="23"/>
  <c r="H1047" i="23" s="1"/>
  <c r="L1189" i="23"/>
  <c r="N1189" i="23" s="1"/>
  <c r="V1179" i="23"/>
  <c r="U1179" i="23"/>
  <c r="N1171" i="23"/>
  <c r="M1171" i="23"/>
  <c r="T1168" i="23"/>
  <c r="Y1168" i="23"/>
  <c r="Q1141" i="23"/>
  <c r="L1141" i="23"/>
  <c r="V1139" i="23"/>
  <c r="U1139" i="23"/>
  <c r="I1198" i="23"/>
  <c r="D1198" i="23"/>
  <c r="E1194" i="23"/>
  <c r="F1194" i="23"/>
  <c r="T1183" i="23"/>
  <c r="Y1183" i="23"/>
  <c r="D1178" i="23"/>
  <c r="I1178" i="23"/>
  <c r="L1168" i="23"/>
  <c r="Q1168" i="23"/>
  <c r="T1162" i="23"/>
  <c r="Y1162" i="23"/>
  <c r="I1155" i="23"/>
  <c r="D1155" i="23"/>
  <c r="E1155" i="23" s="1"/>
  <c r="T1147" i="23"/>
  <c r="Y1147" i="23"/>
  <c r="I1145" i="23"/>
  <c r="D1145" i="23"/>
  <c r="E1145" i="23" s="1"/>
  <c r="I1141" i="23"/>
  <c r="D1141" i="23"/>
  <c r="F1141" i="23" s="1"/>
  <c r="T1085" i="23"/>
  <c r="Y1085" i="23"/>
  <c r="E704" i="23"/>
  <c r="F704" i="23"/>
  <c r="E700" i="23"/>
  <c r="F700" i="23"/>
  <c r="E696" i="23"/>
  <c r="F696" i="23"/>
  <c r="E692" i="23"/>
  <c r="F692" i="23"/>
  <c r="E688" i="23"/>
  <c r="F688" i="23"/>
  <c r="E684" i="23"/>
  <c r="F684" i="23"/>
  <c r="N624" i="23"/>
  <c r="P624" i="23" s="1"/>
  <c r="M624" i="23"/>
  <c r="T623" i="23"/>
  <c r="Y623" i="23"/>
  <c r="Q621" i="23"/>
  <c r="L621" i="23"/>
  <c r="I612" i="23"/>
  <c r="D612" i="23"/>
  <c r="E612" i="23" s="1"/>
  <c r="T609" i="23"/>
  <c r="U609" i="23" s="1"/>
  <c r="Y609" i="23"/>
  <c r="L608" i="23"/>
  <c r="M608" i="23" s="1"/>
  <c r="Q608" i="23"/>
  <c r="T604" i="23"/>
  <c r="U604" i="23" s="1"/>
  <c r="Y604" i="23"/>
  <c r="L600" i="23"/>
  <c r="M600" i="23" s="1"/>
  <c r="Q600" i="23"/>
  <c r="L567" i="23"/>
  <c r="M567" i="23" s="1"/>
  <c r="Q567" i="23"/>
  <c r="E565" i="23"/>
  <c r="F565" i="23"/>
  <c r="T551" i="23"/>
  <c r="V551" i="23" s="1"/>
  <c r="Y551" i="23"/>
  <c r="I1217" i="23"/>
  <c r="D1217" i="23"/>
  <c r="F1217" i="23" s="1"/>
  <c r="T1210" i="23"/>
  <c r="Y1210" i="23"/>
  <c r="Y1197" i="23"/>
  <c r="T1197" i="23"/>
  <c r="U1197" i="23" s="1"/>
  <c r="D1190" i="23"/>
  <c r="I1190" i="23"/>
  <c r="Q1179" i="23"/>
  <c r="L1179" i="23"/>
  <c r="T1176" i="23"/>
  <c r="V1176" i="23" s="1"/>
  <c r="Y1176" i="23"/>
  <c r="V1173" i="23"/>
  <c r="U1173" i="23"/>
  <c r="V1165" i="23"/>
  <c r="U1165" i="23"/>
  <c r="L1164" i="23"/>
  <c r="Q1164" i="23"/>
  <c r="I1127" i="23"/>
  <c r="D1127" i="23"/>
  <c r="F1127" i="23" s="1"/>
  <c r="I1123" i="23"/>
  <c r="D1123" i="23"/>
  <c r="E1123" i="23" s="1"/>
  <c r="D1116" i="23"/>
  <c r="E1116" i="23" s="1"/>
  <c r="I1116" i="23"/>
  <c r="T1090" i="23"/>
  <c r="Y1090" i="23"/>
  <c r="M637" i="23"/>
  <c r="N637" i="23"/>
  <c r="D636" i="23"/>
  <c r="E636" i="23" s="1"/>
  <c r="I636" i="23"/>
  <c r="F628" i="23"/>
  <c r="E628" i="23"/>
  <c r="U617" i="23"/>
  <c r="V617" i="23"/>
  <c r="D557" i="23"/>
  <c r="I557" i="23"/>
  <c r="I1212" i="23"/>
  <c r="D1212" i="23"/>
  <c r="F1212" i="23" s="1"/>
  <c r="M1210" i="23"/>
  <c r="N1210" i="23"/>
  <c r="T1186" i="23"/>
  <c r="U1186" i="23" s="1"/>
  <c r="Y1186" i="23"/>
  <c r="L1176" i="23"/>
  <c r="Q1176" i="23"/>
  <c r="L1174" i="23"/>
  <c r="Q1174" i="23"/>
  <c r="T1169" i="23"/>
  <c r="Y1169" i="23"/>
  <c r="N1165" i="23"/>
  <c r="M1165" i="23"/>
  <c r="D1164" i="23"/>
  <c r="I1164" i="23"/>
  <c r="T1122" i="23"/>
  <c r="V1122" i="23" s="1"/>
  <c r="Y1122" i="23"/>
  <c r="Y634" i="23"/>
  <c r="I622" i="23"/>
  <c r="Q618" i="23"/>
  <c r="T608" i="23"/>
  <c r="U608" i="23" s="1"/>
  <c r="Y606" i="23"/>
  <c r="L604" i="23"/>
  <c r="M604" i="23" s="1"/>
  <c r="Q602" i="23"/>
  <c r="F576" i="23"/>
  <c r="H576" i="23" s="1"/>
  <c r="Y574" i="23"/>
  <c r="Y572" i="23"/>
  <c r="I572" i="23"/>
  <c r="V570" i="23"/>
  <c r="D570" i="23"/>
  <c r="V567" i="23"/>
  <c r="D567" i="23"/>
  <c r="V564" i="23"/>
  <c r="L559" i="23"/>
  <c r="M559" i="23" s="1"/>
  <c r="E558" i="23"/>
  <c r="H558" i="23" s="1"/>
  <c r="V556" i="23"/>
  <c r="X556" i="23" s="1"/>
  <c r="F556" i="23"/>
  <c r="H556" i="23" s="1"/>
  <c r="Y554" i="23"/>
  <c r="I554" i="23"/>
  <c r="V552" i="23"/>
  <c r="X552" i="23" s="1"/>
  <c r="Y549" i="23"/>
  <c r="Q1224" i="23"/>
  <c r="L1224" i="23"/>
  <c r="Q1219" i="23"/>
  <c r="Y1218" i="23"/>
  <c r="L1214" i="23"/>
  <c r="T1204" i="23"/>
  <c r="Y1204" i="23"/>
  <c r="Q1202" i="23"/>
  <c r="L1202" i="23"/>
  <c r="L1196" i="23"/>
  <c r="Y1193" i="23"/>
  <c r="T1193" i="23"/>
  <c r="U1193" i="23" s="1"/>
  <c r="T1191" i="23"/>
  <c r="U1191" i="23" s="1"/>
  <c r="L1186" i="23"/>
  <c r="N1186" i="23" s="1"/>
  <c r="I1184" i="23"/>
  <c r="Y1179" i="23"/>
  <c r="D1179" i="23"/>
  <c r="F1179" i="23" s="1"/>
  <c r="Y1177" i="23"/>
  <c r="T1163" i="23"/>
  <c r="Y1163" i="23"/>
  <c r="I1161" i="23"/>
  <c r="D1161" i="23"/>
  <c r="E1161" i="23" s="1"/>
  <c r="T1159" i="23"/>
  <c r="Y1159" i="23"/>
  <c r="T1143" i="23"/>
  <c r="Y1143" i="23"/>
  <c r="F1124" i="23"/>
  <c r="E1124" i="23"/>
  <c r="D1082" i="23"/>
  <c r="I1082" i="23"/>
  <c r="Q1079" i="23"/>
  <c r="I1071" i="23"/>
  <c r="D1071" i="23"/>
  <c r="Y1060" i="23"/>
  <c r="T1060" i="23"/>
  <c r="E991" i="23"/>
  <c r="H991" i="23" s="1"/>
  <c r="F991" i="23"/>
  <c r="E990" i="23"/>
  <c r="F990" i="23"/>
  <c r="E974" i="23"/>
  <c r="F974" i="23"/>
  <c r="M972" i="23"/>
  <c r="N972" i="23"/>
  <c r="I960" i="23"/>
  <c r="D960" i="23"/>
  <c r="E960" i="23" s="1"/>
  <c r="M956" i="23"/>
  <c r="N956" i="23"/>
  <c r="U951" i="23"/>
  <c r="V951" i="23"/>
  <c r="X951" i="23" s="1"/>
  <c r="D917" i="23"/>
  <c r="I917" i="23"/>
  <c r="Y915" i="23"/>
  <c r="T915" i="23"/>
  <c r="U913" i="23"/>
  <c r="V913" i="23"/>
  <c r="E574" i="23"/>
  <c r="H574" i="23" s="1"/>
  <c r="F574" i="23"/>
  <c r="I1223" i="23"/>
  <c r="I1221" i="23"/>
  <c r="I1210" i="23"/>
  <c r="Q1198" i="23"/>
  <c r="L1198" i="23"/>
  <c r="I1197" i="23"/>
  <c r="M1192" i="23"/>
  <c r="N1192" i="23"/>
  <c r="V1189" i="23"/>
  <c r="U1189" i="23"/>
  <c r="I1189" i="23"/>
  <c r="D1189" i="23"/>
  <c r="I1188" i="23"/>
  <c r="Q1187" i="23"/>
  <c r="L1187" i="23"/>
  <c r="F1184" i="23"/>
  <c r="E1184" i="23"/>
  <c r="I1175" i="23"/>
  <c r="D1175" i="23"/>
  <c r="E1175" i="23" s="1"/>
  <c r="I1173" i="23"/>
  <c r="D1173" i="23"/>
  <c r="F1173" i="23" s="1"/>
  <c r="I1167" i="23"/>
  <c r="D1167" i="23"/>
  <c r="E1167" i="23" s="1"/>
  <c r="Y1165" i="23"/>
  <c r="N1159" i="23"/>
  <c r="M1159" i="23"/>
  <c r="L1158" i="23"/>
  <c r="Q1158" i="23"/>
  <c r="T1156" i="23"/>
  <c r="Y1156" i="23"/>
  <c r="V1155" i="23"/>
  <c r="U1155" i="23"/>
  <c r="N1153" i="23"/>
  <c r="M1153" i="23"/>
  <c r="L1140" i="23"/>
  <c r="N1140" i="23" s="1"/>
  <c r="Q1140" i="23"/>
  <c r="Y1123" i="23"/>
  <c r="T1123" i="23"/>
  <c r="T1118" i="23"/>
  <c r="U1118" i="23" s="1"/>
  <c r="Y1118" i="23"/>
  <c r="T1081" i="23"/>
  <c r="Y1081" i="23"/>
  <c r="I1075" i="23"/>
  <c r="D1075" i="23"/>
  <c r="M1062" i="23"/>
  <c r="N1062" i="23"/>
  <c r="P1062" i="23" s="1"/>
  <c r="I1056" i="23"/>
  <c r="D1056" i="23"/>
  <c r="T614" i="23"/>
  <c r="U614" i="23" s="1"/>
  <c r="L610" i="23"/>
  <c r="M610" i="23" s="1"/>
  <c r="T596" i="23"/>
  <c r="U596" i="23" s="1"/>
  <c r="D569" i="23"/>
  <c r="D566" i="23"/>
  <c r="F561" i="23"/>
  <c r="Q560" i="23"/>
  <c r="I551" i="23"/>
  <c r="I1225" i="23"/>
  <c r="L1216" i="23"/>
  <c r="Q1212" i="23"/>
  <c r="L1212" i="23"/>
  <c r="I1203" i="23"/>
  <c r="D1202" i="23"/>
  <c r="F1202" i="23" s="1"/>
  <c r="E1200" i="23"/>
  <c r="F1200" i="23"/>
  <c r="Q1194" i="23"/>
  <c r="L1194" i="23"/>
  <c r="I1187" i="23"/>
  <c r="D1187" i="23"/>
  <c r="I1186" i="23"/>
  <c r="F1183" i="23"/>
  <c r="E1183" i="23"/>
  <c r="V1177" i="23"/>
  <c r="X1177" i="23" s="1"/>
  <c r="D1176" i="23"/>
  <c r="I1176" i="23"/>
  <c r="T1174" i="23"/>
  <c r="Y1174" i="23"/>
  <c r="D1170" i="23"/>
  <c r="I1170" i="23"/>
  <c r="D1169" i="23"/>
  <c r="E1169" i="23" s="1"/>
  <c r="Y1164" i="23"/>
  <c r="D1158" i="23"/>
  <c r="I1158" i="23"/>
  <c r="I1143" i="23"/>
  <c r="D1143" i="23"/>
  <c r="E1143" i="23" s="1"/>
  <c r="Y1141" i="23"/>
  <c r="Y1137" i="23"/>
  <c r="T1127" i="23"/>
  <c r="Y1127" i="23"/>
  <c r="Y1113" i="23"/>
  <c r="Y1082" i="23"/>
  <c r="T1082" i="23"/>
  <c r="M1078" i="23"/>
  <c r="N1078" i="23"/>
  <c r="F1025" i="23"/>
  <c r="H1025" i="23" s="1"/>
  <c r="E1025" i="23"/>
  <c r="L1018" i="23"/>
  <c r="M1018" i="23" s="1"/>
  <c r="Q1018" i="23"/>
  <c r="E559" i="23"/>
  <c r="H559" i="23" s="1"/>
  <c r="F559" i="23"/>
  <c r="Q1204" i="23"/>
  <c r="L1204" i="23"/>
  <c r="E1196" i="23"/>
  <c r="F1196" i="23"/>
  <c r="Q1190" i="23"/>
  <c r="L1190" i="23"/>
  <c r="F1188" i="23"/>
  <c r="E1188" i="23"/>
  <c r="F1186" i="23"/>
  <c r="E1186" i="23"/>
  <c r="T1157" i="23"/>
  <c r="Y1157" i="23"/>
  <c r="V1149" i="23"/>
  <c r="U1149" i="23"/>
  <c r="D1148" i="23"/>
  <c r="I1148" i="23"/>
  <c r="T1146" i="23"/>
  <c r="V1146" i="23" s="1"/>
  <c r="Y1146" i="23"/>
  <c r="V1141" i="23"/>
  <c r="U1141" i="23"/>
  <c r="V1137" i="23"/>
  <c r="U1137" i="23"/>
  <c r="X1137" i="23" s="1"/>
  <c r="Y1133" i="23"/>
  <c r="T1133" i="23"/>
  <c r="L1116" i="23"/>
  <c r="N1116" i="23" s="1"/>
  <c r="Q1116" i="23"/>
  <c r="Y1094" i="23"/>
  <c r="T1094" i="23"/>
  <c r="Q1091" i="23"/>
  <c r="L1091" i="23"/>
  <c r="T1088" i="23"/>
  <c r="U1088" i="23" s="1"/>
  <c r="Y1088" i="23"/>
  <c r="I1070" i="23"/>
  <c r="D1070" i="23"/>
  <c r="F1063" i="23"/>
  <c r="H1063" i="23" s="1"/>
  <c r="E1063" i="23"/>
  <c r="L1035" i="23"/>
  <c r="M1035" i="23" s="1"/>
  <c r="Q1035" i="23"/>
  <c r="Y1044" i="23"/>
  <c r="T1044" i="23"/>
  <c r="F1043" i="23"/>
  <c r="H1043" i="23" s="1"/>
  <c r="E1043" i="23"/>
  <c r="F1041" i="23"/>
  <c r="H1041" i="23" s="1"/>
  <c r="E1041" i="23"/>
  <c r="L1033" i="23"/>
  <c r="M1033" i="23" s="1"/>
  <c r="Q1033" i="23"/>
  <c r="M1028" i="23"/>
  <c r="N1028" i="23"/>
  <c r="P1028" i="23" s="1"/>
  <c r="E1009" i="23"/>
  <c r="F1009" i="23"/>
  <c r="N1007" i="23"/>
  <c r="M1007" i="23"/>
  <c r="V972" i="23"/>
  <c r="U972" i="23"/>
  <c r="X972" i="23" s="1"/>
  <c r="E957" i="23"/>
  <c r="F957" i="23"/>
  <c r="Q949" i="23"/>
  <c r="L949" i="23"/>
  <c r="M949" i="23" s="1"/>
  <c r="L946" i="23"/>
  <c r="Q946" i="23"/>
  <c r="D936" i="23"/>
  <c r="E936" i="23" s="1"/>
  <c r="I936" i="23"/>
  <c r="L925" i="23"/>
  <c r="Q925" i="23"/>
  <c r="L899" i="23"/>
  <c r="N899" i="23" s="1"/>
  <c r="Q899" i="23"/>
  <c r="U882" i="23"/>
  <c r="V882" i="23"/>
  <c r="L875" i="23"/>
  <c r="Q875" i="23"/>
  <c r="T1246" i="23"/>
  <c r="V1246" i="23" s="1"/>
  <c r="Y1246" i="23"/>
  <c r="D1242" i="23"/>
  <c r="F1242" i="23" s="1"/>
  <c r="I1242" i="23"/>
  <c r="L1236" i="23"/>
  <c r="M1236" i="23" s="1"/>
  <c r="Q1236" i="23"/>
  <c r="L1230" i="23"/>
  <c r="M1230" i="23" s="1"/>
  <c r="Q1230" i="23"/>
  <c r="D1281" i="23"/>
  <c r="I1281" i="23"/>
  <c r="E1261" i="23"/>
  <c r="F1261" i="23"/>
  <c r="D1258" i="23"/>
  <c r="I1258" i="23"/>
  <c r="E1303" i="23"/>
  <c r="F1303" i="23"/>
  <c r="E1297" i="23"/>
  <c r="F1297" i="23"/>
  <c r="E1291" i="23"/>
  <c r="F1291" i="23"/>
  <c r="E1282" i="23"/>
  <c r="F1282" i="23"/>
  <c r="I1163" i="23"/>
  <c r="D1163" i="23"/>
  <c r="E1163" i="23" s="1"/>
  <c r="V1161" i="23"/>
  <c r="U1161" i="23"/>
  <c r="X1161" i="23" s="1"/>
  <c r="I1157" i="23"/>
  <c r="D1157" i="23"/>
  <c r="V1153" i="23"/>
  <c r="X1153" i="23"/>
  <c r="Y1151" i="23"/>
  <c r="T1151" i="23"/>
  <c r="V1145" i="23"/>
  <c r="U1145" i="23"/>
  <c r="T1140" i="23"/>
  <c r="Y1140" i="23"/>
  <c r="L1138" i="23"/>
  <c r="M1138" i="23" s="1"/>
  <c r="Q1138" i="23"/>
  <c r="V1131" i="23"/>
  <c r="U1131" i="23"/>
  <c r="D1130" i="23"/>
  <c r="I1130" i="23"/>
  <c r="I1125" i="23"/>
  <c r="D1125" i="23"/>
  <c r="F1120" i="23"/>
  <c r="E1120" i="23"/>
  <c r="D1087" i="23"/>
  <c r="E1087" i="23" s="1"/>
  <c r="I1087" i="23"/>
  <c r="E1084" i="23"/>
  <c r="H1084" i="23" s="1"/>
  <c r="F1084" i="23"/>
  <c r="I1079" i="23"/>
  <c r="D1079" i="23"/>
  <c r="T1073" i="23"/>
  <c r="Y1073" i="23"/>
  <c r="T1069" i="23"/>
  <c r="Y1069" i="23"/>
  <c r="I1046" i="23"/>
  <c r="D1046" i="23"/>
  <c r="F1046" i="23" s="1"/>
  <c r="N1042" i="23"/>
  <c r="M1042" i="23"/>
  <c r="V1015" i="23"/>
  <c r="U1015" i="23"/>
  <c r="X1015" i="23" s="1"/>
  <c r="L1010" i="23"/>
  <c r="Q1010" i="23"/>
  <c r="E986" i="23"/>
  <c r="F986" i="23"/>
  <c r="D980" i="23"/>
  <c r="I980" i="23"/>
  <c r="L1162" i="23"/>
  <c r="Q1162" i="23"/>
  <c r="L1156" i="23"/>
  <c r="Q1156" i="23"/>
  <c r="I1149" i="23"/>
  <c r="D1149" i="23"/>
  <c r="E1149" i="23" s="1"/>
  <c r="N1147" i="23"/>
  <c r="M1147" i="23"/>
  <c r="L1146" i="23"/>
  <c r="Q1146" i="23"/>
  <c r="N1135" i="23"/>
  <c r="M1135" i="23"/>
  <c r="P1135" i="23" s="1"/>
  <c r="T1129" i="23"/>
  <c r="Y1129" i="23"/>
  <c r="Q1127" i="23"/>
  <c r="L1127" i="23"/>
  <c r="D1122" i="23"/>
  <c r="F1122" i="23" s="1"/>
  <c r="I1122" i="23"/>
  <c r="L1118" i="23"/>
  <c r="Q1118" i="23"/>
  <c r="V1096" i="23"/>
  <c r="U1096" i="23"/>
  <c r="Y1092" i="23"/>
  <c r="T1092" i="23"/>
  <c r="V1092" i="23" s="1"/>
  <c r="I1080" i="23"/>
  <c r="D1080" i="23"/>
  <c r="F1077" i="23"/>
  <c r="E1077" i="23"/>
  <c r="N1066" i="23"/>
  <c r="P1066" i="23" s="1"/>
  <c r="F1057" i="23"/>
  <c r="E1057" i="23"/>
  <c r="H1057" i="23" s="1"/>
  <c r="Y1043" i="23"/>
  <c r="T1043" i="23"/>
  <c r="D1039" i="23"/>
  <c r="I1039" i="23"/>
  <c r="M1036" i="23"/>
  <c r="N1036" i="23"/>
  <c r="U1026" i="23"/>
  <c r="V1026" i="23"/>
  <c r="L1023" i="23"/>
  <c r="M1023" i="23" s="1"/>
  <c r="Q1023" i="23"/>
  <c r="L1012" i="23"/>
  <c r="Q1012" i="23"/>
  <c r="I1006" i="23"/>
  <c r="D1006" i="23"/>
  <c r="Y1004" i="23"/>
  <c r="T1004" i="23"/>
  <c r="E979" i="23"/>
  <c r="F979" i="23"/>
  <c r="H979" i="23" s="1"/>
  <c r="E978" i="23"/>
  <c r="H978" i="23" s="1"/>
  <c r="F978" i="23"/>
  <c r="T1116" i="23"/>
  <c r="V1116" i="23" s="1"/>
  <c r="Y1116" i="23"/>
  <c r="F1081" i="23"/>
  <c r="E1081" i="23"/>
  <c r="H1081" i="23" s="1"/>
  <c r="F1073" i="23"/>
  <c r="H1073" i="23" s="1"/>
  <c r="E1073" i="23"/>
  <c r="T1064" i="23"/>
  <c r="Y1064" i="23"/>
  <c r="U1063" i="23"/>
  <c r="X1063" i="23" s="1"/>
  <c r="Y1062" i="23"/>
  <c r="T1062" i="23"/>
  <c r="E1061" i="23"/>
  <c r="D1060" i="23"/>
  <c r="E1060" i="23" s="1"/>
  <c r="I1060" i="23"/>
  <c r="I1059" i="23"/>
  <c r="D1059" i="23"/>
  <c r="Q1053" i="23"/>
  <c r="L1053" i="23"/>
  <c r="M1053" i="23" s="1"/>
  <c r="Y1052" i="23"/>
  <c r="T1052" i="23"/>
  <c r="T1051" i="23"/>
  <c r="Y1051" i="23"/>
  <c r="Y1050" i="23"/>
  <c r="T1050" i="23"/>
  <c r="N1048" i="23"/>
  <c r="M1048" i="23"/>
  <c r="F1035" i="23"/>
  <c r="E1035" i="23"/>
  <c r="H1035" i="23" s="1"/>
  <c r="Y1028" i="23"/>
  <c r="T1028" i="23"/>
  <c r="Y1025" i="23"/>
  <c r="T1025" i="23"/>
  <c r="T1020" i="23"/>
  <c r="V1020" i="23" s="1"/>
  <c r="Y1020" i="23"/>
  <c r="N1013" i="23"/>
  <c r="M1013" i="23"/>
  <c r="F1012" i="23"/>
  <c r="E1012" i="23"/>
  <c r="H1012" i="23" s="1"/>
  <c r="Y992" i="23"/>
  <c r="T992" i="23"/>
  <c r="N1064" i="23"/>
  <c r="M1064" i="23"/>
  <c r="V1061" i="23"/>
  <c r="X1061" i="23" s="1"/>
  <c r="U1061" i="23"/>
  <c r="Y1059" i="23"/>
  <c r="T1059" i="23"/>
  <c r="D1058" i="23"/>
  <c r="I1058" i="23"/>
  <c r="D1054" i="23"/>
  <c r="E1054" i="23" s="1"/>
  <c r="I1054" i="23"/>
  <c r="I1049" i="23"/>
  <c r="D1049" i="23"/>
  <c r="Y1037" i="23"/>
  <c r="T1037" i="23"/>
  <c r="D1036" i="23"/>
  <c r="E1036" i="23" s="1"/>
  <c r="I1036" i="23"/>
  <c r="M1032" i="23"/>
  <c r="N1032" i="23"/>
  <c r="U1030" i="23"/>
  <c r="V1030" i="23"/>
  <c r="L1029" i="23"/>
  <c r="M1029" i="23" s="1"/>
  <c r="Q1029" i="23"/>
  <c r="F1014" i="23"/>
  <c r="E1014" i="23"/>
  <c r="H1014" i="23" s="1"/>
  <c r="Q1008" i="23"/>
  <c r="L1008" i="23"/>
  <c r="D1004" i="23"/>
  <c r="I1004" i="23"/>
  <c r="D1146" i="23"/>
  <c r="I1146" i="23"/>
  <c r="L1134" i="23"/>
  <c r="Q1134" i="23"/>
  <c r="E1086" i="23"/>
  <c r="F1086" i="23"/>
  <c r="H1086" i="23" s="1"/>
  <c r="T1079" i="23"/>
  <c r="U1079" i="23" s="1"/>
  <c r="Y1079" i="23"/>
  <c r="F1067" i="23"/>
  <c r="H1067" i="23" s="1"/>
  <c r="E1067" i="23"/>
  <c r="Y1063" i="23"/>
  <c r="I1061" i="23"/>
  <c r="L1051" i="23"/>
  <c r="M1051" i="23" s="1"/>
  <c r="Q1051" i="23"/>
  <c r="L1038" i="23"/>
  <c r="Q1038" i="23"/>
  <c r="D1033" i="23"/>
  <c r="I1033" i="23"/>
  <c r="L1019" i="23"/>
  <c r="M1019" i="23" s="1"/>
  <c r="Q1019" i="23"/>
  <c r="T1014" i="23"/>
  <c r="Y1014" i="23"/>
  <c r="T1009" i="23"/>
  <c r="Y1009" i="23"/>
  <c r="E1008" i="23"/>
  <c r="F1008" i="23"/>
  <c r="H1008" i="23" s="1"/>
  <c r="E1000" i="23"/>
  <c r="F1000" i="23"/>
  <c r="E994" i="23"/>
  <c r="F994" i="23"/>
  <c r="N988" i="23"/>
  <c r="M988" i="23"/>
  <c r="T985" i="23"/>
  <c r="Y985" i="23"/>
  <c r="Q974" i="23"/>
  <c r="L974" i="23"/>
  <c r="M954" i="23"/>
  <c r="N954" i="23"/>
  <c r="D940" i="23"/>
  <c r="E940" i="23" s="1"/>
  <c r="I940" i="23"/>
  <c r="M934" i="23"/>
  <c r="N934" i="23"/>
  <c r="L911" i="23"/>
  <c r="N911" i="23" s="1"/>
  <c r="Q911" i="23"/>
  <c r="I1162" i="23"/>
  <c r="I1160" i="23"/>
  <c r="I1151" i="23"/>
  <c r="D1151" i="23"/>
  <c r="E1151" i="23" s="1"/>
  <c r="D1150" i="23"/>
  <c r="I1150" i="23"/>
  <c r="T1144" i="23"/>
  <c r="Y1144" i="23"/>
  <c r="I1140" i="23"/>
  <c r="H1134" i="23"/>
  <c r="D1128" i="23"/>
  <c r="I1128" i="23"/>
  <c r="I1118" i="23"/>
  <c r="I1115" i="23"/>
  <c r="D1115" i="23"/>
  <c r="F1115" i="23" s="1"/>
  <c r="D1114" i="23"/>
  <c r="E1114" i="23" s="1"/>
  <c r="I1114" i="23"/>
  <c r="T1086" i="23"/>
  <c r="V1086" i="23" s="1"/>
  <c r="Y1086" i="23"/>
  <c r="V1075" i="23"/>
  <c r="U1075" i="23"/>
  <c r="X1075" i="23" s="1"/>
  <c r="D1068" i="23"/>
  <c r="E1068" i="23" s="1"/>
  <c r="V1066" i="23"/>
  <c r="X1066" i="23" s="1"/>
  <c r="L1065" i="23"/>
  <c r="Y1058" i="23"/>
  <c r="F1055" i="23"/>
  <c r="E1055" i="23"/>
  <c r="H1055" i="23" s="1"/>
  <c r="M1052" i="23"/>
  <c r="P1052" i="23" s="1"/>
  <c r="E1051" i="23"/>
  <c r="Q1050" i="23"/>
  <c r="L1044" i="23"/>
  <c r="L1043" i="23"/>
  <c r="M1043" i="23" s="1"/>
  <c r="Y1035" i="23"/>
  <c r="V1032" i="23"/>
  <c r="F1031" i="23"/>
  <c r="E1031" i="23"/>
  <c r="H1031" i="23" s="1"/>
  <c r="L1026" i="23"/>
  <c r="Q1026" i="23"/>
  <c r="I1023" i="23"/>
  <c r="D1020" i="23"/>
  <c r="E1020" i="23" s="1"/>
  <c r="D1017" i="23"/>
  <c r="L1016" i="23"/>
  <c r="L1015" i="23"/>
  <c r="Q1015" i="23"/>
  <c r="Y1012" i="23"/>
  <c r="U1010" i="23"/>
  <c r="M1009" i="23"/>
  <c r="N1009" i="23"/>
  <c r="Q998" i="23"/>
  <c r="L998" i="23"/>
  <c r="U994" i="23"/>
  <c r="V994" i="23"/>
  <c r="E988" i="23"/>
  <c r="F988" i="23"/>
  <c r="E982" i="23"/>
  <c r="F982" i="23"/>
  <c r="N976" i="23"/>
  <c r="M976" i="23"/>
  <c r="T973" i="23"/>
  <c r="Y973" i="23"/>
  <c r="I972" i="23"/>
  <c r="D972" i="23"/>
  <c r="T960" i="23"/>
  <c r="U960" i="23" s="1"/>
  <c r="Y960" i="23"/>
  <c r="Q941" i="23"/>
  <c r="L941" i="23"/>
  <c r="M941" i="23" s="1"/>
  <c r="F1069" i="23"/>
  <c r="H1069" i="23" s="1"/>
  <c r="E1069" i="23"/>
  <c r="D1066" i="23"/>
  <c r="I1066" i="23"/>
  <c r="U1058" i="23"/>
  <c r="V1058" i="23"/>
  <c r="M1050" i="23"/>
  <c r="N1050" i="23"/>
  <c r="U1040" i="23"/>
  <c r="X1040" i="23" s="1"/>
  <c r="V1040" i="23"/>
  <c r="U1038" i="23"/>
  <c r="V1038" i="23"/>
  <c r="F1037" i="23"/>
  <c r="H1037" i="23" s="1"/>
  <c r="E1037" i="23"/>
  <c r="V1031" i="23"/>
  <c r="U1031" i="23"/>
  <c r="D1027" i="23"/>
  <c r="I1027" i="23"/>
  <c r="D1024" i="23"/>
  <c r="I1024" i="23"/>
  <c r="T1017" i="23"/>
  <c r="V1017" i="23" s="1"/>
  <c r="Y1017" i="23"/>
  <c r="T1011" i="23"/>
  <c r="Y1011" i="23"/>
  <c r="H1007" i="23"/>
  <c r="E1007" i="23"/>
  <c r="F1007" i="23"/>
  <c r="E1003" i="23"/>
  <c r="F1003" i="23"/>
  <c r="E1002" i="23"/>
  <c r="F1002" i="23"/>
  <c r="E998" i="23"/>
  <c r="F998" i="23"/>
  <c r="D992" i="23"/>
  <c r="I992" i="23"/>
  <c r="Y980" i="23"/>
  <c r="T980" i="23"/>
  <c r="Y962" i="23"/>
  <c r="T962" i="23"/>
  <c r="U962" i="23" s="1"/>
  <c r="T952" i="23"/>
  <c r="Y952" i="23"/>
  <c r="Y948" i="23"/>
  <c r="T948" i="23"/>
  <c r="I943" i="23"/>
  <c r="D943" i="23"/>
  <c r="D942" i="23"/>
  <c r="E942" i="23" s="1"/>
  <c r="I942" i="23"/>
  <c r="L1152" i="23"/>
  <c r="N1152" i="23" s="1"/>
  <c r="Q1152" i="23"/>
  <c r="F1140" i="23"/>
  <c r="E1140" i="23"/>
  <c r="H1140" i="23" s="1"/>
  <c r="I1138" i="23"/>
  <c r="I1133" i="23"/>
  <c r="D1133" i="23"/>
  <c r="E1133" i="23" s="1"/>
  <c r="D1132" i="23"/>
  <c r="I1132" i="23"/>
  <c r="T1126" i="23"/>
  <c r="V1126" i="23" s="1"/>
  <c r="Y1126" i="23"/>
  <c r="Y1119" i="23"/>
  <c r="F1118" i="23"/>
  <c r="E1118" i="23"/>
  <c r="T1087" i="23"/>
  <c r="U1087" i="23" s="1"/>
  <c r="Y1087" i="23"/>
  <c r="V1071" i="23"/>
  <c r="U1071" i="23"/>
  <c r="X1071" i="23" s="1"/>
  <c r="L1063" i="23"/>
  <c r="Q1063" i="23"/>
  <c r="Y1047" i="23"/>
  <c r="L1041" i="23"/>
  <c r="M1041" i="23" s="1"/>
  <c r="Q1041" i="23"/>
  <c r="U1034" i="23"/>
  <c r="V1034" i="23"/>
  <c r="T1021" i="23"/>
  <c r="Y1021" i="23"/>
  <c r="N1000" i="23"/>
  <c r="M1000" i="23"/>
  <c r="T997" i="23"/>
  <c r="Y997" i="23"/>
  <c r="Q986" i="23"/>
  <c r="L986" i="23"/>
  <c r="U982" i="23"/>
  <c r="V982" i="23"/>
  <c r="E976" i="23"/>
  <c r="F976" i="23"/>
  <c r="L957" i="23"/>
  <c r="M957" i="23" s="1"/>
  <c r="Q957" i="23"/>
  <c r="Y1022" i="23"/>
  <c r="Y1018" i="23"/>
  <c r="H1011" i="23"/>
  <c r="I1008" i="23"/>
  <c r="N1006" i="23"/>
  <c r="P1006" i="23" s="1"/>
  <c r="Y1005" i="23"/>
  <c r="Y1003" i="23"/>
  <c r="X999" i="23"/>
  <c r="I998" i="23"/>
  <c r="F997" i="23"/>
  <c r="H997" i="23" s="1"/>
  <c r="E996" i="23"/>
  <c r="F996" i="23"/>
  <c r="H995" i="23"/>
  <c r="P993" i="23"/>
  <c r="Y991" i="23"/>
  <c r="X987" i="23"/>
  <c r="I986" i="23"/>
  <c r="F985" i="23"/>
  <c r="H985" i="23" s="1"/>
  <c r="E984" i="23"/>
  <c r="F984" i="23"/>
  <c r="Y979" i="23"/>
  <c r="X975" i="23"/>
  <c r="I974" i="23"/>
  <c r="F973" i="23"/>
  <c r="H973" i="23" s="1"/>
  <c r="T971" i="23"/>
  <c r="U971" i="23" s="1"/>
  <c r="Y971" i="23"/>
  <c r="M966" i="23"/>
  <c r="N966" i="23"/>
  <c r="P966" i="23" s="1"/>
  <c r="Y964" i="23"/>
  <c r="I964" i="23"/>
  <c r="I957" i="23"/>
  <c r="Q952" i="23"/>
  <c r="D950" i="23"/>
  <c r="E950" i="23" s="1"/>
  <c r="I950" i="23"/>
  <c r="U939" i="23"/>
  <c r="V939" i="23"/>
  <c r="U935" i="23"/>
  <c r="V935" i="23"/>
  <c r="M932" i="23"/>
  <c r="N932" i="23"/>
  <c r="P932" i="23" s="1"/>
  <c r="T916" i="23"/>
  <c r="U916" i="23" s="1"/>
  <c r="Y916" i="23"/>
  <c r="Y912" i="23"/>
  <c r="T912" i="23"/>
  <c r="U912" i="23" s="1"/>
  <c r="Y902" i="23"/>
  <c r="T902" i="23"/>
  <c r="L1231" i="23"/>
  <c r="M1231" i="23" s="1"/>
  <c r="Q1231" i="23"/>
  <c r="F1273" i="23"/>
  <c r="E1273" i="23"/>
  <c r="N1270" i="23"/>
  <c r="M1270" i="23"/>
  <c r="T1266" i="23"/>
  <c r="Y1266" i="23"/>
  <c r="T1027" i="23"/>
  <c r="I1021" i="23"/>
  <c r="D1016" i="23"/>
  <c r="D1013" i="23"/>
  <c r="P1011" i="23"/>
  <c r="X1007" i="23"/>
  <c r="V1005" i="23"/>
  <c r="X1005" i="23" s="1"/>
  <c r="L1004" i="23"/>
  <c r="V1003" i="23"/>
  <c r="X1003" i="23" s="1"/>
  <c r="X1001" i="23"/>
  <c r="I1000" i="23"/>
  <c r="F999" i="23"/>
  <c r="H999" i="23" s="1"/>
  <c r="T998" i="23"/>
  <c r="P995" i="23"/>
  <c r="Y993" i="23"/>
  <c r="L992" i="23"/>
  <c r="V991" i="23"/>
  <c r="I988" i="23"/>
  <c r="F987" i="23"/>
  <c r="H987" i="23" s="1"/>
  <c r="T986" i="23"/>
  <c r="Y981" i="23"/>
  <c r="L980" i="23"/>
  <c r="V979" i="23"/>
  <c r="X979" i="23" s="1"/>
  <c r="X977" i="23"/>
  <c r="I976" i="23"/>
  <c r="F975" i="23"/>
  <c r="H975" i="23" s="1"/>
  <c r="T974" i="23"/>
  <c r="Q972" i="23"/>
  <c r="L971" i="23"/>
  <c r="M971" i="23" s="1"/>
  <c r="Y970" i="23"/>
  <c r="I967" i="23"/>
  <c r="D966" i="23"/>
  <c r="E966" i="23" s="1"/>
  <c r="D958" i="23"/>
  <c r="I954" i="23"/>
  <c r="D954" i="23"/>
  <c r="E954" i="23" s="1"/>
  <c r="N952" i="23"/>
  <c r="P952" i="23" s="1"/>
  <c r="L951" i="23"/>
  <c r="M951" i="23" s="1"/>
  <c r="Q951" i="23"/>
  <c r="F949" i="23"/>
  <c r="H949" i="23" s="1"/>
  <c r="M948" i="23"/>
  <c r="N948" i="23"/>
  <c r="Y943" i="23"/>
  <c r="T943" i="23"/>
  <c r="T936" i="23"/>
  <c r="L929" i="23"/>
  <c r="Y928" i="23"/>
  <c r="F927" i="23"/>
  <c r="H927" i="23" s="1"/>
  <c r="F925" i="23"/>
  <c r="H925" i="23" s="1"/>
  <c r="L922" i="23"/>
  <c r="Q922" i="23"/>
  <c r="L914" i="23"/>
  <c r="Q914" i="23"/>
  <c r="L913" i="23"/>
  <c r="M913" i="23" s="1"/>
  <c r="Q913" i="23"/>
  <c r="E909" i="23"/>
  <c r="F909" i="23"/>
  <c r="D907" i="23"/>
  <c r="I907" i="23"/>
  <c r="M906" i="23"/>
  <c r="N906" i="23"/>
  <c r="L1248" i="23"/>
  <c r="Q1248" i="23"/>
  <c r="L1232" i="23"/>
  <c r="N1232" i="23" s="1"/>
  <c r="Q1232" i="23"/>
  <c r="F1279" i="23"/>
  <c r="E1279" i="23"/>
  <c r="N1276" i="23"/>
  <c r="M1276" i="23"/>
  <c r="T1273" i="23"/>
  <c r="Y1273" i="23"/>
  <c r="T1006" i="23"/>
  <c r="I1002" i="23"/>
  <c r="F1001" i="23"/>
  <c r="H1001" i="23" s="1"/>
  <c r="T1000" i="23"/>
  <c r="Y995" i="23"/>
  <c r="L994" i="23"/>
  <c r="V993" i="23"/>
  <c r="X993" i="23" s="1"/>
  <c r="X991" i="23"/>
  <c r="I990" i="23"/>
  <c r="F989" i="23"/>
  <c r="H989" i="23" s="1"/>
  <c r="T988" i="23"/>
  <c r="Y983" i="23"/>
  <c r="L982" i="23"/>
  <c r="V981" i="23"/>
  <c r="X981" i="23" s="1"/>
  <c r="I978" i="23"/>
  <c r="F977" i="23"/>
  <c r="H977" i="23" s="1"/>
  <c r="T976" i="23"/>
  <c r="E967" i="23"/>
  <c r="F967" i="23"/>
  <c r="E963" i="23"/>
  <c r="F963" i="23"/>
  <c r="T958" i="23"/>
  <c r="U958" i="23" s="1"/>
  <c r="T954" i="23"/>
  <c r="Y954" i="23"/>
  <c r="Y953" i="23"/>
  <c r="F953" i="23"/>
  <c r="H953" i="23" s="1"/>
  <c r="F951" i="23"/>
  <c r="H951" i="23" s="1"/>
  <c r="V949" i="23"/>
  <c r="X949" i="23" s="1"/>
  <c r="D948" i="23"/>
  <c r="E948" i="23" s="1"/>
  <c r="I948" i="23"/>
  <c r="F947" i="23"/>
  <c r="H947" i="23" s="1"/>
  <c r="V945" i="23"/>
  <c r="X945" i="23" s="1"/>
  <c r="Q944" i="23"/>
  <c r="Q937" i="23"/>
  <c r="L937" i="23"/>
  <c r="M937" i="23" s="1"/>
  <c r="I931" i="23"/>
  <c r="D931" i="23"/>
  <c r="D930" i="23"/>
  <c r="E930" i="23" s="1"/>
  <c r="I930" i="23"/>
  <c r="U927" i="23"/>
  <c r="V927" i="23"/>
  <c r="L923" i="23"/>
  <c r="M923" i="23" s="1"/>
  <c r="Q923" i="23"/>
  <c r="D922" i="23"/>
  <c r="U909" i="23"/>
  <c r="V909" i="23"/>
  <c r="Y894" i="23"/>
  <c r="T894" i="23"/>
  <c r="D887" i="23"/>
  <c r="F887" i="23" s="1"/>
  <c r="I887" i="23"/>
  <c r="Y880" i="23"/>
  <c r="T880" i="23"/>
  <c r="T1243" i="23"/>
  <c r="V1243" i="23" s="1"/>
  <c r="Y1243" i="23"/>
  <c r="L1233" i="23"/>
  <c r="Q1233" i="23"/>
  <c r="L1227" i="23"/>
  <c r="Q1227" i="23"/>
  <c r="T1279" i="23"/>
  <c r="Y1279" i="23"/>
  <c r="D1269" i="23"/>
  <c r="I1269" i="23"/>
  <c r="T1002" i="23"/>
  <c r="L996" i="23"/>
  <c r="V995" i="23"/>
  <c r="X995" i="23" s="1"/>
  <c r="T990" i="23"/>
  <c r="L984" i="23"/>
  <c r="V983" i="23"/>
  <c r="T978" i="23"/>
  <c r="Y966" i="23"/>
  <c r="Q959" i="23"/>
  <c r="L959" i="23"/>
  <c r="M959" i="23" s="1"/>
  <c r="Y957" i="23"/>
  <c r="T956" i="23"/>
  <c r="Y956" i="23"/>
  <c r="D952" i="23"/>
  <c r="E952" i="23" s="1"/>
  <c r="I952" i="23"/>
  <c r="U947" i="23"/>
  <c r="X947" i="23" s="1"/>
  <c r="V947" i="23"/>
  <c r="M944" i="23"/>
  <c r="N944" i="23"/>
  <c r="M942" i="23"/>
  <c r="N942" i="23"/>
  <c r="D938" i="23"/>
  <c r="E938" i="23" s="1"/>
  <c r="I938" i="23"/>
  <c r="D923" i="23"/>
  <c r="I923" i="23"/>
  <c r="Y919" i="23"/>
  <c r="I918" i="23"/>
  <c r="D918" i="23"/>
  <c r="F918" i="23" s="1"/>
  <c r="I915" i="23"/>
  <c r="D915" i="23"/>
  <c r="D908" i="23"/>
  <c r="I888" i="23"/>
  <c r="D888" i="23"/>
  <c r="E888" i="23" s="1"/>
  <c r="T1245" i="23"/>
  <c r="V1245" i="23" s="1"/>
  <c r="Y1245" i="23"/>
  <c r="L1234" i="23"/>
  <c r="Q1234" i="23"/>
  <c r="L1228" i="23"/>
  <c r="M1228" i="23" s="1"/>
  <c r="Q1228" i="23"/>
  <c r="D1275" i="23"/>
  <c r="I1275" i="23"/>
  <c r="X983" i="23"/>
  <c r="L970" i="23"/>
  <c r="Q970" i="23"/>
  <c r="M936" i="23"/>
  <c r="N936" i="23"/>
  <c r="P936" i="23" s="1"/>
  <c r="Y931" i="23"/>
  <c r="T931" i="23"/>
  <c r="Y924" i="23"/>
  <c r="T924" i="23"/>
  <c r="U919" i="23"/>
  <c r="V919" i="23"/>
  <c r="X919" i="23" s="1"/>
  <c r="L910" i="23"/>
  <c r="N910" i="23" s="1"/>
  <c r="Q910" i="23"/>
  <c r="U908" i="23"/>
  <c r="V908" i="23"/>
  <c r="L903" i="23"/>
  <c r="N903" i="23" s="1"/>
  <c r="Q903" i="23"/>
  <c r="D902" i="23"/>
  <c r="F902" i="23" s="1"/>
  <c r="I902" i="23"/>
  <c r="I898" i="23"/>
  <c r="D898" i="23"/>
  <c r="E898" i="23" s="1"/>
  <c r="L1235" i="23"/>
  <c r="Q1235" i="23"/>
  <c r="L1229" i="23"/>
  <c r="M1229" i="23" s="1"/>
  <c r="Q1229" i="23"/>
  <c r="P1005" i="23"/>
  <c r="E969" i="23"/>
  <c r="F969" i="23"/>
  <c r="D946" i="23"/>
  <c r="E946" i="23" s="1"/>
  <c r="I946" i="23"/>
  <c r="D934" i="23"/>
  <c r="E934" i="23" s="1"/>
  <c r="I934" i="23"/>
  <c r="U921" i="23"/>
  <c r="V921" i="23"/>
  <c r="E911" i="23"/>
  <c r="F911" i="23"/>
  <c r="D906" i="23"/>
  <c r="F906" i="23" s="1"/>
  <c r="I906" i="23"/>
  <c r="I903" i="23"/>
  <c r="D891" i="23"/>
  <c r="E891" i="23" s="1"/>
  <c r="I891" i="23"/>
  <c r="U888" i="23"/>
  <c r="X888" i="23" s="1"/>
  <c r="U884" i="23"/>
  <c r="V884" i="23"/>
  <c r="Q881" i="23"/>
  <c r="L1245" i="23"/>
  <c r="N1245" i="23" s="1"/>
  <c r="Q1245" i="23"/>
  <c r="Q1243" i="23"/>
  <c r="V1280" i="23"/>
  <c r="U1280" i="23"/>
  <c r="Q1276" i="23"/>
  <c r="Q1270" i="23"/>
  <c r="E1264" i="23"/>
  <c r="F1264" i="23"/>
  <c r="I1263" i="23"/>
  <c r="D1263" i="23"/>
  <c r="E1262" i="23"/>
  <c r="F1262" i="23"/>
  <c r="U1260" i="23"/>
  <c r="V1260" i="23"/>
  <c r="L1255" i="23"/>
  <c r="M1255" i="23" s="1"/>
  <c r="Q1255" i="23"/>
  <c r="M940" i="23"/>
  <c r="N940" i="23"/>
  <c r="M928" i="23"/>
  <c r="N928" i="23"/>
  <c r="U901" i="23"/>
  <c r="V901" i="23"/>
  <c r="Y896" i="23"/>
  <c r="T896" i="23"/>
  <c r="T874" i="23"/>
  <c r="T872" i="23"/>
  <c r="T1251" i="23"/>
  <c r="Y1251" i="23"/>
  <c r="Y1250" i="23"/>
  <c r="D1250" i="23"/>
  <c r="F1250" i="23" s="1"/>
  <c r="I1250" i="23"/>
  <c r="I1245" i="23"/>
  <c r="T1239" i="23"/>
  <c r="Y1239" i="23"/>
  <c r="Y1238" i="23"/>
  <c r="D1238" i="23"/>
  <c r="F1238" i="23" s="1"/>
  <c r="I1238" i="23"/>
  <c r="F1280" i="23"/>
  <c r="H1280" i="23" s="1"/>
  <c r="V1278" i="23"/>
  <c r="X1278" i="23" s="1"/>
  <c r="U1274" i="23"/>
  <c r="V1274" i="23"/>
  <c r="V1272" i="23"/>
  <c r="X1272" i="23" s="1"/>
  <c r="U1268" i="23"/>
  <c r="V1268" i="23"/>
  <c r="I1268" i="23"/>
  <c r="U1265" i="23"/>
  <c r="V1265" i="23"/>
  <c r="E1259" i="23"/>
  <c r="F1259" i="23"/>
  <c r="E1288" i="23"/>
  <c r="F1288" i="23"/>
  <c r="M904" i="23"/>
  <c r="N904" i="23"/>
  <c r="Y898" i="23"/>
  <c r="T898" i="23"/>
  <c r="V898" i="23" s="1"/>
  <c r="Y892" i="23"/>
  <c r="T892" i="23"/>
  <c r="U892" i="23" s="1"/>
  <c r="T891" i="23"/>
  <c r="Y891" i="23"/>
  <c r="U876" i="23"/>
  <c r="V876" i="23"/>
  <c r="L871" i="23"/>
  <c r="Q871" i="23"/>
  <c r="L1241" i="23"/>
  <c r="Q1241" i="23"/>
  <c r="Q1239" i="23"/>
  <c r="V1281" i="23"/>
  <c r="U1281" i="23"/>
  <c r="E1274" i="23"/>
  <c r="H1274" i="23" s="1"/>
  <c r="F1274" i="23"/>
  <c r="E1268" i="23"/>
  <c r="F1268" i="23"/>
  <c r="U1263" i="23"/>
  <c r="V1263" i="23"/>
  <c r="I1254" i="23"/>
  <c r="D1254" i="23"/>
  <c r="T1252" i="23"/>
  <c r="Y1252" i="23"/>
  <c r="E1300" i="23"/>
  <c r="F1300" i="23"/>
  <c r="E1294" i="23"/>
  <c r="F1294" i="23"/>
  <c r="L919" i="23"/>
  <c r="M919" i="23" s="1"/>
  <c r="Q919" i="23"/>
  <c r="L916" i="23"/>
  <c r="Q916" i="23"/>
  <c r="D900" i="23"/>
  <c r="F900" i="23" s="1"/>
  <c r="T893" i="23"/>
  <c r="Y893" i="23"/>
  <c r="L892" i="23"/>
  <c r="T878" i="23"/>
  <c r="Q872" i="23"/>
  <c r="T1247" i="23"/>
  <c r="Y1247" i="23"/>
  <c r="D1246" i="23"/>
  <c r="F1246" i="23" s="1"/>
  <c r="I1246" i="23"/>
  <c r="I1241" i="23"/>
  <c r="E1276" i="23"/>
  <c r="F1276" i="23"/>
  <c r="E1270" i="23"/>
  <c r="F1270" i="23"/>
  <c r="U1267" i="23"/>
  <c r="X1267" i="23" s="1"/>
  <c r="E1267" i="23"/>
  <c r="F1267" i="23"/>
  <c r="T1264" i="23"/>
  <c r="Y1264" i="23"/>
  <c r="U1259" i="23"/>
  <c r="V1259" i="23"/>
  <c r="T1258" i="23"/>
  <c r="Y1258" i="23"/>
  <c r="E1256" i="23"/>
  <c r="H1256" i="23" s="1"/>
  <c r="F1256" i="23"/>
  <c r="U1253" i="23"/>
  <c r="V1253" i="23"/>
  <c r="E1285" i="23"/>
  <c r="F1285" i="23"/>
  <c r="U900" i="23"/>
  <c r="X900" i="23" s="1"/>
  <c r="V900" i="23"/>
  <c r="M872" i="23"/>
  <c r="N872" i="23"/>
  <c r="L1249" i="23"/>
  <c r="N1249" i="23" s="1"/>
  <c r="Q1249" i="23"/>
  <c r="L1237" i="23"/>
  <c r="Q1237" i="23"/>
  <c r="N1278" i="23"/>
  <c r="M1278" i="23"/>
  <c r="N1272" i="23"/>
  <c r="M1272" i="23"/>
  <c r="P1281" i="23"/>
  <c r="P1280" i="23"/>
  <c r="Y1267" i="23"/>
  <c r="V1256" i="23"/>
  <c r="X1256" i="23" s="1"/>
  <c r="V1255" i="23"/>
  <c r="X1255" i="23" s="1"/>
  <c r="E1255" i="23"/>
  <c r="F1255" i="23"/>
  <c r="Y1253" i="23"/>
  <c r="M1304" i="23"/>
  <c r="N1304" i="23"/>
  <c r="U1303" i="23"/>
  <c r="V1303" i="23"/>
  <c r="M1301" i="23"/>
  <c r="P1301" i="23" s="1"/>
  <c r="N1301" i="23"/>
  <c r="U1300" i="23"/>
  <c r="V1300" i="23"/>
  <c r="M1298" i="23"/>
  <c r="N1298" i="23"/>
  <c r="U1297" i="23"/>
  <c r="V1297" i="23"/>
  <c r="M1295" i="23"/>
  <c r="P1295" i="23" s="1"/>
  <c r="N1295" i="23"/>
  <c r="U1294" i="23"/>
  <c r="V1294" i="23"/>
  <c r="M1292" i="23"/>
  <c r="N1292" i="23"/>
  <c r="U1291" i="23"/>
  <c r="V1291" i="23"/>
  <c r="M1289" i="23"/>
  <c r="N1289" i="23"/>
  <c r="U1288" i="23"/>
  <c r="X1288" i="23" s="1"/>
  <c r="V1288" i="23"/>
  <c r="M1286" i="23"/>
  <c r="N1286" i="23"/>
  <c r="U1285" i="23"/>
  <c r="V1285" i="23"/>
  <c r="M1283" i="23"/>
  <c r="P1283" i="23" s="1"/>
  <c r="N1283" i="23"/>
  <c r="U1282" i="23"/>
  <c r="V1282" i="23"/>
  <c r="M1266" i="23"/>
  <c r="P1266" i="23" s="1"/>
  <c r="M1264" i="23"/>
  <c r="P1264" i="23" s="1"/>
  <c r="Y1263" i="23"/>
  <c r="U1262" i="23"/>
  <c r="X1262" i="23" s="1"/>
  <c r="I1262" i="23"/>
  <c r="T1261" i="23"/>
  <c r="L1259" i="23"/>
  <c r="M1259" i="23" s="1"/>
  <c r="L1258" i="23"/>
  <c r="D1253" i="23"/>
  <c r="Y1305" i="23"/>
  <c r="Y1302" i="23"/>
  <c r="Y1299" i="23"/>
  <c r="Y1296" i="23"/>
  <c r="Y1293" i="23"/>
  <c r="Y1290" i="23"/>
  <c r="Y1287" i="23"/>
  <c r="Y1284" i="23"/>
  <c r="N1260" i="23"/>
  <c r="M1260" i="23"/>
  <c r="P1260" i="23" s="1"/>
  <c r="I1257" i="23"/>
  <c r="I1256" i="23"/>
  <c r="Y1254" i="23"/>
  <c r="U1305" i="23"/>
  <c r="V1305" i="23"/>
  <c r="M1303" i="23"/>
  <c r="N1303" i="23"/>
  <c r="U1302" i="23"/>
  <c r="V1302" i="23"/>
  <c r="M1300" i="23"/>
  <c r="N1300" i="23"/>
  <c r="U1299" i="23"/>
  <c r="V1299" i="23"/>
  <c r="M1297" i="23"/>
  <c r="P1297" i="23" s="1"/>
  <c r="N1297" i="23"/>
  <c r="U1296" i="23"/>
  <c r="V1296" i="23"/>
  <c r="M1294" i="23"/>
  <c r="N1294" i="23"/>
  <c r="U1293" i="23"/>
  <c r="X1293" i="23" s="1"/>
  <c r="V1293" i="23"/>
  <c r="M1291" i="23"/>
  <c r="N1291" i="23"/>
  <c r="U1290" i="23"/>
  <c r="V1290" i="23"/>
  <c r="F1289" i="23"/>
  <c r="H1289" i="23" s="1"/>
  <c r="M1288" i="23"/>
  <c r="N1288" i="23"/>
  <c r="U1287" i="23"/>
  <c r="V1287" i="23"/>
  <c r="F1286" i="23"/>
  <c r="H1286" i="23" s="1"/>
  <c r="M1285" i="23"/>
  <c r="P1285" i="23" s="1"/>
  <c r="N1285" i="23"/>
  <c r="U1284" i="23"/>
  <c r="V1284" i="23"/>
  <c r="F1283" i="23"/>
  <c r="H1283" i="23" s="1"/>
  <c r="M1282" i="23"/>
  <c r="N1282" i="23"/>
  <c r="Q1261" i="23"/>
  <c r="F1257" i="23"/>
  <c r="V1254" i="23"/>
  <c r="X1254" i="23" s="1"/>
  <c r="Y1304" i="23"/>
  <c r="Y1301" i="23"/>
  <c r="Y1298" i="23"/>
  <c r="Y1295" i="23"/>
  <c r="Y1292" i="23"/>
  <c r="Y1289" i="23"/>
  <c r="Y1286" i="23"/>
  <c r="Y1283" i="23"/>
  <c r="M1305" i="23"/>
  <c r="P1305" i="23" s="1"/>
  <c r="N1305" i="23"/>
  <c r="U1304" i="23"/>
  <c r="V1304" i="23"/>
  <c r="M1302" i="23"/>
  <c r="N1302" i="23"/>
  <c r="U1301" i="23"/>
  <c r="X1301" i="23" s="1"/>
  <c r="V1301" i="23"/>
  <c r="M1299" i="23"/>
  <c r="P1299" i="23" s="1"/>
  <c r="N1299" i="23"/>
  <c r="U1298" i="23"/>
  <c r="V1298" i="23"/>
  <c r="M1296" i="23"/>
  <c r="P1296" i="23" s="1"/>
  <c r="N1296" i="23"/>
  <c r="U1295" i="23"/>
  <c r="V1295" i="23"/>
  <c r="M1293" i="23"/>
  <c r="N1293" i="23"/>
  <c r="U1292" i="23"/>
  <c r="V1292" i="23"/>
  <c r="M1290" i="23"/>
  <c r="N1290" i="23"/>
  <c r="U1289" i="23"/>
  <c r="V1289" i="23"/>
  <c r="M1287" i="23"/>
  <c r="P1287" i="23" s="1"/>
  <c r="N1287" i="23"/>
  <c r="U1286" i="23"/>
  <c r="V1286" i="23"/>
  <c r="M1284" i="23"/>
  <c r="N1284" i="23"/>
  <c r="U1283" i="23"/>
  <c r="V1283" i="23"/>
  <c r="Q1319" i="23"/>
  <c r="Q1318" i="23"/>
  <c r="Q1317" i="23"/>
  <c r="Q1316" i="23"/>
  <c r="Q1315" i="23"/>
  <c r="Q1314" i="23"/>
  <c r="Q1313" i="23"/>
  <c r="Q1312" i="23"/>
  <c r="Q1311" i="23"/>
  <c r="Q1310" i="23"/>
  <c r="Q1309" i="23"/>
  <c r="Q1308" i="23"/>
  <c r="Q1307" i="23"/>
  <c r="Q1306" i="23"/>
  <c r="U1319" i="23"/>
  <c r="V1319" i="23"/>
  <c r="U1318" i="23"/>
  <c r="X1318" i="23" s="1"/>
  <c r="V1318" i="23"/>
  <c r="U1317" i="23"/>
  <c r="V1317" i="23"/>
  <c r="U1316" i="23"/>
  <c r="V1316" i="23"/>
  <c r="U1315" i="23"/>
  <c r="V1315" i="23"/>
  <c r="U1314" i="23"/>
  <c r="V1314" i="23"/>
  <c r="X1314" i="23" s="1"/>
  <c r="U1313" i="23"/>
  <c r="V1313" i="23"/>
  <c r="U1312" i="23"/>
  <c r="X1312" i="23" s="1"/>
  <c r="V1312" i="23"/>
  <c r="U1311" i="23"/>
  <c r="V1311" i="23"/>
  <c r="U1310" i="23"/>
  <c r="V1310" i="23"/>
  <c r="U1309" i="23"/>
  <c r="X1309" i="23" s="1"/>
  <c r="V1309" i="23"/>
  <c r="U1308" i="23"/>
  <c r="V1308" i="23"/>
  <c r="X1308" i="23" s="1"/>
  <c r="U1307" i="23"/>
  <c r="V1307" i="23"/>
  <c r="U1306" i="23"/>
  <c r="V1306" i="23"/>
  <c r="X1306" i="23"/>
  <c r="M1319" i="23"/>
  <c r="N1319" i="23"/>
  <c r="M1318" i="23"/>
  <c r="P1318" i="23" s="1"/>
  <c r="N1318" i="23"/>
  <c r="M1317" i="23"/>
  <c r="N1317" i="23"/>
  <c r="M1316" i="23"/>
  <c r="N1316" i="23"/>
  <c r="M1315" i="23"/>
  <c r="N1315" i="23"/>
  <c r="M1314" i="23"/>
  <c r="N1314" i="23"/>
  <c r="P1314" i="23" s="1"/>
  <c r="M1313" i="23"/>
  <c r="N1313" i="23"/>
  <c r="M1312" i="23"/>
  <c r="P1312" i="23" s="1"/>
  <c r="N1312" i="23"/>
  <c r="M1311" i="23"/>
  <c r="N1311" i="23"/>
  <c r="M1310" i="23"/>
  <c r="N1310" i="23"/>
  <c r="P1310" i="23" s="1"/>
  <c r="M1309" i="23"/>
  <c r="N1309" i="23"/>
  <c r="M1308" i="23"/>
  <c r="N1308" i="23"/>
  <c r="P1308" i="23"/>
  <c r="M1307" i="23"/>
  <c r="N1307" i="23"/>
  <c r="M1306" i="23"/>
  <c r="N1306" i="23"/>
  <c r="E1319" i="23"/>
  <c r="F1319" i="23"/>
  <c r="E1318" i="23"/>
  <c r="H1318" i="23" s="1"/>
  <c r="F1318" i="23"/>
  <c r="E1317" i="23"/>
  <c r="F1317" i="23"/>
  <c r="E1316" i="23"/>
  <c r="F1316" i="23"/>
  <c r="H1316" i="23" s="1"/>
  <c r="E1315" i="23"/>
  <c r="F1315" i="23"/>
  <c r="E1314" i="23"/>
  <c r="H1314" i="23" s="1"/>
  <c r="F1314" i="23"/>
  <c r="E1313" i="23"/>
  <c r="H1313" i="23" s="1"/>
  <c r="F1313" i="23"/>
  <c r="E1312" i="23"/>
  <c r="F1312" i="23"/>
  <c r="H1312" i="23" s="1"/>
  <c r="E1311" i="23"/>
  <c r="F1311" i="23"/>
  <c r="E1310" i="23"/>
  <c r="H1310" i="23" s="1"/>
  <c r="F1310" i="23"/>
  <c r="E1309" i="23"/>
  <c r="F1309" i="23"/>
  <c r="E1308" i="23"/>
  <c r="H1308" i="23" s="1"/>
  <c r="F1308" i="23"/>
  <c r="E1307" i="23"/>
  <c r="F1307" i="23"/>
  <c r="E1306" i="23"/>
  <c r="H1306" i="23" s="1"/>
  <c r="F1306" i="23"/>
  <c r="H1304" i="23"/>
  <c r="H1301" i="23"/>
  <c r="H1299" i="23"/>
  <c r="H1298" i="23"/>
  <c r="H1297" i="23"/>
  <c r="H1296" i="23"/>
  <c r="H1295" i="23"/>
  <c r="H1294" i="23"/>
  <c r="P1292" i="23"/>
  <c r="P1291" i="23"/>
  <c r="H1290" i="23"/>
  <c r="P1289" i="23"/>
  <c r="H1287" i="23"/>
  <c r="H1284" i="23"/>
  <c r="N1279" i="23"/>
  <c r="P1279" i="23" s="1"/>
  <c r="N1277" i="23"/>
  <c r="P1277" i="23" s="1"/>
  <c r="X1276" i="23"/>
  <c r="N1275" i="23"/>
  <c r="P1275" i="23" s="1"/>
  <c r="N1273" i="23"/>
  <c r="P1273" i="23" s="1"/>
  <c r="N1271" i="23"/>
  <c r="P1271" i="23" s="1"/>
  <c r="X1270" i="23"/>
  <c r="N1269" i="23"/>
  <c r="P1269" i="23" s="1"/>
  <c r="N1267" i="23"/>
  <c r="P1267" i="23" s="1"/>
  <c r="N1265" i="23"/>
  <c r="P1265" i="23" s="1"/>
  <c r="N1263" i="23"/>
  <c r="N1261" i="23"/>
  <c r="P1261" i="23" s="1"/>
  <c r="N1257" i="23"/>
  <c r="P1257" i="23" s="1"/>
  <c r="N1253" i="23"/>
  <c r="P1253" i="23" s="1"/>
  <c r="H1277" i="23"/>
  <c r="H1271" i="23"/>
  <c r="H1265" i="23"/>
  <c r="H1261" i="23"/>
  <c r="H1257" i="23"/>
  <c r="P1263" i="23"/>
  <c r="F1252" i="23"/>
  <c r="X1271" i="23"/>
  <c r="X1269" i="23"/>
  <c r="X1259" i="23"/>
  <c r="X1257" i="23"/>
  <c r="H1278" i="23"/>
  <c r="H1266" i="23"/>
  <c r="H1260" i="23"/>
  <c r="H1252" i="23"/>
  <c r="P1274" i="23"/>
  <c r="P1268" i="23"/>
  <c r="P1256" i="23"/>
  <c r="P1252" i="23"/>
  <c r="M1251" i="23"/>
  <c r="P1251" i="23"/>
  <c r="U1250" i="23"/>
  <c r="X1250" i="23" s="1"/>
  <c r="E1250" i="23"/>
  <c r="U1248" i="23"/>
  <c r="X1248" i="23" s="1"/>
  <c r="E1248" i="23"/>
  <c r="H1248" i="23" s="1"/>
  <c r="M1247" i="23"/>
  <c r="P1247" i="23" s="1"/>
  <c r="U1246" i="23"/>
  <c r="X1246" i="23" s="1"/>
  <c r="E1246" i="23"/>
  <c r="H1246" i="23" s="1"/>
  <c r="M1245" i="23"/>
  <c r="U1244" i="23"/>
  <c r="X1244" i="23" s="1"/>
  <c r="E1244" i="23"/>
  <c r="H1244" i="23"/>
  <c r="M1243" i="23"/>
  <c r="P1243" i="23" s="1"/>
  <c r="U1242" i="23"/>
  <c r="X1242" i="23" s="1"/>
  <c r="U1240" i="23"/>
  <c r="X1240" i="23" s="1"/>
  <c r="E1240" i="23"/>
  <c r="H1240" i="23" s="1"/>
  <c r="M1239" i="23"/>
  <c r="P1239" i="23" s="1"/>
  <c r="U1238" i="23"/>
  <c r="X1238" i="23" s="1"/>
  <c r="E1238" i="23"/>
  <c r="U1236" i="23"/>
  <c r="X1236" i="23" s="1"/>
  <c r="V1235" i="23"/>
  <c r="U1235" i="23"/>
  <c r="X1235" i="23" s="1"/>
  <c r="V1234" i="23"/>
  <c r="U1234" i="23"/>
  <c r="V1233" i="23"/>
  <c r="U1233" i="23"/>
  <c r="X1233" i="23" s="1"/>
  <c r="V1232" i="23"/>
  <c r="U1232" i="23"/>
  <c r="X1232" i="23" s="1"/>
  <c r="V1231" i="23"/>
  <c r="U1231" i="23"/>
  <c r="V1230" i="23"/>
  <c r="U1230" i="23"/>
  <c r="X1230" i="23" s="1"/>
  <c r="V1229" i="23"/>
  <c r="U1229" i="23"/>
  <c r="X1229" i="23" s="1"/>
  <c r="V1228" i="23"/>
  <c r="U1228" i="23"/>
  <c r="V1227" i="23"/>
  <c r="U1227" i="23"/>
  <c r="X1227" i="23" s="1"/>
  <c r="N1236" i="23"/>
  <c r="N1235" i="23"/>
  <c r="M1235" i="23"/>
  <c r="N1233" i="23"/>
  <c r="M1233" i="23"/>
  <c r="N1231" i="23"/>
  <c r="N1230" i="23"/>
  <c r="N1229" i="23"/>
  <c r="P1229" i="23" s="1"/>
  <c r="E1251" i="23"/>
  <c r="H1251" i="23" s="1"/>
  <c r="M1250" i="23"/>
  <c r="P1250" i="23" s="1"/>
  <c r="U1249" i="23"/>
  <c r="X1249" i="23" s="1"/>
  <c r="E1249" i="23"/>
  <c r="H1249" i="23" s="1"/>
  <c r="E1247" i="23"/>
  <c r="H1247" i="23" s="1"/>
  <c r="M1246" i="23"/>
  <c r="P1246" i="23" s="1"/>
  <c r="U1245" i="23"/>
  <c r="X1245" i="23" s="1"/>
  <c r="E1245" i="23"/>
  <c r="H1245" i="23" s="1"/>
  <c r="M1244" i="23"/>
  <c r="P1244" i="23" s="1"/>
  <c r="E1243" i="23"/>
  <c r="H1243" i="23" s="1"/>
  <c r="M1242" i="23"/>
  <c r="P1242" i="23" s="1"/>
  <c r="U1241" i="23"/>
  <c r="X1241" i="23" s="1"/>
  <c r="E1241" i="23"/>
  <c r="H1241" i="23" s="1"/>
  <c r="M1240" i="23"/>
  <c r="P1240" i="23" s="1"/>
  <c r="E1239" i="23"/>
  <c r="H1239" i="23" s="1"/>
  <c r="M1238" i="23"/>
  <c r="P1238" i="23" s="1"/>
  <c r="U1237" i="23"/>
  <c r="X1237" i="23" s="1"/>
  <c r="E1237" i="23"/>
  <c r="H1237" i="23" s="1"/>
  <c r="E1236" i="23"/>
  <c r="F1236" i="23"/>
  <c r="E1235" i="23"/>
  <c r="F1235" i="23"/>
  <c r="E1234" i="23"/>
  <c r="F1234" i="23"/>
  <c r="E1233" i="23"/>
  <c r="F1233" i="23"/>
  <c r="E1232" i="23"/>
  <c r="F1232" i="23"/>
  <c r="E1231" i="23"/>
  <c r="F1231" i="23"/>
  <c r="E1230" i="23"/>
  <c r="F1230" i="23"/>
  <c r="F1229" i="23"/>
  <c r="E1229" i="23"/>
  <c r="F1228" i="23"/>
  <c r="E1228" i="23"/>
  <c r="E1227" i="23"/>
  <c r="F1227" i="23"/>
  <c r="E1222" i="23"/>
  <c r="F1222" i="23"/>
  <c r="U1214" i="23"/>
  <c r="X1214" i="23" s="1"/>
  <c r="V1214" i="23"/>
  <c r="U1209" i="23"/>
  <c r="E1204" i="23"/>
  <c r="U1200" i="23"/>
  <c r="V1200" i="23"/>
  <c r="Q1167" i="23"/>
  <c r="L1167" i="23"/>
  <c r="Q1155" i="23"/>
  <c r="L1155" i="23"/>
  <c r="Q1137" i="23"/>
  <c r="L1137" i="23"/>
  <c r="Q1131" i="23"/>
  <c r="L1131" i="23"/>
  <c r="V1121" i="23"/>
  <c r="U1121" i="23"/>
  <c r="F1119" i="23"/>
  <c r="E1119" i="23"/>
  <c r="D1099" i="23"/>
  <c r="I1099" i="23"/>
  <c r="D1083" i="23"/>
  <c r="I1083" i="23"/>
  <c r="N871" i="23"/>
  <c r="N1226" i="23"/>
  <c r="P1226" i="23" s="1"/>
  <c r="M1225" i="23"/>
  <c r="P1225" i="23" s="1"/>
  <c r="T1223" i="23"/>
  <c r="Q1221" i="23"/>
  <c r="N1220" i="23"/>
  <c r="P1220" i="23" s="1"/>
  <c r="M1219" i="23"/>
  <c r="P1219" i="23" s="1"/>
  <c r="T1217" i="23"/>
  <c r="E1214" i="23"/>
  <c r="H1214" i="23" s="1"/>
  <c r="Q1213" i="23"/>
  <c r="L1213" i="23"/>
  <c r="U1212" i="23"/>
  <c r="V1212" i="23"/>
  <c r="Y1208" i="23"/>
  <c r="T1207" i="23"/>
  <c r="E1205" i="23"/>
  <c r="F1205" i="23"/>
  <c r="E1202" i="23"/>
  <c r="H1202" i="23" s="1"/>
  <c r="Q1201" i="23"/>
  <c r="L1201" i="23"/>
  <c r="Q1199" i="23"/>
  <c r="L1199" i="23"/>
  <c r="E1193" i="23"/>
  <c r="F1193" i="23"/>
  <c r="N1188" i="23"/>
  <c r="M1188" i="23"/>
  <c r="T1124" i="23"/>
  <c r="Y1124" i="23"/>
  <c r="E1216" i="23"/>
  <c r="E1191" i="23"/>
  <c r="F1191" i="23"/>
  <c r="Q1173" i="23"/>
  <c r="L1173" i="23"/>
  <c r="Q1149" i="23"/>
  <c r="L1149" i="23"/>
  <c r="V1224" i="23"/>
  <c r="X1224" i="23" s="1"/>
  <c r="E1223" i="23"/>
  <c r="F1223" i="23"/>
  <c r="V1218" i="23"/>
  <c r="X1218" i="23" s="1"/>
  <c r="E1215" i="23"/>
  <c r="H1215" i="23" s="1"/>
  <c r="F1215" i="23"/>
  <c r="Q1211" i="23"/>
  <c r="L1211" i="23"/>
  <c r="Y1206" i="23"/>
  <c r="T1205" i="23"/>
  <c r="E1203" i="23"/>
  <c r="H1203" i="23" s="1"/>
  <c r="F1203" i="23"/>
  <c r="E1195" i="23"/>
  <c r="F1195" i="23"/>
  <c r="T1190" i="23"/>
  <c r="Y1190" i="23"/>
  <c r="F1187" i="23"/>
  <c r="E1187" i="23"/>
  <c r="N1182" i="23"/>
  <c r="M1182" i="23"/>
  <c r="P1182" i="23" s="1"/>
  <c r="V1168" i="23"/>
  <c r="U1168" i="23"/>
  <c r="V1150" i="23"/>
  <c r="U1150" i="23"/>
  <c r="V1144" i="23"/>
  <c r="U1144" i="23"/>
  <c r="X1144" i="23" s="1"/>
  <c r="V1138" i="23"/>
  <c r="U1138" i="23"/>
  <c r="V1132" i="23"/>
  <c r="U1132" i="23"/>
  <c r="N1127" i="23"/>
  <c r="M1127" i="23"/>
  <c r="P1127" i="23" s="1"/>
  <c r="Q1117" i="23"/>
  <c r="L1117" i="23"/>
  <c r="E1094" i="23"/>
  <c r="F1094" i="23"/>
  <c r="E1220" i="23"/>
  <c r="Q1143" i="23"/>
  <c r="L1143" i="23"/>
  <c r="T1225" i="23"/>
  <c r="N1222" i="23"/>
  <c r="P1222" i="23" s="1"/>
  <c r="M1221" i="23"/>
  <c r="P1221" i="23" s="1"/>
  <c r="T1219" i="23"/>
  <c r="T1215" i="23"/>
  <c r="E1213" i="23"/>
  <c r="F1213" i="23"/>
  <c r="E1210" i="23"/>
  <c r="H1210" i="23" s="1"/>
  <c r="Q1209" i="23"/>
  <c r="L1209" i="23"/>
  <c r="U1208" i="23"/>
  <c r="V1208" i="23"/>
  <c r="T1203" i="23"/>
  <c r="E1201" i="23"/>
  <c r="F1201" i="23"/>
  <c r="E1199" i="23"/>
  <c r="F1199" i="23"/>
  <c r="E1197" i="23"/>
  <c r="F1197" i="23"/>
  <c r="T1192" i="23"/>
  <c r="Y1192" i="23"/>
  <c r="V1184" i="23"/>
  <c r="U1184" i="23"/>
  <c r="F1181" i="23"/>
  <c r="E1181" i="23"/>
  <c r="T1178" i="23"/>
  <c r="Y1178" i="23"/>
  <c r="T1172" i="23"/>
  <c r="Y1172" i="23"/>
  <c r="T1166" i="23"/>
  <c r="Y1166" i="23"/>
  <c r="T1160" i="23"/>
  <c r="Y1160" i="23"/>
  <c r="T1154" i="23"/>
  <c r="Y1154" i="23"/>
  <c r="T1148" i="23"/>
  <c r="Y1148" i="23"/>
  <c r="T1142" i="23"/>
  <c r="Y1142" i="23"/>
  <c r="T1136" i="23"/>
  <c r="Y1136" i="23"/>
  <c r="T1130" i="23"/>
  <c r="Y1130" i="23"/>
  <c r="E1226" i="23"/>
  <c r="E1221" i="23"/>
  <c r="F1221" i="23"/>
  <c r="E1207" i="23"/>
  <c r="F1207" i="23"/>
  <c r="U1202" i="23"/>
  <c r="V1202" i="23"/>
  <c r="X1202" i="23" s="1"/>
  <c r="U1198" i="23"/>
  <c r="V1198" i="23"/>
  <c r="E1225" i="23"/>
  <c r="F1225" i="23"/>
  <c r="H1225" i="23" s="1"/>
  <c r="E1224" i="23"/>
  <c r="H1224" i="23"/>
  <c r="E1219" i="23"/>
  <c r="F1219" i="23"/>
  <c r="Y1214" i="23"/>
  <c r="U1213" i="23"/>
  <c r="V1213" i="23"/>
  <c r="E1211" i="23"/>
  <c r="F1211" i="23"/>
  <c r="E1208" i="23"/>
  <c r="H1208" i="23"/>
  <c r="Q1207" i="23"/>
  <c r="L1207" i="23"/>
  <c r="U1206" i="23"/>
  <c r="V1206" i="23"/>
  <c r="Y1202" i="23"/>
  <c r="U1201" i="23"/>
  <c r="X1201" i="23" s="1"/>
  <c r="V1201" i="23"/>
  <c r="U1199" i="23"/>
  <c r="V1199" i="23"/>
  <c r="T1194" i="23"/>
  <c r="Y1194" i="23"/>
  <c r="N1183" i="23"/>
  <c r="M1183" i="23"/>
  <c r="F1177" i="23"/>
  <c r="E1177" i="23"/>
  <c r="H1177" i="23" s="1"/>
  <c r="F1171" i="23"/>
  <c r="E1171" i="23"/>
  <c r="F1165" i="23"/>
  <c r="E1165" i="23"/>
  <c r="F1159" i="23"/>
  <c r="E1159" i="23"/>
  <c r="H1159" i="23" s="1"/>
  <c r="F1153" i="23"/>
  <c r="E1153" i="23"/>
  <c r="F1147" i="23"/>
  <c r="E1147" i="23"/>
  <c r="F1135" i="23"/>
  <c r="E1135" i="23"/>
  <c r="F1129" i="23"/>
  <c r="E1129" i="23"/>
  <c r="D1111" i="23"/>
  <c r="I1111" i="23"/>
  <c r="Q1215" i="23"/>
  <c r="L1215" i="23"/>
  <c r="Q1203" i="23"/>
  <c r="L1203" i="23"/>
  <c r="Q1161" i="23"/>
  <c r="L1161" i="23"/>
  <c r="F1226" i="23"/>
  <c r="M1223" i="23"/>
  <c r="P1223" i="23" s="1"/>
  <c r="T1221" i="23"/>
  <c r="F1220" i="23"/>
  <c r="N1218" i="23"/>
  <c r="P1218" i="23" s="1"/>
  <c r="M1217" i="23"/>
  <c r="P1217" i="23" s="1"/>
  <c r="U1216" i="23"/>
  <c r="V1216" i="23"/>
  <c r="F1216" i="23"/>
  <c r="T1211" i="23"/>
  <c r="E1209" i="23"/>
  <c r="F1209" i="23"/>
  <c r="E1206" i="23"/>
  <c r="H1206" i="23" s="1"/>
  <c r="Q1205" i="23"/>
  <c r="L1205" i="23"/>
  <c r="U1204" i="23"/>
  <c r="V1204" i="23"/>
  <c r="F1204" i="23"/>
  <c r="H1204" i="23" s="1"/>
  <c r="Y1200" i="23"/>
  <c r="Y1198" i="23"/>
  <c r="T1196" i="23"/>
  <c r="Y1196" i="23"/>
  <c r="F1126" i="23"/>
  <c r="E1126" i="23"/>
  <c r="I1121" i="23"/>
  <c r="D1121" i="23"/>
  <c r="D1105" i="23"/>
  <c r="I1105" i="23"/>
  <c r="V1197" i="23"/>
  <c r="X1197" i="23" s="1"/>
  <c r="L1197" i="23"/>
  <c r="H1196" i="23"/>
  <c r="V1195" i="23"/>
  <c r="X1195" i="23" s="1"/>
  <c r="L1195" i="23"/>
  <c r="V1193" i="23"/>
  <c r="X1193" i="23" s="1"/>
  <c r="L1193" i="23"/>
  <c r="L1191" i="23"/>
  <c r="E1185" i="23"/>
  <c r="H1185" i="23" s="1"/>
  <c r="M1181" i="23"/>
  <c r="P1181" i="23" s="1"/>
  <c r="E1179" i="23"/>
  <c r="H1179" i="23" s="1"/>
  <c r="Q1178" i="23"/>
  <c r="L1175" i="23"/>
  <c r="H1174" i="23"/>
  <c r="Q1172" i="23"/>
  <c r="P1171" i="23"/>
  <c r="N1170" i="23"/>
  <c r="M1170" i="23"/>
  <c r="L1169" i="23"/>
  <c r="H1168" i="23"/>
  <c r="Q1166" i="23"/>
  <c r="N1164" i="23"/>
  <c r="M1164" i="23"/>
  <c r="L1163" i="23"/>
  <c r="H1162" i="23"/>
  <c r="Q1160" i="23"/>
  <c r="P1159" i="23"/>
  <c r="L1157" i="23"/>
  <c r="H1156" i="23"/>
  <c r="Q1154" i="23"/>
  <c r="L1151" i="23"/>
  <c r="Q1148" i="23"/>
  <c r="N1146" i="23"/>
  <c r="M1146" i="23"/>
  <c r="L1145" i="23"/>
  <c r="H1144" i="23"/>
  <c r="Q1142" i="23"/>
  <c r="X1139" i="23"/>
  <c r="L1139" i="23"/>
  <c r="H1138" i="23"/>
  <c r="Q1136" i="23"/>
  <c r="N1134" i="23"/>
  <c r="M1134" i="23"/>
  <c r="L1133" i="23"/>
  <c r="Q1130" i="23"/>
  <c r="N1128" i="23"/>
  <c r="M1128" i="23"/>
  <c r="L1125" i="23"/>
  <c r="Y1120" i="23"/>
  <c r="U1117" i="23"/>
  <c r="X1117" i="23" s="1"/>
  <c r="D1117" i="23"/>
  <c r="V1115" i="23"/>
  <c r="U1115" i="23"/>
  <c r="X1115" i="23" s="1"/>
  <c r="V1114" i="23"/>
  <c r="U1114" i="23"/>
  <c r="D1112" i="23"/>
  <c r="I1112" i="23"/>
  <c r="D1106" i="23"/>
  <c r="I1106" i="23"/>
  <c r="D1100" i="23"/>
  <c r="I1100" i="23"/>
  <c r="V1188" i="23"/>
  <c r="X1188" i="23" s="1"/>
  <c r="M1186" i="23"/>
  <c r="V1182" i="23"/>
  <c r="X1182" i="23" s="1"/>
  <c r="N1180" i="23"/>
  <c r="M1180" i="23"/>
  <c r="F1149" i="23"/>
  <c r="H1149" i="23"/>
  <c r="F1143" i="23"/>
  <c r="H1143" i="23" s="1"/>
  <c r="F1137" i="23"/>
  <c r="H1137" i="23" s="1"/>
  <c r="F1131" i="23"/>
  <c r="H1131" i="23" s="1"/>
  <c r="E1127" i="23"/>
  <c r="N1126" i="23"/>
  <c r="M1126" i="23"/>
  <c r="N1123" i="23"/>
  <c r="P1123" i="23" s="1"/>
  <c r="V1120" i="23"/>
  <c r="U1120" i="23"/>
  <c r="D1107" i="23"/>
  <c r="I1107" i="23"/>
  <c r="D1101" i="23"/>
  <c r="I1101" i="23"/>
  <c r="V1093" i="23"/>
  <c r="U1093" i="23"/>
  <c r="L1090" i="23"/>
  <c r="Q1090" i="23"/>
  <c r="V1089" i="23"/>
  <c r="U1089" i="23"/>
  <c r="X1089" i="23" s="1"/>
  <c r="V1087" i="23"/>
  <c r="X1087" i="23" s="1"/>
  <c r="E1056" i="23"/>
  <c r="F1056" i="23"/>
  <c r="E1044" i="23"/>
  <c r="F1044" i="23"/>
  <c r="E1032" i="23"/>
  <c r="F1032" i="23"/>
  <c r="V1021" i="23"/>
  <c r="U1021" i="23"/>
  <c r="V1019" i="23"/>
  <c r="U1019" i="23"/>
  <c r="N1178" i="23"/>
  <c r="M1178" i="23"/>
  <c r="N1172" i="23"/>
  <c r="M1172" i="23"/>
  <c r="N1166" i="23"/>
  <c r="M1166" i="23"/>
  <c r="V1164" i="23"/>
  <c r="U1164" i="23"/>
  <c r="N1160" i="23"/>
  <c r="M1160" i="23"/>
  <c r="V1158" i="23"/>
  <c r="U1158" i="23"/>
  <c r="N1154" i="23"/>
  <c r="M1154" i="23"/>
  <c r="P1154" i="23" s="1"/>
  <c r="V1152" i="23"/>
  <c r="U1152" i="23"/>
  <c r="X1152" i="23" s="1"/>
  <c r="N1148" i="23"/>
  <c r="M1148" i="23"/>
  <c r="U1146" i="23"/>
  <c r="X1146" i="23" s="1"/>
  <c r="N1142" i="23"/>
  <c r="M1142" i="23"/>
  <c r="V1140" i="23"/>
  <c r="U1140" i="23"/>
  <c r="N1136" i="23"/>
  <c r="M1136" i="23"/>
  <c r="N1130" i="23"/>
  <c r="M1130" i="23"/>
  <c r="V1128" i="23"/>
  <c r="U1128" i="23"/>
  <c r="U1125" i="23"/>
  <c r="X1125" i="23" s="1"/>
  <c r="F1125" i="23"/>
  <c r="E1125" i="23"/>
  <c r="N1124" i="23"/>
  <c r="M1124" i="23"/>
  <c r="N1121" i="23"/>
  <c r="P1121" i="23" s="1"/>
  <c r="V1118" i="23"/>
  <c r="L1115" i="23"/>
  <c r="Q1115" i="23"/>
  <c r="V1113" i="23"/>
  <c r="U1113" i="23"/>
  <c r="V1112" i="23"/>
  <c r="U1112" i="23"/>
  <c r="X1112" i="23" s="1"/>
  <c r="D1108" i="23"/>
  <c r="I1108" i="23"/>
  <c r="D1102" i="23"/>
  <c r="I1102" i="23"/>
  <c r="Q1089" i="23"/>
  <c r="L1089" i="23"/>
  <c r="E1082" i="23"/>
  <c r="F1082" i="23"/>
  <c r="N1184" i="23"/>
  <c r="M1184" i="23"/>
  <c r="V1180" i="23"/>
  <c r="X1180" i="23" s="1"/>
  <c r="F1175" i="23"/>
  <c r="H1175" i="23" s="1"/>
  <c r="F1169" i="23"/>
  <c r="H1169" i="23" s="1"/>
  <c r="F1163" i="23"/>
  <c r="H1163" i="23" s="1"/>
  <c r="F1145" i="23"/>
  <c r="H1145" i="23"/>
  <c r="F1139" i="23"/>
  <c r="H1139" i="23" s="1"/>
  <c r="F1123" i="23"/>
  <c r="N1122" i="23"/>
  <c r="M1122" i="23"/>
  <c r="P1122" i="23" s="1"/>
  <c r="N1119" i="23"/>
  <c r="P1119" i="23" s="1"/>
  <c r="F1116" i="23"/>
  <c r="H1116" i="23" s="1"/>
  <c r="N1114" i="23"/>
  <c r="M1114" i="23"/>
  <c r="P1114" i="23" s="1"/>
  <c r="D1109" i="23"/>
  <c r="I1109" i="23"/>
  <c r="D1103" i="23"/>
  <c r="I1103" i="23"/>
  <c r="D1097" i="23"/>
  <c r="I1097" i="23"/>
  <c r="D1096" i="23"/>
  <c r="I1096" i="23"/>
  <c r="D1095" i="23"/>
  <c r="I1095" i="23"/>
  <c r="T1083" i="23"/>
  <c r="Y1083" i="23"/>
  <c r="N1174" i="23"/>
  <c r="M1174" i="23"/>
  <c r="N1156" i="23"/>
  <c r="M1156" i="23"/>
  <c r="N1150" i="23"/>
  <c r="M1150" i="23"/>
  <c r="N1144" i="23"/>
  <c r="M1144" i="23"/>
  <c r="N1132" i="23"/>
  <c r="M1132" i="23"/>
  <c r="U1126" i="23"/>
  <c r="N1120" i="23"/>
  <c r="M1120" i="23"/>
  <c r="P1120" i="23" s="1"/>
  <c r="L1113" i="23"/>
  <c r="Q1113" i="23"/>
  <c r="D1110" i="23"/>
  <c r="I1110" i="23"/>
  <c r="D1104" i="23"/>
  <c r="I1104" i="23"/>
  <c r="D1098" i="23"/>
  <c r="I1098" i="23"/>
  <c r="M1112" i="23"/>
  <c r="P1112" i="23" s="1"/>
  <c r="Y1111" i="23"/>
  <c r="M1111" i="23"/>
  <c r="P1111" i="23" s="1"/>
  <c r="Y1110" i="23"/>
  <c r="M1110" i="23"/>
  <c r="P1110" i="23" s="1"/>
  <c r="Y1109" i="23"/>
  <c r="M1109" i="23"/>
  <c r="P1109" i="23" s="1"/>
  <c r="Y1108" i="23"/>
  <c r="M1108" i="23"/>
  <c r="P1108" i="23" s="1"/>
  <c r="Y1107" i="23"/>
  <c r="M1107" i="23"/>
  <c r="P1107" i="23" s="1"/>
  <c r="Y1106" i="23"/>
  <c r="M1106" i="23"/>
  <c r="P1106" i="23" s="1"/>
  <c r="Y1105" i="23"/>
  <c r="M1105" i="23"/>
  <c r="P1105" i="23" s="1"/>
  <c r="Y1104" i="23"/>
  <c r="M1104" i="23"/>
  <c r="P1104" i="23" s="1"/>
  <c r="Y1103" i="23"/>
  <c r="M1103" i="23"/>
  <c r="P1103" i="23" s="1"/>
  <c r="Y1102" i="23"/>
  <c r="M1102" i="23"/>
  <c r="P1102" i="23" s="1"/>
  <c r="Y1101" i="23"/>
  <c r="M1101" i="23"/>
  <c r="P1101" i="23" s="1"/>
  <c r="Y1100" i="23"/>
  <c r="M1100" i="23"/>
  <c r="P1100" i="23" s="1"/>
  <c r="Y1099" i="23"/>
  <c r="M1099" i="23"/>
  <c r="P1099" i="23" s="1"/>
  <c r="Y1098" i="23"/>
  <c r="M1098" i="23"/>
  <c r="P1098" i="23" s="1"/>
  <c r="Y1097" i="23"/>
  <c r="M1097" i="23"/>
  <c r="P1097" i="23" s="1"/>
  <c r="Y1096" i="23"/>
  <c r="M1096" i="23"/>
  <c r="P1096" i="23" s="1"/>
  <c r="Y1095" i="23"/>
  <c r="M1095" i="23"/>
  <c r="P1095" i="23" s="1"/>
  <c r="L1093" i="23"/>
  <c r="P1092" i="23"/>
  <c r="I1089" i="23"/>
  <c r="F1088" i="23"/>
  <c r="H1088" i="23" s="1"/>
  <c r="Q1086" i="23"/>
  <c r="F1085" i="23"/>
  <c r="H1085" i="23" s="1"/>
  <c r="N1084" i="23"/>
  <c r="P1084" i="23" s="1"/>
  <c r="M1081" i="23"/>
  <c r="N1081" i="23"/>
  <c r="E1078" i="23"/>
  <c r="H1078" i="23" s="1"/>
  <c r="E1076" i="23"/>
  <c r="H1076" i="23" s="1"/>
  <c r="E1072" i="23"/>
  <c r="H1072" i="23" s="1"/>
  <c r="F1058" i="23"/>
  <c r="E1034" i="23"/>
  <c r="H1034" i="23" s="1"/>
  <c r="F1034" i="23"/>
  <c r="X1096" i="23"/>
  <c r="X1095" i="23"/>
  <c r="Y1093" i="23"/>
  <c r="I1091" i="23"/>
  <c r="Q1088" i="23"/>
  <c r="F1087" i="23"/>
  <c r="H1087" i="23" s="1"/>
  <c r="L1083" i="23"/>
  <c r="P1082" i="23"/>
  <c r="M1079" i="23"/>
  <c r="N1079" i="23"/>
  <c r="M1077" i="23"/>
  <c r="P1077" i="23" s="1"/>
  <c r="N1077" i="23"/>
  <c r="M1075" i="23"/>
  <c r="P1075" i="23" s="1"/>
  <c r="N1075" i="23"/>
  <c r="M1073" i="23"/>
  <c r="N1073" i="23"/>
  <c r="M1071" i="23"/>
  <c r="P1071" i="23" s="1"/>
  <c r="N1071" i="23"/>
  <c r="M1069" i="23"/>
  <c r="P1069" i="23" s="1"/>
  <c r="N1069" i="23"/>
  <c r="H1048" i="23"/>
  <c r="E1048" i="23"/>
  <c r="F1048" i="23"/>
  <c r="E1115" i="23"/>
  <c r="H1115" i="23" s="1"/>
  <c r="E1113" i="23"/>
  <c r="H1113" i="23" s="1"/>
  <c r="U1111" i="23"/>
  <c r="X1111" i="23" s="1"/>
  <c r="U1110" i="23"/>
  <c r="X1110" i="23" s="1"/>
  <c r="U1109" i="23"/>
  <c r="X1109" i="23" s="1"/>
  <c r="U1108" i="23"/>
  <c r="X1108" i="23" s="1"/>
  <c r="U1107" i="23"/>
  <c r="X1107" i="23" s="1"/>
  <c r="U1106" i="23"/>
  <c r="X1106" i="23" s="1"/>
  <c r="U1105" i="23"/>
  <c r="X1105" i="23" s="1"/>
  <c r="U1104" i="23"/>
  <c r="X1104" i="23" s="1"/>
  <c r="U1103" i="23"/>
  <c r="X1103" i="23" s="1"/>
  <c r="U1102" i="23"/>
  <c r="X1102" i="23" s="1"/>
  <c r="U1101" i="23"/>
  <c r="X1101" i="23" s="1"/>
  <c r="U1100" i="23"/>
  <c r="X1100" i="23" s="1"/>
  <c r="U1099" i="23"/>
  <c r="X1099" i="23" s="1"/>
  <c r="U1098" i="23"/>
  <c r="X1098" i="23" s="1"/>
  <c r="U1097" i="23"/>
  <c r="X1097" i="23" s="1"/>
  <c r="I1093" i="23"/>
  <c r="F1092" i="23"/>
  <c r="H1092" i="23" s="1"/>
  <c r="V1091" i="23"/>
  <c r="X1091" i="23" s="1"/>
  <c r="F1089" i="23"/>
  <c r="H1089" i="23" s="1"/>
  <c r="N1088" i="23"/>
  <c r="P1088" i="23" s="1"/>
  <c r="P1085" i="23"/>
  <c r="M1085" i="23"/>
  <c r="E1062" i="23"/>
  <c r="F1062" i="23"/>
  <c r="E1050" i="23"/>
  <c r="F1050" i="23"/>
  <c r="E1038" i="23"/>
  <c r="F1038" i="23"/>
  <c r="E1026" i="23"/>
  <c r="F1026" i="23"/>
  <c r="H1026" i="23" s="1"/>
  <c r="V1022" i="23"/>
  <c r="U1022" i="23"/>
  <c r="V1018" i="23"/>
  <c r="U1018" i="23"/>
  <c r="F1091" i="23"/>
  <c r="H1091" i="23" s="1"/>
  <c r="H1090" i="23"/>
  <c r="L1087" i="23"/>
  <c r="P1086" i="23"/>
  <c r="U1084" i="23"/>
  <c r="X1084" i="23" s="1"/>
  <c r="E1064" i="23"/>
  <c r="H1064" i="23" s="1"/>
  <c r="F1064" i="23"/>
  <c r="E1052" i="23"/>
  <c r="H1052" i="23" s="1"/>
  <c r="F1052" i="23"/>
  <c r="E1040" i="23"/>
  <c r="H1040" i="23" s="1"/>
  <c r="F1040" i="23"/>
  <c r="E1028" i="23"/>
  <c r="H1028" i="23" s="1"/>
  <c r="F1028" i="23"/>
  <c r="F1093" i="23"/>
  <c r="H1093" i="23" s="1"/>
  <c r="U1086" i="23"/>
  <c r="X1086" i="23" s="1"/>
  <c r="E1066" i="23"/>
  <c r="F1066" i="23"/>
  <c r="E1042" i="23"/>
  <c r="F1042" i="23"/>
  <c r="E1030" i="23"/>
  <c r="F1030" i="23"/>
  <c r="P1076" i="23"/>
  <c r="P1074" i="23"/>
  <c r="P1070" i="23"/>
  <c r="P1068" i="23"/>
  <c r="P1064" i="23"/>
  <c r="P1060" i="23"/>
  <c r="P1056" i="23"/>
  <c r="P1054" i="23"/>
  <c r="P1050" i="23"/>
  <c r="P1046" i="23"/>
  <c r="P1042" i="23"/>
  <c r="P1040" i="23"/>
  <c r="P1034" i="23"/>
  <c r="P1030" i="23"/>
  <c r="P1024" i="23"/>
  <c r="H1010" i="23"/>
  <c r="U964" i="23"/>
  <c r="X964" i="23" s="1"/>
  <c r="V964" i="23"/>
  <c r="U952" i="23"/>
  <c r="X952" i="23" s="1"/>
  <c r="V952" i="23"/>
  <c r="U934" i="23"/>
  <c r="V934" i="23"/>
  <c r="U910" i="23"/>
  <c r="X910" i="23" s="1"/>
  <c r="V910" i="23"/>
  <c r="X1078" i="23"/>
  <c r="X1076" i="23"/>
  <c r="X1072" i="23"/>
  <c r="X1070" i="23"/>
  <c r="X1068" i="23"/>
  <c r="N1067" i="23"/>
  <c r="P1067" i="23" s="1"/>
  <c r="N1061" i="23"/>
  <c r="P1061" i="23" s="1"/>
  <c r="N1059" i="23"/>
  <c r="P1059" i="23" s="1"/>
  <c r="N1057" i="23"/>
  <c r="P1057" i="23" s="1"/>
  <c r="X1056" i="23"/>
  <c r="N1055" i="23"/>
  <c r="P1055" i="23" s="1"/>
  <c r="N1053" i="23"/>
  <c r="N1049" i="23"/>
  <c r="P1049" i="23" s="1"/>
  <c r="X1048" i="23"/>
  <c r="N1047" i="23"/>
  <c r="P1047" i="23" s="1"/>
  <c r="X1046" i="23"/>
  <c r="N1045" i="23"/>
  <c r="N1043" i="23"/>
  <c r="P1043" i="23" s="1"/>
  <c r="X1042" i="23"/>
  <c r="N1041" i="23"/>
  <c r="P1041" i="23" s="1"/>
  <c r="N1039" i="23"/>
  <c r="P1039" i="23" s="1"/>
  <c r="N1037" i="23"/>
  <c r="P1037" i="23" s="1"/>
  <c r="N1033" i="23"/>
  <c r="X1032" i="23"/>
  <c r="N1031" i="23"/>
  <c r="P1031" i="23" s="1"/>
  <c r="X1030" i="23"/>
  <c r="N1029" i="23"/>
  <c r="P1029" i="23" s="1"/>
  <c r="N1027" i="23"/>
  <c r="X1026" i="23"/>
  <c r="N1025" i="23"/>
  <c r="P1025" i="23" s="1"/>
  <c r="X1024" i="23"/>
  <c r="N1023" i="23"/>
  <c r="P1023" i="23" s="1"/>
  <c r="F1023" i="23"/>
  <c r="H1023" i="23" s="1"/>
  <c r="F1022" i="23"/>
  <c r="H1022" i="23" s="1"/>
  <c r="F1021" i="23"/>
  <c r="H1021" i="23" s="1"/>
  <c r="F1020" i="23"/>
  <c r="H1020" i="23" s="1"/>
  <c r="F1019" i="23"/>
  <c r="H1019" i="23" s="1"/>
  <c r="F1018" i="23"/>
  <c r="H1018" i="23" s="1"/>
  <c r="U920" i="23"/>
  <c r="V920" i="23"/>
  <c r="H1077" i="23"/>
  <c r="H1061" i="23"/>
  <c r="H1053" i="23"/>
  <c r="H1051" i="23"/>
  <c r="H1045" i="23"/>
  <c r="H1029" i="23"/>
  <c r="X1010" i="23"/>
  <c r="U968" i="23"/>
  <c r="V968" i="23"/>
  <c r="X968" i="23"/>
  <c r="U940" i="23"/>
  <c r="V940" i="23"/>
  <c r="X940" i="23"/>
  <c r="M922" i="23"/>
  <c r="N922" i="23"/>
  <c r="P1053" i="23"/>
  <c r="P1045" i="23"/>
  <c r="P1033" i="23"/>
  <c r="P1027" i="23"/>
  <c r="N1022" i="23"/>
  <c r="P1022" i="23" s="1"/>
  <c r="N1021" i="23"/>
  <c r="P1021" i="23" s="1"/>
  <c r="N1020" i="23"/>
  <c r="P1020" i="23" s="1"/>
  <c r="N1018" i="23"/>
  <c r="P1018" i="23" s="1"/>
  <c r="E924" i="23"/>
  <c r="H924" i="23" s="1"/>
  <c r="F924" i="23"/>
  <c r="X1067" i="23"/>
  <c r="X1055" i="23"/>
  <c r="X1053" i="23"/>
  <c r="X1047" i="23"/>
  <c r="X1045" i="23"/>
  <c r="X1035" i="23"/>
  <c r="X1031" i="23"/>
  <c r="X1029" i="23"/>
  <c r="X1023" i="23"/>
  <c r="E972" i="23"/>
  <c r="F972" i="23"/>
  <c r="V960" i="23"/>
  <c r="U946" i="23"/>
  <c r="V946" i="23"/>
  <c r="U928" i="23"/>
  <c r="V928" i="23"/>
  <c r="P1017" i="23"/>
  <c r="H1015" i="23"/>
  <c r="X1013" i="23"/>
  <c r="P1013" i="23"/>
  <c r="X1012" i="23"/>
  <c r="M908" i="23"/>
  <c r="N908" i="23"/>
  <c r="U948" i="23"/>
  <c r="X948" i="23" s="1"/>
  <c r="V948" i="23"/>
  <c r="U942" i="23"/>
  <c r="X942" i="23" s="1"/>
  <c r="V942" i="23"/>
  <c r="U930" i="23"/>
  <c r="V930" i="23"/>
  <c r="E918" i="23"/>
  <c r="M916" i="23"/>
  <c r="N916" i="23"/>
  <c r="U914" i="23"/>
  <c r="V914" i="23"/>
  <c r="M902" i="23"/>
  <c r="N902" i="23"/>
  <c r="U970" i="23"/>
  <c r="X970" i="23" s="1"/>
  <c r="V970" i="23"/>
  <c r="U966" i="23"/>
  <c r="V966" i="23"/>
  <c r="V958" i="23"/>
  <c r="U954" i="23"/>
  <c r="V954" i="23"/>
  <c r="M879" i="23"/>
  <c r="N879" i="23"/>
  <c r="H983" i="23"/>
  <c r="H981" i="23"/>
  <c r="U950" i="23"/>
  <c r="V950" i="23"/>
  <c r="U944" i="23"/>
  <c r="V944" i="23"/>
  <c r="U938" i="23"/>
  <c r="V938" i="23"/>
  <c r="U932" i="23"/>
  <c r="X932" i="23" s="1"/>
  <c r="V932" i="23"/>
  <c r="U926" i="23"/>
  <c r="V926" i="23"/>
  <c r="E912" i="23"/>
  <c r="F912" i="23"/>
  <c r="M884" i="23"/>
  <c r="N884" i="23"/>
  <c r="P981" i="23"/>
  <c r="P979" i="23"/>
  <c r="M925" i="23"/>
  <c r="N925" i="23"/>
  <c r="I890" i="23"/>
  <c r="D890" i="23"/>
  <c r="N969" i="23"/>
  <c r="P969" i="23" s="1"/>
  <c r="N967" i="23"/>
  <c r="P967" i="23" s="1"/>
  <c r="N965" i="23"/>
  <c r="P965" i="23" s="1"/>
  <c r="N963" i="23"/>
  <c r="P963" i="23" s="1"/>
  <c r="N961" i="23"/>
  <c r="P961" i="23" s="1"/>
  <c r="N959" i="23"/>
  <c r="P959" i="23" s="1"/>
  <c r="N957" i="23"/>
  <c r="P957" i="23" s="1"/>
  <c r="N955" i="23"/>
  <c r="P955" i="23" s="1"/>
  <c r="N953" i="23"/>
  <c r="P953" i="23" s="1"/>
  <c r="N951" i="23"/>
  <c r="P951" i="23" s="1"/>
  <c r="N949" i="23"/>
  <c r="P949" i="23" s="1"/>
  <c r="N947" i="23"/>
  <c r="P947" i="23" s="1"/>
  <c r="N945" i="23"/>
  <c r="P945" i="23" s="1"/>
  <c r="N943" i="23"/>
  <c r="P943" i="23" s="1"/>
  <c r="X941" i="23"/>
  <c r="X939" i="23"/>
  <c r="N939" i="23"/>
  <c r="P939" i="23" s="1"/>
  <c r="X937" i="23"/>
  <c r="N937" i="23"/>
  <c r="P937" i="23" s="1"/>
  <c r="N935" i="23"/>
  <c r="P935" i="23" s="1"/>
  <c r="X933" i="23"/>
  <c r="N933" i="23"/>
  <c r="P933" i="23" s="1"/>
  <c r="N931" i="23"/>
  <c r="P931" i="23" s="1"/>
  <c r="X929" i="23"/>
  <c r="N927" i="23"/>
  <c r="P927" i="23" s="1"/>
  <c r="V922" i="23"/>
  <c r="X922" i="23" s="1"/>
  <c r="N921" i="23"/>
  <c r="P921" i="23" s="1"/>
  <c r="V916" i="23"/>
  <c r="X916" i="23" s="1"/>
  <c r="N915" i="23"/>
  <c r="P915" i="23" s="1"/>
  <c r="U903" i="23"/>
  <c r="X903" i="23" s="1"/>
  <c r="M895" i="23"/>
  <c r="N895" i="23"/>
  <c r="P895" i="23"/>
  <c r="M880" i="23"/>
  <c r="N880" i="23"/>
  <c r="V971" i="23"/>
  <c r="X971" i="23" s="1"/>
  <c r="V969" i="23"/>
  <c r="X969" i="23" s="1"/>
  <c r="V967" i="23"/>
  <c r="X967" i="23" s="1"/>
  <c r="V965" i="23"/>
  <c r="X965" i="23" s="1"/>
  <c r="V963" i="23"/>
  <c r="X963" i="23" s="1"/>
  <c r="V961" i="23"/>
  <c r="X961" i="23" s="1"/>
  <c r="V959" i="23"/>
  <c r="X959" i="23" s="1"/>
  <c r="V957" i="23"/>
  <c r="X957" i="23" s="1"/>
  <c r="V955" i="23"/>
  <c r="X955" i="23" s="1"/>
  <c r="V953" i="23"/>
  <c r="X953" i="23" s="1"/>
  <c r="E926" i="23"/>
  <c r="F926" i="23"/>
  <c r="M924" i="23"/>
  <c r="P924" i="23" s="1"/>
  <c r="E920" i="23"/>
  <c r="F920" i="23"/>
  <c r="M918" i="23"/>
  <c r="P918" i="23" s="1"/>
  <c r="E914" i="23"/>
  <c r="F914" i="23"/>
  <c r="M912" i="23"/>
  <c r="P912" i="23" s="1"/>
  <c r="E910" i="23"/>
  <c r="H910" i="23" s="1"/>
  <c r="F910" i="23"/>
  <c r="M905" i="23"/>
  <c r="P905" i="23" s="1"/>
  <c r="F904" i="23"/>
  <c r="H904" i="23" s="1"/>
  <c r="M892" i="23"/>
  <c r="N892" i="23"/>
  <c r="P892" i="23" s="1"/>
  <c r="Y885" i="23"/>
  <c r="T885" i="23"/>
  <c r="I882" i="23"/>
  <c r="D882" i="23"/>
  <c r="F970" i="23"/>
  <c r="H970" i="23" s="1"/>
  <c r="F968" i="23"/>
  <c r="H968" i="23" s="1"/>
  <c r="F966" i="23"/>
  <c r="H966" i="23" s="1"/>
  <c r="F964" i="23"/>
  <c r="H964" i="23" s="1"/>
  <c r="F962" i="23"/>
  <c r="H962" i="23" s="1"/>
  <c r="F960" i="23"/>
  <c r="H960" i="23" s="1"/>
  <c r="F958" i="23"/>
  <c r="F956" i="23"/>
  <c r="H956" i="23" s="1"/>
  <c r="F954" i="23"/>
  <c r="H954" i="23" s="1"/>
  <c r="F948" i="23"/>
  <c r="H948" i="23" s="1"/>
  <c r="F944" i="23"/>
  <c r="H944" i="23" s="1"/>
  <c r="F942" i="23"/>
  <c r="H942" i="23" s="1"/>
  <c r="F936" i="23"/>
  <c r="H936" i="23" s="1"/>
  <c r="F932" i="23"/>
  <c r="H932" i="23" s="1"/>
  <c r="F928" i="23"/>
  <c r="H928" i="23" s="1"/>
  <c r="N923" i="23"/>
  <c r="P923" i="23" s="1"/>
  <c r="V918" i="23"/>
  <c r="X918" i="23" s="1"/>
  <c r="N917" i="23"/>
  <c r="P917" i="23" s="1"/>
  <c r="E896" i="23"/>
  <c r="F896" i="23"/>
  <c r="M894" i="23"/>
  <c r="N894" i="23"/>
  <c r="M926" i="23"/>
  <c r="P926" i="23" s="1"/>
  <c r="M920" i="23"/>
  <c r="P920" i="23" s="1"/>
  <c r="E916" i="23"/>
  <c r="F916" i="23"/>
  <c r="M910" i="23"/>
  <c r="P910" i="23" s="1"/>
  <c r="M909" i="23"/>
  <c r="N909" i="23"/>
  <c r="E908" i="23"/>
  <c r="F908" i="23"/>
  <c r="E907" i="23"/>
  <c r="F907" i="23"/>
  <c r="E902" i="23"/>
  <c r="E901" i="23"/>
  <c r="F901" i="23"/>
  <c r="M886" i="23"/>
  <c r="N886" i="23"/>
  <c r="E906" i="23"/>
  <c r="E900" i="23"/>
  <c r="U896" i="23"/>
  <c r="V896" i="23"/>
  <c r="T895" i="23"/>
  <c r="Y895" i="23"/>
  <c r="D893" i="23"/>
  <c r="I893" i="23"/>
  <c r="E905" i="23"/>
  <c r="F905" i="23"/>
  <c r="M903" i="23"/>
  <c r="P903" i="23" s="1"/>
  <c r="E899" i="23"/>
  <c r="F899" i="23"/>
  <c r="L898" i="23"/>
  <c r="I897" i="23"/>
  <c r="D894" i="23"/>
  <c r="Q890" i="23"/>
  <c r="Y889" i="23"/>
  <c r="M887" i="23"/>
  <c r="N887" i="23"/>
  <c r="V886" i="23"/>
  <c r="X886" i="23" s="1"/>
  <c r="M883" i="23"/>
  <c r="N883" i="23"/>
  <c r="D881" i="23"/>
  <c r="I881" i="23"/>
  <c r="U897" i="23"/>
  <c r="X897" i="23" s="1"/>
  <c r="H897" i="23"/>
  <c r="Q896" i="23"/>
  <c r="M893" i="23"/>
  <c r="N893" i="23"/>
  <c r="F891" i="23"/>
  <c r="H891" i="23" s="1"/>
  <c r="U889" i="23"/>
  <c r="X889" i="23" s="1"/>
  <c r="V889" i="23"/>
  <c r="Y887" i="23"/>
  <c r="M885" i="23"/>
  <c r="N885" i="23"/>
  <c r="I880" i="23"/>
  <c r="D880" i="23"/>
  <c r="M878" i="23"/>
  <c r="N878" i="23"/>
  <c r="E892" i="23"/>
  <c r="F892" i="23"/>
  <c r="M890" i="23"/>
  <c r="P890" i="23" s="1"/>
  <c r="D889" i="23"/>
  <c r="I889" i="23"/>
  <c r="E886" i="23"/>
  <c r="F886" i="23"/>
  <c r="I884" i="23"/>
  <c r="D884" i="23"/>
  <c r="M882" i="23"/>
  <c r="N882" i="23"/>
  <c r="D879" i="23"/>
  <c r="I879" i="23"/>
  <c r="M877" i="23"/>
  <c r="N877" i="23"/>
  <c r="D873" i="23"/>
  <c r="I873" i="23"/>
  <c r="M896" i="23"/>
  <c r="P896" i="23" s="1"/>
  <c r="D895" i="23"/>
  <c r="I895" i="23"/>
  <c r="M888" i="23"/>
  <c r="P888" i="23" s="1"/>
  <c r="U887" i="23"/>
  <c r="X887" i="23" s="1"/>
  <c r="D883" i="23"/>
  <c r="I883" i="23"/>
  <c r="M881" i="23"/>
  <c r="N881" i="23"/>
  <c r="M907" i="23"/>
  <c r="P907" i="23" s="1"/>
  <c r="E903" i="23"/>
  <c r="F903" i="23"/>
  <c r="M901" i="23"/>
  <c r="P901" i="23" s="1"/>
  <c r="U890" i="23"/>
  <c r="X890" i="23" s="1"/>
  <c r="M889" i="23"/>
  <c r="N889" i="23"/>
  <c r="E887" i="23"/>
  <c r="D885" i="23"/>
  <c r="I885" i="23"/>
  <c r="Y883" i="23"/>
  <c r="T883" i="23"/>
  <c r="I878" i="23"/>
  <c r="D878" i="23"/>
  <c r="D877" i="23"/>
  <c r="I877" i="23"/>
  <c r="M875" i="23"/>
  <c r="N875" i="23"/>
  <c r="M897" i="23"/>
  <c r="N897" i="23"/>
  <c r="M891" i="23"/>
  <c r="N891" i="23"/>
  <c r="D875" i="23"/>
  <c r="I875" i="23"/>
  <c r="M873" i="23"/>
  <c r="N873" i="23"/>
  <c r="T881" i="23"/>
  <c r="T879" i="23"/>
  <c r="T877" i="23"/>
  <c r="T875" i="23"/>
  <c r="T873" i="23"/>
  <c r="P872" i="23"/>
  <c r="F872" i="23"/>
  <c r="H872" i="23" s="1"/>
  <c r="T871" i="23"/>
  <c r="N876" i="23"/>
  <c r="P876" i="23" s="1"/>
  <c r="D876" i="23"/>
  <c r="N874" i="23"/>
  <c r="P874" i="23" s="1"/>
  <c r="D874" i="23"/>
  <c r="V830" i="23"/>
  <c r="X830" i="23" s="1"/>
  <c r="U830" i="23"/>
  <c r="V818" i="23"/>
  <c r="X818" i="23"/>
  <c r="U818" i="23"/>
  <c r="V836" i="23"/>
  <c r="U836" i="23"/>
  <c r="V824" i="23"/>
  <c r="U824" i="23"/>
  <c r="V812" i="23"/>
  <c r="U812" i="23"/>
  <c r="X812" i="23" s="1"/>
  <c r="V817" i="23"/>
  <c r="U817" i="23"/>
  <c r="F811" i="23"/>
  <c r="V809" i="23"/>
  <c r="U809" i="23"/>
  <c r="L803" i="23"/>
  <c r="Q803" i="23"/>
  <c r="V801" i="23"/>
  <c r="X801" i="23" s="1"/>
  <c r="U801" i="23"/>
  <c r="L799" i="23"/>
  <c r="Q799" i="23"/>
  <c r="V794" i="23"/>
  <c r="U794" i="23"/>
  <c r="F794" i="23"/>
  <c r="L793" i="23"/>
  <c r="Q793" i="23"/>
  <c r="V791" i="23"/>
  <c r="U791" i="23"/>
  <c r="X791" i="23" s="1"/>
  <c r="L787" i="23"/>
  <c r="Q787" i="23"/>
  <c r="V785" i="23"/>
  <c r="U785" i="23"/>
  <c r="X785" i="23" s="1"/>
  <c r="V784" i="23"/>
  <c r="U784" i="23"/>
  <c r="X784" i="23" s="1"/>
  <c r="F784" i="23"/>
  <c r="L781" i="23"/>
  <c r="Q781" i="23"/>
  <c r="V779" i="23"/>
  <c r="X779" i="23" s="1"/>
  <c r="U779" i="23"/>
  <c r="U777" i="23"/>
  <c r="V777" i="23"/>
  <c r="U775" i="23"/>
  <c r="V775" i="23"/>
  <c r="X775" i="23"/>
  <c r="U773" i="23"/>
  <c r="V773" i="23"/>
  <c r="U771" i="23"/>
  <c r="V771" i="23"/>
  <c r="U769" i="23"/>
  <c r="V769" i="23"/>
  <c r="U767" i="23"/>
  <c r="V767" i="23"/>
  <c r="U765" i="23"/>
  <c r="V765" i="23"/>
  <c r="U729" i="23"/>
  <c r="V729" i="23"/>
  <c r="U576" i="23"/>
  <c r="V576" i="23"/>
  <c r="M562" i="23"/>
  <c r="N562" i="23"/>
  <c r="T869" i="23"/>
  <c r="N868" i="23"/>
  <c r="P868" i="23" s="1"/>
  <c r="T867" i="23"/>
  <c r="N866" i="23"/>
  <c r="P866" i="23" s="1"/>
  <c r="T865" i="23"/>
  <c r="N864" i="23"/>
  <c r="P864" i="23" s="1"/>
  <c r="T863" i="23"/>
  <c r="N862" i="23"/>
  <c r="P862" i="23" s="1"/>
  <c r="T861" i="23"/>
  <c r="N860" i="23"/>
  <c r="P860" i="23" s="1"/>
  <c r="T859" i="23"/>
  <c r="N858" i="23"/>
  <c r="P858" i="23" s="1"/>
  <c r="T857" i="23"/>
  <c r="N856" i="23"/>
  <c r="P856" i="23" s="1"/>
  <c r="T855" i="23"/>
  <c r="N854" i="23"/>
  <c r="P854" i="23" s="1"/>
  <c r="T853" i="23"/>
  <c r="N852" i="23"/>
  <c r="P852" i="23" s="1"/>
  <c r="T851" i="23"/>
  <c r="N850" i="23"/>
  <c r="P850" i="23" s="1"/>
  <c r="T849" i="23"/>
  <c r="N848" i="23"/>
  <c r="P848" i="23" s="1"/>
  <c r="T847" i="23"/>
  <c r="N846" i="23"/>
  <c r="P846" i="23" s="1"/>
  <c r="T845" i="23"/>
  <c r="N844" i="23"/>
  <c r="P844" i="23" s="1"/>
  <c r="T843" i="23"/>
  <c r="D842" i="23"/>
  <c r="I842" i="23"/>
  <c r="D841" i="23"/>
  <c r="I841" i="23"/>
  <c r="D840" i="23"/>
  <c r="I840" i="23"/>
  <c r="L838" i="23"/>
  <c r="I836" i="23"/>
  <c r="E835" i="23"/>
  <c r="H835" i="23" s="1"/>
  <c r="F834" i="23"/>
  <c r="H834" i="23" s="1"/>
  <c r="P833" i="23"/>
  <c r="L832" i="23"/>
  <c r="I830" i="23"/>
  <c r="F828" i="23"/>
  <c r="H828" i="23" s="1"/>
  <c r="L826" i="23"/>
  <c r="I824" i="23"/>
  <c r="E823" i="23"/>
  <c r="H823" i="23" s="1"/>
  <c r="F822" i="23"/>
  <c r="H822" i="23" s="1"/>
  <c r="L820" i="23"/>
  <c r="I818" i="23"/>
  <c r="E817" i="23"/>
  <c r="H817" i="23" s="1"/>
  <c r="F816" i="23"/>
  <c r="H816" i="23" s="1"/>
  <c r="L814" i="23"/>
  <c r="I812" i="23"/>
  <c r="U804" i="23"/>
  <c r="F803" i="23"/>
  <c r="E803" i="23"/>
  <c r="V800" i="23"/>
  <c r="U800" i="23"/>
  <c r="X800" i="23" s="1"/>
  <c r="F799" i="23"/>
  <c r="E799" i="23"/>
  <c r="V797" i="23"/>
  <c r="U797" i="23"/>
  <c r="Y796" i="23"/>
  <c r="Q744" i="23"/>
  <c r="L744" i="23"/>
  <c r="V828" i="23"/>
  <c r="V816" i="23"/>
  <c r="V790" i="23"/>
  <c r="U790" i="23"/>
  <c r="D870" i="23"/>
  <c r="D868" i="23"/>
  <c r="D866" i="23"/>
  <c r="D864" i="23"/>
  <c r="D862" i="23"/>
  <c r="D860" i="23"/>
  <c r="D858" i="23"/>
  <c r="D856" i="23"/>
  <c r="D854" i="23"/>
  <c r="D852" i="23"/>
  <c r="D850" i="23"/>
  <c r="D848" i="23"/>
  <c r="D846" i="23"/>
  <c r="D844" i="23"/>
  <c r="V837" i="23"/>
  <c r="U837" i="23"/>
  <c r="X837" i="23" s="1"/>
  <c r="M833" i="23"/>
  <c r="U831" i="23"/>
  <c r="M827" i="23"/>
  <c r="P827" i="23" s="1"/>
  <c r="V825" i="23"/>
  <c r="U825" i="23"/>
  <c r="X825" i="23" s="1"/>
  <c r="M821" i="23"/>
  <c r="P821" i="23" s="1"/>
  <c r="U819" i="23"/>
  <c r="M815" i="23"/>
  <c r="P815" i="23" s="1"/>
  <c r="V813" i="23"/>
  <c r="U813" i="23"/>
  <c r="V796" i="23"/>
  <c r="U796" i="23"/>
  <c r="F796" i="23"/>
  <c r="H796" i="23" s="1"/>
  <c r="L795" i="23"/>
  <c r="Q795" i="23"/>
  <c r="L791" i="23"/>
  <c r="Q791" i="23"/>
  <c r="V789" i="23"/>
  <c r="U789" i="23"/>
  <c r="V788" i="23"/>
  <c r="U788" i="23"/>
  <c r="F788" i="23"/>
  <c r="H788" i="23" s="1"/>
  <c r="L785" i="23"/>
  <c r="Q785" i="23"/>
  <c r="V783" i="23"/>
  <c r="U783" i="23"/>
  <c r="F782" i="23"/>
  <c r="H782" i="23"/>
  <c r="V761" i="23"/>
  <c r="X761" i="23" s="1"/>
  <c r="U761" i="23"/>
  <c r="U735" i="23"/>
  <c r="V735" i="23"/>
  <c r="V834" i="23"/>
  <c r="V822" i="23"/>
  <c r="V807" i="23"/>
  <c r="L842" i="23"/>
  <c r="Q842" i="23"/>
  <c r="L841" i="23"/>
  <c r="Q841" i="23"/>
  <c r="L840" i="23"/>
  <c r="Q840" i="23"/>
  <c r="L839" i="23"/>
  <c r="Q839" i="23"/>
  <c r="F836" i="23"/>
  <c r="H836" i="23" s="1"/>
  <c r="F830" i="23"/>
  <c r="H830" i="23" s="1"/>
  <c r="F824" i="23"/>
  <c r="H824" i="23" s="1"/>
  <c r="N822" i="23"/>
  <c r="P822" i="23" s="1"/>
  <c r="M822" i="23"/>
  <c r="F818" i="23"/>
  <c r="H818" i="23" s="1"/>
  <c r="N816" i="23"/>
  <c r="F812" i="23"/>
  <c r="H812" i="23" s="1"/>
  <c r="F810" i="23"/>
  <c r="H810" i="23" s="1"/>
  <c r="V808" i="23"/>
  <c r="U808" i="23"/>
  <c r="F808" i="23"/>
  <c r="H808" i="23" s="1"/>
  <c r="V806" i="23"/>
  <c r="U806" i="23"/>
  <c r="F806" i="23"/>
  <c r="H806" i="23" s="1"/>
  <c r="L805" i="23"/>
  <c r="Q805" i="23"/>
  <c r="V803" i="23"/>
  <c r="U803" i="23"/>
  <c r="F802" i="23"/>
  <c r="H802" i="23" s="1"/>
  <c r="L801" i="23"/>
  <c r="Q801" i="23"/>
  <c r="V799" i="23"/>
  <c r="U799" i="23"/>
  <c r="F795" i="23"/>
  <c r="E795" i="23"/>
  <c r="U793" i="23"/>
  <c r="U778" i="23"/>
  <c r="V778" i="23"/>
  <c r="U772" i="23"/>
  <c r="V772" i="23"/>
  <c r="X772" i="23" s="1"/>
  <c r="U770" i="23"/>
  <c r="V770" i="23"/>
  <c r="U768" i="23"/>
  <c r="V768" i="23"/>
  <c r="V766" i="23"/>
  <c r="L760" i="23"/>
  <c r="Q760" i="23"/>
  <c r="Q757" i="23"/>
  <c r="L757" i="23"/>
  <c r="Q750" i="23"/>
  <c r="L750" i="23"/>
  <c r="Q732" i="23"/>
  <c r="L732" i="23"/>
  <c r="V835" i="23"/>
  <c r="U835" i="23"/>
  <c r="V829" i="23"/>
  <c r="U829" i="23"/>
  <c r="V823" i="23"/>
  <c r="U823" i="23"/>
  <c r="V811" i="23"/>
  <c r="U811" i="23"/>
  <c r="Q808" i="23"/>
  <c r="L808" i="23"/>
  <c r="N869" i="23"/>
  <c r="N865" i="23"/>
  <c r="P865" i="23" s="1"/>
  <c r="N861" i="23"/>
  <c r="P861" i="23" s="1"/>
  <c r="N859" i="23"/>
  <c r="P859" i="23" s="1"/>
  <c r="N857" i="23"/>
  <c r="P857" i="23" s="1"/>
  <c r="N855" i="23"/>
  <c r="P855" i="23" s="1"/>
  <c r="N853" i="23"/>
  <c r="P853" i="23" s="1"/>
  <c r="N847" i="23"/>
  <c r="P847" i="23" s="1"/>
  <c r="N843" i="23"/>
  <c r="P843" i="23" s="1"/>
  <c r="V833" i="23"/>
  <c r="U833" i="23"/>
  <c r="V832" i="23"/>
  <c r="X832" i="23"/>
  <c r="V826" i="23"/>
  <c r="X826" i="23" s="1"/>
  <c r="V821" i="23"/>
  <c r="U821" i="23"/>
  <c r="V820" i="23"/>
  <c r="X820" i="23" s="1"/>
  <c r="V815" i="23"/>
  <c r="U815" i="23"/>
  <c r="V814" i="23"/>
  <c r="X814" i="23" s="1"/>
  <c r="L811" i="23"/>
  <c r="Q811" i="23"/>
  <c r="L809" i="23"/>
  <c r="Q809" i="23"/>
  <c r="L807" i="23"/>
  <c r="Q807" i="23"/>
  <c r="E805" i="23"/>
  <c r="V802" i="23"/>
  <c r="U802" i="23"/>
  <c r="F801" i="23"/>
  <c r="E801" i="23"/>
  <c r="V798" i="23"/>
  <c r="U798" i="23"/>
  <c r="F798" i="23"/>
  <c r="H798" i="23" s="1"/>
  <c r="L797" i="23"/>
  <c r="Q797" i="23"/>
  <c r="V792" i="23"/>
  <c r="U792" i="23"/>
  <c r="F792" i="23"/>
  <c r="H792" i="23" s="1"/>
  <c r="L789" i="23"/>
  <c r="Q789" i="23"/>
  <c r="V787" i="23"/>
  <c r="U787" i="23"/>
  <c r="V786" i="23"/>
  <c r="U786" i="23"/>
  <c r="F786" i="23"/>
  <c r="H786" i="23"/>
  <c r="L783" i="23"/>
  <c r="Q783" i="23"/>
  <c r="V781" i="23"/>
  <c r="U781" i="23"/>
  <c r="V780" i="23"/>
  <c r="U780" i="23"/>
  <c r="F780" i="23"/>
  <c r="H780" i="23" s="1"/>
  <c r="L755" i="23"/>
  <c r="Q755" i="23"/>
  <c r="U741" i="23"/>
  <c r="V741" i="23"/>
  <c r="Q810" i="23"/>
  <c r="L810" i="23"/>
  <c r="F809" i="23"/>
  <c r="V805" i="23"/>
  <c r="U805" i="23"/>
  <c r="F800" i="23"/>
  <c r="U747" i="23"/>
  <c r="V747" i="23"/>
  <c r="D869" i="23"/>
  <c r="D867" i="23"/>
  <c r="D865" i="23"/>
  <c r="D863" i="23"/>
  <c r="D861" i="23"/>
  <c r="D859" i="23"/>
  <c r="D857" i="23"/>
  <c r="D855" i="23"/>
  <c r="D853" i="23"/>
  <c r="D851" i="23"/>
  <c r="D849" i="23"/>
  <c r="D847" i="23"/>
  <c r="D845" i="23"/>
  <c r="D843" i="23"/>
  <c r="T841" i="23"/>
  <c r="Y841" i="23"/>
  <c r="T840" i="23"/>
  <c r="Y840" i="23"/>
  <c r="T839" i="23"/>
  <c r="Y839" i="23"/>
  <c r="F838" i="23"/>
  <c r="H838" i="23" s="1"/>
  <c r="L836" i="23"/>
  <c r="U834" i="23"/>
  <c r="E833" i="23"/>
  <c r="H833" i="23" s="1"/>
  <c r="F832" i="23"/>
  <c r="H832" i="23" s="1"/>
  <c r="L830" i="23"/>
  <c r="U828" i="23"/>
  <c r="E827" i="23"/>
  <c r="H827" i="23" s="1"/>
  <c r="F826" i="23"/>
  <c r="H826" i="23" s="1"/>
  <c r="L824" i="23"/>
  <c r="U822" i="23"/>
  <c r="E821" i="23"/>
  <c r="H821" i="23" s="1"/>
  <c r="F820" i="23"/>
  <c r="H820" i="23" s="1"/>
  <c r="L818" i="23"/>
  <c r="U816" i="23"/>
  <c r="E815" i="23"/>
  <c r="H815" i="23" s="1"/>
  <c r="F814" i="23"/>
  <c r="H814" i="23" s="1"/>
  <c r="L812" i="23"/>
  <c r="E809" i="23"/>
  <c r="H809" i="23" s="1"/>
  <c r="X805" i="23"/>
  <c r="E800" i="23"/>
  <c r="H800" i="23" s="1"/>
  <c r="F797" i="23"/>
  <c r="H797" i="23" s="1"/>
  <c r="E797" i="23"/>
  <c r="V795" i="23"/>
  <c r="U795" i="23"/>
  <c r="Y794" i="23"/>
  <c r="E794" i="23"/>
  <c r="E784" i="23"/>
  <c r="H784" i="23" s="1"/>
  <c r="D761" i="23"/>
  <c r="I761" i="23"/>
  <c r="Q738" i="23"/>
  <c r="L738" i="23"/>
  <c r="M798" i="23"/>
  <c r="P798" i="23" s="1"/>
  <c r="M796" i="23"/>
  <c r="P796" i="23" s="1"/>
  <c r="M794" i="23"/>
  <c r="P794" i="23" s="1"/>
  <c r="M790" i="23"/>
  <c r="P790" i="23" s="1"/>
  <c r="M788" i="23"/>
  <c r="P788" i="23" s="1"/>
  <c r="M786" i="23"/>
  <c r="P786" i="23" s="1"/>
  <c r="M784" i="23"/>
  <c r="P784" i="23" s="1"/>
  <c r="M782" i="23"/>
  <c r="P782" i="23" s="1"/>
  <c r="U762" i="23"/>
  <c r="V762" i="23"/>
  <c r="X762" i="23" s="1"/>
  <c r="V759" i="23"/>
  <c r="X759" i="23" s="1"/>
  <c r="D759" i="23"/>
  <c r="I759" i="23"/>
  <c r="M758" i="23"/>
  <c r="P758" i="23" s="1"/>
  <c r="Q754" i="23"/>
  <c r="L754" i="23"/>
  <c r="U752" i="23"/>
  <c r="V752" i="23"/>
  <c r="F751" i="23"/>
  <c r="H751" i="23" s="1"/>
  <c r="L749" i="23"/>
  <c r="Q749" i="23"/>
  <c r="U746" i="23"/>
  <c r="V746" i="23"/>
  <c r="F745" i="23"/>
  <c r="H745" i="23" s="1"/>
  <c r="L743" i="23"/>
  <c r="Q743" i="23"/>
  <c r="F739" i="23"/>
  <c r="H739" i="23" s="1"/>
  <c r="L737" i="23"/>
  <c r="Q737" i="23"/>
  <c r="U734" i="23"/>
  <c r="X734" i="23" s="1"/>
  <c r="V734" i="23"/>
  <c r="F733" i="23"/>
  <c r="H733" i="23" s="1"/>
  <c r="L731" i="23"/>
  <c r="Q731" i="23"/>
  <c r="E663" i="23"/>
  <c r="F663" i="23"/>
  <c r="L806" i="23"/>
  <c r="L804" i="23"/>
  <c r="L802" i="23"/>
  <c r="L800" i="23"/>
  <c r="E779" i="23"/>
  <c r="F779" i="23"/>
  <c r="E778" i="23"/>
  <c r="E777" i="23"/>
  <c r="F777" i="23"/>
  <c r="E776" i="23"/>
  <c r="F776" i="23"/>
  <c r="E775" i="23"/>
  <c r="F775" i="23"/>
  <c r="E774" i="23"/>
  <c r="F774" i="23"/>
  <c r="E773" i="23"/>
  <c r="F773" i="23"/>
  <c r="E772" i="23"/>
  <c r="F772" i="23"/>
  <c r="E771" i="23"/>
  <c r="F771" i="23"/>
  <c r="E770" i="23"/>
  <c r="E769" i="23"/>
  <c r="F769" i="23"/>
  <c r="E768" i="23"/>
  <c r="F768" i="23"/>
  <c r="E767" i="23"/>
  <c r="F767" i="23"/>
  <c r="E765" i="23"/>
  <c r="F765" i="23"/>
  <c r="Q764" i="23"/>
  <c r="M763" i="23"/>
  <c r="P763" i="23" s="1"/>
  <c r="U760" i="23"/>
  <c r="V760" i="23"/>
  <c r="F760" i="23"/>
  <c r="H760" i="23" s="1"/>
  <c r="V757" i="23"/>
  <c r="X757" i="23" s="1"/>
  <c r="D757" i="23"/>
  <c r="I757" i="23"/>
  <c r="M756" i="23"/>
  <c r="P756" i="23" s="1"/>
  <c r="F755" i="23"/>
  <c r="H755" i="23" s="1"/>
  <c r="U751" i="23"/>
  <c r="V751" i="23"/>
  <c r="X751" i="23" s="1"/>
  <c r="Q748" i="23"/>
  <c r="L748" i="23"/>
  <c r="U745" i="23"/>
  <c r="V745" i="23"/>
  <c r="Q742" i="23"/>
  <c r="L742" i="23"/>
  <c r="U739" i="23"/>
  <c r="V739" i="23"/>
  <c r="X739" i="23" s="1"/>
  <c r="Q736" i="23"/>
  <c r="L736" i="23"/>
  <c r="U733" i="23"/>
  <c r="V733" i="23"/>
  <c r="Q730" i="23"/>
  <c r="L730" i="23"/>
  <c r="U727" i="23"/>
  <c r="V727" i="23"/>
  <c r="U725" i="23"/>
  <c r="V725" i="23"/>
  <c r="U723" i="23"/>
  <c r="V723" i="23"/>
  <c r="U721" i="23"/>
  <c r="V721" i="23"/>
  <c r="U719" i="23"/>
  <c r="V719" i="23"/>
  <c r="U717" i="23"/>
  <c r="V717" i="23"/>
  <c r="U715" i="23"/>
  <c r="V715" i="23"/>
  <c r="U713" i="23"/>
  <c r="V713" i="23"/>
  <c r="U711" i="23"/>
  <c r="V711" i="23"/>
  <c r="D667" i="23"/>
  <c r="I667" i="23"/>
  <c r="N665" i="23"/>
  <c r="M665" i="23"/>
  <c r="E791" i="23"/>
  <c r="H791" i="23" s="1"/>
  <c r="E789" i="23"/>
  <c r="H789" i="23" s="1"/>
  <c r="E785" i="23"/>
  <c r="H785" i="23" s="1"/>
  <c r="E783" i="23"/>
  <c r="H783" i="23" s="1"/>
  <c r="E781" i="23"/>
  <c r="H781" i="23" s="1"/>
  <c r="H762" i="23"/>
  <c r="L761" i="23"/>
  <c r="U758" i="23"/>
  <c r="V758" i="23"/>
  <c r="V755" i="23"/>
  <c r="X755" i="23" s="1"/>
  <c r="L753" i="23"/>
  <c r="Q753" i="23"/>
  <c r="U750" i="23"/>
  <c r="V750" i="23"/>
  <c r="F749" i="23"/>
  <c r="H749" i="23" s="1"/>
  <c r="L747" i="23"/>
  <c r="Q747" i="23"/>
  <c r="U744" i="23"/>
  <c r="V744" i="23"/>
  <c r="F743" i="23"/>
  <c r="H743" i="23" s="1"/>
  <c r="L741" i="23"/>
  <c r="Q741" i="23"/>
  <c r="U738" i="23"/>
  <c r="V738" i="23"/>
  <c r="X738" i="23" s="1"/>
  <c r="F737" i="23"/>
  <c r="H737" i="23" s="1"/>
  <c r="L735" i="23"/>
  <c r="Q735" i="23"/>
  <c r="U732" i="23"/>
  <c r="V732" i="23"/>
  <c r="F731" i="23"/>
  <c r="H731" i="23" s="1"/>
  <c r="L729" i="23"/>
  <c r="Q729" i="23"/>
  <c r="E671" i="23"/>
  <c r="H671" i="23" s="1"/>
  <c r="F671" i="23"/>
  <c r="M777" i="23"/>
  <c r="N777" i="23"/>
  <c r="M776" i="23"/>
  <c r="M775" i="23"/>
  <c r="N775" i="23"/>
  <c r="M773" i="23"/>
  <c r="P773" i="23" s="1"/>
  <c r="N773" i="23"/>
  <c r="M771" i="23"/>
  <c r="N771" i="23"/>
  <c r="M770" i="23"/>
  <c r="P770" i="23" s="1"/>
  <c r="N770" i="23"/>
  <c r="M769" i="23"/>
  <c r="N769" i="23"/>
  <c r="M768" i="23"/>
  <c r="N768" i="23"/>
  <c r="M767" i="23"/>
  <c r="P767" i="23" s="1"/>
  <c r="N767" i="23"/>
  <c r="M766" i="23"/>
  <c r="N766" i="23"/>
  <c r="M765" i="23"/>
  <c r="N765" i="23"/>
  <c r="M764" i="23"/>
  <c r="P764" i="23" s="1"/>
  <c r="M759" i="23"/>
  <c r="P759" i="23" s="1"/>
  <c r="U756" i="23"/>
  <c r="X756" i="23" s="1"/>
  <c r="V756" i="23"/>
  <c r="F754" i="23"/>
  <c r="H754" i="23" s="1"/>
  <c r="Q752" i="23"/>
  <c r="L752" i="23"/>
  <c r="U749" i="23"/>
  <c r="V749" i="23"/>
  <c r="Q746" i="23"/>
  <c r="L746" i="23"/>
  <c r="U743" i="23"/>
  <c r="V743" i="23"/>
  <c r="X743" i="23" s="1"/>
  <c r="Q740" i="23"/>
  <c r="L740" i="23"/>
  <c r="U737" i="23"/>
  <c r="V737" i="23"/>
  <c r="Q734" i="23"/>
  <c r="L734" i="23"/>
  <c r="U731" i="23"/>
  <c r="V731" i="23"/>
  <c r="L727" i="23"/>
  <c r="Q727" i="23"/>
  <c r="L725" i="23"/>
  <c r="Q725" i="23"/>
  <c r="L723" i="23"/>
  <c r="Q723" i="23"/>
  <c r="L721" i="23"/>
  <c r="Q721" i="23"/>
  <c r="V763" i="23"/>
  <c r="X763" i="23" s="1"/>
  <c r="D763" i="23"/>
  <c r="I763" i="23"/>
  <c r="M762" i="23"/>
  <c r="P762" i="23" s="1"/>
  <c r="H758" i="23"/>
  <c r="F753" i="23"/>
  <c r="H753" i="23" s="1"/>
  <c r="L751" i="23"/>
  <c r="Q751" i="23"/>
  <c r="U748" i="23"/>
  <c r="V748" i="23"/>
  <c r="F747" i="23"/>
  <c r="H747" i="23" s="1"/>
  <c r="L745" i="23"/>
  <c r="Q745" i="23"/>
  <c r="U742" i="23"/>
  <c r="F741" i="23"/>
  <c r="H741" i="23" s="1"/>
  <c r="L739" i="23"/>
  <c r="Q739" i="23"/>
  <c r="U736" i="23"/>
  <c r="V736" i="23"/>
  <c r="F735" i="23"/>
  <c r="H735" i="23" s="1"/>
  <c r="L733" i="23"/>
  <c r="Q733" i="23"/>
  <c r="U730" i="23"/>
  <c r="V730" i="23"/>
  <c r="F729" i="23"/>
  <c r="H729" i="23" s="1"/>
  <c r="E727" i="23"/>
  <c r="F727" i="23"/>
  <c r="E725" i="23"/>
  <c r="F725" i="23"/>
  <c r="E723" i="23"/>
  <c r="F723" i="23"/>
  <c r="E721" i="23"/>
  <c r="F721" i="23"/>
  <c r="I755" i="23"/>
  <c r="I753" i="23"/>
  <c r="D752" i="23"/>
  <c r="I751" i="23"/>
  <c r="D750" i="23"/>
  <c r="I749" i="23"/>
  <c r="D748" i="23"/>
  <c r="I747" i="23"/>
  <c r="D746" i="23"/>
  <c r="I745" i="23"/>
  <c r="D744" i="23"/>
  <c r="I743" i="23"/>
  <c r="D742" i="23"/>
  <c r="I741" i="23"/>
  <c r="D740" i="23"/>
  <c r="I739" i="23"/>
  <c r="D738" i="23"/>
  <c r="I737" i="23"/>
  <c r="D736" i="23"/>
  <c r="I735" i="23"/>
  <c r="D734" i="23"/>
  <c r="I733" i="23"/>
  <c r="D732" i="23"/>
  <c r="I731" i="23"/>
  <c r="D730" i="23"/>
  <c r="I729" i="23"/>
  <c r="V728" i="23"/>
  <c r="D728" i="23"/>
  <c r="I727" i="23"/>
  <c r="V726" i="23"/>
  <c r="D726" i="23"/>
  <c r="I725" i="23"/>
  <c r="V724" i="23"/>
  <c r="X724" i="23" s="1"/>
  <c r="D724" i="23"/>
  <c r="I723" i="23"/>
  <c r="V722" i="23"/>
  <c r="X722" i="23" s="1"/>
  <c r="D722" i="23"/>
  <c r="I721" i="23"/>
  <c r="V720" i="23"/>
  <c r="X720" i="23" s="1"/>
  <c r="D720" i="23"/>
  <c r="V718" i="23"/>
  <c r="X718" i="23" s="1"/>
  <c r="H718" i="23"/>
  <c r="V716" i="23"/>
  <c r="X716" i="23" s="1"/>
  <c r="H716" i="23"/>
  <c r="V714" i="23"/>
  <c r="X714" i="23" s="1"/>
  <c r="H714" i="23"/>
  <c r="V712" i="23"/>
  <c r="X712" i="23" s="1"/>
  <c r="U710" i="23"/>
  <c r="X710" i="23" s="1"/>
  <c r="U708" i="23"/>
  <c r="X708" i="23" s="1"/>
  <c r="U707" i="23"/>
  <c r="X707" i="23"/>
  <c r="U706" i="23"/>
  <c r="X706" i="23" s="1"/>
  <c r="Y673" i="23"/>
  <c r="T673" i="23"/>
  <c r="U628" i="23"/>
  <c r="X628" i="23" s="1"/>
  <c r="V628" i="23"/>
  <c r="U728" i="23"/>
  <c r="X728" i="23" s="1"/>
  <c r="L728" i="23"/>
  <c r="L726" i="23"/>
  <c r="L724" i="23"/>
  <c r="L722" i="23"/>
  <c r="L720" i="23"/>
  <c r="P716" i="23"/>
  <c r="P712" i="23"/>
  <c r="D679" i="23"/>
  <c r="I679" i="23"/>
  <c r="N677" i="23"/>
  <c r="M677" i="23"/>
  <c r="E675" i="23"/>
  <c r="F675" i="23"/>
  <c r="E665" i="23"/>
  <c r="F665" i="23"/>
  <c r="D661" i="23"/>
  <c r="I661" i="23"/>
  <c r="N659" i="23"/>
  <c r="M659" i="23"/>
  <c r="Y657" i="23"/>
  <c r="T657" i="23"/>
  <c r="F650" i="23"/>
  <c r="E650" i="23"/>
  <c r="X726" i="23"/>
  <c r="E711" i="23"/>
  <c r="H711" i="23" s="1"/>
  <c r="E710" i="23"/>
  <c r="H710" i="23" s="1"/>
  <c r="E708" i="23"/>
  <c r="H708" i="23" s="1"/>
  <c r="E707" i="23"/>
  <c r="H707" i="23" s="1"/>
  <c r="Y667" i="23"/>
  <c r="T667" i="23"/>
  <c r="U655" i="23"/>
  <c r="V655" i="23"/>
  <c r="T648" i="23"/>
  <c r="Y648" i="23"/>
  <c r="Y645" i="23"/>
  <c r="T645" i="23"/>
  <c r="H719" i="23"/>
  <c r="H717" i="23"/>
  <c r="H715" i="23"/>
  <c r="E677" i="23"/>
  <c r="F677" i="23"/>
  <c r="D673" i="23"/>
  <c r="I673" i="23"/>
  <c r="N671" i="23"/>
  <c r="M671" i="23"/>
  <c r="E669" i="23"/>
  <c r="H669" i="23" s="1"/>
  <c r="F669" i="23"/>
  <c r="E659" i="23"/>
  <c r="F659" i="23"/>
  <c r="M656" i="23"/>
  <c r="P656" i="23" s="1"/>
  <c r="N656" i="23"/>
  <c r="E653" i="23"/>
  <c r="F653" i="23"/>
  <c r="P715" i="23"/>
  <c r="P713" i="23"/>
  <c r="M710" i="23"/>
  <c r="P710" i="23" s="1"/>
  <c r="M709" i="23"/>
  <c r="P709" i="23" s="1"/>
  <c r="M707" i="23"/>
  <c r="P707" i="23"/>
  <c r="Y679" i="23"/>
  <c r="T679" i="23"/>
  <c r="Y661" i="23"/>
  <c r="T661" i="23"/>
  <c r="L649" i="23"/>
  <c r="Q649" i="23"/>
  <c r="M644" i="23"/>
  <c r="N644" i="23"/>
  <c r="P704" i="23"/>
  <c r="P698" i="23"/>
  <c r="P692" i="23"/>
  <c r="P686" i="23"/>
  <c r="H680" i="23"/>
  <c r="Y678" i="23"/>
  <c r="U676" i="23"/>
  <c r="X676" i="23" s="1"/>
  <c r="T675" i="23"/>
  <c r="H674" i="23"/>
  <c r="Y672" i="23"/>
  <c r="U670" i="23"/>
  <c r="X670" i="23" s="1"/>
  <c r="T669" i="23"/>
  <c r="H668" i="23"/>
  <c r="Y666" i="23"/>
  <c r="T663" i="23"/>
  <c r="H662" i="23"/>
  <c r="Y660" i="23"/>
  <c r="U658" i="23"/>
  <c r="X658" i="23" s="1"/>
  <c r="Y654" i="23"/>
  <c r="T653" i="23"/>
  <c r="E651" i="23"/>
  <c r="F651" i="23"/>
  <c r="F648" i="23"/>
  <c r="H648" i="23" s="1"/>
  <c r="L647" i="23"/>
  <c r="Q647" i="23"/>
  <c r="U646" i="23"/>
  <c r="X646" i="23" s="1"/>
  <c r="T642" i="23"/>
  <c r="F642" i="23"/>
  <c r="H642" i="23" s="1"/>
  <c r="D638" i="23"/>
  <c r="I638" i="23"/>
  <c r="V634" i="23"/>
  <c r="X634" i="23" s="1"/>
  <c r="N679" i="23"/>
  <c r="P679" i="23" s="1"/>
  <c r="I677" i="23"/>
  <c r="I671" i="23"/>
  <c r="P667" i="23"/>
  <c r="N667" i="23"/>
  <c r="I665" i="23"/>
  <c r="N661" i="23"/>
  <c r="P661" i="23" s="1"/>
  <c r="I659" i="23"/>
  <c r="F658" i="23"/>
  <c r="H658" i="23" s="1"/>
  <c r="L657" i="23"/>
  <c r="Q657" i="23"/>
  <c r="U656" i="23"/>
  <c r="X656" i="23" s="1"/>
  <c r="Y652" i="23"/>
  <c r="E649" i="23"/>
  <c r="H649" i="23" s="1"/>
  <c r="F649" i="23"/>
  <c r="F646" i="23"/>
  <c r="H646" i="23" s="1"/>
  <c r="L645" i="23"/>
  <c r="Q645" i="23"/>
  <c r="F644" i="23"/>
  <c r="U641" i="23"/>
  <c r="V641" i="23"/>
  <c r="M640" i="23"/>
  <c r="N640" i="23"/>
  <c r="U639" i="23"/>
  <c r="X639" i="23" s="1"/>
  <c r="E637" i="23"/>
  <c r="F637" i="23"/>
  <c r="M588" i="23"/>
  <c r="P588" i="23" s="1"/>
  <c r="N588" i="23"/>
  <c r="X681" i="23"/>
  <c r="P680" i="23"/>
  <c r="U678" i="23"/>
  <c r="X678" i="23" s="1"/>
  <c r="T677" i="23"/>
  <c r="Y674" i="23"/>
  <c r="U672" i="23"/>
  <c r="X672" i="23" s="1"/>
  <c r="T671" i="23"/>
  <c r="Y668" i="23"/>
  <c r="P668" i="23"/>
  <c r="U666" i="23"/>
  <c r="X666" i="23" s="1"/>
  <c r="T665" i="23"/>
  <c r="Y662" i="23"/>
  <c r="P662" i="23"/>
  <c r="U660" i="23"/>
  <c r="X660" i="23" s="1"/>
  <c r="T659" i="23"/>
  <c r="F656" i="23"/>
  <c r="H656" i="23" s="1"/>
  <c r="L655" i="23"/>
  <c r="Q655" i="23"/>
  <c r="U654" i="23"/>
  <c r="X654" i="23" s="1"/>
  <c r="Y650" i="23"/>
  <c r="T649" i="23"/>
  <c r="E647" i="23"/>
  <c r="F647" i="23"/>
  <c r="L639" i="23"/>
  <c r="Q639" i="23"/>
  <c r="F636" i="23"/>
  <c r="H636" i="23" s="1"/>
  <c r="N675" i="23"/>
  <c r="P675" i="23" s="1"/>
  <c r="N669" i="23"/>
  <c r="P669" i="23" s="1"/>
  <c r="N663" i="23"/>
  <c r="P663" i="23" s="1"/>
  <c r="E657" i="23"/>
  <c r="H657" i="23" s="1"/>
  <c r="F657" i="23"/>
  <c r="F654" i="23"/>
  <c r="H654" i="23" s="1"/>
  <c r="L653" i="23"/>
  <c r="Q653" i="23"/>
  <c r="U652" i="23"/>
  <c r="X652" i="23" s="1"/>
  <c r="E645" i="23"/>
  <c r="F645" i="23"/>
  <c r="U643" i="23"/>
  <c r="V643" i="23"/>
  <c r="T636" i="23"/>
  <c r="Y636" i="23"/>
  <c r="T635" i="23"/>
  <c r="Y635" i="23"/>
  <c r="U674" i="23"/>
  <c r="X674" i="23" s="1"/>
  <c r="H672" i="23"/>
  <c r="P670" i="23"/>
  <c r="U668" i="23"/>
  <c r="X668" i="23" s="1"/>
  <c r="U662" i="23"/>
  <c r="X662" i="23" s="1"/>
  <c r="P658" i="23"/>
  <c r="E655" i="23"/>
  <c r="F655" i="23"/>
  <c r="F652" i="23"/>
  <c r="H652" i="23" s="1"/>
  <c r="L651" i="23"/>
  <c r="Q651" i="23"/>
  <c r="X650" i="23"/>
  <c r="U650" i="23"/>
  <c r="P646" i="23"/>
  <c r="F643" i="23"/>
  <c r="H643" i="23" s="1"/>
  <c r="Q641" i="23"/>
  <c r="V638" i="23"/>
  <c r="X638" i="23" s="1"/>
  <c r="L638" i="23"/>
  <c r="N636" i="23"/>
  <c r="P636" i="23" s="1"/>
  <c r="Q635" i="23"/>
  <c r="F625" i="23"/>
  <c r="H625" i="23" s="1"/>
  <c r="E585" i="23"/>
  <c r="F585" i="23"/>
  <c r="P643" i="23"/>
  <c r="P637" i="23"/>
  <c r="H635" i="23"/>
  <c r="F633" i="23"/>
  <c r="H633" i="23" s="1"/>
  <c r="F631" i="23"/>
  <c r="H631" i="23" s="1"/>
  <c r="F627" i="23"/>
  <c r="H627" i="23" s="1"/>
  <c r="F621" i="23"/>
  <c r="H621" i="23" s="1"/>
  <c r="E619" i="23"/>
  <c r="F619" i="23"/>
  <c r="F629" i="23"/>
  <c r="H629" i="23" s="1"/>
  <c r="P641" i="23"/>
  <c r="P635" i="23"/>
  <c r="U622" i="23"/>
  <c r="V622" i="23"/>
  <c r="N594" i="23"/>
  <c r="L634" i="23"/>
  <c r="Q634" i="23"/>
  <c r="U632" i="23"/>
  <c r="V632" i="23"/>
  <c r="U626" i="23"/>
  <c r="V626" i="23"/>
  <c r="U620" i="23"/>
  <c r="X620" i="23" s="1"/>
  <c r="V620" i="23"/>
  <c r="E591" i="23"/>
  <c r="F591" i="23"/>
  <c r="H591" i="23" s="1"/>
  <c r="F634" i="23"/>
  <c r="P633" i="23"/>
  <c r="F632" i="23"/>
  <c r="F624" i="23"/>
  <c r="H624" i="23" s="1"/>
  <c r="P623" i="23"/>
  <c r="P619" i="23"/>
  <c r="P617" i="23"/>
  <c r="N615" i="23"/>
  <c r="P615" i="23" s="1"/>
  <c r="N614" i="23"/>
  <c r="P614" i="23" s="1"/>
  <c r="N613" i="23"/>
  <c r="P613" i="23"/>
  <c r="N612" i="23"/>
  <c r="P612" i="23" s="1"/>
  <c r="N611" i="23"/>
  <c r="P611" i="23" s="1"/>
  <c r="N610" i="23"/>
  <c r="P610" i="23"/>
  <c r="N609" i="23"/>
  <c r="P609" i="23" s="1"/>
  <c r="N607" i="23"/>
  <c r="P607" i="23" s="1"/>
  <c r="N605" i="23"/>
  <c r="P605" i="23" s="1"/>
  <c r="N604" i="23"/>
  <c r="P604" i="23"/>
  <c r="N602" i="23"/>
  <c r="P602" i="23" s="1"/>
  <c r="N601" i="23"/>
  <c r="P601" i="23" s="1"/>
  <c r="N600" i="23"/>
  <c r="P600" i="23" s="1"/>
  <c r="N599" i="23"/>
  <c r="P599" i="23" s="1"/>
  <c r="N598" i="23"/>
  <c r="N597" i="23"/>
  <c r="P597" i="23" s="1"/>
  <c r="N595" i="23"/>
  <c r="P595" i="23" s="1"/>
  <c r="E592" i="23"/>
  <c r="F592" i="23"/>
  <c r="M589" i="23"/>
  <c r="N589" i="23"/>
  <c r="E586" i="23"/>
  <c r="F586" i="23"/>
  <c r="E634" i="23"/>
  <c r="X633" i="23"/>
  <c r="N626" i="23"/>
  <c r="X625" i="23"/>
  <c r="X621" i="23"/>
  <c r="X617" i="23"/>
  <c r="E593" i="23"/>
  <c r="F593" i="23"/>
  <c r="E587" i="23"/>
  <c r="F587" i="23"/>
  <c r="H632" i="23"/>
  <c r="H628" i="23"/>
  <c r="V618" i="23"/>
  <c r="V616" i="23"/>
  <c r="X616" i="23" s="1"/>
  <c r="V615" i="23"/>
  <c r="X615" i="23" s="1"/>
  <c r="V614" i="23"/>
  <c r="X614" i="23" s="1"/>
  <c r="V613" i="23"/>
  <c r="X613" i="23"/>
  <c r="V611" i="23"/>
  <c r="X611" i="23" s="1"/>
  <c r="V610" i="23"/>
  <c r="X610" i="23" s="1"/>
  <c r="V609" i="23"/>
  <c r="X609" i="23" s="1"/>
  <c r="V608" i="23"/>
  <c r="X608" i="23"/>
  <c r="V607" i="23"/>
  <c r="X607" i="23"/>
  <c r="V606" i="23"/>
  <c r="X606" i="23" s="1"/>
  <c r="V605" i="23"/>
  <c r="X605" i="23" s="1"/>
  <c r="V604" i="23"/>
  <c r="X604" i="23" s="1"/>
  <c r="V603" i="23"/>
  <c r="X603" i="23" s="1"/>
  <c r="V602" i="23"/>
  <c r="X602" i="23"/>
  <c r="V601" i="23"/>
  <c r="X601" i="23" s="1"/>
  <c r="V600" i="23"/>
  <c r="X600" i="23" s="1"/>
  <c r="V599" i="23"/>
  <c r="X599" i="23" s="1"/>
  <c r="V598" i="23"/>
  <c r="X598" i="23" s="1"/>
  <c r="V597" i="23"/>
  <c r="X597" i="23" s="1"/>
  <c r="V596" i="23"/>
  <c r="X596" i="23" s="1"/>
  <c r="V595" i="23"/>
  <c r="X595" i="23"/>
  <c r="E594" i="23"/>
  <c r="F594" i="23"/>
  <c r="M591" i="23"/>
  <c r="N591" i="23"/>
  <c r="E588" i="23"/>
  <c r="F588" i="23"/>
  <c r="M585" i="23"/>
  <c r="N585" i="23"/>
  <c r="E583" i="23"/>
  <c r="F583" i="23"/>
  <c r="P632" i="23"/>
  <c r="P626" i="23"/>
  <c r="P620" i="23"/>
  <c r="P618" i="23"/>
  <c r="E595" i="23"/>
  <c r="F595" i="23"/>
  <c r="E589" i="23"/>
  <c r="F589" i="23"/>
  <c r="M586" i="23"/>
  <c r="N586" i="23"/>
  <c r="X618" i="23"/>
  <c r="F617" i="23"/>
  <c r="H617" i="23"/>
  <c r="F616" i="23"/>
  <c r="H616" i="23" s="1"/>
  <c r="F615" i="23"/>
  <c r="H615" i="23" s="1"/>
  <c r="F614" i="23"/>
  <c r="H614" i="23" s="1"/>
  <c r="F613" i="23"/>
  <c r="H613" i="23" s="1"/>
  <c r="F612" i="23"/>
  <c r="H612" i="23"/>
  <c r="F611" i="23"/>
  <c r="H611" i="23" s="1"/>
  <c r="F610" i="23"/>
  <c r="H610" i="23" s="1"/>
  <c r="F609" i="23"/>
  <c r="H609" i="23" s="1"/>
  <c r="F608" i="23"/>
  <c r="H608" i="23" s="1"/>
  <c r="F606" i="23"/>
  <c r="H606" i="23" s="1"/>
  <c r="F605" i="23"/>
  <c r="H605" i="23" s="1"/>
  <c r="F604" i="23"/>
  <c r="H604" i="23" s="1"/>
  <c r="F603" i="23"/>
  <c r="H603" i="23" s="1"/>
  <c r="F602" i="23"/>
  <c r="H602" i="23" s="1"/>
  <c r="F601" i="23"/>
  <c r="H601" i="23" s="1"/>
  <c r="F600" i="23"/>
  <c r="H600" i="23" s="1"/>
  <c r="F599" i="23"/>
  <c r="H599" i="23"/>
  <c r="F598" i="23"/>
  <c r="H598" i="23" s="1"/>
  <c r="F597" i="23"/>
  <c r="H597" i="23" s="1"/>
  <c r="F596" i="23"/>
  <c r="H596" i="23" s="1"/>
  <c r="M593" i="23"/>
  <c r="P593" i="23" s="1"/>
  <c r="N593" i="23"/>
  <c r="E590" i="23"/>
  <c r="F590" i="23"/>
  <c r="M587" i="23"/>
  <c r="N587" i="23"/>
  <c r="P587" i="23" s="1"/>
  <c r="E584" i="23"/>
  <c r="F584" i="23"/>
  <c r="H584" i="23"/>
  <c r="U594" i="23"/>
  <c r="V594" i="23"/>
  <c r="U593" i="23"/>
  <c r="V593" i="23"/>
  <c r="U592" i="23"/>
  <c r="V592" i="23"/>
  <c r="U591" i="23"/>
  <c r="V591" i="23"/>
  <c r="U590" i="23"/>
  <c r="V590" i="23"/>
  <c r="U589" i="23"/>
  <c r="V589" i="23"/>
  <c r="U588" i="23"/>
  <c r="V588" i="23"/>
  <c r="U587" i="23"/>
  <c r="U586" i="23"/>
  <c r="V586" i="23"/>
  <c r="U585" i="23"/>
  <c r="V585" i="23"/>
  <c r="U584" i="23"/>
  <c r="V584" i="23"/>
  <c r="U582" i="23"/>
  <c r="V582" i="23"/>
  <c r="U581" i="23"/>
  <c r="V581" i="23"/>
  <c r="U580" i="23"/>
  <c r="V580" i="23"/>
  <c r="U578" i="23"/>
  <c r="V578" i="23"/>
  <c r="U577" i="23"/>
  <c r="V577" i="23"/>
  <c r="M560" i="23"/>
  <c r="P560" i="23" s="1"/>
  <c r="N560" i="23"/>
  <c r="M558" i="23"/>
  <c r="N558" i="23"/>
  <c r="E582" i="23"/>
  <c r="H582" i="23" s="1"/>
  <c r="F582" i="23"/>
  <c r="E581" i="23"/>
  <c r="F581" i="23"/>
  <c r="H581" i="23" s="1"/>
  <c r="E580" i="23"/>
  <c r="F580" i="23"/>
  <c r="E579" i="23"/>
  <c r="F579" i="23"/>
  <c r="E578" i="23"/>
  <c r="F578" i="23"/>
  <c r="H578" i="23" s="1"/>
  <c r="E577" i="23"/>
  <c r="F577" i="23"/>
  <c r="M576" i="23"/>
  <c r="N576" i="23"/>
  <c r="M556" i="23"/>
  <c r="P556" i="23" s="1"/>
  <c r="N556" i="23"/>
  <c r="M574" i="23"/>
  <c r="P574" i="23" s="1"/>
  <c r="N574" i="23"/>
  <c r="M572" i="23"/>
  <c r="N572" i="23"/>
  <c r="M554" i="23"/>
  <c r="P554" i="23" s="1"/>
  <c r="N554" i="23"/>
  <c r="M584" i="23"/>
  <c r="N584" i="23"/>
  <c r="M583" i="23"/>
  <c r="N583" i="23"/>
  <c r="M582" i="23"/>
  <c r="M581" i="23"/>
  <c r="N581" i="23"/>
  <c r="M580" i="23"/>
  <c r="N580" i="23"/>
  <c r="M579" i="23"/>
  <c r="N579" i="23"/>
  <c r="M578" i="23"/>
  <c r="N578" i="23"/>
  <c r="M577" i="23"/>
  <c r="N577" i="23"/>
  <c r="M568" i="23"/>
  <c r="N568" i="23"/>
  <c r="M566" i="23"/>
  <c r="N566" i="23"/>
  <c r="M564" i="23"/>
  <c r="N564" i="23"/>
  <c r="N575" i="23"/>
  <c r="P575" i="23" s="1"/>
  <c r="N573" i="23"/>
  <c r="P573" i="23" s="1"/>
  <c r="X572" i="23"/>
  <c r="N571" i="23"/>
  <c r="P571" i="23" s="1"/>
  <c r="X570" i="23"/>
  <c r="N569" i="23"/>
  <c r="P569" i="23" s="1"/>
  <c r="X568" i="23"/>
  <c r="N565" i="23"/>
  <c r="P565" i="23" s="1"/>
  <c r="X564" i="23"/>
  <c r="N563" i="23"/>
  <c r="P563" i="23" s="1"/>
  <c r="N561" i="23"/>
  <c r="P561" i="23" s="1"/>
  <c r="X560" i="23"/>
  <c r="N559" i="23"/>
  <c r="N557" i="23"/>
  <c r="P557" i="23" s="1"/>
  <c r="N555" i="23"/>
  <c r="P555" i="23" s="1"/>
  <c r="N553" i="23"/>
  <c r="P553" i="23" s="1"/>
  <c r="U551" i="23"/>
  <c r="X551" i="23" s="1"/>
  <c r="E551" i="23"/>
  <c r="F551" i="23"/>
  <c r="M550" i="23"/>
  <c r="N550" i="23"/>
  <c r="U549" i="23"/>
  <c r="V549" i="23"/>
  <c r="E549" i="23"/>
  <c r="F549" i="23"/>
  <c r="H565" i="23"/>
  <c r="H563" i="23"/>
  <c r="H561" i="23"/>
  <c r="P559" i="23"/>
  <c r="E552" i="23"/>
  <c r="H552" i="23" s="1"/>
  <c r="X567" i="23"/>
  <c r="X565" i="23"/>
  <c r="X561" i="23"/>
  <c r="X557" i="23"/>
  <c r="M551" i="23"/>
  <c r="N551" i="23"/>
  <c r="U550" i="23"/>
  <c r="V550" i="23"/>
  <c r="E550" i="23"/>
  <c r="F550" i="23"/>
  <c r="M549" i="23"/>
  <c r="N549" i="23"/>
  <c r="U548" i="23"/>
  <c r="V548" i="23"/>
  <c r="H564" i="23"/>
  <c r="H562" i="23"/>
  <c r="H560" i="23"/>
  <c r="M552" i="23"/>
  <c r="P552" i="23"/>
  <c r="N548" i="23"/>
  <c r="P548" i="23" s="1"/>
  <c r="F548" i="23"/>
  <c r="H548" i="23" s="1"/>
  <c r="M523" i="23"/>
  <c r="N523" i="23"/>
  <c r="M518" i="23"/>
  <c r="N518" i="23"/>
  <c r="M516" i="23"/>
  <c r="N516" i="23"/>
  <c r="P516" i="23" s="1"/>
  <c r="U514" i="23"/>
  <c r="V514" i="23"/>
  <c r="U506" i="23"/>
  <c r="V506" i="23"/>
  <c r="U497" i="23"/>
  <c r="V497" i="23"/>
  <c r="M546" i="23"/>
  <c r="N546" i="23"/>
  <c r="U544" i="23"/>
  <c r="V544" i="23"/>
  <c r="U536" i="23"/>
  <c r="V536" i="23"/>
  <c r="M517" i="23"/>
  <c r="N517" i="23"/>
  <c r="M512" i="23"/>
  <c r="M510" i="23"/>
  <c r="N510" i="23"/>
  <c r="V508" i="23"/>
  <c r="M496" i="23"/>
  <c r="N496" i="23"/>
  <c r="M547" i="23"/>
  <c r="N547" i="23"/>
  <c r="P547" i="23" s="1"/>
  <c r="M542" i="23"/>
  <c r="M540" i="23"/>
  <c r="N540" i="23"/>
  <c r="P540" i="23" s="1"/>
  <c r="U538" i="23"/>
  <c r="X538" i="23" s="1"/>
  <c r="V538" i="23"/>
  <c r="U530" i="23"/>
  <c r="V530" i="23"/>
  <c r="M511" i="23"/>
  <c r="N511" i="23"/>
  <c r="M506" i="23"/>
  <c r="N506" i="23"/>
  <c r="M504" i="23"/>
  <c r="N504" i="23"/>
  <c r="U502" i="23"/>
  <c r="V502" i="23"/>
  <c r="M541" i="23"/>
  <c r="N541" i="23"/>
  <c r="M536" i="23"/>
  <c r="N536" i="23"/>
  <c r="M534" i="23"/>
  <c r="N534" i="23"/>
  <c r="U532" i="23"/>
  <c r="V532" i="23"/>
  <c r="U524" i="23"/>
  <c r="X524" i="23" s="1"/>
  <c r="V524" i="23"/>
  <c r="M505" i="23"/>
  <c r="N505" i="23"/>
  <c r="U542" i="23"/>
  <c r="X542" i="23" s="1"/>
  <c r="V542" i="23"/>
  <c r="M535" i="23"/>
  <c r="N535" i="23"/>
  <c r="N530" i="23"/>
  <c r="M528" i="23"/>
  <c r="N528" i="23"/>
  <c r="U526" i="23"/>
  <c r="U518" i="23"/>
  <c r="V518" i="23"/>
  <c r="M529" i="23"/>
  <c r="N529" i="23"/>
  <c r="M524" i="23"/>
  <c r="N524" i="23"/>
  <c r="M522" i="23"/>
  <c r="N522" i="23"/>
  <c r="U520" i="23"/>
  <c r="V520" i="23"/>
  <c r="U512" i="23"/>
  <c r="V512" i="23"/>
  <c r="M486" i="23"/>
  <c r="N486" i="23"/>
  <c r="M538" i="23"/>
  <c r="N538" i="23"/>
  <c r="M520" i="23"/>
  <c r="N520" i="23"/>
  <c r="D501" i="23"/>
  <c r="I501" i="23"/>
  <c r="M499" i="23"/>
  <c r="N499" i="23"/>
  <c r="M498" i="23"/>
  <c r="U495" i="23"/>
  <c r="I492" i="23"/>
  <c r="D492" i="23"/>
  <c r="M489" i="23"/>
  <c r="N489" i="23"/>
  <c r="Q481" i="23"/>
  <c r="L481" i="23"/>
  <c r="U454" i="23"/>
  <c r="V454" i="23"/>
  <c r="M441" i="23"/>
  <c r="N441" i="23"/>
  <c r="Y420" i="23"/>
  <c r="T420" i="23"/>
  <c r="V351" i="23"/>
  <c r="U351" i="23"/>
  <c r="Q547" i="23"/>
  <c r="Q541" i="23"/>
  <c r="Q535" i="23"/>
  <c r="Q529" i="23"/>
  <c r="Q523" i="23"/>
  <c r="Q517" i="23"/>
  <c r="Q511" i="23"/>
  <c r="Q505" i="23"/>
  <c r="N500" i="23"/>
  <c r="P500" i="23" s="1"/>
  <c r="I499" i="23"/>
  <c r="V498" i="23"/>
  <c r="X498" i="23" s="1"/>
  <c r="D495" i="23"/>
  <c r="I495" i="23"/>
  <c r="T493" i="23"/>
  <c r="Y491" i="23"/>
  <c r="Q490" i="23"/>
  <c r="I488" i="23"/>
  <c r="D488" i="23"/>
  <c r="I487" i="23"/>
  <c r="L485" i="23"/>
  <c r="U484" i="23"/>
  <c r="V484" i="23"/>
  <c r="I482" i="23"/>
  <c r="D482" i="23"/>
  <c r="I481" i="23"/>
  <c r="I480" i="23"/>
  <c r="D480" i="23"/>
  <c r="M478" i="23"/>
  <c r="N478" i="23"/>
  <c r="L477" i="23"/>
  <c r="Q477" i="23"/>
  <c r="U476" i="23"/>
  <c r="V476" i="23"/>
  <c r="L472" i="23"/>
  <c r="Q472" i="23"/>
  <c r="L471" i="23"/>
  <c r="Q471" i="23"/>
  <c r="L466" i="23"/>
  <c r="Q466" i="23"/>
  <c r="L465" i="23"/>
  <c r="Q465" i="23"/>
  <c r="E459" i="23"/>
  <c r="F459" i="23"/>
  <c r="L457" i="23"/>
  <c r="Q457" i="23"/>
  <c r="U448" i="23"/>
  <c r="V448" i="23"/>
  <c r="D442" i="23"/>
  <c r="I442" i="23"/>
  <c r="U528" i="23"/>
  <c r="U522" i="23"/>
  <c r="U516" i="23"/>
  <c r="M514" i="23"/>
  <c r="N514" i="23"/>
  <c r="U510" i="23"/>
  <c r="M508" i="23"/>
  <c r="N508" i="23"/>
  <c r="M502" i="23"/>
  <c r="N502" i="23"/>
  <c r="P502" i="23" s="1"/>
  <c r="E490" i="23"/>
  <c r="U488" i="23"/>
  <c r="V488" i="23"/>
  <c r="Q487" i="23"/>
  <c r="L487" i="23"/>
  <c r="Y477" i="23"/>
  <c r="T477" i="23"/>
  <c r="I446" i="23"/>
  <c r="D446" i="23"/>
  <c r="L341" i="23"/>
  <c r="Q341" i="23"/>
  <c r="D547" i="23"/>
  <c r="Q546" i="23"/>
  <c r="F546" i="23"/>
  <c r="H546" i="23" s="1"/>
  <c r="I544" i="23"/>
  <c r="V543" i="23"/>
  <c r="X543" i="23" s="1"/>
  <c r="L543" i="23"/>
  <c r="Y542" i="23"/>
  <c r="D541" i="23"/>
  <c r="Q540" i="23"/>
  <c r="F540" i="23"/>
  <c r="H540" i="23" s="1"/>
  <c r="I538" i="23"/>
  <c r="V537" i="23"/>
  <c r="X537" i="23" s="1"/>
  <c r="L537" i="23"/>
  <c r="Y536" i="23"/>
  <c r="D535" i="23"/>
  <c r="Q534" i="23"/>
  <c r="F534" i="23"/>
  <c r="H534" i="23" s="1"/>
  <c r="I532" i="23"/>
  <c r="V531" i="23"/>
  <c r="X531" i="23" s="1"/>
  <c r="L531" i="23"/>
  <c r="Y530" i="23"/>
  <c r="D529" i="23"/>
  <c r="Q528" i="23"/>
  <c r="F528" i="23"/>
  <c r="H528" i="23" s="1"/>
  <c r="I526" i="23"/>
  <c r="L525" i="23"/>
  <c r="Y524" i="23"/>
  <c r="D523" i="23"/>
  <c r="Q522" i="23"/>
  <c r="F522" i="23"/>
  <c r="H522" i="23" s="1"/>
  <c r="I520" i="23"/>
  <c r="V519" i="23"/>
  <c r="X519" i="23" s="1"/>
  <c r="L519" i="23"/>
  <c r="Y518" i="23"/>
  <c r="D517" i="23"/>
  <c r="Q516" i="23"/>
  <c r="F516" i="23"/>
  <c r="H516" i="23" s="1"/>
  <c r="I514" i="23"/>
  <c r="V513" i="23"/>
  <c r="X513" i="23" s="1"/>
  <c r="L513" i="23"/>
  <c r="Y512" i="23"/>
  <c r="D511" i="23"/>
  <c r="Q510" i="23"/>
  <c r="F510" i="23"/>
  <c r="H510" i="23" s="1"/>
  <c r="I508" i="23"/>
  <c r="V507" i="23"/>
  <c r="X507" i="23" s="1"/>
  <c r="L507" i="23"/>
  <c r="Y506" i="23"/>
  <c r="D505" i="23"/>
  <c r="Q504" i="23"/>
  <c r="F504" i="23"/>
  <c r="H504" i="23" s="1"/>
  <c r="I502" i="23"/>
  <c r="V501" i="23"/>
  <c r="X501" i="23" s="1"/>
  <c r="L501" i="23"/>
  <c r="T499" i="23"/>
  <c r="E497" i="23"/>
  <c r="F497" i="23"/>
  <c r="Q496" i="23"/>
  <c r="D496" i="23"/>
  <c r="M494" i="23"/>
  <c r="P494" i="23"/>
  <c r="D491" i="23"/>
  <c r="I491" i="23"/>
  <c r="I486" i="23"/>
  <c r="D486" i="23"/>
  <c r="M483" i="23"/>
  <c r="N483" i="23"/>
  <c r="E481" i="23"/>
  <c r="H481" i="23" s="1"/>
  <c r="F481" i="23"/>
  <c r="D479" i="23"/>
  <c r="I479" i="23"/>
  <c r="E453" i="23"/>
  <c r="F453" i="23"/>
  <c r="L451" i="23"/>
  <c r="Q451" i="23"/>
  <c r="M423" i="23"/>
  <c r="N423" i="23"/>
  <c r="M544" i="23"/>
  <c r="N544" i="23"/>
  <c r="U500" i="23"/>
  <c r="V500" i="23"/>
  <c r="M495" i="23"/>
  <c r="N495" i="23"/>
  <c r="M492" i="23"/>
  <c r="P492" i="23" s="1"/>
  <c r="U491" i="23"/>
  <c r="X491" i="23" s="1"/>
  <c r="Y489" i="23"/>
  <c r="T489" i="23"/>
  <c r="D489" i="23"/>
  <c r="I489" i="23"/>
  <c r="E487" i="23"/>
  <c r="F487" i="23"/>
  <c r="Q486" i="23"/>
  <c r="Y485" i="23"/>
  <c r="Q484" i="23"/>
  <c r="U481" i="23"/>
  <c r="X481" i="23" s="1"/>
  <c r="U479" i="23"/>
  <c r="V479" i="23"/>
  <c r="E447" i="23"/>
  <c r="F447" i="23"/>
  <c r="L445" i="23"/>
  <c r="Q445" i="23"/>
  <c r="U438" i="23"/>
  <c r="V438" i="23"/>
  <c r="M434" i="23"/>
  <c r="N434" i="23"/>
  <c r="U540" i="23"/>
  <c r="M532" i="23"/>
  <c r="N532" i="23"/>
  <c r="V547" i="23"/>
  <c r="X547" i="23" s="1"/>
  <c r="D545" i="23"/>
  <c r="F544" i="23"/>
  <c r="H544" i="23" s="1"/>
  <c r="V541" i="23"/>
  <c r="X541" i="23" s="1"/>
  <c r="D539" i="23"/>
  <c r="F538" i="23"/>
  <c r="H538" i="23" s="1"/>
  <c r="V535" i="23"/>
  <c r="X535" i="23" s="1"/>
  <c r="D533" i="23"/>
  <c r="F532" i="23"/>
  <c r="H532" i="23" s="1"/>
  <c r="V529" i="23"/>
  <c r="X529" i="23" s="1"/>
  <c r="D527" i="23"/>
  <c r="F526" i="23"/>
  <c r="H526" i="23" s="1"/>
  <c r="V523" i="23"/>
  <c r="X523" i="23" s="1"/>
  <c r="D521" i="23"/>
  <c r="F520" i="23"/>
  <c r="H520" i="23" s="1"/>
  <c r="V517" i="23"/>
  <c r="X517" i="23" s="1"/>
  <c r="D515" i="23"/>
  <c r="F514" i="23"/>
  <c r="H514" i="23" s="1"/>
  <c r="V511" i="23"/>
  <c r="X511" i="23" s="1"/>
  <c r="D509" i="23"/>
  <c r="F508" i="23"/>
  <c r="H508" i="23" s="1"/>
  <c r="V505" i="23"/>
  <c r="X505" i="23" s="1"/>
  <c r="D503" i="23"/>
  <c r="F502" i="23"/>
  <c r="H502" i="23" s="1"/>
  <c r="Q499" i="23"/>
  <c r="I498" i="23"/>
  <c r="D498" i="23"/>
  <c r="L497" i="23"/>
  <c r="Y495" i="23"/>
  <c r="U494" i="23"/>
  <c r="V494" i="23"/>
  <c r="Q493" i="23"/>
  <c r="L493" i="23"/>
  <c r="V492" i="23"/>
  <c r="X492" i="23" s="1"/>
  <c r="Q489" i="23"/>
  <c r="M488" i="23"/>
  <c r="P488" i="23" s="1"/>
  <c r="D485" i="23"/>
  <c r="I485" i="23"/>
  <c r="M480" i="23"/>
  <c r="P480" i="23" s="1"/>
  <c r="Q476" i="23"/>
  <c r="L476" i="23"/>
  <c r="Q475" i="23"/>
  <c r="L475" i="23"/>
  <c r="I458" i="23"/>
  <c r="D458" i="23"/>
  <c r="M456" i="23"/>
  <c r="N456" i="23"/>
  <c r="U455" i="23"/>
  <c r="V455" i="23"/>
  <c r="U546" i="23"/>
  <c r="M526" i="23"/>
  <c r="N526" i="23"/>
  <c r="U504" i="23"/>
  <c r="V546" i="23"/>
  <c r="N545" i="23"/>
  <c r="P545" i="23" s="1"/>
  <c r="V540" i="23"/>
  <c r="N539" i="23"/>
  <c r="P539" i="23" s="1"/>
  <c r="F537" i="23"/>
  <c r="H537" i="23" s="1"/>
  <c r="V534" i="23"/>
  <c r="N533" i="23"/>
  <c r="P533" i="23" s="1"/>
  <c r="V528" i="23"/>
  <c r="N527" i="23"/>
  <c r="P527" i="23" s="1"/>
  <c r="N521" i="23"/>
  <c r="P521" i="23" s="1"/>
  <c r="F519" i="23"/>
  <c r="H519" i="23" s="1"/>
  <c r="V516" i="23"/>
  <c r="N515" i="23"/>
  <c r="P515" i="23" s="1"/>
  <c r="F513" i="23"/>
  <c r="H513" i="23" s="1"/>
  <c r="V510" i="23"/>
  <c r="N509" i="23"/>
  <c r="P509" i="23" s="1"/>
  <c r="F507" i="23"/>
  <c r="H507" i="23" s="1"/>
  <c r="V504" i="23"/>
  <c r="N503" i="23"/>
  <c r="P503" i="23" s="1"/>
  <c r="D500" i="23"/>
  <c r="N498" i="23"/>
  <c r="V496" i="23"/>
  <c r="X496" i="23" s="1"/>
  <c r="V495" i="23"/>
  <c r="I494" i="23"/>
  <c r="D494" i="23"/>
  <c r="L491" i="23"/>
  <c r="U490" i="23"/>
  <c r="V490" i="23"/>
  <c r="F490" i="23"/>
  <c r="U485" i="23"/>
  <c r="X485" i="23" s="1"/>
  <c r="N484" i="23"/>
  <c r="P484" i="23" s="1"/>
  <c r="Y483" i="23"/>
  <c r="T483" i="23"/>
  <c r="Q482" i="23"/>
  <c r="L482" i="23"/>
  <c r="N479" i="23"/>
  <c r="I476" i="23"/>
  <c r="D476" i="23"/>
  <c r="D475" i="23"/>
  <c r="I475" i="23"/>
  <c r="T473" i="23"/>
  <c r="Y473" i="23"/>
  <c r="U472" i="23"/>
  <c r="V472" i="23"/>
  <c r="I470" i="23"/>
  <c r="D470" i="23"/>
  <c r="D469" i="23"/>
  <c r="I469" i="23"/>
  <c r="T467" i="23"/>
  <c r="Y467" i="23"/>
  <c r="U466" i="23"/>
  <c r="X466" i="23" s="1"/>
  <c r="V466" i="23"/>
  <c r="I464" i="23"/>
  <c r="D464" i="23"/>
  <c r="D463" i="23"/>
  <c r="I463" i="23"/>
  <c r="T461" i="23"/>
  <c r="Y461" i="23"/>
  <c r="U460" i="23"/>
  <c r="V460" i="23"/>
  <c r="I452" i="23"/>
  <c r="D452" i="23"/>
  <c r="M450" i="23"/>
  <c r="N450" i="23"/>
  <c r="V449" i="23"/>
  <c r="E420" i="23"/>
  <c r="H420" i="23" s="1"/>
  <c r="F420" i="23"/>
  <c r="E419" i="23"/>
  <c r="F419" i="23"/>
  <c r="I483" i="23"/>
  <c r="I477" i="23"/>
  <c r="D474" i="23"/>
  <c r="F473" i="23"/>
  <c r="H473" i="23" s="1"/>
  <c r="T471" i="23"/>
  <c r="I471" i="23"/>
  <c r="V470" i="23"/>
  <c r="X470" i="23" s="1"/>
  <c r="L470" i="23"/>
  <c r="L469" i="23"/>
  <c r="P468" i="23"/>
  <c r="D468" i="23"/>
  <c r="F467" i="23"/>
  <c r="H467" i="23" s="1"/>
  <c r="T465" i="23"/>
  <c r="I465" i="23"/>
  <c r="V464" i="23"/>
  <c r="X464" i="23" s="1"/>
  <c r="L464" i="23"/>
  <c r="L463" i="23"/>
  <c r="D462" i="23"/>
  <c r="F461" i="23"/>
  <c r="H461" i="23" s="1"/>
  <c r="D460" i="23"/>
  <c r="N458" i="23"/>
  <c r="P458" i="23" s="1"/>
  <c r="V456" i="23"/>
  <c r="X456" i="23" s="1"/>
  <c r="F455" i="23"/>
  <c r="H455" i="23" s="1"/>
  <c r="D454" i="23"/>
  <c r="N452" i="23"/>
  <c r="P452" i="23" s="1"/>
  <c r="V450" i="23"/>
  <c r="X450" i="23" s="1"/>
  <c r="F449" i="23"/>
  <c r="H449" i="23" s="1"/>
  <c r="D448" i="23"/>
  <c r="N446" i="23"/>
  <c r="P446" i="23" s="1"/>
  <c r="U444" i="23"/>
  <c r="X444" i="23" s="1"/>
  <c r="D444" i="23"/>
  <c r="I444" i="23"/>
  <c r="M443" i="23"/>
  <c r="N443" i="23"/>
  <c r="U440" i="23"/>
  <c r="X440" i="23" s="1"/>
  <c r="F437" i="23"/>
  <c r="H437" i="23" s="1"/>
  <c r="M459" i="23"/>
  <c r="N459" i="23"/>
  <c r="U457" i="23"/>
  <c r="V457" i="23"/>
  <c r="M453" i="23"/>
  <c r="N453" i="23"/>
  <c r="U451" i="23"/>
  <c r="M447" i="23"/>
  <c r="N447" i="23"/>
  <c r="U442" i="23"/>
  <c r="X442" i="23" s="1"/>
  <c r="E434" i="23"/>
  <c r="F434" i="23"/>
  <c r="M433" i="23"/>
  <c r="P433" i="23"/>
  <c r="L429" i="23"/>
  <c r="Q429" i="23"/>
  <c r="E426" i="23"/>
  <c r="H426" i="23" s="1"/>
  <c r="E425" i="23"/>
  <c r="F425" i="23"/>
  <c r="E423" i="23"/>
  <c r="F423" i="23"/>
  <c r="U475" i="23"/>
  <c r="X475" i="23" s="1"/>
  <c r="M473" i="23"/>
  <c r="N473" i="23"/>
  <c r="M467" i="23"/>
  <c r="N467" i="23"/>
  <c r="U463" i="23"/>
  <c r="X463" i="23" s="1"/>
  <c r="M461" i="23"/>
  <c r="N461" i="23"/>
  <c r="E456" i="23"/>
  <c r="H456" i="23" s="1"/>
  <c r="E450" i="23"/>
  <c r="H450" i="23" s="1"/>
  <c r="U443" i="23"/>
  <c r="X443" i="23" s="1"/>
  <c r="V443" i="23"/>
  <c r="M440" i="23"/>
  <c r="N440" i="23"/>
  <c r="M435" i="23"/>
  <c r="N435" i="23"/>
  <c r="E431" i="23"/>
  <c r="M428" i="23"/>
  <c r="P428" i="23" s="1"/>
  <c r="N428" i="23"/>
  <c r="D424" i="23"/>
  <c r="I424" i="23"/>
  <c r="U459" i="23"/>
  <c r="V459" i="23"/>
  <c r="M455" i="23"/>
  <c r="N455" i="23"/>
  <c r="U453" i="23"/>
  <c r="V453" i="23"/>
  <c r="U447" i="23"/>
  <c r="V447" i="23"/>
  <c r="M444" i="23"/>
  <c r="N444" i="23"/>
  <c r="M442" i="23"/>
  <c r="N442" i="23"/>
  <c r="P442" i="23"/>
  <c r="D438" i="23"/>
  <c r="I438" i="23"/>
  <c r="M437" i="23"/>
  <c r="N437" i="23"/>
  <c r="T436" i="23"/>
  <c r="Y436" i="23"/>
  <c r="T430" i="23"/>
  <c r="Y430" i="23"/>
  <c r="M427" i="23"/>
  <c r="P427" i="23" s="1"/>
  <c r="E402" i="23"/>
  <c r="F402" i="23"/>
  <c r="M395" i="23"/>
  <c r="N395" i="23"/>
  <c r="I473" i="23"/>
  <c r="I467" i="23"/>
  <c r="I461" i="23"/>
  <c r="D440" i="23"/>
  <c r="I440" i="23"/>
  <c r="M439" i="23"/>
  <c r="N439" i="23"/>
  <c r="D428" i="23"/>
  <c r="I428" i="23"/>
  <c r="D427" i="23"/>
  <c r="I427" i="23"/>
  <c r="E421" i="23"/>
  <c r="F421" i="23"/>
  <c r="Q396" i="23"/>
  <c r="L396" i="23"/>
  <c r="T435" i="23"/>
  <c r="Y432" i="23"/>
  <c r="N432" i="23"/>
  <c r="P432" i="23" s="1"/>
  <c r="T429" i="23"/>
  <c r="Y426" i="23"/>
  <c r="N426" i="23"/>
  <c r="P426" i="23" s="1"/>
  <c r="T421" i="23"/>
  <c r="Y421" i="23"/>
  <c r="M418" i="23"/>
  <c r="P418" i="23" s="1"/>
  <c r="V417" i="23"/>
  <c r="X417" i="23" s="1"/>
  <c r="M416" i="23"/>
  <c r="N416" i="23"/>
  <c r="P416" i="23"/>
  <c r="V415" i="23"/>
  <c r="X415" i="23" s="1"/>
  <c r="M414" i="23"/>
  <c r="N414" i="23"/>
  <c r="V413" i="23"/>
  <c r="X413" i="23" s="1"/>
  <c r="M412" i="23"/>
  <c r="N412" i="23"/>
  <c r="V411" i="23"/>
  <c r="X411" i="23" s="1"/>
  <c r="M410" i="23"/>
  <c r="N410" i="23"/>
  <c r="V409" i="23"/>
  <c r="X409" i="23" s="1"/>
  <c r="M408" i="23"/>
  <c r="N408" i="23"/>
  <c r="P408" i="23" s="1"/>
  <c r="V407" i="23"/>
  <c r="X407" i="23" s="1"/>
  <c r="M406" i="23"/>
  <c r="N406" i="23"/>
  <c r="I405" i="23"/>
  <c r="D405" i="23"/>
  <c r="P403" i="23"/>
  <c r="Y398" i="23"/>
  <c r="T398" i="23"/>
  <c r="Y397" i="23"/>
  <c r="T397" i="23"/>
  <c r="I379" i="23"/>
  <c r="D379" i="23"/>
  <c r="M369" i="23"/>
  <c r="N369" i="23"/>
  <c r="I358" i="23"/>
  <c r="D358" i="23"/>
  <c r="M343" i="23"/>
  <c r="N343" i="23"/>
  <c r="V441" i="23"/>
  <c r="X441" i="23" s="1"/>
  <c r="V439" i="23"/>
  <c r="X439" i="23" s="1"/>
  <c r="V437" i="23"/>
  <c r="X437" i="23" s="1"/>
  <c r="F436" i="23"/>
  <c r="H436" i="23" s="1"/>
  <c r="V433" i="23"/>
  <c r="X433" i="23" s="1"/>
  <c r="X432" i="23"/>
  <c r="F430" i="23"/>
  <c r="H430" i="23" s="1"/>
  <c r="V427" i="23"/>
  <c r="X427" i="23" s="1"/>
  <c r="X426" i="23"/>
  <c r="M425" i="23"/>
  <c r="P425" i="23"/>
  <c r="I423" i="23"/>
  <c r="Y422" i="23"/>
  <c r="T422" i="23"/>
  <c r="M419" i="23"/>
  <c r="P419" i="23" s="1"/>
  <c r="D417" i="23"/>
  <c r="D415" i="23"/>
  <c r="D413" i="23"/>
  <c r="D411" i="23"/>
  <c r="D409" i="23"/>
  <c r="E407" i="23"/>
  <c r="F407" i="23"/>
  <c r="I404" i="23"/>
  <c r="D404" i="23"/>
  <c r="Y402" i="23"/>
  <c r="T402" i="23"/>
  <c r="Q400" i="23"/>
  <c r="L400" i="23"/>
  <c r="I395" i="23"/>
  <c r="D395" i="23"/>
  <c r="I394" i="23"/>
  <c r="D394" i="23"/>
  <c r="Q390" i="23"/>
  <c r="L390" i="23"/>
  <c r="E435" i="23"/>
  <c r="F435" i="23"/>
  <c r="M431" i="23"/>
  <c r="P431" i="23" s="1"/>
  <c r="T423" i="23"/>
  <c r="Y423" i="23"/>
  <c r="E422" i="23"/>
  <c r="F422" i="23"/>
  <c r="M420" i="23"/>
  <c r="P420" i="23" s="1"/>
  <c r="I418" i="23"/>
  <c r="I416" i="23"/>
  <c r="I414" i="23"/>
  <c r="I412" i="23"/>
  <c r="I410" i="23"/>
  <c r="I408" i="23"/>
  <c r="I406" i="23"/>
  <c r="Y404" i="23"/>
  <c r="T404" i="23"/>
  <c r="Y401" i="23"/>
  <c r="T401" i="23"/>
  <c r="I401" i="23"/>
  <c r="D401" i="23"/>
  <c r="M399" i="23"/>
  <c r="P399" i="23" s="1"/>
  <c r="Y392" i="23"/>
  <c r="T392" i="23"/>
  <c r="Y391" i="23"/>
  <c r="T391" i="23"/>
  <c r="Y382" i="23"/>
  <c r="T382" i="23"/>
  <c r="U380" i="23"/>
  <c r="V380" i="23"/>
  <c r="M371" i="23"/>
  <c r="D363" i="23"/>
  <c r="I363" i="23"/>
  <c r="Y424" i="23"/>
  <c r="T424" i="23"/>
  <c r="M421" i="23"/>
  <c r="P421" i="23" s="1"/>
  <c r="Y418" i="23"/>
  <c r="T418" i="23"/>
  <c r="Y403" i="23"/>
  <c r="T403" i="23"/>
  <c r="Q402" i="23"/>
  <c r="L402" i="23"/>
  <c r="I400" i="23"/>
  <c r="D400" i="23"/>
  <c r="I389" i="23"/>
  <c r="D389" i="23"/>
  <c r="I388" i="23"/>
  <c r="D388" i="23"/>
  <c r="M383" i="23"/>
  <c r="N383" i="23"/>
  <c r="N364" i="23"/>
  <c r="M364" i="23"/>
  <c r="V347" i="23"/>
  <c r="U347" i="23"/>
  <c r="T425" i="23"/>
  <c r="Y425" i="23"/>
  <c r="M422" i="23"/>
  <c r="P422" i="23" s="1"/>
  <c r="T419" i="23"/>
  <c r="Y419" i="23"/>
  <c r="E418" i="23"/>
  <c r="F418" i="23"/>
  <c r="M417" i="23"/>
  <c r="P417" i="23" s="1"/>
  <c r="Y416" i="23"/>
  <c r="T416" i="23"/>
  <c r="E416" i="23"/>
  <c r="F416" i="23"/>
  <c r="M415" i="23"/>
  <c r="P415" i="23" s="1"/>
  <c r="Y414" i="23"/>
  <c r="T414" i="23"/>
  <c r="E414" i="23"/>
  <c r="F414" i="23"/>
  <c r="M413" i="23"/>
  <c r="P413" i="23" s="1"/>
  <c r="Y412" i="23"/>
  <c r="T412" i="23"/>
  <c r="E412" i="23"/>
  <c r="F412" i="23"/>
  <c r="Y410" i="23"/>
  <c r="T410" i="23"/>
  <c r="E410" i="23"/>
  <c r="F410" i="23"/>
  <c r="M409" i="23"/>
  <c r="P409" i="23" s="1"/>
  <c r="Y408" i="23"/>
  <c r="T408" i="23"/>
  <c r="E408" i="23"/>
  <c r="F408" i="23"/>
  <c r="M407" i="23"/>
  <c r="P407" i="23" s="1"/>
  <c r="Y406" i="23"/>
  <c r="T406" i="23"/>
  <c r="E406" i="23"/>
  <c r="F406" i="23"/>
  <c r="N404" i="23"/>
  <c r="P404" i="23" s="1"/>
  <c r="M401" i="23"/>
  <c r="N401" i="23"/>
  <c r="V400" i="23"/>
  <c r="X400" i="23" s="1"/>
  <c r="Y386" i="23"/>
  <c r="T386" i="23"/>
  <c r="F377" i="23"/>
  <c r="E377" i="23"/>
  <c r="H377" i="23" s="1"/>
  <c r="M373" i="23"/>
  <c r="N373" i="23"/>
  <c r="P373" i="23"/>
  <c r="T349" i="23"/>
  <c r="Y349" i="23"/>
  <c r="U348" i="23"/>
  <c r="V348" i="23"/>
  <c r="Y417" i="23"/>
  <c r="Y415" i="23"/>
  <c r="Y413" i="23"/>
  <c r="Y411" i="23"/>
  <c r="Y409" i="23"/>
  <c r="Y407" i="23"/>
  <c r="D399" i="23"/>
  <c r="D398" i="23"/>
  <c r="T396" i="23"/>
  <c r="L394" i="23"/>
  <c r="M393" i="23"/>
  <c r="P393" i="23" s="1"/>
  <c r="D393" i="23"/>
  <c r="D392" i="23"/>
  <c r="T390" i="23"/>
  <c r="H390" i="23"/>
  <c r="L388" i="23"/>
  <c r="M387" i="23"/>
  <c r="P387" i="23" s="1"/>
  <c r="D387" i="23"/>
  <c r="P386" i="23"/>
  <c r="D386" i="23"/>
  <c r="Q384" i="23"/>
  <c r="L384" i="23"/>
  <c r="T378" i="23"/>
  <c r="D375" i="23"/>
  <c r="I364" i="23"/>
  <c r="D364" i="23"/>
  <c r="V357" i="23"/>
  <c r="U357" i="23"/>
  <c r="X357" i="23" s="1"/>
  <c r="T355" i="23"/>
  <c r="Y355" i="23"/>
  <c r="U354" i="23"/>
  <c r="V354" i="23"/>
  <c r="V353" i="23"/>
  <c r="X353" i="23" s="1"/>
  <c r="M349" i="23"/>
  <c r="N349" i="23"/>
  <c r="L347" i="23"/>
  <c r="Q347" i="23"/>
  <c r="L342" i="23"/>
  <c r="Q342" i="23"/>
  <c r="Y395" i="23"/>
  <c r="T395" i="23"/>
  <c r="Y389" i="23"/>
  <c r="T389" i="23"/>
  <c r="Q382" i="23"/>
  <c r="L382" i="23"/>
  <c r="P379" i="23"/>
  <c r="U376" i="23"/>
  <c r="X376" i="23" s="1"/>
  <c r="V376" i="23"/>
  <c r="I373" i="23"/>
  <c r="D373" i="23"/>
  <c r="I371" i="23"/>
  <c r="D371" i="23"/>
  <c r="I369" i="23"/>
  <c r="D369" i="23"/>
  <c r="V363" i="23"/>
  <c r="U363" i="23"/>
  <c r="T361" i="23"/>
  <c r="Y361" i="23"/>
  <c r="U360" i="23"/>
  <c r="V360" i="23"/>
  <c r="V359" i="23"/>
  <c r="X359" i="23" s="1"/>
  <c r="M355" i="23"/>
  <c r="N355" i="23"/>
  <c r="L353" i="23"/>
  <c r="Q353" i="23"/>
  <c r="L348" i="23"/>
  <c r="Q348" i="23"/>
  <c r="M345" i="23"/>
  <c r="P345" i="23" s="1"/>
  <c r="Q380" i="23"/>
  <c r="L380" i="23"/>
  <c r="U374" i="23"/>
  <c r="V374" i="23"/>
  <c r="T367" i="23"/>
  <c r="Y367" i="23"/>
  <c r="U366" i="23"/>
  <c r="X366" i="23" s="1"/>
  <c r="V366" i="23"/>
  <c r="V365" i="23"/>
  <c r="X365" i="23" s="1"/>
  <c r="M361" i="23"/>
  <c r="N361" i="23"/>
  <c r="L359" i="23"/>
  <c r="Q359" i="23"/>
  <c r="L354" i="23"/>
  <c r="Q354" i="23"/>
  <c r="M351" i="23"/>
  <c r="P351" i="23" s="1"/>
  <c r="M350" i="23"/>
  <c r="N350" i="23"/>
  <c r="P350" i="23" s="1"/>
  <c r="N346" i="23"/>
  <c r="P346" i="23" s="1"/>
  <c r="D345" i="23"/>
  <c r="I345" i="23"/>
  <c r="Y405" i="23"/>
  <c r="T405" i="23"/>
  <c r="Y399" i="23"/>
  <c r="T399" i="23"/>
  <c r="Y393" i="23"/>
  <c r="T393" i="23"/>
  <c r="Y387" i="23"/>
  <c r="T387" i="23"/>
  <c r="T384" i="23"/>
  <c r="D381" i="23"/>
  <c r="Q378" i="23"/>
  <c r="L378" i="23"/>
  <c r="P375" i="23"/>
  <c r="M367" i="23"/>
  <c r="N367" i="23"/>
  <c r="L365" i="23"/>
  <c r="Q365" i="23"/>
  <c r="L360" i="23"/>
  <c r="Q360" i="23"/>
  <c r="M357" i="23"/>
  <c r="P357" i="23" s="1"/>
  <c r="M356" i="23"/>
  <c r="P356" i="23" s="1"/>
  <c r="N356" i="23"/>
  <c r="N352" i="23"/>
  <c r="P352" i="23" s="1"/>
  <c r="D351" i="23"/>
  <c r="I351" i="23"/>
  <c r="I346" i="23"/>
  <c r="D346" i="23"/>
  <c r="Q376" i="23"/>
  <c r="L376" i="23"/>
  <c r="L366" i="23"/>
  <c r="Q366" i="23"/>
  <c r="M363" i="23"/>
  <c r="P363" i="23" s="1"/>
  <c r="N362" i="23"/>
  <c r="D357" i="23"/>
  <c r="I357" i="23"/>
  <c r="I352" i="23"/>
  <c r="D352" i="23"/>
  <c r="V345" i="23"/>
  <c r="U345" i="23"/>
  <c r="T343" i="23"/>
  <c r="Y343" i="23"/>
  <c r="U342" i="23"/>
  <c r="V342" i="23"/>
  <c r="V341" i="23"/>
  <c r="X341" i="23" s="1"/>
  <c r="T385" i="23"/>
  <c r="T383" i="23"/>
  <c r="T381" i="23"/>
  <c r="T379" i="23"/>
  <c r="T377" i="23"/>
  <c r="T375" i="23"/>
  <c r="T373" i="23"/>
  <c r="T371" i="23"/>
  <c r="T369" i="23"/>
  <c r="D368" i="23"/>
  <c r="Q367" i="23"/>
  <c r="I365" i="23"/>
  <c r="Y363" i="23"/>
  <c r="D362" i="23"/>
  <c r="Q361" i="23"/>
  <c r="I359" i="23"/>
  <c r="Y357" i="23"/>
  <c r="D356" i="23"/>
  <c r="Q355" i="23"/>
  <c r="I353" i="23"/>
  <c r="Y351" i="23"/>
  <c r="D350" i="23"/>
  <c r="Q349" i="23"/>
  <c r="I347" i="23"/>
  <c r="Y345" i="23"/>
  <c r="D344" i="23"/>
  <c r="Q343" i="23"/>
  <c r="I341" i="23"/>
  <c r="V372" i="23"/>
  <c r="X372" i="23" s="1"/>
  <c r="V370" i="23"/>
  <c r="X370" i="23" s="1"/>
  <c r="V368" i="23"/>
  <c r="X368" i="23" s="1"/>
  <c r="F365" i="23"/>
  <c r="H365" i="23" s="1"/>
  <c r="F359" i="23"/>
  <c r="H359" i="23" s="1"/>
  <c r="V356" i="23"/>
  <c r="X356" i="23" s="1"/>
  <c r="H355" i="23"/>
  <c r="F353" i="23"/>
  <c r="H353" i="23" s="1"/>
  <c r="V350" i="23"/>
  <c r="F347" i="23"/>
  <c r="H347" i="23" s="1"/>
  <c r="V344" i="23"/>
  <c r="X344" i="23" s="1"/>
  <c r="F341" i="23"/>
  <c r="F340" i="23"/>
  <c r="H340" i="23" s="1"/>
  <c r="L374" i="23"/>
  <c r="L372" i="23"/>
  <c r="L370" i="23"/>
  <c r="L368" i="23"/>
  <c r="D366" i="23"/>
  <c r="D360" i="23"/>
  <c r="D354" i="23"/>
  <c r="D348" i="23"/>
  <c r="D342" i="23"/>
  <c r="X350" i="23"/>
  <c r="H341" i="23"/>
  <c r="F267" i="23"/>
  <c r="E267" i="23"/>
  <c r="H292" i="23"/>
  <c r="H316" i="23"/>
  <c r="E183" i="23"/>
  <c r="F183" i="23"/>
  <c r="E152" i="23"/>
  <c r="H152" i="23" s="1"/>
  <c r="F158" i="23"/>
  <c r="E158" i="23"/>
  <c r="F164" i="23"/>
  <c r="E164" i="23"/>
  <c r="F170" i="23"/>
  <c r="E170" i="23"/>
  <c r="E192" i="23"/>
  <c r="F192" i="23"/>
  <c r="F243" i="23"/>
  <c r="E243" i="23"/>
  <c r="H243" i="23" s="1"/>
  <c r="F255" i="23"/>
  <c r="E255" i="23"/>
  <c r="H255" i="23" s="1"/>
  <c r="H238" i="23"/>
  <c r="E185" i="23"/>
  <c r="F185" i="23"/>
  <c r="E190" i="23"/>
  <c r="F190" i="23"/>
  <c r="H162" i="23"/>
  <c r="E175" i="23"/>
  <c r="F175" i="23"/>
  <c r="H175" i="23" s="1"/>
  <c r="E188" i="23"/>
  <c r="F188" i="23"/>
  <c r="H188" i="23" s="1"/>
  <c r="H202" i="23"/>
  <c r="H245" i="23"/>
  <c r="H257" i="23"/>
  <c r="H269" i="23"/>
  <c r="H281" i="23"/>
  <c r="H286" i="23"/>
  <c r="H304" i="23"/>
  <c r="E187" i="23"/>
  <c r="F187" i="23"/>
  <c r="F279" i="23"/>
  <c r="E279" i="23"/>
  <c r="H279" i="23" s="1"/>
  <c r="E211" i="23"/>
  <c r="F211" i="23"/>
  <c r="H196" i="23"/>
  <c r="H244" i="23"/>
  <c r="F249" i="23"/>
  <c r="H249" i="23" s="1"/>
  <c r="E249" i="23"/>
  <c r="H253" i="23"/>
  <c r="H256" i="23"/>
  <c r="F261" i="23"/>
  <c r="E261" i="23"/>
  <c r="H261" i="23" s="1"/>
  <c r="H268" i="23"/>
  <c r="F273" i="23"/>
  <c r="E273" i="23"/>
  <c r="H273" i="23" s="1"/>
  <c r="H280" i="23"/>
  <c r="H295" i="23"/>
  <c r="H298" i="23"/>
  <c r="I176" i="23"/>
  <c r="D182" i="23"/>
  <c r="H189" i="23"/>
  <c r="H191" i="23"/>
  <c r="D194" i="23"/>
  <c r="D200" i="23"/>
  <c r="D206" i="23"/>
  <c r="H213" i="23"/>
  <c r="D230" i="23"/>
  <c r="H239" i="23"/>
  <c r="D242" i="23"/>
  <c r="D248" i="23"/>
  <c r="D254" i="23"/>
  <c r="D260" i="23"/>
  <c r="D266" i="23"/>
  <c r="D272" i="23"/>
  <c r="D278" i="23"/>
  <c r="D284" i="23"/>
  <c r="E285" i="23"/>
  <c r="D290" i="23"/>
  <c r="E291" i="23"/>
  <c r="D296" i="23"/>
  <c r="E297" i="23"/>
  <c r="D302" i="23"/>
  <c r="E303" i="23"/>
  <c r="D308" i="23"/>
  <c r="E309" i="23"/>
  <c r="H309" i="23" s="1"/>
  <c r="D314" i="23"/>
  <c r="E315" i="23"/>
  <c r="I152" i="23"/>
  <c r="D218" i="23"/>
  <c r="F218" i="23" s="1"/>
  <c r="D236" i="23"/>
  <c r="F285" i="23"/>
  <c r="F291" i="23"/>
  <c r="F297" i="23"/>
  <c r="F303" i="23"/>
  <c r="F309" i="23"/>
  <c r="F315" i="23"/>
  <c r="E307" i="23"/>
  <c r="H307" i="23" s="1"/>
  <c r="E313" i="23"/>
  <c r="H313" i="23" s="1"/>
  <c r="E319" i="23"/>
  <c r="F153" i="23"/>
  <c r="H153" i="23" s="1"/>
  <c r="E155" i="23"/>
  <c r="H155" i="23" s="1"/>
  <c r="E161" i="23"/>
  <c r="H161" i="23" s="1"/>
  <c r="E167" i="23"/>
  <c r="H167" i="23" s="1"/>
  <c r="F173" i="23"/>
  <c r="H173" i="23" s="1"/>
  <c r="F177" i="23"/>
  <c r="H177" i="23" s="1"/>
  <c r="E195" i="23"/>
  <c r="H195" i="23" s="1"/>
  <c r="E198" i="23"/>
  <c r="H198" i="23" s="1"/>
  <c r="E201" i="23"/>
  <c r="H201" i="23" s="1"/>
  <c r="E204" i="23"/>
  <c r="H204" i="23" s="1"/>
  <c r="E207" i="23"/>
  <c r="H207" i="23" s="1"/>
  <c r="F215" i="23"/>
  <c r="H231" i="23"/>
  <c r="H235" i="23"/>
  <c r="E240" i="23"/>
  <c r="H240" i="23" s="1"/>
  <c r="F241" i="23"/>
  <c r="H241" i="23" s="1"/>
  <c r="E246" i="23"/>
  <c r="H246" i="23" s="1"/>
  <c r="F247" i="23"/>
  <c r="H247" i="23" s="1"/>
  <c r="E252" i="23"/>
  <c r="H252" i="23" s="1"/>
  <c r="F253" i="23"/>
  <c r="E258" i="23"/>
  <c r="H258" i="23" s="1"/>
  <c r="F259" i="23"/>
  <c r="H259" i="23" s="1"/>
  <c r="E264" i="23"/>
  <c r="H264" i="23" s="1"/>
  <c r="F265" i="23"/>
  <c r="H265" i="23" s="1"/>
  <c r="E270" i="23"/>
  <c r="H270" i="23" s="1"/>
  <c r="F271" i="23"/>
  <c r="H271" i="23" s="1"/>
  <c r="E276" i="23"/>
  <c r="H276" i="23" s="1"/>
  <c r="F277" i="23"/>
  <c r="H277" i="23" s="1"/>
  <c r="E282" i="23"/>
  <c r="H282" i="23" s="1"/>
  <c r="F283" i="23"/>
  <c r="H283" i="23" s="1"/>
  <c r="E288" i="23"/>
  <c r="H288" i="23" s="1"/>
  <c r="F289" i="23"/>
  <c r="H289" i="23" s="1"/>
  <c r="E294" i="23"/>
  <c r="H294" i="23" s="1"/>
  <c r="F295" i="23"/>
  <c r="E300" i="23"/>
  <c r="H300" i="23" s="1"/>
  <c r="F301" i="23"/>
  <c r="H301" i="23" s="1"/>
  <c r="E306" i="23"/>
  <c r="H306" i="23" s="1"/>
  <c r="F307" i="23"/>
  <c r="E312" i="23"/>
  <c r="H312" i="23" s="1"/>
  <c r="F313" i="23"/>
  <c r="E318" i="23"/>
  <c r="H318" i="23" s="1"/>
  <c r="F319" i="23"/>
  <c r="F150" i="23"/>
  <c r="H150" i="23" s="1"/>
  <c r="H151" i="23"/>
  <c r="H215" i="23"/>
  <c r="X85" i="23"/>
  <c r="V97" i="23"/>
  <c r="V61" i="23"/>
  <c r="X61" i="23" s="1"/>
  <c r="L116" i="23"/>
  <c r="M116" i="23" s="1"/>
  <c r="N64" i="23"/>
  <c r="P64" i="23" s="1"/>
  <c r="N76" i="23"/>
  <c r="P76" i="23" s="1"/>
  <c r="N82" i="23"/>
  <c r="P82" i="23" s="1"/>
  <c r="L98" i="23"/>
  <c r="M98" i="23" s="1"/>
  <c r="L104" i="23"/>
  <c r="M104" i="23" s="1"/>
  <c r="N88" i="23"/>
  <c r="P88" i="23" s="1"/>
  <c r="E80" i="23"/>
  <c r="F80" i="23"/>
  <c r="E92" i="23"/>
  <c r="F92" i="23"/>
  <c r="H92" i="23" s="1"/>
  <c r="E98" i="23"/>
  <c r="F98" i="23"/>
  <c r="E86" i="23"/>
  <c r="F86" i="23"/>
  <c r="H86" i="23" s="1"/>
  <c r="E104" i="23"/>
  <c r="F104" i="23"/>
  <c r="E51" i="23"/>
  <c r="H51" i="23" s="1"/>
  <c r="H53" i="23"/>
  <c r="D56" i="23"/>
  <c r="F58" i="23"/>
  <c r="H58" i="23" s="1"/>
  <c r="F64" i="23"/>
  <c r="H64" i="23" s="1"/>
  <c r="F70" i="23"/>
  <c r="H70" i="23" s="1"/>
  <c r="I98" i="23"/>
  <c r="F62" i="23"/>
  <c r="F68" i="23"/>
  <c r="D74" i="23"/>
  <c r="E74" i="23" s="1"/>
  <c r="D84" i="23"/>
  <c r="D90" i="23"/>
  <c r="D96" i="23"/>
  <c r="E96" i="23" s="1"/>
  <c r="H62" i="23"/>
  <c r="H68" i="23"/>
  <c r="D72" i="23"/>
  <c r="E72" i="23" s="1"/>
  <c r="D102" i="23"/>
  <c r="E102" i="23" s="1"/>
  <c r="V48" i="23"/>
  <c r="U48" i="23"/>
  <c r="X48" i="23" s="1"/>
  <c r="Y31" i="23"/>
  <c r="Y37" i="23"/>
  <c r="N36" i="23"/>
  <c r="P36" i="23" s="1"/>
  <c r="N26" i="23"/>
  <c r="P26" i="23" s="1"/>
  <c r="N24" i="23"/>
  <c r="P24" i="23" s="1"/>
  <c r="N34" i="23"/>
  <c r="P34" i="23" s="1"/>
  <c r="P40" i="23"/>
  <c r="H48" i="23"/>
  <c r="M48" i="23"/>
  <c r="P48" i="23" s="1"/>
  <c r="E45" i="23"/>
  <c r="D31" i="23"/>
  <c r="E31" i="23" s="1"/>
  <c r="I43" i="23"/>
  <c r="F47" i="23"/>
  <c r="H47" i="23" s="1"/>
  <c r="H45" i="23"/>
  <c r="U26" i="23"/>
  <c r="V26" i="23"/>
  <c r="X26" i="23" s="1"/>
  <c r="U36" i="23"/>
  <c r="V36" i="23"/>
  <c r="N22" i="23"/>
  <c r="M22" i="23"/>
  <c r="P22" i="23" s="1"/>
  <c r="U30" i="23"/>
  <c r="V30" i="23"/>
  <c r="U32" i="23"/>
  <c r="V32" i="23"/>
  <c r="U34" i="23"/>
  <c r="V34" i="23"/>
  <c r="X34" i="23" s="1"/>
  <c r="M33" i="23"/>
  <c r="N33" i="23"/>
  <c r="P33" i="23" s="1"/>
  <c r="U23" i="23"/>
  <c r="V23" i="23"/>
  <c r="F31" i="23"/>
  <c r="E35" i="23"/>
  <c r="F35" i="23"/>
  <c r="E39" i="23"/>
  <c r="F39" i="23"/>
  <c r="U28" i="23"/>
  <c r="V28" i="23"/>
  <c r="X28" i="23" s="1"/>
  <c r="F20" i="23"/>
  <c r="E20" i="23"/>
  <c r="U24" i="23"/>
  <c r="V24" i="23"/>
  <c r="X24" i="23" s="1"/>
  <c r="V20" i="23"/>
  <c r="U20" i="23"/>
  <c r="X20" i="23" s="1"/>
  <c r="E25" i="23"/>
  <c r="F25" i="23"/>
  <c r="E27" i="23"/>
  <c r="F27" i="23"/>
  <c r="E29" i="23"/>
  <c r="F29" i="23"/>
  <c r="E33" i="23"/>
  <c r="F33" i="23"/>
  <c r="E37" i="23"/>
  <c r="F37" i="23"/>
  <c r="H37" i="23" s="1"/>
  <c r="E41" i="23"/>
  <c r="F41" i="23"/>
  <c r="U40" i="23"/>
  <c r="V40" i="23"/>
  <c r="U38" i="23"/>
  <c r="V38" i="23"/>
  <c r="D21" i="23"/>
  <c r="T21" i="23"/>
  <c r="T22" i="23"/>
  <c r="L23" i="23"/>
  <c r="T25" i="23"/>
  <c r="T27" i="23"/>
  <c r="F28" i="23"/>
  <c r="L25" i="23"/>
  <c r="L27" i="23"/>
  <c r="L29" i="23"/>
  <c r="H30" i="23"/>
  <c r="L31" i="23"/>
  <c r="V35" i="23"/>
  <c r="L39" i="23"/>
  <c r="H40" i="23"/>
  <c r="U44" i="23"/>
  <c r="L46" i="23"/>
  <c r="E49" i="23"/>
  <c r="X35" i="23"/>
  <c r="D42" i="23"/>
  <c r="T42" i="23"/>
  <c r="F43" i="23"/>
  <c r="Y43" i="23"/>
  <c r="T43" i="23"/>
  <c r="F49" i="23"/>
  <c r="Y49" i="23"/>
  <c r="T49" i="23"/>
  <c r="V50" i="23"/>
  <c r="X50" i="23" s="1"/>
  <c r="E54" i="23"/>
  <c r="F54" i="23"/>
  <c r="U54" i="23"/>
  <c r="V54" i="23"/>
  <c r="L55" i="23"/>
  <c r="M56" i="23"/>
  <c r="N56" i="23"/>
  <c r="E57" i="23"/>
  <c r="T57" i="23"/>
  <c r="Y58" i="23"/>
  <c r="N59" i="23"/>
  <c r="E60" i="23"/>
  <c r="F60" i="23"/>
  <c r="H60" i="23" s="1"/>
  <c r="U60" i="23"/>
  <c r="V60" i="23"/>
  <c r="L61" i="23"/>
  <c r="M62" i="23"/>
  <c r="N62" i="23"/>
  <c r="P62" i="23" s="1"/>
  <c r="E63" i="23"/>
  <c r="T63" i="23"/>
  <c r="Y64" i="23"/>
  <c r="N65" i="23"/>
  <c r="P65" i="23" s="1"/>
  <c r="E66" i="23"/>
  <c r="F66" i="23"/>
  <c r="H66" i="23" s="1"/>
  <c r="U66" i="23"/>
  <c r="X66" i="23" s="1"/>
  <c r="V66" i="23"/>
  <c r="L67" i="23"/>
  <c r="M68" i="23"/>
  <c r="N68" i="23"/>
  <c r="P68" i="23" s="1"/>
  <c r="E69" i="23"/>
  <c r="H69" i="23" s="1"/>
  <c r="T69" i="23"/>
  <c r="E71" i="23"/>
  <c r="U75" i="23"/>
  <c r="X75" i="23" s="1"/>
  <c r="V75" i="23"/>
  <c r="Q85" i="23"/>
  <c r="L85" i="23"/>
  <c r="L20" i="23"/>
  <c r="L21" i="23"/>
  <c r="D22" i="23"/>
  <c r="D23" i="23"/>
  <c r="F24" i="23"/>
  <c r="H24" i="23" s="1"/>
  <c r="V29" i="23"/>
  <c r="X29" i="23" s="1"/>
  <c r="V31" i="23"/>
  <c r="X31" i="23" s="1"/>
  <c r="V33" i="23"/>
  <c r="X33" i="23" s="1"/>
  <c r="H34" i="23"/>
  <c r="L35" i="23"/>
  <c r="L37" i="23"/>
  <c r="H38" i="23"/>
  <c r="E43" i="23"/>
  <c r="U64" i="23"/>
  <c r="V64" i="23"/>
  <c r="Y23" i="23"/>
  <c r="Q41" i="23"/>
  <c r="L44" i="23"/>
  <c r="L50" i="23"/>
  <c r="Q56" i="23"/>
  <c r="F57" i="23"/>
  <c r="P59" i="23"/>
  <c r="Q62" i="23"/>
  <c r="F63" i="23"/>
  <c r="H63" i="23" s="1"/>
  <c r="Q68" i="23"/>
  <c r="F69" i="23"/>
  <c r="F71" i="23"/>
  <c r="T77" i="23"/>
  <c r="Y77" i="23"/>
  <c r="V79" i="23"/>
  <c r="X79" i="23" s="1"/>
  <c r="Y87" i="23"/>
  <c r="T87" i="23"/>
  <c r="M89" i="23"/>
  <c r="N89" i="23"/>
  <c r="P89" i="23" s="1"/>
  <c r="Q91" i="23"/>
  <c r="L91" i="23"/>
  <c r="I20" i="23"/>
  <c r="Y20" i="23"/>
  <c r="Q22" i="23"/>
  <c r="Q33" i="23"/>
  <c r="Y41" i="23"/>
  <c r="T41" i="23"/>
  <c r="F46" i="23"/>
  <c r="E46" i="23"/>
  <c r="X46" i="23"/>
  <c r="Y47" i="23"/>
  <c r="T47" i="23"/>
  <c r="F52" i="23"/>
  <c r="E52" i="23"/>
  <c r="X52" i="23"/>
  <c r="U53" i="23"/>
  <c r="V53" i="23"/>
  <c r="L54" i="23"/>
  <c r="Q54" i="23"/>
  <c r="E59" i="23"/>
  <c r="U59" i="23"/>
  <c r="V59" i="23"/>
  <c r="L60" i="23"/>
  <c r="Q60" i="23"/>
  <c r="E65" i="23"/>
  <c r="U65" i="23"/>
  <c r="V65" i="23"/>
  <c r="L66" i="23"/>
  <c r="Q66" i="23"/>
  <c r="D75" i="23"/>
  <c r="I75" i="23"/>
  <c r="E76" i="23"/>
  <c r="F76" i="23"/>
  <c r="U78" i="23"/>
  <c r="V78" i="23"/>
  <c r="T82" i="23"/>
  <c r="Y82" i="23"/>
  <c r="N42" i="23"/>
  <c r="P42" i="23" s="1"/>
  <c r="E55" i="23"/>
  <c r="F55" i="23"/>
  <c r="H55" i="23" s="1"/>
  <c r="U56" i="23"/>
  <c r="V56" i="23"/>
  <c r="Q57" i="23"/>
  <c r="L57" i="23"/>
  <c r="F59" i="23"/>
  <c r="E61" i="23"/>
  <c r="F61" i="23"/>
  <c r="H61" i="23" s="1"/>
  <c r="T62" i="23"/>
  <c r="Q63" i="23"/>
  <c r="L63" i="23"/>
  <c r="F65" i="23"/>
  <c r="E67" i="23"/>
  <c r="F67" i="23"/>
  <c r="H67" i="23" s="1"/>
  <c r="T68" i="23"/>
  <c r="Q69" i="23"/>
  <c r="L69" i="23"/>
  <c r="T71" i="23"/>
  <c r="Y71" i="23"/>
  <c r="E78" i="23"/>
  <c r="F78" i="23"/>
  <c r="F26" i="23"/>
  <c r="F44" i="23"/>
  <c r="H44" i="23" s="1"/>
  <c r="E44" i="23"/>
  <c r="X44" i="23"/>
  <c r="Y45" i="23"/>
  <c r="T45" i="23"/>
  <c r="F50" i="23"/>
  <c r="E50" i="23"/>
  <c r="Y51" i="23"/>
  <c r="T51" i="23"/>
  <c r="T70" i="23"/>
  <c r="Y70" i="23"/>
  <c r="M73" i="23"/>
  <c r="N73" i="23"/>
  <c r="P73" i="23" s="1"/>
  <c r="E77" i="23"/>
  <c r="F77" i="23"/>
  <c r="T88" i="23"/>
  <c r="Y88" i="23"/>
  <c r="H26" i="23"/>
  <c r="H28" i="23"/>
  <c r="H32" i="23"/>
  <c r="H36" i="23"/>
  <c r="V37" i="23"/>
  <c r="X37" i="23" s="1"/>
  <c r="V39" i="23"/>
  <c r="X39" i="23" s="1"/>
  <c r="N41" i="23"/>
  <c r="P41" i="23" s="1"/>
  <c r="H50" i="23"/>
  <c r="L52" i="23"/>
  <c r="X55" i="23"/>
  <c r="U58" i="23"/>
  <c r="V58" i="23"/>
  <c r="X58" i="23" s="1"/>
  <c r="U72" i="23"/>
  <c r="V72" i="23"/>
  <c r="U73" i="23"/>
  <c r="V73" i="23"/>
  <c r="L74" i="23"/>
  <c r="Q74" i="23"/>
  <c r="Q79" i="23"/>
  <c r="L79" i="23"/>
  <c r="Y81" i="23"/>
  <c r="T81" i="23"/>
  <c r="M83" i="23"/>
  <c r="N83" i="23"/>
  <c r="P83" i="23" s="1"/>
  <c r="L77" i="23"/>
  <c r="E79" i="23"/>
  <c r="D83" i="23"/>
  <c r="U83" i="23"/>
  <c r="V83" i="23"/>
  <c r="L84" i="23"/>
  <c r="Q84" i="23"/>
  <c r="D89" i="23"/>
  <c r="U89" i="23"/>
  <c r="V89" i="23"/>
  <c r="L90" i="23"/>
  <c r="Q90" i="23"/>
  <c r="E94" i="23"/>
  <c r="U96" i="23"/>
  <c r="X96" i="23" s="1"/>
  <c r="V96" i="23"/>
  <c r="L97" i="23"/>
  <c r="E100" i="23"/>
  <c r="U102" i="23"/>
  <c r="V102" i="23"/>
  <c r="L103" i="23"/>
  <c r="L108" i="23"/>
  <c r="I109" i="23"/>
  <c r="D109" i="23"/>
  <c r="Y110" i="23"/>
  <c r="T110" i="23"/>
  <c r="F113" i="23"/>
  <c r="E113" i="23"/>
  <c r="I114" i="23"/>
  <c r="D114" i="23"/>
  <c r="F117" i="23"/>
  <c r="E117" i="23"/>
  <c r="M140" i="23"/>
  <c r="N140" i="23"/>
  <c r="V145" i="23"/>
  <c r="U145" i="23"/>
  <c r="L43" i="23"/>
  <c r="L45" i="23"/>
  <c r="L47" i="23"/>
  <c r="L49" i="23"/>
  <c r="L51" i="23"/>
  <c r="L53" i="23"/>
  <c r="N70" i="23"/>
  <c r="P70" i="23" s="1"/>
  <c r="F72" i="23"/>
  <c r="I73" i="23"/>
  <c r="T74" i="23"/>
  <c r="Q75" i="23"/>
  <c r="L75" i="23"/>
  <c r="Y75" i="23"/>
  <c r="Y76" i="23"/>
  <c r="F79" i="23"/>
  <c r="T80" i="23"/>
  <c r="Q81" i="23"/>
  <c r="L81" i="23"/>
  <c r="E85" i="23"/>
  <c r="F85" i="23"/>
  <c r="H85" i="23" s="1"/>
  <c r="T86" i="23"/>
  <c r="Q87" i="23"/>
  <c r="L87" i="23"/>
  <c r="E91" i="23"/>
  <c r="F91" i="23"/>
  <c r="T92" i="23"/>
  <c r="Q93" i="23"/>
  <c r="L93" i="23"/>
  <c r="F94" i="23"/>
  <c r="U94" i="23"/>
  <c r="V94" i="23"/>
  <c r="N95" i="23"/>
  <c r="P95" i="23" s="1"/>
  <c r="F100" i="23"/>
  <c r="U100" i="23"/>
  <c r="V100" i="23"/>
  <c r="N101" i="23"/>
  <c r="P101" i="23" s="1"/>
  <c r="N105" i="23"/>
  <c r="M105" i="23"/>
  <c r="P105" i="23" s="1"/>
  <c r="F106" i="23"/>
  <c r="E106" i="23"/>
  <c r="H106" i="23"/>
  <c r="V107" i="23"/>
  <c r="U107" i="23"/>
  <c r="V121" i="23"/>
  <c r="U121" i="23"/>
  <c r="V129" i="23"/>
  <c r="U129" i="23"/>
  <c r="U98" i="23"/>
  <c r="X98" i="23" s="1"/>
  <c r="V98" i="23"/>
  <c r="U104" i="23"/>
  <c r="V104" i="23"/>
  <c r="F107" i="23"/>
  <c r="E107" i="23"/>
  <c r="H107" i="23" s="1"/>
  <c r="N109" i="23"/>
  <c r="P109" i="23" s="1"/>
  <c r="M109" i="23"/>
  <c r="Q115" i="23"/>
  <c r="L115" i="23"/>
  <c r="I122" i="23"/>
  <c r="D122" i="23"/>
  <c r="I128" i="23"/>
  <c r="D128" i="23"/>
  <c r="U95" i="23"/>
  <c r="V95" i="23"/>
  <c r="L96" i="23"/>
  <c r="Q96" i="23"/>
  <c r="E97" i="23"/>
  <c r="F97" i="23"/>
  <c r="U101" i="23"/>
  <c r="V101" i="23"/>
  <c r="L102" i="23"/>
  <c r="Q102" i="23"/>
  <c r="E103" i="23"/>
  <c r="F103" i="23"/>
  <c r="V103" i="23"/>
  <c r="X103" i="23" s="1"/>
  <c r="Q106" i="23"/>
  <c r="L106" i="23"/>
  <c r="D110" i="23"/>
  <c r="Q111" i="23"/>
  <c r="L111" i="23"/>
  <c r="N112" i="23"/>
  <c r="P112" i="23" s="1"/>
  <c r="M112" i="23"/>
  <c r="N116" i="23"/>
  <c r="M126" i="23"/>
  <c r="U152" i="23"/>
  <c r="V152" i="23"/>
  <c r="L72" i="23"/>
  <c r="Q72" i="23"/>
  <c r="M80" i="23"/>
  <c r="N80" i="23"/>
  <c r="E81" i="23"/>
  <c r="E84" i="23"/>
  <c r="F84" i="23"/>
  <c r="H84" i="23" s="1"/>
  <c r="U84" i="23"/>
  <c r="V84" i="23"/>
  <c r="X84" i="23" s="1"/>
  <c r="M86" i="23"/>
  <c r="N86" i="23"/>
  <c r="P86" i="23" s="1"/>
  <c r="E87" i="23"/>
  <c r="E90" i="23"/>
  <c r="F90" i="23"/>
  <c r="H90" i="23" s="1"/>
  <c r="U90" i="23"/>
  <c r="X90" i="23" s="1"/>
  <c r="V90" i="23"/>
  <c r="M92" i="23"/>
  <c r="N92" i="23"/>
  <c r="E93" i="23"/>
  <c r="T93" i="23"/>
  <c r="D95" i="23"/>
  <c r="X97" i="23"/>
  <c r="E99" i="23"/>
  <c r="T99" i="23"/>
  <c r="D101" i="23"/>
  <c r="E105" i="23"/>
  <c r="V105" i="23"/>
  <c r="U105" i="23"/>
  <c r="V113" i="23"/>
  <c r="U113" i="23"/>
  <c r="Y114" i="23"/>
  <c r="T114" i="23"/>
  <c r="V117" i="23"/>
  <c r="Q119" i="23"/>
  <c r="L119" i="23"/>
  <c r="I121" i="23"/>
  <c r="D121" i="23"/>
  <c r="N126" i="23"/>
  <c r="M128" i="23"/>
  <c r="N128" i="23"/>
  <c r="P128" i="23" s="1"/>
  <c r="L71" i="23"/>
  <c r="E73" i="23"/>
  <c r="H73" i="23" s="1"/>
  <c r="U76" i="23"/>
  <c r="V76" i="23"/>
  <c r="L78" i="23"/>
  <c r="Q78" i="23"/>
  <c r="Q80" i="23"/>
  <c r="F81" i="23"/>
  <c r="Q86" i="23"/>
  <c r="F87" i="23"/>
  <c r="Q92" i="23"/>
  <c r="F93" i="23"/>
  <c r="H93" i="23" s="1"/>
  <c r="F99" i="23"/>
  <c r="H99" i="23" s="1"/>
  <c r="F105" i="23"/>
  <c r="V106" i="23"/>
  <c r="U106" i="23"/>
  <c r="L107" i="23"/>
  <c r="Y111" i="23"/>
  <c r="T111" i="23"/>
  <c r="U117" i="23"/>
  <c r="M132" i="23"/>
  <c r="N132" i="23"/>
  <c r="M134" i="23"/>
  <c r="N134" i="23"/>
  <c r="Q113" i="23"/>
  <c r="L113" i="23"/>
  <c r="V115" i="23"/>
  <c r="U115" i="23"/>
  <c r="V139" i="23"/>
  <c r="U139" i="23"/>
  <c r="V147" i="23"/>
  <c r="U147" i="23"/>
  <c r="F96" i="23"/>
  <c r="H96" i="23" s="1"/>
  <c r="N98" i="23"/>
  <c r="P98" i="23" s="1"/>
  <c r="L99" i="23"/>
  <c r="F102" i="23"/>
  <c r="H102" i="23" s="1"/>
  <c r="D108" i="23"/>
  <c r="V109" i="23"/>
  <c r="U109" i="23"/>
  <c r="D111" i="23"/>
  <c r="Y112" i="23"/>
  <c r="T112" i="23"/>
  <c r="F115" i="23"/>
  <c r="E115" i="23"/>
  <c r="H115" i="23" s="1"/>
  <c r="Y116" i="23"/>
  <c r="T116" i="23"/>
  <c r="L121" i="23"/>
  <c r="M122" i="23"/>
  <c r="P122" i="23" s="1"/>
  <c r="N122" i="23"/>
  <c r="V123" i="23"/>
  <c r="N124" i="23"/>
  <c r="Q129" i="23"/>
  <c r="L129" i="23"/>
  <c r="V133" i="23"/>
  <c r="U133" i="23"/>
  <c r="X133" i="23" s="1"/>
  <c r="V141" i="23"/>
  <c r="U141" i="23"/>
  <c r="M144" i="23"/>
  <c r="N144" i="23"/>
  <c r="V108" i="23"/>
  <c r="U108" i="23"/>
  <c r="L110" i="23"/>
  <c r="I112" i="23"/>
  <c r="D112" i="23"/>
  <c r="N114" i="23"/>
  <c r="M114" i="23"/>
  <c r="I116" i="23"/>
  <c r="D116" i="23"/>
  <c r="M118" i="23"/>
  <c r="P118" i="23" s="1"/>
  <c r="I120" i="23"/>
  <c r="D120" i="23"/>
  <c r="I123" i="23"/>
  <c r="D123" i="23"/>
  <c r="U123" i="23"/>
  <c r="Q125" i="23"/>
  <c r="L125" i="23"/>
  <c r="V127" i="23"/>
  <c r="U127" i="23"/>
  <c r="V135" i="23"/>
  <c r="M138" i="23"/>
  <c r="N138" i="23"/>
  <c r="M146" i="23"/>
  <c r="N146" i="23"/>
  <c r="I130" i="23"/>
  <c r="D130" i="23"/>
  <c r="Q131" i="23"/>
  <c r="L131" i="23"/>
  <c r="I136" i="23"/>
  <c r="D136" i="23"/>
  <c r="Q137" i="23"/>
  <c r="L137" i="23"/>
  <c r="I142" i="23"/>
  <c r="D142" i="23"/>
  <c r="Q143" i="23"/>
  <c r="L143" i="23"/>
  <c r="I148" i="23"/>
  <c r="D148" i="23"/>
  <c r="I134" i="23"/>
  <c r="D134" i="23"/>
  <c r="Q135" i="23"/>
  <c r="L135" i="23"/>
  <c r="I140" i="23"/>
  <c r="D140" i="23"/>
  <c r="Q141" i="23"/>
  <c r="L141" i="23"/>
  <c r="I146" i="23"/>
  <c r="D146" i="23"/>
  <c r="Q147" i="23"/>
  <c r="L147" i="23"/>
  <c r="M153" i="23"/>
  <c r="N153" i="23"/>
  <c r="I118" i="23"/>
  <c r="D118" i="23"/>
  <c r="I119" i="23"/>
  <c r="D119" i="23"/>
  <c r="X119" i="23"/>
  <c r="V119" i="23"/>
  <c r="I124" i="23"/>
  <c r="D124" i="23"/>
  <c r="I125" i="23"/>
  <c r="D125" i="23"/>
  <c r="X125" i="23"/>
  <c r="V125" i="23"/>
  <c r="U125" i="23"/>
  <c r="M130" i="23"/>
  <c r="V131" i="23"/>
  <c r="U131" i="23"/>
  <c r="M136" i="23"/>
  <c r="V137" i="23"/>
  <c r="U137" i="23"/>
  <c r="X137" i="23" s="1"/>
  <c r="M142" i="23"/>
  <c r="P142" i="23" s="1"/>
  <c r="V143" i="23"/>
  <c r="U143" i="23"/>
  <c r="M148" i="23"/>
  <c r="L117" i="23"/>
  <c r="U119" i="23"/>
  <c r="L123" i="23"/>
  <c r="I126" i="23"/>
  <c r="D126" i="23"/>
  <c r="Q127" i="23"/>
  <c r="L127" i="23"/>
  <c r="N130" i="23"/>
  <c r="I132" i="23"/>
  <c r="D132" i="23"/>
  <c r="Q133" i="23"/>
  <c r="L133" i="23"/>
  <c r="N136" i="23"/>
  <c r="I138" i="23"/>
  <c r="D138" i="23"/>
  <c r="Q139" i="23"/>
  <c r="L139" i="23"/>
  <c r="N142" i="23"/>
  <c r="I144" i="23"/>
  <c r="D144" i="23"/>
  <c r="Q145" i="23"/>
  <c r="L145" i="23"/>
  <c r="N148" i="23"/>
  <c r="E214" i="23"/>
  <c r="F214" i="23"/>
  <c r="D127" i="23"/>
  <c r="D129" i="23"/>
  <c r="D131" i="23"/>
  <c r="D133" i="23"/>
  <c r="D135" i="23"/>
  <c r="D137" i="23"/>
  <c r="D139" i="23"/>
  <c r="D141" i="23"/>
  <c r="D143" i="23"/>
  <c r="D145" i="23"/>
  <c r="D147" i="23"/>
  <c r="D149" i="23"/>
  <c r="N152" i="23"/>
  <c r="P152" i="23" s="1"/>
  <c r="M172" i="23"/>
  <c r="M174" i="23"/>
  <c r="X186" i="23"/>
  <c r="U172" i="23"/>
  <c r="X172" i="23" s="1"/>
  <c r="U174" i="23"/>
  <c r="X174" i="23" s="1"/>
  <c r="U176" i="23"/>
  <c r="X176" i="23" s="1"/>
  <c r="U209" i="23"/>
  <c r="V209" i="23"/>
  <c r="E216" i="23"/>
  <c r="E220" i="23"/>
  <c r="E222" i="23"/>
  <c r="H222" i="23"/>
  <c r="E224" i="23"/>
  <c r="E226" i="23"/>
  <c r="U211" i="23"/>
  <c r="X211" i="23" s="1"/>
  <c r="V211" i="23"/>
  <c r="F216" i="23"/>
  <c r="H216" i="23" s="1"/>
  <c r="F220" i="23"/>
  <c r="F222" i="23"/>
  <c r="F224" i="23"/>
  <c r="F226" i="23"/>
  <c r="H228" i="23"/>
  <c r="H232" i="23"/>
  <c r="U213" i="23"/>
  <c r="V213" i="23"/>
  <c r="X213" i="23" s="1"/>
  <c r="V171" i="23"/>
  <c r="V173" i="23"/>
  <c r="X173" i="23" s="1"/>
  <c r="V175" i="23"/>
  <c r="X175" i="23" s="1"/>
  <c r="V177" i="23"/>
  <c r="X177" i="23" s="1"/>
  <c r="E210" i="23"/>
  <c r="H210" i="23" s="1"/>
  <c r="U215" i="23"/>
  <c r="V215" i="23"/>
  <c r="U217" i="23"/>
  <c r="V217" i="23"/>
  <c r="U219" i="23"/>
  <c r="V219" i="23"/>
  <c r="U221" i="23"/>
  <c r="V221" i="23"/>
  <c r="U223" i="23"/>
  <c r="V223" i="23"/>
  <c r="U225" i="23"/>
  <c r="X225" i="23" s="1"/>
  <c r="V225" i="23"/>
  <c r="X171" i="23"/>
  <c r="E212" i="23"/>
  <c r="H212" i="23" s="1"/>
  <c r="H234" i="23"/>
  <c r="N209" i="23"/>
  <c r="P209" i="23" s="1"/>
  <c r="N211" i="23"/>
  <c r="P211" i="23" s="1"/>
  <c r="N213" i="23"/>
  <c r="P213" i="23" s="1"/>
  <c r="N215" i="23"/>
  <c r="P215" i="23" s="1"/>
  <c r="N217" i="23"/>
  <c r="P217" i="23" s="1"/>
  <c r="N219" i="23"/>
  <c r="P219" i="23" s="1"/>
  <c r="N221" i="23"/>
  <c r="P221" i="23" s="1"/>
  <c r="N223" i="23"/>
  <c r="P223" i="23" s="1"/>
  <c r="N225" i="23"/>
  <c r="P225" i="23" s="1"/>
  <c r="N227" i="23"/>
  <c r="P227" i="23" s="1"/>
  <c r="F217" i="23"/>
  <c r="H217" i="23" s="1"/>
  <c r="F219" i="23"/>
  <c r="H219" i="23" s="1"/>
  <c r="F221" i="23"/>
  <c r="H221" i="23" s="1"/>
  <c r="F223" i="23"/>
  <c r="H223" i="23" s="1"/>
  <c r="F225" i="23"/>
  <c r="H225" i="23" s="1"/>
  <c r="F227" i="23"/>
  <c r="H227" i="23" s="1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J336" i="22"/>
  <c r="J335" i="22"/>
  <c r="J334" i="22"/>
  <c r="J333" i="22"/>
  <c r="J332" i="22"/>
  <c r="J331" i="22"/>
  <c r="J330" i="22"/>
  <c r="J329" i="22"/>
  <c r="J328" i="22"/>
  <c r="J327" i="22"/>
  <c r="J326" i="22"/>
  <c r="J325" i="22"/>
  <c r="J324" i="22"/>
  <c r="J323" i="22"/>
  <c r="J322" i="22"/>
  <c r="J321" i="22"/>
  <c r="J320" i="22"/>
  <c r="J319" i="22"/>
  <c r="J318" i="22"/>
  <c r="J317" i="22"/>
  <c r="J316" i="22"/>
  <c r="J315" i="22"/>
  <c r="J314" i="22"/>
  <c r="J313" i="22"/>
  <c r="J312" i="22"/>
  <c r="J311" i="22"/>
  <c r="J310" i="22"/>
  <c r="J309" i="22"/>
  <c r="J308" i="22"/>
  <c r="J307" i="22"/>
  <c r="J306" i="22"/>
  <c r="J305" i="22"/>
  <c r="J304" i="22"/>
  <c r="J303" i="22"/>
  <c r="J302" i="22"/>
  <c r="J301" i="22"/>
  <c r="J300" i="22"/>
  <c r="J299" i="22"/>
  <c r="J298" i="22"/>
  <c r="J297" i="22"/>
  <c r="J296" i="22"/>
  <c r="J295" i="22"/>
  <c r="J294" i="22"/>
  <c r="J293" i="22"/>
  <c r="J292" i="22"/>
  <c r="J291" i="22"/>
  <c r="J290" i="22"/>
  <c r="J289" i="22"/>
  <c r="J288" i="22"/>
  <c r="J287" i="22"/>
  <c r="J286" i="22"/>
  <c r="J285" i="22"/>
  <c r="J284" i="22"/>
  <c r="J283" i="22"/>
  <c r="J282" i="22"/>
  <c r="J281" i="22"/>
  <c r="J280" i="22"/>
  <c r="J279" i="22"/>
  <c r="J278" i="22"/>
  <c r="J277" i="22"/>
  <c r="J276" i="22"/>
  <c r="J275" i="22"/>
  <c r="J274" i="22"/>
  <c r="J273" i="22"/>
  <c r="J272" i="22"/>
  <c r="J271" i="22"/>
  <c r="J270" i="22"/>
  <c r="J269" i="22"/>
  <c r="J268" i="22"/>
  <c r="J267" i="22"/>
  <c r="J266" i="22"/>
  <c r="J265" i="22"/>
  <c r="J264" i="22"/>
  <c r="J263" i="22"/>
  <c r="J262" i="22"/>
  <c r="J261" i="22"/>
  <c r="J260" i="22"/>
  <c r="J259" i="22"/>
  <c r="J258" i="22"/>
  <c r="J257" i="22"/>
  <c r="J256" i="22"/>
  <c r="J255" i="22"/>
  <c r="J254" i="22"/>
  <c r="J253" i="22"/>
  <c r="J252" i="22"/>
  <c r="J251" i="22"/>
  <c r="J250" i="22"/>
  <c r="J249" i="22"/>
  <c r="J248" i="22"/>
  <c r="J247" i="22"/>
  <c r="J246" i="22"/>
  <c r="J245" i="22"/>
  <c r="J244" i="22"/>
  <c r="J243" i="22"/>
  <c r="J242" i="22"/>
  <c r="J241" i="22"/>
  <c r="J240" i="22"/>
  <c r="J239" i="22"/>
  <c r="J238" i="22"/>
  <c r="J237" i="22"/>
  <c r="J236" i="22"/>
  <c r="J235" i="22"/>
  <c r="J234" i="22"/>
  <c r="J233" i="22"/>
  <c r="J232" i="22"/>
  <c r="J231" i="22"/>
  <c r="J230" i="22"/>
  <c r="J229" i="22"/>
  <c r="J228" i="22"/>
  <c r="J227" i="22"/>
  <c r="J226" i="22"/>
  <c r="J225" i="22"/>
  <c r="J224" i="22"/>
  <c r="J223" i="22"/>
  <c r="J222" i="22"/>
  <c r="J221" i="22"/>
  <c r="J220" i="22"/>
  <c r="J219" i="22"/>
  <c r="J218" i="22"/>
  <c r="J217" i="22"/>
  <c r="J216" i="22"/>
  <c r="J215" i="22"/>
  <c r="J214" i="22"/>
  <c r="J213" i="22"/>
  <c r="J212" i="22"/>
  <c r="J211" i="22"/>
  <c r="J210" i="22"/>
  <c r="J209" i="22"/>
  <c r="J208" i="22"/>
  <c r="J207" i="22"/>
  <c r="R336" i="22"/>
  <c r="R335" i="22"/>
  <c r="R334" i="22"/>
  <c r="R333" i="22"/>
  <c r="R332" i="22"/>
  <c r="R331" i="22"/>
  <c r="R330" i="22"/>
  <c r="R329" i="22"/>
  <c r="R328" i="22"/>
  <c r="R327" i="22"/>
  <c r="R326" i="22"/>
  <c r="R325" i="22"/>
  <c r="R324" i="22"/>
  <c r="R323" i="22"/>
  <c r="R322" i="22"/>
  <c r="R321" i="22"/>
  <c r="R320" i="22"/>
  <c r="R319" i="22"/>
  <c r="R318" i="22"/>
  <c r="R317" i="22"/>
  <c r="R316" i="22"/>
  <c r="R315" i="22"/>
  <c r="R314" i="22"/>
  <c r="R313" i="22"/>
  <c r="R312" i="22"/>
  <c r="R311" i="22"/>
  <c r="R310" i="22"/>
  <c r="R309" i="22"/>
  <c r="R308" i="22"/>
  <c r="R307" i="22"/>
  <c r="R306" i="22"/>
  <c r="R305" i="22"/>
  <c r="R304" i="22"/>
  <c r="R303" i="22"/>
  <c r="R302" i="22"/>
  <c r="R301" i="22"/>
  <c r="R300" i="22"/>
  <c r="R299" i="22"/>
  <c r="R298" i="22"/>
  <c r="R297" i="22"/>
  <c r="R296" i="22"/>
  <c r="R295" i="22"/>
  <c r="R294" i="22"/>
  <c r="R293" i="22"/>
  <c r="R292" i="22"/>
  <c r="R291" i="22"/>
  <c r="R290" i="22"/>
  <c r="R289" i="22"/>
  <c r="R288" i="22"/>
  <c r="R287" i="22"/>
  <c r="R286" i="22"/>
  <c r="R285" i="22"/>
  <c r="R284" i="22"/>
  <c r="R283" i="22"/>
  <c r="R282" i="22"/>
  <c r="R281" i="22"/>
  <c r="R280" i="22"/>
  <c r="R279" i="22"/>
  <c r="R278" i="22"/>
  <c r="R277" i="22"/>
  <c r="R276" i="22"/>
  <c r="R275" i="22"/>
  <c r="R274" i="22"/>
  <c r="R273" i="22"/>
  <c r="R272" i="22"/>
  <c r="R271" i="22"/>
  <c r="R270" i="22"/>
  <c r="R269" i="22"/>
  <c r="R268" i="22"/>
  <c r="R267" i="22"/>
  <c r="R266" i="22"/>
  <c r="R265" i="22"/>
  <c r="R264" i="22"/>
  <c r="R263" i="22"/>
  <c r="R262" i="22"/>
  <c r="R261" i="22"/>
  <c r="R260" i="22"/>
  <c r="R259" i="22"/>
  <c r="R258" i="22"/>
  <c r="R257" i="22"/>
  <c r="R256" i="22"/>
  <c r="R255" i="22"/>
  <c r="R254" i="22"/>
  <c r="R253" i="22"/>
  <c r="R252" i="22"/>
  <c r="R251" i="22"/>
  <c r="R250" i="22"/>
  <c r="R249" i="22"/>
  <c r="R248" i="22"/>
  <c r="R247" i="22"/>
  <c r="R246" i="22"/>
  <c r="R245" i="22"/>
  <c r="R244" i="22"/>
  <c r="R243" i="22"/>
  <c r="R242" i="22"/>
  <c r="R241" i="22"/>
  <c r="R240" i="22"/>
  <c r="R239" i="22"/>
  <c r="R238" i="22"/>
  <c r="R237" i="22"/>
  <c r="R236" i="22"/>
  <c r="R235" i="22"/>
  <c r="R234" i="22"/>
  <c r="R233" i="22"/>
  <c r="R232" i="22"/>
  <c r="R231" i="22"/>
  <c r="R230" i="22"/>
  <c r="R229" i="22"/>
  <c r="R228" i="22"/>
  <c r="R227" i="22"/>
  <c r="R226" i="22"/>
  <c r="R225" i="22"/>
  <c r="R224" i="22"/>
  <c r="R223" i="22"/>
  <c r="R222" i="22"/>
  <c r="R221" i="22"/>
  <c r="R220" i="22"/>
  <c r="R219" i="22"/>
  <c r="R218" i="22"/>
  <c r="R217" i="22"/>
  <c r="R216" i="22"/>
  <c r="R215" i="22"/>
  <c r="R214" i="22"/>
  <c r="R213" i="22"/>
  <c r="R212" i="22"/>
  <c r="R211" i="22"/>
  <c r="R210" i="22"/>
  <c r="R209" i="22"/>
  <c r="R208" i="22"/>
  <c r="R207" i="22"/>
  <c r="R206" i="22"/>
  <c r="R205" i="22"/>
  <c r="R204" i="22"/>
  <c r="R203" i="22"/>
  <c r="R202" i="22"/>
  <c r="R201" i="22"/>
  <c r="R200" i="22"/>
  <c r="R199" i="22"/>
  <c r="R198" i="22"/>
  <c r="R197" i="22"/>
  <c r="R196" i="22"/>
  <c r="R195" i="22"/>
  <c r="R194" i="22"/>
  <c r="R193" i="22"/>
  <c r="R192" i="22"/>
  <c r="R191" i="22"/>
  <c r="R190" i="22"/>
  <c r="R189" i="22"/>
  <c r="R188" i="22"/>
  <c r="R187" i="22"/>
  <c r="R186" i="22"/>
  <c r="R185" i="22"/>
  <c r="R184" i="22"/>
  <c r="R183" i="22"/>
  <c r="R182" i="22"/>
  <c r="R181" i="22"/>
  <c r="R180" i="22"/>
  <c r="R179" i="22"/>
  <c r="R178" i="22"/>
  <c r="R177" i="22"/>
  <c r="R176" i="22"/>
  <c r="R175" i="22"/>
  <c r="R174" i="22"/>
  <c r="R173" i="22"/>
  <c r="R172" i="22"/>
  <c r="R171" i="22"/>
  <c r="R170" i="22"/>
  <c r="R169" i="22"/>
  <c r="R168" i="22"/>
  <c r="R167" i="22"/>
  <c r="R166" i="22"/>
  <c r="R165" i="22"/>
  <c r="R164" i="22"/>
  <c r="R163" i="22"/>
  <c r="R162" i="22"/>
  <c r="R161" i="22"/>
  <c r="R160" i="22"/>
  <c r="R159" i="22"/>
  <c r="R158" i="22"/>
  <c r="R157" i="22"/>
  <c r="R156" i="22"/>
  <c r="R155" i="22"/>
  <c r="R154" i="22"/>
  <c r="R153" i="22"/>
  <c r="R152" i="22"/>
  <c r="R151" i="22"/>
  <c r="R150" i="22"/>
  <c r="R149" i="22"/>
  <c r="R148" i="22"/>
  <c r="R147" i="22"/>
  <c r="R146" i="22"/>
  <c r="R145" i="22"/>
  <c r="R144" i="22"/>
  <c r="R143" i="22"/>
  <c r="R142" i="22"/>
  <c r="R141" i="22"/>
  <c r="R140" i="22"/>
  <c r="R139" i="22"/>
  <c r="R138" i="22"/>
  <c r="R137" i="22"/>
  <c r="R136" i="22"/>
  <c r="R135" i="22"/>
  <c r="R134" i="22"/>
  <c r="R133" i="22"/>
  <c r="R132" i="22"/>
  <c r="R131" i="22"/>
  <c r="R130" i="22"/>
  <c r="R129" i="22"/>
  <c r="R128" i="22"/>
  <c r="R127" i="22"/>
  <c r="R126" i="22"/>
  <c r="R125" i="22"/>
  <c r="R124" i="22"/>
  <c r="R123" i="22"/>
  <c r="R122" i="22"/>
  <c r="R121" i="22"/>
  <c r="R120" i="22"/>
  <c r="R119" i="22"/>
  <c r="R118" i="22"/>
  <c r="R117" i="22"/>
  <c r="R116" i="22"/>
  <c r="R115" i="22"/>
  <c r="R114" i="22"/>
  <c r="R113" i="22"/>
  <c r="R112" i="22"/>
  <c r="R111" i="22"/>
  <c r="R110" i="22"/>
  <c r="R109" i="22"/>
  <c r="R108" i="22"/>
  <c r="R107" i="22"/>
  <c r="R106" i="22"/>
  <c r="R105" i="22"/>
  <c r="R104" i="22"/>
  <c r="R103" i="22"/>
  <c r="R102" i="22"/>
  <c r="R101" i="22"/>
  <c r="R100" i="22"/>
  <c r="R99" i="22"/>
  <c r="R98" i="22"/>
  <c r="R97" i="22"/>
  <c r="R96" i="22"/>
  <c r="R95" i="22"/>
  <c r="R94" i="22"/>
  <c r="R93" i="22"/>
  <c r="R92" i="22"/>
  <c r="R91" i="22"/>
  <c r="R90" i="22"/>
  <c r="R89" i="22"/>
  <c r="R88" i="22"/>
  <c r="R87" i="22"/>
  <c r="R86" i="22"/>
  <c r="R85" i="22"/>
  <c r="R84" i="22"/>
  <c r="R83" i="22"/>
  <c r="R82" i="22"/>
  <c r="R81" i="22"/>
  <c r="R80" i="22"/>
  <c r="R79" i="22"/>
  <c r="R78" i="22"/>
  <c r="R77" i="22"/>
  <c r="R76" i="22"/>
  <c r="R75" i="22"/>
  <c r="R74" i="22"/>
  <c r="R73" i="22"/>
  <c r="R72" i="22"/>
  <c r="R71" i="22"/>
  <c r="R70" i="22"/>
  <c r="R69" i="22"/>
  <c r="R68" i="22"/>
  <c r="R67" i="22"/>
  <c r="R66" i="22"/>
  <c r="R65" i="22"/>
  <c r="R64" i="22"/>
  <c r="R63" i="22"/>
  <c r="R62" i="22"/>
  <c r="R61" i="22"/>
  <c r="R60" i="22"/>
  <c r="R59" i="22"/>
  <c r="R58" i="22"/>
  <c r="R57" i="22"/>
  <c r="R56" i="22"/>
  <c r="R55" i="22"/>
  <c r="R54" i="22"/>
  <c r="R53" i="22"/>
  <c r="R52" i="22"/>
  <c r="R51" i="22"/>
  <c r="R50" i="22"/>
  <c r="R49" i="22"/>
  <c r="R48" i="22"/>
  <c r="R47" i="22"/>
  <c r="R46" i="22"/>
  <c r="R45" i="22"/>
  <c r="R44" i="22"/>
  <c r="R43" i="22"/>
  <c r="R42" i="22"/>
  <c r="R41" i="22"/>
  <c r="R40" i="22"/>
  <c r="R39" i="22"/>
  <c r="R38" i="22"/>
  <c r="R37" i="22"/>
  <c r="R36" i="22"/>
  <c r="R35" i="22"/>
  <c r="R34" i="22"/>
  <c r="R33" i="22"/>
  <c r="R32" i="22"/>
  <c r="R31" i="22"/>
  <c r="R30" i="22"/>
  <c r="R29" i="22"/>
  <c r="J206" i="22"/>
  <c r="J205" i="22"/>
  <c r="J204" i="22"/>
  <c r="J203" i="22"/>
  <c r="J202" i="22"/>
  <c r="J201" i="22"/>
  <c r="J200" i="22"/>
  <c r="J199" i="22"/>
  <c r="J198" i="22"/>
  <c r="J197" i="22"/>
  <c r="J196" i="22"/>
  <c r="J195" i="22"/>
  <c r="J194" i="22"/>
  <c r="J193" i="22"/>
  <c r="J192" i="22"/>
  <c r="J191" i="22"/>
  <c r="J190" i="22"/>
  <c r="J189" i="22"/>
  <c r="J188" i="22"/>
  <c r="J187" i="22"/>
  <c r="J186" i="22"/>
  <c r="J185" i="22"/>
  <c r="J184" i="22"/>
  <c r="J183" i="22"/>
  <c r="J182" i="22"/>
  <c r="J181" i="22"/>
  <c r="J180" i="22"/>
  <c r="J179" i="22"/>
  <c r="J178" i="22"/>
  <c r="J177" i="22"/>
  <c r="J176" i="22"/>
  <c r="J175" i="22"/>
  <c r="J174" i="22"/>
  <c r="J173" i="22"/>
  <c r="J172" i="22"/>
  <c r="J171" i="22"/>
  <c r="J170" i="22"/>
  <c r="J169" i="22"/>
  <c r="J168" i="22"/>
  <c r="J167" i="22"/>
  <c r="J166" i="22"/>
  <c r="J165" i="22"/>
  <c r="J164" i="22"/>
  <c r="J163" i="22"/>
  <c r="J162" i="22"/>
  <c r="J161" i="22"/>
  <c r="J160" i="22"/>
  <c r="J159" i="22"/>
  <c r="J158" i="22"/>
  <c r="J157" i="22"/>
  <c r="J156" i="22"/>
  <c r="J155" i="22"/>
  <c r="J154" i="22"/>
  <c r="J153" i="22"/>
  <c r="J152" i="22"/>
  <c r="J151" i="22"/>
  <c r="J150" i="22"/>
  <c r="J149" i="22"/>
  <c r="J148" i="22"/>
  <c r="J147" i="22"/>
  <c r="J146" i="22"/>
  <c r="J145" i="22"/>
  <c r="J144" i="22"/>
  <c r="J143" i="22"/>
  <c r="J142" i="22"/>
  <c r="J141" i="22"/>
  <c r="J140" i="22"/>
  <c r="J139" i="22"/>
  <c r="J138" i="22"/>
  <c r="J137" i="22"/>
  <c r="J136" i="22"/>
  <c r="J135" i="22"/>
  <c r="J134" i="22"/>
  <c r="J133" i="22"/>
  <c r="J132" i="22"/>
  <c r="J131" i="22"/>
  <c r="J130" i="22"/>
  <c r="J129" i="22"/>
  <c r="J128" i="22"/>
  <c r="J127" i="22"/>
  <c r="J126" i="22"/>
  <c r="J125" i="22"/>
  <c r="J124" i="22"/>
  <c r="J123" i="22"/>
  <c r="J122" i="22"/>
  <c r="J121" i="22"/>
  <c r="J120" i="22"/>
  <c r="J119" i="22"/>
  <c r="J118" i="22"/>
  <c r="J117" i="22"/>
  <c r="J116" i="22"/>
  <c r="J115" i="22"/>
  <c r="J114" i="22"/>
  <c r="J113" i="22"/>
  <c r="J112" i="22"/>
  <c r="J111" i="22"/>
  <c r="J110" i="22"/>
  <c r="J109" i="22"/>
  <c r="J108" i="22"/>
  <c r="J107" i="22"/>
  <c r="J106" i="22"/>
  <c r="J105" i="22"/>
  <c r="J104" i="22"/>
  <c r="J103" i="22"/>
  <c r="J102" i="22"/>
  <c r="J101" i="22"/>
  <c r="J100" i="22"/>
  <c r="J99" i="22"/>
  <c r="J98" i="22"/>
  <c r="J97" i="22"/>
  <c r="J96" i="22"/>
  <c r="J95" i="22"/>
  <c r="J94" i="22"/>
  <c r="J93" i="22"/>
  <c r="J92" i="22"/>
  <c r="J91" i="22"/>
  <c r="J90" i="22"/>
  <c r="J89" i="22"/>
  <c r="J88" i="22"/>
  <c r="J87" i="22"/>
  <c r="J86" i="22"/>
  <c r="J85" i="22"/>
  <c r="J84" i="22"/>
  <c r="J83" i="22"/>
  <c r="J82" i="22"/>
  <c r="J81" i="22"/>
  <c r="J80" i="22"/>
  <c r="J79" i="22"/>
  <c r="J78" i="22"/>
  <c r="J77" i="22"/>
  <c r="J76" i="22"/>
  <c r="J75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R28" i="22"/>
  <c r="R27" i="22"/>
  <c r="R26" i="22"/>
  <c r="R25" i="22"/>
  <c r="R24" i="22"/>
  <c r="R23" i="22"/>
  <c r="R22" i="22"/>
  <c r="R21" i="22"/>
  <c r="R20" i="22"/>
  <c r="R19" i="22"/>
  <c r="R18" i="22"/>
  <c r="R17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R206" i="21"/>
  <c r="R205" i="21"/>
  <c r="R204" i="21"/>
  <c r="R203" i="21"/>
  <c r="R202" i="21"/>
  <c r="R201" i="21"/>
  <c r="R200" i="21"/>
  <c r="R199" i="21"/>
  <c r="R198" i="21"/>
  <c r="R197" i="21"/>
  <c r="R196" i="21"/>
  <c r="R195" i="21"/>
  <c r="R194" i="21"/>
  <c r="R193" i="21"/>
  <c r="R192" i="21"/>
  <c r="R191" i="21"/>
  <c r="R190" i="21"/>
  <c r="R189" i="21"/>
  <c r="R188" i="21"/>
  <c r="R187" i="21"/>
  <c r="R186" i="21"/>
  <c r="R185" i="21"/>
  <c r="R184" i="21"/>
  <c r="R183" i="21"/>
  <c r="R182" i="21"/>
  <c r="R181" i="21"/>
  <c r="R180" i="21"/>
  <c r="R179" i="21"/>
  <c r="R178" i="21"/>
  <c r="R177" i="21"/>
  <c r="R176" i="21"/>
  <c r="R175" i="21"/>
  <c r="R174" i="21"/>
  <c r="R173" i="21"/>
  <c r="R172" i="21"/>
  <c r="R171" i="21"/>
  <c r="R170" i="21"/>
  <c r="R169" i="21"/>
  <c r="R168" i="21"/>
  <c r="R167" i="21"/>
  <c r="R166" i="21"/>
  <c r="R165" i="21"/>
  <c r="R164" i="21"/>
  <c r="R163" i="21"/>
  <c r="R162" i="21"/>
  <c r="R161" i="21"/>
  <c r="R160" i="21"/>
  <c r="R159" i="21"/>
  <c r="R158" i="21"/>
  <c r="R157" i="21"/>
  <c r="R156" i="21"/>
  <c r="R155" i="21"/>
  <c r="R154" i="21"/>
  <c r="R153" i="21"/>
  <c r="R152" i="21"/>
  <c r="R151" i="21"/>
  <c r="R150" i="21"/>
  <c r="R149" i="21"/>
  <c r="R148" i="21"/>
  <c r="R147" i="21"/>
  <c r="R146" i="21"/>
  <c r="R145" i="21"/>
  <c r="R144" i="21"/>
  <c r="R143" i="21"/>
  <c r="R142" i="21"/>
  <c r="R141" i="21"/>
  <c r="R140" i="21"/>
  <c r="R139" i="21"/>
  <c r="R138" i="21"/>
  <c r="R137" i="21"/>
  <c r="R136" i="21"/>
  <c r="R135" i="21"/>
  <c r="R134" i="21"/>
  <c r="R133" i="21"/>
  <c r="R132" i="21"/>
  <c r="R131" i="21"/>
  <c r="R130" i="21"/>
  <c r="R129" i="21"/>
  <c r="R128" i="21"/>
  <c r="R127" i="21"/>
  <c r="R126" i="21"/>
  <c r="R125" i="21"/>
  <c r="R124" i="21"/>
  <c r="R123" i="21"/>
  <c r="R122" i="21"/>
  <c r="R121" i="21"/>
  <c r="R120" i="21"/>
  <c r="R119" i="21"/>
  <c r="R118" i="21"/>
  <c r="R117" i="21"/>
  <c r="R116" i="21"/>
  <c r="R115" i="21"/>
  <c r="R114" i="21"/>
  <c r="R113" i="21"/>
  <c r="R112" i="21"/>
  <c r="R111" i="21"/>
  <c r="R110" i="21"/>
  <c r="R109" i="21"/>
  <c r="R108" i="21"/>
  <c r="R107" i="21"/>
  <c r="R106" i="21"/>
  <c r="R105" i="21"/>
  <c r="R104" i="21"/>
  <c r="R103" i="21"/>
  <c r="R102" i="21"/>
  <c r="R101" i="21"/>
  <c r="R100" i="21"/>
  <c r="R99" i="21"/>
  <c r="R98" i="21"/>
  <c r="R97" i="21"/>
  <c r="R96" i="21"/>
  <c r="R95" i="21"/>
  <c r="R94" i="21"/>
  <c r="R93" i="21"/>
  <c r="R92" i="21"/>
  <c r="R91" i="21"/>
  <c r="R90" i="21"/>
  <c r="R89" i="21"/>
  <c r="R88" i="21"/>
  <c r="R87" i="21"/>
  <c r="R86" i="21"/>
  <c r="R85" i="21"/>
  <c r="R84" i="21"/>
  <c r="R83" i="21"/>
  <c r="R82" i="21"/>
  <c r="R81" i="21"/>
  <c r="R80" i="21"/>
  <c r="R79" i="21"/>
  <c r="R78" i="21"/>
  <c r="R77" i="21"/>
  <c r="R76" i="21"/>
  <c r="R75" i="21"/>
  <c r="R74" i="21"/>
  <c r="R73" i="21"/>
  <c r="R72" i="21"/>
  <c r="R71" i="21"/>
  <c r="R70" i="21"/>
  <c r="R69" i="21"/>
  <c r="R68" i="21"/>
  <c r="R67" i="21"/>
  <c r="R66" i="21"/>
  <c r="R65" i="21"/>
  <c r="R64" i="21"/>
  <c r="R63" i="21"/>
  <c r="R62" i="21"/>
  <c r="R61" i="21"/>
  <c r="R60" i="21"/>
  <c r="R59" i="21"/>
  <c r="R58" i="21"/>
  <c r="R57" i="21"/>
  <c r="R56" i="21"/>
  <c r="R55" i="21"/>
  <c r="R54" i="21"/>
  <c r="R53" i="21"/>
  <c r="R52" i="21"/>
  <c r="R51" i="21"/>
  <c r="R50" i="21"/>
  <c r="R49" i="21"/>
  <c r="R48" i="21"/>
  <c r="R47" i="21"/>
  <c r="R46" i="21"/>
  <c r="R45" i="21"/>
  <c r="R44" i="21"/>
  <c r="R43" i="21"/>
  <c r="R42" i="21"/>
  <c r="R41" i="21"/>
  <c r="R40" i="21"/>
  <c r="R39" i="21"/>
  <c r="R38" i="21"/>
  <c r="R37" i="21"/>
  <c r="R36" i="21"/>
  <c r="R35" i="21"/>
  <c r="R34" i="21"/>
  <c r="R33" i="21"/>
  <c r="R32" i="21"/>
  <c r="R31" i="21"/>
  <c r="R30" i="21"/>
  <c r="R29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R28" i="21"/>
  <c r="R27" i="21"/>
  <c r="R26" i="21"/>
  <c r="R25" i="21"/>
  <c r="R24" i="21"/>
  <c r="R23" i="21"/>
  <c r="R22" i="21"/>
  <c r="R21" i="21"/>
  <c r="R20" i="21"/>
  <c r="R19" i="21"/>
  <c r="R18" i="21"/>
  <c r="R17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28" i="20"/>
  <c r="B27" i="20"/>
  <c r="B26" i="20"/>
  <c r="B25" i="20"/>
  <c r="B24" i="20"/>
  <c r="B23" i="20"/>
  <c r="B22" i="20"/>
  <c r="B21" i="20"/>
  <c r="B20" i="20"/>
  <c r="B19" i="20"/>
  <c r="B18" i="20"/>
  <c r="B1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R336" i="20"/>
  <c r="R335" i="20"/>
  <c r="R334" i="20"/>
  <c r="R333" i="20"/>
  <c r="R332" i="20"/>
  <c r="R331" i="20"/>
  <c r="R330" i="20"/>
  <c r="R329" i="20"/>
  <c r="R328" i="20"/>
  <c r="R327" i="20"/>
  <c r="R326" i="20"/>
  <c r="R325" i="20"/>
  <c r="R324" i="20"/>
  <c r="R323" i="20"/>
  <c r="R322" i="20"/>
  <c r="R321" i="20"/>
  <c r="R320" i="20"/>
  <c r="R319" i="20"/>
  <c r="R318" i="20"/>
  <c r="R317" i="20"/>
  <c r="R316" i="20"/>
  <c r="R315" i="20"/>
  <c r="R314" i="20"/>
  <c r="R313" i="20"/>
  <c r="R312" i="20"/>
  <c r="R311" i="20"/>
  <c r="R310" i="20"/>
  <c r="R309" i="20"/>
  <c r="R308" i="20"/>
  <c r="R307" i="20"/>
  <c r="R306" i="20"/>
  <c r="R305" i="20"/>
  <c r="R304" i="20"/>
  <c r="R303" i="20"/>
  <c r="R302" i="20"/>
  <c r="R301" i="20"/>
  <c r="R300" i="20"/>
  <c r="R299" i="20"/>
  <c r="R298" i="20"/>
  <c r="R297" i="20"/>
  <c r="R296" i="20"/>
  <c r="R295" i="20"/>
  <c r="R294" i="20"/>
  <c r="R293" i="20"/>
  <c r="R292" i="20"/>
  <c r="R291" i="20"/>
  <c r="R290" i="20"/>
  <c r="R289" i="20"/>
  <c r="R288" i="20"/>
  <c r="R287" i="20"/>
  <c r="R286" i="20"/>
  <c r="R285" i="20"/>
  <c r="R284" i="20"/>
  <c r="R283" i="20"/>
  <c r="R282" i="20"/>
  <c r="R281" i="20"/>
  <c r="R280" i="20"/>
  <c r="R279" i="20"/>
  <c r="R278" i="20"/>
  <c r="R277" i="20"/>
  <c r="R276" i="20"/>
  <c r="R275" i="20"/>
  <c r="R274" i="20"/>
  <c r="R273" i="20"/>
  <c r="R272" i="20"/>
  <c r="R271" i="20"/>
  <c r="R270" i="20"/>
  <c r="R269" i="20"/>
  <c r="R268" i="20"/>
  <c r="R267" i="20"/>
  <c r="R266" i="20"/>
  <c r="R265" i="20"/>
  <c r="R264" i="20"/>
  <c r="R263" i="20"/>
  <c r="R262" i="20"/>
  <c r="R261" i="20"/>
  <c r="R260" i="20"/>
  <c r="R259" i="20"/>
  <c r="R258" i="20"/>
  <c r="R257" i="20"/>
  <c r="R256" i="20"/>
  <c r="R255" i="20"/>
  <c r="R254" i="20"/>
  <c r="R253" i="20"/>
  <c r="R252" i="20"/>
  <c r="R251" i="20"/>
  <c r="R250" i="20"/>
  <c r="R249" i="20"/>
  <c r="R248" i="20"/>
  <c r="R247" i="20"/>
  <c r="R246" i="20"/>
  <c r="R245" i="20"/>
  <c r="R244" i="20"/>
  <c r="R243" i="20"/>
  <c r="R242" i="20"/>
  <c r="R241" i="20"/>
  <c r="R240" i="20"/>
  <c r="R239" i="20"/>
  <c r="R238" i="20"/>
  <c r="R237" i="20"/>
  <c r="R236" i="20"/>
  <c r="R235" i="20"/>
  <c r="R234" i="20"/>
  <c r="R233" i="20"/>
  <c r="R232" i="20"/>
  <c r="R231" i="20"/>
  <c r="R230" i="20"/>
  <c r="R229" i="20"/>
  <c r="R228" i="20"/>
  <c r="R227" i="20"/>
  <c r="R226" i="20"/>
  <c r="R225" i="20"/>
  <c r="R224" i="20"/>
  <c r="R223" i="20"/>
  <c r="R222" i="20"/>
  <c r="R221" i="20"/>
  <c r="R220" i="20"/>
  <c r="R219" i="20"/>
  <c r="R218" i="20"/>
  <c r="R217" i="20"/>
  <c r="R216" i="20"/>
  <c r="R215" i="20"/>
  <c r="R214" i="20"/>
  <c r="R213" i="20"/>
  <c r="R212" i="20"/>
  <c r="R211" i="20"/>
  <c r="R210" i="20"/>
  <c r="R209" i="20"/>
  <c r="R208" i="20"/>
  <c r="R207" i="20"/>
  <c r="J336" i="20"/>
  <c r="J335" i="20"/>
  <c r="J334" i="20"/>
  <c r="J333" i="20"/>
  <c r="J332" i="20"/>
  <c r="J331" i="20"/>
  <c r="J330" i="20"/>
  <c r="J329" i="20"/>
  <c r="J328" i="20"/>
  <c r="J327" i="20"/>
  <c r="J326" i="20"/>
  <c r="J325" i="20"/>
  <c r="J324" i="20"/>
  <c r="J323" i="20"/>
  <c r="J322" i="20"/>
  <c r="J321" i="20"/>
  <c r="J320" i="20"/>
  <c r="J319" i="20"/>
  <c r="J318" i="20"/>
  <c r="J317" i="20"/>
  <c r="J316" i="20"/>
  <c r="J315" i="20"/>
  <c r="J314" i="20"/>
  <c r="J313" i="20"/>
  <c r="J312" i="20"/>
  <c r="J311" i="20"/>
  <c r="J310" i="20"/>
  <c r="J309" i="20"/>
  <c r="J308" i="20"/>
  <c r="J307" i="20"/>
  <c r="J306" i="20"/>
  <c r="J305" i="20"/>
  <c r="J304" i="20"/>
  <c r="J303" i="20"/>
  <c r="J302" i="20"/>
  <c r="J301" i="20"/>
  <c r="J300" i="20"/>
  <c r="J299" i="20"/>
  <c r="J298" i="20"/>
  <c r="J297" i="20"/>
  <c r="J296" i="20"/>
  <c r="J295" i="20"/>
  <c r="J294" i="20"/>
  <c r="J293" i="20"/>
  <c r="J292" i="20"/>
  <c r="J291" i="20"/>
  <c r="J290" i="20"/>
  <c r="J289" i="20"/>
  <c r="J288" i="20"/>
  <c r="J287" i="20"/>
  <c r="J286" i="20"/>
  <c r="J285" i="20"/>
  <c r="J284" i="20"/>
  <c r="J283" i="20"/>
  <c r="J282" i="20"/>
  <c r="J281" i="20"/>
  <c r="J280" i="20"/>
  <c r="J279" i="20"/>
  <c r="J278" i="20"/>
  <c r="J277" i="20"/>
  <c r="J276" i="20"/>
  <c r="J275" i="20"/>
  <c r="J274" i="20"/>
  <c r="J273" i="20"/>
  <c r="J272" i="20"/>
  <c r="J271" i="20"/>
  <c r="J270" i="20"/>
  <c r="J269" i="20"/>
  <c r="J268" i="20"/>
  <c r="J267" i="20"/>
  <c r="J266" i="20"/>
  <c r="J265" i="20"/>
  <c r="J264" i="20"/>
  <c r="J263" i="20"/>
  <c r="J262" i="20"/>
  <c r="J261" i="20"/>
  <c r="J260" i="20"/>
  <c r="J259" i="20"/>
  <c r="J258" i="20"/>
  <c r="J257" i="20"/>
  <c r="J256" i="20"/>
  <c r="J255" i="20"/>
  <c r="J254" i="20"/>
  <c r="J253" i="20"/>
  <c r="J252" i="20"/>
  <c r="J251" i="20"/>
  <c r="J250" i="20"/>
  <c r="J249" i="20"/>
  <c r="J248" i="20"/>
  <c r="J247" i="20"/>
  <c r="J246" i="20"/>
  <c r="J245" i="20"/>
  <c r="J244" i="20"/>
  <c r="J243" i="20"/>
  <c r="J242" i="20"/>
  <c r="J241" i="20"/>
  <c r="J240" i="20"/>
  <c r="J239" i="20"/>
  <c r="J238" i="20"/>
  <c r="J237" i="20"/>
  <c r="J236" i="20"/>
  <c r="J235" i="20"/>
  <c r="J234" i="20"/>
  <c r="J233" i="20"/>
  <c r="J232" i="20"/>
  <c r="J231" i="20"/>
  <c r="J230" i="20"/>
  <c r="J229" i="20"/>
  <c r="J228" i="20"/>
  <c r="J227" i="20"/>
  <c r="J226" i="20"/>
  <c r="J225" i="20"/>
  <c r="J224" i="20"/>
  <c r="J223" i="20"/>
  <c r="J222" i="20"/>
  <c r="J221" i="20"/>
  <c r="J220" i="20"/>
  <c r="J219" i="20"/>
  <c r="J218" i="20"/>
  <c r="J217" i="20"/>
  <c r="J216" i="20"/>
  <c r="J215" i="20"/>
  <c r="J214" i="20"/>
  <c r="J213" i="20"/>
  <c r="J212" i="20"/>
  <c r="J211" i="20"/>
  <c r="J210" i="20"/>
  <c r="J209" i="20"/>
  <c r="J208" i="20"/>
  <c r="J20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N1162" i="23" l="1"/>
  <c r="M1162" i="23"/>
  <c r="P1162" i="23" s="1"/>
  <c r="V1085" i="23"/>
  <c r="U1085" i="23"/>
  <c r="N344" i="23"/>
  <c r="M405" i="23"/>
  <c r="P405" i="23" s="1"/>
  <c r="M438" i="23"/>
  <c r="X540" i="23"/>
  <c r="N778" i="23"/>
  <c r="M1152" i="23"/>
  <c r="P1152" i="23" s="1"/>
  <c r="N1237" i="23"/>
  <c r="M1237" i="23"/>
  <c r="P1237" i="23" s="1"/>
  <c r="V1247" i="23"/>
  <c r="U1247" i="23"/>
  <c r="X1247" i="23" s="1"/>
  <c r="V1239" i="23"/>
  <c r="U1239" i="23"/>
  <c r="X1239" i="23" s="1"/>
  <c r="V1251" i="23"/>
  <c r="U1251" i="23"/>
  <c r="X1251" i="23" s="1"/>
  <c r="N1234" i="23"/>
  <c r="M1234" i="23"/>
  <c r="U956" i="23"/>
  <c r="V956" i="23"/>
  <c r="P130" i="23"/>
  <c r="M570" i="23"/>
  <c r="V1088" i="23"/>
  <c r="X1034" i="23"/>
  <c r="P1009" i="23"/>
  <c r="M1091" i="23"/>
  <c r="N1091" i="23"/>
  <c r="V1174" i="23"/>
  <c r="X1174" i="23" s="1"/>
  <c r="U1174" i="23"/>
  <c r="X139" i="23"/>
  <c r="P134" i="23"/>
  <c r="P506" i="23"/>
  <c r="P518" i="23"/>
  <c r="P549" i="23"/>
  <c r="N567" i="23"/>
  <c r="P567" i="23" s="1"/>
  <c r="U583" i="23"/>
  <c r="N608" i="23"/>
  <c r="P608" i="23" s="1"/>
  <c r="X808" i="23"/>
  <c r="X954" i="23"/>
  <c r="X1022" i="23"/>
  <c r="P1073" i="23"/>
  <c r="P1079" i="23"/>
  <c r="N1255" i="23"/>
  <c r="U1081" i="23"/>
  <c r="V1081" i="23"/>
  <c r="V1156" i="23"/>
  <c r="X1156" i="23" s="1"/>
  <c r="U1156" i="23"/>
  <c r="M1224" i="23"/>
  <c r="P1224" i="23" s="1"/>
  <c r="N1224" i="23"/>
  <c r="V647" i="23"/>
  <c r="U647" i="23"/>
  <c r="X647" i="23" s="1"/>
  <c r="P837" i="23"/>
  <c r="M603" i="23"/>
  <c r="N603" i="23"/>
  <c r="P603" i="23" s="1"/>
  <c r="X619" i="23"/>
  <c r="M828" i="23"/>
  <c r="N828" i="23"/>
  <c r="X1187" i="23"/>
  <c r="X563" i="23"/>
  <c r="M616" i="23"/>
  <c r="N616" i="23"/>
  <c r="P684" i="23"/>
  <c r="P690" i="23"/>
  <c r="P696" i="23"/>
  <c r="P702" i="23"/>
  <c r="M642" i="23"/>
  <c r="N642" i="23"/>
  <c r="M863" i="23"/>
  <c r="N863" i="23"/>
  <c r="P863" i="23" s="1"/>
  <c r="X462" i="23"/>
  <c r="X474" i="23"/>
  <c r="X486" i="23"/>
  <c r="N780" i="23"/>
  <c r="M780" i="23"/>
  <c r="U838" i="23"/>
  <c r="X838" i="23" s="1"/>
  <c r="V838" i="23"/>
  <c r="X346" i="23"/>
  <c r="X302" i="23"/>
  <c r="P654" i="23"/>
  <c r="V630" i="23"/>
  <c r="X630" i="23" s="1"/>
  <c r="U630" i="23"/>
  <c r="M1063" i="23"/>
  <c r="N1063" i="23"/>
  <c r="N1168" i="23"/>
  <c r="M1168" i="23"/>
  <c r="P570" i="23"/>
  <c r="M849" i="23"/>
  <c r="N849" i="23"/>
  <c r="P849" i="23" s="1"/>
  <c r="U754" i="23"/>
  <c r="V754" i="23"/>
  <c r="M673" i="23"/>
  <c r="N673" i="23"/>
  <c r="P673" i="23" s="1"/>
  <c r="V248" i="23"/>
  <c r="U248" i="23"/>
  <c r="U323" i="23"/>
  <c r="V323" i="23"/>
  <c r="X323" i="23" s="1"/>
  <c r="P140" i="23"/>
  <c r="X460" i="23"/>
  <c r="P528" i="23"/>
  <c r="V740" i="23"/>
  <c r="X740" i="23" s="1"/>
  <c r="X1038" i="23"/>
  <c r="M590" i="23"/>
  <c r="N590" i="23"/>
  <c r="X217" i="23"/>
  <c r="X141" i="23"/>
  <c r="V482" i="23"/>
  <c r="X510" i="23"/>
  <c r="P441" i="23"/>
  <c r="P534" i="23"/>
  <c r="X829" i="23"/>
  <c r="U764" i="23"/>
  <c r="U936" i="23"/>
  <c r="V936" i="23"/>
  <c r="X262" i="23"/>
  <c r="P182" i="23"/>
  <c r="M1065" i="23"/>
  <c r="P1065" i="23" s="1"/>
  <c r="N1065" i="23"/>
  <c r="M1176" i="23"/>
  <c r="N1176" i="23"/>
  <c r="U612" i="23"/>
  <c r="V612" i="23"/>
  <c r="X612" i="23" s="1"/>
  <c r="U753" i="23"/>
  <c r="V753" i="23"/>
  <c r="U776" i="23"/>
  <c r="V776" i="23"/>
  <c r="V1170" i="23"/>
  <c r="U1170" i="23"/>
  <c r="X1170" i="23" s="1"/>
  <c r="M779" i="23"/>
  <c r="N779" i="23"/>
  <c r="U1134" i="23"/>
  <c r="V1134" i="23"/>
  <c r="M389" i="23"/>
  <c r="N941" i="23"/>
  <c r="P941" i="23" s="1"/>
  <c r="M929" i="23"/>
  <c r="N929" i="23"/>
  <c r="P929" i="23" s="1"/>
  <c r="X1058" i="23"/>
  <c r="P1032" i="23"/>
  <c r="X147" i="23"/>
  <c r="P349" i="23"/>
  <c r="V428" i="23"/>
  <c r="X428" i="23" s="1"/>
  <c r="U478" i="23"/>
  <c r="P514" i="23"/>
  <c r="X351" i="23"/>
  <c r="U644" i="23"/>
  <c r="X644" i="23" s="1"/>
  <c r="M708" i="23"/>
  <c r="P708" i="23" s="1"/>
  <c r="V892" i="23"/>
  <c r="X892" i="23" s="1"/>
  <c r="X1113" i="23"/>
  <c r="X1114" i="23"/>
  <c r="P1134" i="23"/>
  <c r="P1255" i="23"/>
  <c r="X1283" i="23"/>
  <c r="X1292" i="23"/>
  <c r="X1302" i="23"/>
  <c r="X1297" i="23"/>
  <c r="V893" i="23"/>
  <c r="U893" i="23"/>
  <c r="X893" i="23" s="1"/>
  <c r="N1241" i="23"/>
  <c r="M1241" i="23"/>
  <c r="P1241" i="23" s="1"/>
  <c r="V891" i="23"/>
  <c r="U891" i="23"/>
  <c r="X891" i="23" s="1"/>
  <c r="X901" i="23"/>
  <c r="P944" i="23"/>
  <c r="N1227" i="23"/>
  <c r="M1227" i="23"/>
  <c r="N1248" i="23"/>
  <c r="M1248" i="23"/>
  <c r="P1248" i="23" s="1"/>
  <c r="P291" i="23"/>
  <c r="V827" i="23"/>
  <c r="X827" i="23" s="1"/>
  <c r="U827" i="23"/>
  <c r="X278" i="23"/>
  <c r="V810" i="23"/>
  <c r="U810" i="23"/>
  <c r="P558" i="23"/>
  <c r="P586" i="23"/>
  <c r="X741" i="23"/>
  <c r="X781" i="23"/>
  <c r="X786" i="23"/>
  <c r="X735" i="23"/>
  <c r="P893" i="23"/>
  <c r="P894" i="23"/>
  <c r="P902" i="23"/>
  <c r="X930" i="23"/>
  <c r="P1126" i="23"/>
  <c r="X1200" i="23"/>
  <c r="P1316" i="23"/>
  <c r="X1310" i="23"/>
  <c r="X1316" i="23"/>
  <c r="X1289" i="23"/>
  <c r="X1299" i="23"/>
  <c r="X1285" i="23"/>
  <c r="X1303" i="23"/>
  <c r="X1263" i="23"/>
  <c r="X1268" i="23"/>
  <c r="P928" i="23"/>
  <c r="X1260" i="23"/>
  <c r="X935" i="23"/>
  <c r="P976" i="23"/>
  <c r="P1048" i="23"/>
  <c r="P1230" i="23"/>
  <c r="X1054" i="23"/>
  <c r="X766" i="23"/>
  <c r="X807" i="23"/>
  <c r="X458" i="23"/>
  <c r="X307" i="23"/>
  <c r="N274" i="23"/>
  <c r="X259" i="23"/>
  <c r="X267" i="23"/>
  <c r="P277" i="23"/>
  <c r="P316" i="23"/>
  <c r="P307" i="23"/>
  <c r="P205" i="23"/>
  <c r="X277" i="23"/>
  <c r="P167" i="23"/>
  <c r="P160" i="23"/>
  <c r="P960" i="23"/>
  <c r="P362" i="23"/>
  <c r="P371" i="23"/>
  <c r="P274" i="23"/>
  <c r="X528" i="23"/>
  <c r="P478" i="23"/>
  <c r="P510" i="23"/>
  <c r="X550" i="23"/>
  <c r="X622" i="23"/>
  <c r="P671" i="23"/>
  <c r="X787" i="23"/>
  <c r="X729" i="23"/>
  <c r="P881" i="23"/>
  <c r="X966" i="23"/>
  <c r="X914" i="23"/>
  <c r="X1018" i="23"/>
  <c r="P1306" i="23"/>
  <c r="X1317" i="23"/>
  <c r="X1286" i="23"/>
  <c r="X1295" i="23"/>
  <c r="X1304" i="23"/>
  <c r="X1284" i="23"/>
  <c r="X1287" i="23"/>
  <c r="X1296" i="23"/>
  <c r="X1305" i="23"/>
  <c r="X1282" i="23"/>
  <c r="X1291" i="23"/>
  <c r="X1300" i="23"/>
  <c r="P948" i="23"/>
  <c r="P1236" i="23"/>
  <c r="P1007" i="23"/>
  <c r="P1192" i="23"/>
  <c r="P1210" i="23"/>
  <c r="X1165" i="23"/>
  <c r="X446" i="23"/>
  <c r="P450" i="23"/>
  <c r="X480" i="23"/>
  <c r="X296" i="23"/>
  <c r="X244" i="23"/>
  <c r="X260" i="23"/>
  <c r="P900" i="23"/>
  <c r="X748" i="23"/>
  <c r="X816" i="23"/>
  <c r="X747" i="23"/>
  <c r="X789" i="23"/>
  <c r="P916" i="23"/>
  <c r="X1158" i="23"/>
  <c r="X1093" i="23"/>
  <c r="X1228" i="23"/>
  <c r="X1231" i="23"/>
  <c r="X1234" i="23"/>
  <c r="P1288" i="23"/>
  <c r="P904" i="23"/>
  <c r="X1265" i="23"/>
  <c r="X1274" i="23"/>
  <c r="X909" i="23"/>
  <c r="P1231" i="23"/>
  <c r="X1131" i="23"/>
  <c r="X1145" i="23"/>
  <c r="X882" i="23"/>
  <c r="X1141" i="23"/>
  <c r="X1149" i="23"/>
  <c r="P650" i="23"/>
  <c r="P825" i="23"/>
  <c r="P816" i="23"/>
  <c r="X214" i="23"/>
  <c r="X269" i="23"/>
  <c r="X246" i="23"/>
  <c r="P179" i="23"/>
  <c r="X166" i="23"/>
  <c r="F607" i="23"/>
  <c r="H607" i="23" s="1"/>
  <c r="E766" i="23"/>
  <c r="F756" i="23"/>
  <c r="H756" i="23" s="1"/>
  <c r="E793" i="23"/>
  <c r="H793" i="23" s="1"/>
  <c r="E1141" i="23"/>
  <c r="H1141" i="23" s="1"/>
  <c r="E403" i="23"/>
  <c r="H403" i="23" s="1"/>
  <c r="H490" i="23"/>
  <c r="H447" i="23"/>
  <c r="F623" i="23"/>
  <c r="H623" i="23" s="1"/>
  <c r="H650" i="23"/>
  <c r="E804" i="23"/>
  <c r="F938" i="23"/>
  <c r="H938" i="23" s="1"/>
  <c r="H1255" i="23"/>
  <c r="H1267" i="23"/>
  <c r="H1276" i="23"/>
  <c r="H1300" i="23"/>
  <c r="H1288" i="23"/>
  <c r="H1264" i="23"/>
  <c r="H911" i="23"/>
  <c r="H1279" i="23"/>
  <c r="H1273" i="23"/>
  <c r="H984" i="23"/>
  <c r="H1291" i="23"/>
  <c r="H1184" i="23"/>
  <c r="H1194" i="23"/>
  <c r="H690" i="23"/>
  <c r="H702" i="23"/>
  <c r="F433" i="23"/>
  <c r="H433" i="23" s="1"/>
  <c r="E709" i="23"/>
  <c r="H709" i="23" s="1"/>
  <c r="F930" i="23"/>
  <c r="H930" i="23" s="1"/>
  <c r="H1056" i="23"/>
  <c r="H554" i="23"/>
  <c r="H918" i="23"/>
  <c r="F429" i="23"/>
  <c r="H429" i="23" s="1"/>
  <c r="H419" i="23"/>
  <c r="H586" i="23"/>
  <c r="H665" i="23"/>
  <c r="F790" i="23"/>
  <c r="H908" i="23"/>
  <c r="H916" i="23"/>
  <c r="F1151" i="23"/>
  <c r="H1151" i="23" s="1"/>
  <c r="F1155" i="23"/>
  <c r="H1155" i="23" s="1"/>
  <c r="H1135" i="23"/>
  <c r="H1153" i="23"/>
  <c r="H1171" i="23"/>
  <c r="E1212" i="23"/>
  <c r="H1212" i="23" s="1"/>
  <c r="H1191" i="23"/>
  <c r="H974" i="23"/>
  <c r="H1124" i="23"/>
  <c r="H1123" i="23"/>
  <c r="F543" i="23"/>
  <c r="H543" i="23" s="1"/>
  <c r="H901" i="23"/>
  <c r="F934" i="23"/>
  <c r="H934" i="23" s="1"/>
  <c r="F950" i="23"/>
  <c r="H950" i="23" s="1"/>
  <c r="F1167" i="23"/>
  <c r="H1167" i="23" s="1"/>
  <c r="H1126" i="23"/>
  <c r="E1242" i="23"/>
  <c r="H1242" i="23" s="1"/>
  <c r="H1120" i="23"/>
  <c r="H1282" i="23"/>
  <c r="H1303" i="23"/>
  <c r="H957" i="23"/>
  <c r="H1188" i="23"/>
  <c r="H524" i="23"/>
  <c r="H388" i="28"/>
  <c r="H223" i="28"/>
  <c r="H235" i="28"/>
  <c r="H249" i="28"/>
  <c r="H612" i="28"/>
  <c r="H527" i="28"/>
  <c r="H224" i="28"/>
  <c r="H245" i="28"/>
  <c r="H384" i="28"/>
  <c r="H629" i="28"/>
  <c r="H772" i="28"/>
  <c r="H856" i="28"/>
  <c r="H728" i="28"/>
  <c r="H304" i="28"/>
  <c r="H783" i="28"/>
  <c r="H584" i="28"/>
  <c r="H596" i="28"/>
  <c r="H608" i="28"/>
  <c r="P310" i="28"/>
  <c r="P406" i="28"/>
  <c r="P424" i="28"/>
  <c r="P755" i="28"/>
  <c r="P865" i="28"/>
  <c r="P466" i="28"/>
  <c r="P379" i="28"/>
  <c r="P404" i="28"/>
  <c r="P844" i="28"/>
  <c r="P850" i="28"/>
  <c r="P403" i="28"/>
  <c r="P831" i="28"/>
  <c r="P771" i="28"/>
  <c r="X765" i="28"/>
  <c r="X372" i="28"/>
  <c r="X407" i="28"/>
  <c r="X416" i="28"/>
  <c r="X425" i="28"/>
  <c r="X434" i="28"/>
  <c r="X443" i="28"/>
  <c r="X704" i="28"/>
  <c r="X728" i="28"/>
  <c r="X842" i="28"/>
  <c r="X354" i="28"/>
  <c r="X364" i="28"/>
  <c r="X781" i="28"/>
  <c r="X565" i="28"/>
  <c r="X394" i="28"/>
  <c r="X602" i="28"/>
  <c r="X614" i="28"/>
  <c r="X722" i="28"/>
  <c r="X520" i="28"/>
  <c r="X767" i="28"/>
  <c r="X780" i="28"/>
  <c r="X832" i="28"/>
  <c r="X452" i="28"/>
  <c r="X413" i="29"/>
  <c r="X504" i="29"/>
  <c r="X499" i="29"/>
  <c r="X408" i="29"/>
  <c r="X491" i="29"/>
  <c r="X485" i="29"/>
  <c r="X432" i="29"/>
  <c r="X838" i="29"/>
  <c r="X724" i="29"/>
  <c r="X556" i="29"/>
  <c r="X748" i="29"/>
  <c r="X339" i="29"/>
  <c r="X447" i="29"/>
  <c r="X424" i="29"/>
  <c r="X502" i="29"/>
  <c r="X509" i="29"/>
  <c r="X494" i="29"/>
  <c r="X441" i="29"/>
  <c r="X688" i="29"/>
  <c r="X478" i="29"/>
  <c r="X452" i="29"/>
  <c r="X501" i="29"/>
  <c r="X513" i="29"/>
  <c r="X423" i="29"/>
  <c r="X450" i="29"/>
  <c r="X418" i="29"/>
  <c r="X664" i="29"/>
  <c r="X802" i="29"/>
  <c r="X778" i="29"/>
  <c r="X694" i="29"/>
  <c r="P500" i="29"/>
  <c r="P513" i="29"/>
  <c r="P494" i="29"/>
  <c r="P480" i="29"/>
  <c r="P822" i="29"/>
  <c r="P564" i="29"/>
  <c r="P508" i="29"/>
  <c r="P413" i="29"/>
  <c r="P491" i="29"/>
  <c r="P489" i="29"/>
  <c r="P506" i="29"/>
  <c r="P510" i="29"/>
  <c r="H482" i="29"/>
  <c r="H512" i="29"/>
  <c r="H511" i="29"/>
  <c r="H457" i="29"/>
  <c r="H491" i="29"/>
  <c r="H431" i="29"/>
  <c r="H458" i="29"/>
  <c r="H496" i="29"/>
  <c r="H426" i="29"/>
  <c r="H424" i="29"/>
  <c r="H477" i="29"/>
  <c r="H465" i="29"/>
  <c r="H706" i="29"/>
  <c r="H339" i="29"/>
  <c r="H513" i="29"/>
  <c r="H445" i="29"/>
  <c r="H654" i="29"/>
  <c r="H414" i="29"/>
  <c r="H450" i="29"/>
  <c r="H666" i="29"/>
  <c r="H670" i="29"/>
  <c r="H494" i="29"/>
  <c r="H471" i="29"/>
  <c r="H442" i="29"/>
  <c r="H469" i="29"/>
  <c r="H452" i="29"/>
  <c r="H479" i="29"/>
  <c r="H476" i="29"/>
  <c r="H468" i="29"/>
  <c r="H447" i="29"/>
  <c r="H427" i="29"/>
  <c r="H658" i="29"/>
  <c r="H690" i="29"/>
  <c r="X774" i="28"/>
  <c r="P605" i="28"/>
  <c r="H844" i="28"/>
  <c r="P427" i="28"/>
  <c r="X237" i="28"/>
  <c r="P241" i="28"/>
  <c r="P259" i="28"/>
  <c r="P277" i="28"/>
  <c r="P221" i="28"/>
  <c r="P233" i="28"/>
  <c r="X582" i="28"/>
  <c r="X594" i="28"/>
  <c r="P719" i="28"/>
  <c r="H777" i="28"/>
  <c r="H212" i="28"/>
  <c r="P690" i="28"/>
  <c r="H528" i="28"/>
  <c r="H553" i="28"/>
  <c r="H392" i="28"/>
  <c r="H269" i="28"/>
  <c r="X736" i="28"/>
  <c r="H613" i="28"/>
  <c r="H778" i="28"/>
  <c r="P417" i="28"/>
  <c r="H536" i="28"/>
  <c r="H589" i="28"/>
  <c r="X755" i="28"/>
  <c r="X608" i="28"/>
  <c r="X766" i="28"/>
  <c r="H370" i="28"/>
  <c r="P455" i="28"/>
  <c r="H80" i="28"/>
  <c r="H152" i="28"/>
  <c r="P162" i="28"/>
  <c r="P160" i="28"/>
  <c r="H67" i="28"/>
  <c r="P693" i="28"/>
  <c r="X174" i="28"/>
  <c r="P252" i="28"/>
  <c r="P270" i="28"/>
  <c r="H252" i="28"/>
  <c r="X695" i="28"/>
  <c r="P253" i="28"/>
  <c r="P271" i="28"/>
  <c r="P217" i="28"/>
  <c r="P229" i="28"/>
  <c r="P774" i="28"/>
  <c r="X246" i="28"/>
  <c r="P411" i="28"/>
  <c r="P444" i="28"/>
  <c r="X239" i="28"/>
  <c r="X248" i="28"/>
  <c r="X275" i="28"/>
  <c r="H193" i="28"/>
  <c r="P416" i="28"/>
  <c r="P425" i="28"/>
  <c r="P260" i="28"/>
  <c r="H344" i="28"/>
  <c r="X192" i="28"/>
  <c r="X164" i="28"/>
  <c r="P264" i="28"/>
  <c r="H379" i="28"/>
  <c r="H246" i="28"/>
  <c r="P589" i="28"/>
  <c r="P609" i="28"/>
  <c r="X273" i="28"/>
  <c r="P429" i="28"/>
  <c r="P732" i="28"/>
  <c r="X304" i="28"/>
  <c r="P433" i="28"/>
  <c r="P533" i="28"/>
  <c r="P557" i="28"/>
  <c r="H539" i="28"/>
  <c r="H563" i="28"/>
  <c r="H587" i="28"/>
  <c r="H611" i="28"/>
  <c r="P535" i="28"/>
  <c r="P559" i="28"/>
  <c r="P522" i="28"/>
  <c r="P546" i="28"/>
  <c r="P570" i="28"/>
  <c r="P594" i="28"/>
  <c r="X721" i="28"/>
  <c r="X757" i="28"/>
  <c r="P728" i="28"/>
  <c r="P764" i="28"/>
  <c r="P438" i="28"/>
  <c r="X202" i="28"/>
  <c r="X533" i="28"/>
  <c r="X529" i="28"/>
  <c r="H408" i="28"/>
  <c r="H417" i="28"/>
  <c r="H426" i="28"/>
  <c r="H435" i="28"/>
  <c r="H444" i="28"/>
  <c r="X716" i="28"/>
  <c r="X627" i="28"/>
  <c r="H771" i="28"/>
  <c r="X562" i="28"/>
  <c r="X552" i="28"/>
  <c r="X539" i="28"/>
  <c r="X587" i="28"/>
  <c r="H544" i="28"/>
  <c r="X708" i="28"/>
  <c r="H592" i="28"/>
  <c r="P836" i="28"/>
  <c r="P842" i="28"/>
  <c r="H763" i="28"/>
  <c r="P709" i="28"/>
  <c r="H50" i="28"/>
  <c r="H320" i="28"/>
  <c r="P322" i="28"/>
  <c r="H312" i="28"/>
  <c r="X470" i="28"/>
  <c r="H100" i="28"/>
  <c r="H141" i="28"/>
  <c r="H131" i="28"/>
  <c r="P524" i="28"/>
  <c r="X521" i="28"/>
  <c r="P601" i="28"/>
  <c r="H853" i="28"/>
  <c r="X243" i="28"/>
  <c r="X318" i="28"/>
  <c r="X561" i="28"/>
  <c r="X761" i="28"/>
  <c r="X201" i="28"/>
  <c r="X322" i="28"/>
  <c r="X752" i="28"/>
  <c r="X631" i="28"/>
  <c r="P749" i="28"/>
  <c r="X568" i="28"/>
  <c r="X519" i="28"/>
  <c r="X555" i="28"/>
  <c r="X567" i="28"/>
  <c r="X603" i="28"/>
  <c r="X717" i="28"/>
  <c r="X735" i="28"/>
  <c r="X749" i="28"/>
  <c r="X592" i="28"/>
  <c r="P756" i="28"/>
  <c r="X698" i="28"/>
  <c r="X748" i="28"/>
  <c r="H621" i="28"/>
  <c r="H766" i="28"/>
  <c r="X838" i="28"/>
  <c r="P402" i="28"/>
  <c r="X553" i="28"/>
  <c r="H569" i="28"/>
  <c r="P738" i="28"/>
  <c r="H358" i="28"/>
  <c r="P496" i="28"/>
  <c r="X380" i="28"/>
  <c r="P374" i="28"/>
  <c r="P702" i="28"/>
  <c r="X700" i="29"/>
  <c r="X826" i="29"/>
  <c r="X592" i="29"/>
  <c r="X736" i="29"/>
  <c r="X604" i="29"/>
  <c r="X754" i="29"/>
  <c r="X646" i="29"/>
  <c r="X676" i="29"/>
  <c r="X670" i="29"/>
  <c r="X658" i="29"/>
  <c r="X652" i="29"/>
  <c r="X520" i="29"/>
  <c r="P750" i="29"/>
  <c r="P594" i="29"/>
  <c r="P570" i="29"/>
  <c r="P612" i="29"/>
  <c r="X481" i="29"/>
  <c r="X407" i="29"/>
  <c r="X279" i="29"/>
  <c r="X480" i="29"/>
  <c r="X482" i="29"/>
  <c r="X456" i="29"/>
  <c r="X495" i="29"/>
  <c r="X506" i="29"/>
  <c r="X445" i="29"/>
  <c r="X472" i="29"/>
  <c r="X435" i="29"/>
  <c r="X462" i="29"/>
  <c r="X428" i="29"/>
  <c r="X455" i="29"/>
  <c r="X222" i="29"/>
  <c r="X297" i="29"/>
  <c r="X512" i="29"/>
  <c r="X457" i="29"/>
  <c r="X468" i="29"/>
  <c r="X476" i="29"/>
  <c r="X496" i="29"/>
  <c r="X200" i="29"/>
  <c r="X209" i="29"/>
  <c r="X218" i="29"/>
  <c r="X227" i="29"/>
  <c r="X277" i="29"/>
  <c r="X315" i="29"/>
  <c r="X500" i="29"/>
  <c r="X511" i="29"/>
  <c r="X199" i="29"/>
  <c r="X208" i="29"/>
  <c r="X217" i="29"/>
  <c r="X226" i="29"/>
  <c r="X439" i="29"/>
  <c r="X458" i="29"/>
  <c r="X443" i="29"/>
  <c r="X507" i="29"/>
  <c r="X213" i="29"/>
  <c r="X465" i="29"/>
  <c r="X486" i="29"/>
  <c r="P285" i="29"/>
  <c r="P211" i="29"/>
  <c r="P484" i="29"/>
  <c r="P490" i="29"/>
  <c r="P216" i="29"/>
  <c r="P503" i="29"/>
  <c r="P239" i="29"/>
  <c r="P482" i="29"/>
  <c r="P509" i="29"/>
  <c r="P214" i="29"/>
  <c r="P212" i="29"/>
  <c r="P318" i="29"/>
  <c r="P499" i="29"/>
  <c r="P219" i="29"/>
  <c r="P282" i="29"/>
  <c r="P483" i="29"/>
  <c r="P501" i="29"/>
  <c r="P209" i="29"/>
  <c r="P324" i="29"/>
  <c r="P492" i="29"/>
  <c r="P199" i="29"/>
  <c r="P224" i="29"/>
  <c r="P213" i="29"/>
  <c r="P276" i="29"/>
  <c r="P339" i="29"/>
  <c r="P217" i="29"/>
  <c r="P291" i="29"/>
  <c r="P512" i="29"/>
  <c r="P206" i="29"/>
  <c r="P243" i="29"/>
  <c r="P511" i="29"/>
  <c r="P201" i="29"/>
  <c r="P205" i="29"/>
  <c r="P502" i="29"/>
  <c r="P309" i="29"/>
  <c r="P297" i="29"/>
  <c r="P487" i="29"/>
  <c r="P488" i="29"/>
  <c r="P498" i="29"/>
  <c r="P225" i="29"/>
  <c r="P294" i="29"/>
  <c r="P255" i="29"/>
  <c r="P495" i="29"/>
  <c r="P218" i="29"/>
  <c r="P288" i="29"/>
  <c r="P275" i="29"/>
  <c r="X197" i="29"/>
  <c r="X130" i="29"/>
  <c r="P53" i="29"/>
  <c r="P65" i="29"/>
  <c r="P77" i="29"/>
  <c r="P89" i="29"/>
  <c r="P47" i="29"/>
  <c r="P95" i="29"/>
  <c r="P166" i="29"/>
  <c r="P195" i="29"/>
  <c r="P188" i="29"/>
  <c r="P150" i="29"/>
  <c r="P186" i="29"/>
  <c r="P146" i="29"/>
  <c r="P130" i="29"/>
  <c r="P87" i="29"/>
  <c r="P148" i="29"/>
  <c r="P55" i="29"/>
  <c r="P156" i="29"/>
  <c r="P158" i="29"/>
  <c r="P162" i="29"/>
  <c r="H696" i="29"/>
  <c r="H720" i="29"/>
  <c r="H724" i="29"/>
  <c r="H808" i="29"/>
  <c r="H500" i="29"/>
  <c r="H517" i="29"/>
  <c r="H497" i="29"/>
  <c r="H231" i="29"/>
  <c r="H488" i="29"/>
  <c r="H505" i="29"/>
  <c r="H291" i="29"/>
  <c r="H274" i="29"/>
  <c r="H235" i="29"/>
  <c r="H429" i="29"/>
  <c r="H435" i="29"/>
  <c r="H433" i="29"/>
  <c r="H460" i="29"/>
  <c r="H443" i="29"/>
  <c r="H470" i="29"/>
  <c r="H490" i="29"/>
  <c r="H462" i="29"/>
  <c r="H466" i="29"/>
  <c r="H502" i="29"/>
  <c r="H273" i="29"/>
  <c r="H278" i="29"/>
  <c r="H242" i="29"/>
  <c r="H206" i="29"/>
  <c r="H251" i="29"/>
  <c r="H492" i="29"/>
  <c r="H404" i="29"/>
  <c r="H467" i="29"/>
  <c r="H508" i="29"/>
  <c r="H353" i="29"/>
  <c r="H258" i="29"/>
  <c r="H200" i="29"/>
  <c r="H456" i="29"/>
  <c r="H481" i="29"/>
  <c r="H261" i="29"/>
  <c r="H422" i="29"/>
  <c r="H486" i="29"/>
  <c r="H343" i="29"/>
  <c r="H423" i="29"/>
  <c r="H448" i="29"/>
  <c r="H475" i="29"/>
  <c r="H449" i="29"/>
  <c r="H241" i="29"/>
  <c r="H503" i="29"/>
  <c r="H351" i="29"/>
  <c r="H266" i="29"/>
  <c r="H510" i="29"/>
  <c r="H230" i="29"/>
  <c r="H257" i="29"/>
  <c r="H504" i="29"/>
  <c r="H507" i="29"/>
  <c r="H224" i="29"/>
  <c r="H232" i="29"/>
  <c r="H174" i="29"/>
  <c r="H186" i="29"/>
  <c r="H132" i="29"/>
  <c r="H138" i="29"/>
  <c r="H150" i="29"/>
  <c r="X829" i="28"/>
  <c r="X537" i="28"/>
  <c r="X775" i="28"/>
  <c r="X833" i="28"/>
  <c r="X851" i="28"/>
  <c r="X824" i="28"/>
  <c r="X769" i="28"/>
  <c r="X573" i="28"/>
  <c r="X713" i="28"/>
  <c r="X777" i="28"/>
  <c r="X623" i="28"/>
  <c r="X835" i="28"/>
  <c r="X841" i="28"/>
  <c r="X847" i="28"/>
  <c r="X593" i="28"/>
  <c r="X522" i="28"/>
  <c r="X558" i="28"/>
  <c r="X523" i="28"/>
  <c r="X535" i="28"/>
  <c r="X547" i="28"/>
  <c r="X741" i="28"/>
  <c r="X759" i="28"/>
  <c r="X725" i="28"/>
  <c r="X580" i="28"/>
  <c r="X731" i="28"/>
  <c r="X839" i="28"/>
  <c r="X845" i="28"/>
  <c r="X530" i="28"/>
  <c r="X557" i="28"/>
  <c r="X840" i="28"/>
  <c r="X578" i="28"/>
  <c r="X746" i="28"/>
  <c r="X852" i="28"/>
  <c r="X831" i="28"/>
  <c r="X837" i="28"/>
  <c r="X843" i="28"/>
  <c r="X849" i="28"/>
  <c r="X545" i="28"/>
  <c r="X689" i="28"/>
  <c r="X526" i="28"/>
  <c r="X538" i="28"/>
  <c r="X576" i="28"/>
  <c r="X563" i="28"/>
  <c r="X611" i="28"/>
  <c r="X707" i="28"/>
  <c r="X719" i="28"/>
  <c r="X629" i="28"/>
  <c r="P528" i="28"/>
  <c r="P613" i="28"/>
  <c r="P762" i="28"/>
  <c r="P860" i="28"/>
  <c r="P731" i="28"/>
  <c r="P777" i="28"/>
  <c r="P568" i="28"/>
  <c r="P580" i="28"/>
  <c r="P592" i="28"/>
  <c r="P599" i="28"/>
  <c r="P760" i="28"/>
  <c r="P745" i="28"/>
  <c r="P772" i="28"/>
  <c r="P597" i="28"/>
  <c r="P780" i="28"/>
  <c r="P696" i="28"/>
  <c r="P548" i="28"/>
  <c r="P560" i="28"/>
  <c r="P584" i="28"/>
  <c r="P596" i="28"/>
  <c r="P608" i="28"/>
  <c r="P591" i="28"/>
  <c r="P603" i="28"/>
  <c r="P748" i="28"/>
  <c r="P612" i="28"/>
  <c r="P624" i="28"/>
  <c r="P733" i="28"/>
  <c r="P766" i="28"/>
  <c r="P714" i="28"/>
  <c r="P581" i="28"/>
  <c r="P529" i="28"/>
  <c r="P553" i="28"/>
  <c r="P813" i="28"/>
  <c r="P531" i="28"/>
  <c r="P555" i="28"/>
  <c r="P843" i="28"/>
  <c r="P532" i="28"/>
  <c r="P783" i="28"/>
  <c r="P564" i="28"/>
  <c r="P607" i="28"/>
  <c r="P718" i="28"/>
  <c r="P736" i="28"/>
  <c r="P616" i="28"/>
  <c r="P628" i="28"/>
  <c r="P721" i="28"/>
  <c r="P757" i="28"/>
  <c r="P778" i="28"/>
  <c r="P853" i="28"/>
  <c r="H531" i="28"/>
  <c r="H405" i="28"/>
  <c r="H414" i="28"/>
  <c r="H423" i="28"/>
  <c r="H432" i="28"/>
  <c r="H441" i="28"/>
  <c r="P768" i="28"/>
  <c r="H834" i="28"/>
  <c r="X176" i="28"/>
  <c r="X612" i="28"/>
  <c r="P856" i="28"/>
  <c r="X236" i="28"/>
  <c r="X263" i="28"/>
  <c r="X272" i="28"/>
  <c r="P413" i="28"/>
  <c r="H749" i="28"/>
  <c r="P236" i="28"/>
  <c r="X406" i="28"/>
  <c r="X424" i="28"/>
  <c r="X442" i="28"/>
  <c r="P851" i="28"/>
  <c r="H841" i="28"/>
  <c r="X238" i="28"/>
  <c r="X167" i="28"/>
  <c r="P537" i="28"/>
  <c r="P561" i="28"/>
  <c r="P539" i="28"/>
  <c r="P563" i="28"/>
  <c r="P526" i="28"/>
  <c r="P550" i="28"/>
  <c r="P574" i="28"/>
  <c r="P598" i="28"/>
  <c r="X727" i="28"/>
  <c r="X763" i="28"/>
  <c r="P734" i="28"/>
  <c r="X710" i="28"/>
  <c r="X692" i="28"/>
  <c r="P213" i="28"/>
  <c r="P225" i="28"/>
  <c r="X619" i="28"/>
  <c r="H768" i="28"/>
  <c r="P857" i="28"/>
  <c r="X579" i="28"/>
  <c r="X747" i="28"/>
  <c r="P587" i="28"/>
  <c r="P240" i="28"/>
  <c r="P258" i="28"/>
  <c r="P276" i="28"/>
  <c r="H258" i="28"/>
  <c r="H387" i="28"/>
  <c r="X709" i="28"/>
  <c r="X720" i="28"/>
  <c r="X756" i="28"/>
  <c r="P626" i="28"/>
  <c r="P735" i="28"/>
  <c r="P770" i="28"/>
  <c r="H832" i="28"/>
  <c r="P805" i="28"/>
  <c r="X274" i="28"/>
  <c r="H198" i="28"/>
  <c r="P439" i="28"/>
  <c r="P243" i="28"/>
  <c r="X216" i="28"/>
  <c r="X228" i="28"/>
  <c r="X726" i="28"/>
  <c r="X762" i="28"/>
  <c r="P630" i="28"/>
  <c r="P741" i="28"/>
  <c r="H773" i="28"/>
  <c r="P773" i="28"/>
  <c r="X604" i="28"/>
  <c r="X712" i="28"/>
  <c r="X268" i="28"/>
  <c r="P171" i="28"/>
  <c r="H192" i="28"/>
  <c r="X610" i="28"/>
  <c r="X542" i="28"/>
  <c r="X554" i="28"/>
  <c r="P544" i="28"/>
  <c r="P600" i="28"/>
  <c r="X528" i="28"/>
  <c r="X564" i="28"/>
  <c r="P825" i="28"/>
  <c r="P632" i="28"/>
  <c r="P807" i="28"/>
  <c r="P246" i="28"/>
  <c r="H264" i="28"/>
  <c r="X714" i="28"/>
  <c r="X750" i="28"/>
  <c r="P622" i="28"/>
  <c r="P729" i="28"/>
  <c r="H767" i="28"/>
  <c r="P767" i="28"/>
  <c r="X834" i="28"/>
  <c r="H833" i="28"/>
  <c r="H203" i="28"/>
  <c r="X181" i="28"/>
  <c r="H186" i="28"/>
  <c r="H204" i="28"/>
  <c r="P409" i="28"/>
  <c r="P442" i="28"/>
  <c r="X705" i="28"/>
  <c r="P797" i="28"/>
  <c r="P858" i="28"/>
  <c r="H540" i="28"/>
  <c r="X549" i="28"/>
  <c r="H526" i="28"/>
  <c r="H525" i="28"/>
  <c r="H593" i="28"/>
  <c r="H740" i="28"/>
  <c r="P744" i="28"/>
  <c r="H516" i="28"/>
  <c r="X590" i="28"/>
  <c r="X740" i="28"/>
  <c r="P737" i="28"/>
  <c r="P803" i="28"/>
  <c r="H765" i="28"/>
  <c r="X848" i="28"/>
  <c r="X352" i="28"/>
  <c r="X276" i="28"/>
  <c r="P432" i="28"/>
  <c r="P750" i="28"/>
  <c r="X189" i="28"/>
  <c r="H187" i="28"/>
  <c r="P410" i="28"/>
  <c r="X574" i="28"/>
  <c r="P552" i="28"/>
  <c r="P576" i="28"/>
  <c r="X548" i="28"/>
  <c r="X560" i="28"/>
  <c r="X531" i="28"/>
  <c r="X599" i="28"/>
  <c r="X723" i="28"/>
  <c r="H756" i="28"/>
  <c r="P583" i="28"/>
  <c r="P615" i="28"/>
  <c r="H743" i="28"/>
  <c r="P698" i="28"/>
  <c r="X195" i="28"/>
  <c r="H581" i="28"/>
  <c r="H757" i="28"/>
  <c r="P212" i="28"/>
  <c r="P224" i="28"/>
  <c r="H242" i="28"/>
  <c r="P520" i="28"/>
  <c r="P821" i="28"/>
  <c r="H836" i="28"/>
  <c r="P838" i="28"/>
  <c r="H556" i="28"/>
  <c r="X581" i="28"/>
  <c r="H715" i="28"/>
  <c r="X621" i="28"/>
  <c r="P817" i="28"/>
  <c r="X387" i="28"/>
  <c r="H336" i="28"/>
  <c r="H348" i="28"/>
  <c r="H162" i="28"/>
  <c r="H367" i="28"/>
  <c r="X508" i="28"/>
  <c r="H64" i="28"/>
  <c r="H170" i="28"/>
  <c r="P500" i="28"/>
  <c r="H65" i="28"/>
  <c r="P346" i="28"/>
  <c r="P170" i="28"/>
  <c r="H101" i="28"/>
  <c r="H45" i="28"/>
  <c r="H99" i="28"/>
  <c r="X541" i="28"/>
  <c r="X589" i="28"/>
  <c r="X617" i="28"/>
  <c r="X190" i="28"/>
  <c r="X191" i="28"/>
  <c r="X169" i="28"/>
  <c r="X408" i="28"/>
  <c r="X426" i="28"/>
  <c r="X444" i="28"/>
  <c r="P688" i="28"/>
  <c r="H842" i="28"/>
  <c r="H520" i="28"/>
  <c r="H566" i="28"/>
  <c r="X702" i="28"/>
  <c r="X770" i="28"/>
  <c r="H733" i="28"/>
  <c r="H362" i="28"/>
  <c r="P387" i="28"/>
  <c r="P385" i="28"/>
  <c r="H349" i="28"/>
  <c r="H313" i="28"/>
  <c r="H139" i="28"/>
  <c r="P391" i="28"/>
  <c r="H59" i="28"/>
  <c r="X513" i="28"/>
  <c r="P703" i="28"/>
  <c r="P518" i="28"/>
  <c r="P542" i="28"/>
  <c r="P566" i="28"/>
  <c r="P590" i="28"/>
  <c r="X715" i="28"/>
  <c r="X751" i="28"/>
  <c r="X697" i="28"/>
  <c r="P722" i="28"/>
  <c r="P758" i="28"/>
  <c r="X696" i="28"/>
  <c r="X778" i="28"/>
  <c r="P823" i="28"/>
  <c r="X850" i="28"/>
  <c r="X597" i="28"/>
  <c r="X743" i="28"/>
  <c r="X600" i="28"/>
  <c r="X606" i="28"/>
  <c r="X615" i="28"/>
  <c r="P761" i="28"/>
  <c r="P827" i="28"/>
  <c r="P765" i="28"/>
  <c r="X830" i="28"/>
  <c r="H197" i="28"/>
  <c r="H734" i="28"/>
  <c r="X625" i="28"/>
  <c r="X346" i="28"/>
  <c r="H175" i="28"/>
  <c r="H211" i="28"/>
  <c r="X546" i="28"/>
  <c r="X570" i="28"/>
  <c r="X532" i="28"/>
  <c r="X544" i="28"/>
  <c r="X551" i="28"/>
  <c r="X583" i="28"/>
  <c r="X595" i="28"/>
  <c r="H714" i="28"/>
  <c r="H750" i="28"/>
  <c r="P742" i="28"/>
  <c r="X776" i="28"/>
  <c r="H719" i="28"/>
  <c r="H737" i="28"/>
  <c r="P839" i="28"/>
  <c r="X605" i="28"/>
  <c r="H257" i="28"/>
  <c r="H266" i="28"/>
  <c r="X517" i="28"/>
  <c r="X402" i="28"/>
  <c r="X420" i="28"/>
  <c r="X438" i="28"/>
  <c r="P852" i="28"/>
  <c r="H522" i="28"/>
  <c r="X596" i="28"/>
  <c r="X687" i="28"/>
  <c r="P811" i="28"/>
  <c r="P847" i="28"/>
  <c r="H366" i="28"/>
  <c r="H363" i="28"/>
  <c r="P356" i="28"/>
  <c r="P381" i="28"/>
  <c r="H143" i="28"/>
  <c r="X500" i="28"/>
  <c r="H158" i="28"/>
  <c r="H509" i="28"/>
  <c r="H466" i="28"/>
  <c r="H342" i="28"/>
  <c r="H76" i="28"/>
  <c r="H71" i="28"/>
  <c r="H730" i="28"/>
  <c r="H829" i="28"/>
  <c r="H845" i="28"/>
  <c r="H574" i="28"/>
  <c r="H736" i="28"/>
  <c r="H582" i="28"/>
  <c r="H606" i="28"/>
  <c r="H741" i="28"/>
  <c r="H623" i="28"/>
  <c r="H722" i="28"/>
  <c r="H583" i="28"/>
  <c r="H602" i="28"/>
  <c r="H605" i="28"/>
  <c r="H670" i="28"/>
  <c r="H523" i="28"/>
  <c r="H838" i="28"/>
  <c r="H835" i="28"/>
  <c r="H535" i="28"/>
  <c r="H747" i="28"/>
  <c r="H627" i="28"/>
  <c r="H552" i="28"/>
  <c r="H550" i="28"/>
  <c r="H545" i="28"/>
  <c r="H764" i="28"/>
  <c r="H854" i="28"/>
  <c r="H866" i="28"/>
  <c r="H521" i="28"/>
  <c r="H726" i="28"/>
  <c r="H725" i="28"/>
  <c r="H761" i="28"/>
  <c r="H542" i="28"/>
  <c r="H580" i="28"/>
  <c r="H600" i="28"/>
  <c r="H634" i="28"/>
  <c r="H814" i="28"/>
  <c r="H770" i="28"/>
  <c r="H559" i="28"/>
  <c r="H607" i="28"/>
  <c r="H578" i="28"/>
  <c r="H846" i="28"/>
  <c r="H561" i="28"/>
  <c r="H855" i="28"/>
  <c r="H560" i="28"/>
  <c r="H554" i="28"/>
  <c r="H601" i="28"/>
  <c r="H543" i="28"/>
  <c r="H567" i="28"/>
  <c r="H591" i="28"/>
  <c r="H742" i="28"/>
  <c r="H586" i="28"/>
  <c r="H610" i="28"/>
  <c r="H735" i="28"/>
  <c r="H619" i="28"/>
  <c r="H524" i="28"/>
  <c r="H572" i="28"/>
  <c r="H570" i="28"/>
  <c r="H573" i="28"/>
  <c r="H739" i="28"/>
  <c r="H774" i="28"/>
  <c r="H548" i="28"/>
  <c r="H538" i="28"/>
  <c r="H609" i="28"/>
  <c r="H732" i="28"/>
  <c r="H762" i="28"/>
  <c r="H576" i="28"/>
  <c r="H562" i="28"/>
  <c r="H519" i="28"/>
  <c r="H546" i="28"/>
  <c r="H549" i="28"/>
  <c r="H758" i="28"/>
  <c r="H652" i="28"/>
  <c r="X218" i="28"/>
  <c r="X224" i="28"/>
  <c r="X230" i="28"/>
  <c r="X259" i="28"/>
  <c r="X205" i="28"/>
  <c r="X245" i="28"/>
  <c r="X200" i="28"/>
  <c r="X488" i="28"/>
  <c r="X220" i="28"/>
  <c r="X232" i="28"/>
  <c r="X244" i="28"/>
  <c r="X262" i="28"/>
  <c r="X279" i="28"/>
  <c r="X414" i="28"/>
  <c r="X432" i="28"/>
  <c r="X358" i="28"/>
  <c r="X370" i="28"/>
  <c r="X342" i="28"/>
  <c r="X401" i="28"/>
  <c r="X410" i="28"/>
  <c r="X419" i="28"/>
  <c r="X428" i="28"/>
  <c r="X437" i="28"/>
  <c r="X306" i="28"/>
  <c r="X316" i="28"/>
  <c r="X366" i="28"/>
  <c r="X374" i="28"/>
  <c r="X302" i="28"/>
  <c r="X308" i="28"/>
  <c r="X400" i="28"/>
  <c r="X418" i="28"/>
  <c r="X436" i="28"/>
  <c r="X334" i="28"/>
  <c r="X256" i="28"/>
  <c r="X404" i="28"/>
  <c r="X413" i="28"/>
  <c r="X422" i="28"/>
  <c r="X431" i="28"/>
  <c r="X440" i="28"/>
  <c r="X298" i="28"/>
  <c r="X258" i="28"/>
  <c r="X207" i="28"/>
  <c r="X249" i="28"/>
  <c r="X204" i="28"/>
  <c r="X338" i="28"/>
  <c r="X240" i="28"/>
  <c r="X512" i="28"/>
  <c r="P249" i="28"/>
  <c r="P412" i="28"/>
  <c r="P421" i="28"/>
  <c r="P434" i="28"/>
  <c r="P408" i="28"/>
  <c r="P257" i="28"/>
  <c r="P216" i="28"/>
  <c r="P228" i="28"/>
  <c r="P362" i="28"/>
  <c r="P415" i="28"/>
  <c r="P382" i="28"/>
  <c r="P437" i="28"/>
  <c r="P245" i="28"/>
  <c r="P269" i="28"/>
  <c r="P279" i="28"/>
  <c r="P414" i="28"/>
  <c r="P445" i="28"/>
  <c r="P238" i="28"/>
  <c r="P256" i="28"/>
  <c r="P274" i="28"/>
  <c r="P422" i="28"/>
  <c r="P441" i="28"/>
  <c r="P254" i="28"/>
  <c r="P220" i="28"/>
  <c r="P232" i="28"/>
  <c r="P467" i="28"/>
  <c r="P352" i="28"/>
  <c r="H213" i="28"/>
  <c r="H225" i="28"/>
  <c r="H261" i="28"/>
  <c r="H276" i="28"/>
  <c r="H206" i="28"/>
  <c r="H253" i="28"/>
  <c r="H271" i="28"/>
  <c r="H199" i="28"/>
  <c r="H216" i="28"/>
  <c r="H228" i="28"/>
  <c r="H403" i="28"/>
  <c r="H421" i="28"/>
  <c r="H439" i="28"/>
  <c r="H328" i="28"/>
  <c r="H221" i="28"/>
  <c r="H233" i="28"/>
  <c r="H386" i="28"/>
  <c r="H515" i="28"/>
  <c r="H247" i="28"/>
  <c r="H265" i="28"/>
  <c r="H251" i="28"/>
  <c r="H275" i="28"/>
  <c r="H415" i="28"/>
  <c r="H433" i="28"/>
  <c r="H378" i="28"/>
  <c r="H202" i="28"/>
  <c r="H240" i="28"/>
  <c r="H267" i="28"/>
  <c r="H416" i="28"/>
  <c r="H434" i="28"/>
  <c r="H517" i="28"/>
  <c r="H210" i="28"/>
  <c r="H241" i="28"/>
  <c r="H259" i="28"/>
  <c r="H277" i="28"/>
  <c r="H205" i="28"/>
  <c r="H220" i="28"/>
  <c r="H232" i="28"/>
  <c r="H254" i="28"/>
  <c r="H278" i="28"/>
  <c r="H409" i="28"/>
  <c r="H427" i="28"/>
  <c r="H445" i="28"/>
  <c r="H354" i="28"/>
  <c r="X158" i="28"/>
  <c r="X194" i="28"/>
  <c r="X171" i="28"/>
  <c r="X183" i="28"/>
  <c r="X155" i="28"/>
  <c r="X161" i="28"/>
  <c r="X162" i="28"/>
  <c r="X180" i="28"/>
  <c r="X185" i="28"/>
  <c r="X187" i="28"/>
  <c r="X165" i="28"/>
  <c r="P165" i="28"/>
  <c r="P174" i="28"/>
  <c r="P154" i="28"/>
  <c r="H190" i="28"/>
  <c r="H86" i="28"/>
  <c r="H178" i="28"/>
  <c r="H183" i="28"/>
  <c r="H72" i="28"/>
  <c r="H144" i="28"/>
  <c r="H147" i="28"/>
  <c r="H32" i="28"/>
  <c r="H122" i="28"/>
  <c r="H189" i="28"/>
  <c r="H85" i="28"/>
  <c r="H95" i="28"/>
  <c r="X178" i="28"/>
  <c r="X210" i="28"/>
  <c r="X179" i="28"/>
  <c r="P261" i="28"/>
  <c r="H215" i="28"/>
  <c r="H227" i="28"/>
  <c r="X326" i="28"/>
  <c r="P169" i="28"/>
  <c r="X222" i="28"/>
  <c r="X234" i="28"/>
  <c r="H243" i="28"/>
  <c r="H279" i="28"/>
  <c r="X409" i="28"/>
  <c r="X427" i="28"/>
  <c r="X445" i="28"/>
  <c r="H407" i="28"/>
  <c r="H425" i="28"/>
  <c r="H443" i="28"/>
  <c r="X690" i="28"/>
  <c r="X732" i="28"/>
  <c r="X711" i="28"/>
  <c r="X706" i="28"/>
  <c r="P747" i="28"/>
  <c r="H776" i="28"/>
  <c r="P776" i="28"/>
  <c r="P692" i="28"/>
  <c r="H839" i="28"/>
  <c r="X585" i="28"/>
  <c r="H537" i="28"/>
  <c r="H716" i="28"/>
  <c r="H721" i="28"/>
  <c r="P841" i="28"/>
  <c r="X199" i="28"/>
  <c r="X265" i="28"/>
  <c r="H195" i="28"/>
  <c r="P418" i="28"/>
  <c r="P517" i="28"/>
  <c r="P541" i="28"/>
  <c r="P565" i="28"/>
  <c r="H547" i="28"/>
  <c r="H571" i="28"/>
  <c r="H595" i="28"/>
  <c r="P519" i="28"/>
  <c r="P543" i="28"/>
  <c r="P567" i="28"/>
  <c r="P530" i="28"/>
  <c r="P554" i="28"/>
  <c r="P578" i="28"/>
  <c r="P602" i="28"/>
  <c r="X733" i="28"/>
  <c r="H748" i="28"/>
  <c r="H590" i="28"/>
  <c r="H614" i="28"/>
  <c r="P740" i="28"/>
  <c r="X764" i="28"/>
  <c r="H717" i="28"/>
  <c r="H753" i="28"/>
  <c r="H631" i="28"/>
  <c r="P837" i="28"/>
  <c r="P862" i="28"/>
  <c r="X193" i="28"/>
  <c r="X252" i="28"/>
  <c r="H191" i="28"/>
  <c r="P420" i="28"/>
  <c r="X184" i="28"/>
  <c r="X168" i="28"/>
  <c r="X182" i="28"/>
  <c r="P244" i="28"/>
  <c r="P262" i="28"/>
  <c r="H382" i="28"/>
  <c r="X215" i="28"/>
  <c r="X221" i="28"/>
  <c r="X227" i="28"/>
  <c r="X233" i="28"/>
  <c r="X332" i="28"/>
  <c r="H380" i="28"/>
  <c r="X312" i="28"/>
  <c r="X348" i="28"/>
  <c r="P173" i="28"/>
  <c r="P223" i="28"/>
  <c r="P235" i="28"/>
  <c r="H244" i="28"/>
  <c r="H262" i="28"/>
  <c r="H280" i="28"/>
  <c r="P815" i="28"/>
  <c r="H840" i="28"/>
  <c r="X269" i="28"/>
  <c r="P845" i="28"/>
  <c r="X694" i="28"/>
  <c r="P278" i="28"/>
  <c r="H848" i="28"/>
  <c r="X196" i="28"/>
  <c r="X170" i="28"/>
  <c r="P255" i="28"/>
  <c r="X212" i="28"/>
  <c r="H237" i="28"/>
  <c r="H273" i="28"/>
  <c r="X525" i="28"/>
  <c r="H410" i="28"/>
  <c r="H428" i="28"/>
  <c r="X738" i="28"/>
  <c r="P614" i="28"/>
  <c r="P717" i="28"/>
  <c r="P753" i="28"/>
  <c r="H779" i="28"/>
  <c r="P779" i="28"/>
  <c r="X846" i="28"/>
  <c r="X609" i="28"/>
  <c r="H557" i="28"/>
  <c r="H746" i="28"/>
  <c r="H751" i="28"/>
  <c r="H723" i="28"/>
  <c r="H759" i="28"/>
  <c r="X310" i="28"/>
  <c r="P440" i="28"/>
  <c r="X844" i="28"/>
  <c r="X197" i="28"/>
  <c r="H217" i="28"/>
  <c r="H229" i="28"/>
  <c r="X344" i="28"/>
  <c r="X412" i="28"/>
  <c r="X430" i="28"/>
  <c r="H851" i="28"/>
  <c r="P399" i="28"/>
  <c r="X376" i="28"/>
  <c r="X247" i="28"/>
  <c r="X159" i="28"/>
  <c r="H177" i="28"/>
  <c r="P400" i="28"/>
  <c r="P436" i="28"/>
  <c r="P521" i="28"/>
  <c r="P545" i="28"/>
  <c r="P569" i="28"/>
  <c r="H551" i="28"/>
  <c r="H575" i="28"/>
  <c r="H599" i="28"/>
  <c r="P523" i="28"/>
  <c r="P547" i="28"/>
  <c r="P571" i="28"/>
  <c r="P534" i="28"/>
  <c r="P558" i="28"/>
  <c r="P582" i="28"/>
  <c r="P606" i="28"/>
  <c r="X739" i="28"/>
  <c r="H718" i="28"/>
  <c r="H754" i="28"/>
  <c r="H594" i="28"/>
  <c r="X703" i="28"/>
  <c r="P746" i="28"/>
  <c r="X773" i="28"/>
  <c r="P694" i="28"/>
  <c r="X261" i="28"/>
  <c r="P247" i="28"/>
  <c r="P265" i="28"/>
  <c r="X257" i="28"/>
  <c r="P242" i="28"/>
  <c r="P266" i="28"/>
  <c r="P830" i="28"/>
  <c r="X206" i="28"/>
  <c r="P237" i="28"/>
  <c r="P273" i="28"/>
  <c r="H219" i="28"/>
  <c r="H231" i="28"/>
  <c r="X362" i="28"/>
  <c r="X214" i="28"/>
  <c r="X226" i="28"/>
  <c r="H255" i="28"/>
  <c r="X415" i="28"/>
  <c r="X433" i="28"/>
  <c r="H413" i="28"/>
  <c r="H431" i="28"/>
  <c r="X744" i="28"/>
  <c r="P618" i="28"/>
  <c r="P723" i="28"/>
  <c r="P759" i="28"/>
  <c r="H782" i="28"/>
  <c r="P782" i="28"/>
  <c r="H847" i="28"/>
  <c r="H185" i="28"/>
  <c r="H532" i="28"/>
  <c r="H534" i="28"/>
  <c r="H577" i="28"/>
  <c r="X584" i="28"/>
  <c r="X613" i="28"/>
  <c r="X340" i="28"/>
  <c r="X241" i="28"/>
  <c r="X277" i="28"/>
  <c r="P159" i="28"/>
  <c r="H207" i="28"/>
  <c r="P430" i="28"/>
  <c r="P525" i="28"/>
  <c r="P549" i="28"/>
  <c r="P573" i="28"/>
  <c r="H555" i="28"/>
  <c r="H579" i="28"/>
  <c r="H603" i="28"/>
  <c r="P527" i="28"/>
  <c r="P551" i="28"/>
  <c r="P575" i="28"/>
  <c r="P538" i="28"/>
  <c r="P562" i="28"/>
  <c r="P586" i="28"/>
  <c r="P610" i="28"/>
  <c r="X745" i="28"/>
  <c r="H724" i="28"/>
  <c r="H760" i="28"/>
  <c r="H598" i="28"/>
  <c r="P716" i="28"/>
  <c r="P752" i="28"/>
  <c r="X782" i="28"/>
  <c r="H729" i="28"/>
  <c r="H615" i="28"/>
  <c r="X700" i="28"/>
  <c r="P864" i="28"/>
  <c r="P854" i="28"/>
  <c r="X270" i="28"/>
  <c r="H176" i="28"/>
  <c r="P405" i="28"/>
  <c r="X699" i="28"/>
  <c r="P167" i="28"/>
  <c r="X160" i="28"/>
  <c r="P428" i="28"/>
  <c r="H239" i="28"/>
  <c r="H263" i="28"/>
  <c r="H391" i="28"/>
  <c r="X217" i="28"/>
  <c r="X223" i="28"/>
  <c r="X229" i="28"/>
  <c r="X235" i="28"/>
  <c r="X350" i="28"/>
  <c r="H389" i="28"/>
  <c r="X324" i="28"/>
  <c r="X360" i="28"/>
  <c r="P219" i="28"/>
  <c r="P231" i="28"/>
  <c r="H238" i="28"/>
  <c r="H256" i="28"/>
  <c r="H274" i="28"/>
  <c r="H381" i="28"/>
  <c r="P859" i="28"/>
  <c r="X211" i="28"/>
  <c r="P423" i="28"/>
  <c r="X569" i="28"/>
  <c r="H541" i="28"/>
  <c r="H745" i="28"/>
  <c r="X166" i="28"/>
  <c r="X254" i="28"/>
  <c r="H196" i="28"/>
  <c r="P419" i="28"/>
  <c r="X550" i="28"/>
  <c r="P556" i="28"/>
  <c r="P604" i="28"/>
  <c r="X556" i="28"/>
  <c r="X543" i="28"/>
  <c r="X591" i="28"/>
  <c r="X753" i="28"/>
  <c r="X693" i="28"/>
  <c r="P579" i="28"/>
  <c r="P730" i="28"/>
  <c r="X691" i="28"/>
  <c r="H731" i="28"/>
  <c r="X772" i="28"/>
  <c r="P799" i="28"/>
  <c r="X175" i="28"/>
  <c r="H179" i="28"/>
  <c r="H530" i="28"/>
  <c r="H752" i="28"/>
  <c r="X188" i="28"/>
  <c r="P263" i="28"/>
  <c r="P214" i="28"/>
  <c r="P226" i="28"/>
  <c r="X320" i="28"/>
  <c r="X173" i="28"/>
  <c r="H214" i="28"/>
  <c r="H226" i="28"/>
  <c r="H260" i="28"/>
  <c r="X399" i="28"/>
  <c r="X417" i="28"/>
  <c r="X435" i="28"/>
  <c r="H406" i="28"/>
  <c r="H424" i="28"/>
  <c r="H442" i="28"/>
  <c r="H604" i="28"/>
  <c r="X718" i="28"/>
  <c r="X754" i="28"/>
  <c r="H625" i="28"/>
  <c r="P739" i="28"/>
  <c r="H769" i="28"/>
  <c r="P769" i="28"/>
  <c r="P848" i="28"/>
  <c r="X330" i="28"/>
  <c r="H200" i="28"/>
  <c r="P819" i="28"/>
  <c r="P449" i="28"/>
  <c r="H340" i="28"/>
  <c r="H54" i="28"/>
  <c r="H397" i="28"/>
  <c r="X499" i="28"/>
  <c r="X396" i="28"/>
  <c r="H337" i="28"/>
  <c r="H620" i="28"/>
  <c r="H33" i="28"/>
  <c r="H140" i="28"/>
  <c r="H325" i="28"/>
  <c r="H168" i="28"/>
  <c r="H35" i="28"/>
  <c r="H125" i="28"/>
  <c r="X156" i="28"/>
  <c r="X198" i="28"/>
  <c r="X203" i="28"/>
  <c r="P250" i="28"/>
  <c r="P268" i="28"/>
  <c r="X213" i="28"/>
  <c r="X219" i="28"/>
  <c r="X225" i="28"/>
  <c r="X231" i="28"/>
  <c r="X314" i="28"/>
  <c r="X368" i="28"/>
  <c r="X300" i="28"/>
  <c r="X336" i="28"/>
  <c r="P161" i="28"/>
  <c r="P215" i="28"/>
  <c r="P227" i="28"/>
  <c r="H250" i="28"/>
  <c r="H268" i="28"/>
  <c r="H390" i="28"/>
  <c r="P809" i="28"/>
  <c r="X836" i="28"/>
  <c r="H188" i="28"/>
  <c r="H568" i="28"/>
  <c r="H558" i="28"/>
  <c r="X737" i="28"/>
  <c r="P720" i="28"/>
  <c r="X328" i="28"/>
  <c r="X242" i="28"/>
  <c r="X278" i="28"/>
  <c r="H184" i="28"/>
  <c r="P407" i="28"/>
  <c r="P443" i="28"/>
  <c r="X534" i="28"/>
  <c r="P540" i="28"/>
  <c r="P588" i="28"/>
  <c r="X540" i="28"/>
  <c r="X527" i="28"/>
  <c r="X575" i="28"/>
  <c r="X729" i="28"/>
  <c r="H744" i="28"/>
  <c r="P611" i="28"/>
  <c r="P620" i="28"/>
  <c r="H830" i="28"/>
  <c r="P829" i="28"/>
  <c r="H860" i="28"/>
  <c r="P861" i="28"/>
  <c r="X177" i="28"/>
  <c r="P426" i="28"/>
  <c r="X577" i="28"/>
  <c r="H597" i="28"/>
  <c r="X186" i="28"/>
  <c r="P251" i="28"/>
  <c r="H385" i="28"/>
  <c r="P222" i="28"/>
  <c r="P234" i="28"/>
  <c r="H383" i="28"/>
  <c r="X157" i="28"/>
  <c r="H222" i="28"/>
  <c r="H234" i="28"/>
  <c r="H248" i="28"/>
  <c r="X411" i="28"/>
  <c r="X429" i="28"/>
  <c r="H400" i="28"/>
  <c r="H418" i="28"/>
  <c r="H436" i="28"/>
  <c r="H588" i="28"/>
  <c r="X742" i="28"/>
  <c r="H617" i="28"/>
  <c r="P727" i="28"/>
  <c r="P763" i="28"/>
  <c r="H781" i="28"/>
  <c r="P781" i="28"/>
  <c r="P866" i="28"/>
  <c r="P840" i="28"/>
  <c r="P155" i="28"/>
  <c r="P849" i="28"/>
  <c r="P461" i="28"/>
  <c r="P504" i="28"/>
  <c r="H169" i="28"/>
  <c r="H332" i="28"/>
  <c r="X381" i="28"/>
  <c r="H44" i="28"/>
  <c r="H116" i="28"/>
  <c r="P360" i="28"/>
  <c r="H88" i="28"/>
  <c r="P158" i="28"/>
  <c r="P364" i="28"/>
  <c r="H104" i="28"/>
  <c r="H129" i="28"/>
  <c r="H112" i="28"/>
  <c r="H30" i="28"/>
  <c r="H518" i="28"/>
  <c r="H585" i="28"/>
  <c r="X588" i="28"/>
  <c r="X172" i="28"/>
  <c r="X266" i="28"/>
  <c r="P163" i="28"/>
  <c r="H208" i="28"/>
  <c r="P431" i="28"/>
  <c r="X518" i="28"/>
  <c r="X566" i="28"/>
  <c r="P572" i="28"/>
  <c r="X524" i="28"/>
  <c r="X572" i="28"/>
  <c r="X559" i="28"/>
  <c r="X607" i="28"/>
  <c r="H720" i="28"/>
  <c r="P595" i="28"/>
  <c r="P754" i="28"/>
  <c r="H755" i="28"/>
  <c r="H852" i="28"/>
  <c r="H209" i="28"/>
  <c r="H564" i="28"/>
  <c r="H533" i="28"/>
  <c r="H727" i="28"/>
  <c r="X208" i="28"/>
  <c r="X209" i="28"/>
  <c r="P239" i="28"/>
  <c r="P275" i="28"/>
  <c r="P218" i="28"/>
  <c r="P230" i="28"/>
  <c r="X356" i="28"/>
  <c r="H218" i="28"/>
  <c r="H230" i="28"/>
  <c r="H236" i="28"/>
  <c r="H272" i="28"/>
  <c r="P516" i="28"/>
  <c r="X405" i="28"/>
  <c r="X423" i="28"/>
  <c r="X441" i="28"/>
  <c r="H412" i="28"/>
  <c r="H430" i="28"/>
  <c r="X771" i="28"/>
  <c r="X730" i="28"/>
  <c r="P801" i="28"/>
  <c r="P715" i="28"/>
  <c r="P751" i="28"/>
  <c r="H775" i="28"/>
  <c r="P775" i="28"/>
  <c r="P700" i="28"/>
  <c r="H850" i="28"/>
  <c r="P832" i="28"/>
  <c r="X267" i="28"/>
  <c r="H182" i="28"/>
  <c r="P863" i="28"/>
  <c r="X473" i="28"/>
  <c r="H352" i="28"/>
  <c r="H309" i="28"/>
  <c r="H374" i="28"/>
  <c r="H108" i="28"/>
  <c r="X476" i="28"/>
  <c r="H68" i="28"/>
  <c r="H301" i="28"/>
  <c r="V1186" i="23"/>
  <c r="X1186" i="23" s="1"/>
  <c r="U1176" i="23"/>
  <c r="X1209" i="23"/>
  <c r="V1191" i="23"/>
  <c r="X1191" i="23" s="1"/>
  <c r="X1184" i="23"/>
  <c r="X1313" i="23"/>
  <c r="X1216" i="23"/>
  <c r="X1253" i="23"/>
  <c r="U1243" i="23"/>
  <c r="X1243" i="23" s="1"/>
  <c r="X1173" i="23"/>
  <c r="X1179" i="23"/>
  <c r="P1180" i="23"/>
  <c r="P1227" i="23"/>
  <c r="P1234" i="23"/>
  <c r="M1249" i="23"/>
  <c r="P1249" i="23" s="1"/>
  <c r="P1307" i="23"/>
  <c r="P1319" i="23"/>
  <c r="P1290" i="23"/>
  <c r="P1300" i="23"/>
  <c r="P1286" i="23"/>
  <c r="P1304" i="23"/>
  <c r="P1278" i="23"/>
  <c r="P1177" i="23"/>
  <c r="P1228" i="23"/>
  <c r="M1189" i="23"/>
  <c r="N1228" i="23"/>
  <c r="M1232" i="23"/>
  <c r="P1232" i="23" s="1"/>
  <c r="P1235" i="23"/>
  <c r="P1315" i="23"/>
  <c r="P1276" i="23"/>
  <c r="P1270" i="23"/>
  <c r="P1233" i="23"/>
  <c r="P1311" i="23"/>
  <c r="P1284" i="23"/>
  <c r="P1293" i="23"/>
  <c r="P1302" i="23"/>
  <c r="P1282" i="23"/>
  <c r="P1294" i="23"/>
  <c r="P1303" i="23"/>
  <c r="P1298" i="23"/>
  <c r="P1272" i="23"/>
  <c r="P1170" i="23"/>
  <c r="H1216" i="23"/>
  <c r="H1226" i="23"/>
  <c r="H1199" i="23"/>
  <c r="H1193" i="23"/>
  <c r="H1205" i="23"/>
  <c r="H1227" i="23"/>
  <c r="H1230" i="23"/>
  <c r="H1233" i="23"/>
  <c r="H1236" i="23"/>
  <c r="H1317" i="23"/>
  <c r="H1270" i="23"/>
  <c r="H1200" i="23"/>
  <c r="H1220" i="23"/>
  <c r="H1183" i="23"/>
  <c r="H1209" i="23"/>
  <c r="H1211" i="23"/>
  <c r="H1197" i="23"/>
  <c r="E1217" i="23"/>
  <c r="H1222" i="23"/>
  <c r="H1232" i="23"/>
  <c r="H1235" i="23"/>
  <c r="H1309" i="23"/>
  <c r="H1268" i="23"/>
  <c r="H1259" i="23"/>
  <c r="H1262" i="23"/>
  <c r="X348" i="23"/>
  <c r="V434" i="23"/>
  <c r="X434" i="23" s="1"/>
  <c r="X459" i="23"/>
  <c r="V445" i="23"/>
  <c r="X504" i="23"/>
  <c r="X502" i="23"/>
  <c r="X468" i="23"/>
  <c r="X449" i="23"/>
  <c r="V327" i="23"/>
  <c r="X327" i="23" s="1"/>
  <c r="U469" i="23"/>
  <c r="X469" i="23" s="1"/>
  <c r="X478" i="23"/>
  <c r="X347" i="23"/>
  <c r="X472" i="23"/>
  <c r="X452" i="23"/>
  <c r="X328" i="23"/>
  <c r="U487" i="23"/>
  <c r="X487" i="23" s="1"/>
  <c r="X488" i="23"/>
  <c r="X345" i="23"/>
  <c r="X1017" i="23"/>
  <c r="X831" i="23"/>
  <c r="X530" i="23"/>
  <c r="X536" i="23"/>
  <c r="X632" i="23"/>
  <c r="X737" i="23"/>
  <c r="X732" i="23"/>
  <c r="X713" i="23"/>
  <c r="X719" i="23"/>
  <c r="X725" i="23"/>
  <c r="X733" i="23"/>
  <c r="X746" i="23"/>
  <c r="X834" i="23"/>
  <c r="X792" i="23"/>
  <c r="X778" i="23"/>
  <c r="V819" i="23"/>
  <c r="X819" i="23" s="1"/>
  <c r="X769" i="23"/>
  <c r="X926" i="23"/>
  <c r="X956" i="23"/>
  <c r="X1085" i="23"/>
  <c r="X1088" i="23"/>
  <c r="X921" i="23"/>
  <c r="X927" i="23"/>
  <c r="X828" i="23"/>
  <c r="X1126" i="23"/>
  <c r="V525" i="23"/>
  <c r="X525" i="23" s="1"/>
  <c r="X532" i="23"/>
  <c r="V579" i="23"/>
  <c r="X626" i="23"/>
  <c r="U637" i="23"/>
  <c r="X637" i="23" s="1"/>
  <c r="X643" i="23"/>
  <c r="U664" i="23"/>
  <c r="X664" i="23" s="1"/>
  <c r="X731" i="23"/>
  <c r="X758" i="23"/>
  <c r="X715" i="23"/>
  <c r="X721" i="23"/>
  <c r="X727" i="23"/>
  <c r="X760" i="23"/>
  <c r="X802" i="23"/>
  <c r="V774" i="23"/>
  <c r="X753" i="23"/>
  <c r="U782" i="23"/>
  <c r="X782" i="23" s="1"/>
  <c r="X817" i="23"/>
  <c r="V962" i="23"/>
  <c r="X962" i="23" s="1"/>
  <c r="X936" i="23"/>
  <c r="X928" i="23"/>
  <c r="U1017" i="23"/>
  <c r="X1120" i="23"/>
  <c r="U1122" i="23"/>
  <c r="X1122" i="23" s="1"/>
  <c r="X908" i="23"/>
  <c r="U898" i="23"/>
  <c r="X898" i="23" s="1"/>
  <c r="U1092" i="23"/>
  <c r="X1092" i="23" s="1"/>
  <c r="V984" i="23"/>
  <c r="U984" i="23"/>
  <c r="X984" i="23" s="1"/>
  <c r="U1080" i="23"/>
  <c r="V1080" i="23"/>
  <c r="X534" i="23"/>
  <c r="V624" i="23"/>
  <c r="X624" i="23" s="1"/>
  <c r="V1079" i="23"/>
  <c r="X1079" i="23" s="1"/>
  <c r="U1020" i="23"/>
  <c r="X1020" i="23" s="1"/>
  <c r="U1116" i="23"/>
  <c r="X1116" i="23" s="1"/>
  <c r="X884" i="23"/>
  <c r="V1008" i="23"/>
  <c r="U1008" i="23"/>
  <c r="U651" i="23"/>
  <c r="X651" i="23" s="1"/>
  <c r="V912" i="23"/>
  <c r="X912" i="23" s="1"/>
  <c r="X549" i="23"/>
  <c r="U709" i="23"/>
  <c r="X709" i="23" s="1"/>
  <c r="X730" i="23"/>
  <c r="X711" i="23"/>
  <c r="X717" i="23"/>
  <c r="X723" i="23"/>
  <c r="X798" i="23"/>
  <c r="X764" i="23"/>
  <c r="X783" i="23"/>
  <c r="X788" i="23"/>
  <c r="X809" i="23"/>
  <c r="X938" i="23"/>
  <c r="X996" i="23"/>
  <c r="P590" i="23"/>
  <c r="P776" i="23"/>
  <c r="N774" i="23"/>
  <c r="P774" i="23" s="1"/>
  <c r="N919" i="23"/>
  <c r="P919" i="23" s="1"/>
  <c r="P1165" i="23"/>
  <c r="P535" i="23"/>
  <c r="P546" i="23"/>
  <c r="P550" i="23"/>
  <c r="P572" i="23"/>
  <c r="M592" i="23"/>
  <c r="P592" i="23" s="1"/>
  <c r="N628" i="23"/>
  <c r="P628" i="23" s="1"/>
  <c r="N606" i="23"/>
  <c r="P606" i="23" s="1"/>
  <c r="P766" i="23"/>
  <c r="P769" i="23"/>
  <c r="M772" i="23"/>
  <c r="P772" i="23" s="1"/>
  <c r="P775" i="23"/>
  <c r="P778" i="23"/>
  <c r="N867" i="23"/>
  <c r="P867" i="23" s="1"/>
  <c r="M899" i="23"/>
  <c r="P899" i="23" s="1"/>
  <c r="M911" i="23"/>
  <c r="P911" i="23" s="1"/>
  <c r="P884" i="23"/>
  <c r="N913" i="23"/>
  <c r="P913" i="23" s="1"/>
  <c r="N1138" i="23"/>
  <c r="M1116" i="23"/>
  <c r="P1116" i="23" s="1"/>
  <c r="P526" i="23"/>
  <c r="P598" i="23"/>
  <c r="P616" i="23"/>
  <c r="P642" i="23"/>
  <c r="P644" i="23"/>
  <c r="N845" i="23"/>
  <c r="P845" i="23" s="1"/>
  <c r="P562" i="23"/>
  <c r="P883" i="23"/>
  <c r="P909" i="23"/>
  <c r="P925" i="23"/>
  <c r="P908" i="23"/>
  <c r="N1035" i="23"/>
  <c r="P1035" i="23" s="1"/>
  <c r="P1144" i="23"/>
  <c r="P940" i="23"/>
  <c r="P942" i="23"/>
  <c r="P906" i="23"/>
  <c r="P954" i="23"/>
  <c r="P988" i="23"/>
  <c r="P1036" i="23"/>
  <c r="P1147" i="23"/>
  <c r="N1014" i="23"/>
  <c r="M1014" i="23"/>
  <c r="P530" i="23"/>
  <c r="N971" i="23"/>
  <c r="P971" i="23" s="1"/>
  <c r="N1051" i="23"/>
  <c r="M1140" i="23"/>
  <c r="P1091" i="23"/>
  <c r="N630" i="23"/>
  <c r="M630" i="23"/>
  <c r="P566" i="23"/>
  <c r="P765" i="23"/>
  <c r="P768" i="23"/>
  <c r="P771" i="23"/>
  <c r="P777" i="23"/>
  <c r="N851" i="23"/>
  <c r="P851" i="23" s="1"/>
  <c r="M834" i="23"/>
  <c r="P834" i="23" s="1"/>
  <c r="P886" i="23"/>
  <c r="P880" i="23"/>
  <c r="P879" i="23"/>
  <c r="P1051" i="23"/>
  <c r="P922" i="23"/>
  <c r="P1124" i="23"/>
  <c r="P1136" i="23"/>
  <c r="N930" i="23"/>
  <c r="P930" i="23" s="1"/>
  <c r="P1078" i="23"/>
  <c r="P1153" i="23"/>
  <c r="P972" i="23"/>
  <c r="P1002" i="23"/>
  <c r="P541" i="23"/>
  <c r="N596" i="23"/>
  <c r="P596" i="23" s="1"/>
  <c r="M792" i="23"/>
  <c r="P792" i="23" s="1"/>
  <c r="N870" i="23"/>
  <c r="P870" i="23" s="1"/>
  <c r="N1019" i="23"/>
  <c r="P1019" i="23" s="1"/>
  <c r="N1080" i="23"/>
  <c r="M1080" i="23"/>
  <c r="F531" i="23"/>
  <c r="H531" i="23" s="1"/>
  <c r="H592" i="23"/>
  <c r="H645" i="23"/>
  <c r="H773" i="23"/>
  <c r="H663" i="23"/>
  <c r="H811" i="23"/>
  <c r="F888" i="23"/>
  <c r="H888" i="23" s="1"/>
  <c r="H920" i="23"/>
  <c r="F1054" i="23"/>
  <c r="H1054" i="23" s="1"/>
  <c r="F1036" i="23"/>
  <c r="H1036" i="23" s="1"/>
  <c r="F1060" i="23"/>
  <c r="H1060" i="23" s="1"/>
  <c r="E1058" i="23"/>
  <c r="H1058" i="23" s="1"/>
  <c r="F1133" i="23"/>
  <c r="H1133" i="23" s="1"/>
  <c r="F1068" i="23"/>
  <c r="H1068" i="23" s="1"/>
  <c r="E1122" i="23"/>
  <c r="H1122" i="23" s="1"/>
  <c r="H549" i="23"/>
  <c r="H551" i="23"/>
  <c r="F640" i="23"/>
  <c r="H640" i="23" s="1"/>
  <c r="H675" i="23"/>
  <c r="F946" i="23"/>
  <c r="H946" i="23" s="1"/>
  <c r="H1050" i="23"/>
  <c r="H1032" i="23"/>
  <c r="F1114" i="23"/>
  <c r="H1114" i="23" s="1"/>
  <c r="H1129" i="23"/>
  <c r="H1147" i="23"/>
  <c r="H1165" i="23"/>
  <c r="H1119" i="23"/>
  <c r="H1009" i="23"/>
  <c r="H686" i="23"/>
  <c r="H698" i="23"/>
  <c r="F807" i="23"/>
  <c r="H807" i="23" s="1"/>
  <c r="H902" i="23"/>
  <c r="F525" i="23"/>
  <c r="H525" i="23" s="1"/>
  <c r="H659" i="23"/>
  <c r="E787" i="23"/>
  <c r="H787" i="23" s="1"/>
  <c r="H926" i="23"/>
  <c r="F898" i="23"/>
  <c r="H898" i="23" s="1"/>
  <c r="E1074" i="23"/>
  <c r="H1074" i="23" s="1"/>
  <c r="H1125" i="23"/>
  <c r="H1044" i="23"/>
  <c r="F1161" i="23"/>
  <c r="H1161" i="23" s="1"/>
  <c r="H589" i="23"/>
  <c r="H583" i="23"/>
  <c r="H587" i="23"/>
  <c r="H644" i="23"/>
  <c r="H653" i="23"/>
  <c r="H799" i="23"/>
  <c r="E829" i="23"/>
  <c r="H829" i="23" s="1"/>
  <c r="H886" i="23"/>
  <c r="H892" i="23"/>
  <c r="F940" i="23"/>
  <c r="H940" i="23" s="1"/>
  <c r="F952" i="23"/>
  <c r="H952" i="23" s="1"/>
  <c r="H1062" i="23"/>
  <c r="H969" i="23"/>
  <c r="H1118" i="23"/>
  <c r="H982" i="23"/>
  <c r="H688" i="23"/>
  <c r="H700" i="23"/>
  <c r="X451" i="23"/>
  <c r="V362" i="23"/>
  <c r="X362" i="23" s="1"/>
  <c r="X360" i="23"/>
  <c r="U431" i="23"/>
  <c r="X431" i="23" s="1"/>
  <c r="X455" i="23"/>
  <c r="X518" i="23"/>
  <c r="U515" i="23"/>
  <c r="V515" i="23"/>
  <c r="X457" i="23"/>
  <c r="X506" i="23"/>
  <c r="V388" i="23"/>
  <c r="U388" i="23"/>
  <c r="X363" i="23"/>
  <c r="U340" i="23"/>
  <c r="V340" i="23"/>
  <c r="P343" i="23"/>
  <c r="P440" i="23"/>
  <c r="P508" i="23"/>
  <c r="N358" i="23"/>
  <c r="P358" i="23" s="1"/>
  <c r="M411" i="23"/>
  <c r="P411" i="23" s="1"/>
  <c r="P389" i="23"/>
  <c r="P410" i="23"/>
  <c r="M449" i="23"/>
  <c r="P449" i="23" s="1"/>
  <c r="P512" i="23"/>
  <c r="P336" i="23"/>
  <c r="P327" i="23"/>
  <c r="M424" i="23"/>
  <c r="P424" i="23" s="1"/>
  <c r="P467" i="23"/>
  <c r="P344" i="23"/>
  <c r="P369" i="23"/>
  <c r="P437" i="23"/>
  <c r="P498" i="23"/>
  <c r="P490" i="23"/>
  <c r="P367" i="23"/>
  <c r="P423" i="23"/>
  <c r="P321" i="23"/>
  <c r="H406" i="23"/>
  <c r="H418" i="23"/>
  <c r="F432" i="23"/>
  <c r="H432" i="23" s="1"/>
  <c r="E493" i="23"/>
  <c r="F334" i="23"/>
  <c r="H334" i="23" s="1"/>
  <c r="H414" i="23"/>
  <c r="H434" i="23"/>
  <c r="E484" i="23"/>
  <c r="H484" i="23" s="1"/>
  <c r="H370" i="23"/>
  <c r="F383" i="23"/>
  <c r="H383" i="23" s="1"/>
  <c r="H422" i="23"/>
  <c r="X282" i="23"/>
  <c r="U220" i="23"/>
  <c r="V220" i="23"/>
  <c r="X209" i="23"/>
  <c r="X123" i="23"/>
  <c r="X315" i="23"/>
  <c r="X301" i="23"/>
  <c r="X289" i="23"/>
  <c r="X218" i="23"/>
  <c r="X318" i="23"/>
  <c r="X127" i="23"/>
  <c r="X152" i="23"/>
  <c r="X145" i="23"/>
  <c r="X310" i="23"/>
  <c r="V284" i="23"/>
  <c r="X284" i="23" s="1"/>
  <c r="X256" i="23"/>
  <c r="X242" i="23"/>
  <c r="X290" i="23"/>
  <c r="X248" i="23"/>
  <c r="X280" i="23"/>
  <c r="X135" i="23"/>
  <c r="X308" i="23"/>
  <c r="X221" i="23"/>
  <c r="X300" i="23"/>
  <c r="X274" i="23"/>
  <c r="X311" i="23"/>
  <c r="X169" i="23"/>
  <c r="X161" i="23"/>
  <c r="X251" i="23"/>
  <c r="M176" i="23"/>
  <c r="P176" i="23" s="1"/>
  <c r="P126" i="23"/>
  <c r="P297" i="23"/>
  <c r="P256" i="23"/>
  <c r="P174" i="23"/>
  <c r="P124" i="23"/>
  <c r="N214" i="23"/>
  <c r="P214" i="23" s="1"/>
  <c r="P132" i="23"/>
  <c r="N298" i="23"/>
  <c r="P298" i="23" s="1"/>
  <c r="P136" i="23"/>
  <c r="P153" i="23"/>
  <c r="P189" i="23"/>
  <c r="P241" i="23"/>
  <c r="P154" i="23"/>
  <c r="P172" i="23"/>
  <c r="M262" i="23"/>
  <c r="P262" i="23" s="1"/>
  <c r="M202" i="23"/>
  <c r="P202" i="23" s="1"/>
  <c r="P150" i="23"/>
  <c r="P311" i="23"/>
  <c r="P260" i="23"/>
  <c r="N196" i="23"/>
  <c r="P196" i="23" s="1"/>
  <c r="N120" i="23"/>
  <c r="P120" i="23" s="1"/>
  <c r="X223" i="23"/>
  <c r="P138" i="23"/>
  <c r="X115" i="23"/>
  <c r="X106" i="23"/>
  <c r="H87" i="23"/>
  <c r="X101" i="23"/>
  <c r="X95" i="23"/>
  <c r="X121" i="23"/>
  <c r="H100" i="23"/>
  <c r="H113" i="23"/>
  <c r="X73" i="23"/>
  <c r="X59" i="23"/>
  <c r="H57" i="23"/>
  <c r="H33" i="23"/>
  <c r="H291" i="23"/>
  <c r="H187" i="23"/>
  <c r="H192" i="23"/>
  <c r="P361" i="23"/>
  <c r="P401" i="23"/>
  <c r="H412" i="23"/>
  <c r="P364" i="23"/>
  <c r="P412" i="23"/>
  <c r="P395" i="23"/>
  <c r="X447" i="23"/>
  <c r="P435" i="23"/>
  <c r="P453" i="23"/>
  <c r="P456" i="23"/>
  <c r="X494" i="23"/>
  <c r="P434" i="23"/>
  <c r="P544" i="23"/>
  <c r="H493" i="23"/>
  <c r="P520" i="23"/>
  <c r="X512" i="23"/>
  <c r="P524" i="23"/>
  <c r="X526" i="23"/>
  <c r="P505" i="23"/>
  <c r="P504" i="23"/>
  <c r="P496" i="23"/>
  <c r="X544" i="23"/>
  <c r="X497" i="23"/>
  <c r="X548" i="23"/>
  <c r="P568" i="23"/>
  <c r="P578" i="23"/>
  <c r="P581" i="23"/>
  <c r="P584" i="23"/>
  <c r="H588" i="23"/>
  <c r="P594" i="23"/>
  <c r="H619" i="23"/>
  <c r="H585" i="23"/>
  <c r="P677" i="23"/>
  <c r="H725" i="23"/>
  <c r="X736" i="23"/>
  <c r="X742" i="23"/>
  <c r="X754" i="23"/>
  <c r="X744" i="23"/>
  <c r="X750" i="23"/>
  <c r="H765" i="23"/>
  <c r="H768" i="23"/>
  <c r="H771" i="23"/>
  <c r="H774" i="23"/>
  <c r="H777" i="23"/>
  <c r="X752" i="23"/>
  <c r="H790" i="23"/>
  <c r="X768" i="23"/>
  <c r="X806" i="23"/>
  <c r="X576" i="23"/>
  <c r="X836" i="23"/>
  <c r="P885" i="23"/>
  <c r="H905" i="23"/>
  <c r="X896" i="23"/>
  <c r="H912" i="23"/>
  <c r="E1046" i="23"/>
  <c r="H1046" i="23" s="1"/>
  <c r="X1128" i="23"/>
  <c r="H1311" i="23"/>
  <c r="P1309" i="23"/>
  <c r="X1307" i="23"/>
  <c r="X1319" i="23"/>
  <c r="X1298" i="23"/>
  <c r="X1290" i="23"/>
  <c r="X1294" i="23"/>
  <c r="H1285" i="23"/>
  <c r="U990" i="23"/>
  <c r="V990" i="23"/>
  <c r="V1143" i="23"/>
  <c r="U1143" i="23"/>
  <c r="V1163" i="23"/>
  <c r="U1163" i="23"/>
  <c r="X1163" i="23"/>
  <c r="E570" i="23"/>
  <c r="F570" i="23"/>
  <c r="V1090" i="23"/>
  <c r="U1090" i="23"/>
  <c r="P148" i="23"/>
  <c r="X374" i="23"/>
  <c r="H410" i="23"/>
  <c r="P447" i="23"/>
  <c r="X490" i="23"/>
  <c r="H453" i="23"/>
  <c r="H459" i="23"/>
  <c r="X822" i="23"/>
  <c r="H1042" i="23"/>
  <c r="X1198" i="23"/>
  <c r="N998" i="23"/>
  <c r="M998" i="23"/>
  <c r="V1157" i="23"/>
  <c r="U1157" i="23"/>
  <c r="X1157" i="23" s="1"/>
  <c r="X1118" i="23"/>
  <c r="N1158" i="23"/>
  <c r="M1158" i="23"/>
  <c r="P1158" i="23" s="1"/>
  <c r="E1173" i="23"/>
  <c r="H1173" i="23" s="1"/>
  <c r="N1187" i="23"/>
  <c r="M1187" i="23"/>
  <c r="P1187" i="23" s="1"/>
  <c r="X143" i="23"/>
  <c r="X131" i="23"/>
  <c r="P144" i="23"/>
  <c r="X117" i="23"/>
  <c r="H105" i="23"/>
  <c r="X76" i="23"/>
  <c r="P80" i="23"/>
  <c r="H97" i="23"/>
  <c r="X107" i="23"/>
  <c r="H91" i="23"/>
  <c r="H117" i="23"/>
  <c r="X72" i="23"/>
  <c r="X64" i="23"/>
  <c r="H71" i="23"/>
  <c r="H41" i="23"/>
  <c r="H80" i="23"/>
  <c r="H303" i="23"/>
  <c r="H285" i="23"/>
  <c r="H211" i="23"/>
  <c r="H190" i="23"/>
  <c r="H267" i="23"/>
  <c r="H408" i="23"/>
  <c r="P383" i="23"/>
  <c r="X380" i="23"/>
  <c r="H407" i="23"/>
  <c r="P406" i="23"/>
  <c r="P414" i="23"/>
  <c r="H402" i="23"/>
  <c r="H423" i="23"/>
  <c r="P438" i="23"/>
  <c r="P479" i="23"/>
  <c r="X522" i="23"/>
  <c r="X546" i="23"/>
  <c r="P532" i="23"/>
  <c r="X438" i="23"/>
  <c r="X479" i="23"/>
  <c r="P495" i="23"/>
  <c r="X482" i="23"/>
  <c r="X516" i="23"/>
  <c r="X448" i="23"/>
  <c r="P489" i="23"/>
  <c r="P499" i="23"/>
  <c r="P538" i="23"/>
  <c r="X520" i="23"/>
  <c r="P529" i="23"/>
  <c r="P542" i="23"/>
  <c r="X508" i="23"/>
  <c r="P517" i="23"/>
  <c r="P551" i="23"/>
  <c r="P564" i="23"/>
  <c r="P579" i="23"/>
  <c r="P582" i="23"/>
  <c r="P576" i="23"/>
  <c r="H579" i="23"/>
  <c r="X579" i="23"/>
  <c r="X582" i="23"/>
  <c r="X585" i="23"/>
  <c r="X588" i="23"/>
  <c r="X591" i="23"/>
  <c r="X594" i="23"/>
  <c r="H590" i="23"/>
  <c r="P591" i="23"/>
  <c r="H593" i="23"/>
  <c r="H634" i="23"/>
  <c r="H655" i="23"/>
  <c r="H647" i="23"/>
  <c r="P640" i="23"/>
  <c r="X655" i="23"/>
  <c r="H721" i="23"/>
  <c r="H727" i="23"/>
  <c r="X749" i="23"/>
  <c r="X745" i="23"/>
  <c r="H766" i="23"/>
  <c r="H769" i="23"/>
  <c r="H772" i="23"/>
  <c r="H775" i="23"/>
  <c r="H778" i="23"/>
  <c r="H805" i="23"/>
  <c r="X770" i="23"/>
  <c r="X793" i="23"/>
  <c r="X796" i="23"/>
  <c r="X777" i="23"/>
  <c r="X794" i="23"/>
  <c r="P873" i="23"/>
  <c r="P897" i="23"/>
  <c r="P882" i="23"/>
  <c r="P878" i="23"/>
  <c r="H972" i="23"/>
  <c r="H1307" i="23"/>
  <c r="H1319" i="23"/>
  <c r="P1317" i="23"/>
  <c r="X1315" i="23"/>
  <c r="U924" i="23"/>
  <c r="V924" i="23"/>
  <c r="E1024" i="23"/>
  <c r="F1024" i="23"/>
  <c r="U1044" i="23"/>
  <c r="V1044" i="23"/>
  <c r="F1070" i="23"/>
  <c r="E1070" i="23"/>
  <c r="H1070" i="23" s="1"/>
  <c r="V1094" i="23"/>
  <c r="U1094" i="23"/>
  <c r="H81" i="23"/>
  <c r="P116" i="23"/>
  <c r="F1079" i="23"/>
  <c r="E1079" i="23"/>
  <c r="H1079" i="23" s="1"/>
  <c r="E1157" i="23"/>
  <c r="F1157" i="23"/>
  <c r="V1175" i="23"/>
  <c r="U1175" i="23"/>
  <c r="E681" i="23"/>
  <c r="F681" i="23"/>
  <c r="H681" i="23" s="1"/>
  <c r="E687" i="23"/>
  <c r="F687" i="23"/>
  <c r="H687" i="23" s="1"/>
  <c r="E693" i="23"/>
  <c r="F693" i="23"/>
  <c r="E699" i="23"/>
  <c r="F699" i="23"/>
  <c r="H699" i="23" s="1"/>
  <c r="E705" i="23"/>
  <c r="F705" i="23"/>
  <c r="H705" i="23" s="1"/>
  <c r="F839" i="23"/>
  <c r="E839" i="23"/>
  <c r="V854" i="23"/>
  <c r="U854" i="23"/>
  <c r="M869" i="23"/>
  <c r="P869" i="23" s="1"/>
  <c r="E374" i="23"/>
  <c r="F374" i="23"/>
  <c r="E478" i="23"/>
  <c r="F478" i="23"/>
  <c r="N674" i="23"/>
  <c r="M674" i="23"/>
  <c r="F813" i="23"/>
  <c r="E813" i="23"/>
  <c r="F1218" i="23"/>
  <c r="E1218" i="23"/>
  <c r="H1218" i="23" s="1"/>
  <c r="F620" i="23"/>
  <c r="E620" i="23"/>
  <c r="N627" i="23"/>
  <c r="M627" i="23"/>
  <c r="P627" i="23" s="1"/>
  <c r="M648" i="23"/>
  <c r="N648" i="23"/>
  <c r="H794" i="23"/>
  <c r="X215" i="23"/>
  <c r="H78" i="23"/>
  <c r="H39" i="23"/>
  <c r="H98" i="23"/>
  <c r="H319" i="23"/>
  <c r="H315" i="23"/>
  <c r="H297" i="23"/>
  <c r="X342" i="23"/>
  <c r="X354" i="23"/>
  <c r="H416" i="23"/>
  <c r="H435" i="23"/>
  <c r="X453" i="23"/>
  <c r="P459" i="23"/>
  <c r="H487" i="23"/>
  <c r="X500" i="23"/>
  <c r="P483" i="23"/>
  <c r="H497" i="23"/>
  <c r="X454" i="23"/>
  <c r="P486" i="23"/>
  <c r="P522" i="23"/>
  <c r="P536" i="23"/>
  <c r="P511" i="23"/>
  <c r="X514" i="23"/>
  <c r="P523" i="23"/>
  <c r="H550" i="23"/>
  <c r="H577" i="23"/>
  <c r="H580" i="23"/>
  <c r="H595" i="23"/>
  <c r="H594" i="23"/>
  <c r="H637" i="23"/>
  <c r="X641" i="23"/>
  <c r="H651" i="23"/>
  <c r="H677" i="23"/>
  <c r="P659" i="23"/>
  <c r="H723" i="23"/>
  <c r="P665" i="23"/>
  <c r="H767" i="23"/>
  <c r="H770" i="23"/>
  <c r="H776" i="23"/>
  <c r="H779" i="23"/>
  <c r="H804" i="23"/>
  <c r="X815" i="23"/>
  <c r="X823" i="23"/>
  <c r="H795" i="23"/>
  <c r="X804" i="23"/>
  <c r="X765" i="23"/>
  <c r="X773" i="23"/>
  <c r="X958" i="23"/>
  <c r="X946" i="23"/>
  <c r="H1038" i="23"/>
  <c r="P1081" i="23"/>
  <c r="H1315" i="23"/>
  <c r="P1313" i="23"/>
  <c r="X1311" i="23"/>
  <c r="E922" i="23"/>
  <c r="F922" i="23"/>
  <c r="N914" i="23"/>
  <c r="M914" i="23"/>
  <c r="E958" i="23"/>
  <c r="H958" i="23" s="1"/>
  <c r="U974" i="23"/>
  <c r="V974" i="23"/>
  <c r="N992" i="23"/>
  <c r="M992" i="23"/>
  <c r="F1013" i="23"/>
  <c r="E1013" i="23"/>
  <c r="H1013" i="23"/>
  <c r="U902" i="23"/>
  <c r="V902" i="23"/>
  <c r="N1118" i="23"/>
  <c r="M1118" i="23"/>
  <c r="V1129" i="23"/>
  <c r="U1129" i="23"/>
  <c r="X1129" i="23" s="1"/>
  <c r="X219" i="23"/>
  <c r="P146" i="23"/>
  <c r="X129" i="23"/>
  <c r="X78" i="23"/>
  <c r="P56" i="23"/>
  <c r="H185" i="23"/>
  <c r="H183" i="23"/>
  <c r="P355" i="23"/>
  <c r="H421" i="23"/>
  <c r="P461" i="23"/>
  <c r="H425" i="23"/>
  <c r="X445" i="23"/>
  <c r="P443" i="23"/>
  <c r="X495" i="23"/>
  <c r="N1258" i="23"/>
  <c r="M1258" i="23"/>
  <c r="M871" i="23"/>
  <c r="P871" i="23" s="1"/>
  <c r="U872" i="23"/>
  <c r="V872" i="23"/>
  <c r="V1051" i="23"/>
  <c r="U1051" i="23"/>
  <c r="X1051" i="23" s="1"/>
  <c r="U1210" i="23"/>
  <c r="V1210" i="23"/>
  <c r="V1162" i="23"/>
  <c r="U1162" i="23"/>
  <c r="V1183" i="23"/>
  <c r="U1183" i="23"/>
  <c r="X1121" i="23"/>
  <c r="U1252" i="23"/>
  <c r="V1252" i="23"/>
  <c r="E915" i="23"/>
  <c r="F915" i="23"/>
  <c r="E923" i="23"/>
  <c r="F923" i="23"/>
  <c r="N996" i="23"/>
  <c r="M996" i="23"/>
  <c r="P996" i="23" s="1"/>
  <c r="V1279" i="23"/>
  <c r="U1279" i="23"/>
  <c r="X1279" i="23" s="1"/>
  <c r="U976" i="23"/>
  <c r="X976" i="23" s="1"/>
  <c r="V976" i="23"/>
  <c r="N994" i="23"/>
  <c r="M994" i="23"/>
  <c r="P994" i="23" s="1"/>
  <c r="U1006" i="23"/>
  <c r="V1006" i="23"/>
  <c r="U998" i="23"/>
  <c r="X998" i="23" s="1"/>
  <c r="V998" i="23"/>
  <c r="V1027" i="23"/>
  <c r="U1027" i="23"/>
  <c r="E992" i="23"/>
  <c r="F992" i="23"/>
  <c r="H1003" i="23"/>
  <c r="H988" i="23"/>
  <c r="N1016" i="23"/>
  <c r="M1016" i="23"/>
  <c r="P1016" i="23" s="1"/>
  <c r="H1000" i="23"/>
  <c r="V1014" i="23"/>
  <c r="U1014" i="23"/>
  <c r="N1038" i="23"/>
  <c r="M1038" i="23"/>
  <c r="N1008" i="23"/>
  <c r="M1008" i="23"/>
  <c r="V1037" i="23"/>
  <c r="U1037" i="23"/>
  <c r="U1028" i="23"/>
  <c r="V1028" i="23"/>
  <c r="U1050" i="23"/>
  <c r="V1050" i="23"/>
  <c r="F1039" i="23"/>
  <c r="E1039" i="23"/>
  <c r="E980" i="23"/>
  <c r="F980" i="23"/>
  <c r="V1069" i="23"/>
  <c r="U1069" i="23"/>
  <c r="E1258" i="23"/>
  <c r="F1258" i="23"/>
  <c r="M946" i="23"/>
  <c r="N946" i="23"/>
  <c r="M1204" i="23"/>
  <c r="N1204" i="23"/>
  <c r="F1170" i="23"/>
  <c r="E1170" i="23"/>
  <c r="H1170" i="23"/>
  <c r="M1194" i="23"/>
  <c r="N1194" i="23"/>
  <c r="M1212" i="23"/>
  <c r="N1212" i="23"/>
  <c r="F1189" i="23"/>
  <c r="E1189" i="23"/>
  <c r="H1189" i="23" s="1"/>
  <c r="M1196" i="23"/>
  <c r="N1196" i="23"/>
  <c r="P1196" i="23" s="1"/>
  <c r="V1049" i="23"/>
  <c r="U1049" i="23"/>
  <c r="V1077" i="23"/>
  <c r="U1077" i="23"/>
  <c r="V1181" i="23"/>
  <c r="U1181" i="23"/>
  <c r="U682" i="23"/>
  <c r="V682" i="23"/>
  <c r="X682" i="23" s="1"/>
  <c r="U688" i="23"/>
  <c r="V688" i="23"/>
  <c r="U694" i="23"/>
  <c r="V694" i="23"/>
  <c r="U700" i="23"/>
  <c r="V700" i="23"/>
  <c r="X700" i="23" s="1"/>
  <c r="E553" i="23"/>
  <c r="H553" i="23" s="1"/>
  <c r="F553" i="23"/>
  <c r="F819" i="23"/>
  <c r="E819" i="23"/>
  <c r="H819" i="23" s="1"/>
  <c r="V846" i="23"/>
  <c r="U846" i="23"/>
  <c r="X846" i="23" s="1"/>
  <c r="M460" i="23"/>
  <c r="P460" i="23" s="1"/>
  <c r="N460" i="23"/>
  <c r="E380" i="23"/>
  <c r="F380" i="23"/>
  <c r="M436" i="23"/>
  <c r="N436" i="23"/>
  <c r="M660" i="23"/>
  <c r="N660" i="23"/>
  <c r="M683" i="23"/>
  <c r="N683" i="23"/>
  <c r="M701" i="23"/>
  <c r="N701" i="23"/>
  <c r="M693" i="23"/>
  <c r="N693" i="23"/>
  <c r="M454" i="23"/>
  <c r="N454" i="23"/>
  <c r="E506" i="23"/>
  <c r="F506" i="23"/>
  <c r="U303" i="23"/>
  <c r="V303" i="23"/>
  <c r="M254" i="23"/>
  <c r="N254" i="23"/>
  <c r="M232" i="23"/>
  <c r="N232" i="23"/>
  <c r="N207" i="23"/>
  <c r="M207" i="23"/>
  <c r="M629" i="23"/>
  <c r="N629" i="23"/>
  <c r="M685" i="23"/>
  <c r="N685" i="23"/>
  <c r="M703" i="23"/>
  <c r="N703" i="23"/>
  <c r="P236" i="23"/>
  <c r="M304" i="23"/>
  <c r="N304" i="23"/>
  <c r="N273" i="23"/>
  <c r="M273" i="23"/>
  <c r="P273" i="23" s="1"/>
  <c r="N255" i="23"/>
  <c r="M255" i="23"/>
  <c r="U212" i="23"/>
  <c r="V212" i="23"/>
  <c r="H203" i="23"/>
  <c r="M293" i="23"/>
  <c r="N293" i="23"/>
  <c r="P293" i="23" s="1"/>
  <c r="U288" i="23"/>
  <c r="V288" i="23"/>
  <c r="X288" i="23" s="1"/>
  <c r="N165" i="23"/>
  <c r="M165" i="23"/>
  <c r="N158" i="23"/>
  <c r="M158" i="23"/>
  <c r="P199" i="23"/>
  <c r="X944" i="23"/>
  <c r="X920" i="23"/>
  <c r="X934" i="23"/>
  <c r="X1021" i="23"/>
  <c r="H1181" i="23"/>
  <c r="H1201" i="23"/>
  <c r="H1195" i="23"/>
  <c r="H1228" i="23"/>
  <c r="H1231" i="23"/>
  <c r="H1234" i="23"/>
  <c r="E1254" i="23"/>
  <c r="F1254" i="23"/>
  <c r="E1263" i="23"/>
  <c r="F1263" i="23"/>
  <c r="U1002" i="23"/>
  <c r="V1002" i="23"/>
  <c r="U880" i="23"/>
  <c r="V880" i="23"/>
  <c r="U988" i="23"/>
  <c r="X988" i="23" s="1"/>
  <c r="V988" i="23"/>
  <c r="F1132" i="23"/>
  <c r="E1132" i="23"/>
  <c r="F1017" i="23"/>
  <c r="E1017" i="23"/>
  <c r="F1128" i="23"/>
  <c r="E1128" i="23"/>
  <c r="H1128" i="23" s="1"/>
  <c r="F1150" i="23"/>
  <c r="E1150" i="23"/>
  <c r="U1062" i="23"/>
  <c r="V1062" i="23"/>
  <c r="E1006" i="23"/>
  <c r="F1006" i="23"/>
  <c r="V1043" i="23"/>
  <c r="U1043" i="23"/>
  <c r="V1133" i="23"/>
  <c r="U1133" i="23"/>
  <c r="E566" i="23"/>
  <c r="F566" i="23"/>
  <c r="M1198" i="23"/>
  <c r="N1198" i="23"/>
  <c r="P1198" i="23" s="1"/>
  <c r="E917" i="23"/>
  <c r="F917" i="23"/>
  <c r="H990" i="23"/>
  <c r="F1071" i="23"/>
  <c r="E1071" i="23"/>
  <c r="M1202" i="23"/>
  <c r="N1202" i="23"/>
  <c r="E567" i="23"/>
  <c r="F567" i="23"/>
  <c r="F1164" i="23"/>
  <c r="E1164" i="23"/>
  <c r="H1164" i="23"/>
  <c r="N1179" i="23"/>
  <c r="M1179" i="23"/>
  <c r="P1179" i="23" s="1"/>
  <c r="U623" i="23"/>
  <c r="V623" i="23"/>
  <c r="F1178" i="23"/>
  <c r="E1178" i="23"/>
  <c r="E1198" i="23"/>
  <c r="F1198" i="23"/>
  <c r="V1171" i="23"/>
  <c r="U1171" i="23"/>
  <c r="P1200" i="23"/>
  <c r="U1226" i="23"/>
  <c r="V1226" i="23"/>
  <c r="V559" i="23"/>
  <c r="U559" i="23"/>
  <c r="N1185" i="23"/>
  <c r="M1185" i="23"/>
  <c r="P1185" i="23" s="1"/>
  <c r="F831" i="23"/>
  <c r="E831" i="23"/>
  <c r="V862" i="23"/>
  <c r="U862" i="23"/>
  <c r="U629" i="23"/>
  <c r="V629" i="23"/>
  <c r="M678" i="23"/>
  <c r="N678" i="23"/>
  <c r="E685" i="23"/>
  <c r="F685" i="23"/>
  <c r="E691" i="23"/>
  <c r="F691" i="23"/>
  <c r="E697" i="23"/>
  <c r="F697" i="23"/>
  <c r="E703" i="23"/>
  <c r="F703" i="23"/>
  <c r="M448" i="23"/>
  <c r="N448" i="23"/>
  <c r="P448" i="23" s="1"/>
  <c r="E466" i="23"/>
  <c r="F466" i="23"/>
  <c r="V856" i="23"/>
  <c r="U856" i="23"/>
  <c r="E384" i="23"/>
  <c r="H384" i="23" s="1"/>
  <c r="F384" i="23"/>
  <c r="M711" i="23"/>
  <c r="N711" i="23"/>
  <c r="E396" i="23"/>
  <c r="F396" i="23"/>
  <c r="E512" i="23"/>
  <c r="F512" i="23"/>
  <c r="N672" i="23"/>
  <c r="M672" i="23"/>
  <c r="P672" i="23" s="1"/>
  <c r="N823" i="23"/>
  <c r="M823" i="23"/>
  <c r="U539" i="23"/>
  <c r="V539" i="23"/>
  <c r="M306" i="23"/>
  <c r="N306" i="23"/>
  <c r="M234" i="23"/>
  <c r="N234" i="23"/>
  <c r="M230" i="23"/>
  <c r="P230" i="23" s="1"/>
  <c r="N230" i="23"/>
  <c r="M224" i="23"/>
  <c r="N224" i="23"/>
  <c r="V204" i="23"/>
  <c r="U204" i="23"/>
  <c r="U122" i="23"/>
  <c r="X122" i="23" s="1"/>
  <c r="V122" i="23"/>
  <c r="V272" i="23"/>
  <c r="U272" i="23"/>
  <c r="V254" i="23"/>
  <c r="U254" i="23"/>
  <c r="U182" i="23"/>
  <c r="V182" i="23"/>
  <c r="H299" i="23"/>
  <c r="E299" i="23"/>
  <c r="F299" i="23"/>
  <c r="P338" i="23"/>
  <c r="M313" i="23"/>
  <c r="N313" i="23"/>
  <c r="H339" i="23"/>
  <c r="X503" i="23"/>
  <c r="P315" i="23"/>
  <c r="V273" i="23"/>
  <c r="U273" i="23"/>
  <c r="X273" i="23" s="1"/>
  <c r="N251" i="23"/>
  <c r="M251" i="23"/>
  <c r="U192" i="23"/>
  <c r="V192" i="23"/>
  <c r="V157" i="23"/>
  <c r="U157" i="23"/>
  <c r="V148" i="23"/>
  <c r="U148" i="23"/>
  <c r="P184" i="23"/>
  <c r="P166" i="23"/>
  <c r="X160" i="23"/>
  <c r="X780" i="23"/>
  <c r="H801" i="23"/>
  <c r="X821" i="23"/>
  <c r="X811" i="23"/>
  <c r="X835" i="23"/>
  <c r="X774" i="23"/>
  <c r="X799" i="23"/>
  <c r="X803" i="23"/>
  <c r="X813" i="23"/>
  <c r="X790" i="23"/>
  <c r="H803" i="23"/>
  <c r="X767" i="23"/>
  <c r="X771" i="23"/>
  <c r="X824" i="23"/>
  <c r="P875" i="23"/>
  <c r="P889" i="23"/>
  <c r="H903" i="23"/>
  <c r="P877" i="23"/>
  <c r="H896" i="23"/>
  <c r="H914" i="23"/>
  <c r="X950" i="23"/>
  <c r="X960" i="23"/>
  <c r="X1140" i="23"/>
  <c r="P1148" i="23"/>
  <c r="X1164" i="23"/>
  <c r="P1172" i="23"/>
  <c r="H1127" i="23"/>
  <c r="X1199" i="23"/>
  <c r="X1206" i="23"/>
  <c r="H1219" i="23"/>
  <c r="H1207" i="23"/>
  <c r="H1094" i="23"/>
  <c r="X1132" i="23"/>
  <c r="X1150" i="23"/>
  <c r="X1168" i="23"/>
  <c r="H1187" i="23"/>
  <c r="P1188" i="23"/>
  <c r="H1229" i="23"/>
  <c r="N1259" i="23"/>
  <c r="P1259" i="23" s="1"/>
  <c r="E1253" i="23"/>
  <c r="F1253" i="23"/>
  <c r="U1264" i="23"/>
  <c r="V1264" i="23"/>
  <c r="X1280" i="23"/>
  <c r="F1275" i="23"/>
  <c r="E1275" i="23"/>
  <c r="H1275" i="23" s="1"/>
  <c r="N984" i="23"/>
  <c r="M984" i="23"/>
  <c r="H963" i="23"/>
  <c r="U1000" i="23"/>
  <c r="V1000" i="23"/>
  <c r="V1273" i="23"/>
  <c r="U1273" i="23"/>
  <c r="N980" i="23"/>
  <c r="M980" i="23"/>
  <c r="U1266" i="23"/>
  <c r="V1266" i="23"/>
  <c r="H976" i="23"/>
  <c r="U997" i="23"/>
  <c r="X997" i="23" s="1"/>
  <c r="V997" i="23"/>
  <c r="U980" i="23"/>
  <c r="V980" i="23"/>
  <c r="H998" i="23"/>
  <c r="X994" i="23"/>
  <c r="P934" i="23"/>
  <c r="N974" i="23"/>
  <c r="M974" i="23"/>
  <c r="F1146" i="23"/>
  <c r="E1146" i="23"/>
  <c r="H1146" i="23" s="1"/>
  <c r="F1049" i="23"/>
  <c r="E1049" i="23"/>
  <c r="V1059" i="23"/>
  <c r="U1059" i="23"/>
  <c r="X1059" i="23" s="1"/>
  <c r="U992" i="23"/>
  <c r="V992" i="23"/>
  <c r="F1059" i="23"/>
  <c r="E1059" i="23"/>
  <c r="F1080" i="23"/>
  <c r="E1080" i="23"/>
  <c r="H986" i="23"/>
  <c r="V1073" i="23"/>
  <c r="U1073" i="23"/>
  <c r="F1130" i="23"/>
  <c r="E1130" i="23"/>
  <c r="H1130" i="23" s="1"/>
  <c r="M1190" i="23"/>
  <c r="P1190" i="23" s="1"/>
  <c r="N1190" i="23"/>
  <c r="V1127" i="23"/>
  <c r="U1127" i="23"/>
  <c r="F1158" i="23"/>
  <c r="E1158" i="23"/>
  <c r="M1216" i="23"/>
  <c r="N1216" i="23"/>
  <c r="E569" i="23"/>
  <c r="F569" i="23"/>
  <c r="X1189" i="23"/>
  <c r="X913" i="23"/>
  <c r="H692" i="23"/>
  <c r="H704" i="23"/>
  <c r="U566" i="23"/>
  <c r="V566" i="23"/>
  <c r="U631" i="23"/>
  <c r="V631" i="23"/>
  <c r="N666" i="23"/>
  <c r="M666" i="23"/>
  <c r="U684" i="23"/>
  <c r="V684" i="23"/>
  <c r="X684" i="23" s="1"/>
  <c r="U690" i="23"/>
  <c r="V690" i="23"/>
  <c r="U696" i="23"/>
  <c r="V696" i="23"/>
  <c r="U702" i="23"/>
  <c r="V702" i="23"/>
  <c r="X702" i="23" s="1"/>
  <c r="V562" i="23"/>
  <c r="U562" i="23"/>
  <c r="V866" i="23"/>
  <c r="U866" i="23"/>
  <c r="E472" i="23"/>
  <c r="F472" i="23"/>
  <c r="N622" i="23"/>
  <c r="M622" i="23"/>
  <c r="F660" i="23"/>
  <c r="E660" i="23"/>
  <c r="M714" i="23"/>
  <c r="N714" i="23"/>
  <c r="M689" i="23"/>
  <c r="N689" i="23"/>
  <c r="V864" i="23"/>
  <c r="U864" i="23"/>
  <c r="M340" i="23"/>
  <c r="N340" i="23"/>
  <c r="H372" i="23"/>
  <c r="F1136" i="23"/>
  <c r="E1136" i="23"/>
  <c r="M681" i="23"/>
  <c r="N681" i="23"/>
  <c r="M699" i="23"/>
  <c r="N699" i="23"/>
  <c r="M1206" i="23"/>
  <c r="N1206" i="23"/>
  <c r="V860" i="23"/>
  <c r="U860" i="23"/>
  <c r="P295" i="23"/>
  <c r="M272" i="23"/>
  <c r="P272" i="23" s="1"/>
  <c r="N272" i="23"/>
  <c r="N203" i="23"/>
  <c r="M203" i="23"/>
  <c r="M691" i="23"/>
  <c r="N691" i="23"/>
  <c r="X228" i="23"/>
  <c r="P318" i="23"/>
  <c r="X295" i="23"/>
  <c r="U286" i="23"/>
  <c r="V286" i="23"/>
  <c r="X286" i="23" s="1"/>
  <c r="N271" i="23"/>
  <c r="P271" i="23" s="1"/>
  <c r="M271" i="23"/>
  <c r="N253" i="23"/>
  <c r="M253" i="23"/>
  <c r="M231" i="23"/>
  <c r="N231" i="23"/>
  <c r="F317" i="23"/>
  <c r="E317" i="23"/>
  <c r="H317" i="23" s="1"/>
  <c r="E293" i="23"/>
  <c r="H293" i="23" s="1"/>
  <c r="F293" i="23"/>
  <c r="M317" i="23"/>
  <c r="N317" i="23"/>
  <c r="X229" i="23"/>
  <c r="M286" i="23"/>
  <c r="N286" i="23"/>
  <c r="U306" i="23"/>
  <c r="V306" i="23"/>
  <c r="X291" i="23"/>
  <c r="V271" i="23"/>
  <c r="U271" i="23"/>
  <c r="U181" i="23"/>
  <c r="V181" i="23"/>
  <c r="X231" i="23"/>
  <c r="X168" i="23"/>
  <c r="X156" i="23"/>
  <c r="U521" i="23"/>
  <c r="V521" i="23"/>
  <c r="U304" i="23"/>
  <c r="V304" i="23"/>
  <c r="M185" i="23"/>
  <c r="P185" i="23" s="1"/>
  <c r="N185" i="23"/>
  <c r="U136" i="23"/>
  <c r="V136" i="23"/>
  <c r="V338" i="23"/>
  <c r="U338" i="23"/>
  <c r="U293" i="23"/>
  <c r="V293" i="23"/>
  <c r="M275" i="23"/>
  <c r="P275" i="23" s="1"/>
  <c r="N275" i="23"/>
  <c r="M303" i="23"/>
  <c r="N303" i="23"/>
  <c r="M180" i="23"/>
  <c r="N180" i="23"/>
  <c r="U352" i="23"/>
  <c r="V352" i="23"/>
  <c r="F825" i="23"/>
  <c r="E825" i="23"/>
  <c r="U285" i="23"/>
  <c r="V285" i="23"/>
  <c r="N264" i="23"/>
  <c r="M264" i="23"/>
  <c r="V255" i="23"/>
  <c r="U255" i="23"/>
  <c r="X255" i="23" s="1"/>
  <c r="N195" i="23"/>
  <c r="M195" i="23"/>
  <c r="U180" i="23"/>
  <c r="V180" i="23"/>
  <c r="N163" i="23"/>
  <c r="M163" i="23"/>
  <c r="V140" i="23"/>
  <c r="U140" i="23"/>
  <c r="V120" i="23"/>
  <c r="U120" i="23"/>
  <c r="H1030" i="23"/>
  <c r="H1066" i="23"/>
  <c r="H1082" i="23"/>
  <c r="X1176" i="23"/>
  <c r="X1019" i="23"/>
  <c r="P1186" i="23"/>
  <c r="P1183" i="23"/>
  <c r="X1213" i="23"/>
  <c r="H1221" i="23"/>
  <c r="P1189" i="23"/>
  <c r="X1208" i="23"/>
  <c r="H1213" i="23"/>
  <c r="X1138" i="23"/>
  <c r="H1223" i="23"/>
  <c r="H1217" i="23"/>
  <c r="H1238" i="23"/>
  <c r="P1245" i="23"/>
  <c r="H1250" i="23"/>
  <c r="U1258" i="23"/>
  <c r="X1258" i="23" s="1"/>
  <c r="V1258" i="23"/>
  <c r="U878" i="23"/>
  <c r="V878" i="23"/>
  <c r="X1281" i="23"/>
  <c r="X876" i="23"/>
  <c r="U874" i="23"/>
  <c r="V874" i="23"/>
  <c r="M970" i="23"/>
  <c r="N970" i="23"/>
  <c r="F1269" i="23"/>
  <c r="E1269" i="23"/>
  <c r="H1269" i="23" s="1"/>
  <c r="E931" i="23"/>
  <c r="F931" i="23"/>
  <c r="H967" i="23"/>
  <c r="H909" i="23"/>
  <c r="U986" i="23"/>
  <c r="V986" i="23"/>
  <c r="F1016" i="23"/>
  <c r="E1016" i="23"/>
  <c r="H996" i="23"/>
  <c r="X982" i="23"/>
  <c r="P1000" i="23"/>
  <c r="H1002" i="23"/>
  <c r="H994" i="23"/>
  <c r="V1009" i="23"/>
  <c r="U1009" i="23"/>
  <c r="F1033" i="23"/>
  <c r="E1033" i="23"/>
  <c r="V1025" i="23"/>
  <c r="U1025" i="23"/>
  <c r="U1052" i="23"/>
  <c r="V1052" i="23"/>
  <c r="N1012" i="23"/>
  <c r="M1012" i="23"/>
  <c r="P1012" i="23" s="1"/>
  <c r="N1010" i="23"/>
  <c r="M1010" i="23"/>
  <c r="F1281" i="23"/>
  <c r="E1281" i="23"/>
  <c r="H1186" i="23"/>
  <c r="U1082" i="23"/>
  <c r="V1082" i="23"/>
  <c r="F1176" i="23"/>
  <c r="E1176" i="23"/>
  <c r="H1176" i="23" s="1"/>
  <c r="F1075" i="23"/>
  <c r="E1075" i="23"/>
  <c r="V1123" i="23"/>
  <c r="X1123" i="23"/>
  <c r="U1123" i="23"/>
  <c r="X1155" i="23"/>
  <c r="U915" i="23"/>
  <c r="V915" i="23"/>
  <c r="P956" i="23"/>
  <c r="M621" i="23"/>
  <c r="N621" i="23"/>
  <c r="H684" i="23"/>
  <c r="H696" i="23"/>
  <c r="V1057" i="23"/>
  <c r="U1057" i="23"/>
  <c r="V1135" i="23"/>
  <c r="X1135" i="23" s="1"/>
  <c r="U1135" i="23"/>
  <c r="V555" i="23"/>
  <c r="U555" i="23"/>
  <c r="U680" i="23"/>
  <c r="V680" i="23"/>
  <c r="U686" i="23"/>
  <c r="V686" i="23"/>
  <c r="U692" i="23"/>
  <c r="V692" i="23"/>
  <c r="U698" i="23"/>
  <c r="V698" i="23"/>
  <c r="U704" i="23"/>
  <c r="V704" i="23"/>
  <c r="N835" i="23"/>
  <c r="M835" i="23"/>
  <c r="P835" i="23" s="1"/>
  <c r="F639" i="23"/>
  <c r="E639" i="23"/>
  <c r="V842" i="23"/>
  <c r="U842" i="23"/>
  <c r="V870" i="23"/>
  <c r="U870" i="23"/>
  <c r="E376" i="23"/>
  <c r="F376" i="23"/>
  <c r="V844" i="23"/>
  <c r="U844" i="23"/>
  <c r="U358" i="23"/>
  <c r="V358" i="23"/>
  <c r="M695" i="23"/>
  <c r="N695" i="23"/>
  <c r="E382" i="23"/>
  <c r="H382" i="23" s="1"/>
  <c r="F382" i="23"/>
  <c r="N392" i="23"/>
  <c r="M392" i="23"/>
  <c r="E443" i="23"/>
  <c r="F443" i="23"/>
  <c r="H443" i="23"/>
  <c r="M652" i="23"/>
  <c r="N652" i="23"/>
  <c r="M687" i="23"/>
  <c r="N687" i="23"/>
  <c r="M705" i="23"/>
  <c r="N705" i="23"/>
  <c r="E764" i="23"/>
  <c r="F764" i="23"/>
  <c r="V868" i="23"/>
  <c r="U868" i="23"/>
  <c r="M391" i="23"/>
  <c r="N391" i="23"/>
  <c r="X533" i="23"/>
  <c r="H337" i="23"/>
  <c r="U226" i="23"/>
  <c r="X226" i="23" s="1"/>
  <c r="V226" i="23"/>
  <c r="U128" i="23"/>
  <c r="V128" i="23"/>
  <c r="F666" i="23"/>
  <c r="E666" i="23"/>
  <c r="M697" i="23"/>
  <c r="N697" i="23"/>
  <c r="U313" i="23"/>
  <c r="V313" i="23"/>
  <c r="M288" i="23"/>
  <c r="N288" i="23"/>
  <c r="P288" i="23" s="1"/>
  <c r="P188" i="23"/>
  <c r="M216" i="23"/>
  <c r="N216" i="23"/>
  <c r="V205" i="23"/>
  <c r="U205" i="23"/>
  <c r="N194" i="23"/>
  <c r="M194" i="23"/>
  <c r="M186" i="23"/>
  <c r="N186" i="23"/>
  <c r="E385" i="23"/>
  <c r="F385" i="23"/>
  <c r="E311" i="23"/>
  <c r="H311" i="23" s="1"/>
  <c r="F311" i="23"/>
  <c r="P296" i="23"/>
  <c r="M290" i="23"/>
  <c r="N290" i="23"/>
  <c r="V253" i="23"/>
  <c r="U253" i="23"/>
  <c r="U236" i="23"/>
  <c r="V236" i="23"/>
  <c r="U200" i="23"/>
  <c r="V200" i="23"/>
  <c r="V194" i="23"/>
  <c r="U194" i="23"/>
  <c r="U188" i="23"/>
  <c r="V188" i="23"/>
  <c r="U178" i="23"/>
  <c r="V178" i="23"/>
  <c r="V159" i="23"/>
  <c r="U159" i="23"/>
  <c r="V573" i="23"/>
  <c r="U573" i="23"/>
  <c r="P170" i="23"/>
  <c r="P162" i="23"/>
  <c r="P155" i="23"/>
  <c r="U1261" i="23"/>
  <c r="X1261" i="23" s="1"/>
  <c r="V1261" i="23"/>
  <c r="U931" i="23"/>
  <c r="V931" i="23"/>
  <c r="U978" i="23"/>
  <c r="V978" i="23"/>
  <c r="U894" i="23"/>
  <c r="V894" i="23"/>
  <c r="N982" i="23"/>
  <c r="M982" i="23"/>
  <c r="U943" i="23"/>
  <c r="V943" i="23"/>
  <c r="N1004" i="23"/>
  <c r="M1004" i="23"/>
  <c r="N986" i="23"/>
  <c r="M986" i="23"/>
  <c r="E943" i="23"/>
  <c r="F943" i="23"/>
  <c r="V1011" i="23"/>
  <c r="U1011" i="23"/>
  <c r="F1027" i="23"/>
  <c r="E1027" i="23"/>
  <c r="H1027" i="23" s="1"/>
  <c r="U973" i="23"/>
  <c r="V973" i="23"/>
  <c r="N1015" i="23"/>
  <c r="M1015" i="23"/>
  <c r="N1026" i="23"/>
  <c r="M1026" i="23"/>
  <c r="M1044" i="23"/>
  <c r="P1044" i="23" s="1"/>
  <c r="N1044" i="23"/>
  <c r="U985" i="23"/>
  <c r="V985" i="23"/>
  <c r="E1004" i="23"/>
  <c r="F1004" i="23"/>
  <c r="U1064" i="23"/>
  <c r="V1064" i="23"/>
  <c r="U1004" i="23"/>
  <c r="V1004" i="23"/>
  <c r="V1151" i="23"/>
  <c r="U1151" i="23"/>
  <c r="X1151" i="23" s="1"/>
  <c r="F1148" i="23"/>
  <c r="E1148" i="23"/>
  <c r="U1060" i="23"/>
  <c r="V1060" i="23"/>
  <c r="V1159" i="23"/>
  <c r="X1159" i="23"/>
  <c r="U1159" i="23"/>
  <c r="M1214" i="23"/>
  <c r="N1214" i="23"/>
  <c r="V1169" i="23"/>
  <c r="U1169" i="23"/>
  <c r="E557" i="23"/>
  <c r="F557" i="23"/>
  <c r="F1190" i="23"/>
  <c r="E1190" i="23"/>
  <c r="H1190" i="23" s="1"/>
  <c r="V1147" i="23"/>
  <c r="U1147" i="23"/>
  <c r="X1147" i="23"/>
  <c r="N1141" i="23"/>
  <c r="M1141" i="23"/>
  <c r="V1167" i="23"/>
  <c r="U1167" i="23"/>
  <c r="V575" i="23"/>
  <c r="U575" i="23"/>
  <c r="X575" i="23" s="1"/>
  <c r="E575" i="23"/>
  <c r="F575" i="23"/>
  <c r="V850" i="23"/>
  <c r="U850" i="23"/>
  <c r="E683" i="23"/>
  <c r="F683" i="23"/>
  <c r="H683" i="23" s="1"/>
  <c r="E689" i="23"/>
  <c r="F689" i="23"/>
  <c r="E695" i="23"/>
  <c r="F695" i="23"/>
  <c r="E701" i="23"/>
  <c r="F701" i="23"/>
  <c r="H701" i="23" s="1"/>
  <c r="V858" i="23"/>
  <c r="U858" i="23"/>
  <c r="M381" i="23"/>
  <c r="N381" i="23"/>
  <c r="N664" i="23"/>
  <c r="M664" i="23"/>
  <c r="E367" i="23"/>
  <c r="F367" i="23"/>
  <c r="U569" i="23"/>
  <c r="V569" i="23"/>
  <c r="E573" i="23"/>
  <c r="F573" i="23"/>
  <c r="V848" i="23"/>
  <c r="U848" i="23"/>
  <c r="F664" i="23"/>
  <c r="E664" i="23"/>
  <c r="M717" i="23"/>
  <c r="N717" i="23"/>
  <c r="N819" i="23"/>
  <c r="M819" i="23"/>
  <c r="U195" i="23"/>
  <c r="V195" i="23"/>
  <c r="U317" i="23"/>
  <c r="V317" i="23"/>
  <c r="V336" i="23"/>
  <c r="U336" i="23"/>
  <c r="M226" i="23"/>
  <c r="N226" i="23"/>
  <c r="U185" i="23"/>
  <c r="V185" i="23"/>
  <c r="M178" i="23"/>
  <c r="N178" i="23"/>
  <c r="U314" i="23"/>
  <c r="V314" i="23"/>
  <c r="M314" i="23"/>
  <c r="N314" i="23"/>
  <c r="N377" i="23"/>
  <c r="M377" i="23"/>
  <c r="M289" i="23"/>
  <c r="N289" i="23"/>
  <c r="U275" i="23"/>
  <c r="X275" i="23"/>
  <c r="V275" i="23"/>
  <c r="N269" i="23"/>
  <c r="M269" i="23"/>
  <c r="P269" i="23" s="1"/>
  <c r="N246" i="23"/>
  <c r="M246" i="23"/>
  <c r="V208" i="23"/>
  <c r="X208" i="23" s="1"/>
  <c r="U208" i="23"/>
  <c r="V852" i="23"/>
  <c r="U852" i="23"/>
  <c r="F1102" i="23"/>
  <c r="E1102" i="23"/>
  <c r="H1102" i="23"/>
  <c r="U1219" i="23"/>
  <c r="X1219" i="23" s="1"/>
  <c r="V1219" i="23"/>
  <c r="E876" i="23"/>
  <c r="H876" i="23" s="1"/>
  <c r="F876" i="23"/>
  <c r="P891" i="23"/>
  <c r="E873" i="23"/>
  <c r="F873" i="23"/>
  <c r="H906" i="23"/>
  <c r="F1104" i="23"/>
  <c r="E1104" i="23"/>
  <c r="P1138" i="23"/>
  <c r="P1156" i="23"/>
  <c r="P1174" i="23"/>
  <c r="F1097" i="23"/>
  <c r="E1097" i="23"/>
  <c r="P1130" i="23"/>
  <c r="P1166" i="23"/>
  <c r="F1106" i="23"/>
  <c r="E1106" i="23"/>
  <c r="F1117" i="23"/>
  <c r="E1117" i="23"/>
  <c r="P1140" i="23"/>
  <c r="N1151" i="23"/>
  <c r="M1151" i="23"/>
  <c r="P1176" i="23"/>
  <c r="M1191" i="23"/>
  <c r="N1191" i="23"/>
  <c r="M1195" i="23"/>
  <c r="N1195" i="23"/>
  <c r="F1121" i="23"/>
  <c r="E1121" i="23"/>
  <c r="U1196" i="23"/>
  <c r="V1196" i="23"/>
  <c r="X1196" i="23" s="1"/>
  <c r="X1204" i="23"/>
  <c r="N1161" i="23"/>
  <c r="M1161" i="23"/>
  <c r="M1207" i="23"/>
  <c r="N1207" i="23"/>
  <c r="V1136" i="23"/>
  <c r="U1136" i="23"/>
  <c r="V1154" i="23"/>
  <c r="U1154" i="23"/>
  <c r="V1172" i="23"/>
  <c r="U1172" i="23"/>
  <c r="U1203" i="23"/>
  <c r="X1203" i="23" s="1"/>
  <c r="V1203" i="23"/>
  <c r="U1205" i="23"/>
  <c r="V1205" i="23"/>
  <c r="N1173" i="23"/>
  <c r="M1173" i="23"/>
  <c r="M1201" i="23"/>
  <c r="N1201" i="23"/>
  <c r="U1217" i="23"/>
  <c r="V1217" i="23"/>
  <c r="U1223" i="23"/>
  <c r="V1223" i="23"/>
  <c r="N1131" i="23"/>
  <c r="M1131" i="23"/>
  <c r="N1167" i="23"/>
  <c r="M1167" i="23"/>
  <c r="E879" i="23"/>
  <c r="F879" i="23"/>
  <c r="M1087" i="23"/>
  <c r="N1087" i="23"/>
  <c r="N1145" i="23"/>
  <c r="M1145" i="23"/>
  <c r="U875" i="23"/>
  <c r="V875" i="23"/>
  <c r="E877" i="23"/>
  <c r="F877" i="23"/>
  <c r="E885" i="23"/>
  <c r="F885" i="23"/>
  <c r="M898" i="23"/>
  <c r="N898" i="23"/>
  <c r="E882" i="23"/>
  <c r="F882" i="23"/>
  <c r="E890" i="23"/>
  <c r="F890" i="23"/>
  <c r="M1083" i="23"/>
  <c r="P1083" i="23" s="1"/>
  <c r="N1083" i="23"/>
  <c r="P1184" i="23"/>
  <c r="F1108" i="23"/>
  <c r="E1108" i="23"/>
  <c r="P1160" i="23"/>
  <c r="P1146" i="23"/>
  <c r="N1157" i="23"/>
  <c r="M1157" i="23"/>
  <c r="M1205" i="23"/>
  <c r="N1205" i="23"/>
  <c r="U1221" i="23"/>
  <c r="X1221" i="23" s="1"/>
  <c r="V1221" i="23"/>
  <c r="F1111" i="23"/>
  <c r="E1111" i="23"/>
  <c r="U1207" i="23"/>
  <c r="V1207" i="23"/>
  <c r="U873" i="23"/>
  <c r="X873" i="23" s="1"/>
  <c r="V873" i="23"/>
  <c r="U871" i="23"/>
  <c r="V871" i="23"/>
  <c r="E878" i="23"/>
  <c r="F878" i="23"/>
  <c r="E883" i="23"/>
  <c r="H883" i="23" s="1"/>
  <c r="F883" i="23"/>
  <c r="E895" i="23"/>
  <c r="F895" i="23"/>
  <c r="E889" i="23"/>
  <c r="F889" i="23"/>
  <c r="F1110" i="23"/>
  <c r="E1110" i="23"/>
  <c r="F1095" i="23"/>
  <c r="E1095" i="23"/>
  <c r="F1103" i="23"/>
  <c r="E1103" i="23"/>
  <c r="H1103" i="23" s="1"/>
  <c r="M1089" i="23"/>
  <c r="N1089" i="23"/>
  <c r="F1101" i="23"/>
  <c r="E1101" i="23"/>
  <c r="F1112" i="23"/>
  <c r="E1112" i="23"/>
  <c r="H1112" i="23" s="1"/>
  <c r="N1125" i="23"/>
  <c r="M1125" i="23"/>
  <c r="N1163" i="23"/>
  <c r="M1163" i="23"/>
  <c r="F1105" i="23"/>
  <c r="E1105" i="23"/>
  <c r="H1105" i="23" s="1"/>
  <c r="M1203" i="23"/>
  <c r="N1203" i="23"/>
  <c r="V1142" i="23"/>
  <c r="U1142" i="23"/>
  <c r="V1160" i="23"/>
  <c r="U1160" i="23"/>
  <c r="V1178" i="23"/>
  <c r="U1178" i="23"/>
  <c r="U1192" i="23"/>
  <c r="V1192" i="23"/>
  <c r="N1137" i="23"/>
  <c r="M1137" i="23"/>
  <c r="P1137" i="23" s="1"/>
  <c r="U881" i="23"/>
  <c r="V881" i="23"/>
  <c r="U895" i="23"/>
  <c r="V895" i="23"/>
  <c r="M1213" i="23"/>
  <c r="N1213" i="23"/>
  <c r="F1099" i="23"/>
  <c r="E1099" i="23"/>
  <c r="U877" i="23"/>
  <c r="V877" i="23"/>
  <c r="H887" i="23"/>
  <c r="E884" i="23"/>
  <c r="F884" i="23"/>
  <c r="H899" i="23"/>
  <c r="E893" i="23"/>
  <c r="F893" i="23"/>
  <c r="H893" i="23" s="1"/>
  <c r="U885" i="23"/>
  <c r="V885" i="23"/>
  <c r="M1093" i="23"/>
  <c r="N1093" i="23"/>
  <c r="V1083" i="23"/>
  <c r="U1083" i="23"/>
  <c r="N1115" i="23"/>
  <c r="M1115" i="23"/>
  <c r="P1115" i="23" s="1"/>
  <c r="M1090" i="23"/>
  <c r="N1090" i="23"/>
  <c r="N1133" i="23"/>
  <c r="M1133" i="23"/>
  <c r="P1133" i="23" s="1"/>
  <c r="N1169" i="23"/>
  <c r="M1169" i="23"/>
  <c r="M1193" i="23"/>
  <c r="P1193" i="23" s="1"/>
  <c r="N1193" i="23"/>
  <c r="M1197" i="23"/>
  <c r="N1197" i="23"/>
  <c r="U1211" i="23"/>
  <c r="V1211" i="23"/>
  <c r="X1211" i="23" s="1"/>
  <c r="M1209" i="23"/>
  <c r="P1209" i="23" s="1"/>
  <c r="N1209" i="23"/>
  <c r="U1225" i="23"/>
  <c r="V1225" i="23"/>
  <c r="V1124" i="23"/>
  <c r="U1124" i="23"/>
  <c r="F1083" i="23"/>
  <c r="E1083" i="23"/>
  <c r="E894" i="23"/>
  <c r="F894" i="23"/>
  <c r="N1117" i="23"/>
  <c r="M1117" i="23"/>
  <c r="U1190" i="23"/>
  <c r="V1190" i="23"/>
  <c r="E874" i="23"/>
  <c r="F874" i="23"/>
  <c r="U879" i="23"/>
  <c r="V879" i="23"/>
  <c r="E875" i="23"/>
  <c r="F875" i="23"/>
  <c r="U883" i="23"/>
  <c r="V883" i="23"/>
  <c r="E880" i="23"/>
  <c r="F880" i="23"/>
  <c r="E881" i="23"/>
  <c r="F881" i="23"/>
  <c r="P887" i="23"/>
  <c r="H900" i="23"/>
  <c r="H907" i="23"/>
  <c r="F1098" i="23"/>
  <c r="E1098" i="23"/>
  <c r="N1113" i="23"/>
  <c r="M1113" i="23"/>
  <c r="P1132" i="23"/>
  <c r="P1150" i="23"/>
  <c r="P1168" i="23"/>
  <c r="F1096" i="23"/>
  <c r="E1096" i="23"/>
  <c r="F1109" i="23"/>
  <c r="E1109" i="23"/>
  <c r="P1142" i="23"/>
  <c r="P1178" i="23"/>
  <c r="F1107" i="23"/>
  <c r="E1107" i="23"/>
  <c r="F1100" i="23"/>
  <c r="E1100" i="23"/>
  <c r="P1128" i="23"/>
  <c r="N1139" i="23"/>
  <c r="M1139" i="23"/>
  <c r="P1164" i="23"/>
  <c r="N1175" i="23"/>
  <c r="M1175" i="23"/>
  <c r="P1175" i="23" s="1"/>
  <c r="M1215" i="23"/>
  <c r="N1215" i="23"/>
  <c r="U1194" i="23"/>
  <c r="V1194" i="23"/>
  <c r="V1130" i="23"/>
  <c r="U1130" i="23"/>
  <c r="V1148" i="23"/>
  <c r="U1148" i="23"/>
  <c r="V1166" i="23"/>
  <c r="U1166" i="23"/>
  <c r="U1215" i="23"/>
  <c r="V1215" i="23"/>
  <c r="N1143" i="23"/>
  <c r="M1143" i="23"/>
  <c r="M1211" i="23"/>
  <c r="N1211" i="23"/>
  <c r="N1149" i="23"/>
  <c r="M1149" i="23"/>
  <c r="P1149" i="23"/>
  <c r="M1199" i="23"/>
  <c r="N1199" i="23"/>
  <c r="X1212" i="23"/>
  <c r="N1155" i="23"/>
  <c r="M1155" i="23"/>
  <c r="F738" i="23"/>
  <c r="E738" i="23"/>
  <c r="E851" i="23"/>
  <c r="F851" i="23"/>
  <c r="N811" i="23"/>
  <c r="M811" i="23"/>
  <c r="X578" i="23"/>
  <c r="X581" i="23"/>
  <c r="X584" i="23"/>
  <c r="X587" i="23"/>
  <c r="X590" i="23"/>
  <c r="X593" i="23"/>
  <c r="P585" i="23"/>
  <c r="N638" i="23"/>
  <c r="M638" i="23"/>
  <c r="U679" i="23"/>
  <c r="V679" i="23"/>
  <c r="U648" i="23"/>
  <c r="V648" i="23"/>
  <c r="F720" i="23"/>
  <c r="E720" i="23"/>
  <c r="F724" i="23"/>
  <c r="E724" i="23"/>
  <c r="F728" i="23"/>
  <c r="E728" i="23"/>
  <c r="H728" i="23" s="1"/>
  <c r="M745" i="23"/>
  <c r="N745" i="23"/>
  <c r="M721" i="23"/>
  <c r="N721" i="23"/>
  <c r="M727" i="23"/>
  <c r="N727" i="23"/>
  <c r="M753" i="23"/>
  <c r="N753" i="23"/>
  <c r="M761" i="23"/>
  <c r="N761" i="23"/>
  <c r="E667" i="23"/>
  <c r="F667" i="23"/>
  <c r="N804" i="23"/>
  <c r="M804" i="23"/>
  <c r="X795" i="23"/>
  <c r="U841" i="23"/>
  <c r="V841" i="23"/>
  <c r="E853" i="23"/>
  <c r="F853" i="23"/>
  <c r="E865" i="23"/>
  <c r="F865" i="23"/>
  <c r="N810" i="23"/>
  <c r="M810" i="23"/>
  <c r="M755" i="23"/>
  <c r="N755" i="23"/>
  <c r="X833" i="23"/>
  <c r="N785" i="23"/>
  <c r="M785" i="23"/>
  <c r="N795" i="23"/>
  <c r="M795" i="23"/>
  <c r="F848" i="23"/>
  <c r="E848" i="23"/>
  <c r="H848" i="23" s="1"/>
  <c r="E860" i="23"/>
  <c r="F860" i="23"/>
  <c r="F840" i="23"/>
  <c r="E840" i="23"/>
  <c r="V843" i="23"/>
  <c r="U843" i="23"/>
  <c r="V847" i="23"/>
  <c r="U847" i="23"/>
  <c r="V851" i="23"/>
  <c r="U851" i="23"/>
  <c r="V855" i="23"/>
  <c r="X855" i="23" s="1"/>
  <c r="U855" i="23"/>
  <c r="V859" i="23"/>
  <c r="U859" i="23"/>
  <c r="V863" i="23"/>
  <c r="U863" i="23"/>
  <c r="X863" i="23" s="1"/>
  <c r="V867" i="23"/>
  <c r="U867" i="23"/>
  <c r="M728" i="23"/>
  <c r="N728" i="23"/>
  <c r="F750" i="23"/>
  <c r="E750" i="23"/>
  <c r="E863" i="23"/>
  <c r="F863" i="23"/>
  <c r="M841" i="23"/>
  <c r="N841" i="23"/>
  <c r="U635" i="23"/>
  <c r="V635" i="23"/>
  <c r="M639" i="23"/>
  <c r="N639" i="23"/>
  <c r="N647" i="23"/>
  <c r="M647" i="23"/>
  <c r="U653" i="23"/>
  <c r="V653" i="23"/>
  <c r="E673" i="23"/>
  <c r="F673" i="23"/>
  <c r="M720" i="23"/>
  <c r="N720" i="23"/>
  <c r="F734" i="23"/>
  <c r="E734" i="23"/>
  <c r="H734" i="23" s="1"/>
  <c r="F740" i="23"/>
  <c r="E740" i="23"/>
  <c r="F746" i="23"/>
  <c r="E746" i="23"/>
  <c r="F752" i="23"/>
  <c r="E752" i="23"/>
  <c r="H752" i="23" s="1"/>
  <c r="M751" i="23"/>
  <c r="P751" i="23" s="1"/>
  <c r="N751" i="23"/>
  <c r="M752" i="23"/>
  <c r="N752" i="23"/>
  <c r="M748" i="23"/>
  <c r="N748" i="23"/>
  <c r="N806" i="23"/>
  <c r="P806" i="23" s="1"/>
  <c r="M806" i="23"/>
  <c r="M731" i="23"/>
  <c r="N731" i="23"/>
  <c r="M738" i="23"/>
  <c r="N738" i="23"/>
  <c r="F761" i="23"/>
  <c r="E761" i="23"/>
  <c r="E843" i="23"/>
  <c r="F843" i="23"/>
  <c r="E855" i="23"/>
  <c r="F855" i="23"/>
  <c r="E867" i="23"/>
  <c r="F867" i="23"/>
  <c r="N807" i="23"/>
  <c r="M807" i="23"/>
  <c r="M732" i="23"/>
  <c r="N732" i="23"/>
  <c r="M839" i="23"/>
  <c r="N839" i="23"/>
  <c r="M842" i="23"/>
  <c r="N842" i="23"/>
  <c r="F850" i="23"/>
  <c r="E850" i="23"/>
  <c r="H850" i="23" s="1"/>
  <c r="E862" i="23"/>
  <c r="F862" i="23"/>
  <c r="M744" i="23"/>
  <c r="N744" i="23"/>
  <c r="X797" i="23"/>
  <c r="N781" i="23"/>
  <c r="M781" i="23"/>
  <c r="N655" i="23"/>
  <c r="M655" i="23"/>
  <c r="F638" i="23"/>
  <c r="E638" i="23"/>
  <c r="H638" i="23" s="1"/>
  <c r="F744" i="23"/>
  <c r="E744" i="23"/>
  <c r="M747" i="23"/>
  <c r="N747" i="23"/>
  <c r="N802" i="23"/>
  <c r="M802" i="23"/>
  <c r="P802" i="23" s="1"/>
  <c r="M757" i="23"/>
  <c r="P757" i="23" s="1"/>
  <c r="N757" i="23"/>
  <c r="F858" i="23"/>
  <c r="E858" i="23"/>
  <c r="F870" i="23"/>
  <c r="E870" i="23"/>
  <c r="N787" i="23"/>
  <c r="M787" i="23"/>
  <c r="N799" i="23"/>
  <c r="P799" i="23" s="1"/>
  <c r="M799" i="23"/>
  <c r="U659" i="23"/>
  <c r="V659" i="23"/>
  <c r="U665" i="23"/>
  <c r="X665" i="23" s="1"/>
  <c r="V665" i="23"/>
  <c r="U671" i="23"/>
  <c r="X671" i="23" s="1"/>
  <c r="V671" i="23"/>
  <c r="U677" i="23"/>
  <c r="V677" i="23"/>
  <c r="E679" i="23"/>
  <c r="F679" i="23"/>
  <c r="M722" i="23"/>
  <c r="P722" i="23" s="1"/>
  <c r="N722" i="23"/>
  <c r="F763" i="23"/>
  <c r="E763" i="23"/>
  <c r="M723" i="23"/>
  <c r="N723" i="23"/>
  <c r="M746" i="23"/>
  <c r="P746" i="23" s="1"/>
  <c r="N746" i="23"/>
  <c r="M729" i="23"/>
  <c r="N729" i="23"/>
  <c r="M742" i="23"/>
  <c r="N742" i="23"/>
  <c r="M737" i="23"/>
  <c r="P737" i="23" s="1"/>
  <c r="N737" i="23"/>
  <c r="U839" i="23"/>
  <c r="V839" i="23"/>
  <c r="E845" i="23"/>
  <c r="F845" i="23"/>
  <c r="E857" i="23"/>
  <c r="F857" i="23"/>
  <c r="E869" i="23"/>
  <c r="F869" i="23"/>
  <c r="N789" i="23"/>
  <c r="M789" i="23"/>
  <c r="P760" i="23"/>
  <c r="M760" i="23"/>
  <c r="N760" i="23"/>
  <c r="N801" i="23"/>
  <c r="M801" i="23"/>
  <c r="N805" i="23"/>
  <c r="M805" i="23"/>
  <c r="F852" i="23"/>
  <c r="H852" i="23" s="1"/>
  <c r="E852" i="23"/>
  <c r="F864" i="23"/>
  <c r="E864" i="23"/>
  <c r="H864" i="23" s="1"/>
  <c r="F841" i="23"/>
  <c r="E841" i="23"/>
  <c r="N657" i="23"/>
  <c r="M657" i="23"/>
  <c r="P657" i="23" s="1"/>
  <c r="P577" i="23"/>
  <c r="P580" i="23"/>
  <c r="P583" i="23"/>
  <c r="U636" i="23"/>
  <c r="X636" i="23" s="1"/>
  <c r="V636" i="23"/>
  <c r="U642" i="23"/>
  <c r="V642" i="23"/>
  <c r="X642" i="23" s="1"/>
  <c r="V663" i="23"/>
  <c r="U663" i="23"/>
  <c r="V669" i="23"/>
  <c r="X669" i="23" s="1"/>
  <c r="U669" i="23"/>
  <c r="V675" i="23"/>
  <c r="U675" i="23"/>
  <c r="N649" i="23"/>
  <c r="M649" i="23"/>
  <c r="P649" i="23" s="1"/>
  <c r="U645" i="23"/>
  <c r="V645" i="23"/>
  <c r="U657" i="23"/>
  <c r="X657" i="23" s="1"/>
  <c r="V657" i="23"/>
  <c r="E661" i="23"/>
  <c r="F661" i="23"/>
  <c r="M724" i="23"/>
  <c r="N724" i="23"/>
  <c r="F722" i="23"/>
  <c r="E722" i="23"/>
  <c r="F726" i="23"/>
  <c r="E726" i="23"/>
  <c r="F730" i="23"/>
  <c r="E730" i="23"/>
  <c r="F736" i="23"/>
  <c r="E736" i="23"/>
  <c r="H736" i="23" s="1"/>
  <c r="F742" i="23"/>
  <c r="E742" i="23"/>
  <c r="F748" i="23"/>
  <c r="E748" i="23"/>
  <c r="H748" i="23" s="1"/>
  <c r="M740" i="23"/>
  <c r="P740" i="23" s="1"/>
  <c r="N740" i="23"/>
  <c r="M735" i="23"/>
  <c r="N735" i="23"/>
  <c r="M736" i="23"/>
  <c r="N736" i="23"/>
  <c r="M743" i="23"/>
  <c r="P743" i="23" s="1"/>
  <c r="N743" i="23"/>
  <c r="F759" i="23"/>
  <c r="E759" i="23"/>
  <c r="N812" i="23"/>
  <c r="M812" i="23"/>
  <c r="N818" i="23"/>
  <c r="M818" i="23"/>
  <c r="N824" i="23"/>
  <c r="M824" i="23"/>
  <c r="N830" i="23"/>
  <c r="M830" i="23"/>
  <c r="N836" i="23"/>
  <c r="M836" i="23"/>
  <c r="E847" i="23"/>
  <c r="F847" i="23"/>
  <c r="E859" i="23"/>
  <c r="F859" i="23"/>
  <c r="N797" i="23"/>
  <c r="M797" i="23"/>
  <c r="N809" i="23"/>
  <c r="M809" i="23"/>
  <c r="N808" i="23"/>
  <c r="M808" i="23"/>
  <c r="M750" i="23"/>
  <c r="N750" i="23"/>
  <c r="M840" i="23"/>
  <c r="N840" i="23"/>
  <c r="F854" i="23"/>
  <c r="E854" i="23"/>
  <c r="H854" i="23" s="1"/>
  <c r="E866" i="23"/>
  <c r="F866" i="23"/>
  <c r="V845" i="23"/>
  <c r="U845" i="23"/>
  <c r="V849" i="23"/>
  <c r="U849" i="23"/>
  <c r="V853" i="23"/>
  <c r="U853" i="23"/>
  <c r="V857" i="23"/>
  <c r="U857" i="23"/>
  <c r="V861" i="23"/>
  <c r="U861" i="23"/>
  <c r="V865" i="23"/>
  <c r="U865" i="23"/>
  <c r="V869" i="23"/>
  <c r="U869" i="23"/>
  <c r="N803" i="23"/>
  <c r="M803" i="23"/>
  <c r="U649" i="23"/>
  <c r="V649" i="23"/>
  <c r="F732" i="23"/>
  <c r="E732" i="23"/>
  <c r="H732" i="23" s="1"/>
  <c r="M739" i="23"/>
  <c r="N739" i="23"/>
  <c r="F757" i="23"/>
  <c r="E757" i="23"/>
  <c r="F846" i="23"/>
  <c r="E846" i="23"/>
  <c r="H846" i="23" s="1"/>
  <c r="X577" i="23"/>
  <c r="X580" i="23"/>
  <c r="X583" i="23"/>
  <c r="X586" i="23"/>
  <c r="X589" i="23"/>
  <c r="X592" i="23"/>
  <c r="P589" i="23"/>
  <c r="M634" i="23"/>
  <c r="N634" i="23"/>
  <c r="P634" i="23" s="1"/>
  <c r="N651" i="23"/>
  <c r="M651" i="23"/>
  <c r="N653" i="23"/>
  <c r="P653" i="23" s="1"/>
  <c r="M653" i="23"/>
  <c r="N645" i="23"/>
  <c r="M645" i="23"/>
  <c r="U661" i="23"/>
  <c r="V661" i="23"/>
  <c r="U667" i="23"/>
  <c r="V667" i="23"/>
  <c r="M726" i="23"/>
  <c r="N726" i="23"/>
  <c r="U673" i="23"/>
  <c r="V673" i="23"/>
  <c r="M733" i="23"/>
  <c r="N733" i="23"/>
  <c r="M725" i="23"/>
  <c r="N725" i="23"/>
  <c r="M734" i="23"/>
  <c r="N734" i="23"/>
  <c r="M741" i="23"/>
  <c r="N741" i="23"/>
  <c r="M730" i="23"/>
  <c r="N730" i="23"/>
  <c r="N800" i="23"/>
  <c r="M800" i="23"/>
  <c r="M749" i="23"/>
  <c r="N749" i="23"/>
  <c r="M754" i="23"/>
  <c r="N754" i="23"/>
  <c r="P754" i="23" s="1"/>
  <c r="U840" i="23"/>
  <c r="V840" i="23"/>
  <c r="E849" i="23"/>
  <c r="F849" i="23"/>
  <c r="E861" i="23"/>
  <c r="F861" i="23"/>
  <c r="N783" i="23"/>
  <c r="M783" i="23"/>
  <c r="N791" i="23"/>
  <c r="M791" i="23"/>
  <c r="F844" i="23"/>
  <c r="E844" i="23"/>
  <c r="H844" i="23" s="1"/>
  <c r="F856" i="23"/>
  <c r="E856" i="23"/>
  <c r="F868" i="23"/>
  <c r="E868" i="23"/>
  <c r="N814" i="23"/>
  <c r="M814" i="23"/>
  <c r="N820" i="23"/>
  <c r="M820" i="23"/>
  <c r="N826" i="23"/>
  <c r="M826" i="23"/>
  <c r="N832" i="23"/>
  <c r="M832" i="23"/>
  <c r="N838" i="23"/>
  <c r="M838" i="23"/>
  <c r="P838" i="23"/>
  <c r="F842" i="23"/>
  <c r="E842" i="23"/>
  <c r="N793" i="23"/>
  <c r="M793" i="23"/>
  <c r="V375" i="23"/>
  <c r="U375" i="23"/>
  <c r="U395" i="23"/>
  <c r="V395" i="23"/>
  <c r="X395" i="23" s="1"/>
  <c r="M384" i="23"/>
  <c r="N384" i="23"/>
  <c r="F399" i="23"/>
  <c r="E399" i="23"/>
  <c r="H399" i="23" s="1"/>
  <c r="E400" i="23"/>
  <c r="F400" i="23"/>
  <c r="N400" i="23"/>
  <c r="M400" i="23"/>
  <c r="E463" i="23"/>
  <c r="F463" i="23"/>
  <c r="E485" i="23"/>
  <c r="F485" i="23"/>
  <c r="H485" i="23" s="1"/>
  <c r="E527" i="23"/>
  <c r="F527" i="23"/>
  <c r="M368" i="23"/>
  <c r="N368" i="23"/>
  <c r="P368" i="23" s="1"/>
  <c r="F344" i="23"/>
  <c r="E344" i="23"/>
  <c r="F362" i="23"/>
  <c r="E362" i="23"/>
  <c r="V369" i="23"/>
  <c r="U369" i="23"/>
  <c r="U377" i="23"/>
  <c r="V377" i="23"/>
  <c r="X377" i="23" s="1"/>
  <c r="E357" i="23"/>
  <c r="H357" i="23" s="1"/>
  <c r="F357" i="23"/>
  <c r="E346" i="23"/>
  <c r="F346" i="23"/>
  <c r="H346" i="23" s="1"/>
  <c r="M360" i="23"/>
  <c r="N360" i="23"/>
  <c r="P360" i="23" s="1"/>
  <c r="M353" i="23"/>
  <c r="N353" i="23"/>
  <c r="E373" i="23"/>
  <c r="F373" i="23"/>
  <c r="M382" i="23"/>
  <c r="N382" i="23"/>
  <c r="P382" i="23" s="1"/>
  <c r="E364" i="23"/>
  <c r="H364" i="23" s="1"/>
  <c r="F364" i="23"/>
  <c r="N394" i="23"/>
  <c r="M394" i="23"/>
  <c r="P394" i="23" s="1"/>
  <c r="U424" i="23"/>
  <c r="V424" i="23"/>
  <c r="U391" i="23"/>
  <c r="V391" i="23"/>
  <c r="E401" i="23"/>
  <c r="F401" i="23"/>
  <c r="E428" i="23"/>
  <c r="F428" i="23"/>
  <c r="H428" i="23"/>
  <c r="P444" i="23"/>
  <c r="M464" i="23"/>
  <c r="N464" i="23"/>
  <c r="E468" i="23"/>
  <c r="F468" i="23"/>
  <c r="U471" i="23"/>
  <c r="V471" i="23"/>
  <c r="E464" i="23"/>
  <c r="F464" i="23"/>
  <c r="U467" i="23"/>
  <c r="V467" i="23"/>
  <c r="E476" i="23"/>
  <c r="F476" i="23"/>
  <c r="U483" i="23"/>
  <c r="V483" i="23"/>
  <c r="M475" i="23"/>
  <c r="N475" i="23"/>
  <c r="P475" i="23" s="1"/>
  <c r="E521" i="23"/>
  <c r="F521" i="23"/>
  <c r="M513" i="23"/>
  <c r="N513" i="23"/>
  <c r="E523" i="23"/>
  <c r="F523" i="23"/>
  <c r="M341" i="23"/>
  <c r="N341" i="23"/>
  <c r="E482" i="23"/>
  <c r="F482" i="23"/>
  <c r="H482" i="23" s="1"/>
  <c r="E488" i="23"/>
  <c r="F488" i="23"/>
  <c r="U493" i="23"/>
  <c r="V493" i="23"/>
  <c r="M481" i="23"/>
  <c r="N481" i="23"/>
  <c r="P481" i="23" s="1"/>
  <c r="V343" i="23"/>
  <c r="U343" i="23"/>
  <c r="U405" i="23"/>
  <c r="V405" i="23"/>
  <c r="M354" i="23"/>
  <c r="N354" i="23"/>
  <c r="V367" i="23"/>
  <c r="U367" i="23"/>
  <c r="U386" i="23"/>
  <c r="V386" i="23"/>
  <c r="E417" i="23"/>
  <c r="F417" i="23"/>
  <c r="U397" i="23"/>
  <c r="V397" i="23"/>
  <c r="E475" i="23"/>
  <c r="F475" i="23"/>
  <c r="E500" i="23"/>
  <c r="F500" i="23"/>
  <c r="E486" i="23"/>
  <c r="F486" i="23"/>
  <c r="M543" i="23"/>
  <c r="N543" i="23"/>
  <c r="E342" i="23"/>
  <c r="F342" i="23"/>
  <c r="M370" i="23"/>
  <c r="N370" i="23"/>
  <c r="P370" i="23" s="1"/>
  <c r="U379" i="23"/>
  <c r="V379" i="23"/>
  <c r="M378" i="23"/>
  <c r="N378" i="23"/>
  <c r="U393" i="23"/>
  <c r="V393" i="23"/>
  <c r="M359" i="23"/>
  <c r="N359" i="23"/>
  <c r="E386" i="23"/>
  <c r="F386" i="23"/>
  <c r="V390" i="23"/>
  <c r="U390" i="23"/>
  <c r="E388" i="23"/>
  <c r="F388" i="23"/>
  <c r="N402" i="23"/>
  <c r="M402" i="23"/>
  <c r="P402" i="23" s="1"/>
  <c r="U423" i="23"/>
  <c r="V423" i="23"/>
  <c r="E394" i="23"/>
  <c r="F394" i="23"/>
  <c r="V402" i="23"/>
  <c r="U402" i="23"/>
  <c r="E409" i="23"/>
  <c r="F409" i="23"/>
  <c r="U398" i="23"/>
  <c r="X398" i="23" s="1"/>
  <c r="V398" i="23"/>
  <c r="U430" i="23"/>
  <c r="V430" i="23"/>
  <c r="E438" i="23"/>
  <c r="F438" i="23"/>
  <c r="M429" i="23"/>
  <c r="N429" i="23"/>
  <c r="E444" i="23"/>
  <c r="F444" i="23"/>
  <c r="E460" i="23"/>
  <c r="F460" i="23"/>
  <c r="E515" i="23"/>
  <c r="F515" i="23"/>
  <c r="E479" i="23"/>
  <c r="F479" i="23"/>
  <c r="M519" i="23"/>
  <c r="N519" i="23"/>
  <c r="E529" i="23"/>
  <c r="F529" i="23"/>
  <c r="E446" i="23"/>
  <c r="F446" i="23"/>
  <c r="M465" i="23"/>
  <c r="N465" i="23"/>
  <c r="M472" i="23"/>
  <c r="N472" i="23"/>
  <c r="E501" i="23"/>
  <c r="F501" i="23"/>
  <c r="N388" i="23"/>
  <c r="M388" i="23"/>
  <c r="P388" i="23" s="1"/>
  <c r="U404" i="23"/>
  <c r="V404" i="23"/>
  <c r="N390" i="23"/>
  <c r="M390" i="23"/>
  <c r="E440" i="23"/>
  <c r="F440" i="23"/>
  <c r="M463" i="23"/>
  <c r="N463" i="23"/>
  <c r="E498" i="23"/>
  <c r="F498" i="23"/>
  <c r="E496" i="23"/>
  <c r="F496" i="23"/>
  <c r="H496" i="23" s="1"/>
  <c r="E517" i="23"/>
  <c r="H517" i="23" s="1"/>
  <c r="F517" i="23"/>
  <c r="E348" i="23"/>
  <c r="F348" i="23"/>
  <c r="M372" i="23"/>
  <c r="N372" i="23"/>
  <c r="F356" i="23"/>
  <c r="E356" i="23"/>
  <c r="V371" i="23"/>
  <c r="U371" i="23"/>
  <c r="U381" i="23"/>
  <c r="V381" i="23"/>
  <c r="M365" i="23"/>
  <c r="N365" i="23"/>
  <c r="E345" i="23"/>
  <c r="F345" i="23"/>
  <c r="E369" i="23"/>
  <c r="F369" i="23"/>
  <c r="M342" i="23"/>
  <c r="N342" i="23"/>
  <c r="V355" i="23"/>
  <c r="U355" i="23"/>
  <c r="F375" i="23"/>
  <c r="E375" i="23"/>
  <c r="E392" i="23"/>
  <c r="H392" i="23" s="1"/>
  <c r="F392" i="23"/>
  <c r="V396" i="23"/>
  <c r="U396" i="23"/>
  <c r="U418" i="23"/>
  <c r="V418" i="23"/>
  <c r="U392" i="23"/>
  <c r="V392" i="23"/>
  <c r="U401" i="23"/>
  <c r="V401" i="23"/>
  <c r="E411" i="23"/>
  <c r="F411" i="23"/>
  <c r="U422" i="23"/>
  <c r="V422" i="23"/>
  <c r="F379" i="23"/>
  <c r="E379" i="23"/>
  <c r="M469" i="23"/>
  <c r="N469" i="23"/>
  <c r="E452" i="23"/>
  <c r="F452" i="23"/>
  <c r="E469" i="23"/>
  <c r="F469" i="23"/>
  <c r="M476" i="23"/>
  <c r="N476" i="23"/>
  <c r="E509" i="23"/>
  <c r="F509" i="23"/>
  <c r="E545" i="23"/>
  <c r="F545" i="23"/>
  <c r="M451" i="23"/>
  <c r="N451" i="23"/>
  <c r="E491" i="23"/>
  <c r="F491" i="23"/>
  <c r="M525" i="23"/>
  <c r="N525" i="23"/>
  <c r="E535" i="23"/>
  <c r="F535" i="23"/>
  <c r="E442" i="23"/>
  <c r="F442" i="23"/>
  <c r="M457" i="23"/>
  <c r="N457" i="23"/>
  <c r="E495" i="23"/>
  <c r="F495" i="23"/>
  <c r="E366" i="23"/>
  <c r="F366" i="23"/>
  <c r="M507" i="23"/>
  <c r="N507" i="23"/>
  <c r="M487" i="23"/>
  <c r="N487" i="23"/>
  <c r="M471" i="23"/>
  <c r="N471" i="23"/>
  <c r="E354" i="23"/>
  <c r="H354" i="23" s="1"/>
  <c r="F354" i="23"/>
  <c r="M374" i="23"/>
  <c r="N374" i="23"/>
  <c r="U383" i="23"/>
  <c r="V383" i="23"/>
  <c r="E352" i="23"/>
  <c r="H352" i="23" s="1"/>
  <c r="F352" i="23"/>
  <c r="M366" i="23"/>
  <c r="N366" i="23"/>
  <c r="E351" i="23"/>
  <c r="F351" i="23"/>
  <c r="F381" i="23"/>
  <c r="E381" i="23"/>
  <c r="V399" i="23"/>
  <c r="U399" i="23"/>
  <c r="U389" i="23"/>
  <c r="V389" i="23"/>
  <c r="U378" i="23"/>
  <c r="V378" i="23"/>
  <c r="F387" i="23"/>
  <c r="E387" i="23"/>
  <c r="E398" i="23"/>
  <c r="F398" i="23"/>
  <c r="U425" i="23"/>
  <c r="V425" i="23"/>
  <c r="E389" i="23"/>
  <c r="F389" i="23"/>
  <c r="E363" i="23"/>
  <c r="F363" i="23"/>
  <c r="E395" i="23"/>
  <c r="H395" i="23" s="1"/>
  <c r="F395" i="23"/>
  <c r="E404" i="23"/>
  <c r="F404" i="23"/>
  <c r="E413" i="23"/>
  <c r="F413" i="23"/>
  <c r="E358" i="23"/>
  <c r="F358" i="23"/>
  <c r="U421" i="23"/>
  <c r="V421" i="23"/>
  <c r="N396" i="23"/>
  <c r="M396" i="23"/>
  <c r="P439" i="23"/>
  <c r="U436" i="23"/>
  <c r="V436" i="23"/>
  <c r="P473" i="23"/>
  <c r="E454" i="23"/>
  <c r="F454" i="23"/>
  <c r="E462" i="23"/>
  <c r="H462" i="23" s="1"/>
  <c r="F462" i="23"/>
  <c r="U465" i="23"/>
  <c r="V465" i="23"/>
  <c r="M470" i="23"/>
  <c r="P470" i="23" s="1"/>
  <c r="N470" i="23"/>
  <c r="E474" i="23"/>
  <c r="H474" i="23" s="1"/>
  <c r="F474" i="23"/>
  <c r="U461" i="23"/>
  <c r="V461" i="23"/>
  <c r="E470" i="23"/>
  <c r="F470" i="23"/>
  <c r="U473" i="23"/>
  <c r="V473" i="23"/>
  <c r="E503" i="23"/>
  <c r="F503" i="23"/>
  <c r="H503" i="23" s="1"/>
  <c r="E539" i="23"/>
  <c r="F539" i="23"/>
  <c r="E489" i="23"/>
  <c r="F489" i="23"/>
  <c r="U499" i="23"/>
  <c r="V499" i="23"/>
  <c r="E505" i="23"/>
  <c r="F505" i="23"/>
  <c r="M531" i="23"/>
  <c r="N531" i="23"/>
  <c r="E541" i="23"/>
  <c r="F541" i="23"/>
  <c r="U477" i="23"/>
  <c r="V477" i="23"/>
  <c r="M466" i="23"/>
  <c r="N466" i="23"/>
  <c r="P466" i="23" s="1"/>
  <c r="X476" i="23"/>
  <c r="E480" i="23"/>
  <c r="H480" i="23" s="1"/>
  <c r="F480" i="23"/>
  <c r="X484" i="23"/>
  <c r="U420" i="23"/>
  <c r="V420" i="23"/>
  <c r="U387" i="23"/>
  <c r="V387" i="23"/>
  <c r="U419" i="23"/>
  <c r="V419" i="23"/>
  <c r="E448" i="23"/>
  <c r="F448" i="23"/>
  <c r="E494" i="23"/>
  <c r="F494" i="23"/>
  <c r="M477" i="23"/>
  <c r="N477" i="23"/>
  <c r="E360" i="23"/>
  <c r="H360" i="23" s="1"/>
  <c r="F360" i="23"/>
  <c r="F350" i="23"/>
  <c r="E350" i="23"/>
  <c r="F368" i="23"/>
  <c r="E368" i="23"/>
  <c r="H368" i="23" s="1"/>
  <c r="V373" i="23"/>
  <c r="U373" i="23"/>
  <c r="U385" i="23"/>
  <c r="V385" i="23"/>
  <c r="M376" i="23"/>
  <c r="N376" i="23"/>
  <c r="U384" i="23"/>
  <c r="V384" i="23"/>
  <c r="M380" i="23"/>
  <c r="N380" i="23"/>
  <c r="M348" i="23"/>
  <c r="N348" i="23"/>
  <c r="V361" i="23"/>
  <c r="U361" i="23"/>
  <c r="E371" i="23"/>
  <c r="F371" i="23"/>
  <c r="M347" i="23"/>
  <c r="N347" i="23"/>
  <c r="F393" i="23"/>
  <c r="H393" i="23" s="1"/>
  <c r="E393" i="23"/>
  <c r="V349" i="23"/>
  <c r="U349" i="23"/>
  <c r="U406" i="23"/>
  <c r="V406" i="23"/>
  <c r="U408" i="23"/>
  <c r="V408" i="23"/>
  <c r="U410" i="23"/>
  <c r="V410" i="23"/>
  <c r="U412" i="23"/>
  <c r="V412" i="23"/>
  <c r="U414" i="23"/>
  <c r="V414" i="23"/>
  <c r="U416" i="23"/>
  <c r="V416" i="23"/>
  <c r="U403" i="23"/>
  <c r="V403" i="23"/>
  <c r="U382" i="23"/>
  <c r="V382" i="23"/>
  <c r="E415" i="23"/>
  <c r="F415" i="23"/>
  <c r="F405" i="23"/>
  <c r="E405" i="23"/>
  <c r="U429" i="23"/>
  <c r="V429" i="23"/>
  <c r="U435" i="23"/>
  <c r="V435" i="23"/>
  <c r="E427" i="23"/>
  <c r="F427" i="23"/>
  <c r="P455" i="23"/>
  <c r="E424" i="23"/>
  <c r="F424" i="23"/>
  <c r="H431" i="23"/>
  <c r="M482" i="23"/>
  <c r="N482" i="23"/>
  <c r="M491" i="23"/>
  <c r="N491" i="23"/>
  <c r="E458" i="23"/>
  <c r="F458" i="23"/>
  <c r="M493" i="23"/>
  <c r="N493" i="23"/>
  <c r="M497" i="23"/>
  <c r="N497" i="23"/>
  <c r="P497" i="23" s="1"/>
  <c r="E533" i="23"/>
  <c r="F533" i="23"/>
  <c r="M445" i="23"/>
  <c r="N445" i="23"/>
  <c r="U489" i="23"/>
  <c r="V489" i="23"/>
  <c r="M501" i="23"/>
  <c r="N501" i="23"/>
  <c r="E511" i="23"/>
  <c r="F511" i="23"/>
  <c r="M537" i="23"/>
  <c r="N537" i="23"/>
  <c r="E547" i="23"/>
  <c r="F547" i="23"/>
  <c r="M485" i="23"/>
  <c r="N485" i="23"/>
  <c r="E492" i="23"/>
  <c r="H492" i="23" s="1"/>
  <c r="F492" i="23"/>
  <c r="H266" i="23"/>
  <c r="F266" i="23"/>
  <c r="E266" i="23"/>
  <c r="E230" i="23"/>
  <c r="F230" i="23"/>
  <c r="E218" i="23"/>
  <c r="H218" i="23" s="1"/>
  <c r="E236" i="23"/>
  <c r="H236" i="23" s="1"/>
  <c r="F236" i="23"/>
  <c r="F308" i="23"/>
  <c r="E308" i="23"/>
  <c r="F290" i="23"/>
  <c r="E290" i="23"/>
  <c r="H290" i="23" s="1"/>
  <c r="F260" i="23"/>
  <c r="H260" i="23" s="1"/>
  <c r="E260" i="23"/>
  <c r="E182" i="23"/>
  <c r="F182" i="23"/>
  <c r="H158" i="23"/>
  <c r="F254" i="23"/>
  <c r="H254" i="23" s="1"/>
  <c r="E254" i="23"/>
  <c r="H224" i="23"/>
  <c r="H214" i="23"/>
  <c r="F302" i="23"/>
  <c r="H302" i="23" s="1"/>
  <c r="E302" i="23"/>
  <c r="H284" i="23"/>
  <c r="F284" i="23"/>
  <c r="E284" i="23"/>
  <c r="F248" i="23"/>
  <c r="E248" i="23"/>
  <c r="F200" i="23"/>
  <c r="E200" i="23"/>
  <c r="H170" i="23"/>
  <c r="H220" i="23"/>
  <c r="F206" i="23"/>
  <c r="E206" i="23"/>
  <c r="F278" i="23"/>
  <c r="E278" i="23"/>
  <c r="H278" i="23" s="1"/>
  <c r="F242" i="23"/>
  <c r="E242" i="23"/>
  <c r="F194" i="23"/>
  <c r="H194" i="23" s="1"/>
  <c r="E194" i="23"/>
  <c r="H226" i="23"/>
  <c r="F314" i="23"/>
  <c r="H314" i="23" s="1"/>
  <c r="E314" i="23"/>
  <c r="F296" i="23"/>
  <c r="E296" i="23"/>
  <c r="H296" i="23" s="1"/>
  <c r="F272" i="23"/>
  <c r="H272" i="23" s="1"/>
  <c r="E272" i="23"/>
  <c r="H164" i="23"/>
  <c r="X105" i="23"/>
  <c r="X94" i="23"/>
  <c r="X102" i="23"/>
  <c r="X60" i="23"/>
  <c r="X100" i="23"/>
  <c r="X83" i="23"/>
  <c r="X65" i="23"/>
  <c r="X109" i="23"/>
  <c r="X113" i="23"/>
  <c r="X104" i="23"/>
  <c r="X89" i="23"/>
  <c r="X54" i="23"/>
  <c r="P92" i="23"/>
  <c r="N104" i="23"/>
  <c r="P104" i="23" s="1"/>
  <c r="E56" i="23"/>
  <c r="F56" i="23"/>
  <c r="H103" i="23"/>
  <c r="H94" i="23"/>
  <c r="F74" i="23"/>
  <c r="H74" i="23" s="1"/>
  <c r="H59" i="23"/>
  <c r="H54" i="23"/>
  <c r="H104" i="23"/>
  <c r="H77" i="23"/>
  <c r="H65" i="23"/>
  <c r="H79" i="23"/>
  <c r="H76" i="23"/>
  <c r="H49" i="23"/>
  <c r="X38" i="23"/>
  <c r="X23" i="23"/>
  <c r="X32" i="23"/>
  <c r="X36" i="23"/>
  <c r="X40" i="23"/>
  <c r="X30" i="23"/>
  <c r="H29" i="23"/>
  <c r="H35" i="23"/>
  <c r="H46" i="23"/>
  <c r="H43" i="23"/>
  <c r="H27" i="23"/>
  <c r="H31" i="23"/>
  <c r="H25" i="23"/>
  <c r="H20" i="23"/>
  <c r="E145" i="23"/>
  <c r="F145" i="23"/>
  <c r="E133" i="23"/>
  <c r="H133" i="23" s="1"/>
  <c r="F133" i="23"/>
  <c r="N127" i="23"/>
  <c r="M127" i="23"/>
  <c r="N110" i="23"/>
  <c r="M110" i="23"/>
  <c r="N121" i="23"/>
  <c r="M121" i="23"/>
  <c r="V112" i="23"/>
  <c r="U112" i="23"/>
  <c r="M72" i="23"/>
  <c r="N72" i="23"/>
  <c r="N111" i="23"/>
  <c r="P111" i="23" s="1"/>
  <c r="M111" i="23"/>
  <c r="M96" i="23"/>
  <c r="P96" i="23" s="1"/>
  <c r="N96" i="23"/>
  <c r="M93" i="23"/>
  <c r="N93" i="23"/>
  <c r="M49" i="23"/>
  <c r="N49" i="23"/>
  <c r="F114" i="23"/>
  <c r="E114" i="23"/>
  <c r="F109" i="23"/>
  <c r="E109" i="23"/>
  <c r="M74" i="23"/>
  <c r="N74" i="23"/>
  <c r="U71" i="23"/>
  <c r="X71" i="23" s="1"/>
  <c r="V71" i="23"/>
  <c r="X53" i="23"/>
  <c r="U77" i="23"/>
  <c r="V77" i="23"/>
  <c r="M37" i="23"/>
  <c r="N37" i="23"/>
  <c r="U69" i="23"/>
  <c r="V69" i="23"/>
  <c r="X69" i="23" s="1"/>
  <c r="M67" i="23"/>
  <c r="N67" i="23"/>
  <c r="M27" i="23"/>
  <c r="N27" i="23"/>
  <c r="M23" i="23"/>
  <c r="N23" i="23"/>
  <c r="E143" i="23"/>
  <c r="F143" i="23"/>
  <c r="E131" i="23"/>
  <c r="F131" i="23"/>
  <c r="N133" i="23"/>
  <c r="M133" i="23"/>
  <c r="P133" i="23" s="1"/>
  <c r="N117" i="23"/>
  <c r="M117" i="23"/>
  <c r="E124" i="23"/>
  <c r="H124" i="23" s="1"/>
  <c r="F124" i="23"/>
  <c r="E118" i="23"/>
  <c r="F118" i="23"/>
  <c r="H118" i="23" s="1"/>
  <c r="F146" i="23"/>
  <c r="E146" i="23"/>
  <c r="N135" i="23"/>
  <c r="P135" i="23" s="1"/>
  <c r="M135" i="23"/>
  <c r="N143" i="23"/>
  <c r="M143" i="23"/>
  <c r="F136" i="23"/>
  <c r="E136" i="23"/>
  <c r="N125" i="23"/>
  <c r="M125" i="23"/>
  <c r="P125" i="23" s="1"/>
  <c r="E120" i="23"/>
  <c r="F120" i="23"/>
  <c r="V116" i="23"/>
  <c r="U116" i="23"/>
  <c r="X116" i="23" s="1"/>
  <c r="V111" i="23"/>
  <c r="U111" i="23"/>
  <c r="X111" i="23"/>
  <c r="N115" i="23"/>
  <c r="P115" i="23" s="1"/>
  <c r="M115" i="23"/>
  <c r="M87" i="23"/>
  <c r="N87" i="23"/>
  <c r="P87" i="23" s="1"/>
  <c r="N47" i="23"/>
  <c r="M47" i="23"/>
  <c r="M84" i="23"/>
  <c r="N84" i="23"/>
  <c r="M77" i="23"/>
  <c r="P77" i="23" s="1"/>
  <c r="N77" i="23"/>
  <c r="U81" i="23"/>
  <c r="X81" i="23" s="1"/>
  <c r="V81" i="23"/>
  <c r="U88" i="23"/>
  <c r="V88" i="23"/>
  <c r="M69" i="23"/>
  <c r="P69" i="23" s="1"/>
  <c r="N69" i="23"/>
  <c r="N50" i="23"/>
  <c r="M50" i="23"/>
  <c r="M35" i="23"/>
  <c r="N35" i="23"/>
  <c r="F23" i="23"/>
  <c r="E23" i="23"/>
  <c r="V42" i="23"/>
  <c r="U42" i="23"/>
  <c r="M39" i="23"/>
  <c r="N39" i="23"/>
  <c r="M25" i="23"/>
  <c r="P25" i="23" s="1"/>
  <c r="N25" i="23"/>
  <c r="V22" i="23"/>
  <c r="U22" i="23"/>
  <c r="E141" i="23"/>
  <c r="F141" i="23"/>
  <c r="E129" i="23"/>
  <c r="F129" i="23"/>
  <c r="N139" i="23"/>
  <c r="M139" i="23"/>
  <c r="P139" i="23" s="1"/>
  <c r="F126" i="23"/>
  <c r="E126" i="23"/>
  <c r="H126" i="23" s="1"/>
  <c r="P114" i="23"/>
  <c r="X108" i="23"/>
  <c r="F111" i="23"/>
  <c r="H111" i="23" s="1"/>
  <c r="E111" i="23"/>
  <c r="M99" i="23"/>
  <c r="N99" i="23"/>
  <c r="E101" i="23"/>
  <c r="F101" i="23"/>
  <c r="E95" i="23"/>
  <c r="H95" i="23" s="1"/>
  <c r="F95" i="23"/>
  <c r="F110" i="23"/>
  <c r="E110" i="23"/>
  <c r="U92" i="23"/>
  <c r="V92" i="23"/>
  <c r="M81" i="23"/>
  <c r="N81" i="23"/>
  <c r="M75" i="23"/>
  <c r="P75" i="23"/>
  <c r="N75" i="23"/>
  <c r="H72" i="23"/>
  <c r="N45" i="23"/>
  <c r="M45" i="23"/>
  <c r="N108" i="23"/>
  <c r="M108" i="23"/>
  <c r="P108" i="23" s="1"/>
  <c r="M97" i="23"/>
  <c r="N97" i="23"/>
  <c r="P97" i="23" s="1"/>
  <c r="M90" i="23"/>
  <c r="P90" i="23" s="1"/>
  <c r="N90" i="23"/>
  <c r="X56" i="23"/>
  <c r="E75" i="23"/>
  <c r="F75" i="23"/>
  <c r="H52" i="23"/>
  <c r="U87" i="23"/>
  <c r="X87" i="23" s="1"/>
  <c r="V87" i="23"/>
  <c r="N44" i="23"/>
  <c r="M44" i="23"/>
  <c r="E22" i="23"/>
  <c r="F22" i="23"/>
  <c r="U63" i="23"/>
  <c r="X63" i="23" s="1"/>
  <c r="V63" i="23"/>
  <c r="M61" i="23"/>
  <c r="N61" i="23"/>
  <c r="F42" i="23"/>
  <c r="E42" i="23"/>
  <c r="V21" i="23"/>
  <c r="X21" i="23" s="1"/>
  <c r="U21" i="23"/>
  <c r="E139" i="23"/>
  <c r="F139" i="23"/>
  <c r="E127" i="23"/>
  <c r="F127" i="23"/>
  <c r="N145" i="23"/>
  <c r="M145" i="23"/>
  <c r="F132" i="23"/>
  <c r="E132" i="23"/>
  <c r="N141" i="23"/>
  <c r="M141" i="23"/>
  <c r="F134" i="23"/>
  <c r="H134" i="23" s="1"/>
  <c r="E134" i="23"/>
  <c r="F142" i="23"/>
  <c r="E142" i="23"/>
  <c r="N131" i="23"/>
  <c r="M131" i="23"/>
  <c r="N113" i="23"/>
  <c r="M113" i="23"/>
  <c r="N107" i="23"/>
  <c r="M107" i="23"/>
  <c r="P107" i="23" s="1"/>
  <c r="E121" i="23"/>
  <c r="H121" i="23" s="1"/>
  <c r="F121" i="23"/>
  <c r="V114" i="23"/>
  <c r="U114" i="23"/>
  <c r="U99" i="23"/>
  <c r="X99" i="23" s="1"/>
  <c r="V99" i="23"/>
  <c r="U93" i="23"/>
  <c r="V93" i="23"/>
  <c r="F128" i="23"/>
  <c r="E128" i="23"/>
  <c r="U86" i="23"/>
  <c r="V86" i="23"/>
  <c r="M43" i="23"/>
  <c r="P43" i="23" s="1"/>
  <c r="N43" i="23"/>
  <c r="M103" i="23"/>
  <c r="N103" i="23"/>
  <c r="M79" i="23"/>
  <c r="N79" i="23"/>
  <c r="N52" i="23"/>
  <c r="M52" i="23"/>
  <c r="U70" i="23"/>
  <c r="V70" i="23"/>
  <c r="U45" i="23"/>
  <c r="X45" i="23" s="1"/>
  <c r="V45" i="23"/>
  <c r="U68" i="23"/>
  <c r="X68" i="23" s="1"/>
  <c r="V68" i="23"/>
  <c r="M63" i="23"/>
  <c r="N63" i="23"/>
  <c r="U41" i="23"/>
  <c r="V41" i="23"/>
  <c r="M91" i="23"/>
  <c r="P91" i="23" s="1"/>
  <c r="N91" i="23"/>
  <c r="N21" i="23"/>
  <c r="M21" i="23"/>
  <c r="P21" i="23" s="1"/>
  <c r="M31" i="23"/>
  <c r="N31" i="23"/>
  <c r="E21" i="23"/>
  <c r="F21" i="23"/>
  <c r="E149" i="23"/>
  <c r="F149" i="23"/>
  <c r="E137" i="23"/>
  <c r="F137" i="23"/>
  <c r="F138" i="23"/>
  <c r="E138" i="23"/>
  <c r="N123" i="23"/>
  <c r="M123" i="23"/>
  <c r="P123" i="23" s="1"/>
  <c r="E123" i="23"/>
  <c r="F123" i="23"/>
  <c r="F112" i="23"/>
  <c r="E112" i="23"/>
  <c r="M71" i="23"/>
  <c r="N71" i="23"/>
  <c r="N106" i="23"/>
  <c r="M106" i="23"/>
  <c r="P106" i="23" s="1"/>
  <c r="U80" i="23"/>
  <c r="V80" i="23"/>
  <c r="U74" i="23"/>
  <c r="V74" i="23"/>
  <c r="M53" i="23"/>
  <c r="N53" i="23"/>
  <c r="V110" i="23"/>
  <c r="U110" i="23"/>
  <c r="E83" i="23"/>
  <c r="F83" i="23"/>
  <c r="U51" i="23"/>
  <c r="V51" i="23"/>
  <c r="M66" i="23"/>
  <c r="N66" i="23"/>
  <c r="M60" i="23"/>
  <c r="P60" i="23"/>
  <c r="N60" i="23"/>
  <c r="M54" i="23"/>
  <c r="P54" i="23" s="1"/>
  <c r="N54" i="23"/>
  <c r="U47" i="23"/>
  <c r="V47" i="23"/>
  <c r="M20" i="23"/>
  <c r="P20" i="23" s="1"/>
  <c r="N20" i="23"/>
  <c r="U57" i="23"/>
  <c r="V57" i="23"/>
  <c r="M55" i="23"/>
  <c r="N55" i="23"/>
  <c r="U43" i="23"/>
  <c r="X43" i="23" s="1"/>
  <c r="V43" i="23"/>
  <c r="N46" i="23"/>
  <c r="M46" i="23"/>
  <c r="U27" i="23"/>
  <c r="V27" i="23"/>
  <c r="X27" i="23" s="1"/>
  <c r="E147" i="23"/>
  <c r="F147" i="23"/>
  <c r="H147" i="23" s="1"/>
  <c r="E135" i="23"/>
  <c r="H135" i="23" s="1"/>
  <c r="F135" i="23"/>
  <c r="F144" i="23"/>
  <c r="E144" i="23"/>
  <c r="E125" i="23"/>
  <c r="F125" i="23"/>
  <c r="E119" i="23"/>
  <c r="H119" i="23" s="1"/>
  <c r="F119" i="23"/>
  <c r="N147" i="23"/>
  <c r="M147" i="23"/>
  <c r="F140" i="23"/>
  <c r="E140" i="23"/>
  <c r="H140" i="23" s="1"/>
  <c r="F148" i="23"/>
  <c r="E148" i="23"/>
  <c r="N137" i="23"/>
  <c r="M137" i="23"/>
  <c r="F130" i="23"/>
  <c r="H130" i="23" s="1"/>
  <c r="E130" i="23"/>
  <c r="F116" i="23"/>
  <c r="E116" i="23"/>
  <c r="N129" i="23"/>
  <c r="M129" i="23"/>
  <c r="F108" i="23"/>
  <c r="E108" i="23"/>
  <c r="M78" i="23"/>
  <c r="N78" i="23"/>
  <c r="P78" i="23" s="1"/>
  <c r="N119" i="23"/>
  <c r="M119" i="23"/>
  <c r="M102" i="23"/>
  <c r="P102" i="23" s="1"/>
  <c r="N102" i="23"/>
  <c r="F122" i="23"/>
  <c r="E122" i="23"/>
  <c r="H122" i="23" s="1"/>
  <c r="N51" i="23"/>
  <c r="M51" i="23"/>
  <c r="E89" i="23"/>
  <c r="H89" i="23" s="1"/>
  <c r="F89" i="23"/>
  <c r="U62" i="23"/>
  <c r="V62" i="23"/>
  <c r="M57" i="23"/>
  <c r="N57" i="23"/>
  <c r="U82" i="23"/>
  <c r="X82" i="23" s="1"/>
  <c r="V82" i="23"/>
  <c r="M85" i="23"/>
  <c r="N85" i="23"/>
  <c r="U49" i="23"/>
  <c r="V49" i="23"/>
  <c r="M29" i="23"/>
  <c r="P29" i="23" s="1"/>
  <c r="N29" i="23"/>
  <c r="U25" i="23"/>
  <c r="X25" i="23"/>
  <c r="V25" i="23"/>
  <c r="Y336" i="22"/>
  <c r="T336" i="22"/>
  <c r="Q336" i="22"/>
  <c r="N336" i="22"/>
  <c r="L336" i="22"/>
  <c r="M336" i="22" s="1"/>
  <c r="I336" i="22"/>
  <c r="D336" i="22"/>
  <c r="F336" i="22" s="1"/>
  <c r="Y335" i="22"/>
  <c r="T335" i="22"/>
  <c r="U335" i="22" s="1"/>
  <c r="Q335" i="22"/>
  <c r="L335" i="22"/>
  <c r="N335" i="22" s="1"/>
  <c r="I335" i="22"/>
  <c r="D335" i="22"/>
  <c r="Y334" i="22"/>
  <c r="T334" i="22"/>
  <c r="Q334" i="22"/>
  <c r="M334" i="22"/>
  <c r="L334" i="22"/>
  <c r="N334" i="22" s="1"/>
  <c r="I334" i="22"/>
  <c r="D334" i="22"/>
  <c r="F334" i="22" s="1"/>
  <c r="Y333" i="22"/>
  <c r="T333" i="22"/>
  <c r="U333" i="22" s="1"/>
  <c r="Q333" i="22"/>
  <c r="N333" i="22"/>
  <c r="L333" i="22"/>
  <c r="M333" i="22" s="1"/>
  <c r="I333" i="22"/>
  <c r="D333" i="22"/>
  <c r="Y332" i="22"/>
  <c r="T332" i="22"/>
  <c r="Q332" i="22"/>
  <c r="L332" i="22"/>
  <c r="N332" i="22" s="1"/>
  <c r="I332" i="22"/>
  <c r="D332" i="22"/>
  <c r="F332" i="22" s="1"/>
  <c r="Y331" i="22"/>
  <c r="T331" i="22"/>
  <c r="U331" i="22" s="1"/>
  <c r="Q331" i="22"/>
  <c r="L331" i="22"/>
  <c r="N331" i="22" s="1"/>
  <c r="I331" i="22"/>
  <c r="D331" i="22"/>
  <c r="E331" i="22" s="1"/>
  <c r="Y330" i="22"/>
  <c r="T330" i="22"/>
  <c r="Q330" i="22"/>
  <c r="L330" i="22"/>
  <c r="N330" i="22" s="1"/>
  <c r="I330" i="22"/>
  <c r="D330" i="22"/>
  <c r="F330" i="22" s="1"/>
  <c r="Y329" i="22"/>
  <c r="T329" i="22"/>
  <c r="U329" i="22" s="1"/>
  <c r="Q329" i="22"/>
  <c r="L329" i="22"/>
  <c r="M329" i="22" s="1"/>
  <c r="I329" i="22"/>
  <c r="D329" i="22"/>
  <c r="Y328" i="22"/>
  <c r="T328" i="22"/>
  <c r="Q328" i="22"/>
  <c r="L328" i="22"/>
  <c r="N328" i="22" s="1"/>
  <c r="I328" i="22"/>
  <c r="D328" i="22"/>
  <c r="F328" i="22" s="1"/>
  <c r="Y327" i="22"/>
  <c r="T327" i="22"/>
  <c r="U327" i="22" s="1"/>
  <c r="Q327" i="22"/>
  <c r="L327" i="22"/>
  <c r="M327" i="22" s="1"/>
  <c r="I327" i="22"/>
  <c r="D327" i="22"/>
  <c r="E327" i="22" s="1"/>
  <c r="Y326" i="22"/>
  <c r="T326" i="22"/>
  <c r="Q326" i="22"/>
  <c r="L326" i="22"/>
  <c r="M326" i="22" s="1"/>
  <c r="I326" i="22"/>
  <c r="D326" i="22"/>
  <c r="F326" i="22" s="1"/>
  <c r="Y325" i="22"/>
  <c r="T325" i="22"/>
  <c r="U325" i="22" s="1"/>
  <c r="Q325" i="22"/>
  <c r="L325" i="22"/>
  <c r="N325" i="22" s="1"/>
  <c r="I325" i="22"/>
  <c r="D325" i="22"/>
  <c r="Y324" i="22"/>
  <c r="T324" i="22"/>
  <c r="Q324" i="22"/>
  <c r="N324" i="22"/>
  <c r="L324" i="22"/>
  <c r="M324" i="22" s="1"/>
  <c r="I324" i="22"/>
  <c r="D324" i="22"/>
  <c r="F324" i="22" s="1"/>
  <c r="Y323" i="22"/>
  <c r="T323" i="22"/>
  <c r="U323" i="22" s="1"/>
  <c r="Q323" i="22"/>
  <c r="L323" i="22"/>
  <c r="M323" i="22" s="1"/>
  <c r="I323" i="22"/>
  <c r="D323" i="22"/>
  <c r="E323" i="22" s="1"/>
  <c r="Y322" i="22"/>
  <c r="T322" i="22"/>
  <c r="Q322" i="22"/>
  <c r="L322" i="22"/>
  <c r="N322" i="22" s="1"/>
  <c r="I322" i="22"/>
  <c r="D322" i="22"/>
  <c r="F322" i="22" s="1"/>
  <c r="Y321" i="22"/>
  <c r="T321" i="22"/>
  <c r="U321" i="22" s="1"/>
  <c r="Q321" i="22"/>
  <c r="L321" i="22"/>
  <c r="N321" i="22" s="1"/>
  <c r="I321" i="22"/>
  <c r="D321" i="22"/>
  <c r="Y320" i="22"/>
  <c r="T320" i="22"/>
  <c r="Q320" i="22"/>
  <c r="L320" i="22"/>
  <c r="M320" i="22" s="1"/>
  <c r="I320" i="22"/>
  <c r="D320" i="22"/>
  <c r="F320" i="22" s="1"/>
  <c r="Y319" i="22"/>
  <c r="T319" i="22"/>
  <c r="U319" i="22" s="1"/>
  <c r="Q319" i="22"/>
  <c r="L319" i="22"/>
  <c r="M319" i="22" s="1"/>
  <c r="I319" i="22"/>
  <c r="D319" i="22"/>
  <c r="F319" i="22" s="1"/>
  <c r="Y318" i="22"/>
  <c r="T318" i="22"/>
  <c r="U318" i="22" s="1"/>
  <c r="Q318" i="22"/>
  <c r="L318" i="22"/>
  <c r="M318" i="22" s="1"/>
  <c r="I318" i="22"/>
  <c r="D318" i="22"/>
  <c r="F318" i="22" s="1"/>
  <c r="Y317" i="22"/>
  <c r="V317" i="22"/>
  <c r="X317" i="22" s="1"/>
  <c r="T317" i="22"/>
  <c r="U317" i="22" s="1"/>
  <c r="Q317" i="22"/>
  <c r="L317" i="22"/>
  <c r="N317" i="22" s="1"/>
  <c r="I317" i="22"/>
  <c r="D317" i="22"/>
  <c r="F317" i="22" s="1"/>
  <c r="Y316" i="22"/>
  <c r="T316" i="22"/>
  <c r="U316" i="22" s="1"/>
  <c r="Q316" i="22"/>
  <c r="L316" i="22"/>
  <c r="N316" i="22" s="1"/>
  <c r="I316" i="22"/>
  <c r="D316" i="22"/>
  <c r="F316" i="22" s="1"/>
  <c r="Y315" i="22"/>
  <c r="T315" i="22"/>
  <c r="U315" i="22" s="1"/>
  <c r="Q315" i="22"/>
  <c r="L315" i="22"/>
  <c r="N315" i="22" s="1"/>
  <c r="I315" i="22"/>
  <c r="D315" i="22"/>
  <c r="F315" i="22" s="1"/>
  <c r="Y314" i="22"/>
  <c r="T314" i="22"/>
  <c r="U314" i="22" s="1"/>
  <c r="Q314" i="22"/>
  <c r="L314" i="22"/>
  <c r="N314" i="22" s="1"/>
  <c r="I314" i="22"/>
  <c r="D314" i="22"/>
  <c r="F314" i="22" s="1"/>
  <c r="Y313" i="22"/>
  <c r="T313" i="22"/>
  <c r="U313" i="22" s="1"/>
  <c r="Q313" i="22"/>
  <c r="M313" i="22"/>
  <c r="L313" i="22"/>
  <c r="N313" i="22" s="1"/>
  <c r="I313" i="22"/>
  <c r="D313" i="22"/>
  <c r="F313" i="22" s="1"/>
  <c r="Y312" i="22"/>
  <c r="T312" i="22"/>
  <c r="U312" i="22" s="1"/>
  <c r="Q312" i="22"/>
  <c r="L312" i="22"/>
  <c r="N312" i="22" s="1"/>
  <c r="I312" i="22"/>
  <c r="D312" i="22"/>
  <c r="F312" i="22" s="1"/>
  <c r="Y311" i="22"/>
  <c r="T311" i="22"/>
  <c r="U311" i="22" s="1"/>
  <c r="Q311" i="22"/>
  <c r="M311" i="22"/>
  <c r="L311" i="22"/>
  <c r="N311" i="22" s="1"/>
  <c r="I311" i="22"/>
  <c r="D311" i="22"/>
  <c r="F311" i="22" s="1"/>
  <c r="Y310" i="22"/>
  <c r="T310" i="22"/>
  <c r="U310" i="22" s="1"/>
  <c r="Q310" i="22"/>
  <c r="L310" i="22"/>
  <c r="M310" i="22" s="1"/>
  <c r="I310" i="22"/>
  <c r="D310" i="22"/>
  <c r="F310" i="22" s="1"/>
  <c r="Y309" i="22"/>
  <c r="V309" i="22"/>
  <c r="X309" i="22" s="1"/>
  <c r="T309" i="22"/>
  <c r="U309" i="22" s="1"/>
  <c r="Q309" i="22"/>
  <c r="L309" i="22"/>
  <c r="M309" i="22" s="1"/>
  <c r="I309" i="22"/>
  <c r="D309" i="22"/>
  <c r="F309" i="22" s="1"/>
  <c r="Y308" i="22"/>
  <c r="T308" i="22"/>
  <c r="U308" i="22" s="1"/>
  <c r="Q308" i="22"/>
  <c r="L308" i="22"/>
  <c r="M308" i="22" s="1"/>
  <c r="I308" i="22"/>
  <c r="D308" i="22"/>
  <c r="F308" i="22" s="1"/>
  <c r="Y307" i="22"/>
  <c r="T307" i="22"/>
  <c r="U307" i="22" s="1"/>
  <c r="Q307" i="22"/>
  <c r="L307" i="22"/>
  <c r="N307" i="22" s="1"/>
  <c r="I307" i="22"/>
  <c r="E307" i="22"/>
  <c r="H307" i="22" s="1"/>
  <c r="D307" i="22"/>
  <c r="F307" i="22" s="1"/>
  <c r="Y306" i="22"/>
  <c r="T306" i="22"/>
  <c r="U306" i="22" s="1"/>
  <c r="Q306" i="22"/>
  <c r="L306" i="22"/>
  <c r="N306" i="22" s="1"/>
  <c r="I306" i="22"/>
  <c r="D306" i="22"/>
  <c r="F306" i="22" s="1"/>
  <c r="Y305" i="22"/>
  <c r="V305" i="22"/>
  <c r="X305" i="22" s="1"/>
  <c r="T305" i="22"/>
  <c r="U305" i="22" s="1"/>
  <c r="Q305" i="22"/>
  <c r="L305" i="22"/>
  <c r="N305" i="22" s="1"/>
  <c r="I305" i="22"/>
  <c r="D305" i="22"/>
  <c r="F305" i="22" s="1"/>
  <c r="Y304" i="22"/>
  <c r="T304" i="22"/>
  <c r="U304" i="22" s="1"/>
  <c r="Q304" i="22"/>
  <c r="L304" i="22"/>
  <c r="N304" i="22" s="1"/>
  <c r="I304" i="22"/>
  <c r="D304" i="22"/>
  <c r="F304" i="22" s="1"/>
  <c r="Y303" i="22"/>
  <c r="T303" i="22"/>
  <c r="U303" i="22" s="1"/>
  <c r="Q303" i="22"/>
  <c r="L303" i="22"/>
  <c r="M303" i="22" s="1"/>
  <c r="I303" i="22"/>
  <c r="D303" i="22"/>
  <c r="F303" i="22" s="1"/>
  <c r="Y302" i="22"/>
  <c r="T302" i="22"/>
  <c r="U302" i="22" s="1"/>
  <c r="Q302" i="22"/>
  <c r="N302" i="22"/>
  <c r="L302" i="22"/>
  <c r="M302" i="22" s="1"/>
  <c r="I302" i="22"/>
  <c r="D302" i="22"/>
  <c r="Y301" i="22"/>
  <c r="T301" i="22"/>
  <c r="Q301" i="22"/>
  <c r="L301" i="22"/>
  <c r="N301" i="22" s="1"/>
  <c r="I301" i="22"/>
  <c r="D301" i="22"/>
  <c r="F301" i="22" s="1"/>
  <c r="Y300" i="22"/>
  <c r="T300" i="22"/>
  <c r="Q300" i="22"/>
  <c r="M300" i="22"/>
  <c r="L300" i="22"/>
  <c r="N300" i="22" s="1"/>
  <c r="I300" i="22"/>
  <c r="D300" i="22"/>
  <c r="Y299" i="22"/>
  <c r="T299" i="22"/>
  <c r="U299" i="22" s="1"/>
  <c r="Q299" i="22"/>
  <c r="L299" i="22"/>
  <c r="I299" i="22"/>
  <c r="D299" i="22"/>
  <c r="F299" i="22" s="1"/>
  <c r="Y298" i="22"/>
  <c r="T298" i="22"/>
  <c r="U298" i="22" s="1"/>
  <c r="Q298" i="22"/>
  <c r="L298" i="22"/>
  <c r="N298" i="22" s="1"/>
  <c r="I298" i="22"/>
  <c r="D298" i="22"/>
  <c r="Y297" i="22"/>
  <c r="T297" i="22"/>
  <c r="Q297" i="22"/>
  <c r="L297" i="22"/>
  <c r="M297" i="22" s="1"/>
  <c r="I297" i="22"/>
  <c r="D297" i="22"/>
  <c r="F297" i="22" s="1"/>
  <c r="Y296" i="22"/>
  <c r="T296" i="22"/>
  <c r="Q296" i="22"/>
  <c r="L296" i="22"/>
  <c r="N296" i="22" s="1"/>
  <c r="I296" i="22"/>
  <c r="D296" i="22"/>
  <c r="Y295" i="22"/>
  <c r="T295" i="22"/>
  <c r="U295" i="22" s="1"/>
  <c r="Q295" i="22"/>
  <c r="M295" i="22"/>
  <c r="L295" i="22"/>
  <c r="I295" i="22"/>
  <c r="D295" i="22"/>
  <c r="F295" i="22" s="1"/>
  <c r="Y294" i="22"/>
  <c r="T294" i="22"/>
  <c r="U294" i="22" s="1"/>
  <c r="Q294" i="22"/>
  <c r="L294" i="22"/>
  <c r="N294" i="22" s="1"/>
  <c r="I294" i="22"/>
  <c r="D294" i="22"/>
  <c r="E294" i="22" s="1"/>
  <c r="Y293" i="22"/>
  <c r="T293" i="22"/>
  <c r="Q293" i="22"/>
  <c r="M293" i="22"/>
  <c r="L293" i="22"/>
  <c r="N293" i="22" s="1"/>
  <c r="I293" i="22"/>
  <c r="D293" i="22"/>
  <c r="F293" i="22" s="1"/>
  <c r="Y292" i="22"/>
  <c r="T292" i="22"/>
  <c r="Q292" i="22"/>
  <c r="N292" i="22"/>
  <c r="L292" i="22"/>
  <c r="M292" i="22" s="1"/>
  <c r="I292" i="22"/>
  <c r="D292" i="22"/>
  <c r="E292" i="22" s="1"/>
  <c r="Y291" i="22"/>
  <c r="T291" i="22"/>
  <c r="U291" i="22" s="1"/>
  <c r="Q291" i="22"/>
  <c r="L291" i="22"/>
  <c r="M291" i="22" s="1"/>
  <c r="I291" i="22"/>
  <c r="D291" i="22"/>
  <c r="F291" i="22" s="1"/>
  <c r="Y290" i="22"/>
  <c r="T290" i="22"/>
  <c r="U290" i="22" s="1"/>
  <c r="Q290" i="22"/>
  <c r="N290" i="22"/>
  <c r="L290" i="22"/>
  <c r="M290" i="22" s="1"/>
  <c r="I290" i="22"/>
  <c r="D290" i="22"/>
  <c r="Y289" i="22"/>
  <c r="T289" i="22"/>
  <c r="Q289" i="22"/>
  <c r="L289" i="22"/>
  <c r="M289" i="22" s="1"/>
  <c r="I289" i="22"/>
  <c r="D289" i="22"/>
  <c r="F289" i="22" s="1"/>
  <c r="Y288" i="22"/>
  <c r="T288" i="22"/>
  <c r="Q288" i="22"/>
  <c r="L288" i="22"/>
  <c r="N288" i="22" s="1"/>
  <c r="I288" i="22"/>
  <c r="D288" i="22"/>
  <c r="F288" i="22" s="1"/>
  <c r="Y287" i="22"/>
  <c r="T287" i="22"/>
  <c r="U287" i="22" s="1"/>
  <c r="Q287" i="22"/>
  <c r="L287" i="22"/>
  <c r="I287" i="22"/>
  <c r="D287" i="22"/>
  <c r="F287" i="22" s="1"/>
  <c r="Y286" i="22"/>
  <c r="T286" i="22"/>
  <c r="U286" i="22" s="1"/>
  <c r="Q286" i="22"/>
  <c r="N286" i="22"/>
  <c r="L286" i="22"/>
  <c r="M286" i="22" s="1"/>
  <c r="I286" i="22"/>
  <c r="D286" i="22"/>
  <c r="Y285" i="22"/>
  <c r="T285" i="22"/>
  <c r="Q285" i="22"/>
  <c r="L285" i="22"/>
  <c r="N285" i="22" s="1"/>
  <c r="I285" i="22"/>
  <c r="D285" i="22"/>
  <c r="F285" i="22" s="1"/>
  <c r="Y284" i="22"/>
  <c r="T284" i="22"/>
  <c r="Q284" i="22"/>
  <c r="M284" i="22"/>
  <c r="L284" i="22"/>
  <c r="N284" i="22" s="1"/>
  <c r="I284" i="22"/>
  <c r="D284" i="22"/>
  <c r="F284" i="22" s="1"/>
  <c r="Y283" i="22"/>
  <c r="T283" i="22"/>
  <c r="U283" i="22" s="1"/>
  <c r="Q283" i="22"/>
  <c r="L283" i="22"/>
  <c r="M283" i="22" s="1"/>
  <c r="I283" i="22"/>
  <c r="D283" i="22"/>
  <c r="F283" i="22" s="1"/>
  <c r="Y282" i="22"/>
  <c r="T282" i="22"/>
  <c r="U282" i="22" s="1"/>
  <c r="Q282" i="22"/>
  <c r="M282" i="22"/>
  <c r="L282" i="22"/>
  <c r="N282" i="22" s="1"/>
  <c r="I282" i="22"/>
  <c r="D282" i="22"/>
  <c r="E282" i="22" s="1"/>
  <c r="Y281" i="22"/>
  <c r="T281" i="22"/>
  <c r="Q281" i="22"/>
  <c r="M281" i="22"/>
  <c r="L281" i="22"/>
  <c r="N281" i="22" s="1"/>
  <c r="I281" i="22"/>
  <c r="D281" i="22"/>
  <c r="F281" i="22" s="1"/>
  <c r="Y280" i="22"/>
  <c r="T280" i="22"/>
  <c r="Q280" i="22"/>
  <c r="N280" i="22"/>
  <c r="L280" i="22"/>
  <c r="M280" i="22" s="1"/>
  <c r="I280" i="22"/>
  <c r="D280" i="22"/>
  <c r="F280" i="22" s="1"/>
  <c r="Y279" i="22"/>
  <c r="T279" i="22"/>
  <c r="U279" i="22" s="1"/>
  <c r="Q279" i="22"/>
  <c r="L279" i="22"/>
  <c r="N279" i="22" s="1"/>
  <c r="I279" i="22"/>
  <c r="D279" i="22"/>
  <c r="E279" i="22" s="1"/>
  <c r="Y278" i="22"/>
  <c r="T278" i="22"/>
  <c r="Q278" i="22"/>
  <c r="L278" i="22"/>
  <c r="M278" i="22" s="1"/>
  <c r="I278" i="22"/>
  <c r="D278" i="22"/>
  <c r="Y277" i="22"/>
  <c r="T277" i="22"/>
  <c r="U277" i="22" s="1"/>
  <c r="Q277" i="22"/>
  <c r="L277" i="22"/>
  <c r="N277" i="22" s="1"/>
  <c r="I277" i="22"/>
  <c r="D277" i="22"/>
  <c r="Y276" i="22"/>
  <c r="T276" i="22"/>
  <c r="Q276" i="22"/>
  <c r="L276" i="22"/>
  <c r="M276" i="22" s="1"/>
  <c r="I276" i="22"/>
  <c r="D276" i="22"/>
  <c r="F276" i="22" s="1"/>
  <c r="Y275" i="22"/>
  <c r="T275" i="22"/>
  <c r="U275" i="22" s="1"/>
  <c r="Q275" i="22"/>
  <c r="L275" i="22"/>
  <c r="N275" i="22" s="1"/>
  <c r="I275" i="22"/>
  <c r="D275" i="22"/>
  <c r="E275" i="22" s="1"/>
  <c r="Y274" i="22"/>
  <c r="T274" i="22"/>
  <c r="Q274" i="22"/>
  <c r="L274" i="22"/>
  <c r="M274" i="22" s="1"/>
  <c r="I274" i="22"/>
  <c r="D274" i="22"/>
  <c r="E274" i="22" s="1"/>
  <c r="Y273" i="22"/>
  <c r="T273" i="22"/>
  <c r="U273" i="22" s="1"/>
  <c r="Q273" i="22"/>
  <c r="L273" i="22"/>
  <c r="N273" i="22" s="1"/>
  <c r="I273" i="22"/>
  <c r="D273" i="22"/>
  <c r="E273" i="22" s="1"/>
  <c r="Y272" i="22"/>
  <c r="T272" i="22"/>
  <c r="Q272" i="22"/>
  <c r="N272" i="22"/>
  <c r="L272" i="22"/>
  <c r="M272" i="22" s="1"/>
  <c r="I272" i="22"/>
  <c r="D272" i="22"/>
  <c r="Y271" i="22"/>
  <c r="T271" i="22"/>
  <c r="U271" i="22" s="1"/>
  <c r="Q271" i="22"/>
  <c r="L271" i="22"/>
  <c r="N271" i="22" s="1"/>
  <c r="I271" i="22"/>
  <c r="D271" i="22"/>
  <c r="E271" i="22" s="1"/>
  <c r="Y270" i="22"/>
  <c r="T270" i="22"/>
  <c r="Q270" i="22"/>
  <c r="L270" i="22"/>
  <c r="M270" i="22" s="1"/>
  <c r="I270" i="22"/>
  <c r="D270" i="22"/>
  <c r="F270" i="22" s="1"/>
  <c r="Y269" i="22"/>
  <c r="T269" i="22"/>
  <c r="U269" i="22" s="1"/>
  <c r="Q269" i="22"/>
  <c r="N269" i="22"/>
  <c r="L269" i="22"/>
  <c r="M269" i="22" s="1"/>
  <c r="I269" i="22"/>
  <c r="D269" i="22"/>
  <c r="E269" i="22" s="1"/>
  <c r="Y268" i="22"/>
  <c r="T268" i="22"/>
  <c r="Q268" i="22"/>
  <c r="L268" i="22"/>
  <c r="M268" i="22" s="1"/>
  <c r="I268" i="22"/>
  <c r="F268" i="22"/>
  <c r="D268" i="22"/>
  <c r="E268" i="22" s="1"/>
  <c r="Y267" i="22"/>
  <c r="T267" i="22"/>
  <c r="U267" i="22" s="1"/>
  <c r="Q267" i="22"/>
  <c r="N267" i="22"/>
  <c r="L267" i="22"/>
  <c r="M267" i="22" s="1"/>
  <c r="I267" i="22"/>
  <c r="D267" i="22"/>
  <c r="E267" i="22" s="1"/>
  <c r="Y266" i="22"/>
  <c r="T266" i="22"/>
  <c r="Q266" i="22"/>
  <c r="L266" i="22"/>
  <c r="M266" i="22" s="1"/>
  <c r="I266" i="22"/>
  <c r="D266" i="22"/>
  <c r="E266" i="22" s="1"/>
  <c r="Y265" i="22"/>
  <c r="T265" i="22"/>
  <c r="U265" i="22" s="1"/>
  <c r="Q265" i="22"/>
  <c r="L265" i="22"/>
  <c r="M265" i="22" s="1"/>
  <c r="I265" i="22"/>
  <c r="D265" i="22"/>
  <c r="Y264" i="22"/>
  <c r="T264" i="22"/>
  <c r="Q264" i="22"/>
  <c r="L264" i="22"/>
  <c r="M264" i="22" s="1"/>
  <c r="I264" i="22"/>
  <c r="D264" i="22"/>
  <c r="F264" i="22" s="1"/>
  <c r="Y263" i="22"/>
  <c r="V263" i="22"/>
  <c r="T263" i="22"/>
  <c r="U263" i="22" s="1"/>
  <c r="Q263" i="22"/>
  <c r="M263" i="22"/>
  <c r="L263" i="22"/>
  <c r="N263" i="22" s="1"/>
  <c r="I263" i="22"/>
  <c r="D263" i="22"/>
  <c r="E263" i="22" s="1"/>
  <c r="Y262" i="22"/>
  <c r="T262" i="22"/>
  <c r="Q262" i="22"/>
  <c r="L262" i="22"/>
  <c r="M262" i="22" s="1"/>
  <c r="I262" i="22"/>
  <c r="D262" i="22"/>
  <c r="F262" i="22" s="1"/>
  <c r="Y261" i="22"/>
  <c r="T261" i="22"/>
  <c r="U261" i="22" s="1"/>
  <c r="Q261" i="22"/>
  <c r="L261" i="22"/>
  <c r="M261" i="22" s="1"/>
  <c r="I261" i="22"/>
  <c r="D261" i="22"/>
  <c r="Y260" i="22"/>
  <c r="T260" i="22"/>
  <c r="Q260" i="22"/>
  <c r="L260" i="22"/>
  <c r="M260" i="22" s="1"/>
  <c r="I260" i="22"/>
  <c r="D260" i="22"/>
  <c r="F260" i="22" s="1"/>
  <c r="Y259" i="22"/>
  <c r="T259" i="22"/>
  <c r="U259" i="22" s="1"/>
  <c r="Q259" i="22"/>
  <c r="N259" i="22"/>
  <c r="L259" i="22"/>
  <c r="I259" i="22"/>
  <c r="D259" i="22"/>
  <c r="Y258" i="22"/>
  <c r="T258" i="22"/>
  <c r="Q258" i="22"/>
  <c r="L258" i="22"/>
  <c r="M258" i="22" s="1"/>
  <c r="I258" i="22"/>
  <c r="D258" i="22"/>
  <c r="Y257" i="22"/>
  <c r="T257" i="22"/>
  <c r="U257" i="22" s="1"/>
  <c r="Q257" i="22"/>
  <c r="L257" i="22"/>
  <c r="N257" i="22" s="1"/>
  <c r="I257" i="22"/>
  <c r="D257" i="22"/>
  <c r="Y256" i="22"/>
  <c r="T256" i="22"/>
  <c r="Q256" i="22"/>
  <c r="L256" i="22"/>
  <c r="M256" i="22" s="1"/>
  <c r="I256" i="22"/>
  <c r="D256" i="22"/>
  <c r="E256" i="22" s="1"/>
  <c r="Y255" i="22"/>
  <c r="T255" i="22"/>
  <c r="U255" i="22" s="1"/>
  <c r="Q255" i="22"/>
  <c r="L255" i="22"/>
  <c r="N255" i="22" s="1"/>
  <c r="I255" i="22"/>
  <c r="D255" i="22"/>
  <c r="Y254" i="22"/>
  <c r="T254" i="22"/>
  <c r="Q254" i="22"/>
  <c r="L254" i="22"/>
  <c r="M254" i="22" s="1"/>
  <c r="I254" i="22"/>
  <c r="D254" i="22"/>
  <c r="F254" i="22" s="1"/>
  <c r="Y253" i="22"/>
  <c r="T253" i="22"/>
  <c r="Q253" i="22"/>
  <c r="L253" i="22"/>
  <c r="M253" i="22" s="1"/>
  <c r="I253" i="22"/>
  <c r="E253" i="22"/>
  <c r="D253" i="22"/>
  <c r="Y252" i="22"/>
  <c r="T252" i="22"/>
  <c r="Q252" i="22"/>
  <c r="L252" i="22"/>
  <c r="M252" i="22" s="1"/>
  <c r="I252" i="22"/>
  <c r="D252" i="22"/>
  <c r="F252" i="22" s="1"/>
  <c r="Y251" i="22"/>
  <c r="T251" i="22"/>
  <c r="U251" i="22" s="1"/>
  <c r="Q251" i="22"/>
  <c r="N251" i="22"/>
  <c r="L251" i="22"/>
  <c r="M251" i="22" s="1"/>
  <c r="I251" i="22"/>
  <c r="D251" i="22"/>
  <c r="Y250" i="22"/>
  <c r="T250" i="22"/>
  <c r="V250" i="22" s="1"/>
  <c r="Q250" i="22"/>
  <c r="L250" i="22"/>
  <c r="N250" i="22" s="1"/>
  <c r="I250" i="22"/>
  <c r="D250" i="22"/>
  <c r="Y249" i="22"/>
  <c r="T249" i="22"/>
  <c r="U249" i="22" s="1"/>
  <c r="Q249" i="22"/>
  <c r="M249" i="22"/>
  <c r="L249" i="22"/>
  <c r="I249" i="22"/>
  <c r="D249" i="22"/>
  <c r="E249" i="22" s="1"/>
  <c r="Y248" i="22"/>
  <c r="T248" i="22"/>
  <c r="V248" i="22" s="1"/>
  <c r="Q248" i="22"/>
  <c r="L248" i="22"/>
  <c r="I248" i="22"/>
  <c r="D248" i="22"/>
  <c r="Y247" i="22"/>
  <c r="T247" i="22"/>
  <c r="U247" i="22" s="1"/>
  <c r="Q247" i="22"/>
  <c r="M247" i="22"/>
  <c r="L247" i="22"/>
  <c r="I247" i="22"/>
  <c r="D247" i="22"/>
  <c r="E247" i="22" s="1"/>
  <c r="Y246" i="22"/>
  <c r="T246" i="22"/>
  <c r="V246" i="22" s="1"/>
  <c r="Q246" i="22"/>
  <c r="L246" i="22"/>
  <c r="I246" i="22"/>
  <c r="D246" i="22"/>
  <c r="Y245" i="22"/>
  <c r="T245" i="22"/>
  <c r="U245" i="22" s="1"/>
  <c r="Q245" i="22"/>
  <c r="M245" i="22"/>
  <c r="L245" i="22"/>
  <c r="I245" i="22"/>
  <c r="D245" i="22"/>
  <c r="E245" i="22" s="1"/>
  <c r="Y244" i="22"/>
  <c r="T244" i="22"/>
  <c r="V244" i="22" s="1"/>
  <c r="Q244" i="22"/>
  <c r="L244" i="22"/>
  <c r="I244" i="22"/>
  <c r="D244" i="22"/>
  <c r="Y243" i="22"/>
  <c r="T243" i="22"/>
  <c r="U243" i="22" s="1"/>
  <c r="Q243" i="22"/>
  <c r="M243" i="22"/>
  <c r="L243" i="22"/>
  <c r="I243" i="22"/>
  <c r="D243" i="22"/>
  <c r="E243" i="22" s="1"/>
  <c r="Y242" i="22"/>
  <c r="T242" i="22"/>
  <c r="V242" i="22" s="1"/>
  <c r="Q242" i="22"/>
  <c r="L242" i="22"/>
  <c r="I242" i="22"/>
  <c r="D242" i="22"/>
  <c r="Y241" i="22"/>
  <c r="T241" i="22"/>
  <c r="U241" i="22" s="1"/>
  <c r="Q241" i="22"/>
  <c r="M241" i="22"/>
  <c r="L241" i="22"/>
  <c r="N241" i="22" s="1"/>
  <c r="I241" i="22"/>
  <c r="D241" i="22"/>
  <c r="E241" i="22" s="1"/>
  <c r="Y240" i="22"/>
  <c r="V240" i="22"/>
  <c r="U240" i="22"/>
  <c r="T240" i="22"/>
  <c r="Q240" i="22"/>
  <c r="L240" i="22"/>
  <c r="I240" i="22"/>
  <c r="D240" i="22"/>
  <c r="Y239" i="22"/>
  <c r="T239" i="22"/>
  <c r="U239" i="22" s="1"/>
  <c r="Q239" i="22"/>
  <c r="L239" i="22"/>
  <c r="N239" i="22" s="1"/>
  <c r="I239" i="22"/>
  <c r="D239" i="22"/>
  <c r="E239" i="22" s="1"/>
  <c r="Y238" i="22"/>
  <c r="T238" i="22"/>
  <c r="V238" i="22" s="1"/>
  <c r="Q238" i="22"/>
  <c r="L238" i="22"/>
  <c r="M238" i="22" s="1"/>
  <c r="I238" i="22"/>
  <c r="D238" i="22"/>
  <c r="Y237" i="22"/>
  <c r="T237" i="22"/>
  <c r="U237" i="22" s="1"/>
  <c r="Q237" i="22"/>
  <c r="N237" i="22"/>
  <c r="P237" i="22" s="1"/>
  <c r="M237" i="22"/>
  <c r="L237" i="22"/>
  <c r="I237" i="22"/>
  <c r="D237" i="22"/>
  <c r="E237" i="22" s="1"/>
  <c r="Y236" i="22"/>
  <c r="T236" i="22"/>
  <c r="V236" i="22" s="1"/>
  <c r="Q236" i="22"/>
  <c r="L236" i="22"/>
  <c r="I236" i="22"/>
  <c r="D236" i="22"/>
  <c r="Y235" i="22"/>
  <c r="T235" i="22"/>
  <c r="U235" i="22" s="1"/>
  <c r="Q235" i="22"/>
  <c r="L235" i="22"/>
  <c r="N235" i="22" s="1"/>
  <c r="I235" i="22"/>
  <c r="D235" i="22"/>
  <c r="E235" i="22" s="1"/>
  <c r="Y234" i="22"/>
  <c r="T234" i="22"/>
  <c r="U234" i="22" s="1"/>
  <c r="Q234" i="22"/>
  <c r="L234" i="22"/>
  <c r="I234" i="22"/>
  <c r="D234" i="22"/>
  <c r="Y233" i="22"/>
  <c r="T233" i="22"/>
  <c r="U233" i="22" s="1"/>
  <c r="Q233" i="22"/>
  <c r="L233" i="22"/>
  <c r="I233" i="22"/>
  <c r="D233" i="22"/>
  <c r="E233" i="22" s="1"/>
  <c r="Y232" i="22"/>
  <c r="T232" i="22"/>
  <c r="V232" i="22" s="1"/>
  <c r="Q232" i="22"/>
  <c r="L232" i="22"/>
  <c r="M232" i="22" s="1"/>
  <c r="I232" i="22"/>
  <c r="D232" i="22"/>
  <c r="Y231" i="22"/>
  <c r="T231" i="22"/>
  <c r="U231" i="22" s="1"/>
  <c r="Q231" i="22"/>
  <c r="L231" i="22"/>
  <c r="I231" i="22"/>
  <c r="D231" i="22"/>
  <c r="E231" i="22" s="1"/>
  <c r="Y230" i="22"/>
  <c r="T230" i="22"/>
  <c r="V230" i="22" s="1"/>
  <c r="Q230" i="22"/>
  <c r="L230" i="22"/>
  <c r="I230" i="22"/>
  <c r="D230" i="22"/>
  <c r="Y229" i="22"/>
  <c r="T229" i="22"/>
  <c r="U229" i="22" s="1"/>
  <c r="Q229" i="22"/>
  <c r="N229" i="22"/>
  <c r="M229" i="22"/>
  <c r="L229" i="22"/>
  <c r="I229" i="22"/>
  <c r="D229" i="22"/>
  <c r="E229" i="22" s="1"/>
  <c r="Y228" i="22"/>
  <c r="T228" i="22"/>
  <c r="V228" i="22" s="1"/>
  <c r="Q228" i="22"/>
  <c r="L228" i="22"/>
  <c r="I228" i="22"/>
  <c r="D228" i="22"/>
  <c r="Y227" i="22"/>
  <c r="T227" i="22"/>
  <c r="U227" i="22" s="1"/>
  <c r="Q227" i="22"/>
  <c r="L227" i="22"/>
  <c r="I227" i="22"/>
  <c r="D227" i="22"/>
  <c r="E227" i="22" s="1"/>
  <c r="Y226" i="22"/>
  <c r="T226" i="22"/>
  <c r="V226" i="22" s="1"/>
  <c r="Q226" i="22"/>
  <c r="L226" i="22"/>
  <c r="I226" i="22"/>
  <c r="D226" i="22"/>
  <c r="Y225" i="22"/>
  <c r="T225" i="22"/>
  <c r="U225" i="22" s="1"/>
  <c r="Q225" i="22"/>
  <c r="L225" i="22"/>
  <c r="N225" i="22" s="1"/>
  <c r="I225" i="22"/>
  <c r="D225" i="22"/>
  <c r="E225" i="22" s="1"/>
  <c r="Y224" i="22"/>
  <c r="T224" i="22"/>
  <c r="V224" i="22" s="1"/>
  <c r="Q224" i="22"/>
  <c r="L224" i="22"/>
  <c r="I224" i="22"/>
  <c r="D224" i="22"/>
  <c r="Y223" i="22"/>
  <c r="T223" i="22"/>
  <c r="U223" i="22" s="1"/>
  <c r="Q223" i="22"/>
  <c r="L223" i="22"/>
  <c r="M223" i="22" s="1"/>
  <c r="I223" i="22"/>
  <c r="D223" i="22"/>
  <c r="E223" i="22" s="1"/>
  <c r="Y222" i="22"/>
  <c r="T222" i="22"/>
  <c r="V222" i="22" s="1"/>
  <c r="Q222" i="22"/>
  <c r="L222" i="22"/>
  <c r="I222" i="22"/>
  <c r="D222" i="22"/>
  <c r="Y221" i="22"/>
  <c r="T221" i="22"/>
  <c r="U221" i="22" s="1"/>
  <c r="Q221" i="22"/>
  <c r="L221" i="22"/>
  <c r="N221" i="22" s="1"/>
  <c r="I221" i="22"/>
  <c r="D221" i="22"/>
  <c r="E221" i="22" s="1"/>
  <c r="Y220" i="22"/>
  <c r="T220" i="22"/>
  <c r="V220" i="22" s="1"/>
  <c r="Q220" i="22"/>
  <c r="L220" i="22"/>
  <c r="I220" i="22"/>
  <c r="D220" i="22"/>
  <c r="Y219" i="22"/>
  <c r="T219" i="22"/>
  <c r="U219" i="22" s="1"/>
  <c r="Q219" i="22"/>
  <c r="L219" i="22"/>
  <c r="N219" i="22" s="1"/>
  <c r="I219" i="22"/>
  <c r="D219" i="22"/>
  <c r="E219" i="22" s="1"/>
  <c r="Y218" i="22"/>
  <c r="T218" i="22"/>
  <c r="V218" i="22" s="1"/>
  <c r="Q218" i="22"/>
  <c r="M218" i="22"/>
  <c r="L218" i="22"/>
  <c r="I218" i="22"/>
  <c r="D218" i="22"/>
  <c r="Y217" i="22"/>
  <c r="T217" i="22"/>
  <c r="U217" i="22" s="1"/>
  <c r="Q217" i="22"/>
  <c r="M217" i="22"/>
  <c r="P217" i="22" s="1"/>
  <c r="L217" i="22"/>
  <c r="N217" i="22" s="1"/>
  <c r="I217" i="22"/>
  <c r="D217" i="22"/>
  <c r="E217" i="22" s="1"/>
  <c r="Y216" i="22"/>
  <c r="T216" i="22"/>
  <c r="V216" i="22" s="1"/>
  <c r="Q216" i="22"/>
  <c r="M216" i="22"/>
  <c r="L216" i="22"/>
  <c r="I216" i="22"/>
  <c r="D216" i="22"/>
  <c r="Y215" i="22"/>
  <c r="T215" i="22"/>
  <c r="U215" i="22" s="1"/>
  <c r="Q215" i="22"/>
  <c r="L215" i="22"/>
  <c r="N215" i="22" s="1"/>
  <c r="I215" i="22"/>
  <c r="D215" i="22"/>
  <c r="E215" i="22" s="1"/>
  <c r="Y214" i="22"/>
  <c r="T214" i="22"/>
  <c r="V214" i="22" s="1"/>
  <c r="Q214" i="22"/>
  <c r="L214" i="22"/>
  <c r="M214" i="22" s="1"/>
  <c r="I214" i="22"/>
  <c r="D214" i="22"/>
  <c r="Y213" i="22"/>
  <c r="T213" i="22"/>
  <c r="U213" i="22" s="1"/>
  <c r="Q213" i="22"/>
  <c r="L213" i="22"/>
  <c r="I213" i="22"/>
  <c r="F213" i="22"/>
  <c r="D213" i="22"/>
  <c r="E213" i="22" s="1"/>
  <c r="Y212" i="22"/>
  <c r="T212" i="22"/>
  <c r="V212" i="22" s="1"/>
  <c r="Q212" i="22"/>
  <c r="L212" i="22"/>
  <c r="I212" i="22"/>
  <c r="D212" i="22"/>
  <c r="Y211" i="22"/>
  <c r="T211" i="22"/>
  <c r="U211" i="22" s="1"/>
  <c r="Q211" i="22"/>
  <c r="L211" i="22"/>
  <c r="N211" i="22" s="1"/>
  <c r="I211" i="22"/>
  <c r="D211" i="22"/>
  <c r="E211" i="22" s="1"/>
  <c r="Y210" i="22"/>
  <c r="T210" i="22"/>
  <c r="V210" i="22" s="1"/>
  <c r="Q210" i="22"/>
  <c r="L210" i="22"/>
  <c r="I210" i="22"/>
  <c r="D210" i="22"/>
  <c r="Y209" i="22"/>
  <c r="T209" i="22"/>
  <c r="U209" i="22" s="1"/>
  <c r="Q209" i="22"/>
  <c r="L209" i="22"/>
  <c r="M209" i="22" s="1"/>
  <c r="I209" i="22"/>
  <c r="D209" i="22"/>
  <c r="Y208" i="22"/>
  <c r="T208" i="22"/>
  <c r="V208" i="22" s="1"/>
  <c r="Q208" i="22"/>
  <c r="L208" i="22"/>
  <c r="N208" i="22" s="1"/>
  <c r="I208" i="22"/>
  <c r="D208" i="22"/>
  <c r="Y207" i="22"/>
  <c r="T207" i="22"/>
  <c r="Q207" i="22"/>
  <c r="L207" i="22"/>
  <c r="N207" i="22" s="1"/>
  <c r="I207" i="22"/>
  <c r="D207" i="22"/>
  <c r="E207" i="22" s="1"/>
  <c r="Y206" i="22"/>
  <c r="T206" i="22"/>
  <c r="V206" i="22" s="1"/>
  <c r="Q206" i="22"/>
  <c r="L206" i="22"/>
  <c r="N206" i="22" s="1"/>
  <c r="I206" i="22"/>
  <c r="E206" i="22"/>
  <c r="D206" i="22"/>
  <c r="Y205" i="22"/>
  <c r="T205" i="22"/>
  <c r="Q205" i="22"/>
  <c r="L205" i="22"/>
  <c r="N205" i="22" s="1"/>
  <c r="I205" i="22"/>
  <c r="F205" i="22"/>
  <c r="D205" i="22"/>
  <c r="E205" i="22" s="1"/>
  <c r="Y204" i="22"/>
  <c r="T204" i="22"/>
  <c r="Q204" i="22"/>
  <c r="L204" i="22"/>
  <c r="N204" i="22" s="1"/>
  <c r="I204" i="22"/>
  <c r="D204" i="22"/>
  <c r="Y203" i="22"/>
  <c r="T203" i="22"/>
  <c r="Q203" i="22"/>
  <c r="L203" i="22"/>
  <c r="N203" i="22" s="1"/>
  <c r="I203" i="22"/>
  <c r="F203" i="22"/>
  <c r="D203" i="22"/>
  <c r="E203" i="22" s="1"/>
  <c r="Y202" i="22"/>
  <c r="T202" i="22"/>
  <c r="U202" i="22" s="1"/>
  <c r="Q202" i="22"/>
  <c r="L202" i="22"/>
  <c r="N202" i="22" s="1"/>
  <c r="I202" i="22"/>
  <c r="D202" i="22"/>
  <c r="Y201" i="22"/>
  <c r="T201" i="22"/>
  <c r="Q201" i="22"/>
  <c r="L201" i="22"/>
  <c r="I201" i="22"/>
  <c r="D201" i="22"/>
  <c r="E201" i="22" s="1"/>
  <c r="Y200" i="22"/>
  <c r="V200" i="22"/>
  <c r="T200" i="22"/>
  <c r="U200" i="22" s="1"/>
  <c r="Q200" i="22"/>
  <c r="L200" i="22"/>
  <c r="I200" i="22"/>
  <c r="D200" i="22"/>
  <c r="F200" i="22" s="1"/>
  <c r="Y199" i="22"/>
  <c r="T199" i="22"/>
  <c r="V199" i="22" s="1"/>
  <c r="Q199" i="22"/>
  <c r="L199" i="22"/>
  <c r="M199" i="22" s="1"/>
  <c r="I199" i="22"/>
  <c r="D199" i="22"/>
  <c r="F199" i="22" s="1"/>
  <c r="Y198" i="22"/>
  <c r="T198" i="22"/>
  <c r="Q198" i="22"/>
  <c r="L198" i="22"/>
  <c r="I198" i="22"/>
  <c r="D198" i="22"/>
  <c r="E198" i="22" s="1"/>
  <c r="Y197" i="22"/>
  <c r="T197" i="22"/>
  <c r="U197" i="22" s="1"/>
  <c r="Q197" i="22"/>
  <c r="L197" i="22"/>
  <c r="N197" i="22" s="1"/>
  <c r="I197" i="22"/>
  <c r="D197" i="22"/>
  <c r="F197" i="22" s="1"/>
  <c r="Y196" i="22"/>
  <c r="T196" i="22"/>
  <c r="U196" i="22" s="1"/>
  <c r="Q196" i="22"/>
  <c r="L196" i="22"/>
  <c r="I196" i="22"/>
  <c r="D196" i="22"/>
  <c r="E196" i="22" s="1"/>
  <c r="Y195" i="22"/>
  <c r="U195" i="22"/>
  <c r="T195" i="22"/>
  <c r="Q195" i="22"/>
  <c r="L195" i="22"/>
  <c r="N195" i="22" s="1"/>
  <c r="I195" i="22"/>
  <c r="D195" i="22"/>
  <c r="F195" i="22" s="1"/>
  <c r="Y194" i="22"/>
  <c r="T194" i="22"/>
  <c r="Q194" i="22"/>
  <c r="L194" i="22"/>
  <c r="I194" i="22"/>
  <c r="D194" i="22"/>
  <c r="E194" i="22" s="1"/>
  <c r="Y193" i="22"/>
  <c r="T193" i="22"/>
  <c r="Q193" i="22"/>
  <c r="L193" i="22"/>
  <c r="I193" i="22"/>
  <c r="D193" i="22"/>
  <c r="F193" i="22" s="1"/>
  <c r="Y192" i="22"/>
  <c r="T192" i="22"/>
  <c r="U192" i="22" s="1"/>
  <c r="Q192" i="22"/>
  <c r="L192" i="22"/>
  <c r="I192" i="22"/>
  <c r="D192" i="22"/>
  <c r="E192" i="22" s="1"/>
  <c r="Y191" i="22"/>
  <c r="T191" i="22"/>
  <c r="Q191" i="22"/>
  <c r="M191" i="22"/>
  <c r="L191" i="22"/>
  <c r="I191" i="22"/>
  <c r="D191" i="22"/>
  <c r="F191" i="22" s="1"/>
  <c r="Y190" i="22"/>
  <c r="T190" i="22"/>
  <c r="U190" i="22" s="1"/>
  <c r="Q190" i="22"/>
  <c r="L190" i="22"/>
  <c r="I190" i="22"/>
  <c r="D190" i="22"/>
  <c r="E190" i="22" s="1"/>
  <c r="Y189" i="22"/>
  <c r="V189" i="22"/>
  <c r="T189" i="22"/>
  <c r="U189" i="22" s="1"/>
  <c r="Q189" i="22"/>
  <c r="L189" i="22"/>
  <c r="N189" i="22" s="1"/>
  <c r="I189" i="22"/>
  <c r="D189" i="22"/>
  <c r="F189" i="22" s="1"/>
  <c r="Y188" i="22"/>
  <c r="T188" i="22"/>
  <c r="Q188" i="22"/>
  <c r="L188" i="22"/>
  <c r="I188" i="22"/>
  <c r="D188" i="22"/>
  <c r="E188" i="22" s="1"/>
  <c r="Y187" i="22"/>
  <c r="T187" i="22"/>
  <c r="U187" i="22" s="1"/>
  <c r="Q187" i="22"/>
  <c r="L187" i="22"/>
  <c r="M187" i="22" s="1"/>
  <c r="I187" i="22"/>
  <c r="D187" i="22"/>
  <c r="F187" i="22" s="1"/>
  <c r="Y186" i="22"/>
  <c r="T186" i="22"/>
  <c r="U186" i="22" s="1"/>
  <c r="Q186" i="22"/>
  <c r="L186" i="22"/>
  <c r="I186" i="22"/>
  <c r="D186" i="22"/>
  <c r="E186" i="22" s="1"/>
  <c r="Y185" i="22"/>
  <c r="T185" i="22"/>
  <c r="V185" i="22" s="1"/>
  <c r="Q185" i="22"/>
  <c r="L185" i="22"/>
  <c r="M185" i="22" s="1"/>
  <c r="I185" i="22"/>
  <c r="D185" i="22"/>
  <c r="E185" i="22" s="1"/>
  <c r="Y184" i="22"/>
  <c r="T184" i="22"/>
  <c r="U184" i="22" s="1"/>
  <c r="Q184" i="22"/>
  <c r="L184" i="22"/>
  <c r="I184" i="22"/>
  <c r="D184" i="22"/>
  <c r="E184" i="22" s="1"/>
  <c r="Y183" i="22"/>
  <c r="T183" i="22"/>
  <c r="V183" i="22" s="1"/>
  <c r="Q183" i="22"/>
  <c r="L183" i="22"/>
  <c r="M183" i="22" s="1"/>
  <c r="I183" i="22"/>
  <c r="D183" i="22"/>
  <c r="F183" i="22" s="1"/>
  <c r="Y182" i="22"/>
  <c r="T182" i="22"/>
  <c r="U182" i="22" s="1"/>
  <c r="Q182" i="22"/>
  <c r="L182" i="22"/>
  <c r="I182" i="22"/>
  <c r="D182" i="22"/>
  <c r="E182" i="22" s="1"/>
  <c r="Y181" i="22"/>
  <c r="T181" i="22"/>
  <c r="Q181" i="22"/>
  <c r="L181" i="22"/>
  <c r="M181" i="22" s="1"/>
  <c r="I181" i="22"/>
  <c r="D181" i="22"/>
  <c r="E181" i="22" s="1"/>
  <c r="Y180" i="22"/>
  <c r="T180" i="22"/>
  <c r="U180" i="22" s="1"/>
  <c r="Q180" i="22"/>
  <c r="L180" i="22"/>
  <c r="I180" i="22"/>
  <c r="D180" i="22"/>
  <c r="E180" i="22" s="1"/>
  <c r="Y179" i="22"/>
  <c r="T179" i="22"/>
  <c r="V179" i="22" s="1"/>
  <c r="Q179" i="22"/>
  <c r="L179" i="22"/>
  <c r="N179" i="22" s="1"/>
  <c r="I179" i="22"/>
  <c r="F179" i="22"/>
  <c r="D179" i="22"/>
  <c r="E179" i="22" s="1"/>
  <c r="Y178" i="22"/>
  <c r="T178" i="22"/>
  <c r="U178" i="22" s="1"/>
  <c r="Q178" i="22"/>
  <c r="L178" i="22"/>
  <c r="I178" i="22"/>
  <c r="D178" i="22"/>
  <c r="E178" i="22" s="1"/>
  <c r="Y177" i="22"/>
  <c r="T177" i="22"/>
  <c r="V177" i="22" s="1"/>
  <c r="Q177" i="22"/>
  <c r="L177" i="22"/>
  <c r="M177" i="22" s="1"/>
  <c r="I177" i="22"/>
  <c r="D177" i="22"/>
  <c r="F177" i="22" s="1"/>
  <c r="Y176" i="22"/>
  <c r="U176" i="22"/>
  <c r="T176" i="22"/>
  <c r="Q176" i="22"/>
  <c r="L176" i="22"/>
  <c r="I176" i="22"/>
  <c r="D176" i="22"/>
  <c r="E176" i="22" s="1"/>
  <c r="Y175" i="22"/>
  <c r="T175" i="22"/>
  <c r="V175" i="22" s="1"/>
  <c r="Q175" i="22"/>
  <c r="L175" i="22"/>
  <c r="M175" i="22" s="1"/>
  <c r="I175" i="22"/>
  <c r="E175" i="22"/>
  <c r="D175" i="22"/>
  <c r="F175" i="22" s="1"/>
  <c r="Y174" i="22"/>
  <c r="T174" i="22"/>
  <c r="U174" i="22" s="1"/>
  <c r="Q174" i="22"/>
  <c r="L174" i="22"/>
  <c r="I174" i="22"/>
  <c r="D174" i="22"/>
  <c r="E174" i="22" s="1"/>
  <c r="Y173" i="22"/>
  <c r="T173" i="22"/>
  <c r="V173" i="22" s="1"/>
  <c r="Q173" i="22"/>
  <c r="L173" i="22"/>
  <c r="M173" i="22" s="1"/>
  <c r="I173" i="22"/>
  <c r="D173" i="22"/>
  <c r="E173" i="22" s="1"/>
  <c r="Y172" i="22"/>
  <c r="T172" i="22"/>
  <c r="U172" i="22" s="1"/>
  <c r="Q172" i="22"/>
  <c r="L172" i="22"/>
  <c r="I172" i="22"/>
  <c r="D172" i="22"/>
  <c r="E172" i="22" s="1"/>
  <c r="Y171" i="22"/>
  <c r="T171" i="22"/>
  <c r="V171" i="22" s="1"/>
  <c r="Q171" i="22"/>
  <c r="L171" i="22"/>
  <c r="M171" i="22" s="1"/>
  <c r="I171" i="22"/>
  <c r="D171" i="22"/>
  <c r="F171" i="22" s="1"/>
  <c r="Y170" i="22"/>
  <c r="U170" i="22"/>
  <c r="T170" i="22"/>
  <c r="Q170" i="22"/>
  <c r="L170" i="22"/>
  <c r="I170" i="22"/>
  <c r="D170" i="22"/>
  <c r="E170" i="22" s="1"/>
  <c r="Y169" i="22"/>
  <c r="T169" i="22"/>
  <c r="V169" i="22" s="1"/>
  <c r="Q169" i="22"/>
  <c r="N169" i="22"/>
  <c r="L169" i="22"/>
  <c r="M169" i="22" s="1"/>
  <c r="I169" i="22"/>
  <c r="D169" i="22"/>
  <c r="F169" i="22" s="1"/>
  <c r="Y168" i="22"/>
  <c r="T168" i="22"/>
  <c r="U168" i="22" s="1"/>
  <c r="Q168" i="22"/>
  <c r="L168" i="22"/>
  <c r="I168" i="22"/>
  <c r="D168" i="22"/>
  <c r="E168" i="22" s="1"/>
  <c r="Y167" i="22"/>
  <c r="T167" i="22"/>
  <c r="U167" i="22" s="1"/>
  <c r="Q167" i="22"/>
  <c r="L167" i="22"/>
  <c r="M167" i="22" s="1"/>
  <c r="I167" i="22"/>
  <c r="D167" i="22"/>
  <c r="F167" i="22" s="1"/>
  <c r="Y166" i="22"/>
  <c r="T166" i="22"/>
  <c r="Q166" i="22"/>
  <c r="L166" i="22"/>
  <c r="I166" i="22"/>
  <c r="D166" i="22"/>
  <c r="E166" i="22" s="1"/>
  <c r="Y165" i="22"/>
  <c r="T165" i="22"/>
  <c r="U165" i="22" s="1"/>
  <c r="Q165" i="22"/>
  <c r="M165" i="22"/>
  <c r="P165" i="22" s="1"/>
  <c r="L165" i="22"/>
  <c r="N165" i="22" s="1"/>
  <c r="I165" i="22"/>
  <c r="D165" i="22"/>
  <c r="F165" i="22" s="1"/>
  <c r="Y164" i="22"/>
  <c r="T164" i="22"/>
  <c r="U164" i="22" s="1"/>
  <c r="Q164" i="22"/>
  <c r="L164" i="22"/>
  <c r="I164" i="22"/>
  <c r="D164" i="22"/>
  <c r="E164" i="22" s="1"/>
  <c r="Y163" i="22"/>
  <c r="T163" i="22"/>
  <c r="V163" i="22" s="1"/>
  <c r="Q163" i="22"/>
  <c r="L163" i="22"/>
  <c r="M163" i="22" s="1"/>
  <c r="I163" i="22"/>
  <c r="D163" i="22"/>
  <c r="E163" i="22" s="1"/>
  <c r="Y162" i="22"/>
  <c r="T162" i="22"/>
  <c r="U162" i="22" s="1"/>
  <c r="Q162" i="22"/>
  <c r="L162" i="22"/>
  <c r="I162" i="22"/>
  <c r="D162" i="22"/>
  <c r="E162" i="22" s="1"/>
  <c r="Y161" i="22"/>
  <c r="T161" i="22"/>
  <c r="V161" i="22" s="1"/>
  <c r="Q161" i="22"/>
  <c r="L161" i="22"/>
  <c r="M161" i="22" s="1"/>
  <c r="I161" i="22"/>
  <c r="D161" i="22"/>
  <c r="F161" i="22" s="1"/>
  <c r="Y160" i="22"/>
  <c r="T160" i="22"/>
  <c r="U160" i="22" s="1"/>
  <c r="Q160" i="22"/>
  <c r="L160" i="22"/>
  <c r="I160" i="22"/>
  <c r="D160" i="22"/>
  <c r="E160" i="22" s="1"/>
  <c r="Y159" i="22"/>
  <c r="T159" i="22"/>
  <c r="V159" i="22" s="1"/>
  <c r="Q159" i="22"/>
  <c r="L159" i="22"/>
  <c r="M159" i="22" s="1"/>
  <c r="I159" i="22"/>
  <c r="D159" i="22"/>
  <c r="F159" i="22" s="1"/>
  <c r="Y158" i="22"/>
  <c r="T158" i="22"/>
  <c r="U158" i="22" s="1"/>
  <c r="Q158" i="22"/>
  <c r="L158" i="22"/>
  <c r="I158" i="22"/>
  <c r="D158" i="22"/>
  <c r="E158" i="22" s="1"/>
  <c r="Y157" i="22"/>
  <c r="U157" i="22"/>
  <c r="T157" i="22"/>
  <c r="V157" i="22" s="1"/>
  <c r="X157" i="22" s="1"/>
  <c r="Q157" i="22"/>
  <c r="L157" i="22"/>
  <c r="M157" i="22" s="1"/>
  <c r="I157" i="22"/>
  <c r="D157" i="22"/>
  <c r="F157" i="22" s="1"/>
  <c r="Y156" i="22"/>
  <c r="T156" i="22"/>
  <c r="Q156" i="22"/>
  <c r="L156" i="22"/>
  <c r="I156" i="22"/>
  <c r="D156" i="22"/>
  <c r="E156" i="22" s="1"/>
  <c r="Y155" i="22"/>
  <c r="T155" i="22"/>
  <c r="V155" i="22" s="1"/>
  <c r="Q155" i="22"/>
  <c r="L155" i="22"/>
  <c r="M155" i="22" s="1"/>
  <c r="I155" i="22"/>
  <c r="D155" i="22"/>
  <c r="E155" i="22" s="1"/>
  <c r="Y154" i="22"/>
  <c r="T154" i="22"/>
  <c r="Q154" i="22"/>
  <c r="L154" i="22"/>
  <c r="I154" i="22"/>
  <c r="D154" i="22"/>
  <c r="E154" i="22" s="1"/>
  <c r="Y153" i="22"/>
  <c r="T153" i="22"/>
  <c r="V153" i="22" s="1"/>
  <c r="Q153" i="22"/>
  <c r="L153" i="22"/>
  <c r="M153" i="22" s="1"/>
  <c r="I153" i="22"/>
  <c r="D153" i="22"/>
  <c r="F153" i="22" s="1"/>
  <c r="Y152" i="22"/>
  <c r="T152" i="22"/>
  <c r="Q152" i="22"/>
  <c r="L152" i="22"/>
  <c r="I152" i="22"/>
  <c r="D152" i="22"/>
  <c r="E152" i="22" s="1"/>
  <c r="Y151" i="22"/>
  <c r="T151" i="22"/>
  <c r="V151" i="22" s="1"/>
  <c r="Q151" i="22"/>
  <c r="L151" i="22"/>
  <c r="M151" i="22" s="1"/>
  <c r="I151" i="22"/>
  <c r="D151" i="22"/>
  <c r="F151" i="22" s="1"/>
  <c r="Y150" i="22"/>
  <c r="T150" i="22"/>
  <c r="Q150" i="22"/>
  <c r="L150" i="22"/>
  <c r="I150" i="22"/>
  <c r="D150" i="22"/>
  <c r="E150" i="22" s="1"/>
  <c r="Y149" i="22"/>
  <c r="U149" i="22"/>
  <c r="X149" i="22" s="1"/>
  <c r="T149" i="22"/>
  <c r="V149" i="22" s="1"/>
  <c r="Q149" i="22"/>
  <c r="L149" i="22"/>
  <c r="M149" i="22" s="1"/>
  <c r="I149" i="22"/>
  <c r="D149" i="22"/>
  <c r="F149" i="22" s="1"/>
  <c r="Y148" i="22"/>
  <c r="T148" i="22"/>
  <c r="Q148" i="22"/>
  <c r="L148" i="22"/>
  <c r="I148" i="22"/>
  <c r="F148" i="22"/>
  <c r="D148" i="22"/>
  <c r="E148" i="22" s="1"/>
  <c r="Y147" i="22"/>
  <c r="T147" i="22"/>
  <c r="V147" i="22" s="1"/>
  <c r="Q147" i="22"/>
  <c r="L147" i="22"/>
  <c r="M147" i="22" s="1"/>
  <c r="I147" i="22"/>
  <c r="D147" i="22"/>
  <c r="E147" i="22" s="1"/>
  <c r="Y146" i="22"/>
  <c r="T146" i="22"/>
  <c r="Q146" i="22"/>
  <c r="L146" i="22"/>
  <c r="I146" i="22"/>
  <c r="D146" i="22"/>
  <c r="E146" i="22" s="1"/>
  <c r="Y145" i="22"/>
  <c r="T145" i="22"/>
  <c r="V145" i="22" s="1"/>
  <c r="Q145" i="22"/>
  <c r="L145" i="22"/>
  <c r="I145" i="22"/>
  <c r="D145" i="22"/>
  <c r="E145" i="22" s="1"/>
  <c r="Y144" i="22"/>
  <c r="T144" i="22"/>
  <c r="U144" i="22" s="1"/>
  <c r="Q144" i="22"/>
  <c r="L144" i="22"/>
  <c r="I144" i="22"/>
  <c r="F144" i="22"/>
  <c r="D144" i="22"/>
  <c r="E144" i="22" s="1"/>
  <c r="Y143" i="22"/>
  <c r="T143" i="22"/>
  <c r="U143" i="22" s="1"/>
  <c r="Q143" i="22"/>
  <c r="L143" i="22"/>
  <c r="I143" i="22"/>
  <c r="E143" i="22"/>
  <c r="D143" i="22"/>
  <c r="Y142" i="22"/>
  <c r="T142" i="22"/>
  <c r="V142" i="22" s="1"/>
  <c r="Q142" i="22"/>
  <c r="L142" i="22"/>
  <c r="M142" i="22" s="1"/>
  <c r="I142" i="22"/>
  <c r="D142" i="22"/>
  <c r="F142" i="22" s="1"/>
  <c r="Y141" i="22"/>
  <c r="T141" i="22"/>
  <c r="U141" i="22" s="1"/>
  <c r="Q141" i="22"/>
  <c r="L141" i="22"/>
  <c r="I141" i="22"/>
  <c r="D141" i="22"/>
  <c r="E141" i="22" s="1"/>
  <c r="Y140" i="22"/>
  <c r="T140" i="22"/>
  <c r="V140" i="22" s="1"/>
  <c r="Q140" i="22"/>
  <c r="L140" i="22"/>
  <c r="M140" i="22" s="1"/>
  <c r="I140" i="22"/>
  <c r="D140" i="22"/>
  <c r="F140" i="22" s="1"/>
  <c r="Y139" i="22"/>
  <c r="T139" i="22"/>
  <c r="U139" i="22" s="1"/>
  <c r="Q139" i="22"/>
  <c r="L139" i="22"/>
  <c r="I139" i="22"/>
  <c r="D139" i="22"/>
  <c r="E139" i="22" s="1"/>
  <c r="Y138" i="22"/>
  <c r="T138" i="22"/>
  <c r="V138" i="22" s="1"/>
  <c r="Q138" i="22"/>
  <c r="L138" i="22"/>
  <c r="M138" i="22" s="1"/>
  <c r="I138" i="22"/>
  <c r="D138" i="22"/>
  <c r="E138" i="22" s="1"/>
  <c r="Y137" i="22"/>
  <c r="T137" i="22"/>
  <c r="U137" i="22" s="1"/>
  <c r="Q137" i="22"/>
  <c r="L137" i="22"/>
  <c r="I137" i="22"/>
  <c r="D137" i="22"/>
  <c r="E137" i="22" s="1"/>
  <c r="Y136" i="22"/>
  <c r="T136" i="22"/>
  <c r="V136" i="22" s="1"/>
  <c r="Q136" i="22"/>
  <c r="L136" i="22"/>
  <c r="M136" i="22" s="1"/>
  <c r="I136" i="22"/>
  <c r="E136" i="22"/>
  <c r="D136" i="22"/>
  <c r="F136" i="22" s="1"/>
  <c r="Y135" i="22"/>
  <c r="T135" i="22"/>
  <c r="U135" i="22" s="1"/>
  <c r="Q135" i="22"/>
  <c r="L135" i="22"/>
  <c r="I135" i="22"/>
  <c r="D135" i="22"/>
  <c r="E135" i="22" s="1"/>
  <c r="Y134" i="22"/>
  <c r="T134" i="22"/>
  <c r="V134" i="22" s="1"/>
  <c r="Q134" i="22"/>
  <c r="L134" i="22"/>
  <c r="M134" i="22" s="1"/>
  <c r="I134" i="22"/>
  <c r="D134" i="22"/>
  <c r="F134" i="22" s="1"/>
  <c r="Y133" i="22"/>
  <c r="T133" i="22"/>
  <c r="U133" i="22" s="1"/>
  <c r="Q133" i="22"/>
  <c r="L133" i="22"/>
  <c r="I133" i="22"/>
  <c r="D133" i="22"/>
  <c r="E133" i="22" s="1"/>
  <c r="Y132" i="22"/>
  <c r="T132" i="22"/>
  <c r="V132" i="22" s="1"/>
  <c r="Q132" i="22"/>
  <c r="M132" i="22"/>
  <c r="L132" i="22"/>
  <c r="I132" i="22"/>
  <c r="D132" i="22"/>
  <c r="F132" i="22" s="1"/>
  <c r="Y131" i="22"/>
  <c r="T131" i="22"/>
  <c r="U131" i="22" s="1"/>
  <c r="Q131" i="22"/>
  <c r="L131" i="22"/>
  <c r="I131" i="22"/>
  <c r="D131" i="22"/>
  <c r="E131" i="22" s="1"/>
  <c r="Y130" i="22"/>
  <c r="T130" i="22"/>
  <c r="V130" i="22" s="1"/>
  <c r="Q130" i="22"/>
  <c r="L130" i="22"/>
  <c r="M130" i="22" s="1"/>
  <c r="I130" i="22"/>
  <c r="D130" i="22"/>
  <c r="F130" i="22" s="1"/>
  <c r="Y129" i="22"/>
  <c r="T129" i="22"/>
  <c r="U129" i="22" s="1"/>
  <c r="Q129" i="22"/>
  <c r="L129" i="22"/>
  <c r="I129" i="22"/>
  <c r="D129" i="22"/>
  <c r="E129" i="22" s="1"/>
  <c r="Y128" i="22"/>
  <c r="T128" i="22"/>
  <c r="V128" i="22" s="1"/>
  <c r="Q128" i="22"/>
  <c r="L128" i="22"/>
  <c r="M128" i="22" s="1"/>
  <c r="I128" i="22"/>
  <c r="D128" i="22"/>
  <c r="F128" i="22" s="1"/>
  <c r="Y127" i="22"/>
  <c r="T127" i="22"/>
  <c r="U127" i="22" s="1"/>
  <c r="Q127" i="22"/>
  <c r="L127" i="22"/>
  <c r="I127" i="22"/>
  <c r="D127" i="22"/>
  <c r="E127" i="22" s="1"/>
  <c r="Y126" i="22"/>
  <c r="T126" i="22"/>
  <c r="V126" i="22" s="1"/>
  <c r="Q126" i="22"/>
  <c r="N126" i="22"/>
  <c r="L126" i="22"/>
  <c r="M126" i="22" s="1"/>
  <c r="I126" i="22"/>
  <c r="D126" i="22"/>
  <c r="F126" i="22" s="1"/>
  <c r="Y125" i="22"/>
  <c r="T125" i="22"/>
  <c r="U125" i="22" s="1"/>
  <c r="Q125" i="22"/>
  <c r="L125" i="22"/>
  <c r="I125" i="22"/>
  <c r="D125" i="22"/>
  <c r="E125" i="22" s="1"/>
  <c r="Y124" i="22"/>
  <c r="T124" i="22"/>
  <c r="V124" i="22" s="1"/>
  <c r="Q124" i="22"/>
  <c r="L124" i="22"/>
  <c r="M124" i="22" s="1"/>
  <c r="I124" i="22"/>
  <c r="E124" i="22"/>
  <c r="D124" i="22"/>
  <c r="F124" i="22" s="1"/>
  <c r="Y123" i="22"/>
  <c r="T123" i="22"/>
  <c r="U123" i="22" s="1"/>
  <c r="Q123" i="22"/>
  <c r="L123" i="22"/>
  <c r="I123" i="22"/>
  <c r="D123" i="22"/>
  <c r="E123" i="22" s="1"/>
  <c r="Y122" i="22"/>
  <c r="T122" i="22"/>
  <c r="V122" i="22" s="1"/>
  <c r="Q122" i="22"/>
  <c r="L122" i="22"/>
  <c r="M122" i="22" s="1"/>
  <c r="I122" i="22"/>
  <c r="D122" i="22"/>
  <c r="F122" i="22" s="1"/>
  <c r="Y121" i="22"/>
  <c r="U121" i="22"/>
  <c r="T121" i="22"/>
  <c r="Q121" i="22"/>
  <c r="L121" i="22"/>
  <c r="I121" i="22"/>
  <c r="D121" i="22"/>
  <c r="E121" i="22" s="1"/>
  <c r="Y120" i="22"/>
  <c r="T120" i="22"/>
  <c r="V120" i="22" s="1"/>
  <c r="Q120" i="22"/>
  <c r="N120" i="22"/>
  <c r="L120" i="22"/>
  <c r="M120" i="22" s="1"/>
  <c r="I120" i="22"/>
  <c r="E120" i="22"/>
  <c r="D120" i="22"/>
  <c r="F120" i="22" s="1"/>
  <c r="Y119" i="22"/>
  <c r="T119" i="22"/>
  <c r="U119" i="22" s="1"/>
  <c r="Q119" i="22"/>
  <c r="L119" i="22"/>
  <c r="I119" i="22"/>
  <c r="D119" i="22"/>
  <c r="E119" i="22" s="1"/>
  <c r="Y118" i="22"/>
  <c r="T118" i="22"/>
  <c r="V118" i="22" s="1"/>
  <c r="Q118" i="22"/>
  <c r="L118" i="22"/>
  <c r="M118" i="22" s="1"/>
  <c r="I118" i="22"/>
  <c r="F118" i="22"/>
  <c r="E118" i="22"/>
  <c r="D118" i="22"/>
  <c r="Y117" i="22"/>
  <c r="T117" i="22"/>
  <c r="U117" i="22" s="1"/>
  <c r="Q117" i="22"/>
  <c r="L117" i="22"/>
  <c r="I117" i="22"/>
  <c r="D117" i="22"/>
  <c r="E117" i="22" s="1"/>
  <c r="Y116" i="22"/>
  <c r="T116" i="22"/>
  <c r="V116" i="22" s="1"/>
  <c r="Q116" i="22"/>
  <c r="N116" i="22"/>
  <c r="L116" i="22"/>
  <c r="M116" i="22" s="1"/>
  <c r="I116" i="22"/>
  <c r="F116" i="22"/>
  <c r="E116" i="22"/>
  <c r="D116" i="22"/>
  <c r="Y115" i="22"/>
  <c r="T115" i="22"/>
  <c r="U115" i="22" s="1"/>
  <c r="Q115" i="22"/>
  <c r="L115" i="22"/>
  <c r="I115" i="22"/>
  <c r="D115" i="22"/>
  <c r="E115" i="22" s="1"/>
  <c r="Y114" i="22"/>
  <c r="T114" i="22"/>
  <c r="V114" i="22" s="1"/>
  <c r="Q114" i="22"/>
  <c r="L114" i="22"/>
  <c r="M114" i="22" s="1"/>
  <c r="I114" i="22"/>
  <c r="F114" i="22"/>
  <c r="E114" i="22"/>
  <c r="D114" i="22"/>
  <c r="Y113" i="22"/>
  <c r="T113" i="22"/>
  <c r="U113" i="22" s="1"/>
  <c r="Q113" i="22"/>
  <c r="L113" i="22"/>
  <c r="I113" i="22"/>
  <c r="D113" i="22"/>
  <c r="F113" i="22" s="1"/>
  <c r="Y112" i="22"/>
  <c r="T112" i="22"/>
  <c r="V112" i="22" s="1"/>
  <c r="Q112" i="22"/>
  <c r="L112" i="22"/>
  <c r="M112" i="22" s="1"/>
  <c r="I112" i="22"/>
  <c r="E112" i="22"/>
  <c r="D112" i="22"/>
  <c r="Y111" i="22"/>
  <c r="T111" i="22"/>
  <c r="U111" i="22" s="1"/>
  <c r="Q111" i="22"/>
  <c r="L111" i="22"/>
  <c r="I111" i="22"/>
  <c r="D111" i="22"/>
  <c r="E111" i="22" s="1"/>
  <c r="Y110" i="22"/>
  <c r="T110" i="22"/>
  <c r="V110" i="22" s="1"/>
  <c r="Q110" i="22"/>
  <c r="L110" i="22"/>
  <c r="M110" i="22" s="1"/>
  <c r="I110" i="22"/>
  <c r="E110" i="22"/>
  <c r="D110" i="22"/>
  <c r="F110" i="22" s="1"/>
  <c r="Y109" i="22"/>
  <c r="T109" i="22"/>
  <c r="U109" i="22" s="1"/>
  <c r="Q109" i="22"/>
  <c r="L109" i="22"/>
  <c r="I109" i="22"/>
  <c r="D109" i="22"/>
  <c r="F109" i="22" s="1"/>
  <c r="Y108" i="22"/>
  <c r="T108" i="22"/>
  <c r="V108" i="22" s="1"/>
  <c r="Q108" i="22"/>
  <c r="L108" i="22"/>
  <c r="M108" i="22" s="1"/>
  <c r="I108" i="22"/>
  <c r="D108" i="22"/>
  <c r="E108" i="22" s="1"/>
  <c r="Y107" i="22"/>
  <c r="T107" i="22"/>
  <c r="U107" i="22" s="1"/>
  <c r="Q107" i="22"/>
  <c r="L107" i="22"/>
  <c r="I107" i="22"/>
  <c r="D107" i="22"/>
  <c r="Y106" i="22"/>
  <c r="T106" i="22"/>
  <c r="V106" i="22" s="1"/>
  <c r="Q106" i="22"/>
  <c r="L106" i="22"/>
  <c r="M106" i="22" s="1"/>
  <c r="I106" i="22"/>
  <c r="E106" i="22"/>
  <c r="D106" i="22"/>
  <c r="F106" i="22" s="1"/>
  <c r="Y105" i="22"/>
  <c r="U105" i="22"/>
  <c r="T105" i="22"/>
  <c r="Q105" i="22"/>
  <c r="L105" i="22"/>
  <c r="I105" i="22"/>
  <c r="D105" i="22"/>
  <c r="E105" i="22" s="1"/>
  <c r="Y104" i="22"/>
  <c r="T104" i="22"/>
  <c r="V104" i="22" s="1"/>
  <c r="Q104" i="22"/>
  <c r="L104" i="22"/>
  <c r="M104" i="22" s="1"/>
  <c r="I104" i="22"/>
  <c r="E104" i="22"/>
  <c r="D104" i="22"/>
  <c r="F104" i="22" s="1"/>
  <c r="Y103" i="22"/>
  <c r="T103" i="22"/>
  <c r="U103" i="22" s="1"/>
  <c r="Q103" i="22"/>
  <c r="L103" i="22"/>
  <c r="I103" i="22"/>
  <c r="D103" i="22"/>
  <c r="E103" i="22" s="1"/>
  <c r="Y102" i="22"/>
  <c r="T102" i="22"/>
  <c r="V102" i="22" s="1"/>
  <c r="Q102" i="22"/>
  <c r="L102" i="22"/>
  <c r="M102" i="22" s="1"/>
  <c r="I102" i="22"/>
  <c r="D102" i="22"/>
  <c r="F102" i="22" s="1"/>
  <c r="Y101" i="22"/>
  <c r="T101" i="22"/>
  <c r="U101" i="22" s="1"/>
  <c r="Q101" i="22"/>
  <c r="L101" i="22"/>
  <c r="I101" i="22"/>
  <c r="D101" i="22"/>
  <c r="E101" i="22" s="1"/>
  <c r="Y100" i="22"/>
  <c r="T100" i="22"/>
  <c r="V100" i="22" s="1"/>
  <c r="Q100" i="22"/>
  <c r="L100" i="22"/>
  <c r="M100" i="22" s="1"/>
  <c r="I100" i="22"/>
  <c r="D100" i="22"/>
  <c r="F100" i="22" s="1"/>
  <c r="Y99" i="22"/>
  <c r="T99" i="22"/>
  <c r="U99" i="22" s="1"/>
  <c r="Q99" i="22"/>
  <c r="L99" i="22"/>
  <c r="I99" i="22"/>
  <c r="D99" i="22"/>
  <c r="E99" i="22" s="1"/>
  <c r="Y98" i="22"/>
  <c r="T98" i="22"/>
  <c r="V98" i="22" s="1"/>
  <c r="Q98" i="22"/>
  <c r="N98" i="22"/>
  <c r="P98" i="22" s="1"/>
  <c r="L98" i="22"/>
  <c r="M98" i="22" s="1"/>
  <c r="I98" i="22"/>
  <c r="D98" i="22"/>
  <c r="F98" i="22" s="1"/>
  <c r="Y97" i="22"/>
  <c r="T97" i="22"/>
  <c r="Q97" i="22"/>
  <c r="L97" i="22"/>
  <c r="I97" i="22"/>
  <c r="D97" i="22"/>
  <c r="Y96" i="22"/>
  <c r="T96" i="22"/>
  <c r="V96" i="22" s="1"/>
  <c r="Q96" i="22"/>
  <c r="L96" i="22"/>
  <c r="M96" i="22" s="1"/>
  <c r="I96" i="22"/>
  <c r="D96" i="22"/>
  <c r="F96" i="22" s="1"/>
  <c r="Y95" i="22"/>
  <c r="T95" i="22"/>
  <c r="Q95" i="22"/>
  <c r="L95" i="22"/>
  <c r="N95" i="22" s="1"/>
  <c r="I95" i="22"/>
  <c r="F95" i="22"/>
  <c r="D95" i="22"/>
  <c r="E95" i="22" s="1"/>
  <c r="Y94" i="22"/>
  <c r="T94" i="22"/>
  <c r="V94" i="22" s="1"/>
  <c r="Q94" i="22"/>
  <c r="L94" i="22"/>
  <c r="M94" i="22" s="1"/>
  <c r="I94" i="22"/>
  <c r="F94" i="22"/>
  <c r="D94" i="22"/>
  <c r="E94" i="22" s="1"/>
  <c r="Y93" i="22"/>
  <c r="T93" i="22"/>
  <c r="Q93" i="22"/>
  <c r="L93" i="22"/>
  <c r="N93" i="22" s="1"/>
  <c r="I93" i="22"/>
  <c r="D93" i="22"/>
  <c r="F93" i="22" s="1"/>
  <c r="Y92" i="22"/>
  <c r="T92" i="22"/>
  <c r="V92" i="22" s="1"/>
  <c r="Q92" i="22"/>
  <c r="N92" i="22"/>
  <c r="L92" i="22"/>
  <c r="M92" i="22" s="1"/>
  <c r="I92" i="22"/>
  <c r="D92" i="22"/>
  <c r="F92" i="22" s="1"/>
  <c r="Y91" i="22"/>
  <c r="T91" i="22"/>
  <c r="Q91" i="22"/>
  <c r="L91" i="22"/>
  <c r="N91" i="22" s="1"/>
  <c r="I91" i="22"/>
  <c r="D91" i="22"/>
  <c r="F91" i="22" s="1"/>
  <c r="Y90" i="22"/>
  <c r="T90" i="22"/>
  <c r="V90" i="22" s="1"/>
  <c r="Q90" i="22"/>
  <c r="L90" i="22"/>
  <c r="M90" i="22" s="1"/>
  <c r="I90" i="22"/>
  <c r="D90" i="22"/>
  <c r="F90" i="22" s="1"/>
  <c r="Y89" i="22"/>
  <c r="T89" i="22"/>
  <c r="Q89" i="22"/>
  <c r="L89" i="22"/>
  <c r="N89" i="22" s="1"/>
  <c r="I89" i="22"/>
  <c r="D89" i="22"/>
  <c r="E89" i="22" s="1"/>
  <c r="Y88" i="22"/>
  <c r="T88" i="22"/>
  <c r="V88" i="22" s="1"/>
  <c r="Q88" i="22"/>
  <c r="L88" i="22"/>
  <c r="M88" i="22" s="1"/>
  <c r="I88" i="22"/>
  <c r="D88" i="22"/>
  <c r="E88" i="22" s="1"/>
  <c r="Y87" i="22"/>
  <c r="T87" i="22"/>
  <c r="Q87" i="22"/>
  <c r="L87" i="22"/>
  <c r="N87" i="22" s="1"/>
  <c r="I87" i="22"/>
  <c r="D87" i="22"/>
  <c r="F87" i="22" s="1"/>
  <c r="Y86" i="22"/>
  <c r="T86" i="22"/>
  <c r="V86" i="22" s="1"/>
  <c r="Q86" i="22"/>
  <c r="L86" i="22"/>
  <c r="M86" i="22" s="1"/>
  <c r="I86" i="22"/>
  <c r="D86" i="22"/>
  <c r="F86" i="22" s="1"/>
  <c r="Y85" i="22"/>
  <c r="T85" i="22"/>
  <c r="Q85" i="22"/>
  <c r="L85" i="22"/>
  <c r="N85" i="22" s="1"/>
  <c r="I85" i="22"/>
  <c r="D85" i="22"/>
  <c r="F85" i="22" s="1"/>
  <c r="Y84" i="22"/>
  <c r="T84" i="22"/>
  <c r="V84" i="22" s="1"/>
  <c r="Q84" i="22"/>
  <c r="L84" i="22"/>
  <c r="M84" i="22" s="1"/>
  <c r="I84" i="22"/>
  <c r="D84" i="22"/>
  <c r="F84" i="22" s="1"/>
  <c r="Y83" i="22"/>
  <c r="T83" i="22"/>
  <c r="Q83" i="22"/>
  <c r="L83" i="22"/>
  <c r="N83" i="22" s="1"/>
  <c r="I83" i="22"/>
  <c r="F83" i="22"/>
  <c r="D83" i="22"/>
  <c r="E83" i="22" s="1"/>
  <c r="Y82" i="22"/>
  <c r="T82" i="22"/>
  <c r="V82" i="22" s="1"/>
  <c r="Q82" i="22"/>
  <c r="L82" i="22"/>
  <c r="M82" i="22" s="1"/>
  <c r="I82" i="22"/>
  <c r="F82" i="22"/>
  <c r="D82" i="22"/>
  <c r="E82" i="22" s="1"/>
  <c r="Y81" i="22"/>
  <c r="T81" i="22"/>
  <c r="Q81" i="22"/>
  <c r="L81" i="22"/>
  <c r="N81" i="22" s="1"/>
  <c r="I81" i="22"/>
  <c r="F81" i="22"/>
  <c r="D81" i="22"/>
  <c r="E81" i="22" s="1"/>
  <c r="H81" i="22" s="1"/>
  <c r="Y80" i="22"/>
  <c r="T80" i="22"/>
  <c r="V80" i="22" s="1"/>
  <c r="Q80" i="22"/>
  <c r="L80" i="22"/>
  <c r="M80" i="22" s="1"/>
  <c r="I80" i="22"/>
  <c r="D80" i="22"/>
  <c r="F80" i="22" s="1"/>
  <c r="Y79" i="22"/>
  <c r="T79" i="22"/>
  <c r="Q79" i="22"/>
  <c r="L79" i="22"/>
  <c r="N79" i="22" s="1"/>
  <c r="I79" i="22"/>
  <c r="D79" i="22"/>
  <c r="F79" i="22" s="1"/>
  <c r="Y78" i="22"/>
  <c r="T78" i="22"/>
  <c r="V78" i="22" s="1"/>
  <c r="Q78" i="22"/>
  <c r="L78" i="22"/>
  <c r="M78" i="22" s="1"/>
  <c r="I78" i="22"/>
  <c r="D78" i="22"/>
  <c r="F78" i="22" s="1"/>
  <c r="Y77" i="22"/>
  <c r="T77" i="22"/>
  <c r="Q77" i="22"/>
  <c r="L77" i="22"/>
  <c r="N77" i="22" s="1"/>
  <c r="I77" i="22"/>
  <c r="D77" i="22"/>
  <c r="E77" i="22" s="1"/>
  <c r="Y76" i="22"/>
  <c r="T76" i="22"/>
  <c r="V76" i="22" s="1"/>
  <c r="Q76" i="22"/>
  <c r="L76" i="22"/>
  <c r="M76" i="22" s="1"/>
  <c r="I76" i="22"/>
  <c r="F76" i="22"/>
  <c r="D76" i="22"/>
  <c r="E76" i="22" s="1"/>
  <c r="Y75" i="22"/>
  <c r="T75" i="22"/>
  <c r="Q75" i="22"/>
  <c r="L75" i="22"/>
  <c r="N75" i="22" s="1"/>
  <c r="I75" i="22"/>
  <c r="F75" i="22"/>
  <c r="D75" i="22"/>
  <c r="E75" i="22" s="1"/>
  <c r="H75" i="22" s="1"/>
  <c r="Y74" i="22"/>
  <c r="T74" i="22"/>
  <c r="V74" i="22" s="1"/>
  <c r="Q74" i="22"/>
  <c r="L74" i="22"/>
  <c r="M74" i="22" s="1"/>
  <c r="I74" i="22"/>
  <c r="D74" i="22"/>
  <c r="F74" i="22" s="1"/>
  <c r="Y73" i="22"/>
  <c r="T73" i="22"/>
  <c r="Q73" i="22"/>
  <c r="L73" i="22"/>
  <c r="N73" i="22" s="1"/>
  <c r="I73" i="22"/>
  <c r="D73" i="22"/>
  <c r="F73" i="22" s="1"/>
  <c r="Y72" i="22"/>
  <c r="T72" i="22"/>
  <c r="V72" i="22" s="1"/>
  <c r="Q72" i="22"/>
  <c r="N72" i="22"/>
  <c r="L72" i="22"/>
  <c r="M72" i="22" s="1"/>
  <c r="I72" i="22"/>
  <c r="D72" i="22"/>
  <c r="F72" i="22" s="1"/>
  <c r="Y71" i="22"/>
  <c r="T71" i="22"/>
  <c r="Q71" i="22"/>
  <c r="L71" i="22"/>
  <c r="N71" i="22" s="1"/>
  <c r="I71" i="22"/>
  <c r="F71" i="22"/>
  <c r="D71" i="22"/>
  <c r="E71" i="22" s="1"/>
  <c r="Y70" i="22"/>
  <c r="T70" i="22"/>
  <c r="V70" i="22" s="1"/>
  <c r="Q70" i="22"/>
  <c r="L70" i="22"/>
  <c r="M70" i="22" s="1"/>
  <c r="I70" i="22"/>
  <c r="F70" i="22"/>
  <c r="D70" i="22"/>
  <c r="E70" i="22" s="1"/>
  <c r="Y69" i="22"/>
  <c r="T69" i="22"/>
  <c r="Q69" i="22"/>
  <c r="L69" i="22"/>
  <c r="N69" i="22" s="1"/>
  <c r="I69" i="22"/>
  <c r="D69" i="22"/>
  <c r="F69" i="22" s="1"/>
  <c r="Y68" i="22"/>
  <c r="T68" i="22"/>
  <c r="V68" i="22" s="1"/>
  <c r="Q68" i="22"/>
  <c r="L68" i="22"/>
  <c r="M68" i="22" s="1"/>
  <c r="I68" i="22"/>
  <c r="D68" i="22"/>
  <c r="F68" i="22" s="1"/>
  <c r="Y67" i="22"/>
  <c r="T67" i="22"/>
  <c r="Q67" i="22"/>
  <c r="L67" i="22"/>
  <c r="N67" i="22" s="1"/>
  <c r="I67" i="22"/>
  <c r="D67" i="22"/>
  <c r="F67" i="22" s="1"/>
  <c r="Y66" i="22"/>
  <c r="T66" i="22"/>
  <c r="V66" i="22" s="1"/>
  <c r="Q66" i="22"/>
  <c r="N66" i="22"/>
  <c r="L66" i="22"/>
  <c r="M66" i="22" s="1"/>
  <c r="I66" i="22"/>
  <c r="D66" i="22"/>
  <c r="F66" i="22" s="1"/>
  <c r="Y65" i="22"/>
  <c r="T65" i="22"/>
  <c r="Q65" i="22"/>
  <c r="L65" i="22"/>
  <c r="N65" i="22" s="1"/>
  <c r="I65" i="22"/>
  <c r="F65" i="22"/>
  <c r="D65" i="22"/>
  <c r="E65" i="22" s="1"/>
  <c r="H65" i="22" s="1"/>
  <c r="Y64" i="22"/>
  <c r="T64" i="22"/>
  <c r="V64" i="22" s="1"/>
  <c r="Q64" i="22"/>
  <c r="L64" i="22"/>
  <c r="M64" i="22" s="1"/>
  <c r="I64" i="22"/>
  <c r="D64" i="22"/>
  <c r="E64" i="22" s="1"/>
  <c r="Y63" i="22"/>
  <c r="T63" i="22"/>
  <c r="Q63" i="22"/>
  <c r="L63" i="22"/>
  <c r="N63" i="22" s="1"/>
  <c r="I63" i="22"/>
  <c r="D63" i="22"/>
  <c r="F63" i="22" s="1"/>
  <c r="Y62" i="22"/>
  <c r="T62" i="22"/>
  <c r="V62" i="22" s="1"/>
  <c r="Q62" i="22"/>
  <c r="L62" i="22"/>
  <c r="M62" i="22" s="1"/>
  <c r="I62" i="22"/>
  <c r="E62" i="22"/>
  <c r="D62" i="22"/>
  <c r="F62" i="22" s="1"/>
  <c r="Y61" i="22"/>
  <c r="T61" i="22"/>
  <c r="Q61" i="22"/>
  <c r="L61" i="22"/>
  <c r="N61" i="22" s="1"/>
  <c r="I61" i="22"/>
  <c r="D61" i="22"/>
  <c r="F61" i="22" s="1"/>
  <c r="Y60" i="22"/>
  <c r="T60" i="22"/>
  <c r="V60" i="22" s="1"/>
  <c r="Q60" i="22"/>
  <c r="L60" i="22"/>
  <c r="M60" i="22" s="1"/>
  <c r="I60" i="22"/>
  <c r="D60" i="22"/>
  <c r="F60" i="22" s="1"/>
  <c r="Y59" i="22"/>
  <c r="T59" i="22"/>
  <c r="Q59" i="22"/>
  <c r="L59" i="22"/>
  <c r="N59" i="22" s="1"/>
  <c r="I59" i="22"/>
  <c r="D59" i="22"/>
  <c r="E59" i="22" s="1"/>
  <c r="Y58" i="22"/>
  <c r="T58" i="22"/>
  <c r="V58" i="22" s="1"/>
  <c r="Q58" i="22"/>
  <c r="L58" i="22"/>
  <c r="M58" i="22" s="1"/>
  <c r="I58" i="22"/>
  <c r="D58" i="22"/>
  <c r="E58" i="22" s="1"/>
  <c r="Y57" i="22"/>
  <c r="T57" i="22"/>
  <c r="Q57" i="22"/>
  <c r="L57" i="22"/>
  <c r="N57" i="22" s="1"/>
  <c r="I57" i="22"/>
  <c r="E57" i="22"/>
  <c r="D57" i="22"/>
  <c r="F57" i="22" s="1"/>
  <c r="Y56" i="22"/>
  <c r="T56" i="22"/>
  <c r="V56" i="22" s="1"/>
  <c r="Q56" i="22"/>
  <c r="L56" i="22"/>
  <c r="M56" i="22" s="1"/>
  <c r="I56" i="22"/>
  <c r="D56" i="22"/>
  <c r="F56" i="22" s="1"/>
  <c r="Y55" i="22"/>
  <c r="T55" i="22"/>
  <c r="Q55" i="22"/>
  <c r="L55" i="22"/>
  <c r="N55" i="22" s="1"/>
  <c r="I55" i="22"/>
  <c r="D55" i="22"/>
  <c r="F55" i="22" s="1"/>
  <c r="Y54" i="22"/>
  <c r="T54" i="22"/>
  <c r="V54" i="22" s="1"/>
  <c r="Q54" i="22"/>
  <c r="N54" i="22"/>
  <c r="L54" i="22"/>
  <c r="M54" i="22" s="1"/>
  <c r="I54" i="22"/>
  <c r="D54" i="22"/>
  <c r="F54" i="22" s="1"/>
  <c r="Y53" i="22"/>
  <c r="T53" i="22"/>
  <c r="Q53" i="22"/>
  <c r="L53" i="22"/>
  <c r="N53" i="22" s="1"/>
  <c r="I53" i="22"/>
  <c r="F53" i="22"/>
  <c r="D53" i="22"/>
  <c r="E53" i="22" s="1"/>
  <c r="Y52" i="22"/>
  <c r="T52" i="22"/>
  <c r="V52" i="22" s="1"/>
  <c r="Q52" i="22"/>
  <c r="L52" i="22"/>
  <c r="M52" i="22" s="1"/>
  <c r="I52" i="22"/>
  <c r="F52" i="22"/>
  <c r="D52" i="22"/>
  <c r="E52" i="22" s="1"/>
  <c r="Y51" i="22"/>
  <c r="T51" i="22"/>
  <c r="Q51" i="22"/>
  <c r="L51" i="22"/>
  <c r="N51" i="22" s="1"/>
  <c r="I51" i="22"/>
  <c r="D51" i="22"/>
  <c r="F51" i="22" s="1"/>
  <c r="Y50" i="22"/>
  <c r="T50" i="22"/>
  <c r="V50" i="22" s="1"/>
  <c r="Q50" i="22"/>
  <c r="N50" i="22"/>
  <c r="L50" i="22"/>
  <c r="M50" i="22" s="1"/>
  <c r="I50" i="22"/>
  <c r="E50" i="22"/>
  <c r="D50" i="22"/>
  <c r="F50" i="22" s="1"/>
  <c r="Y49" i="22"/>
  <c r="T49" i="22"/>
  <c r="Q49" i="22"/>
  <c r="L49" i="22"/>
  <c r="N49" i="22" s="1"/>
  <c r="I49" i="22"/>
  <c r="D49" i="22"/>
  <c r="F49" i="22" s="1"/>
  <c r="Y48" i="22"/>
  <c r="T48" i="22"/>
  <c r="V48" i="22" s="1"/>
  <c r="Q48" i="22"/>
  <c r="L48" i="22"/>
  <c r="M48" i="22" s="1"/>
  <c r="I48" i="22"/>
  <c r="D48" i="22"/>
  <c r="F48" i="22" s="1"/>
  <c r="Y47" i="22"/>
  <c r="T47" i="22"/>
  <c r="Q47" i="22"/>
  <c r="L47" i="22"/>
  <c r="N47" i="22" s="1"/>
  <c r="I47" i="22"/>
  <c r="F47" i="22"/>
  <c r="D47" i="22"/>
  <c r="E47" i="22" s="1"/>
  <c r="Y46" i="22"/>
  <c r="T46" i="22"/>
  <c r="V46" i="22" s="1"/>
  <c r="Q46" i="22"/>
  <c r="L46" i="22"/>
  <c r="M46" i="22" s="1"/>
  <c r="I46" i="22"/>
  <c r="F46" i="22"/>
  <c r="D46" i="22"/>
  <c r="E46" i="22" s="1"/>
  <c r="Y45" i="22"/>
  <c r="T45" i="22"/>
  <c r="Q45" i="22"/>
  <c r="L45" i="22"/>
  <c r="I45" i="22"/>
  <c r="F45" i="22"/>
  <c r="E45" i="22"/>
  <c r="H45" i="22" s="1"/>
  <c r="D45" i="22"/>
  <c r="Y44" i="22"/>
  <c r="T44" i="22"/>
  <c r="V44" i="22" s="1"/>
  <c r="Q44" i="22"/>
  <c r="L44" i="22"/>
  <c r="M44" i="22" s="1"/>
  <c r="I44" i="22"/>
  <c r="D44" i="22"/>
  <c r="E44" i="22" s="1"/>
  <c r="Y43" i="22"/>
  <c r="T43" i="22"/>
  <c r="U43" i="22" s="1"/>
  <c r="Q43" i="22"/>
  <c r="L43" i="22"/>
  <c r="I43" i="22"/>
  <c r="E43" i="22"/>
  <c r="D43" i="22"/>
  <c r="F43" i="22" s="1"/>
  <c r="Y42" i="22"/>
  <c r="T42" i="22"/>
  <c r="V42" i="22" s="1"/>
  <c r="Q42" i="22"/>
  <c r="L42" i="22"/>
  <c r="M42" i="22" s="1"/>
  <c r="I42" i="22"/>
  <c r="D42" i="22"/>
  <c r="F42" i="22" s="1"/>
  <c r="Y41" i="22"/>
  <c r="T41" i="22"/>
  <c r="U41" i="22" s="1"/>
  <c r="Q41" i="22"/>
  <c r="L41" i="22"/>
  <c r="I41" i="22"/>
  <c r="E41" i="22"/>
  <c r="D41" i="22"/>
  <c r="F41" i="22" s="1"/>
  <c r="Y40" i="22"/>
  <c r="T40" i="22"/>
  <c r="V40" i="22" s="1"/>
  <c r="Q40" i="22"/>
  <c r="N40" i="22"/>
  <c r="L40" i="22"/>
  <c r="M40" i="22" s="1"/>
  <c r="I40" i="22"/>
  <c r="F40" i="22"/>
  <c r="D40" i="22"/>
  <c r="E40" i="22" s="1"/>
  <c r="Y39" i="22"/>
  <c r="T39" i="22"/>
  <c r="Q39" i="22"/>
  <c r="L39" i="22"/>
  <c r="I39" i="22"/>
  <c r="F39" i="22"/>
  <c r="E39" i="22"/>
  <c r="H39" i="22" s="1"/>
  <c r="D39" i="22"/>
  <c r="Y38" i="22"/>
  <c r="T38" i="22"/>
  <c r="V38" i="22" s="1"/>
  <c r="Q38" i="22"/>
  <c r="L38" i="22"/>
  <c r="M38" i="22" s="1"/>
  <c r="I38" i="22"/>
  <c r="D38" i="22"/>
  <c r="E38" i="22" s="1"/>
  <c r="Y37" i="22"/>
  <c r="T37" i="22"/>
  <c r="V37" i="22" s="1"/>
  <c r="Q37" i="22"/>
  <c r="L37" i="22"/>
  <c r="I37" i="22"/>
  <c r="D37" i="22"/>
  <c r="F37" i="22" s="1"/>
  <c r="Y36" i="22"/>
  <c r="T36" i="22"/>
  <c r="Q36" i="22"/>
  <c r="L36" i="22"/>
  <c r="M36" i="22" s="1"/>
  <c r="I36" i="22"/>
  <c r="F36" i="22"/>
  <c r="D36" i="22"/>
  <c r="E36" i="22" s="1"/>
  <c r="Y35" i="22"/>
  <c r="T35" i="22"/>
  <c r="V35" i="22" s="1"/>
  <c r="Q35" i="22"/>
  <c r="L35" i="22"/>
  <c r="I35" i="22"/>
  <c r="E35" i="22"/>
  <c r="D35" i="22"/>
  <c r="F35" i="22" s="1"/>
  <c r="Y34" i="22"/>
  <c r="T34" i="22"/>
  <c r="Q34" i="22"/>
  <c r="L34" i="22"/>
  <c r="M34" i="22" s="1"/>
  <c r="I34" i="22"/>
  <c r="D34" i="22"/>
  <c r="F34" i="22" s="1"/>
  <c r="Y33" i="22"/>
  <c r="T33" i="22"/>
  <c r="V33" i="22" s="1"/>
  <c r="Q33" i="22"/>
  <c r="L33" i="22"/>
  <c r="N33" i="22" s="1"/>
  <c r="I33" i="22"/>
  <c r="D33" i="22"/>
  <c r="F33" i="22" s="1"/>
  <c r="Y32" i="22"/>
  <c r="T32" i="22"/>
  <c r="Q32" i="22"/>
  <c r="N32" i="22"/>
  <c r="L32" i="22"/>
  <c r="M32" i="22" s="1"/>
  <c r="I32" i="22"/>
  <c r="F32" i="22"/>
  <c r="D32" i="22"/>
  <c r="E32" i="22" s="1"/>
  <c r="Y31" i="22"/>
  <c r="T31" i="22"/>
  <c r="V31" i="22" s="1"/>
  <c r="Q31" i="22"/>
  <c r="L31" i="22"/>
  <c r="I31" i="22"/>
  <c r="D31" i="22"/>
  <c r="F31" i="22" s="1"/>
  <c r="Y30" i="22"/>
  <c r="T30" i="22"/>
  <c r="Q30" i="22"/>
  <c r="L30" i="22"/>
  <c r="N30" i="22" s="1"/>
  <c r="I30" i="22"/>
  <c r="F30" i="22"/>
  <c r="D30" i="22"/>
  <c r="Y29" i="22"/>
  <c r="T29" i="22"/>
  <c r="V29" i="22" s="1"/>
  <c r="Q29" i="22"/>
  <c r="L29" i="22"/>
  <c r="N29" i="22" s="1"/>
  <c r="I29" i="22"/>
  <c r="D29" i="22"/>
  <c r="F29" i="22" s="1"/>
  <c r="Y28" i="22"/>
  <c r="T28" i="22"/>
  <c r="U28" i="22" s="1"/>
  <c r="Q28" i="22"/>
  <c r="L28" i="22"/>
  <c r="M28" i="22" s="1"/>
  <c r="I28" i="22"/>
  <c r="D28" i="22"/>
  <c r="F28" i="22" s="1"/>
  <c r="Y27" i="22"/>
  <c r="T27" i="22"/>
  <c r="V27" i="22" s="1"/>
  <c r="Q27" i="22"/>
  <c r="N27" i="22"/>
  <c r="P27" i="22" s="1"/>
  <c r="L27" i="22"/>
  <c r="M27" i="22" s="1"/>
  <c r="I27" i="22"/>
  <c r="E27" i="22"/>
  <c r="D27" i="22"/>
  <c r="F27" i="22" s="1"/>
  <c r="H27" i="22" s="1"/>
  <c r="Y26" i="22"/>
  <c r="T26" i="22"/>
  <c r="V26" i="22" s="1"/>
  <c r="Q26" i="22"/>
  <c r="L26" i="22"/>
  <c r="I26" i="22"/>
  <c r="D26" i="22"/>
  <c r="F26" i="22" s="1"/>
  <c r="Y25" i="22"/>
  <c r="T25" i="22"/>
  <c r="V25" i="22" s="1"/>
  <c r="Q25" i="22"/>
  <c r="L25" i="22"/>
  <c r="M25" i="22" s="1"/>
  <c r="I25" i="22"/>
  <c r="F25" i="22"/>
  <c r="E25" i="22"/>
  <c r="D25" i="22"/>
  <c r="Y24" i="22"/>
  <c r="T24" i="22"/>
  <c r="U24" i="22" s="1"/>
  <c r="Q24" i="22"/>
  <c r="L24" i="22"/>
  <c r="N24" i="22" s="1"/>
  <c r="I24" i="22"/>
  <c r="D24" i="22"/>
  <c r="F24" i="22" s="1"/>
  <c r="Y23" i="22"/>
  <c r="T23" i="22"/>
  <c r="V23" i="22" s="1"/>
  <c r="Q23" i="22"/>
  <c r="L23" i="22"/>
  <c r="M23" i="22" s="1"/>
  <c r="I23" i="22"/>
  <c r="D23" i="22"/>
  <c r="F23" i="22" s="1"/>
  <c r="Y22" i="22"/>
  <c r="T22" i="22"/>
  <c r="V22" i="22" s="1"/>
  <c r="Q22" i="22"/>
  <c r="L22" i="22"/>
  <c r="I22" i="22"/>
  <c r="D22" i="22"/>
  <c r="F22" i="22" s="1"/>
  <c r="Y21" i="22"/>
  <c r="T21" i="22"/>
  <c r="V21" i="22" s="1"/>
  <c r="Q21" i="22"/>
  <c r="L21" i="22"/>
  <c r="M21" i="22" s="1"/>
  <c r="I21" i="22"/>
  <c r="F21" i="22"/>
  <c r="D21" i="22"/>
  <c r="E21" i="22" s="1"/>
  <c r="Y20" i="22"/>
  <c r="T20" i="22"/>
  <c r="U20" i="22" s="1"/>
  <c r="Q20" i="22"/>
  <c r="L20" i="22"/>
  <c r="I20" i="22"/>
  <c r="D20" i="22"/>
  <c r="F20" i="22" s="1"/>
  <c r="Y19" i="22"/>
  <c r="T19" i="22"/>
  <c r="V19" i="22" s="1"/>
  <c r="Q19" i="22"/>
  <c r="L19" i="22"/>
  <c r="M19" i="22" s="1"/>
  <c r="I19" i="22"/>
  <c r="F19" i="22"/>
  <c r="E19" i="22"/>
  <c r="D19" i="22"/>
  <c r="Y18" i="22"/>
  <c r="T18" i="22"/>
  <c r="V18" i="22" s="1"/>
  <c r="Q18" i="22"/>
  <c r="L18" i="22"/>
  <c r="I18" i="22"/>
  <c r="D18" i="22"/>
  <c r="F18" i="22" s="1"/>
  <c r="Y17" i="22"/>
  <c r="T17" i="22"/>
  <c r="V17" i="22" s="1"/>
  <c r="Q17" i="22"/>
  <c r="L17" i="22"/>
  <c r="M17" i="22" s="1"/>
  <c r="I17" i="22"/>
  <c r="D17" i="22"/>
  <c r="F17" i="22" s="1"/>
  <c r="I336" i="21"/>
  <c r="I335" i="21"/>
  <c r="I334" i="21"/>
  <c r="I333" i="21"/>
  <c r="I332" i="21"/>
  <c r="I331" i="21"/>
  <c r="I330" i="21"/>
  <c r="I329" i="21"/>
  <c r="I328" i="21"/>
  <c r="I327" i="21"/>
  <c r="I326" i="21"/>
  <c r="I325" i="21"/>
  <c r="I324" i="21"/>
  <c r="I323" i="21"/>
  <c r="I322" i="21"/>
  <c r="I321" i="21"/>
  <c r="I320" i="21"/>
  <c r="I319" i="21"/>
  <c r="I318" i="21"/>
  <c r="I317" i="21"/>
  <c r="I316" i="21"/>
  <c r="I315" i="21"/>
  <c r="I314" i="21"/>
  <c r="I313" i="21"/>
  <c r="I312" i="21"/>
  <c r="I311" i="21"/>
  <c r="I310" i="21"/>
  <c r="I309" i="21"/>
  <c r="I308" i="21"/>
  <c r="I307" i="21"/>
  <c r="I306" i="21"/>
  <c r="I305" i="21"/>
  <c r="I304" i="21"/>
  <c r="I303" i="21"/>
  <c r="I302" i="21"/>
  <c r="I301" i="21"/>
  <c r="I300" i="21"/>
  <c r="I299" i="21"/>
  <c r="I298" i="21"/>
  <c r="I297" i="21"/>
  <c r="I296" i="21"/>
  <c r="I295" i="21"/>
  <c r="I294" i="21"/>
  <c r="I293" i="21"/>
  <c r="I292" i="21"/>
  <c r="I291" i="21"/>
  <c r="I290" i="21"/>
  <c r="I289" i="21"/>
  <c r="I288" i="21"/>
  <c r="I287" i="21"/>
  <c r="I286" i="21"/>
  <c r="I285" i="21"/>
  <c r="I284" i="21"/>
  <c r="I283" i="21"/>
  <c r="I282" i="21"/>
  <c r="I281" i="21"/>
  <c r="I280" i="21"/>
  <c r="I279" i="21"/>
  <c r="I278" i="21"/>
  <c r="I277" i="21"/>
  <c r="I276" i="21"/>
  <c r="I275" i="21"/>
  <c r="I274" i="21"/>
  <c r="I273" i="21"/>
  <c r="I272" i="21"/>
  <c r="I271" i="21"/>
  <c r="I270" i="21"/>
  <c r="I269" i="21"/>
  <c r="I268" i="21"/>
  <c r="I267" i="21"/>
  <c r="I266" i="21"/>
  <c r="I265" i="21"/>
  <c r="I264" i="21"/>
  <c r="I263" i="21"/>
  <c r="I262" i="21"/>
  <c r="I261" i="21"/>
  <c r="I260" i="21"/>
  <c r="I259" i="21"/>
  <c r="I258" i="21"/>
  <c r="I257" i="21"/>
  <c r="I256" i="21"/>
  <c r="I255" i="21"/>
  <c r="I254" i="21"/>
  <c r="I253" i="21"/>
  <c r="I252" i="21"/>
  <c r="I251" i="21"/>
  <c r="I250" i="21"/>
  <c r="I249" i="21"/>
  <c r="I248" i="21"/>
  <c r="I247" i="21"/>
  <c r="I246" i="21"/>
  <c r="I245" i="21"/>
  <c r="I244" i="21"/>
  <c r="I243" i="21"/>
  <c r="I242" i="21"/>
  <c r="I241" i="21"/>
  <c r="I240" i="21"/>
  <c r="I239" i="21"/>
  <c r="I238" i="21"/>
  <c r="I237" i="21"/>
  <c r="I236" i="21"/>
  <c r="I235" i="21"/>
  <c r="I234" i="21"/>
  <c r="I233" i="21"/>
  <c r="I232" i="21"/>
  <c r="I231" i="21"/>
  <c r="I230" i="21"/>
  <c r="I229" i="21"/>
  <c r="I228" i="21"/>
  <c r="I227" i="21"/>
  <c r="I226" i="21"/>
  <c r="I225" i="21"/>
  <c r="I224" i="21"/>
  <c r="I223" i="21"/>
  <c r="I222" i="21"/>
  <c r="I221" i="21"/>
  <c r="I220" i="21"/>
  <c r="I219" i="21"/>
  <c r="I218" i="21"/>
  <c r="I217" i="21"/>
  <c r="I216" i="21"/>
  <c r="I215" i="21"/>
  <c r="I214" i="21"/>
  <c r="I213" i="21"/>
  <c r="I212" i="21"/>
  <c r="I211" i="21"/>
  <c r="I210" i="21"/>
  <c r="I209" i="21"/>
  <c r="I208" i="21"/>
  <c r="I207" i="21"/>
  <c r="I206" i="21"/>
  <c r="I205" i="21"/>
  <c r="I204" i="21"/>
  <c r="I203" i="21"/>
  <c r="I202" i="21"/>
  <c r="I201" i="21"/>
  <c r="I200" i="21"/>
  <c r="I199" i="21"/>
  <c r="I198" i="21"/>
  <c r="I197" i="21"/>
  <c r="I196" i="21"/>
  <c r="I195" i="21"/>
  <c r="I194" i="21"/>
  <c r="I193" i="21"/>
  <c r="I192" i="21"/>
  <c r="I191" i="21"/>
  <c r="I190" i="21"/>
  <c r="I189" i="21"/>
  <c r="I188" i="21"/>
  <c r="I187" i="21"/>
  <c r="I186" i="21"/>
  <c r="I185" i="21"/>
  <c r="I184" i="21"/>
  <c r="I183" i="21"/>
  <c r="I182" i="21"/>
  <c r="I181" i="21"/>
  <c r="I180" i="21"/>
  <c r="I179" i="21"/>
  <c r="I178" i="21"/>
  <c r="I177" i="21"/>
  <c r="I176" i="21"/>
  <c r="I175" i="21"/>
  <c r="I174" i="21"/>
  <c r="I173" i="21"/>
  <c r="I172" i="21"/>
  <c r="I171" i="21"/>
  <c r="I170" i="21"/>
  <c r="I169" i="21"/>
  <c r="I168" i="21"/>
  <c r="I167" i="21"/>
  <c r="I166" i="21"/>
  <c r="I165" i="21"/>
  <c r="I164" i="21"/>
  <c r="I163" i="21"/>
  <c r="I162" i="21"/>
  <c r="I161" i="21"/>
  <c r="I160" i="21"/>
  <c r="I159" i="21"/>
  <c r="I158" i="21"/>
  <c r="I157" i="21"/>
  <c r="I156" i="21"/>
  <c r="I155" i="21"/>
  <c r="I154" i="21"/>
  <c r="I153" i="21"/>
  <c r="I152" i="21"/>
  <c r="I151" i="21"/>
  <c r="I150" i="21"/>
  <c r="I149" i="21"/>
  <c r="I148" i="21"/>
  <c r="I147" i="21"/>
  <c r="I146" i="21"/>
  <c r="I145" i="21"/>
  <c r="I144" i="21"/>
  <c r="I143" i="21"/>
  <c r="I142" i="21"/>
  <c r="I141" i="21"/>
  <c r="I140" i="21"/>
  <c r="I139" i="21"/>
  <c r="I138" i="21"/>
  <c r="I137" i="21"/>
  <c r="I136" i="21"/>
  <c r="I135" i="21"/>
  <c r="I134" i="21"/>
  <c r="I133" i="21"/>
  <c r="I132" i="21"/>
  <c r="I131" i="21"/>
  <c r="I130" i="21"/>
  <c r="I129" i="21"/>
  <c r="I128" i="21"/>
  <c r="I127" i="21"/>
  <c r="I126" i="21"/>
  <c r="I125" i="21"/>
  <c r="I124" i="21"/>
  <c r="I123" i="21"/>
  <c r="I122" i="21"/>
  <c r="I121" i="21"/>
  <c r="I120" i="21"/>
  <c r="I119" i="21"/>
  <c r="I118" i="21"/>
  <c r="I117" i="21"/>
  <c r="I116" i="21"/>
  <c r="I115" i="21"/>
  <c r="I114" i="21"/>
  <c r="I113" i="21"/>
  <c r="I112" i="21"/>
  <c r="I111" i="21"/>
  <c r="I110" i="21"/>
  <c r="I109" i="21"/>
  <c r="I108" i="21"/>
  <c r="I107" i="21"/>
  <c r="I106" i="21"/>
  <c r="I105" i="21"/>
  <c r="I104" i="21"/>
  <c r="I103" i="21"/>
  <c r="I102" i="21"/>
  <c r="I101" i="21"/>
  <c r="I100" i="21"/>
  <c r="I99" i="21"/>
  <c r="I98" i="21"/>
  <c r="I97" i="21"/>
  <c r="I96" i="21"/>
  <c r="I95" i="21"/>
  <c r="I94" i="21"/>
  <c r="I93" i="21"/>
  <c r="I92" i="21"/>
  <c r="I91" i="21"/>
  <c r="I90" i="21"/>
  <c r="I89" i="21"/>
  <c r="I88" i="21"/>
  <c r="I87" i="21"/>
  <c r="I86" i="21"/>
  <c r="I85" i="21"/>
  <c r="I84" i="21"/>
  <c r="I83" i="21"/>
  <c r="I82" i="21"/>
  <c r="I81" i="21"/>
  <c r="I80" i="21"/>
  <c r="I79" i="21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Q336" i="21"/>
  <c r="Q335" i="21"/>
  <c r="Q334" i="21"/>
  <c r="Q333" i="21"/>
  <c r="Q332" i="21"/>
  <c r="Q331" i="21"/>
  <c r="Q330" i="21"/>
  <c r="Q329" i="21"/>
  <c r="Q328" i="21"/>
  <c r="Q327" i="21"/>
  <c r="Q326" i="21"/>
  <c r="Q325" i="21"/>
  <c r="Q324" i="21"/>
  <c r="Q323" i="21"/>
  <c r="Q322" i="21"/>
  <c r="Q321" i="21"/>
  <c r="Q320" i="21"/>
  <c r="Q319" i="21"/>
  <c r="Q318" i="21"/>
  <c r="Q317" i="21"/>
  <c r="Q316" i="21"/>
  <c r="Q315" i="21"/>
  <c r="Q314" i="21"/>
  <c r="Q313" i="21"/>
  <c r="Q312" i="21"/>
  <c r="Q311" i="21"/>
  <c r="Q310" i="21"/>
  <c r="Q309" i="21"/>
  <c r="Q308" i="21"/>
  <c r="Q307" i="21"/>
  <c r="Q306" i="21"/>
  <c r="Q305" i="21"/>
  <c r="Q304" i="21"/>
  <c r="Q303" i="21"/>
  <c r="Q302" i="21"/>
  <c r="Q301" i="21"/>
  <c r="Q300" i="21"/>
  <c r="Q299" i="21"/>
  <c r="Q298" i="21"/>
  <c r="Q297" i="21"/>
  <c r="Q296" i="21"/>
  <c r="Q295" i="21"/>
  <c r="Q294" i="21"/>
  <c r="Q293" i="21"/>
  <c r="Q292" i="21"/>
  <c r="Q291" i="21"/>
  <c r="Q290" i="21"/>
  <c r="Q289" i="21"/>
  <c r="Q288" i="21"/>
  <c r="Q287" i="21"/>
  <c r="Q286" i="21"/>
  <c r="Q285" i="21"/>
  <c r="Q284" i="21"/>
  <c r="Q283" i="21"/>
  <c r="Q282" i="21"/>
  <c r="Q281" i="21"/>
  <c r="Q280" i="21"/>
  <c r="Q279" i="21"/>
  <c r="Q278" i="21"/>
  <c r="Q277" i="21"/>
  <c r="Q276" i="21"/>
  <c r="Q275" i="21"/>
  <c r="Q274" i="21"/>
  <c r="Q273" i="21"/>
  <c r="Q272" i="21"/>
  <c r="Q271" i="21"/>
  <c r="Q270" i="21"/>
  <c r="Q269" i="21"/>
  <c r="Q268" i="21"/>
  <c r="Q267" i="21"/>
  <c r="Q266" i="21"/>
  <c r="Q265" i="21"/>
  <c r="Q264" i="21"/>
  <c r="Q263" i="21"/>
  <c r="Q262" i="21"/>
  <c r="Q261" i="21"/>
  <c r="Q260" i="21"/>
  <c r="Q259" i="21"/>
  <c r="Q258" i="21"/>
  <c r="Q257" i="21"/>
  <c r="Q256" i="21"/>
  <c r="Q255" i="21"/>
  <c r="Q254" i="21"/>
  <c r="Q253" i="21"/>
  <c r="Q252" i="21"/>
  <c r="Q251" i="21"/>
  <c r="Q250" i="21"/>
  <c r="Q249" i="21"/>
  <c r="Q248" i="21"/>
  <c r="Q247" i="21"/>
  <c r="Q246" i="21"/>
  <c r="Q245" i="21"/>
  <c r="Q244" i="21"/>
  <c r="Q243" i="21"/>
  <c r="Q242" i="21"/>
  <c r="Q241" i="21"/>
  <c r="Q240" i="21"/>
  <c r="Q239" i="21"/>
  <c r="Q238" i="21"/>
  <c r="Q237" i="21"/>
  <c r="Q236" i="21"/>
  <c r="Q235" i="21"/>
  <c r="Q234" i="21"/>
  <c r="Q233" i="21"/>
  <c r="Q232" i="21"/>
  <c r="Q231" i="21"/>
  <c r="Q230" i="21"/>
  <c r="Q229" i="21"/>
  <c r="Q228" i="21"/>
  <c r="Q227" i="21"/>
  <c r="Q226" i="21"/>
  <c r="Q225" i="21"/>
  <c r="Q224" i="21"/>
  <c r="Q223" i="21"/>
  <c r="Q222" i="21"/>
  <c r="Q221" i="21"/>
  <c r="Q220" i="21"/>
  <c r="Q219" i="21"/>
  <c r="Q218" i="21"/>
  <c r="Q217" i="21"/>
  <c r="Q216" i="21"/>
  <c r="Q215" i="21"/>
  <c r="Q214" i="21"/>
  <c r="Q213" i="21"/>
  <c r="Q212" i="21"/>
  <c r="Q211" i="21"/>
  <c r="Q210" i="21"/>
  <c r="Q209" i="21"/>
  <c r="Q208" i="21"/>
  <c r="Q207" i="21"/>
  <c r="Q206" i="21"/>
  <c r="Q205" i="21"/>
  <c r="Q204" i="21"/>
  <c r="Q203" i="21"/>
  <c r="Q202" i="21"/>
  <c r="Q201" i="21"/>
  <c r="Q200" i="21"/>
  <c r="Q199" i="21"/>
  <c r="Q198" i="21"/>
  <c r="Q197" i="21"/>
  <c r="Q196" i="21"/>
  <c r="Q195" i="21"/>
  <c r="Q194" i="21"/>
  <c r="Q193" i="21"/>
  <c r="Q192" i="21"/>
  <c r="Q191" i="21"/>
  <c r="Q190" i="21"/>
  <c r="Q189" i="21"/>
  <c r="Q188" i="21"/>
  <c r="Q187" i="21"/>
  <c r="Q186" i="21"/>
  <c r="Q185" i="21"/>
  <c r="Q184" i="21"/>
  <c r="Q183" i="21"/>
  <c r="Q182" i="21"/>
  <c r="Q181" i="21"/>
  <c r="Q180" i="21"/>
  <c r="Q179" i="21"/>
  <c r="Q178" i="21"/>
  <c r="Q177" i="21"/>
  <c r="Q176" i="21"/>
  <c r="Q175" i="21"/>
  <c r="Q174" i="21"/>
  <c r="Q173" i="21"/>
  <c r="Q172" i="21"/>
  <c r="Q171" i="21"/>
  <c r="Q170" i="21"/>
  <c r="Q169" i="21"/>
  <c r="Q168" i="21"/>
  <c r="Q167" i="21"/>
  <c r="Q166" i="21"/>
  <c r="Q165" i="21"/>
  <c r="Q164" i="21"/>
  <c r="Q163" i="21"/>
  <c r="Q162" i="21"/>
  <c r="Q161" i="21"/>
  <c r="Q160" i="21"/>
  <c r="Q159" i="21"/>
  <c r="Q158" i="21"/>
  <c r="Q157" i="21"/>
  <c r="Q156" i="21"/>
  <c r="Q155" i="21"/>
  <c r="Q154" i="21"/>
  <c r="Q153" i="21"/>
  <c r="Q152" i="21"/>
  <c r="Q151" i="21"/>
  <c r="Q150" i="21"/>
  <c r="Q149" i="21"/>
  <c r="Q148" i="21"/>
  <c r="Q147" i="21"/>
  <c r="Q146" i="21"/>
  <c r="Q145" i="21"/>
  <c r="Q144" i="21"/>
  <c r="Q143" i="21"/>
  <c r="Q142" i="21"/>
  <c r="Q141" i="21"/>
  <c r="Q140" i="21"/>
  <c r="Q139" i="21"/>
  <c r="Q138" i="21"/>
  <c r="Q137" i="21"/>
  <c r="Q136" i="21"/>
  <c r="Q135" i="21"/>
  <c r="Q134" i="21"/>
  <c r="Q133" i="21"/>
  <c r="Q132" i="21"/>
  <c r="Q131" i="21"/>
  <c r="Q130" i="21"/>
  <c r="Q129" i="21"/>
  <c r="Q128" i="21"/>
  <c r="Q127" i="21"/>
  <c r="Q126" i="21"/>
  <c r="Q125" i="21"/>
  <c r="Q124" i="21"/>
  <c r="Q123" i="21"/>
  <c r="Q122" i="21"/>
  <c r="Q121" i="21"/>
  <c r="Q120" i="21"/>
  <c r="Q119" i="21"/>
  <c r="Q118" i="21"/>
  <c r="Q117" i="21"/>
  <c r="Q116" i="21"/>
  <c r="Q115" i="21"/>
  <c r="Q114" i="21"/>
  <c r="Q113" i="21"/>
  <c r="Q112" i="21"/>
  <c r="Q111" i="21"/>
  <c r="Q110" i="21"/>
  <c r="Q109" i="21"/>
  <c r="Q108" i="21"/>
  <c r="Q107" i="21"/>
  <c r="Q106" i="21"/>
  <c r="Q105" i="21"/>
  <c r="Q104" i="21"/>
  <c r="Q103" i="21"/>
  <c r="Q102" i="21"/>
  <c r="Q101" i="21"/>
  <c r="Q100" i="21"/>
  <c r="Q99" i="21"/>
  <c r="Q98" i="21"/>
  <c r="Q97" i="21"/>
  <c r="Q96" i="21"/>
  <c r="Q95" i="21"/>
  <c r="Q94" i="21"/>
  <c r="Q93" i="21"/>
  <c r="Q92" i="21"/>
  <c r="Q91" i="21"/>
  <c r="Q90" i="21"/>
  <c r="Q89" i="21"/>
  <c r="Q88" i="21"/>
  <c r="Q87" i="21"/>
  <c r="Q86" i="21"/>
  <c r="Q85" i="21"/>
  <c r="Q84" i="21"/>
  <c r="Q83" i="21"/>
  <c r="Q82" i="21"/>
  <c r="Q81" i="21"/>
  <c r="Q80" i="21"/>
  <c r="Q79" i="21"/>
  <c r="Q78" i="21"/>
  <c r="Q77" i="21"/>
  <c r="Q76" i="21"/>
  <c r="Q75" i="21"/>
  <c r="Q74" i="21"/>
  <c r="Q73" i="21"/>
  <c r="Q72" i="21"/>
  <c r="Q71" i="21"/>
  <c r="Q70" i="21"/>
  <c r="Q69" i="21"/>
  <c r="Q68" i="21"/>
  <c r="Q67" i="21"/>
  <c r="Q66" i="21"/>
  <c r="Q65" i="21"/>
  <c r="Q64" i="21"/>
  <c r="Q63" i="21"/>
  <c r="Q62" i="21"/>
  <c r="Q61" i="21"/>
  <c r="Q60" i="21"/>
  <c r="Q59" i="21"/>
  <c r="Q58" i="21"/>
  <c r="Q57" i="21"/>
  <c r="Q56" i="21"/>
  <c r="Q55" i="21"/>
  <c r="Q54" i="21"/>
  <c r="Q53" i="21"/>
  <c r="Q52" i="21"/>
  <c r="Q51" i="21"/>
  <c r="Q50" i="21"/>
  <c r="Q49" i="21"/>
  <c r="Q48" i="21"/>
  <c r="Q47" i="21"/>
  <c r="Q46" i="21"/>
  <c r="Q45" i="21"/>
  <c r="Q44" i="21"/>
  <c r="Q43" i="21"/>
  <c r="Q42" i="21"/>
  <c r="Q41" i="21"/>
  <c r="Q40" i="21"/>
  <c r="Q39" i="21"/>
  <c r="Q38" i="21"/>
  <c r="Q37" i="21"/>
  <c r="Q36" i="21"/>
  <c r="Q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Y336" i="21"/>
  <c r="Y335" i="21"/>
  <c r="Y334" i="21"/>
  <c r="Y333" i="21"/>
  <c r="Y332" i="21"/>
  <c r="Y331" i="21"/>
  <c r="Y330" i="21"/>
  <c r="Y329" i="21"/>
  <c r="Y328" i="21"/>
  <c r="Y327" i="21"/>
  <c r="Y326" i="21"/>
  <c r="Y325" i="21"/>
  <c r="Y324" i="21"/>
  <c r="Y323" i="21"/>
  <c r="Y322" i="21"/>
  <c r="Y321" i="21"/>
  <c r="Y320" i="21"/>
  <c r="Y319" i="21"/>
  <c r="Y318" i="21"/>
  <c r="Y317" i="21"/>
  <c r="Y316" i="21"/>
  <c r="Y315" i="21"/>
  <c r="Y314" i="21"/>
  <c r="Y313" i="21"/>
  <c r="Y312" i="21"/>
  <c r="Y311" i="21"/>
  <c r="Y310" i="21"/>
  <c r="Y309" i="21"/>
  <c r="Y308" i="21"/>
  <c r="Y307" i="21"/>
  <c r="Y306" i="21"/>
  <c r="Y305" i="21"/>
  <c r="Y304" i="21"/>
  <c r="Y303" i="21"/>
  <c r="Y302" i="21"/>
  <c r="Y301" i="21"/>
  <c r="Y300" i="21"/>
  <c r="Y299" i="21"/>
  <c r="Y298" i="21"/>
  <c r="Y297" i="21"/>
  <c r="Y296" i="21"/>
  <c r="Y295" i="21"/>
  <c r="Y294" i="21"/>
  <c r="Y293" i="21"/>
  <c r="Y292" i="21"/>
  <c r="Y291" i="21"/>
  <c r="Y290" i="21"/>
  <c r="Y289" i="21"/>
  <c r="Y288" i="21"/>
  <c r="Y287" i="21"/>
  <c r="Y286" i="21"/>
  <c r="Y285" i="21"/>
  <c r="Y284" i="21"/>
  <c r="Y283" i="21"/>
  <c r="Y282" i="21"/>
  <c r="Y281" i="21"/>
  <c r="Y280" i="21"/>
  <c r="Y279" i="21"/>
  <c r="Y278" i="21"/>
  <c r="Y277" i="21"/>
  <c r="Y276" i="21"/>
  <c r="Y275" i="21"/>
  <c r="Y274" i="21"/>
  <c r="Y273" i="21"/>
  <c r="Y272" i="21"/>
  <c r="Y271" i="21"/>
  <c r="Y270" i="21"/>
  <c r="Y269" i="21"/>
  <c r="Y268" i="21"/>
  <c r="Y267" i="21"/>
  <c r="Y266" i="21"/>
  <c r="Y265" i="21"/>
  <c r="Y264" i="21"/>
  <c r="Y263" i="21"/>
  <c r="Y262" i="21"/>
  <c r="Y261" i="21"/>
  <c r="Y260" i="21"/>
  <c r="Y259" i="21"/>
  <c r="Y258" i="21"/>
  <c r="Y257" i="21"/>
  <c r="Y256" i="21"/>
  <c r="Y255" i="21"/>
  <c r="Y254" i="21"/>
  <c r="Y253" i="21"/>
  <c r="Y252" i="21"/>
  <c r="Y251" i="21"/>
  <c r="Y250" i="21"/>
  <c r="Y249" i="21"/>
  <c r="Y248" i="21"/>
  <c r="Y247" i="21"/>
  <c r="Y246" i="21"/>
  <c r="Y245" i="21"/>
  <c r="Y244" i="21"/>
  <c r="Y243" i="21"/>
  <c r="Y242" i="21"/>
  <c r="Y241" i="21"/>
  <c r="Y240" i="21"/>
  <c r="Y239" i="21"/>
  <c r="Y238" i="21"/>
  <c r="Y237" i="21"/>
  <c r="Y236" i="21"/>
  <c r="Y235" i="21"/>
  <c r="Y234" i="21"/>
  <c r="Y233" i="21"/>
  <c r="Y232" i="21"/>
  <c r="Y231" i="21"/>
  <c r="Y230" i="21"/>
  <c r="Y229" i="21"/>
  <c r="Y228" i="21"/>
  <c r="Y227" i="21"/>
  <c r="Y226" i="21"/>
  <c r="Y225" i="21"/>
  <c r="Y224" i="21"/>
  <c r="Y223" i="21"/>
  <c r="Y222" i="21"/>
  <c r="Y221" i="21"/>
  <c r="Y220" i="21"/>
  <c r="Y219" i="21"/>
  <c r="Y218" i="21"/>
  <c r="Y217" i="21"/>
  <c r="Y216" i="21"/>
  <c r="Y215" i="21"/>
  <c r="Y214" i="21"/>
  <c r="Y213" i="21"/>
  <c r="Y212" i="21"/>
  <c r="Y211" i="21"/>
  <c r="Y210" i="21"/>
  <c r="Y209" i="21"/>
  <c r="Y208" i="21"/>
  <c r="Y207" i="21"/>
  <c r="Y206" i="21"/>
  <c r="Y205" i="21"/>
  <c r="Y204" i="21"/>
  <c r="Y203" i="21"/>
  <c r="Y202" i="21"/>
  <c r="Y201" i="21"/>
  <c r="Y200" i="21"/>
  <c r="Y199" i="21"/>
  <c r="Y198" i="21"/>
  <c r="Y197" i="21"/>
  <c r="Y196" i="21"/>
  <c r="Y195" i="21"/>
  <c r="Y194" i="21"/>
  <c r="Y193" i="21"/>
  <c r="Y192" i="21"/>
  <c r="Y191" i="21"/>
  <c r="Y190" i="21"/>
  <c r="Y189" i="21"/>
  <c r="Y188" i="21"/>
  <c r="Y187" i="21"/>
  <c r="Y186" i="21"/>
  <c r="Y185" i="21"/>
  <c r="Y184" i="21"/>
  <c r="Y183" i="21"/>
  <c r="Y182" i="21"/>
  <c r="Y181" i="21"/>
  <c r="Y180" i="21"/>
  <c r="Y179" i="21"/>
  <c r="Y178" i="21"/>
  <c r="Y177" i="21"/>
  <c r="Y176" i="21"/>
  <c r="Y175" i="21"/>
  <c r="Y174" i="21"/>
  <c r="Y173" i="21"/>
  <c r="Y172" i="21"/>
  <c r="Y171" i="21"/>
  <c r="Y170" i="21"/>
  <c r="Y169" i="21"/>
  <c r="Y168" i="21"/>
  <c r="Y167" i="21"/>
  <c r="Y166" i="21"/>
  <c r="Y165" i="21"/>
  <c r="Y164" i="21"/>
  <c r="Y163" i="21"/>
  <c r="Y162" i="21"/>
  <c r="Y161" i="21"/>
  <c r="Y160" i="21"/>
  <c r="Y159" i="21"/>
  <c r="Y158" i="21"/>
  <c r="Y157" i="21"/>
  <c r="Y156" i="21"/>
  <c r="Y155" i="21"/>
  <c r="Y154" i="21"/>
  <c r="Y153" i="21"/>
  <c r="Y152" i="21"/>
  <c r="Y151" i="21"/>
  <c r="Y150" i="21"/>
  <c r="Y149" i="21"/>
  <c r="Y148" i="21"/>
  <c r="Y147" i="21"/>
  <c r="Y146" i="21"/>
  <c r="Y145" i="21"/>
  <c r="Y144" i="21"/>
  <c r="Y143" i="21"/>
  <c r="Y142" i="21"/>
  <c r="Y141" i="21"/>
  <c r="Y140" i="21"/>
  <c r="Y139" i="21"/>
  <c r="Y138" i="21"/>
  <c r="Y137" i="21"/>
  <c r="Y136" i="21"/>
  <c r="Y135" i="21"/>
  <c r="Y134" i="21"/>
  <c r="Y133" i="21"/>
  <c r="Y132" i="21"/>
  <c r="Y131" i="21"/>
  <c r="Y130" i="21"/>
  <c r="Y129" i="21"/>
  <c r="Y128" i="21"/>
  <c r="Y127" i="21"/>
  <c r="Y126" i="21"/>
  <c r="Y125" i="21"/>
  <c r="Y124" i="21"/>
  <c r="Y123" i="21"/>
  <c r="Y122" i="21"/>
  <c r="Y121" i="21"/>
  <c r="Y120" i="21"/>
  <c r="Y119" i="21"/>
  <c r="Y118" i="21"/>
  <c r="Y117" i="21"/>
  <c r="Y116" i="21"/>
  <c r="Y115" i="21"/>
  <c r="Y114" i="21"/>
  <c r="Y113" i="21"/>
  <c r="Y112" i="21"/>
  <c r="Y111" i="21"/>
  <c r="Y110" i="21"/>
  <c r="Y109" i="21"/>
  <c r="Y108" i="2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E336" i="20"/>
  <c r="E246" i="20"/>
  <c r="E210" i="20"/>
  <c r="M336" i="20"/>
  <c r="M312" i="20"/>
  <c r="M300" i="20"/>
  <c r="M222" i="20"/>
  <c r="M210" i="20"/>
  <c r="U321" i="20"/>
  <c r="U297" i="20"/>
  <c r="U248" i="20"/>
  <c r="U225" i="20"/>
  <c r="Y336" i="20"/>
  <c r="Y335" i="20"/>
  <c r="Y334" i="20"/>
  <c r="Y333" i="20"/>
  <c r="Y332" i="20"/>
  <c r="Y331" i="20"/>
  <c r="Y330" i="20"/>
  <c r="Y329" i="20"/>
  <c r="Y328" i="20"/>
  <c r="Y327" i="20"/>
  <c r="Y326" i="20"/>
  <c r="Y325" i="20"/>
  <c r="Y324" i="20"/>
  <c r="Y323" i="20"/>
  <c r="Y322" i="20"/>
  <c r="Y321" i="20"/>
  <c r="Y320" i="20"/>
  <c r="Y319" i="20"/>
  <c r="Y318" i="20"/>
  <c r="Y317" i="20"/>
  <c r="Y316" i="20"/>
  <c r="Y315" i="20"/>
  <c r="Y314" i="20"/>
  <c r="Y313" i="20"/>
  <c r="Y312" i="20"/>
  <c r="Y311" i="20"/>
  <c r="Y310" i="20"/>
  <c r="Y309" i="20"/>
  <c r="Y308" i="20"/>
  <c r="Y307" i="20"/>
  <c r="Y306" i="20"/>
  <c r="Y305" i="20"/>
  <c r="Y304" i="20"/>
  <c r="Y303" i="20"/>
  <c r="Y302" i="20"/>
  <c r="Y301" i="20"/>
  <c r="Y300" i="20"/>
  <c r="Y299" i="20"/>
  <c r="Y298" i="20"/>
  <c r="Y297" i="20"/>
  <c r="Y296" i="20"/>
  <c r="Y295" i="20"/>
  <c r="Y294" i="20"/>
  <c r="Y293" i="20"/>
  <c r="Y292" i="20"/>
  <c r="Y291" i="20"/>
  <c r="Y290" i="20"/>
  <c r="Y289" i="20"/>
  <c r="Y288" i="20"/>
  <c r="Y287" i="20"/>
  <c r="Y286" i="20"/>
  <c r="Y285" i="20"/>
  <c r="Y284" i="20"/>
  <c r="Y283" i="20"/>
  <c r="Y282" i="20"/>
  <c r="Y281" i="20"/>
  <c r="Y280" i="20"/>
  <c r="Y279" i="20"/>
  <c r="Y278" i="20"/>
  <c r="Y277" i="20"/>
  <c r="Y276" i="20"/>
  <c r="Y275" i="20"/>
  <c r="Y274" i="20"/>
  <c r="Y273" i="20"/>
  <c r="Y272" i="20"/>
  <c r="Y271" i="20"/>
  <c r="Y270" i="20"/>
  <c r="Y269" i="20"/>
  <c r="Y268" i="20"/>
  <c r="Y267" i="20"/>
  <c r="Y266" i="20"/>
  <c r="Y265" i="20"/>
  <c r="Y264" i="20"/>
  <c r="Y263" i="20"/>
  <c r="Y262" i="20"/>
  <c r="Y261" i="20"/>
  <c r="Y260" i="20"/>
  <c r="Y259" i="20"/>
  <c r="Y258" i="20"/>
  <c r="Y257" i="20"/>
  <c r="Y256" i="20"/>
  <c r="Y255" i="20"/>
  <c r="Y254" i="20"/>
  <c r="Y253" i="20"/>
  <c r="Y252" i="20"/>
  <c r="Y251" i="20"/>
  <c r="Y250" i="20"/>
  <c r="Y249" i="20"/>
  <c r="Y248" i="20"/>
  <c r="Y247" i="20"/>
  <c r="Y246" i="20"/>
  <c r="Y245" i="20"/>
  <c r="Y244" i="20"/>
  <c r="Y243" i="20"/>
  <c r="Y242" i="20"/>
  <c r="Y241" i="20"/>
  <c r="Y240" i="20"/>
  <c r="Y239" i="20"/>
  <c r="Y238" i="20"/>
  <c r="Y237" i="20"/>
  <c r="Y236" i="20"/>
  <c r="Y235" i="20"/>
  <c r="Y234" i="20"/>
  <c r="Y233" i="20"/>
  <c r="Y232" i="20"/>
  <c r="Y231" i="20"/>
  <c r="Y230" i="20"/>
  <c r="Y229" i="20"/>
  <c r="Y228" i="20"/>
  <c r="Y227" i="20"/>
  <c r="Y226" i="20"/>
  <c r="Y225" i="20"/>
  <c r="Y224" i="20"/>
  <c r="Y223" i="20"/>
  <c r="Y222" i="20"/>
  <c r="Y221" i="20"/>
  <c r="Y220" i="20"/>
  <c r="Y219" i="20"/>
  <c r="Y218" i="20"/>
  <c r="Y217" i="20"/>
  <c r="Y216" i="20"/>
  <c r="Y215" i="20"/>
  <c r="Y214" i="20"/>
  <c r="Y213" i="20"/>
  <c r="Y212" i="20"/>
  <c r="Y211" i="20"/>
  <c r="Y210" i="20"/>
  <c r="Y209" i="20"/>
  <c r="Y208" i="20"/>
  <c r="Y207" i="20"/>
  <c r="Y206" i="20"/>
  <c r="Y205" i="20"/>
  <c r="Y204" i="20"/>
  <c r="Y203" i="20"/>
  <c r="Y202" i="20"/>
  <c r="Y201" i="20"/>
  <c r="Y200" i="20"/>
  <c r="Y199" i="20"/>
  <c r="Y198" i="20"/>
  <c r="Y197" i="20"/>
  <c r="Y196" i="20"/>
  <c r="Y195" i="20"/>
  <c r="Y194" i="20"/>
  <c r="Y193" i="20"/>
  <c r="Y192" i="20"/>
  <c r="Y191" i="20"/>
  <c r="Y190" i="20"/>
  <c r="Y189" i="20"/>
  <c r="Y188" i="20"/>
  <c r="Y187" i="20"/>
  <c r="Y186" i="20"/>
  <c r="Y185" i="20"/>
  <c r="Y184" i="20"/>
  <c r="Y183" i="20"/>
  <c r="Y182" i="20"/>
  <c r="Y181" i="20"/>
  <c r="Y180" i="20"/>
  <c r="Y179" i="20"/>
  <c r="Y178" i="20"/>
  <c r="Y177" i="20"/>
  <c r="Y176" i="20"/>
  <c r="Y175" i="20"/>
  <c r="Y174" i="20"/>
  <c r="Y173" i="20"/>
  <c r="Y172" i="20"/>
  <c r="Y171" i="20"/>
  <c r="Y170" i="20"/>
  <c r="Y169" i="20"/>
  <c r="Y168" i="20"/>
  <c r="Y167" i="20"/>
  <c r="Y166" i="20"/>
  <c r="Y165" i="20"/>
  <c r="Y164" i="20"/>
  <c r="Y163" i="20"/>
  <c r="Y162" i="20"/>
  <c r="Y161" i="20"/>
  <c r="Y160" i="20"/>
  <c r="Y159" i="20"/>
  <c r="Y158" i="20"/>
  <c r="Y157" i="20"/>
  <c r="Y156" i="20"/>
  <c r="Y155" i="20"/>
  <c r="Y154" i="20"/>
  <c r="Y153" i="20"/>
  <c r="Y152" i="20"/>
  <c r="Y151" i="20"/>
  <c r="Y150" i="20"/>
  <c r="Y149" i="20"/>
  <c r="Y148" i="20"/>
  <c r="Y147" i="20"/>
  <c r="Y146" i="20"/>
  <c r="Y145" i="20"/>
  <c r="Y144" i="20"/>
  <c r="Y143" i="20"/>
  <c r="Y142" i="20"/>
  <c r="Y141" i="20"/>
  <c r="Y140" i="20"/>
  <c r="Y139" i="20"/>
  <c r="Y138" i="20"/>
  <c r="Y137" i="20"/>
  <c r="Y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Y77" i="20"/>
  <c r="Y76" i="20"/>
  <c r="Y75" i="20"/>
  <c r="Y74" i="20"/>
  <c r="Y73" i="20"/>
  <c r="Y72" i="20"/>
  <c r="Y71" i="20"/>
  <c r="Y70" i="20"/>
  <c r="Y69" i="20"/>
  <c r="Y68" i="20"/>
  <c r="Y67" i="20"/>
  <c r="Y66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5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Q336" i="20"/>
  <c r="Q335" i="20"/>
  <c r="Q334" i="20"/>
  <c r="Q333" i="20"/>
  <c r="Q332" i="20"/>
  <c r="Q331" i="20"/>
  <c r="Q330" i="20"/>
  <c r="Q329" i="20"/>
  <c r="Q328" i="20"/>
  <c r="Q327" i="20"/>
  <c r="Q326" i="20"/>
  <c r="Q325" i="20"/>
  <c r="Q324" i="20"/>
  <c r="Q323" i="20"/>
  <c r="Q322" i="20"/>
  <c r="Q321" i="20"/>
  <c r="Q320" i="20"/>
  <c r="Q319" i="20"/>
  <c r="Q318" i="20"/>
  <c r="Q317" i="20"/>
  <c r="Q316" i="20"/>
  <c r="Q315" i="20"/>
  <c r="Q314" i="20"/>
  <c r="Q313" i="20"/>
  <c r="Q312" i="20"/>
  <c r="Q311" i="20"/>
  <c r="Q310" i="20"/>
  <c r="Q309" i="20"/>
  <c r="Q308" i="20"/>
  <c r="Q307" i="20"/>
  <c r="Q306" i="20"/>
  <c r="Q305" i="20"/>
  <c r="Q304" i="20"/>
  <c r="Q303" i="20"/>
  <c r="Q302" i="20"/>
  <c r="Q301" i="20"/>
  <c r="Q300" i="20"/>
  <c r="Q299" i="20"/>
  <c r="Q298" i="20"/>
  <c r="Q297" i="20"/>
  <c r="Q296" i="20"/>
  <c r="Q295" i="20"/>
  <c r="Q294" i="20"/>
  <c r="Q293" i="20"/>
  <c r="Q292" i="20"/>
  <c r="Q291" i="20"/>
  <c r="Q290" i="20"/>
  <c r="Q289" i="20"/>
  <c r="Q288" i="20"/>
  <c r="Q287" i="20"/>
  <c r="Q286" i="20"/>
  <c r="Q285" i="20"/>
  <c r="Q284" i="20"/>
  <c r="Q283" i="20"/>
  <c r="Q282" i="20"/>
  <c r="Q281" i="20"/>
  <c r="Q280" i="20"/>
  <c r="Q279" i="20"/>
  <c r="Q278" i="20"/>
  <c r="Q277" i="20"/>
  <c r="Q276" i="20"/>
  <c r="Q275" i="20"/>
  <c r="Q274" i="20"/>
  <c r="Q273" i="20"/>
  <c r="Q272" i="20"/>
  <c r="Q271" i="20"/>
  <c r="Q270" i="20"/>
  <c r="Q269" i="20"/>
  <c r="Q268" i="20"/>
  <c r="Q267" i="20"/>
  <c r="Q266" i="20"/>
  <c r="Q265" i="20"/>
  <c r="Q264" i="20"/>
  <c r="Q263" i="20"/>
  <c r="Q262" i="20"/>
  <c r="Q261" i="20"/>
  <c r="Q260" i="20"/>
  <c r="Q259" i="20"/>
  <c r="Q258" i="20"/>
  <c r="Q257" i="20"/>
  <c r="Q256" i="20"/>
  <c r="Q255" i="20"/>
  <c r="Q254" i="20"/>
  <c r="Q253" i="20"/>
  <c r="Q252" i="20"/>
  <c r="Q251" i="20"/>
  <c r="Q250" i="20"/>
  <c r="Q249" i="20"/>
  <c r="Q248" i="20"/>
  <c r="Q247" i="20"/>
  <c r="Q246" i="20"/>
  <c r="Q245" i="20"/>
  <c r="Q244" i="20"/>
  <c r="Q243" i="20"/>
  <c r="Q242" i="20"/>
  <c r="Q241" i="20"/>
  <c r="Q240" i="20"/>
  <c r="Q239" i="20"/>
  <c r="Q238" i="20"/>
  <c r="Q237" i="20"/>
  <c r="Q236" i="20"/>
  <c r="Q235" i="20"/>
  <c r="Q234" i="20"/>
  <c r="Q233" i="20"/>
  <c r="Q232" i="20"/>
  <c r="Q231" i="20"/>
  <c r="Q230" i="20"/>
  <c r="Q229" i="20"/>
  <c r="Q228" i="20"/>
  <c r="Q227" i="20"/>
  <c r="Q226" i="20"/>
  <c r="Q225" i="20"/>
  <c r="Q224" i="20"/>
  <c r="Q223" i="20"/>
  <c r="Q222" i="20"/>
  <c r="Q221" i="20"/>
  <c r="Q220" i="20"/>
  <c r="Q219" i="20"/>
  <c r="Q218" i="20"/>
  <c r="Q217" i="20"/>
  <c r="Q216" i="20"/>
  <c r="Q215" i="20"/>
  <c r="Q214" i="20"/>
  <c r="Q213" i="20"/>
  <c r="Q212" i="20"/>
  <c r="Q211" i="20"/>
  <c r="Q210" i="20"/>
  <c r="Q209" i="20"/>
  <c r="Q208" i="20"/>
  <c r="Q207" i="20"/>
  <c r="Q206" i="20"/>
  <c r="Q205" i="20"/>
  <c r="Q204" i="20"/>
  <c r="Q203" i="20"/>
  <c r="Q202" i="20"/>
  <c r="Q201" i="20"/>
  <c r="Q200" i="20"/>
  <c r="Q199" i="20"/>
  <c r="Q198" i="20"/>
  <c r="Q197" i="20"/>
  <c r="Q196" i="20"/>
  <c r="Q195" i="20"/>
  <c r="Q194" i="20"/>
  <c r="Q193" i="20"/>
  <c r="Q192" i="20"/>
  <c r="Q191" i="20"/>
  <c r="Q190" i="20"/>
  <c r="Q189" i="20"/>
  <c r="Q188" i="20"/>
  <c r="Q187" i="20"/>
  <c r="Q186" i="20"/>
  <c r="Q185" i="20"/>
  <c r="Q184" i="20"/>
  <c r="Q183" i="20"/>
  <c r="Q182" i="20"/>
  <c r="Q181" i="20"/>
  <c r="Q180" i="20"/>
  <c r="Q179" i="20"/>
  <c r="Q178" i="20"/>
  <c r="Q177" i="20"/>
  <c r="Q176" i="20"/>
  <c r="Q175" i="20"/>
  <c r="Q174" i="20"/>
  <c r="Q173" i="20"/>
  <c r="Q172" i="20"/>
  <c r="Q171" i="20"/>
  <c r="Q170" i="20"/>
  <c r="Q169" i="20"/>
  <c r="Q168" i="20"/>
  <c r="Q167" i="20"/>
  <c r="Q166" i="20"/>
  <c r="Q165" i="20"/>
  <c r="Q164" i="20"/>
  <c r="Q163" i="20"/>
  <c r="Q162" i="20"/>
  <c r="Q161" i="20"/>
  <c r="Q160" i="20"/>
  <c r="Q159" i="20"/>
  <c r="Q158" i="20"/>
  <c r="Q157" i="20"/>
  <c r="Q156" i="20"/>
  <c r="Q155" i="20"/>
  <c r="Q154" i="20"/>
  <c r="Q153" i="20"/>
  <c r="Q152" i="20"/>
  <c r="Q151" i="20"/>
  <c r="Q150" i="20"/>
  <c r="Q149" i="20"/>
  <c r="Q148" i="20"/>
  <c r="Q147" i="20"/>
  <c r="Q146" i="20"/>
  <c r="Q145" i="20"/>
  <c r="Q144" i="20"/>
  <c r="Q143" i="20"/>
  <c r="Q142" i="20"/>
  <c r="Q141" i="20"/>
  <c r="Q140" i="20"/>
  <c r="Q139" i="20"/>
  <c r="Q138" i="20"/>
  <c r="Q137" i="20"/>
  <c r="Q136" i="20"/>
  <c r="Q135" i="20"/>
  <c r="Q134" i="20"/>
  <c r="Q133" i="20"/>
  <c r="Q132" i="20"/>
  <c r="Q131" i="20"/>
  <c r="Q130" i="20"/>
  <c r="Q129" i="20"/>
  <c r="Q128" i="20"/>
  <c r="Q127" i="20"/>
  <c r="Q126" i="20"/>
  <c r="Q125" i="20"/>
  <c r="Q124" i="20"/>
  <c r="Q123" i="20"/>
  <c r="Q122" i="20"/>
  <c r="Q121" i="20"/>
  <c r="Q120" i="20"/>
  <c r="Q119" i="20"/>
  <c r="Q118" i="20"/>
  <c r="Q117" i="20"/>
  <c r="Q116" i="20"/>
  <c r="Q115" i="20"/>
  <c r="Q114" i="20"/>
  <c r="Q113" i="20"/>
  <c r="Q112" i="20"/>
  <c r="Q111" i="20"/>
  <c r="Q110" i="20"/>
  <c r="Q109" i="20"/>
  <c r="Q108" i="20"/>
  <c r="Q107" i="20"/>
  <c r="Q106" i="20"/>
  <c r="Q105" i="20"/>
  <c r="Q104" i="20"/>
  <c r="Q103" i="20"/>
  <c r="Q102" i="20"/>
  <c r="Q101" i="20"/>
  <c r="Q100" i="20"/>
  <c r="Q99" i="20"/>
  <c r="Q98" i="20"/>
  <c r="Q97" i="20"/>
  <c r="Q96" i="20"/>
  <c r="Q95" i="20"/>
  <c r="Q94" i="20"/>
  <c r="Q93" i="20"/>
  <c r="Q92" i="20"/>
  <c r="Q91" i="20"/>
  <c r="Q90" i="20"/>
  <c r="Q89" i="20"/>
  <c r="Q88" i="20"/>
  <c r="Q87" i="20"/>
  <c r="Q86" i="20"/>
  <c r="Q85" i="20"/>
  <c r="Q84" i="20"/>
  <c r="Q83" i="20"/>
  <c r="Q82" i="20"/>
  <c r="Q81" i="20"/>
  <c r="Q80" i="20"/>
  <c r="Q79" i="20"/>
  <c r="Q78" i="20"/>
  <c r="Q77" i="20"/>
  <c r="Q76" i="20"/>
  <c r="Q75" i="20"/>
  <c r="Q74" i="20"/>
  <c r="Q73" i="20"/>
  <c r="Q72" i="20"/>
  <c r="Q71" i="20"/>
  <c r="Q70" i="20"/>
  <c r="Q69" i="20"/>
  <c r="Q68" i="20"/>
  <c r="Q67" i="20"/>
  <c r="Q66" i="20"/>
  <c r="Q65" i="20"/>
  <c r="Q64" i="20"/>
  <c r="Q63" i="20"/>
  <c r="Q62" i="20"/>
  <c r="Q61" i="20"/>
  <c r="Q60" i="20"/>
  <c r="Q59" i="20"/>
  <c r="Q58" i="20"/>
  <c r="Q57" i="20"/>
  <c r="Q56" i="20"/>
  <c r="Q55" i="20"/>
  <c r="Q54" i="20"/>
  <c r="Q53" i="20"/>
  <c r="Q52" i="20"/>
  <c r="Q51" i="20"/>
  <c r="Q50" i="20"/>
  <c r="Q49" i="20"/>
  <c r="Q48" i="20"/>
  <c r="Q47" i="20"/>
  <c r="Q46" i="20"/>
  <c r="Q45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30" i="20"/>
  <c r="Q29" i="20"/>
  <c r="Q28" i="20"/>
  <c r="Q27" i="20"/>
  <c r="Q26" i="20"/>
  <c r="Q25" i="20"/>
  <c r="Q24" i="20"/>
  <c r="Q23" i="20"/>
  <c r="Q22" i="20"/>
  <c r="Q21" i="20"/>
  <c r="Q20" i="20"/>
  <c r="Q19" i="20"/>
  <c r="Q18" i="20"/>
  <c r="Y17" i="20"/>
  <c r="Q17" i="20"/>
  <c r="I336" i="20"/>
  <c r="I335" i="20"/>
  <c r="I334" i="20"/>
  <c r="I333" i="20"/>
  <c r="I332" i="20"/>
  <c r="I331" i="20"/>
  <c r="I330" i="20"/>
  <c r="I329" i="20"/>
  <c r="I328" i="20"/>
  <c r="I327" i="20"/>
  <c r="I326" i="20"/>
  <c r="I325" i="20"/>
  <c r="I324" i="20"/>
  <c r="I323" i="20"/>
  <c r="I322" i="20"/>
  <c r="I321" i="20"/>
  <c r="I320" i="20"/>
  <c r="I319" i="20"/>
  <c r="I318" i="20"/>
  <c r="I317" i="20"/>
  <c r="I316" i="20"/>
  <c r="I315" i="20"/>
  <c r="I314" i="20"/>
  <c r="I313" i="20"/>
  <c r="I312" i="20"/>
  <c r="I311" i="20"/>
  <c r="I310" i="20"/>
  <c r="I309" i="20"/>
  <c r="I308" i="20"/>
  <c r="I307" i="20"/>
  <c r="I306" i="20"/>
  <c r="I305" i="20"/>
  <c r="I304" i="20"/>
  <c r="I303" i="20"/>
  <c r="I302" i="20"/>
  <c r="I301" i="20"/>
  <c r="I300" i="20"/>
  <c r="I299" i="20"/>
  <c r="I298" i="20"/>
  <c r="I297" i="20"/>
  <c r="I296" i="20"/>
  <c r="I295" i="20"/>
  <c r="I294" i="20"/>
  <c r="I293" i="20"/>
  <c r="I292" i="20"/>
  <c r="I291" i="20"/>
  <c r="I290" i="20"/>
  <c r="I289" i="20"/>
  <c r="I288" i="20"/>
  <c r="I287" i="20"/>
  <c r="I286" i="20"/>
  <c r="I285" i="20"/>
  <c r="I284" i="20"/>
  <c r="I283" i="20"/>
  <c r="I282" i="20"/>
  <c r="I281" i="20"/>
  <c r="I280" i="20"/>
  <c r="I279" i="20"/>
  <c r="I278" i="20"/>
  <c r="I277" i="20"/>
  <c r="I276" i="20"/>
  <c r="I275" i="20"/>
  <c r="I274" i="20"/>
  <c r="I273" i="20"/>
  <c r="I272" i="20"/>
  <c r="I271" i="20"/>
  <c r="I270" i="20"/>
  <c r="I269" i="20"/>
  <c r="I268" i="20"/>
  <c r="I267" i="20"/>
  <c r="I266" i="20"/>
  <c r="I265" i="20"/>
  <c r="I264" i="20"/>
  <c r="I263" i="20"/>
  <c r="I262" i="20"/>
  <c r="I261" i="20"/>
  <c r="I260" i="20"/>
  <c r="I259" i="20"/>
  <c r="I258" i="20"/>
  <c r="I257" i="20"/>
  <c r="I256" i="20"/>
  <c r="I255" i="20"/>
  <c r="I254" i="20"/>
  <c r="I253" i="20"/>
  <c r="I252" i="20"/>
  <c r="I251" i="20"/>
  <c r="I250" i="20"/>
  <c r="I249" i="20"/>
  <c r="I248" i="20"/>
  <c r="I247" i="20"/>
  <c r="I246" i="20"/>
  <c r="I245" i="20"/>
  <c r="I244" i="20"/>
  <c r="I243" i="20"/>
  <c r="I242" i="20"/>
  <c r="I241" i="20"/>
  <c r="I240" i="20"/>
  <c r="I239" i="20"/>
  <c r="I238" i="20"/>
  <c r="I237" i="20"/>
  <c r="I236" i="20"/>
  <c r="I235" i="20"/>
  <c r="I234" i="20"/>
  <c r="I233" i="20"/>
  <c r="I232" i="20"/>
  <c r="I231" i="20"/>
  <c r="I230" i="20"/>
  <c r="I229" i="20"/>
  <c r="I228" i="20"/>
  <c r="I227" i="20"/>
  <c r="I226" i="20"/>
  <c r="I225" i="20"/>
  <c r="I224" i="20"/>
  <c r="I223" i="20"/>
  <c r="I222" i="20"/>
  <c r="I221" i="20"/>
  <c r="I220" i="20"/>
  <c r="I219" i="20"/>
  <c r="I218" i="20"/>
  <c r="I217" i="20"/>
  <c r="I216" i="20"/>
  <c r="I215" i="20"/>
  <c r="I214" i="20"/>
  <c r="I213" i="20"/>
  <c r="I212" i="20"/>
  <c r="I211" i="20"/>
  <c r="I210" i="20"/>
  <c r="I209" i="20"/>
  <c r="I208" i="20"/>
  <c r="I207" i="20"/>
  <c r="I206" i="20"/>
  <c r="I205" i="20"/>
  <c r="I204" i="20"/>
  <c r="I203" i="20"/>
  <c r="I202" i="20"/>
  <c r="I201" i="20"/>
  <c r="I200" i="20"/>
  <c r="I199" i="20"/>
  <c r="I198" i="20"/>
  <c r="I197" i="20"/>
  <c r="I196" i="20"/>
  <c r="I195" i="20"/>
  <c r="I194" i="20"/>
  <c r="I193" i="20"/>
  <c r="I192" i="20"/>
  <c r="I191" i="20"/>
  <c r="I190" i="20"/>
  <c r="I189" i="20"/>
  <c r="I188" i="20"/>
  <c r="I187" i="20"/>
  <c r="I186" i="20"/>
  <c r="I185" i="20"/>
  <c r="I184" i="20"/>
  <c r="I183" i="20"/>
  <c r="I182" i="20"/>
  <c r="I181" i="20"/>
  <c r="I180" i="20"/>
  <c r="I179" i="20"/>
  <c r="I178" i="20"/>
  <c r="I177" i="20"/>
  <c r="I176" i="20"/>
  <c r="I175" i="20"/>
  <c r="I174" i="20"/>
  <c r="I173" i="20"/>
  <c r="I172" i="20"/>
  <c r="I171" i="20"/>
  <c r="I170" i="20"/>
  <c r="I169" i="20"/>
  <c r="I168" i="20"/>
  <c r="I167" i="20"/>
  <c r="I166" i="20"/>
  <c r="I165" i="20"/>
  <c r="I164" i="20"/>
  <c r="I163" i="20"/>
  <c r="I162" i="20"/>
  <c r="I161" i="20"/>
  <c r="I160" i="20"/>
  <c r="I159" i="20"/>
  <c r="I158" i="20"/>
  <c r="I157" i="20"/>
  <c r="I156" i="20"/>
  <c r="I155" i="20"/>
  <c r="I154" i="20"/>
  <c r="I153" i="20"/>
  <c r="I152" i="20"/>
  <c r="I151" i="20"/>
  <c r="I150" i="20"/>
  <c r="I149" i="20"/>
  <c r="I148" i="20"/>
  <c r="I147" i="20"/>
  <c r="I146" i="20"/>
  <c r="I145" i="20"/>
  <c r="I144" i="20"/>
  <c r="I143" i="20"/>
  <c r="I142" i="20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8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T336" i="21"/>
  <c r="V336" i="21" s="1"/>
  <c r="L336" i="21"/>
  <c r="N336" i="21" s="1"/>
  <c r="D336" i="21"/>
  <c r="T335" i="21"/>
  <c r="V335" i="21" s="1"/>
  <c r="L335" i="21"/>
  <c r="D335" i="21"/>
  <c r="T334" i="21"/>
  <c r="V334" i="21" s="1"/>
  <c r="L334" i="21"/>
  <c r="D334" i="21"/>
  <c r="T333" i="21"/>
  <c r="V333" i="21" s="1"/>
  <c r="L333" i="21"/>
  <c r="D333" i="21"/>
  <c r="T332" i="21"/>
  <c r="U332" i="21" s="1"/>
  <c r="L332" i="21"/>
  <c r="N332" i="21" s="1"/>
  <c r="D332" i="21"/>
  <c r="T331" i="21"/>
  <c r="U331" i="21" s="1"/>
  <c r="L331" i="21"/>
  <c r="D331" i="21"/>
  <c r="T330" i="21"/>
  <c r="V330" i="21" s="1"/>
  <c r="L330" i="21"/>
  <c r="N330" i="21" s="1"/>
  <c r="D330" i="21"/>
  <c r="T329" i="21"/>
  <c r="U329" i="21" s="1"/>
  <c r="L329" i="21"/>
  <c r="D329" i="21"/>
  <c r="T328" i="21"/>
  <c r="V328" i="21" s="1"/>
  <c r="L328" i="21"/>
  <c r="N328" i="21" s="1"/>
  <c r="D328" i="21"/>
  <c r="T327" i="21"/>
  <c r="V327" i="21" s="1"/>
  <c r="L327" i="21"/>
  <c r="D327" i="21"/>
  <c r="T326" i="21"/>
  <c r="L326" i="21"/>
  <c r="N326" i="21" s="1"/>
  <c r="D326" i="21"/>
  <c r="T325" i="21"/>
  <c r="L325" i="21"/>
  <c r="D325" i="21"/>
  <c r="T324" i="21"/>
  <c r="V324" i="21" s="1"/>
  <c r="L324" i="21"/>
  <c r="N324" i="21" s="1"/>
  <c r="D324" i="21"/>
  <c r="T323" i="21"/>
  <c r="V323" i="21" s="1"/>
  <c r="L323" i="21"/>
  <c r="D323" i="21"/>
  <c r="T322" i="21"/>
  <c r="V322" i="21" s="1"/>
  <c r="L322" i="21"/>
  <c r="D322" i="21"/>
  <c r="T321" i="21"/>
  <c r="V321" i="21" s="1"/>
  <c r="L321" i="21"/>
  <c r="D321" i="21"/>
  <c r="T320" i="21"/>
  <c r="V320" i="21" s="1"/>
  <c r="L320" i="21"/>
  <c r="N320" i="21" s="1"/>
  <c r="D320" i="21"/>
  <c r="T319" i="21"/>
  <c r="V319" i="21" s="1"/>
  <c r="L319" i="21"/>
  <c r="D319" i="21"/>
  <c r="T318" i="21"/>
  <c r="U318" i="21" s="1"/>
  <c r="L318" i="21"/>
  <c r="N318" i="21" s="1"/>
  <c r="D318" i="21"/>
  <c r="T317" i="21"/>
  <c r="U317" i="21" s="1"/>
  <c r="L317" i="21"/>
  <c r="D317" i="21"/>
  <c r="T316" i="21"/>
  <c r="V316" i="21" s="1"/>
  <c r="L316" i="21"/>
  <c r="N316" i="21" s="1"/>
  <c r="D316" i="21"/>
  <c r="T315" i="21"/>
  <c r="V315" i="21" s="1"/>
  <c r="L315" i="21"/>
  <c r="D315" i="21"/>
  <c r="T314" i="21"/>
  <c r="L314" i="21"/>
  <c r="N314" i="21" s="1"/>
  <c r="D314" i="21"/>
  <c r="T313" i="21"/>
  <c r="L313" i="21"/>
  <c r="D313" i="21"/>
  <c r="T312" i="21"/>
  <c r="V312" i="21" s="1"/>
  <c r="L312" i="21"/>
  <c r="N312" i="21" s="1"/>
  <c r="D312" i="21"/>
  <c r="T311" i="21"/>
  <c r="V311" i="21" s="1"/>
  <c r="L311" i="21"/>
  <c r="D311" i="21"/>
  <c r="T310" i="21"/>
  <c r="U310" i="21" s="1"/>
  <c r="L310" i="21"/>
  <c r="D310" i="21"/>
  <c r="T309" i="21"/>
  <c r="U309" i="21" s="1"/>
  <c r="L309" i="21"/>
  <c r="D309" i="21"/>
  <c r="T308" i="21"/>
  <c r="V308" i="21" s="1"/>
  <c r="L308" i="21"/>
  <c r="N308" i="21" s="1"/>
  <c r="D308" i="21"/>
  <c r="T307" i="21"/>
  <c r="U307" i="21" s="1"/>
  <c r="L307" i="21"/>
  <c r="D307" i="21"/>
  <c r="T306" i="21"/>
  <c r="U306" i="21" s="1"/>
  <c r="L306" i="21"/>
  <c r="N306" i="21" s="1"/>
  <c r="D306" i="21"/>
  <c r="V305" i="21"/>
  <c r="U305" i="21"/>
  <c r="X305" i="21" s="1"/>
  <c r="T305" i="21"/>
  <c r="L305" i="21"/>
  <c r="D305" i="21"/>
  <c r="T304" i="21"/>
  <c r="V304" i="21" s="1"/>
  <c r="L304" i="21"/>
  <c r="N304" i="21" s="1"/>
  <c r="D304" i="21"/>
  <c r="T303" i="21"/>
  <c r="V303" i="21" s="1"/>
  <c r="L303" i="21"/>
  <c r="D303" i="21"/>
  <c r="T302" i="21"/>
  <c r="V302" i="21" s="1"/>
  <c r="L302" i="21"/>
  <c r="N302" i="21" s="1"/>
  <c r="D302" i="21"/>
  <c r="T301" i="21"/>
  <c r="U301" i="21" s="1"/>
  <c r="L301" i="21"/>
  <c r="D301" i="21"/>
  <c r="T300" i="21"/>
  <c r="V300" i="21" s="1"/>
  <c r="L300" i="21"/>
  <c r="N300" i="21" s="1"/>
  <c r="D300" i="21"/>
  <c r="T299" i="21"/>
  <c r="V299" i="21" s="1"/>
  <c r="L299" i="21"/>
  <c r="D299" i="21"/>
  <c r="T298" i="21"/>
  <c r="U298" i="21" s="1"/>
  <c r="L298" i="21"/>
  <c r="D298" i="21"/>
  <c r="T297" i="21"/>
  <c r="L297" i="21"/>
  <c r="D297" i="21"/>
  <c r="T296" i="21"/>
  <c r="L296" i="21"/>
  <c r="N296" i="21" s="1"/>
  <c r="D296" i="21"/>
  <c r="T295" i="21"/>
  <c r="V295" i="21" s="1"/>
  <c r="L295" i="21"/>
  <c r="D295" i="21"/>
  <c r="T294" i="21"/>
  <c r="L294" i="21"/>
  <c r="N294" i="21" s="1"/>
  <c r="D294" i="21"/>
  <c r="F294" i="21" s="1"/>
  <c r="T293" i="21"/>
  <c r="U293" i="21" s="1"/>
  <c r="L293" i="21"/>
  <c r="N293" i="21" s="1"/>
  <c r="D293" i="21"/>
  <c r="F293" i="21" s="1"/>
  <c r="T292" i="21"/>
  <c r="V292" i="21" s="1"/>
  <c r="L292" i="21"/>
  <c r="N292" i="21" s="1"/>
  <c r="D292" i="21"/>
  <c r="F292" i="21" s="1"/>
  <c r="T291" i="21"/>
  <c r="L291" i="21"/>
  <c r="N291" i="21" s="1"/>
  <c r="D291" i="21"/>
  <c r="F291" i="21" s="1"/>
  <c r="T290" i="21"/>
  <c r="L290" i="21"/>
  <c r="N290" i="21" s="1"/>
  <c r="D290" i="21"/>
  <c r="T289" i="21"/>
  <c r="U289" i="21" s="1"/>
  <c r="L289" i="21"/>
  <c r="D289" i="21"/>
  <c r="F289" i="21" s="1"/>
  <c r="T288" i="21"/>
  <c r="L288" i="21"/>
  <c r="N288" i="21" s="1"/>
  <c r="D288" i="21"/>
  <c r="F288" i="21" s="1"/>
  <c r="T287" i="21"/>
  <c r="V287" i="21" s="1"/>
  <c r="L287" i="21"/>
  <c r="N287" i="21" s="1"/>
  <c r="D287" i="21"/>
  <c r="F287" i="21" s="1"/>
  <c r="T286" i="21"/>
  <c r="L286" i="21"/>
  <c r="N286" i="21" s="1"/>
  <c r="D286" i="21"/>
  <c r="F286" i="21" s="1"/>
  <c r="T285" i="21"/>
  <c r="V285" i="21" s="1"/>
  <c r="L285" i="21"/>
  <c r="N285" i="21" s="1"/>
  <c r="D285" i="21"/>
  <c r="F285" i="21" s="1"/>
  <c r="T284" i="21"/>
  <c r="L284" i="21"/>
  <c r="N284" i="21" s="1"/>
  <c r="D284" i="21"/>
  <c r="F284" i="21" s="1"/>
  <c r="T283" i="21"/>
  <c r="L283" i="21"/>
  <c r="N283" i="21" s="1"/>
  <c r="D283" i="21"/>
  <c r="F283" i="21" s="1"/>
  <c r="T282" i="21"/>
  <c r="U282" i="21" s="1"/>
  <c r="M282" i="21"/>
  <c r="L282" i="21"/>
  <c r="N282" i="21" s="1"/>
  <c r="D282" i="21"/>
  <c r="F282" i="21" s="1"/>
  <c r="T281" i="21"/>
  <c r="L281" i="21"/>
  <c r="N281" i="21" s="1"/>
  <c r="D281" i="21"/>
  <c r="F281" i="21" s="1"/>
  <c r="T280" i="21"/>
  <c r="L280" i="21"/>
  <c r="N280" i="21" s="1"/>
  <c r="D280" i="21"/>
  <c r="F280" i="21" s="1"/>
  <c r="T279" i="21"/>
  <c r="V279" i="21" s="1"/>
  <c r="L279" i="21"/>
  <c r="N279" i="21" s="1"/>
  <c r="D279" i="21"/>
  <c r="F279" i="21" s="1"/>
  <c r="T278" i="21"/>
  <c r="V278" i="21" s="1"/>
  <c r="L278" i="21"/>
  <c r="N278" i="21" s="1"/>
  <c r="D278" i="21"/>
  <c r="F278" i="21" s="1"/>
  <c r="T277" i="21"/>
  <c r="L277" i="21"/>
  <c r="N277" i="21" s="1"/>
  <c r="D277" i="21"/>
  <c r="F277" i="21" s="1"/>
  <c r="T276" i="21"/>
  <c r="V276" i="21" s="1"/>
  <c r="L276" i="21"/>
  <c r="N276" i="21" s="1"/>
  <c r="D276" i="21"/>
  <c r="V275" i="21"/>
  <c r="T275" i="21"/>
  <c r="U275" i="21" s="1"/>
  <c r="L275" i="21"/>
  <c r="D275" i="21"/>
  <c r="F275" i="21" s="1"/>
  <c r="T274" i="21"/>
  <c r="L274" i="21"/>
  <c r="N274" i="21" s="1"/>
  <c r="D274" i="21"/>
  <c r="F274" i="21" s="1"/>
  <c r="T273" i="21"/>
  <c r="V273" i="21" s="1"/>
  <c r="L273" i="21"/>
  <c r="N273" i="21" s="1"/>
  <c r="D273" i="21"/>
  <c r="F273" i="21" s="1"/>
  <c r="T272" i="21"/>
  <c r="L272" i="21"/>
  <c r="D272" i="21"/>
  <c r="F272" i="21" s="1"/>
  <c r="T271" i="21"/>
  <c r="V271" i="21" s="1"/>
  <c r="L271" i="21"/>
  <c r="N271" i="21" s="1"/>
  <c r="D271" i="21"/>
  <c r="F271" i="21" s="1"/>
  <c r="U270" i="21"/>
  <c r="T270" i="21"/>
  <c r="V270" i="21" s="1"/>
  <c r="L270" i="21"/>
  <c r="D270" i="21"/>
  <c r="F270" i="21" s="1"/>
  <c r="T269" i="21"/>
  <c r="V269" i="21" s="1"/>
  <c r="L269" i="21"/>
  <c r="D269" i="21"/>
  <c r="F269" i="21" s="1"/>
  <c r="T268" i="21"/>
  <c r="V268" i="21" s="1"/>
  <c r="L268" i="21"/>
  <c r="N268" i="21" s="1"/>
  <c r="D268" i="21"/>
  <c r="F268" i="21" s="1"/>
  <c r="T267" i="21"/>
  <c r="U267" i="21" s="1"/>
  <c r="L267" i="21"/>
  <c r="D267" i="21"/>
  <c r="F267" i="21" s="1"/>
  <c r="T266" i="21"/>
  <c r="V266" i="21" s="1"/>
  <c r="L266" i="21"/>
  <c r="D266" i="21"/>
  <c r="V265" i="21"/>
  <c r="T265" i="21"/>
  <c r="U265" i="21" s="1"/>
  <c r="X265" i="21" s="1"/>
  <c r="L265" i="21"/>
  <c r="N265" i="21" s="1"/>
  <c r="D265" i="21"/>
  <c r="T264" i="21"/>
  <c r="V264" i="21" s="1"/>
  <c r="L264" i="21"/>
  <c r="D264" i="21"/>
  <c r="F264" i="21" s="1"/>
  <c r="T263" i="21"/>
  <c r="V263" i="21" s="1"/>
  <c r="L263" i="21"/>
  <c r="D263" i="21"/>
  <c r="F263" i="21" s="1"/>
  <c r="T262" i="21"/>
  <c r="U262" i="21" s="1"/>
  <c r="L262" i="21"/>
  <c r="N262" i="21" s="1"/>
  <c r="D262" i="21"/>
  <c r="F262" i="21" s="1"/>
  <c r="T261" i="21"/>
  <c r="L261" i="21"/>
  <c r="D261" i="21"/>
  <c r="F261" i="21" s="1"/>
  <c r="T260" i="21"/>
  <c r="V260" i="21" s="1"/>
  <c r="L260" i="21"/>
  <c r="D260" i="21"/>
  <c r="F260" i="21" s="1"/>
  <c r="T259" i="21"/>
  <c r="V259" i="21" s="1"/>
  <c r="L259" i="21"/>
  <c r="N259" i="21" s="1"/>
  <c r="D259" i="21"/>
  <c r="F259" i="21" s="1"/>
  <c r="T258" i="21"/>
  <c r="L258" i="21"/>
  <c r="D258" i="21"/>
  <c r="F258" i="21" s="1"/>
  <c r="T257" i="21"/>
  <c r="V257" i="21" s="1"/>
  <c r="L257" i="21"/>
  <c r="D257" i="21"/>
  <c r="F257" i="21" s="1"/>
  <c r="T256" i="21"/>
  <c r="U256" i="21" s="1"/>
  <c r="L256" i="21"/>
  <c r="N256" i="21" s="1"/>
  <c r="D256" i="21"/>
  <c r="F256" i="21" s="1"/>
  <c r="T255" i="21"/>
  <c r="U255" i="21" s="1"/>
  <c r="L255" i="21"/>
  <c r="D255" i="21"/>
  <c r="F255" i="21" s="1"/>
  <c r="T254" i="21"/>
  <c r="U254" i="21" s="1"/>
  <c r="L254" i="21"/>
  <c r="D254" i="21"/>
  <c r="F254" i="21" s="1"/>
  <c r="T253" i="21"/>
  <c r="U253" i="21" s="1"/>
  <c r="L253" i="21"/>
  <c r="N253" i="21" s="1"/>
  <c r="D253" i="21"/>
  <c r="F253" i="21" s="1"/>
  <c r="T252" i="21"/>
  <c r="V252" i="21" s="1"/>
  <c r="L252" i="21"/>
  <c r="D252" i="21"/>
  <c r="T251" i="21"/>
  <c r="V251" i="21" s="1"/>
  <c r="L251" i="21"/>
  <c r="D251" i="21"/>
  <c r="T250" i="21"/>
  <c r="V250" i="21" s="1"/>
  <c r="L250" i="21"/>
  <c r="N250" i="21" s="1"/>
  <c r="D250" i="21"/>
  <c r="T249" i="21"/>
  <c r="U249" i="21" s="1"/>
  <c r="L249" i="21"/>
  <c r="D249" i="21"/>
  <c r="F249" i="21" s="1"/>
  <c r="T248" i="21"/>
  <c r="V248" i="21" s="1"/>
  <c r="L248" i="21"/>
  <c r="D248" i="21"/>
  <c r="F248" i="21" s="1"/>
  <c r="T247" i="21"/>
  <c r="V247" i="21" s="1"/>
  <c r="L247" i="21"/>
  <c r="N247" i="21" s="1"/>
  <c r="D247" i="21"/>
  <c r="F247" i="21" s="1"/>
  <c r="T246" i="21"/>
  <c r="L246" i="21"/>
  <c r="D246" i="21"/>
  <c r="F246" i="21" s="1"/>
  <c r="T245" i="21"/>
  <c r="L245" i="21"/>
  <c r="D245" i="21"/>
  <c r="F245" i="21" s="1"/>
  <c r="T244" i="21"/>
  <c r="L244" i="21"/>
  <c r="N244" i="21" s="1"/>
  <c r="D244" i="21"/>
  <c r="F244" i="21" s="1"/>
  <c r="T243" i="21"/>
  <c r="U243" i="21" s="1"/>
  <c r="L243" i="21"/>
  <c r="D243" i="21"/>
  <c r="F243" i="21" s="1"/>
  <c r="T242" i="21"/>
  <c r="U242" i="21" s="1"/>
  <c r="L242" i="21"/>
  <c r="D242" i="21"/>
  <c r="F242" i="21" s="1"/>
  <c r="V241" i="21"/>
  <c r="T241" i="21"/>
  <c r="U241" i="21" s="1"/>
  <c r="L241" i="21"/>
  <c r="N241" i="21" s="1"/>
  <c r="D241" i="21"/>
  <c r="F241" i="21" s="1"/>
  <c r="T240" i="21"/>
  <c r="U240" i="21" s="1"/>
  <c r="L240" i="21"/>
  <c r="D240" i="21"/>
  <c r="F240" i="21" s="1"/>
  <c r="T239" i="21"/>
  <c r="V239" i="21" s="1"/>
  <c r="L239" i="21"/>
  <c r="D239" i="21"/>
  <c r="E239" i="21" s="1"/>
  <c r="T238" i="21"/>
  <c r="V238" i="21" s="1"/>
  <c r="L238" i="21"/>
  <c r="N238" i="21" s="1"/>
  <c r="D238" i="21"/>
  <c r="F238" i="21" s="1"/>
  <c r="T237" i="21"/>
  <c r="V237" i="21" s="1"/>
  <c r="L237" i="21"/>
  <c r="N237" i="21" s="1"/>
  <c r="D237" i="21"/>
  <c r="F237" i="21" s="1"/>
  <c r="T236" i="21"/>
  <c r="U236" i="21" s="1"/>
  <c r="L236" i="21"/>
  <c r="N236" i="21" s="1"/>
  <c r="D236" i="21"/>
  <c r="F236" i="21" s="1"/>
  <c r="T235" i="21"/>
  <c r="V235" i="21" s="1"/>
  <c r="L235" i="21"/>
  <c r="D235" i="21"/>
  <c r="F235" i="21" s="1"/>
  <c r="T234" i="21"/>
  <c r="V234" i="21" s="1"/>
  <c r="L234" i="21"/>
  <c r="N234" i="21" s="1"/>
  <c r="D234" i="21"/>
  <c r="T233" i="21"/>
  <c r="V233" i="21" s="1"/>
  <c r="L233" i="21"/>
  <c r="D233" i="21"/>
  <c r="E233" i="21" s="1"/>
  <c r="T232" i="21"/>
  <c r="V232" i="21" s="1"/>
  <c r="L232" i="21"/>
  <c r="N232" i="21" s="1"/>
  <c r="D232" i="21"/>
  <c r="F232" i="21" s="1"/>
  <c r="T231" i="21"/>
  <c r="V231" i="21" s="1"/>
  <c r="L231" i="21"/>
  <c r="D231" i="21"/>
  <c r="F231" i="21" s="1"/>
  <c r="V230" i="21"/>
  <c r="X230" i="21" s="1"/>
  <c r="T230" i="21"/>
  <c r="U230" i="21" s="1"/>
  <c r="L230" i="21"/>
  <c r="N230" i="21" s="1"/>
  <c r="D230" i="21"/>
  <c r="F230" i="21" s="1"/>
  <c r="T229" i="21"/>
  <c r="V229" i="21" s="1"/>
  <c r="L229" i="21"/>
  <c r="D229" i="21"/>
  <c r="F229" i="21" s="1"/>
  <c r="T228" i="21"/>
  <c r="L228" i="21"/>
  <c r="N228" i="21" s="1"/>
  <c r="D228" i="21"/>
  <c r="T227" i="21"/>
  <c r="V227" i="21" s="1"/>
  <c r="L227" i="21"/>
  <c r="D227" i="21"/>
  <c r="E227" i="21" s="1"/>
  <c r="T226" i="21"/>
  <c r="V226" i="21" s="1"/>
  <c r="L226" i="21"/>
  <c r="N226" i="21" s="1"/>
  <c r="D226" i="21"/>
  <c r="F226" i="21" s="1"/>
  <c r="T225" i="21"/>
  <c r="V225" i="21" s="1"/>
  <c r="L225" i="21"/>
  <c r="D225" i="21"/>
  <c r="F225" i="21" s="1"/>
  <c r="T224" i="21"/>
  <c r="U224" i="21" s="1"/>
  <c r="L224" i="21"/>
  <c r="N224" i="21" s="1"/>
  <c r="D224" i="21"/>
  <c r="F224" i="21" s="1"/>
  <c r="T223" i="21"/>
  <c r="V223" i="21" s="1"/>
  <c r="L223" i="21"/>
  <c r="D223" i="21"/>
  <c r="F223" i="21" s="1"/>
  <c r="T222" i="21"/>
  <c r="L222" i="21"/>
  <c r="N222" i="21" s="1"/>
  <c r="D222" i="21"/>
  <c r="F222" i="21" s="1"/>
  <c r="T221" i="21"/>
  <c r="V221" i="21" s="1"/>
  <c r="L221" i="21"/>
  <c r="D221" i="21"/>
  <c r="E221" i="21" s="1"/>
  <c r="T220" i="21"/>
  <c r="V220" i="21" s="1"/>
  <c r="L220" i="21"/>
  <c r="N220" i="21" s="1"/>
  <c r="D220" i="21"/>
  <c r="F220" i="21" s="1"/>
  <c r="T219" i="21"/>
  <c r="V219" i="21" s="1"/>
  <c r="L219" i="21"/>
  <c r="D219" i="21"/>
  <c r="F219" i="21" s="1"/>
  <c r="T218" i="21"/>
  <c r="U218" i="21" s="1"/>
  <c r="M218" i="21"/>
  <c r="P218" i="21" s="1"/>
  <c r="L218" i="21"/>
  <c r="N218" i="21" s="1"/>
  <c r="D218" i="21"/>
  <c r="E218" i="21" s="1"/>
  <c r="T217" i="21"/>
  <c r="V217" i="21" s="1"/>
  <c r="L217" i="21"/>
  <c r="D217" i="21"/>
  <c r="F217" i="21" s="1"/>
  <c r="T216" i="21"/>
  <c r="L216" i="21"/>
  <c r="D216" i="21"/>
  <c r="E216" i="21" s="1"/>
  <c r="T215" i="21"/>
  <c r="U215" i="21" s="1"/>
  <c r="L215" i="21"/>
  <c r="D215" i="21"/>
  <c r="E215" i="21" s="1"/>
  <c r="T214" i="21"/>
  <c r="V214" i="21" s="1"/>
  <c r="L214" i="21"/>
  <c r="N214" i="21" s="1"/>
  <c r="D214" i="21"/>
  <c r="F214" i="21" s="1"/>
  <c r="T213" i="21"/>
  <c r="U213" i="21" s="1"/>
  <c r="L213" i="21"/>
  <c r="D213" i="21"/>
  <c r="F213" i="21" s="1"/>
  <c r="U212" i="21"/>
  <c r="T212" i="21"/>
  <c r="V212" i="21" s="1"/>
  <c r="L212" i="21"/>
  <c r="D212" i="21"/>
  <c r="F212" i="21" s="1"/>
  <c r="T211" i="21"/>
  <c r="V211" i="21" s="1"/>
  <c r="M211" i="21"/>
  <c r="L211" i="21"/>
  <c r="N211" i="21" s="1"/>
  <c r="D211" i="21"/>
  <c r="F211" i="21" s="1"/>
  <c r="T210" i="21"/>
  <c r="U210" i="21" s="1"/>
  <c r="L210" i="21"/>
  <c r="M210" i="21" s="1"/>
  <c r="D210" i="21"/>
  <c r="E210" i="21" s="1"/>
  <c r="T209" i="21"/>
  <c r="U209" i="21" s="1"/>
  <c r="L209" i="21"/>
  <c r="D209" i="21"/>
  <c r="E209" i="21" s="1"/>
  <c r="T208" i="21"/>
  <c r="V208" i="21" s="1"/>
  <c r="L208" i="21"/>
  <c r="N208" i="21" s="1"/>
  <c r="D208" i="21"/>
  <c r="T207" i="21"/>
  <c r="L207" i="21"/>
  <c r="D207" i="21"/>
  <c r="F207" i="21" s="1"/>
  <c r="U206" i="21"/>
  <c r="X206" i="21" s="1"/>
  <c r="T206" i="21"/>
  <c r="V206" i="21" s="1"/>
  <c r="L206" i="21"/>
  <c r="D206" i="21"/>
  <c r="F206" i="21" s="1"/>
  <c r="T205" i="21"/>
  <c r="V205" i="21" s="1"/>
  <c r="L205" i="21"/>
  <c r="D205" i="21"/>
  <c r="T204" i="21"/>
  <c r="V204" i="21" s="1"/>
  <c r="L204" i="21"/>
  <c r="N204" i="21" s="1"/>
  <c r="D204" i="21"/>
  <c r="T203" i="21"/>
  <c r="V203" i="21" s="1"/>
  <c r="L203" i="21"/>
  <c r="N203" i="21" s="1"/>
  <c r="D203" i="21"/>
  <c r="T202" i="21"/>
  <c r="U202" i="21" s="1"/>
  <c r="L202" i="21"/>
  <c r="D202" i="21"/>
  <c r="T201" i="21"/>
  <c r="V201" i="21" s="1"/>
  <c r="L201" i="21"/>
  <c r="N201" i="21" s="1"/>
  <c r="D201" i="21"/>
  <c r="T200" i="21"/>
  <c r="U200" i="21" s="1"/>
  <c r="L200" i="21"/>
  <c r="N200" i="21" s="1"/>
  <c r="D200" i="21"/>
  <c r="F200" i="21" s="1"/>
  <c r="T199" i="21"/>
  <c r="U199" i="21" s="1"/>
  <c r="L199" i="21"/>
  <c r="M199" i="21" s="1"/>
  <c r="D199" i="21"/>
  <c r="T198" i="21"/>
  <c r="L198" i="21"/>
  <c r="D198" i="21"/>
  <c r="E198" i="21" s="1"/>
  <c r="T197" i="21"/>
  <c r="U197" i="21" s="1"/>
  <c r="L197" i="21"/>
  <c r="D197" i="21"/>
  <c r="T196" i="21"/>
  <c r="V196" i="21" s="1"/>
  <c r="L196" i="21"/>
  <c r="D196" i="21"/>
  <c r="T195" i="21"/>
  <c r="U195" i="21" s="1"/>
  <c r="L195" i="21"/>
  <c r="D195" i="21"/>
  <c r="V194" i="21"/>
  <c r="T194" i="21"/>
  <c r="U194" i="21" s="1"/>
  <c r="L194" i="21"/>
  <c r="D194" i="21"/>
  <c r="F194" i="21" s="1"/>
  <c r="T193" i="21"/>
  <c r="V193" i="21" s="1"/>
  <c r="L193" i="21"/>
  <c r="D193" i="21"/>
  <c r="F193" i="21" s="1"/>
  <c r="T192" i="21"/>
  <c r="L192" i="21"/>
  <c r="N192" i="21" s="1"/>
  <c r="D192" i="21"/>
  <c r="F192" i="21" s="1"/>
  <c r="T191" i="21"/>
  <c r="V191" i="21" s="1"/>
  <c r="L191" i="21"/>
  <c r="N191" i="21" s="1"/>
  <c r="D191" i="21"/>
  <c r="F191" i="21" s="1"/>
  <c r="T190" i="21"/>
  <c r="U190" i="21" s="1"/>
  <c r="L190" i="21"/>
  <c r="N190" i="21" s="1"/>
  <c r="D190" i="21"/>
  <c r="F190" i="21" s="1"/>
  <c r="V189" i="21"/>
  <c r="T189" i="21"/>
  <c r="U189" i="21" s="1"/>
  <c r="L189" i="21"/>
  <c r="N189" i="21" s="1"/>
  <c r="D189" i="21"/>
  <c r="T188" i="21"/>
  <c r="V188" i="21" s="1"/>
  <c r="L188" i="21"/>
  <c r="D188" i="21"/>
  <c r="F188" i="21" s="1"/>
  <c r="T187" i="21"/>
  <c r="V187" i="21" s="1"/>
  <c r="L187" i="21"/>
  <c r="N187" i="21" s="1"/>
  <c r="D187" i="21"/>
  <c r="F187" i="21" s="1"/>
  <c r="T186" i="21"/>
  <c r="L186" i="21"/>
  <c r="N186" i="21" s="1"/>
  <c r="E186" i="21"/>
  <c r="H186" i="21" s="1"/>
  <c r="D186" i="21"/>
  <c r="F186" i="21" s="1"/>
  <c r="T185" i="21"/>
  <c r="U185" i="21" s="1"/>
  <c r="L185" i="21"/>
  <c r="D185" i="21"/>
  <c r="T184" i="21"/>
  <c r="V184" i="21" s="1"/>
  <c r="L184" i="21"/>
  <c r="N184" i="21" s="1"/>
  <c r="E184" i="21"/>
  <c r="D184" i="21"/>
  <c r="F184" i="21" s="1"/>
  <c r="T183" i="21"/>
  <c r="L183" i="21"/>
  <c r="D183" i="21"/>
  <c r="F183" i="21" s="1"/>
  <c r="T182" i="21"/>
  <c r="U182" i="21" s="1"/>
  <c r="L182" i="21"/>
  <c r="N182" i="21" s="1"/>
  <c r="D182" i="21"/>
  <c r="T181" i="21"/>
  <c r="U181" i="21" s="1"/>
  <c r="L181" i="21"/>
  <c r="D181" i="21"/>
  <c r="F181" i="21" s="1"/>
  <c r="T180" i="21"/>
  <c r="V180" i="21" s="1"/>
  <c r="L180" i="21"/>
  <c r="D180" i="21"/>
  <c r="F180" i="21" s="1"/>
  <c r="T179" i="21"/>
  <c r="U179" i="21" s="1"/>
  <c r="M179" i="21"/>
  <c r="P179" i="21" s="1"/>
  <c r="L179" i="21"/>
  <c r="N179" i="21" s="1"/>
  <c r="D179" i="21"/>
  <c r="T178" i="21"/>
  <c r="U178" i="21" s="1"/>
  <c r="M178" i="21"/>
  <c r="P178" i="21" s="1"/>
  <c r="L178" i="21"/>
  <c r="N178" i="21" s="1"/>
  <c r="D178" i="21"/>
  <c r="F178" i="21" s="1"/>
  <c r="T177" i="21"/>
  <c r="U177" i="21" s="1"/>
  <c r="L177" i="21"/>
  <c r="N177" i="21" s="1"/>
  <c r="D177" i="21"/>
  <c r="F177" i="21" s="1"/>
  <c r="U176" i="21"/>
  <c r="X176" i="21" s="1"/>
  <c r="T176" i="21"/>
  <c r="V176" i="21" s="1"/>
  <c r="L176" i="21"/>
  <c r="N176" i="21" s="1"/>
  <c r="D176" i="21"/>
  <c r="F176" i="21" s="1"/>
  <c r="T175" i="21"/>
  <c r="U175" i="21" s="1"/>
  <c r="L175" i="21"/>
  <c r="N175" i="21" s="1"/>
  <c r="D175" i="21"/>
  <c r="T174" i="21"/>
  <c r="U174" i="21" s="1"/>
  <c r="L174" i="21"/>
  <c r="N174" i="21" s="1"/>
  <c r="E174" i="21"/>
  <c r="D174" i="21"/>
  <c r="F174" i="21" s="1"/>
  <c r="T173" i="21"/>
  <c r="V173" i="21" s="1"/>
  <c r="L173" i="21"/>
  <c r="N173" i="21" s="1"/>
  <c r="E173" i="21"/>
  <c r="H173" i="21" s="1"/>
  <c r="D173" i="21"/>
  <c r="F173" i="21" s="1"/>
  <c r="T172" i="21"/>
  <c r="L172" i="21"/>
  <c r="D172" i="21"/>
  <c r="E172" i="21" s="1"/>
  <c r="T171" i="21"/>
  <c r="U171" i="21" s="1"/>
  <c r="L171" i="21"/>
  <c r="N171" i="21" s="1"/>
  <c r="D171" i="21"/>
  <c r="T170" i="21"/>
  <c r="L170" i="21"/>
  <c r="N170" i="21" s="1"/>
  <c r="D170" i="21"/>
  <c r="T169" i="21"/>
  <c r="L169" i="21"/>
  <c r="N169" i="21" s="1"/>
  <c r="D169" i="21"/>
  <c r="E169" i="21" s="1"/>
  <c r="U168" i="21"/>
  <c r="T168" i="21"/>
  <c r="V168" i="21" s="1"/>
  <c r="L168" i="21"/>
  <c r="N168" i="21" s="1"/>
  <c r="D168" i="21"/>
  <c r="F168" i="21" s="1"/>
  <c r="T167" i="21"/>
  <c r="L167" i="21"/>
  <c r="D167" i="21"/>
  <c r="F167" i="21" s="1"/>
  <c r="T166" i="21"/>
  <c r="V166" i="21" s="1"/>
  <c r="L166" i="21"/>
  <c r="N166" i="21" s="1"/>
  <c r="D166" i="21"/>
  <c r="E166" i="21" s="1"/>
  <c r="V165" i="21"/>
  <c r="T165" i="21"/>
  <c r="L165" i="21"/>
  <c r="N165" i="21" s="1"/>
  <c r="D165" i="21"/>
  <c r="T164" i="21"/>
  <c r="V164" i="21" s="1"/>
  <c r="L164" i="21"/>
  <c r="D164" i="21"/>
  <c r="F164" i="21" s="1"/>
  <c r="T163" i="21"/>
  <c r="U163" i="21" s="1"/>
  <c r="L163" i="21"/>
  <c r="N163" i="21" s="1"/>
  <c r="D163" i="21"/>
  <c r="F163" i="21" s="1"/>
  <c r="T162" i="21"/>
  <c r="M162" i="21"/>
  <c r="L162" i="21"/>
  <c r="N162" i="21" s="1"/>
  <c r="D162" i="21"/>
  <c r="T161" i="21"/>
  <c r="L161" i="21"/>
  <c r="N161" i="21" s="1"/>
  <c r="D161" i="21"/>
  <c r="F161" i="21" s="1"/>
  <c r="T160" i="21"/>
  <c r="V160" i="21" s="1"/>
  <c r="L160" i="21"/>
  <c r="N160" i="21" s="1"/>
  <c r="D160" i="21"/>
  <c r="E160" i="21" s="1"/>
  <c r="T159" i="21"/>
  <c r="U159" i="21" s="1"/>
  <c r="L159" i="21"/>
  <c r="N159" i="21" s="1"/>
  <c r="D159" i="21"/>
  <c r="F159" i="21" s="1"/>
  <c r="T158" i="21"/>
  <c r="U158" i="21" s="1"/>
  <c r="L158" i="21"/>
  <c r="N158" i="21" s="1"/>
  <c r="D158" i="21"/>
  <c r="F158" i="21" s="1"/>
  <c r="T157" i="21"/>
  <c r="V157" i="21" s="1"/>
  <c r="L157" i="21"/>
  <c r="D157" i="21"/>
  <c r="E157" i="21" s="1"/>
  <c r="T156" i="21"/>
  <c r="U156" i="21" s="1"/>
  <c r="L156" i="21"/>
  <c r="N156" i="21" s="1"/>
  <c r="D156" i="21"/>
  <c r="T155" i="21"/>
  <c r="L155" i="21"/>
  <c r="N155" i="21" s="1"/>
  <c r="D155" i="21"/>
  <c r="T154" i="21"/>
  <c r="L154" i="21"/>
  <c r="N154" i="21" s="1"/>
  <c r="D154" i="21"/>
  <c r="V153" i="21"/>
  <c r="T153" i="21"/>
  <c r="U153" i="21" s="1"/>
  <c r="L153" i="21"/>
  <c r="D153" i="21"/>
  <c r="F153" i="21" s="1"/>
  <c r="T152" i="21"/>
  <c r="U152" i="21" s="1"/>
  <c r="L152" i="21"/>
  <c r="D152" i="21"/>
  <c r="T151" i="21"/>
  <c r="U151" i="21" s="1"/>
  <c r="L151" i="21"/>
  <c r="N151" i="21" s="1"/>
  <c r="D151" i="21"/>
  <c r="T150" i="21"/>
  <c r="V150" i="21" s="1"/>
  <c r="L150" i="21"/>
  <c r="D150" i="21"/>
  <c r="F150" i="21" s="1"/>
  <c r="T149" i="21"/>
  <c r="U149" i="21" s="1"/>
  <c r="L149" i="21"/>
  <c r="N149" i="21" s="1"/>
  <c r="E149" i="21"/>
  <c r="H149" i="21" s="1"/>
  <c r="D149" i="21"/>
  <c r="F149" i="21" s="1"/>
  <c r="T148" i="21"/>
  <c r="V148" i="21" s="1"/>
  <c r="L148" i="21"/>
  <c r="N148" i="21" s="1"/>
  <c r="D148" i="21"/>
  <c r="T147" i="21"/>
  <c r="V147" i="21" s="1"/>
  <c r="L147" i="21"/>
  <c r="D147" i="21"/>
  <c r="F147" i="21" s="1"/>
  <c r="T146" i="21"/>
  <c r="U146" i="21" s="1"/>
  <c r="L146" i="21"/>
  <c r="N146" i="21" s="1"/>
  <c r="D146" i="21"/>
  <c r="F146" i="21" s="1"/>
  <c r="T145" i="21"/>
  <c r="V145" i="21" s="1"/>
  <c r="L145" i="21"/>
  <c r="D145" i="21"/>
  <c r="T144" i="21"/>
  <c r="L144" i="21"/>
  <c r="D144" i="21"/>
  <c r="F144" i="21" s="1"/>
  <c r="T143" i="21"/>
  <c r="L143" i="21"/>
  <c r="D143" i="21"/>
  <c r="F143" i="21" s="1"/>
  <c r="T142" i="21"/>
  <c r="L142" i="21"/>
  <c r="D142" i="21"/>
  <c r="T141" i="21"/>
  <c r="V141" i="21" s="1"/>
  <c r="L141" i="21"/>
  <c r="D141" i="21"/>
  <c r="F141" i="21" s="1"/>
  <c r="T140" i="21"/>
  <c r="U140" i="21" s="1"/>
  <c r="L140" i="21"/>
  <c r="N140" i="21" s="1"/>
  <c r="D140" i="21"/>
  <c r="T139" i="21"/>
  <c r="L139" i="21"/>
  <c r="N139" i="21" s="1"/>
  <c r="D139" i="21"/>
  <c r="T138" i="21"/>
  <c r="V138" i="21" s="1"/>
  <c r="L138" i="21"/>
  <c r="D138" i="21"/>
  <c r="T137" i="21"/>
  <c r="U137" i="21" s="1"/>
  <c r="M137" i="21"/>
  <c r="P137" i="21" s="1"/>
  <c r="L137" i="21"/>
  <c r="N137" i="21" s="1"/>
  <c r="D137" i="21"/>
  <c r="F137" i="21" s="1"/>
  <c r="T136" i="21"/>
  <c r="U136" i="21" s="1"/>
  <c r="L136" i="21"/>
  <c r="N136" i="21" s="1"/>
  <c r="D136" i="21"/>
  <c r="F136" i="21" s="1"/>
  <c r="T135" i="21"/>
  <c r="V135" i="21" s="1"/>
  <c r="L135" i="21"/>
  <c r="N135" i="21" s="1"/>
  <c r="D135" i="21"/>
  <c r="T134" i="21"/>
  <c r="V134" i="21" s="1"/>
  <c r="L134" i="21"/>
  <c r="D134" i="21"/>
  <c r="T133" i="21"/>
  <c r="V133" i="21" s="1"/>
  <c r="L133" i="21"/>
  <c r="D133" i="21"/>
  <c r="F133" i="21" s="1"/>
  <c r="U132" i="21"/>
  <c r="T132" i="21"/>
  <c r="V132" i="21" s="1"/>
  <c r="L132" i="21"/>
  <c r="N132" i="21" s="1"/>
  <c r="D132" i="21"/>
  <c r="T131" i="21"/>
  <c r="U131" i="21" s="1"/>
  <c r="L131" i="21"/>
  <c r="N131" i="21" s="1"/>
  <c r="E131" i="21"/>
  <c r="H131" i="21" s="1"/>
  <c r="D131" i="21"/>
  <c r="F131" i="21" s="1"/>
  <c r="T130" i="21"/>
  <c r="U130" i="21" s="1"/>
  <c r="L130" i="21"/>
  <c r="N130" i="21" s="1"/>
  <c r="D130" i="21"/>
  <c r="F130" i="21" s="1"/>
  <c r="T129" i="21"/>
  <c r="L129" i="21"/>
  <c r="N129" i="21" s="1"/>
  <c r="E129" i="21"/>
  <c r="H129" i="21" s="1"/>
  <c r="D129" i="21"/>
  <c r="F129" i="21" s="1"/>
  <c r="T128" i="21"/>
  <c r="V128" i="21" s="1"/>
  <c r="L128" i="21"/>
  <c r="N128" i="21" s="1"/>
  <c r="D128" i="21"/>
  <c r="T127" i="21"/>
  <c r="L127" i="21"/>
  <c r="N127" i="21" s="1"/>
  <c r="D127" i="21"/>
  <c r="T126" i="21"/>
  <c r="U126" i="21" s="1"/>
  <c r="L126" i="21"/>
  <c r="N126" i="21" s="1"/>
  <c r="E126" i="21"/>
  <c r="D126" i="21"/>
  <c r="F126" i="21" s="1"/>
  <c r="T125" i="21"/>
  <c r="U125" i="21" s="1"/>
  <c r="L125" i="21"/>
  <c r="D125" i="21"/>
  <c r="F125" i="21" s="1"/>
  <c r="T124" i="21"/>
  <c r="U124" i="21" s="1"/>
  <c r="L124" i="21"/>
  <c r="N124" i="21" s="1"/>
  <c r="D124" i="21"/>
  <c r="T123" i="21"/>
  <c r="V123" i="21" s="1"/>
  <c r="L123" i="21"/>
  <c r="D123" i="21"/>
  <c r="T122" i="21"/>
  <c r="V122" i="21" s="1"/>
  <c r="L122" i="21"/>
  <c r="N122" i="21" s="1"/>
  <c r="D122" i="21"/>
  <c r="F122" i="21" s="1"/>
  <c r="V121" i="21"/>
  <c r="T121" i="21"/>
  <c r="U121" i="21" s="1"/>
  <c r="L121" i="21"/>
  <c r="D121" i="21"/>
  <c r="T120" i="21"/>
  <c r="U120" i="21" s="1"/>
  <c r="L120" i="21"/>
  <c r="D120" i="21"/>
  <c r="T119" i="21"/>
  <c r="V119" i="21" s="1"/>
  <c r="L119" i="21"/>
  <c r="N119" i="21" s="1"/>
  <c r="E119" i="21"/>
  <c r="H119" i="21" s="1"/>
  <c r="D119" i="21"/>
  <c r="F119" i="21" s="1"/>
  <c r="T118" i="21"/>
  <c r="U118" i="21" s="1"/>
  <c r="L118" i="21"/>
  <c r="D118" i="21"/>
  <c r="F118" i="21" s="1"/>
  <c r="T117" i="21"/>
  <c r="V117" i="21" s="1"/>
  <c r="L117" i="21"/>
  <c r="N117" i="21" s="1"/>
  <c r="D117" i="21"/>
  <c r="T116" i="21"/>
  <c r="U116" i="21" s="1"/>
  <c r="L116" i="21"/>
  <c r="N116" i="21" s="1"/>
  <c r="E116" i="21"/>
  <c r="D116" i="21"/>
  <c r="F116" i="21" s="1"/>
  <c r="T115" i="21"/>
  <c r="U115" i="21" s="1"/>
  <c r="L115" i="21"/>
  <c r="M115" i="21" s="1"/>
  <c r="D115" i="21"/>
  <c r="F115" i="21" s="1"/>
  <c r="T114" i="21"/>
  <c r="V114" i="21" s="1"/>
  <c r="L114" i="21"/>
  <c r="D114" i="21"/>
  <c r="T113" i="21"/>
  <c r="U113" i="21" s="1"/>
  <c r="L113" i="21"/>
  <c r="D113" i="21"/>
  <c r="F113" i="21" s="1"/>
  <c r="V112" i="21"/>
  <c r="T112" i="21"/>
  <c r="U112" i="21" s="1"/>
  <c r="L112" i="21"/>
  <c r="N112" i="21" s="1"/>
  <c r="D112" i="21"/>
  <c r="V111" i="21"/>
  <c r="U111" i="21"/>
  <c r="T111" i="21"/>
  <c r="L111" i="21"/>
  <c r="D111" i="21"/>
  <c r="E111" i="21" s="1"/>
  <c r="T110" i="21"/>
  <c r="U110" i="21" s="1"/>
  <c r="L110" i="21"/>
  <c r="D110" i="21"/>
  <c r="F110" i="21" s="1"/>
  <c r="T109" i="21"/>
  <c r="U109" i="21" s="1"/>
  <c r="L109" i="21"/>
  <c r="N109" i="21" s="1"/>
  <c r="D109" i="21"/>
  <c r="T108" i="21"/>
  <c r="U108" i="21" s="1"/>
  <c r="L108" i="21"/>
  <c r="N108" i="21" s="1"/>
  <c r="D108" i="21"/>
  <c r="F108" i="21" s="1"/>
  <c r="T107" i="21"/>
  <c r="U107" i="21" s="1"/>
  <c r="L107" i="21"/>
  <c r="N107" i="21" s="1"/>
  <c r="D107" i="21"/>
  <c r="F107" i="21" s="1"/>
  <c r="T106" i="21"/>
  <c r="U106" i="21" s="1"/>
  <c r="L106" i="21"/>
  <c r="N106" i="21" s="1"/>
  <c r="D106" i="21"/>
  <c r="F106" i="21" s="1"/>
  <c r="T105" i="21"/>
  <c r="L105" i="21"/>
  <c r="N105" i="21" s="1"/>
  <c r="D105" i="21"/>
  <c r="F105" i="21" s="1"/>
  <c r="T104" i="21"/>
  <c r="V104" i="21" s="1"/>
  <c r="L104" i="21"/>
  <c r="N104" i="21" s="1"/>
  <c r="D104" i="21"/>
  <c r="F104" i="21" s="1"/>
  <c r="T103" i="21"/>
  <c r="U103" i="21" s="1"/>
  <c r="L103" i="21"/>
  <c r="N103" i="21" s="1"/>
  <c r="D103" i="21"/>
  <c r="F103" i="21" s="1"/>
  <c r="T102" i="21"/>
  <c r="V102" i="21" s="1"/>
  <c r="L102" i="21"/>
  <c r="D102" i="21"/>
  <c r="F102" i="21" s="1"/>
  <c r="T101" i="21"/>
  <c r="V101" i="21" s="1"/>
  <c r="L101" i="21"/>
  <c r="N101" i="21" s="1"/>
  <c r="D101" i="21"/>
  <c r="T100" i="21"/>
  <c r="V100" i="21" s="1"/>
  <c r="L100" i="21"/>
  <c r="N100" i="21" s="1"/>
  <c r="D100" i="21"/>
  <c r="T99" i="21"/>
  <c r="U99" i="21" s="1"/>
  <c r="L99" i="21"/>
  <c r="D99" i="21"/>
  <c r="F99" i="21" s="1"/>
  <c r="T98" i="21"/>
  <c r="U98" i="21" s="1"/>
  <c r="L98" i="21"/>
  <c r="N98" i="21" s="1"/>
  <c r="D98" i="21"/>
  <c r="T97" i="21"/>
  <c r="V97" i="21" s="1"/>
  <c r="L97" i="21"/>
  <c r="D97" i="21"/>
  <c r="T96" i="21"/>
  <c r="U96" i="21" s="1"/>
  <c r="L96" i="21"/>
  <c r="D96" i="21"/>
  <c r="F96" i="21" s="1"/>
  <c r="T95" i="21"/>
  <c r="V95" i="21" s="1"/>
  <c r="L95" i="21"/>
  <c r="N95" i="21" s="1"/>
  <c r="E95" i="21"/>
  <c r="H95" i="21" s="1"/>
  <c r="D95" i="21"/>
  <c r="F95" i="21" s="1"/>
  <c r="V94" i="21"/>
  <c r="T94" i="21"/>
  <c r="U94" i="21" s="1"/>
  <c r="L94" i="21"/>
  <c r="D94" i="21"/>
  <c r="T93" i="21"/>
  <c r="U93" i="21" s="1"/>
  <c r="L93" i="21"/>
  <c r="E93" i="21"/>
  <c r="H93" i="21" s="1"/>
  <c r="D93" i="21"/>
  <c r="F93" i="21" s="1"/>
  <c r="T92" i="21"/>
  <c r="U92" i="21" s="1"/>
  <c r="L92" i="21"/>
  <c r="N92" i="21" s="1"/>
  <c r="D92" i="21"/>
  <c r="V91" i="21"/>
  <c r="U91" i="21"/>
  <c r="T91" i="21"/>
  <c r="L91" i="21"/>
  <c r="D91" i="21"/>
  <c r="T90" i="21"/>
  <c r="V90" i="21" s="1"/>
  <c r="L90" i="21"/>
  <c r="N90" i="21" s="1"/>
  <c r="D90" i="21"/>
  <c r="F90" i="21" s="1"/>
  <c r="T89" i="21"/>
  <c r="U89" i="21" s="1"/>
  <c r="L89" i="21"/>
  <c r="D89" i="21"/>
  <c r="F89" i="21" s="1"/>
  <c r="T88" i="21"/>
  <c r="U88" i="21" s="1"/>
  <c r="L88" i="21"/>
  <c r="N88" i="21" s="1"/>
  <c r="D88" i="21"/>
  <c r="F88" i="21" s="1"/>
  <c r="T87" i="21"/>
  <c r="V87" i="21" s="1"/>
  <c r="L87" i="21"/>
  <c r="D87" i="21"/>
  <c r="F87" i="21" s="1"/>
  <c r="T86" i="21"/>
  <c r="V86" i="21" s="1"/>
  <c r="L86" i="21"/>
  <c r="N86" i="21" s="1"/>
  <c r="D86" i="21"/>
  <c r="T85" i="21"/>
  <c r="U85" i="21" s="1"/>
  <c r="L85" i="21"/>
  <c r="N85" i="21" s="1"/>
  <c r="D85" i="21"/>
  <c r="F85" i="21" s="1"/>
  <c r="T84" i="21"/>
  <c r="V84" i="21" s="1"/>
  <c r="L84" i="21"/>
  <c r="D84" i="21"/>
  <c r="F84" i="21" s="1"/>
  <c r="T83" i="21"/>
  <c r="V83" i="21" s="1"/>
  <c r="L83" i="21"/>
  <c r="N83" i="21" s="1"/>
  <c r="D83" i="21"/>
  <c r="F83" i="21" s="1"/>
  <c r="T82" i="21"/>
  <c r="V82" i="21" s="1"/>
  <c r="L82" i="21"/>
  <c r="N82" i="21" s="1"/>
  <c r="D82" i="21"/>
  <c r="T81" i="21"/>
  <c r="V81" i="21" s="1"/>
  <c r="L81" i="21"/>
  <c r="D81" i="21"/>
  <c r="T80" i="21"/>
  <c r="V80" i="21" s="1"/>
  <c r="L80" i="21"/>
  <c r="N80" i="21" s="1"/>
  <c r="D80" i="21"/>
  <c r="T79" i="21"/>
  <c r="V79" i="21" s="1"/>
  <c r="L79" i="21"/>
  <c r="N79" i="21" s="1"/>
  <c r="D79" i="21"/>
  <c r="T78" i="21"/>
  <c r="U78" i="21" s="1"/>
  <c r="L78" i="21"/>
  <c r="D78" i="21"/>
  <c r="T77" i="21"/>
  <c r="U77" i="21" s="1"/>
  <c r="L77" i="21"/>
  <c r="N77" i="21" s="1"/>
  <c r="D77" i="21"/>
  <c r="F77" i="21" s="1"/>
  <c r="T76" i="21"/>
  <c r="U76" i="21" s="1"/>
  <c r="L76" i="21"/>
  <c r="D76" i="21"/>
  <c r="F76" i="21" s="1"/>
  <c r="T75" i="21"/>
  <c r="U75" i="21" s="1"/>
  <c r="L75" i="21"/>
  <c r="D75" i="21"/>
  <c r="F75" i="21" s="1"/>
  <c r="T74" i="21"/>
  <c r="U74" i="21" s="1"/>
  <c r="M74" i="21"/>
  <c r="L74" i="21"/>
  <c r="N74" i="21" s="1"/>
  <c r="D74" i="21"/>
  <c r="F74" i="21" s="1"/>
  <c r="T73" i="21"/>
  <c r="V73" i="21" s="1"/>
  <c r="L73" i="21"/>
  <c r="D73" i="21"/>
  <c r="T72" i="21"/>
  <c r="U72" i="21" s="1"/>
  <c r="L72" i="21"/>
  <c r="M72" i="21" s="1"/>
  <c r="D72" i="21"/>
  <c r="T71" i="21"/>
  <c r="U71" i="21" s="1"/>
  <c r="L71" i="21"/>
  <c r="M71" i="21" s="1"/>
  <c r="D71" i="21"/>
  <c r="F71" i="21" s="1"/>
  <c r="T70" i="21"/>
  <c r="V70" i="21" s="1"/>
  <c r="L70" i="21"/>
  <c r="N70" i="21" s="1"/>
  <c r="D70" i="21"/>
  <c r="F70" i="21" s="1"/>
  <c r="V69" i="21"/>
  <c r="T69" i="21"/>
  <c r="U69" i="21" s="1"/>
  <c r="L69" i="21"/>
  <c r="M69" i="21" s="1"/>
  <c r="D69" i="21"/>
  <c r="F69" i="21" s="1"/>
  <c r="T68" i="21"/>
  <c r="V68" i="21" s="1"/>
  <c r="L68" i="21"/>
  <c r="M68" i="21" s="1"/>
  <c r="D68" i="21"/>
  <c r="F68" i="21" s="1"/>
  <c r="T67" i="21"/>
  <c r="U67" i="21" s="1"/>
  <c r="L67" i="21"/>
  <c r="D67" i="21"/>
  <c r="T66" i="21"/>
  <c r="U66" i="21" s="1"/>
  <c r="L66" i="21"/>
  <c r="M66" i="21" s="1"/>
  <c r="D66" i="21"/>
  <c r="T65" i="21"/>
  <c r="U65" i="21" s="1"/>
  <c r="L65" i="21"/>
  <c r="M65" i="21" s="1"/>
  <c r="D65" i="21"/>
  <c r="T64" i="21"/>
  <c r="U64" i="21" s="1"/>
  <c r="L64" i="21"/>
  <c r="D64" i="21"/>
  <c r="F64" i="21" s="1"/>
  <c r="T63" i="21"/>
  <c r="V63" i="21" s="1"/>
  <c r="L63" i="21"/>
  <c r="M63" i="21" s="1"/>
  <c r="D63" i="21"/>
  <c r="F63" i="21" s="1"/>
  <c r="T62" i="21"/>
  <c r="V62" i="21" s="1"/>
  <c r="L62" i="21"/>
  <c r="N62" i="21" s="1"/>
  <c r="D62" i="21"/>
  <c r="F62" i="21" s="1"/>
  <c r="T61" i="21"/>
  <c r="U61" i="21" s="1"/>
  <c r="L61" i="21"/>
  <c r="D61" i="21"/>
  <c r="T60" i="21"/>
  <c r="V60" i="21" s="1"/>
  <c r="L60" i="21"/>
  <c r="D60" i="21"/>
  <c r="T59" i="21"/>
  <c r="V59" i="21" s="1"/>
  <c r="L59" i="21"/>
  <c r="M59" i="21" s="1"/>
  <c r="D59" i="21"/>
  <c r="F59" i="21" s="1"/>
  <c r="T58" i="21"/>
  <c r="U58" i="21" s="1"/>
  <c r="L58" i="21"/>
  <c r="N58" i="21" s="1"/>
  <c r="D58" i="21"/>
  <c r="F58" i="21" s="1"/>
  <c r="T57" i="21"/>
  <c r="U57" i="21" s="1"/>
  <c r="L57" i="21"/>
  <c r="M57" i="21" s="1"/>
  <c r="D57" i="21"/>
  <c r="F57" i="21" s="1"/>
  <c r="T56" i="21"/>
  <c r="U56" i="21" s="1"/>
  <c r="L56" i="21"/>
  <c r="N56" i="21" s="1"/>
  <c r="D56" i="21"/>
  <c r="F56" i="21" s="1"/>
  <c r="T55" i="21"/>
  <c r="V55" i="21" s="1"/>
  <c r="L55" i="21"/>
  <c r="D55" i="21"/>
  <c r="V54" i="21"/>
  <c r="X54" i="21" s="1"/>
  <c r="T54" i="21"/>
  <c r="U54" i="21" s="1"/>
  <c r="L54" i="21"/>
  <c r="M54" i="21" s="1"/>
  <c r="D54" i="21"/>
  <c r="T53" i="21"/>
  <c r="U53" i="21" s="1"/>
  <c r="L53" i="21"/>
  <c r="M53" i="21" s="1"/>
  <c r="D53" i="21"/>
  <c r="F53" i="21" s="1"/>
  <c r="T52" i="21"/>
  <c r="U52" i="21" s="1"/>
  <c r="L52" i="21"/>
  <c r="N52" i="21" s="1"/>
  <c r="D52" i="21"/>
  <c r="F52" i="21" s="1"/>
  <c r="T51" i="21"/>
  <c r="U51" i="21" s="1"/>
  <c r="L51" i="21"/>
  <c r="M51" i="21" s="1"/>
  <c r="D51" i="21"/>
  <c r="F51" i="21" s="1"/>
  <c r="T50" i="21"/>
  <c r="V50" i="21" s="1"/>
  <c r="L50" i="21"/>
  <c r="N50" i="21" s="1"/>
  <c r="D50" i="21"/>
  <c r="E50" i="21" s="1"/>
  <c r="T49" i="21"/>
  <c r="V49" i="21" s="1"/>
  <c r="N49" i="21"/>
  <c r="L49" i="21"/>
  <c r="M49" i="21" s="1"/>
  <c r="D49" i="21"/>
  <c r="F49" i="21" s="1"/>
  <c r="T48" i="21"/>
  <c r="V48" i="21" s="1"/>
  <c r="N48" i="21"/>
  <c r="L48" i="21"/>
  <c r="M48" i="21" s="1"/>
  <c r="D48" i="21"/>
  <c r="T47" i="21"/>
  <c r="V47" i="21" s="1"/>
  <c r="L47" i="21"/>
  <c r="N47" i="21" s="1"/>
  <c r="D47" i="21"/>
  <c r="F47" i="21" s="1"/>
  <c r="T46" i="21"/>
  <c r="V46" i="21" s="1"/>
  <c r="L46" i="21"/>
  <c r="M46" i="21" s="1"/>
  <c r="D46" i="21"/>
  <c r="T45" i="21"/>
  <c r="V45" i="21" s="1"/>
  <c r="L45" i="21"/>
  <c r="N45" i="21" s="1"/>
  <c r="D45" i="21"/>
  <c r="F45" i="21" s="1"/>
  <c r="T44" i="21"/>
  <c r="V44" i="21" s="1"/>
  <c r="L44" i="21"/>
  <c r="D44" i="21"/>
  <c r="E44" i="21" s="1"/>
  <c r="T43" i="21"/>
  <c r="L43" i="21"/>
  <c r="N43" i="21" s="1"/>
  <c r="D43" i="21"/>
  <c r="E43" i="21" s="1"/>
  <c r="T42" i="21"/>
  <c r="V42" i="21" s="1"/>
  <c r="L42" i="21"/>
  <c r="N42" i="21" s="1"/>
  <c r="D42" i="21"/>
  <c r="F42" i="21" s="1"/>
  <c r="T41" i="21"/>
  <c r="V41" i="21" s="1"/>
  <c r="L41" i="21"/>
  <c r="D41" i="21"/>
  <c r="F41" i="21" s="1"/>
  <c r="T40" i="21"/>
  <c r="L40" i="21"/>
  <c r="N40" i="21" s="1"/>
  <c r="D40" i="21"/>
  <c r="E40" i="21" s="1"/>
  <c r="T39" i="21"/>
  <c r="V39" i="21" s="1"/>
  <c r="L39" i="21"/>
  <c r="N39" i="21" s="1"/>
  <c r="D39" i="21"/>
  <c r="F39" i="21" s="1"/>
  <c r="T38" i="21"/>
  <c r="V38" i="21" s="1"/>
  <c r="L38" i="21"/>
  <c r="E38" i="21"/>
  <c r="D38" i="21"/>
  <c r="T37" i="21"/>
  <c r="L37" i="21"/>
  <c r="N37" i="21" s="1"/>
  <c r="D37" i="21"/>
  <c r="E37" i="21" s="1"/>
  <c r="T36" i="21"/>
  <c r="V36" i="21" s="1"/>
  <c r="L36" i="21"/>
  <c r="N36" i="21" s="1"/>
  <c r="D36" i="21"/>
  <c r="E36" i="21" s="1"/>
  <c r="T35" i="21"/>
  <c r="V35" i="21" s="1"/>
  <c r="L35" i="21"/>
  <c r="D35" i="21"/>
  <c r="E35" i="21" s="1"/>
  <c r="T34" i="21"/>
  <c r="L34" i="21"/>
  <c r="N34" i="21" s="1"/>
  <c r="D34" i="21"/>
  <c r="E34" i="21" s="1"/>
  <c r="T33" i="21"/>
  <c r="V33" i="21" s="1"/>
  <c r="L33" i="21"/>
  <c r="N33" i="21" s="1"/>
  <c r="D33" i="21"/>
  <c r="F33" i="21" s="1"/>
  <c r="T32" i="21"/>
  <c r="V32" i="21" s="1"/>
  <c r="L32" i="21"/>
  <c r="D32" i="21"/>
  <c r="F32" i="21" s="1"/>
  <c r="T31" i="21"/>
  <c r="L31" i="21"/>
  <c r="N31" i="21" s="1"/>
  <c r="D31" i="21"/>
  <c r="E31" i="21" s="1"/>
  <c r="T30" i="21"/>
  <c r="V30" i="21" s="1"/>
  <c r="L30" i="21"/>
  <c r="N30" i="21" s="1"/>
  <c r="D30" i="21"/>
  <c r="F30" i="21" s="1"/>
  <c r="T29" i="21"/>
  <c r="V29" i="21" s="1"/>
  <c r="L29" i="21"/>
  <c r="D29" i="21"/>
  <c r="E29" i="21" s="1"/>
  <c r="T28" i="21"/>
  <c r="L28" i="21"/>
  <c r="N28" i="21" s="1"/>
  <c r="F28" i="21"/>
  <c r="D28" i="21"/>
  <c r="E28" i="21" s="1"/>
  <c r="T27" i="21"/>
  <c r="V27" i="21" s="1"/>
  <c r="L27" i="21"/>
  <c r="N27" i="21" s="1"/>
  <c r="E27" i="21"/>
  <c r="D27" i="21"/>
  <c r="F27" i="21" s="1"/>
  <c r="U26" i="21"/>
  <c r="T26" i="21"/>
  <c r="V26" i="21" s="1"/>
  <c r="L26" i="21"/>
  <c r="D26" i="21"/>
  <c r="E26" i="21" s="1"/>
  <c r="T25" i="21"/>
  <c r="L25" i="21"/>
  <c r="N25" i="21" s="1"/>
  <c r="D25" i="21"/>
  <c r="E25" i="21" s="1"/>
  <c r="T24" i="21"/>
  <c r="V24" i="21" s="1"/>
  <c r="L24" i="21"/>
  <c r="N24" i="21" s="1"/>
  <c r="E24" i="21"/>
  <c r="D24" i="21"/>
  <c r="F24" i="21" s="1"/>
  <c r="T23" i="21"/>
  <c r="V23" i="21" s="1"/>
  <c r="L23" i="21"/>
  <c r="D23" i="21"/>
  <c r="F23" i="21" s="1"/>
  <c r="T22" i="21"/>
  <c r="L22" i="21"/>
  <c r="N22" i="21" s="1"/>
  <c r="D22" i="21"/>
  <c r="E22" i="21" s="1"/>
  <c r="T21" i="21"/>
  <c r="V21" i="21" s="1"/>
  <c r="L21" i="21"/>
  <c r="N21" i="21" s="1"/>
  <c r="D21" i="21"/>
  <c r="T20" i="21"/>
  <c r="V20" i="21" s="1"/>
  <c r="L20" i="21"/>
  <c r="D20" i="21"/>
  <c r="E20" i="21" s="1"/>
  <c r="T19" i="21"/>
  <c r="L19" i="21"/>
  <c r="N19" i="21" s="1"/>
  <c r="D19" i="21"/>
  <c r="E19" i="21" s="1"/>
  <c r="T18" i="21"/>
  <c r="V18" i="21" s="1"/>
  <c r="L18" i="21"/>
  <c r="N18" i="21" s="1"/>
  <c r="D18" i="21"/>
  <c r="F18" i="21" s="1"/>
  <c r="T17" i="21"/>
  <c r="V17" i="21" s="1"/>
  <c r="L17" i="21"/>
  <c r="D17" i="21"/>
  <c r="E17" i="21" s="1"/>
  <c r="T336" i="20"/>
  <c r="U336" i="20" s="1"/>
  <c r="L336" i="20"/>
  <c r="D336" i="20"/>
  <c r="T335" i="20"/>
  <c r="U335" i="20" s="1"/>
  <c r="L335" i="20"/>
  <c r="M335" i="20" s="1"/>
  <c r="D335" i="20"/>
  <c r="E335" i="20" s="1"/>
  <c r="T334" i="20"/>
  <c r="U334" i="20" s="1"/>
  <c r="L334" i="20"/>
  <c r="M334" i="20" s="1"/>
  <c r="D334" i="20"/>
  <c r="E334" i="20" s="1"/>
  <c r="T333" i="20"/>
  <c r="U333" i="20" s="1"/>
  <c r="L333" i="20"/>
  <c r="N333" i="20" s="1"/>
  <c r="D333" i="20"/>
  <c r="E333" i="20" s="1"/>
  <c r="T332" i="20"/>
  <c r="U332" i="20" s="1"/>
  <c r="L332" i="20"/>
  <c r="N332" i="20" s="1"/>
  <c r="D332" i="20"/>
  <c r="E332" i="20" s="1"/>
  <c r="T331" i="20"/>
  <c r="U331" i="20" s="1"/>
  <c r="L331" i="20"/>
  <c r="M331" i="20" s="1"/>
  <c r="D331" i="20"/>
  <c r="E331" i="20" s="1"/>
  <c r="T330" i="20"/>
  <c r="U330" i="20" s="1"/>
  <c r="L330" i="20"/>
  <c r="N330" i="20" s="1"/>
  <c r="D330" i="20"/>
  <c r="E330" i="20" s="1"/>
  <c r="T329" i="20"/>
  <c r="U329" i="20" s="1"/>
  <c r="L329" i="20"/>
  <c r="M329" i="20" s="1"/>
  <c r="D329" i="20"/>
  <c r="E329" i="20" s="1"/>
  <c r="T328" i="20"/>
  <c r="U328" i="20" s="1"/>
  <c r="L328" i="20"/>
  <c r="M328" i="20" s="1"/>
  <c r="D328" i="20"/>
  <c r="E328" i="20" s="1"/>
  <c r="T327" i="20"/>
  <c r="U327" i="20" s="1"/>
  <c r="L327" i="20"/>
  <c r="N327" i="20" s="1"/>
  <c r="D327" i="20"/>
  <c r="E327" i="20" s="1"/>
  <c r="T326" i="20"/>
  <c r="U326" i="20" s="1"/>
  <c r="L326" i="20"/>
  <c r="N326" i="20" s="1"/>
  <c r="D326" i="20"/>
  <c r="E326" i="20" s="1"/>
  <c r="T325" i="20"/>
  <c r="U325" i="20" s="1"/>
  <c r="L325" i="20"/>
  <c r="M325" i="20" s="1"/>
  <c r="D325" i="20"/>
  <c r="E325" i="20" s="1"/>
  <c r="T324" i="20"/>
  <c r="U324" i="20" s="1"/>
  <c r="L324" i="20"/>
  <c r="N324" i="20" s="1"/>
  <c r="F324" i="20"/>
  <c r="D324" i="20"/>
  <c r="E324" i="20" s="1"/>
  <c r="T323" i="20"/>
  <c r="U323" i="20" s="1"/>
  <c r="L323" i="20"/>
  <c r="M323" i="20" s="1"/>
  <c r="D323" i="20"/>
  <c r="E323" i="20" s="1"/>
  <c r="T322" i="20"/>
  <c r="U322" i="20" s="1"/>
  <c r="L322" i="20"/>
  <c r="M322" i="20" s="1"/>
  <c r="D322" i="20"/>
  <c r="E322" i="20" s="1"/>
  <c r="T321" i="20"/>
  <c r="L321" i="20"/>
  <c r="N321" i="20" s="1"/>
  <c r="D321" i="20"/>
  <c r="E321" i="20" s="1"/>
  <c r="T320" i="20"/>
  <c r="U320" i="20" s="1"/>
  <c r="L320" i="20"/>
  <c r="N320" i="20" s="1"/>
  <c r="D320" i="20"/>
  <c r="E320" i="20" s="1"/>
  <c r="T319" i="20"/>
  <c r="U319" i="20" s="1"/>
  <c r="L319" i="20"/>
  <c r="M319" i="20" s="1"/>
  <c r="D319" i="20"/>
  <c r="E319" i="20" s="1"/>
  <c r="T318" i="20"/>
  <c r="U318" i="20" s="1"/>
  <c r="L318" i="20"/>
  <c r="N318" i="20" s="1"/>
  <c r="F318" i="20"/>
  <c r="D318" i="20"/>
  <c r="E318" i="20" s="1"/>
  <c r="T317" i="20"/>
  <c r="U317" i="20" s="1"/>
  <c r="L317" i="20"/>
  <c r="M317" i="20" s="1"/>
  <c r="D317" i="20"/>
  <c r="E317" i="20" s="1"/>
  <c r="T316" i="20"/>
  <c r="U316" i="20" s="1"/>
  <c r="L316" i="20"/>
  <c r="M316" i="20" s="1"/>
  <c r="D316" i="20"/>
  <c r="E316" i="20" s="1"/>
  <c r="T315" i="20"/>
  <c r="U315" i="20" s="1"/>
  <c r="L315" i="20"/>
  <c r="N315" i="20" s="1"/>
  <c r="D315" i="20"/>
  <c r="E315" i="20" s="1"/>
  <c r="T314" i="20"/>
  <c r="U314" i="20" s="1"/>
  <c r="L314" i="20"/>
  <c r="N314" i="20" s="1"/>
  <c r="D314" i="20"/>
  <c r="E314" i="20" s="1"/>
  <c r="T313" i="20"/>
  <c r="U313" i="20" s="1"/>
  <c r="L313" i="20"/>
  <c r="M313" i="20" s="1"/>
  <c r="D313" i="20"/>
  <c r="E313" i="20" s="1"/>
  <c r="T312" i="20"/>
  <c r="U312" i="20" s="1"/>
  <c r="L312" i="20"/>
  <c r="N312" i="20" s="1"/>
  <c r="D312" i="20"/>
  <c r="E312" i="20" s="1"/>
  <c r="T311" i="20"/>
  <c r="U311" i="20" s="1"/>
  <c r="L311" i="20"/>
  <c r="N311" i="20" s="1"/>
  <c r="D311" i="20"/>
  <c r="E311" i="20" s="1"/>
  <c r="T310" i="20"/>
  <c r="U310" i="20" s="1"/>
  <c r="L310" i="20"/>
  <c r="M310" i="20" s="1"/>
  <c r="D310" i="20"/>
  <c r="E310" i="20" s="1"/>
  <c r="T309" i="20"/>
  <c r="V309" i="20" s="1"/>
  <c r="L309" i="20"/>
  <c r="N309" i="20" s="1"/>
  <c r="D309" i="20"/>
  <c r="E309" i="20" s="1"/>
  <c r="T308" i="20"/>
  <c r="U308" i="20" s="1"/>
  <c r="L308" i="20"/>
  <c r="M308" i="20" s="1"/>
  <c r="D308" i="20"/>
  <c r="E308" i="20" s="1"/>
  <c r="T307" i="20"/>
  <c r="U307" i="20" s="1"/>
  <c r="L307" i="20"/>
  <c r="M307" i="20" s="1"/>
  <c r="D307" i="20"/>
  <c r="E307" i="20" s="1"/>
  <c r="T306" i="20"/>
  <c r="U306" i="20" s="1"/>
  <c r="L306" i="20"/>
  <c r="N306" i="20" s="1"/>
  <c r="D306" i="20"/>
  <c r="E306" i="20" s="1"/>
  <c r="T305" i="20"/>
  <c r="U305" i="20" s="1"/>
  <c r="L305" i="20"/>
  <c r="N305" i="20" s="1"/>
  <c r="D305" i="20"/>
  <c r="E305" i="20" s="1"/>
  <c r="T304" i="20"/>
  <c r="U304" i="20" s="1"/>
  <c r="L304" i="20"/>
  <c r="M304" i="20" s="1"/>
  <c r="D304" i="20"/>
  <c r="E304" i="20" s="1"/>
  <c r="T303" i="20"/>
  <c r="V303" i="20" s="1"/>
  <c r="L303" i="20"/>
  <c r="N303" i="20" s="1"/>
  <c r="D303" i="20"/>
  <c r="E303" i="20" s="1"/>
  <c r="T302" i="20"/>
  <c r="U302" i="20" s="1"/>
  <c r="L302" i="20"/>
  <c r="N302" i="20" s="1"/>
  <c r="D302" i="20"/>
  <c r="E302" i="20" s="1"/>
  <c r="T301" i="20"/>
  <c r="U301" i="20" s="1"/>
  <c r="L301" i="20"/>
  <c r="M301" i="20" s="1"/>
  <c r="D301" i="20"/>
  <c r="E301" i="20" s="1"/>
  <c r="T300" i="20"/>
  <c r="V300" i="20" s="1"/>
  <c r="L300" i="20"/>
  <c r="D300" i="20"/>
  <c r="E300" i="20" s="1"/>
  <c r="T299" i="20"/>
  <c r="U299" i="20" s="1"/>
  <c r="L299" i="20"/>
  <c r="N299" i="20" s="1"/>
  <c r="D299" i="20"/>
  <c r="E299" i="20" s="1"/>
  <c r="T298" i="20"/>
  <c r="U298" i="20" s="1"/>
  <c r="L298" i="20"/>
  <c r="M298" i="20" s="1"/>
  <c r="D298" i="20"/>
  <c r="E298" i="20" s="1"/>
  <c r="T297" i="20"/>
  <c r="V297" i="20" s="1"/>
  <c r="L297" i="20"/>
  <c r="N297" i="20" s="1"/>
  <c r="D297" i="20"/>
  <c r="E297" i="20" s="1"/>
  <c r="T296" i="20"/>
  <c r="U296" i="20" s="1"/>
  <c r="L296" i="20"/>
  <c r="M296" i="20" s="1"/>
  <c r="D296" i="20"/>
  <c r="E296" i="20" s="1"/>
  <c r="T295" i="20"/>
  <c r="U295" i="20" s="1"/>
  <c r="L295" i="20"/>
  <c r="M295" i="20" s="1"/>
  <c r="D295" i="20"/>
  <c r="E295" i="20" s="1"/>
  <c r="T294" i="20"/>
  <c r="V294" i="20" s="1"/>
  <c r="L294" i="20"/>
  <c r="N294" i="20" s="1"/>
  <c r="D294" i="20"/>
  <c r="E294" i="20" s="1"/>
  <c r="T293" i="20"/>
  <c r="V293" i="20" s="1"/>
  <c r="L293" i="20"/>
  <c r="N293" i="20" s="1"/>
  <c r="D293" i="20"/>
  <c r="F293" i="20" s="1"/>
  <c r="T292" i="20"/>
  <c r="U292" i="20" s="1"/>
  <c r="L292" i="20"/>
  <c r="N292" i="20" s="1"/>
  <c r="D292" i="20"/>
  <c r="F292" i="20" s="1"/>
  <c r="T291" i="20"/>
  <c r="V291" i="20" s="1"/>
  <c r="L291" i="20"/>
  <c r="N291" i="20" s="1"/>
  <c r="D291" i="20"/>
  <c r="F291" i="20" s="1"/>
  <c r="T290" i="20"/>
  <c r="V290" i="20" s="1"/>
  <c r="L290" i="20"/>
  <c r="N290" i="20" s="1"/>
  <c r="F290" i="20"/>
  <c r="D290" i="20"/>
  <c r="E290" i="20" s="1"/>
  <c r="T289" i="20"/>
  <c r="U289" i="20" s="1"/>
  <c r="L289" i="20"/>
  <c r="N289" i="20" s="1"/>
  <c r="D289" i="20"/>
  <c r="E289" i="20" s="1"/>
  <c r="T288" i="20"/>
  <c r="V288" i="20" s="1"/>
  <c r="L288" i="20"/>
  <c r="N288" i="20" s="1"/>
  <c r="D288" i="20"/>
  <c r="F288" i="20" s="1"/>
  <c r="T287" i="20"/>
  <c r="V287" i="20" s="1"/>
  <c r="L287" i="20"/>
  <c r="N287" i="20" s="1"/>
  <c r="D287" i="20"/>
  <c r="F287" i="20" s="1"/>
  <c r="T286" i="20"/>
  <c r="U286" i="20" s="1"/>
  <c r="L286" i="20"/>
  <c r="M286" i="20" s="1"/>
  <c r="D286" i="20"/>
  <c r="F286" i="20" s="1"/>
  <c r="T285" i="20"/>
  <c r="V285" i="20" s="1"/>
  <c r="L285" i="20"/>
  <c r="M285" i="20" s="1"/>
  <c r="D285" i="20"/>
  <c r="F285" i="20" s="1"/>
  <c r="T284" i="20"/>
  <c r="V284" i="20" s="1"/>
  <c r="L284" i="20"/>
  <c r="M284" i="20" s="1"/>
  <c r="D284" i="20"/>
  <c r="E284" i="20" s="1"/>
  <c r="T283" i="20"/>
  <c r="U283" i="20" s="1"/>
  <c r="L283" i="20"/>
  <c r="N283" i="20" s="1"/>
  <c r="D283" i="20"/>
  <c r="F283" i="20" s="1"/>
  <c r="T282" i="20"/>
  <c r="V282" i="20" s="1"/>
  <c r="L282" i="20"/>
  <c r="N282" i="20" s="1"/>
  <c r="D282" i="20"/>
  <c r="F282" i="20" s="1"/>
  <c r="T281" i="20"/>
  <c r="V281" i="20" s="1"/>
  <c r="L281" i="20"/>
  <c r="N281" i="20" s="1"/>
  <c r="D281" i="20"/>
  <c r="E281" i="20" s="1"/>
  <c r="T280" i="20"/>
  <c r="V280" i="20" s="1"/>
  <c r="L280" i="20"/>
  <c r="N280" i="20" s="1"/>
  <c r="D280" i="20"/>
  <c r="F280" i="20" s="1"/>
  <c r="T279" i="20"/>
  <c r="U279" i="20" s="1"/>
  <c r="L279" i="20"/>
  <c r="N279" i="20" s="1"/>
  <c r="D279" i="20"/>
  <c r="F279" i="20" s="1"/>
  <c r="V278" i="20"/>
  <c r="T278" i="20"/>
  <c r="U278" i="20" s="1"/>
  <c r="L278" i="20"/>
  <c r="N278" i="20" s="1"/>
  <c r="D278" i="20"/>
  <c r="E278" i="20" s="1"/>
  <c r="T277" i="20"/>
  <c r="U277" i="20" s="1"/>
  <c r="L277" i="20"/>
  <c r="N277" i="20" s="1"/>
  <c r="D277" i="20"/>
  <c r="E277" i="20" s="1"/>
  <c r="T276" i="20"/>
  <c r="U276" i="20" s="1"/>
  <c r="L276" i="20"/>
  <c r="M276" i="20" s="1"/>
  <c r="D276" i="20"/>
  <c r="E276" i="20" s="1"/>
  <c r="T275" i="20"/>
  <c r="U275" i="20" s="1"/>
  <c r="L275" i="20"/>
  <c r="M275" i="20" s="1"/>
  <c r="D275" i="20"/>
  <c r="E275" i="20" s="1"/>
  <c r="T274" i="20"/>
  <c r="U274" i="20" s="1"/>
  <c r="L274" i="20"/>
  <c r="N274" i="20" s="1"/>
  <c r="D274" i="20"/>
  <c r="F274" i="20" s="1"/>
  <c r="T273" i="20"/>
  <c r="U273" i="20" s="1"/>
  <c r="L273" i="20"/>
  <c r="N273" i="20" s="1"/>
  <c r="D273" i="20"/>
  <c r="F273" i="20" s="1"/>
  <c r="T272" i="20"/>
  <c r="V272" i="20" s="1"/>
  <c r="L272" i="20"/>
  <c r="N272" i="20" s="1"/>
  <c r="D272" i="20"/>
  <c r="F272" i="20" s="1"/>
  <c r="T271" i="20"/>
  <c r="U271" i="20" s="1"/>
  <c r="L271" i="20"/>
  <c r="N271" i="20" s="1"/>
  <c r="D271" i="20"/>
  <c r="F271" i="20" s="1"/>
  <c r="T270" i="20"/>
  <c r="U270" i="20" s="1"/>
  <c r="L270" i="20"/>
  <c r="M270" i="20" s="1"/>
  <c r="D270" i="20"/>
  <c r="F270" i="20" s="1"/>
  <c r="T269" i="20"/>
  <c r="U269" i="20" s="1"/>
  <c r="L269" i="20"/>
  <c r="N269" i="20" s="1"/>
  <c r="F269" i="20"/>
  <c r="D269" i="20"/>
  <c r="E269" i="20" s="1"/>
  <c r="T268" i="20"/>
  <c r="V268" i="20" s="1"/>
  <c r="L268" i="20"/>
  <c r="N268" i="20" s="1"/>
  <c r="D268" i="20"/>
  <c r="T267" i="20"/>
  <c r="U267" i="20" s="1"/>
  <c r="L267" i="20"/>
  <c r="M267" i="20" s="1"/>
  <c r="D267" i="20"/>
  <c r="E267" i="20" s="1"/>
  <c r="T266" i="20"/>
  <c r="U266" i="20" s="1"/>
  <c r="L266" i="20"/>
  <c r="N266" i="20" s="1"/>
  <c r="D266" i="20"/>
  <c r="F266" i="20" s="1"/>
  <c r="T265" i="20"/>
  <c r="U265" i="20" s="1"/>
  <c r="L265" i="20"/>
  <c r="N265" i="20" s="1"/>
  <c r="D265" i="20"/>
  <c r="F265" i="20" s="1"/>
  <c r="T264" i="20"/>
  <c r="U264" i="20" s="1"/>
  <c r="L264" i="20"/>
  <c r="M264" i="20" s="1"/>
  <c r="D264" i="20"/>
  <c r="E264" i="20" s="1"/>
  <c r="T263" i="20"/>
  <c r="U263" i="20" s="1"/>
  <c r="L263" i="20"/>
  <c r="N263" i="20" s="1"/>
  <c r="D263" i="20"/>
  <c r="E263" i="20" s="1"/>
  <c r="T262" i="20"/>
  <c r="V262" i="20" s="1"/>
  <c r="L262" i="20"/>
  <c r="N262" i="20" s="1"/>
  <c r="D262" i="20"/>
  <c r="E262" i="20" s="1"/>
  <c r="T261" i="20"/>
  <c r="V261" i="20" s="1"/>
  <c r="L261" i="20"/>
  <c r="M261" i="20" s="1"/>
  <c r="D261" i="20"/>
  <c r="E261" i="20" s="1"/>
  <c r="T260" i="20"/>
  <c r="U260" i="20" s="1"/>
  <c r="L260" i="20"/>
  <c r="N260" i="20" s="1"/>
  <c r="D260" i="20"/>
  <c r="F260" i="20" s="1"/>
  <c r="T259" i="20"/>
  <c r="U259" i="20" s="1"/>
  <c r="L259" i="20"/>
  <c r="N259" i="20" s="1"/>
  <c r="D259" i="20"/>
  <c r="F259" i="20" s="1"/>
  <c r="T258" i="20"/>
  <c r="V258" i="20" s="1"/>
  <c r="L258" i="20"/>
  <c r="M258" i="20" s="1"/>
  <c r="D258" i="20"/>
  <c r="E258" i="20" s="1"/>
  <c r="T257" i="20"/>
  <c r="U257" i="20" s="1"/>
  <c r="L257" i="20"/>
  <c r="N257" i="20" s="1"/>
  <c r="D257" i="20"/>
  <c r="F257" i="20" s="1"/>
  <c r="T256" i="20"/>
  <c r="V256" i="20" s="1"/>
  <c r="L256" i="20"/>
  <c r="M256" i="20" s="1"/>
  <c r="D256" i="20"/>
  <c r="F256" i="20" s="1"/>
  <c r="T255" i="20"/>
  <c r="V255" i="20" s="1"/>
  <c r="L255" i="20"/>
  <c r="N255" i="20" s="1"/>
  <c r="F255" i="20"/>
  <c r="D255" i="20"/>
  <c r="E255" i="20" s="1"/>
  <c r="T254" i="20"/>
  <c r="U254" i="20" s="1"/>
  <c r="L254" i="20"/>
  <c r="M254" i="20" s="1"/>
  <c r="D254" i="20"/>
  <c r="F254" i="20" s="1"/>
  <c r="T253" i="20"/>
  <c r="U253" i="20" s="1"/>
  <c r="L253" i="20"/>
  <c r="N253" i="20" s="1"/>
  <c r="D253" i="20"/>
  <c r="F253" i="20" s="1"/>
  <c r="T252" i="20"/>
  <c r="V252" i="20" s="1"/>
  <c r="L252" i="20"/>
  <c r="M252" i="20" s="1"/>
  <c r="F252" i="20"/>
  <c r="D252" i="20"/>
  <c r="E252" i="20" s="1"/>
  <c r="T251" i="20"/>
  <c r="U251" i="20" s="1"/>
  <c r="L251" i="20"/>
  <c r="N251" i="20" s="1"/>
  <c r="D251" i="20"/>
  <c r="F251" i="20" s="1"/>
  <c r="T250" i="20"/>
  <c r="V250" i="20" s="1"/>
  <c r="L250" i="20"/>
  <c r="M250" i="20" s="1"/>
  <c r="F250" i="20"/>
  <c r="D250" i="20"/>
  <c r="E250" i="20" s="1"/>
  <c r="T249" i="20"/>
  <c r="V249" i="20" s="1"/>
  <c r="L249" i="20"/>
  <c r="M249" i="20" s="1"/>
  <c r="D249" i="20"/>
  <c r="F249" i="20" s="1"/>
  <c r="T248" i="20"/>
  <c r="V248" i="20" s="1"/>
  <c r="L248" i="20"/>
  <c r="M248" i="20" s="1"/>
  <c r="D248" i="20"/>
  <c r="E248" i="20" s="1"/>
  <c r="T247" i="20"/>
  <c r="U247" i="20" s="1"/>
  <c r="L247" i="20"/>
  <c r="N247" i="20" s="1"/>
  <c r="D247" i="20"/>
  <c r="E247" i="20" s="1"/>
  <c r="V246" i="20"/>
  <c r="T246" i="20"/>
  <c r="L246" i="20"/>
  <c r="M246" i="20" s="1"/>
  <c r="D246" i="20"/>
  <c r="F246" i="20" s="1"/>
  <c r="T245" i="20"/>
  <c r="V245" i="20" s="1"/>
  <c r="L245" i="20"/>
  <c r="N245" i="20" s="1"/>
  <c r="D245" i="20"/>
  <c r="E245" i="20" s="1"/>
  <c r="T244" i="20"/>
  <c r="V244" i="20" s="1"/>
  <c r="L244" i="20"/>
  <c r="M244" i="20" s="1"/>
  <c r="D244" i="20"/>
  <c r="T243" i="20"/>
  <c r="V243" i="20" s="1"/>
  <c r="L243" i="20"/>
  <c r="N243" i="20" s="1"/>
  <c r="F243" i="20"/>
  <c r="D243" i="20"/>
  <c r="E243" i="20" s="1"/>
  <c r="T242" i="20"/>
  <c r="V242" i="20" s="1"/>
  <c r="L242" i="20"/>
  <c r="M242" i="20" s="1"/>
  <c r="D242" i="20"/>
  <c r="F242" i="20" s="1"/>
  <c r="T241" i="20"/>
  <c r="U241" i="20" s="1"/>
  <c r="L241" i="20"/>
  <c r="N241" i="20" s="1"/>
  <c r="D241" i="20"/>
  <c r="F241" i="20" s="1"/>
  <c r="V240" i="20"/>
  <c r="T240" i="20"/>
  <c r="U240" i="20" s="1"/>
  <c r="L240" i="20"/>
  <c r="M240" i="20" s="1"/>
  <c r="D240" i="20"/>
  <c r="E240" i="20" s="1"/>
  <c r="T239" i="20"/>
  <c r="U239" i="20" s="1"/>
  <c r="L239" i="20"/>
  <c r="M239" i="20" s="1"/>
  <c r="F239" i="20"/>
  <c r="D239" i="20"/>
  <c r="T238" i="20"/>
  <c r="V238" i="20" s="1"/>
  <c r="L238" i="20"/>
  <c r="M238" i="20" s="1"/>
  <c r="D238" i="20"/>
  <c r="F238" i="20" s="1"/>
  <c r="T237" i="20"/>
  <c r="U237" i="20" s="1"/>
  <c r="L237" i="20"/>
  <c r="M237" i="20" s="1"/>
  <c r="D237" i="20"/>
  <c r="F237" i="20" s="1"/>
  <c r="T236" i="20"/>
  <c r="V236" i="20" s="1"/>
  <c r="L236" i="20"/>
  <c r="M236" i="20" s="1"/>
  <c r="D236" i="20"/>
  <c r="F236" i="20" s="1"/>
  <c r="T235" i="20"/>
  <c r="U235" i="20" s="1"/>
  <c r="L235" i="20"/>
  <c r="M235" i="20" s="1"/>
  <c r="D235" i="20"/>
  <c r="F235" i="20" s="1"/>
  <c r="T234" i="20"/>
  <c r="V234" i="20" s="1"/>
  <c r="L234" i="20"/>
  <c r="M234" i="20" s="1"/>
  <c r="D234" i="20"/>
  <c r="E234" i="20" s="1"/>
  <c r="T233" i="20"/>
  <c r="U233" i="20" s="1"/>
  <c r="L233" i="20"/>
  <c r="N233" i="20" s="1"/>
  <c r="D233" i="20"/>
  <c r="E233" i="20" s="1"/>
  <c r="T232" i="20"/>
  <c r="U232" i="20" s="1"/>
  <c r="L232" i="20"/>
  <c r="M232" i="20" s="1"/>
  <c r="D232" i="20"/>
  <c r="E232" i="20" s="1"/>
  <c r="T231" i="20"/>
  <c r="U231" i="20" s="1"/>
  <c r="L231" i="20"/>
  <c r="N231" i="20" s="1"/>
  <c r="D231" i="20"/>
  <c r="F231" i="20" s="1"/>
  <c r="T230" i="20"/>
  <c r="V230" i="20" s="1"/>
  <c r="L230" i="20"/>
  <c r="M230" i="20" s="1"/>
  <c r="D230" i="20"/>
  <c r="F230" i="20" s="1"/>
  <c r="T229" i="20"/>
  <c r="U229" i="20" s="1"/>
  <c r="L229" i="20"/>
  <c r="M229" i="20" s="1"/>
  <c r="D229" i="20"/>
  <c r="F229" i="20" s="1"/>
  <c r="T228" i="20"/>
  <c r="V228" i="20" s="1"/>
  <c r="L228" i="20"/>
  <c r="M228" i="20" s="1"/>
  <c r="D228" i="20"/>
  <c r="F228" i="20" s="1"/>
  <c r="T227" i="20"/>
  <c r="V227" i="20" s="1"/>
  <c r="L227" i="20"/>
  <c r="M227" i="20" s="1"/>
  <c r="D227" i="20"/>
  <c r="F227" i="20" s="1"/>
  <c r="T226" i="20"/>
  <c r="V226" i="20" s="1"/>
  <c r="L226" i="20"/>
  <c r="M226" i="20" s="1"/>
  <c r="D226" i="20"/>
  <c r="F226" i="20" s="1"/>
  <c r="T225" i="20"/>
  <c r="L225" i="20"/>
  <c r="M225" i="20" s="1"/>
  <c r="D225" i="20"/>
  <c r="F225" i="20" s="1"/>
  <c r="T224" i="20"/>
  <c r="V224" i="20" s="1"/>
  <c r="L224" i="20"/>
  <c r="M224" i="20" s="1"/>
  <c r="D224" i="20"/>
  <c r="E224" i="20" s="1"/>
  <c r="T223" i="20"/>
  <c r="U223" i="20" s="1"/>
  <c r="L223" i="20"/>
  <c r="M223" i="20" s="1"/>
  <c r="D223" i="20"/>
  <c r="E223" i="20" s="1"/>
  <c r="T222" i="20"/>
  <c r="U222" i="20" s="1"/>
  <c r="L222" i="20"/>
  <c r="D222" i="20"/>
  <c r="E222" i="20" s="1"/>
  <c r="T221" i="20"/>
  <c r="V221" i="20" s="1"/>
  <c r="L221" i="20"/>
  <c r="N221" i="20" s="1"/>
  <c r="D221" i="20"/>
  <c r="F221" i="20" s="1"/>
  <c r="T220" i="20"/>
  <c r="U220" i="20" s="1"/>
  <c r="L220" i="20"/>
  <c r="M220" i="20" s="1"/>
  <c r="D220" i="20"/>
  <c r="E220" i="20" s="1"/>
  <c r="T219" i="20"/>
  <c r="U219" i="20" s="1"/>
  <c r="L219" i="20"/>
  <c r="M219" i="20" s="1"/>
  <c r="D219" i="20"/>
  <c r="F219" i="20" s="1"/>
  <c r="T218" i="20"/>
  <c r="U218" i="20" s="1"/>
  <c r="L218" i="20"/>
  <c r="N218" i="20" s="1"/>
  <c r="D218" i="20"/>
  <c r="E218" i="20" s="1"/>
  <c r="T217" i="20"/>
  <c r="U217" i="20" s="1"/>
  <c r="L217" i="20"/>
  <c r="M217" i="20" s="1"/>
  <c r="D217" i="20"/>
  <c r="F217" i="20" s="1"/>
  <c r="T216" i="20"/>
  <c r="V216" i="20" s="1"/>
  <c r="L216" i="20"/>
  <c r="M216" i="20" s="1"/>
  <c r="D216" i="20"/>
  <c r="E216" i="20" s="1"/>
  <c r="T215" i="20"/>
  <c r="U215" i="20" s="1"/>
  <c r="L215" i="20"/>
  <c r="N215" i="20" s="1"/>
  <c r="D215" i="20"/>
  <c r="E215" i="20" s="1"/>
  <c r="T214" i="20"/>
  <c r="U214" i="20" s="1"/>
  <c r="L214" i="20"/>
  <c r="M214" i="20" s="1"/>
  <c r="D214" i="20"/>
  <c r="E214" i="20" s="1"/>
  <c r="T213" i="20"/>
  <c r="V213" i="20" s="1"/>
  <c r="L213" i="20"/>
  <c r="N213" i="20" s="1"/>
  <c r="D213" i="20"/>
  <c r="F213" i="20" s="1"/>
  <c r="T212" i="20"/>
  <c r="V212" i="20" s="1"/>
  <c r="L212" i="20"/>
  <c r="M212" i="20" s="1"/>
  <c r="D212" i="20"/>
  <c r="F212" i="20" s="1"/>
  <c r="T211" i="20"/>
  <c r="U211" i="20" s="1"/>
  <c r="L211" i="20"/>
  <c r="M211" i="20" s="1"/>
  <c r="D211" i="20"/>
  <c r="F211" i="20" s="1"/>
  <c r="T210" i="20"/>
  <c r="U210" i="20" s="1"/>
  <c r="L210" i="20"/>
  <c r="D210" i="20"/>
  <c r="F210" i="20" s="1"/>
  <c r="T209" i="20"/>
  <c r="U209" i="20" s="1"/>
  <c r="L209" i="20"/>
  <c r="N209" i="20" s="1"/>
  <c r="D209" i="20"/>
  <c r="E209" i="20" s="1"/>
  <c r="T208" i="20"/>
  <c r="V208" i="20" s="1"/>
  <c r="L208" i="20"/>
  <c r="M208" i="20" s="1"/>
  <c r="D208" i="20"/>
  <c r="E208" i="20" s="1"/>
  <c r="T207" i="20"/>
  <c r="U207" i="20" s="1"/>
  <c r="L207" i="20"/>
  <c r="N207" i="20" s="1"/>
  <c r="D207" i="20"/>
  <c r="E207" i="20" s="1"/>
  <c r="T206" i="20"/>
  <c r="U206" i="20" s="1"/>
  <c r="L206" i="20"/>
  <c r="N206" i="20" s="1"/>
  <c r="D206" i="20"/>
  <c r="E206" i="20" s="1"/>
  <c r="T205" i="20"/>
  <c r="U205" i="20" s="1"/>
  <c r="L205" i="20"/>
  <c r="M205" i="20" s="1"/>
  <c r="D205" i="20"/>
  <c r="F205" i="20" s="1"/>
  <c r="T204" i="20"/>
  <c r="U204" i="20" s="1"/>
  <c r="L204" i="20"/>
  <c r="M204" i="20" s="1"/>
  <c r="D204" i="20"/>
  <c r="E204" i="20" s="1"/>
  <c r="T203" i="20"/>
  <c r="U203" i="20" s="1"/>
  <c r="L203" i="20"/>
  <c r="M203" i="20" s="1"/>
  <c r="D203" i="20"/>
  <c r="E203" i="20" s="1"/>
  <c r="T202" i="20"/>
  <c r="V202" i="20" s="1"/>
  <c r="L202" i="20"/>
  <c r="N202" i="20" s="1"/>
  <c r="D202" i="20"/>
  <c r="E202" i="20" s="1"/>
  <c r="T201" i="20"/>
  <c r="U201" i="20" s="1"/>
  <c r="L201" i="20"/>
  <c r="M201" i="20" s="1"/>
  <c r="D201" i="20"/>
  <c r="E201" i="20" s="1"/>
  <c r="T200" i="20"/>
  <c r="U200" i="20" s="1"/>
  <c r="L200" i="20"/>
  <c r="M200" i="20" s="1"/>
  <c r="D200" i="20"/>
  <c r="E200" i="20" s="1"/>
  <c r="T199" i="20"/>
  <c r="V199" i="20" s="1"/>
  <c r="L199" i="20"/>
  <c r="M199" i="20" s="1"/>
  <c r="D199" i="20"/>
  <c r="E199" i="20" s="1"/>
  <c r="T198" i="20"/>
  <c r="U198" i="20" s="1"/>
  <c r="L198" i="20"/>
  <c r="M198" i="20" s="1"/>
  <c r="D198" i="20"/>
  <c r="E198" i="20" s="1"/>
  <c r="T197" i="20"/>
  <c r="U197" i="20" s="1"/>
  <c r="L197" i="20"/>
  <c r="M197" i="20" s="1"/>
  <c r="D197" i="20"/>
  <c r="E197" i="20" s="1"/>
  <c r="T196" i="20"/>
  <c r="U196" i="20" s="1"/>
  <c r="L196" i="20"/>
  <c r="M196" i="20" s="1"/>
  <c r="D196" i="20"/>
  <c r="F196" i="20" s="1"/>
  <c r="T195" i="20"/>
  <c r="U195" i="20" s="1"/>
  <c r="L195" i="20"/>
  <c r="M195" i="20" s="1"/>
  <c r="D195" i="20"/>
  <c r="F195" i="20" s="1"/>
  <c r="T194" i="20"/>
  <c r="U194" i="20" s="1"/>
  <c r="L194" i="20"/>
  <c r="M194" i="20" s="1"/>
  <c r="D194" i="20"/>
  <c r="F194" i="20" s="1"/>
  <c r="T193" i="20"/>
  <c r="U193" i="20" s="1"/>
  <c r="L193" i="20"/>
  <c r="N193" i="20" s="1"/>
  <c r="D193" i="20"/>
  <c r="F193" i="20" s="1"/>
  <c r="T192" i="20"/>
  <c r="V192" i="20" s="1"/>
  <c r="L192" i="20"/>
  <c r="M192" i="20" s="1"/>
  <c r="D192" i="20"/>
  <c r="E192" i="20" s="1"/>
  <c r="T191" i="20"/>
  <c r="U191" i="20" s="1"/>
  <c r="L191" i="20"/>
  <c r="M191" i="20" s="1"/>
  <c r="D191" i="20"/>
  <c r="E191" i="20" s="1"/>
  <c r="V190" i="20"/>
  <c r="T190" i="20"/>
  <c r="U190" i="20" s="1"/>
  <c r="L190" i="20"/>
  <c r="N190" i="20" s="1"/>
  <c r="D190" i="20"/>
  <c r="F190" i="20" s="1"/>
  <c r="T189" i="20"/>
  <c r="U189" i="20" s="1"/>
  <c r="L189" i="20"/>
  <c r="M189" i="20" s="1"/>
  <c r="D189" i="20"/>
  <c r="F189" i="20" s="1"/>
  <c r="T188" i="20"/>
  <c r="V188" i="20" s="1"/>
  <c r="L188" i="20"/>
  <c r="M188" i="20" s="1"/>
  <c r="D188" i="20"/>
  <c r="F188" i="20" s="1"/>
  <c r="T187" i="20"/>
  <c r="V187" i="20" s="1"/>
  <c r="L187" i="20"/>
  <c r="M187" i="20" s="1"/>
  <c r="D187" i="20"/>
  <c r="F187" i="20" s="1"/>
  <c r="T186" i="20"/>
  <c r="U186" i="20" s="1"/>
  <c r="L186" i="20"/>
  <c r="M186" i="20" s="1"/>
  <c r="D186" i="20"/>
  <c r="E186" i="20" s="1"/>
  <c r="T185" i="20"/>
  <c r="V185" i="20" s="1"/>
  <c r="L185" i="20"/>
  <c r="M185" i="20" s="1"/>
  <c r="D185" i="20"/>
  <c r="E185" i="20" s="1"/>
  <c r="T184" i="20"/>
  <c r="V184" i="20" s="1"/>
  <c r="L184" i="20"/>
  <c r="N184" i="20" s="1"/>
  <c r="D184" i="20"/>
  <c r="F184" i="20" s="1"/>
  <c r="T183" i="20"/>
  <c r="U183" i="20" s="1"/>
  <c r="L183" i="20"/>
  <c r="N183" i="20" s="1"/>
  <c r="D183" i="20"/>
  <c r="F183" i="20" s="1"/>
  <c r="T182" i="20"/>
  <c r="U182" i="20" s="1"/>
  <c r="L182" i="20"/>
  <c r="M182" i="20" s="1"/>
  <c r="D182" i="20"/>
  <c r="F182" i="20" s="1"/>
  <c r="T181" i="20"/>
  <c r="U181" i="20" s="1"/>
  <c r="L181" i="20"/>
  <c r="N181" i="20" s="1"/>
  <c r="D181" i="20"/>
  <c r="F181" i="20" s="1"/>
  <c r="T180" i="20"/>
  <c r="V180" i="20" s="1"/>
  <c r="L180" i="20"/>
  <c r="M180" i="20" s="1"/>
  <c r="D180" i="20"/>
  <c r="E180" i="20" s="1"/>
  <c r="T179" i="20"/>
  <c r="U179" i="20" s="1"/>
  <c r="L179" i="20"/>
  <c r="M179" i="20" s="1"/>
  <c r="D179" i="20"/>
  <c r="E179" i="20" s="1"/>
  <c r="T178" i="20"/>
  <c r="U178" i="20" s="1"/>
  <c r="L178" i="20"/>
  <c r="N178" i="20" s="1"/>
  <c r="D178" i="20"/>
  <c r="F178" i="20" s="1"/>
  <c r="T177" i="20"/>
  <c r="U177" i="20" s="1"/>
  <c r="L177" i="20"/>
  <c r="M177" i="20" s="1"/>
  <c r="D177" i="20"/>
  <c r="F177" i="20" s="1"/>
  <c r="T176" i="20"/>
  <c r="U176" i="20" s="1"/>
  <c r="L176" i="20"/>
  <c r="M176" i="20" s="1"/>
  <c r="D176" i="20"/>
  <c r="F176" i="20" s="1"/>
  <c r="T175" i="20"/>
  <c r="V175" i="20" s="1"/>
  <c r="L175" i="20"/>
  <c r="N175" i="20" s="1"/>
  <c r="D175" i="20"/>
  <c r="F175" i="20" s="1"/>
  <c r="T174" i="20"/>
  <c r="U174" i="20" s="1"/>
  <c r="L174" i="20"/>
  <c r="M174" i="20" s="1"/>
  <c r="D174" i="20"/>
  <c r="E174" i="20" s="1"/>
  <c r="T173" i="20"/>
  <c r="V173" i="20" s="1"/>
  <c r="N173" i="20"/>
  <c r="L173" i="20"/>
  <c r="M173" i="20" s="1"/>
  <c r="D173" i="20"/>
  <c r="E173" i="20" s="1"/>
  <c r="T172" i="20"/>
  <c r="V172" i="20" s="1"/>
  <c r="L172" i="20"/>
  <c r="N172" i="20" s="1"/>
  <c r="D172" i="20"/>
  <c r="F172" i="20" s="1"/>
  <c r="T171" i="20"/>
  <c r="V171" i="20" s="1"/>
  <c r="L171" i="20"/>
  <c r="N171" i="20" s="1"/>
  <c r="D171" i="20"/>
  <c r="F171" i="20" s="1"/>
  <c r="T170" i="20"/>
  <c r="V170" i="20" s="1"/>
  <c r="L170" i="20"/>
  <c r="M170" i="20" s="1"/>
  <c r="D170" i="20"/>
  <c r="F170" i="20" s="1"/>
  <c r="T169" i="20"/>
  <c r="U169" i="20" s="1"/>
  <c r="L169" i="20"/>
  <c r="N169" i="20" s="1"/>
  <c r="D169" i="20"/>
  <c r="F169" i="20" s="1"/>
  <c r="T168" i="20"/>
  <c r="V168" i="20" s="1"/>
  <c r="L168" i="20"/>
  <c r="M168" i="20" s="1"/>
  <c r="D168" i="20"/>
  <c r="E168" i="20" s="1"/>
  <c r="T167" i="20"/>
  <c r="U167" i="20" s="1"/>
  <c r="L167" i="20"/>
  <c r="M167" i="20" s="1"/>
  <c r="D167" i="20"/>
  <c r="E167" i="20" s="1"/>
  <c r="T166" i="20"/>
  <c r="U166" i="20" s="1"/>
  <c r="L166" i="20"/>
  <c r="N166" i="20" s="1"/>
  <c r="D166" i="20"/>
  <c r="F166" i="20" s="1"/>
  <c r="V165" i="20"/>
  <c r="T165" i="20"/>
  <c r="U165" i="20" s="1"/>
  <c r="L165" i="20"/>
  <c r="M165" i="20" s="1"/>
  <c r="D165" i="20"/>
  <c r="F165" i="20" s="1"/>
  <c r="T164" i="20"/>
  <c r="V164" i="20" s="1"/>
  <c r="L164" i="20"/>
  <c r="M164" i="20" s="1"/>
  <c r="D164" i="20"/>
  <c r="F164" i="20" s="1"/>
  <c r="T163" i="20"/>
  <c r="V163" i="20" s="1"/>
  <c r="L163" i="20"/>
  <c r="M163" i="20" s="1"/>
  <c r="D163" i="20"/>
  <c r="F163" i="20" s="1"/>
  <c r="T162" i="20"/>
  <c r="U162" i="20" s="1"/>
  <c r="L162" i="20"/>
  <c r="M162" i="20" s="1"/>
  <c r="D162" i="20"/>
  <c r="E162" i="20" s="1"/>
  <c r="T161" i="20"/>
  <c r="V161" i="20" s="1"/>
  <c r="L161" i="20"/>
  <c r="M161" i="20" s="1"/>
  <c r="D161" i="20"/>
  <c r="E161" i="20" s="1"/>
  <c r="T160" i="20"/>
  <c r="V160" i="20" s="1"/>
  <c r="L160" i="20"/>
  <c r="N160" i="20" s="1"/>
  <c r="D160" i="20"/>
  <c r="F160" i="20" s="1"/>
  <c r="T159" i="20"/>
  <c r="U159" i="20" s="1"/>
  <c r="L159" i="20"/>
  <c r="N159" i="20" s="1"/>
  <c r="D159" i="20"/>
  <c r="F159" i="20" s="1"/>
  <c r="T158" i="20"/>
  <c r="V158" i="20" s="1"/>
  <c r="L158" i="20"/>
  <c r="M158" i="20" s="1"/>
  <c r="D158" i="20"/>
  <c r="F158" i="20" s="1"/>
  <c r="T157" i="20"/>
  <c r="U157" i="20" s="1"/>
  <c r="L157" i="20"/>
  <c r="N157" i="20" s="1"/>
  <c r="D157" i="20"/>
  <c r="F157" i="20" s="1"/>
  <c r="T156" i="20"/>
  <c r="V156" i="20" s="1"/>
  <c r="L156" i="20"/>
  <c r="M156" i="20" s="1"/>
  <c r="D156" i="20"/>
  <c r="E156" i="20" s="1"/>
  <c r="T155" i="20"/>
  <c r="U155" i="20" s="1"/>
  <c r="L155" i="20"/>
  <c r="M155" i="20" s="1"/>
  <c r="D155" i="20"/>
  <c r="E155" i="20" s="1"/>
  <c r="V154" i="20"/>
  <c r="T154" i="20"/>
  <c r="U154" i="20" s="1"/>
  <c r="L154" i="20"/>
  <c r="N154" i="20" s="1"/>
  <c r="D154" i="20"/>
  <c r="F154" i="20" s="1"/>
  <c r="T153" i="20"/>
  <c r="L153" i="20"/>
  <c r="M153" i="20" s="1"/>
  <c r="D153" i="20"/>
  <c r="F153" i="20" s="1"/>
  <c r="T152" i="20"/>
  <c r="U152" i="20" s="1"/>
  <c r="L152" i="20"/>
  <c r="M152" i="20" s="1"/>
  <c r="D152" i="20"/>
  <c r="F152" i="20" s="1"/>
  <c r="T151" i="20"/>
  <c r="V151" i="20" s="1"/>
  <c r="L151" i="20"/>
  <c r="M151" i="20" s="1"/>
  <c r="D151" i="20"/>
  <c r="F151" i="20" s="1"/>
  <c r="T150" i="20"/>
  <c r="U150" i="20" s="1"/>
  <c r="L150" i="20"/>
  <c r="N150" i="20" s="1"/>
  <c r="D150" i="20"/>
  <c r="E150" i="20" s="1"/>
  <c r="T149" i="20"/>
  <c r="V149" i="20" s="1"/>
  <c r="L149" i="20"/>
  <c r="N149" i="20" s="1"/>
  <c r="D149" i="20"/>
  <c r="E149" i="20" s="1"/>
  <c r="T148" i="20"/>
  <c r="U148" i="20" s="1"/>
  <c r="L148" i="20"/>
  <c r="M148" i="20" s="1"/>
  <c r="D148" i="20"/>
  <c r="F148" i="20" s="1"/>
  <c r="T147" i="20"/>
  <c r="U147" i="20" s="1"/>
  <c r="L147" i="20"/>
  <c r="M147" i="20" s="1"/>
  <c r="D147" i="20"/>
  <c r="F147" i="20" s="1"/>
  <c r="T146" i="20"/>
  <c r="U146" i="20" s="1"/>
  <c r="L146" i="20"/>
  <c r="M146" i="20" s="1"/>
  <c r="D146" i="20"/>
  <c r="E146" i="20" s="1"/>
  <c r="T145" i="20"/>
  <c r="U145" i="20" s="1"/>
  <c r="L145" i="20"/>
  <c r="M145" i="20" s="1"/>
  <c r="D145" i="20"/>
  <c r="E145" i="20" s="1"/>
  <c r="T144" i="20"/>
  <c r="U144" i="20" s="1"/>
  <c r="L144" i="20"/>
  <c r="N144" i="20" s="1"/>
  <c r="D144" i="20"/>
  <c r="E144" i="20" s="1"/>
  <c r="T143" i="20"/>
  <c r="U143" i="20" s="1"/>
  <c r="L143" i="20"/>
  <c r="N143" i="20" s="1"/>
  <c r="D143" i="20"/>
  <c r="E143" i="20" s="1"/>
  <c r="T142" i="20"/>
  <c r="U142" i="20" s="1"/>
  <c r="L142" i="20"/>
  <c r="M142" i="20" s="1"/>
  <c r="D142" i="20"/>
  <c r="F142" i="20" s="1"/>
  <c r="T141" i="20"/>
  <c r="U141" i="20" s="1"/>
  <c r="L141" i="20"/>
  <c r="M141" i="20" s="1"/>
  <c r="D141" i="20"/>
  <c r="F141" i="20" s="1"/>
  <c r="T140" i="20"/>
  <c r="U140" i="20" s="1"/>
  <c r="L140" i="20"/>
  <c r="M140" i="20" s="1"/>
  <c r="D140" i="20"/>
  <c r="E140" i="20" s="1"/>
  <c r="T139" i="20"/>
  <c r="U139" i="20" s="1"/>
  <c r="L139" i="20"/>
  <c r="M139" i="20" s="1"/>
  <c r="F139" i="20"/>
  <c r="D139" i="20"/>
  <c r="E139" i="20" s="1"/>
  <c r="T138" i="20"/>
  <c r="U138" i="20" s="1"/>
  <c r="L138" i="20"/>
  <c r="N138" i="20" s="1"/>
  <c r="D138" i="20"/>
  <c r="F138" i="20" s="1"/>
  <c r="T137" i="20"/>
  <c r="U137" i="20" s="1"/>
  <c r="L137" i="20"/>
  <c r="N137" i="20" s="1"/>
  <c r="D137" i="20"/>
  <c r="E137" i="20" s="1"/>
  <c r="T136" i="20"/>
  <c r="U136" i="20" s="1"/>
  <c r="L136" i="20"/>
  <c r="M136" i="20" s="1"/>
  <c r="D136" i="20"/>
  <c r="E136" i="20" s="1"/>
  <c r="T135" i="20"/>
  <c r="U135" i="20" s="1"/>
  <c r="L135" i="20"/>
  <c r="N135" i="20" s="1"/>
  <c r="D135" i="20"/>
  <c r="F135" i="20" s="1"/>
  <c r="T134" i="20"/>
  <c r="U134" i="20" s="1"/>
  <c r="L134" i="20"/>
  <c r="M134" i="20" s="1"/>
  <c r="D134" i="20"/>
  <c r="E134" i="20" s="1"/>
  <c r="T133" i="20"/>
  <c r="U133" i="20" s="1"/>
  <c r="L133" i="20"/>
  <c r="M133" i="20" s="1"/>
  <c r="D133" i="20"/>
  <c r="E133" i="20" s="1"/>
  <c r="T132" i="20"/>
  <c r="U132" i="20" s="1"/>
  <c r="L132" i="20"/>
  <c r="N132" i="20" s="1"/>
  <c r="D132" i="20"/>
  <c r="F132" i="20" s="1"/>
  <c r="T131" i="20"/>
  <c r="V131" i="20" s="1"/>
  <c r="L131" i="20"/>
  <c r="N131" i="20" s="1"/>
  <c r="D131" i="20"/>
  <c r="E131" i="20" s="1"/>
  <c r="T130" i="20"/>
  <c r="U130" i="20" s="1"/>
  <c r="L130" i="20"/>
  <c r="M130" i="20" s="1"/>
  <c r="D130" i="20"/>
  <c r="F130" i="20" s="1"/>
  <c r="T129" i="20"/>
  <c r="U129" i="20" s="1"/>
  <c r="L129" i="20"/>
  <c r="N129" i="20" s="1"/>
  <c r="D129" i="20"/>
  <c r="F129" i="20" s="1"/>
  <c r="T128" i="20"/>
  <c r="U128" i="20" s="1"/>
  <c r="L128" i="20"/>
  <c r="M128" i="20" s="1"/>
  <c r="D128" i="20"/>
  <c r="E128" i="20" s="1"/>
  <c r="T127" i="20"/>
  <c r="U127" i="20" s="1"/>
  <c r="L127" i="20"/>
  <c r="M127" i="20" s="1"/>
  <c r="D127" i="20"/>
  <c r="F127" i="20" s="1"/>
  <c r="T126" i="20"/>
  <c r="U126" i="20" s="1"/>
  <c r="L126" i="20"/>
  <c r="N126" i="20" s="1"/>
  <c r="D126" i="20"/>
  <c r="F126" i="20" s="1"/>
  <c r="T125" i="20"/>
  <c r="U125" i="20" s="1"/>
  <c r="L125" i="20"/>
  <c r="N125" i="20" s="1"/>
  <c r="D125" i="20"/>
  <c r="E125" i="20" s="1"/>
  <c r="T124" i="20"/>
  <c r="U124" i="20" s="1"/>
  <c r="L124" i="20"/>
  <c r="M124" i="20" s="1"/>
  <c r="F124" i="20"/>
  <c r="D124" i="20"/>
  <c r="E124" i="20" s="1"/>
  <c r="T123" i="20"/>
  <c r="U123" i="20" s="1"/>
  <c r="L123" i="20"/>
  <c r="M123" i="20" s="1"/>
  <c r="D123" i="20"/>
  <c r="F123" i="20" s="1"/>
  <c r="T122" i="20"/>
  <c r="U122" i="20" s="1"/>
  <c r="L122" i="20"/>
  <c r="N122" i="20" s="1"/>
  <c r="D122" i="20"/>
  <c r="E122" i="20" s="1"/>
  <c r="T121" i="20"/>
  <c r="U121" i="20" s="1"/>
  <c r="L121" i="20"/>
  <c r="M121" i="20" s="1"/>
  <c r="D121" i="20"/>
  <c r="E121" i="20" s="1"/>
  <c r="T120" i="20"/>
  <c r="U120" i="20" s="1"/>
  <c r="L120" i="20"/>
  <c r="N120" i="20" s="1"/>
  <c r="D120" i="20"/>
  <c r="F120" i="20" s="1"/>
  <c r="T119" i="20"/>
  <c r="V119" i="20" s="1"/>
  <c r="L119" i="20"/>
  <c r="N119" i="20" s="1"/>
  <c r="D119" i="20"/>
  <c r="E119" i="20" s="1"/>
  <c r="T118" i="20"/>
  <c r="U118" i="20" s="1"/>
  <c r="L118" i="20"/>
  <c r="M118" i="20" s="1"/>
  <c r="D118" i="20"/>
  <c r="E118" i="20" s="1"/>
  <c r="T117" i="20"/>
  <c r="U117" i="20" s="1"/>
  <c r="L117" i="20"/>
  <c r="M117" i="20" s="1"/>
  <c r="D117" i="20"/>
  <c r="F117" i="20" s="1"/>
  <c r="T116" i="20"/>
  <c r="U116" i="20" s="1"/>
  <c r="L116" i="20"/>
  <c r="N116" i="20" s="1"/>
  <c r="D116" i="20"/>
  <c r="E116" i="20" s="1"/>
  <c r="T115" i="20"/>
  <c r="U115" i="20" s="1"/>
  <c r="L115" i="20"/>
  <c r="M115" i="20" s="1"/>
  <c r="D115" i="20"/>
  <c r="F115" i="20" s="1"/>
  <c r="T114" i="20"/>
  <c r="V114" i="20" s="1"/>
  <c r="L114" i="20"/>
  <c r="N114" i="20" s="1"/>
  <c r="D114" i="20"/>
  <c r="F114" i="20" s="1"/>
  <c r="T113" i="20"/>
  <c r="U113" i="20" s="1"/>
  <c r="L113" i="20"/>
  <c r="N113" i="20" s="1"/>
  <c r="D113" i="20"/>
  <c r="E113" i="20" s="1"/>
  <c r="T112" i="20"/>
  <c r="U112" i="20" s="1"/>
  <c r="L112" i="20"/>
  <c r="M112" i="20" s="1"/>
  <c r="D112" i="20"/>
  <c r="E112" i="20" s="1"/>
  <c r="T111" i="20"/>
  <c r="U111" i="20" s="1"/>
  <c r="L111" i="20"/>
  <c r="M111" i="20" s="1"/>
  <c r="D111" i="20"/>
  <c r="F111" i="20" s="1"/>
  <c r="T110" i="20"/>
  <c r="U110" i="20" s="1"/>
  <c r="L110" i="20"/>
  <c r="N110" i="20" s="1"/>
  <c r="D110" i="20"/>
  <c r="E110" i="20" s="1"/>
  <c r="T109" i="20"/>
  <c r="U109" i="20" s="1"/>
  <c r="L109" i="20"/>
  <c r="M109" i="20" s="1"/>
  <c r="D109" i="20"/>
  <c r="F109" i="20" s="1"/>
  <c r="T108" i="20"/>
  <c r="U108" i="20" s="1"/>
  <c r="L108" i="20"/>
  <c r="M108" i="20" s="1"/>
  <c r="D108" i="20"/>
  <c r="F108" i="20" s="1"/>
  <c r="T107" i="20"/>
  <c r="U107" i="20" s="1"/>
  <c r="L107" i="20"/>
  <c r="M107" i="20" s="1"/>
  <c r="D107" i="20"/>
  <c r="E107" i="20" s="1"/>
  <c r="T106" i="20"/>
  <c r="U106" i="20" s="1"/>
  <c r="L106" i="20"/>
  <c r="M106" i="20" s="1"/>
  <c r="D106" i="20"/>
  <c r="F106" i="20" s="1"/>
  <c r="T105" i="20"/>
  <c r="U105" i="20" s="1"/>
  <c r="L105" i="20"/>
  <c r="M105" i="20" s="1"/>
  <c r="D105" i="20"/>
  <c r="F105" i="20" s="1"/>
  <c r="V104" i="20"/>
  <c r="T104" i="20"/>
  <c r="U104" i="20" s="1"/>
  <c r="L104" i="20"/>
  <c r="M104" i="20" s="1"/>
  <c r="D104" i="20"/>
  <c r="F104" i="20" s="1"/>
  <c r="T103" i="20"/>
  <c r="U103" i="20" s="1"/>
  <c r="L103" i="20"/>
  <c r="M103" i="20" s="1"/>
  <c r="D103" i="20"/>
  <c r="E103" i="20" s="1"/>
  <c r="T102" i="20"/>
  <c r="U102" i="20" s="1"/>
  <c r="L102" i="20"/>
  <c r="M102" i="20" s="1"/>
  <c r="D102" i="20"/>
  <c r="F102" i="20" s="1"/>
  <c r="T101" i="20"/>
  <c r="U101" i="20" s="1"/>
  <c r="L101" i="20"/>
  <c r="M101" i="20" s="1"/>
  <c r="D101" i="20"/>
  <c r="E101" i="20" s="1"/>
  <c r="T100" i="20"/>
  <c r="V100" i="20" s="1"/>
  <c r="L100" i="20"/>
  <c r="M100" i="20" s="1"/>
  <c r="D100" i="20"/>
  <c r="E100" i="20" s="1"/>
  <c r="T99" i="20"/>
  <c r="U99" i="20" s="1"/>
  <c r="L99" i="20"/>
  <c r="M99" i="20" s="1"/>
  <c r="D99" i="20"/>
  <c r="F99" i="20" s="1"/>
  <c r="T98" i="20"/>
  <c r="V98" i="20" s="1"/>
  <c r="L98" i="20"/>
  <c r="M98" i="20" s="1"/>
  <c r="D98" i="20"/>
  <c r="F98" i="20" s="1"/>
  <c r="T97" i="20"/>
  <c r="U97" i="20" s="1"/>
  <c r="L97" i="20"/>
  <c r="M97" i="20" s="1"/>
  <c r="D97" i="20"/>
  <c r="F97" i="20" s="1"/>
  <c r="T96" i="20"/>
  <c r="V96" i="20" s="1"/>
  <c r="L96" i="20"/>
  <c r="M96" i="20" s="1"/>
  <c r="D96" i="20"/>
  <c r="F96" i="20" s="1"/>
  <c r="T95" i="20"/>
  <c r="U95" i="20" s="1"/>
  <c r="L95" i="20"/>
  <c r="M95" i="20" s="1"/>
  <c r="D95" i="20"/>
  <c r="F95" i="20" s="1"/>
  <c r="T94" i="20"/>
  <c r="V94" i="20" s="1"/>
  <c r="L94" i="20"/>
  <c r="M94" i="20" s="1"/>
  <c r="D94" i="20"/>
  <c r="F94" i="20" s="1"/>
  <c r="T93" i="20"/>
  <c r="V93" i="20" s="1"/>
  <c r="L93" i="20"/>
  <c r="M93" i="20" s="1"/>
  <c r="D93" i="20"/>
  <c r="F93" i="20" s="1"/>
  <c r="T92" i="20"/>
  <c r="U92" i="20" s="1"/>
  <c r="L92" i="20"/>
  <c r="M92" i="20" s="1"/>
  <c r="D92" i="20"/>
  <c r="E92" i="20" s="1"/>
  <c r="T91" i="20"/>
  <c r="U91" i="20" s="1"/>
  <c r="L91" i="20"/>
  <c r="N91" i="20" s="1"/>
  <c r="D91" i="20"/>
  <c r="E91" i="20" s="1"/>
  <c r="T90" i="20"/>
  <c r="U90" i="20" s="1"/>
  <c r="L90" i="20"/>
  <c r="M90" i="20" s="1"/>
  <c r="D90" i="20"/>
  <c r="E90" i="20" s="1"/>
  <c r="T89" i="20"/>
  <c r="U89" i="20" s="1"/>
  <c r="L89" i="20"/>
  <c r="M89" i="20" s="1"/>
  <c r="D89" i="20"/>
  <c r="E89" i="20" s="1"/>
  <c r="T88" i="20"/>
  <c r="V88" i="20" s="1"/>
  <c r="L88" i="20"/>
  <c r="M88" i="20" s="1"/>
  <c r="F88" i="20"/>
  <c r="D88" i="20"/>
  <c r="E88" i="20" s="1"/>
  <c r="T87" i="20"/>
  <c r="U87" i="20" s="1"/>
  <c r="L87" i="20"/>
  <c r="M87" i="20" s="1"/>
  <c r="D87" i="20"/>
  <c r="E87" i="20" s="1"/>
  <c r="T86" i="20"/>
  <c r="U86" i="20" s="1"/>
  <c r="L86" i="20"/>
  <c r="M86" i="20" s="1"/>
  <c r="D86" i="20"/>
  <c r="E86" i="20" s="1"/>
  <c r="T85" i="20"/>
  <c r="V85" i="20" s="1"/>
  <c r="L85" i="20"/>
  <c r="N85" i="20" s="1"/>
  <c r="D85" i="20"/>
  <c r="F85" i="20" s="1"/>
  <c r="T84" i="20"/>
  <c r="U84" i="20" s="1"/>
  <c r="L84" i="20"/>
  <c r="M84" i="20" s="1"/>
  <c r="D84" i="20"/>
  <c r="E84" i="20" s="1"/>
  <c r="T83" i="20"/>
  <c r="U83" i="20" s="1"/>
  <c r="L83" i="20"/>
  <c r="M83" i="20" s="1"/>
  <c r="D83" i="20"/>
  <c r="E83" i="20" s="1"/>
  <c r="T82" i="20"/>
  <c r="V82" i="20" s="1"/>
  <c r="L82" i="20"/>
  <c r="M82" i="20" s="1"/>
  <c r="D82" i="20"/>
  <c r="E82" i="20" s="1"/>
  <c r="T81" i="20"/>
  <c r="U81" i="20" s="1"/>
  <c r="L81" i="20"/>
  <c r="M81" i="20" s="1"/>
  <c r="D81" i="20"/>
  <c r="E81" i="20" s="1"/>
  <c r="T80" i="20"/>
  <c r="U80" i="20" s="1"/>
  <c r="L80" i="20"/>
  <c r="M80" i="20" s="1"/>
  <c r="D80" i="20"/>
  <c r="E80" i="20" s="1"/>
  <c r="T79" i="20"/>
  <c r="V79" i="20" s="1"/>
  <c r="L79" i="20"/>
  <c r="N79" i="20" s="1"/>
  <c r="D79" i="20"/>
  <c r="F79" i="20" s="1"/>
  <c r="T78" i="20"/>
  <c r="U78" i="20" s="1"/>
  <c r="L78" i="20"/>
  <c r="M78" i="20" s="1"/>
  <c r="D78" i="20"/>
  <c r="E78" i="20" s="1"/>
  <c r="T77" i="20"/>
  <c r="U77" i="20" s="1"/>
  <c r="L77" i="20"/>
  <c r="M77" i="20" s="1"/>
  <c r="D77" i="20"/>
  <c r="E77" i="20" s="1"/>
  <c r="T76" i="20"/>
  <c r="V76" i="20" s="1"/>
  <c r="L76" i="20"/>
  <c r="M76" i="20" s="1"/>
  <c r="F76" i="20"/>
  <c r="D76" i="20"/>
  <c r="E76" i="20" s="1"/>
  <c r="T75" i="20"/>
  <c r="U75" i="20" s="1"/>
  <c r="L75" i="20"/>
  <c r="M75" i="20" s="1"/>
  <c r="D75" i="20"/>
  <c r="E75" i="20" s="1"/>
  <c r="T74" i="20"/>
  <c r="U74" i="20" s="1"/>
  <c r="L74" i="20"/>
  <c r="M74" i="20" s="1"/>
  <c r="D74" i="20"/>
  <c r="E74" i="20" s="1"/>
  <c r="T73" i="20"/>
  <c r="V73" i="20" s="1"/>
  <c r="L73" i="20"/>
  <c r="M73" i="20" s="1"/>
  <c r="D73" i="20"/>
  <c r="F73" i="20" s="1"/>
  <c r="T72" i="20"/>
  <c r="U72" i="20" s="1"/>
  <c r="L72" i="20"/>
  <c r="M72" i="20" s="1"/>
  <c r="D72" i="20"/>
  <c r="E72" i="20" s="1"/>
  <c r="T71" i="20"/>
  <c r="U71" i="20" s="1"/>
  <c r="L71" i="20"/>
  <c r="M71" i="20" s="1"/>
  <c r="D71" i="20"/>
  <c r="E71" i="20" s="1"/>
  <c r="T70" i="20"/>
  <c r="V70" i="20" s="1"/>
  <c r="L70" i="20"/>
  <c r="N70" i="20" s="1"/>
  <c r="D70" i="20"/>
  <c r="E70" i="20" s="1"/>
  <c r="T69" i="20"/>
  <c r="U69" i="20" s="1"/>
  <c r="L69" i="20"/>
  <c r="M69" i="20" s="1"/>
  <c r="D69" i="20"/>
  <c r="E69" i="20" s="1"/>
  <c r="T68" i="20"/>
  <c r="U68" i="20" s="1"/>
  <c r="L68" i="20"/>
  <c r="M68" i="20" s="1"/>
  <c r="D68" i="20"/>
  <c r="E68" i="20" s="1"/>
  <c r="T67" i="20"/>
  <c r="U67" i="20" s="1"/>
  <c r="L67" i="20"/>
  <c r="M67" i="20" s="1"/>
  <c r="D67" i="20"/>
  <c r="E67" i="20" s="1"/>
  <c r="T66" i="20"/>
  <c r="V66" i="20" s="1"/>
  <c r="L66" i="20"/>
  <c r="N66" i="20" s="1"/>
  <c r="D66" i="20"/>
  <c r="E66" i="20" s="1"/>
  <c r="T65" i="20"/>
  <c r="V65" i="20" s="1"/>
  <c r="L65" i="20"/>
  <c r="M65" i="20" s="1"/>
  <c r="D65" i="20"/>
  <c r="E65" i="20" s="1"/>
  <c r="T64" i="20"/>
  <c r="U64" i="20" s="1"/>
  <c r="L64" i="20"/>
  <c r="M64" i="20" s="1"/>
  <c r="D64" i="20"/>
  <c r="E64" i="20" s="1"/>
  <c r="T63" i="20"/>
  <c r="V63" i="20" s="1"/>
  <c r="L63" i="20"/>
  <c r="N63" i="20" s="1"/>
  <c r="D63" i="20"/>
  <c r="E63" i="20" s="1"/>
  <c r="T62" i="20"/>
  <c r="V62" i="20" s="1"/>
  <c r="L62" i="20"/>
  <c r="M62" i="20" s="1"/>
  <c r="D62" i="20"/>
  <c r="E62" i="20" s="1"/>
  <c r="T61" i="20"/>
  <c r="U61" i="20" s="1"/>
  <c r="L61" i="20"/>
  <c r="M61" i="20" s="1"/>
  <c r="D61" i="20"/>
  <c r="E61" i="20" s="1"/>
  <c r="T60" i="20"/>
  <c r="V60" i="20" s="1"/>
  <c r="L60" i="20"/>
  <c r="N60" i="20" s="1"/>
  <c r="D60" i="20"/>
  <c r="E60" i="20" s="1"/>
  <c r="T59" i="20"/>
  <c r="V59" i="20" s="1"/>
  <c r="L59" i="20"/>
  <c r="M59" i="20" s="1"/>
  <c r="D59" i="20"/>
  <c r="E59" i="20" s="1"/>
  <c r="T58" i="20"/>
  <c r="U58" i="20" s="1"/>
  <c r="L58" i="20"/>
  <c r="M58" i="20" s="1"/>
  <c r="D58" i="20"/>
  <c r="E58" i="20" s="1"/>
  <c r="T57" i="20"/>
  <c r="V57" i="20" s="1"/>
  <c r="L57" i="20"/>
  <c r="M57" i="20" s="1"/>
  <c r="D57" i="20"/>
  <c r="E57" i="20" s="1"/>
  <c r="T56" i="20"/>
  <c r="V56" i="20" s="1"/>
  <c r="L56" i="20"/>
  <c r="M56" i="20" s="1"/>
  <c r="D56" i="20"/>
  <c r="E56" i="20" s="1"/>
  <c r="T55" i="20"/>
  <c r="U55" i="20" s="1"/>
  <c r="L55" i="20"/>
  <c r="M55" i="20" s="1"/>
  <c r="D55" i="20"/>
  <c r="E55" i="20" s="1"/>
  <c r="T54" i="20"/>
  <c r="U54" i="20" s="1"/>
  <c r="L54" i="20"/>
  <c r="M54" i="20" s="1"/>
  <c r="D54" i="20"/>
  <c r="E54" i="20" s="1"/>
  <c r="T53" i="20"/>
  <c r="U53" i="20" s="1"/>
  <c r="L53" i="20"/>
  <c r="M53" i="20" s="1"/>
  <c r="D53" i="20"/>
  <c r="E53" i="20" s="1"/>
  <c r="T52" i="20"/>
  <c r="U52" i="20" s="1"/>
  <c r="L52" i="20"/>
  <c r="M52" i="20" s="1"/>
  <c r="D52" i="20"/>
  <c r="E52" i="20" s="1"/>
  <c r="T51" i="20"/>
  <c r="U51" i="20" s="1"/>
  <c r="L51" i="20"/>
  <c r="M51" i="20" s="1"/>
  <c r="D51" i="20"/>
  <c r="E51" i="20" s="1"/>
  <c r="T50" i="20"/>
  <c r="U50" i="20" s="1"/>
  <c r="L50" i="20"/>
  <c r="N50" i="20" s="1"/>
  <c r="D50" i="20"/>
  <c r="E50" i="20" s="1"/>
  <c r="T49" i="20"/>
  <c r="U49" i="20" s="1"/>
  <c r="L49" i="20"/>
  <c r="M49" i="20" s="1"/>
  <c r="D49" i="20"/>
  <c r="E49" i="20" s="1"/>
  <c r="T48" i="20"/>
  <c r="U48" i="20" s="1"/>
  <c r="L48" i="20"/>
  <c r="M48" i="20" s="1"/>
  <c r="D48" i="20"/>
  <c r="E48" i="20" s="1"/>
  <c r="T47" i="20"/>
  <c r="U47" i="20" s="1"/>
  <c r="L47" i="20"/>
  <c r="M47" i="20" s="1"/>
  <c r="D47" i="20"/>
  <c r="E47" i="20" s="1"/>
  <c r="T46" i="20"/>
  <c r="U46" i="20" s="1"/>
  <c r="L46" i="20"/>
  <c r="M46" i="20" s="1"/>
  <c r="D46" i="20"/>
  <c r="E46" i="20" s="1"/>
  <c r="T45" i="20"/>
  <c r="U45" i="20" s="1"/>
  <c r="L45" i="20"/>
  <c r="N45" i="20" s="1"/>
  <c r="D45" i="20"/>
  <c r="E45" i="20" s="1"/>
  <c r="T44" i="20"/>
  <c r="U44" i="20" s="1"/>
  <c r="L44" i="20"/>
  <c r="M44" i="20" s="1"/>
  <c r="D44" i="20"/>
  <c r="E44" i="20" s="1"/>
  <c r="T43" i="20"/>
  <c r="U43" i="20" s="1"/>
  <c r="L43" i="20"/>
  <c r="M43" i="20" s="1"/>
  <c r="D43" i="20"/>
  <c r="E43" i="20" s="1"/>
  <c r="T42" i="20"/>
  <c r="U42" i="20" s="1"/>
  <c r="L42" i="20"/>
  <c r="M42" i="20" s="1"/>
  <c r="D42" i="20"/>
  <c r="E42" i="20" s="1"/>
  <c r="T41" i="20"/>
  <c r="U41" i="20" s="1"/>
  <c r="L41" i="20"/>
  <c r="M41" i="20" s="1"/>
  <c r="D41" i="20"/>
  <c r="E41" i="20" s="1"/>
  <c r="T40" i="20"/>
  <c r="U40" i="20" s="1"/>
  <c r="L40" i="20"/>
  <c r="M40" i="20" s="1"/>
  <c r="D40" i="20"/>
  <c r="E40" i="20" s="1"/>
  <c r="T39" i="20"/>
  <c r="U39" i="20" s="1"/>
  <c r="L39" i="20"/>
  <c r="M39" i="20" s="1"/>
  <c r="D39" i="20"/>
  <c r="E39" i="20" s="1"/>
  <c r="T38" i="20"/>
  <c r="U38" i="20" s="1"/>
  <c r="L38" i="20"/>
  <c r="N38" i="20" s="1"/>
  <c r="D38" i="20"/>
  <c r="E38" i="20" s="1"/>
  <c r="T37" i="20"/>
  <c r="U37" i="20" s="1"/>
  <c r="L37" i="20"/>
  <c r="M37" i="20" s="1"/>
  <c r="D37" i="20"/>
  <c r="E37" i="20" s="1"/>
  <c r="T36" i="20"/>
  <c r="U36" i="20" s="1"/>
  <c r="L36" i="20"/>
  <c r="M36" i="20" s="1"/>
  <c r="D36" i="20"/>
  <c r="E36" i="20" s="1"/>
  <c r="T35" i="20"/>
  <c r="U35" i="20" s="1"/>
  <c r="L35" i="20"/>
  <c r="M35" i="20" s="1"/>
  <c r="D35" i="20"/>
  <c r="E35" i="20" s="1"/>
  <c r="T34" i="20"/>
  <c r="U34" i="20" s="1"/>
  <c r="L34" i="20"/>
  <c r="M34" i="20" s="1"/>
  <c r="D34" i="20"/>
  <c r="E34" i="20" s="1"/>
  <c r="T33" i="20"/>
  <c r="U33" i="20" s="1"/>
  <c r="L33" i="20"/>
  <c r="N33" i="20" s="1"/>
  <c r="D33" i="20"/>
  <c r="E33" i="20" s="1"/>
  <c r="T32" i="20"/>
  <c r="U32" i="20" s="1"/>
  <c r="N32" i="20"/>
  <c r="L32" i="20"/>
  <c r="M32" i="20" s="1"/>
  <c r="D32" i="20"/>
  <c r="E32" i="20" s="1"/>
  <c r="T31" i="20"/>
  <c r="U31" i="20" s="1"/>
  <c r="L31" i="20"/>
  <c r="M31" i="20" s="1"/>
  <c r="D31" i="20"/>
  <c r="E31" i="20" s="1"/>
  <c r="T30" i="20"/>
  <c r="U30" i="20" s="1"/>
  <c r="L30" i="20"/>
  <c r="M30" i="20" s="1"/>
  <c r="D30" i="20"/>
  <c r="E30" i="20" s="1"/>
  <c r="T29" i="20"/>
  <c r="U29" i="20" s="1"/>
  <c r="L29" i="20"/>
  <c r="M29" i="20" s="1"/>
  <c r="D29" i="20"/>
  <c r="E29" i="20" s="1"/>
  <c r="T28" i="20"/>
  <c r="U28" i="20" s="1"/>
  <c r="L28" i="20"/>
  <c r="M28" i="20" s="1"/>
  <c r="D28" i="20"/>
  <c r="E28" i="20" s="1"/>
  <c r="T27" i="20"/>
  <c r="U27" i="20" s="1"/>
  <c r="L27" i="20"/>
  <c r="M27" i="20" s="1"/>
  <c r="D27" i="20"/>
  <c r="E27" i="20" s="1"/>
  <c r="T26" i="20"/>
  <c r="U26" i="20" s="1"/>
  <c r="L26" i="20"/>
  <c r="M26" i="20" s="1"/>
  <c r="D26" i="20"/>
  <c r="E26" i="20" s="1"/>
  <c r="T25" i="20"/>
  <c r="U25" i="20" s="1"/>
  <c r="L25" i="20"/>
  <c r="M25" i="20" s="1"/>
  <c r="D25" i="20"/>
  <c r="E25" i="20" s="1"/>
  <c r="T24" i="20"/>
  <c r="U24" i="20" s="1"/>
  <c r="L24" i="20"/>
  <c r="M24" i="20" s="1"/>
  <c r="D24" i="20"/>
  <c r="F24" i="20" s="1"/>
  <c r="T23" i="20"/>
  <c r="U23" i="20" s="1"/>
  <c r="L23" i="20"/>
  <c r="M23" i="20" s="1"/>
  <c r="D23" i="20"/>
  <c r="E23" i="20" s="1"/>
  <c r="T22" i="20"/>
  <c r="U22" i="20" s="1"/>
  <c r="L22" i="20"/>
  <c r="M22" i="20" s="1"/>
  <c r="D22" i="20"/>
  <c r="E22" i="20" s="1"/>
  <c r="T21" i="20"/>
  <c r="U21" i="20" s="1"/>
  <c r="L21" i="20"/>
  <c r="M21" i="20" s="1"/>
  <c r="D21" i="20"/>
  <c r="E21" i="20" s="1"/>
  <c r="T20" i="20"/>
  <c r="U20" i="20" s="1"/>
  <c r="L20" i="20"/>
  <c r="M20" i="20" s="1"/>
  <c r="D20" i="20"/>
  <c r="E20" i="20" s="1"/>
  <c r="T19" i="20"/>
  <c r="V19" i="20" s="1"/>
  <c r="L19" i="20"/>
  <c r="N19" i="20" s="1"/>
  <c r="D19" i="20"/>
  <c r="E19" i="20" s="1"/>
  <c r="T18" i="20"/>
  <c r="U18" i="20" s="1"/>
  <c r="L18" i="20"/>
  <c r="M18" i="20" s="1"/>
  <c r="D18" i="20"/>
  <c r="F18" i="20" s="1"/>
  <c r="T17" i="20"/>
  <c r="V17" i="20" s="1"/>
  <c r="L17" i="20"/>
  <c r="N17" i="20" s="1"/>
  <c r="D17" i="20"/>
  <c r="E17" i="20" s="1"/>
  <c r="L19" i="17"/>
  <c r="M19" i="17"/>
  <c r="L20" i="17"/>
  <c r="M20" i="17"/>
  <c r="L21" i="17"/>
  <c r="M21" i="17"/>
  <c r="L22" i="17"/>
  <c r="M22" i="17"/>
  <c r="L23" i="17"/>
  <c r="M23" i="17"/>
  <c r="L24" i="17"/>
  <c r="M24" i="17"/>
  <c r="L25" i="17"/>
  <c r="M25" i="17"/>
  <c r="L26" i="17"/>
  <c r="M26" i="17"/>
  <c r="L27" i="17"/>
  <c r="M27" i="17"/>
  <c r="L28" i="17"/>
  <c r="M28" i="17"/>
  <c r="L29" i="17"/>
  <c r="M29" i="17"/>
  <c r="L30" i="17"/>
  <c r="M30" i="17"/>
  <c r="L31" i="17"/>
  <c r="M31" i="17"/>
  <c r="L32" i="17"/>
  <c r="M32" i="17"/>
  <c r="L33" i="17"/>
  <c r="M33" i="17"/>
  <c r="L34" i="17"/>
  <c r="M34" i="17"/>
  <c r="L35" i="17"/>
  <c r="M35" i="17"/>
  <c r="L36" i="17"/>
  <c r="M36" i="17"/>
  <c r="L37" i="17"/>
  <c r="M37" i="17"/>
  <c r="L38" i="17"/>
  <c r="M38" i="17"/>
  <c r="L39" i="17"/>
  <c r="M39" i="17"/>
  <c r="L40" i="17"/>
  <c r="M40" i="17"/>
  <c r="L41" i="17"/>
  <c r="M41" i="17"/>
  <c r="L42" i="17"/>
  <c r="M42" i="17"/>
  <c r="L43" i="17"/>
  <c r="M43" i="17"/>
  <c r="L44" i="17"/>
  <c r="M44" i="17"/>
  <c r="L45" i="17"/>
  <c r="M45" i="17"/>
  <c r="L46" i="17"/>
  <c r="M46" i="17"/>
  <c r="L47" i="17"/>
  <c r="M47" i="17"/>
  <c r="L48" i="17"/>
  <c r="M48" i="17"/>
  <c r="L49" i="17"/>
  <c r="M49" i="17"/>
  <c r="L50" i="17"/>
  <c r="M50" i="17"/>
  <c r="L51" i="17"/>
  <c r="M51" i="17"/>
  <c r="L52" i="17"/>
  <c r="M52" i="17"/>
  <c r="L53" i="17"/>
  <c r="M53" i="17"/>
  <c r="L54" i="17"/>
  <c r="M54" i="17"/>
  <c r="L55" i="17"/>
  <c r="M55" i="17"/>
  <c r="L56" i="17"/>
  <c r="M56" i="17"/>
  <c r="L57" i="17"/>
  <c r="M57" i="17"/>
  <c r="L58" i="17"/>
  <c r="M58" i="17"/>
  <c r="L59" i="17"/>
  <c r="M59" i="17"/>
  <c r="L60" i="17"/>
  <c r="M60" i="17"/>
  <c r="L61" i="17"/>
  <c r="M61" i="17"/>
  <c r="L62" i="17"/>
  <c r="M62" i="17"/>
  <c r="L63" i="17"/>
  <c r="M63" i="17"/>
  <c r="L64" i="17"/>
  <c r="M64" i="17"/>
  <c r="L65" i="17"/>
  <c r="M65" i="17"/>
  <c r="L66" i="17"/>
  <c r="M66" i="17"/>
  <c r="L67" i="17"/>
  <c r="M67" i="17"/>
  <c r="L68" i="17"/>
  <c r="M68" i="17"/>
  <c r="L69" i="17"/>
  <c r="M69" i="17"/>
  <c r="L70" i="17"/>
  <c r="M70" i="17"/>
  <c r="L71" i="17"/>
  <c r="M71" i="17"/>
  <c r="L72" i="17"/>
  <c r="M72" i="17"/>
  <c r="L73" i="17"/>
  <c r="M73" i="17"/>
  <c r="L74" i="17"/>
  <c r="M74" i="17"/>
  <c r="L75" i="17"/>
  <c r="M75" i="17"/>
  <c r="L76" i="17"/>
  <c r="M76" i="17"/>
  <c r="L77" i="17"/>
  <c r="M77" i="17"/>
  <c r="L78" i="17"/>
  <c r="M78" i="17"/>
  <c r="L79" i="17"/>
  <c r="M79" i="17"/>
  <c r="L80" i="17"/>
  <c r="M80" i="17"/>
  <c r="L81" i="17"/>
  <c r="M81" i="17"/>
  <c r="L82" i="17"/>
  <c r="M82" i="17"/>
  <c r="L83" i="17"/>
  <c r="M83" i="17"/>
  <c r="L84" i="17"/>
  <c r="M84" i="17"/>
  <c r="L85" i="17"/>
  <c r="M85" i="17"/>
  <c r="L86" i="17"/>
  <c r="M86" i="17"/>
  <c r="L87" i="17"/>
  <c r="M87" i="17"/>
  <c r="L88" i="17"/>
  <c r="M88" i="17"/>
  <c r="L89" i="17"/>
  <c r="M89" i="17"/>
  <c r="L90" i="17"/>
  <c r="M90" i="17"/>
  <c r="L91" i="17"/>
  <c r="M91" i="17"/>
  <c r="L92" i="17"/>
  <c r="M92" i="17"/>
  <c r="L93" i="17"/>
  <c r="M93" i="17"/>
  <c r="L94" i="17"/>
  <c r="M94" i="17"/>
  <c r="L95" i="17"/>
  <c r="M95" i="17"/>
  <c r="L96" i="17"/>
  <c r="M96" i="17"/>
  <c r="L97" i="17"/>
  <c r="M97" i="17"/>
  <c r="L98" i="17"/>
  <c r="M98" i="17"/>
  <c r="L99" i="17"/>
  <c r="M99" i="17"/>
  <c r="L100" i="17"/>
  <c r="M100" i="17"/>
  <c r="L101" i="17"/>
  <c r="M101" i="17"/>
  <c r="L102" i="17"/>
  <c r="M102" i="17"/>
  <c r="L103" i="17"/>
  <c r="M103" i="17"/>
  <c r="L104" i="17"/>
  <c r="M104" i="17"/>
  <c r="L105" i="17"/>
  <c r="M105" i="17"/>
  <c r="L106" i="17"/>
  <c r="M106" i="17"/>
  <c r="L107" i="17"/>
  <c r="M107" i="17"/>
  <c r="L108" i="17"/>
  <c r="M108" i="17"/>
  <c r="L109" i="17"/>
  <c r="M109" i="17"/>
  <c r="L110" i="17"/>
  <c r="M110" i="17"/>
  <c r="L111" i="17"/>
  <c r="M111" i="17"/>
  <c r="L112" i="17"/>
  <c r="M112" i="17"/>
  <c r="L113" i="17"/>
  <c r="M113" i="17"/>
  <c r="L114" i="17"/>
  <c r="M114" i="17"/>
  <c r="L115" i="17"/>
  <c r="M115" i="17"/>
  <c r="L116" i="17"/>
  <c r="M116" i="17"/>
  <c r="L117" i="17"/>
  <c r="M117" i="17"/>
  <c r="L118" i="17"/>
  <c r="M118" i="17"/>
  <c r="L119" i="17"/>
  <c r="M119" i="17"/>
  <c r="L120" i="17"/>
  <c r="M120" i="17"/>
  <c r="L121" i="17"/>
  <c r="M121" i="17"/>
  <c r="L122" i="17"/>
  <c r="M122" i="17"/>
  <c r="L123" i="17"/>
  <c r="M123" i="17"/>
  <c r="L124" i="17"/>
  <c r="M124" i="17"/>
  <c r="L125" i="17"/>
  <c r="M125" i="17"/>
  <c r="L126" i="17"/>
  <c r="M126" i="17"/>
  <c r="L127" i="17"/>
  <c r="M127" i="17"/>
  <c r="L128" i="17"/>
  <c r="M128" i="17"/>
  <c r="L129" i="17"/>
  <c r="M129" i="17"/>
  <c r="L130" i="17"/>
  <c r="M130" i="17"/>
  <c r="L131" i="17"/>
  <c r="M131" i="17"/>
  <c r="L132" i="17"/>
  <c r="M132" i="17"/>
  <c r="L133" i="17"/>
  <c r="M133" i="17"/>
  <c r="L134" i="17"/>
  <c r="M134" i="17"/>
  <c r="L135" i="17"/>
  <c r="M135" i="17"/>
  <c r="L136" i="17"/>
  <c r="M136" i="17"/>
  <c r="L137" i="17"/>
  <c r="M137" i="17"/>
  <c r="L138" i="17"/>
  <c r="M138" i="17"/>
  <c r="L139" i="17"/>
  <c r="M139" i="17"/>
  <c r="L140" i="17"/>
  <c r="M140" i="17"/>
  <c r="L141" i="17"/>
  <c r="M141" i="17"/>
  <c r="L142" i="17"/>
  <c r="M142" i="17"/>
  <c r="L143" i="17"/>
  <c r="M143" i="17"/>
  <c r="L144" i="17"/>
  <c r="M144" i="17"/>
  <c r="L145" i="17"/>
  <c r="M145" i="17"/>
  <c r="L146" i="17"/>
  <c r="M146" i="17"/>
  <c r="L147" i="17"/>
  <c r="M147" i="17"/>
  <c r="L148" i="17"/>
  <c r="M148" i="17"/>
  <c r="L149" i="17"/>
  <c r="M149" i="17"/>
  <c r="L150" i="17"/>
  <c r="M150" i="17"/>
  <c r="L151" i="17"/>
  <c r="M151" i="17"/>
  <c r="L152" i="17"/>
  <c r="M152" i="17"/>
  <c r="L153" i="17"/>
  <c r="M153" i="17"/>
  <c r="L154" i="17"/>
  <c r="M154" i="17"/>
  <c r="L155" i="17"/>
  <c r="M155" i="17"/>
  <c r="L156" i="17"/>
  <c r="M156" i="17"/>
  <c r="L157" i="17"/>
  <c r="M157" i="17"/>
  <c r="L158" i="17"/>
  <c r="M158" i="17"/>
  <c r="L159" i="17"/>
  <c r="M159" i="17"/>
  <c r="L160" i="17"/>
  <c r="M160" i="17"/>
  <c r="L161" i="17"/>
  <c r="M161" i="17"/>
  <c r="L162" i="17"/>
  <c r="M162" i="17"/>
  <c r="L163" i="17"/>
  <c r="M163" i="17"/>
  <c r="L164" i="17"/>
  <c r="M164" i="17"/>
  <c r="L165" i="17"/>
  <c r="M165" i="17"/>
  <c r="L166" i="17"/>
  <c r="M166" i="17"/>
  <c r="L167" i="17"/>
  <c r="M167" i="17"/>
  <c r="L168" i="17"/>
  <c r="M168" i="17"/>
  <c r="L169" i="17"/>
  <c r="M169" i="17"/>
  <c r="L170" i="17"/>
  <c r="M170" i="17"/>
  <c r="L171" i="17"/>
  <c r="M171" i="17"/>
  <c r="L172" i="17"/>
  <c r="M172" i="17"/>
  <c r="L173" i="17"/>
  <c r="M173" i="17"/>
  <c r="L174" i="17"/>
  <c r="M174" i="17"/>
  <c r="L175" i="17"/>
  <c r="M175" i="17"/>
  <c r="L176" i="17"/>
  <c r="M176" i="17"/>
  <c r="L177" i="17"/>
  <c r="M177" i="17"/>
  <c r="L178" i="17"/>
  <c r="M178" i="17"/>
  <c r="L179" i="17"/>
  <c r="M179" i="17"/>
  <c r="L180" i="17"/>
  <c r="M180" i="17"/>
  <c r="L181" i="17"/>
  <c r="M181" i="17"/>
  <c r="L182" i="17"/>
  <c r="M182" i="17"/>
  <c r="L183" i="17"/>
  <c r="M183" i="17"/>
  <c r="L184" i="17"/>
  <c r="M184" i="17"/>
  <c r="L185" i="17"/>
  <c r="M185" i="17"/>
  <c r="L186" i="17"/>
  <c r="M186" i="17"/>
  <c r="L187" i="17"/>
  <c r="M187" i="17"/>
  <c r="L188" i="17"/>
  <c r="M188" i="17"/>
  <c r="L189" i="17"/>
  <c r="M189" i="17"/>
  <c r="L190" i="17"/>
  <c r="M190" i="17"/>
  <c r="L191" i="17"/>
  <c r="M191" i="17"/>
  <c r="L192" i="17"/>
  <c r="M192" i="17"/>
  <c r="L193" i="17"/>
  <c r="M193" i="17"/>
  <c r="L194" i="17"/>
  <c r="M194" i="17"/>
  <c r="L195" i="17"/>
  <c r="M195" i="17"/>
  <c r="L196" i="17"/>
  <c r="M196" i="17"/>
  <c r="L197" i="17"/>
  <c r="M197" i="17"/>
  <c r="L198" i="17"/>
  <c r="M198" i="17"/>
  <c r="L199" i="17"/>
  <c r="M199" i="17"/>
  <c r="L200" i="17"/>
  <c r="M200" i="17"/>
  <c r="L201" i="17"/>
  <c r="M201" i="17"/>
  <c r="L202" i="17"/>
  <c r="M202" i="17"/>
  <c r="L203" i="17"/>
  <c r="M203" i="17"/>
  <c r="L204" i="17"/>
  <c r="M204" i="17"/>
  <c r="L205" i="17"/>
  <c r="M205" i="17"/>
  <c r="L206" i="17"/>
  <c r="M206" i="17"/>
  <c r="L207" i="17"/>
  <c r="M207" i="17"/>
  <c r="L208" i="17"/>
  <c r="M208" i="17"/>
  <c r="L209" i="17"/>
  <c r="M209" i="17"/>
  <c r="L210" i="17"/>
  <c r="M210" i="17"/>
  <c r="L211" i="17"/>
  <c r="M211" i="17"/>
  <c r="L212" i="17"/>
  <c r="M212" i="17"/>
  <c r="L213" i="17"/>
  <c r="M213" i="17"/>
  <c r="L214" i="17"/>
  <c r="M214" i="17"/>
  <c r="L215" i="17"/>
  <c r="M215" i="17"/>
  <c r="L216" i="17"/>
  <c r="M216" i="17"/>
  <c r="L217" i="17"/>
  <c r="M217" i="17"/>
  <c r="L218" i="17"/>
  <c r="M218" i="17"/>
  <c r="L219" i="17"/>
  <c r="M219" i="17"/>
  <c r="L220" i="17"/>
  <c r="M220" i="17"/>
  <c r="L221" i="17"/>
  <c r="M221" i="17"/>
  <c r="L222" i="17"/>
  <c r="M222" i="17"/>
  <c r="L223" i="17"/>
  <c r="M223" i="17"/>
  <c r="L224" i="17"/>
  <c r="M224" i="17"/>
  <c r="L225" i="17"/>
  <c r="M225" i="17"/>
  <c r="L226" i="17"/>
  <c r="M226" i="17"/>
  <c r="L227" i="17"/>
  <c r="M227" i="17"/>
  <c r="L228" i="17"/>
  <c r="M228" i="17"/>
  <c r="L229" i="17"/>
  <c r="M229" i="17"/>
  <c r="L230" i="17"/>
  <c r="M230" i="17"/>
  <c r="L231" i="17"/>
  <c r="M231" i="17"/>
  <c r="L232" i="17"/>
  <c r="M232" i="17"/>
  <c r="L233" i="17"/>
  <c r="M233" i="17"/>
  <c r="L234" i="17"/>
  <c r="M234" i="17"/>
  <c r="L235" i="17"/>
  <c r="M235" i="17"/>
  <c r="L236" i="17"/>
  <c r="M236" i="17"/>
  <c r="L237" i="17"/>
  <c r="M237" i="17"/>
  <c r="L238" i="17"/>
  <c r="M238" i="17"/>
  <c r="L239" i="17"/>
  <c r="M239" i="17"/>
  <c r="L240" i="17"/>
  <c r="M240" i="17"/>
  <c r="L241" i="17"/>
  <c r="M241" i="17"/>
  <c r="L242" i="17"/>
  <c r="M242" i="17"/>
  <c r="L243" i="17"/>
  <c r="M243" i="17"/>
  <c r="L244" i="17"/>
  <c r="M244" i="17"/>
  <c r="L245" i="17"/>
  <c r="M245" i="17"/>
  <c r="L246" i="17"/>
  <c r="M246" i="17"/>
  <c r="L247" i="17"/>
  <c r="M247" i="17"/>
  <c r="L248" i="17"/>
  <c r="M248" i="17"/>
  <c r="L249" i="17"/>
  <c r="M249" i="17"/>
  <c r="L250" i="17"/>
  <c r="M250" i="17"/>
  <c r="L251" i="17"/>
  <c r="M251" i="17"/>
  <c r="L252" i="17"/>
  <c r="M252" i="17"/>
  <c r="L253" i="17"/>
  <c r="M253" i="17"/>
  <c r="L254" i="17"/>
  <c r="M254" i="17"/>
  <c r="L255" i="17"/>
  <c r="M255" i="17"/>
  <c r="L256" i="17"/>
  <c r="M256" i="17"/>
  <c r="L257" i="17"/>
  <c r="M257" i="17"/>
  <c r="L258" i="17"/>
  <c r="M258" i="17"/>
  <c r="L259" i="17"/>
  <c r="M259" i="17"/>
  <c r="L260" i="17"/>
  <c r="M260" i="17"/>
  <c r="L261" i="17"/>
  <c r="M261" i="17"/>
  <c r="L262" i="17"/>
  <c r="M262" i="17"/>
  <c r="L263" i="17"/>
  <c r="M263" i="17"/>
  <c r="L264" i="17"/>
  <c r="M264" i="17"/>
  <c r="L265" i="17"/>
  <c r="M265" i="17"/>
  <c r="L266" i="17"/>
  <c r="M266" i="17"/>
  <c r="L267" i="17"/>
  <c r="M267" i="17"/>
  <c r="L268" i="17"/>
  <c r="M268" i="17"/>
  <c r="L269" i="17"/>
  <c r="M269" i="17"/>
  <c r="L270" i="17"/>
  <c r="M270" i="17"/>
  <c r="L271" i="17"/>
  <c r="M271" i="17"/>
  <c r="L272" i="17"/>
  <c r="M272" i="17"/>
  <c r="L273" i="17"/>
  <c r="M273" i="17"/>
  <c r="L274" i="17"/>
  <c r="M274" i="17"/>
  <c r="L275" i="17"/>
  <c r="M275" i="17"/>
  <c r="L276" i="17"/>
  <c r="M276" i="17"/>
  <c r="L277" i="17"/>
  <c r="M277" i="17"/>
  <c r="L278" i="17"/>
  <c r="M278" i="17"/>
  <c r="L279" i="17"/>
  <c r="M279" i="17"/>
  <c r="L280" i="17"/>
  <c r="M280" i="17"/>
  <c r="L281" i="17"/>
  <c r="M281" i="17"/>
  <c r="L282" i="17"/>
  <c r="M282" i="17"/>
  <c r="L283" i="17"/>
  <c r="M283" i="17"/>
  <c r="L284" i="17"/>
  <c r="M284" i="17"/>
  <c r="L285" i="17"/>
  <c r="M285" i="17"/>
  <c r="L286" i="17"/>
  <c r="M286" i="17"/>
  <c r="L287" i="17"/>
  <c r="M287" i="17"/>
  <c r="L288" i="17"/>
  <c r="M288" i="17"/>
  <c r="L289" i="17"/>
  <c r="M289" i="17"/>
  <c r="L290" i="17"/>
  <c r="M290" i="17"/>
  <c r="L291" i="17"/>
  <c r="M291" i="17"/>
  <c r="L292" i="17"/>
  <c r="M292" i="17"/>
  <c r="L293" i="17"/>
  <c r="M293" i="17"/>
  <c r="L294" i="17"/>
  <c r="M294" i="17"/>
  <c r="L295" i="17"/>
  <c r="M295" i="17"/>
  <c r="L296" i="17"/>
  <c r="M296" i="17"/>
  <c r="L297" i="17"/>
  <c r="M297" i="17"/>
  <c r="L298" i="17"/>
  <c r="M298" i="17"/>
  <c r="L299" i="17"/>
  <c r="M299" i="17"/>
  <c r="L300" i="17"/>
  <c r="M300" i="17"/>
  <c r="L301" i="17"/>
  <c r="M301" i="17"/>
  <c r="L302" i="17"/>
  <c r="M302" i="17"/>
  <c r="L303" i="17"/>
  <c r="M303" i="17"/>
  <c r="L304" i="17"/>
  <c r="M304" i="17"/>
  <c r="L305" i="17"/>
  <c r="M305" i="17"/>
  <c r="L306" i="17"/>
  <c r="M306" i="17"/>
  <c r="L307" i="17"/>
  <c r="M307" i="17"/>
  <c r="L308" i="17"/>
  <c r="M308" i="17"/>
  <c r="L309" i="17"/>
  <c r="M309" i="17"/>
  <c r="L310" i="17"/>
  <c r="M310" i="17"/>
  <c r="L311" i="17"/>
  <c r="M311" i="17"/>
  <c r="L312" i="17"/>
  <c r="M312" i="17"/>
  <c r="L313" i="17"/>
  <c r="M313" i="17"/>
  <c r="L314" i="17"/>
  <c r="M314" i="17"/>
  <c r="L315" i="17"/>
  <c r="M315" i="17"/>
  <c r="L316" i="17"/>
  <c r="M316" i="17"/>
  <c r="L317" i="17"/>
  <c r="M317" i="17"/>
  <c r="L318" i="17"/>
  <c r="M318" i="17"/>
  <c r="L319" i="17"/>
  <c r="M319" i="17"/>
  <c r="L320" i="17"/>
  <c r="M320" i="17"/>
  <c r="L321" i="17"/>
  <c r="M321" i="17"/>
  <c r="L322" i="17"/>
  <c r="M322" i="17"/>
  <c r="L323" i="17"/>
  <c r="M323" i="17"/>
  <c r="L324" i="17"/>
  <c r="M324" i="17"/>
  <c r="L325" i="17"/>
  <c r="M325" i="17"/>
  <c r="L326" i="17"/>
  <c r="M326" i="17"/>
  <c r="L327" i="17"/>
  <c r="M327" i="17"/>
  <c r="L328" i="17"/>
  <c r="M328" i="17"/>
  <c r="L329" i="17"/>
  <c r="M329" i="17"/>
  <c r="L330" i="17"/>
  <c r="M330" i="17"/>
  <c r="L331" i="17"/>
  <c r="M331" i="17"/>
  <c r="L332" i="17"/>
  <c r="M332" i="17"/>
  <c r="L333" i="17"/>
  <c r="M333" i="17"/>
  <c r="L334" i="17"/>
  <c r="M334" i="17"/>
  <c r="L335" i="17"/>
  <c r="M335" i="17"/>
  <c r="L336" i="17"/>
  <c r="M336" i="17"/>
  <c r="L337" i="17"/>
  <c r="M337" i="17"/>
  <c r="L338" i="17"/>
  <c r="M338" i="17"/>
  <c r="L339" i="17"/>
  <c r="M339" i="17"/>
  <c r="L340" i="17"/>
  <c r="M340" i="17"/>
  <c r="L341" i="17"/>
  <c r="M341" i="17"/>
  <c r="L342" i="17"/>
  <c r="M342" i="17"/>
  <c r="L343" i="17"/>
  <c r="M343" i="17"/>
  <c r="L344" i="17"/>
  <c r="M344" i="17"/>
  <c r="L345" i="17"/>
  <c r="M345" i="17"/>
  <c r="L346" i="17"/>
  <c r="M346" i="17"/>
  <c r="L347" i="17"/>
  <c r="M347" i="17"/>
  <c r="L348" i="17"/>
  <c r="M348" i="17"/>
  <c r="L349" i="17"/>
  <c r="M349" i="17"/>
  <c r="L350" i="17"/>
  <c r="M350" i="17"/>
  <c r="L351" i="17"/>
  <c r="M351" i="17"/>
  <c r="L352" i="17"/>
  <c r="M352" i="17"/>
  <c r="L353" i="17"/>
  <c r="M353" i="17"/>
  <c r="L354" i="17"/>
  <c r="M354" i="17"/>
  <c r="L355" i="17"/>
  <c r="M355" i="17"/>
  <c r="L356" i="17"/>
  <c r="M356" i="17"/>
  <c r="L357" i="17"/>
  <c r="M357" i="17"/>
  <c r="L358" i="17"/>
  <c r="M358" i="17"/>
  <c r="L359" i="17"/>
  <c r="M359" i="17"/>
  <c r="L360" i="17"/>
  <c r="M360" i="17"/>
  <c r="L361" i="17"/>
  <c r="M361" i="17"/>
  <c r="L362" i="17"/>
  <c r="M362" i="17"/>
  <c r="L363" i="17"/>
  <c r="M363" i="17"/>
  <c r="L364" i="17"/>
  <c r="M364" i="17"/>
  <c r="L365" i="17"/>
  <c r="M365" i="17"/>
  <c r="L366" i="17"/>
  <c r="M366" i="17"/>
  <c r="L367" i="17"/>
  <c r="M367" i="17"/>
  <c r="L368" i="17"/>
  <c r="M368" i="17"/>
  <c r="L369" i="17"/>
  <c r="M369" i="17"/>
  <c r="L370" i="17"/>
  <c r="M370" i="17"/>
  <c r="L371" i="17"/>
  <c r="M371" i="17"/>
  <c r="L372" i="17"/>
  <c r="M372" i="17"/>
  <c r="L373" i="17"/>
  <c r="M373" i="17"/>
  <c r="L374" i="17"/>
  <c r="M374" i="17"/>
  <c r="L375" i="17"/>
  <c r="M375" i="17"/>
  <c r="L376" i="17"/>
  <c r="M376" i="17"/>
  <c r="L377" i="17"/>
  <c r="M377" i="17"/>
  <c r="L378" i="17"/>
  <c r="M378" i="17"/>
  <c r="L379" i="17"/>
  <c r="M379" i="17"/>
  <c r="L380" i="17"/>
  <c r="M380" i="17"/>
  <c r="L381" i="17"/>
  <c r="M381" i="17"/>
  <c r="L382" i="17"/>
  <c r="M382" i="17"/>
  <c r="L383" i="17"/>
  <c r="M383" i="17"/>
  <c r="L384" i="17"/>
  <c r="M384" i="17"/>
  <c r="L385" i="17"/>
  <c r="M385" i="17"/>
  <c r="L386" i="17"/>
  <c r="M386" i="17"/>
  <c r="L387" i="17"/>
  <c r="M387" i="17"/>
  <c r="L388" i="17"/>
  <c r="M388" i="17"/>
  <c r="L389" i="17"/>
  <c r="M389" i="17"/>
  <c r="L390" i="17"/>
  <c r="M390" i="17"/>
  <c r="L391" i="17"/>
  <c r="M391" i="17"/>
  <c r="L392" i="17"/>
  <c r="M392" i="17"/>
  <c r="L393" i="17"/>
  <c r="M393" i="17"/>
  <c r="L394" i="17"/>
  <c r="M394" i="17"/>
  <c r="L395" i="17"/>
  <c r="M395" i="17"/>
  <c r="L396" i="17"/>
  <c r="M396" i="17"/>
  <c r="L397" i="17"/>
  <c r="M397" i="17"/>
  <c r="L398" i="17"/>
  <c r="M398" i="17"/>
  <c r="L399" i="17"/>
  <c r="M399" i="17"/>
  <c r="L400" i="17"/>
  <c r="M400" i="17"/>
  <c r="L401" i="17"/>
  <c r="M401" i="17"/>
  <c r="L402" i="17"/>
  <c r="M402" i="17"/>
  <c r="L403" i="17"/>
  <c r="M403" i="17"/>
  <c r="L404" i="17"/>
  <c r="M404" i="17"/>
  <c r="L405" i="17"/>
  <c r="M405" i="17"/>
  <c r="L406" i="17"/>
  <c r="M406" i="17"/>
  <c r="L407" i="17"/>
  <c r="M407" i="17"/>
  <c r="L408" i="17"/>
  <c r="M408" i="17"/>
  <c r="L409" i="17"/>
  <c r="M409" i="17"/>
  <c r="L410" i="17"/>
  <c r="M410" i="17"/>
  <c r="L411" i="17"/>
  <c r="M411" i="17"/>
  <c r="L412" i="17"/>
  <c r="M412" i="17"/>
  <c r="L413" i="17"/>
  <c r="M413" i="17"/>
  <c r="L414" i="17"/>
  <c r="M414" i="17"/>
  <c r="L415" i="17"/>
  <c r="M415" i="17"/>
  <c r="L416" i="17"/>
  <c r="M416" i="17"/>
  <c r="L417" i="17"/>
  <c r="M417" i="17"/>
  <c r="L418" i="17"/>
  <c r="M418" i="17"/>
  <c r="L419" i="17"/>
  <c r="M419" i="17"/>
  <c r="L420" i="17"/>
  <c r="M420" i="17"/>
  <c r="L421" i="17"/>
  <c r="M421" i="17"/>
  <c r="L422" i="17"/>
  <c r="M422" i="17"/>
  <c r="L423" i="17"/>
  <c r="M423" i="17"/>
  <c r="L424" i="17"/>
  <c r="M424" i="17"/>
  <c r="L425" i="17"/>
  <c r="M425" i="17"/>
  <c r="L426" i="17"/>
  <c r="M426" i="17"/>
  <c r="L427" i="17"/>
  <c r="M427" i="17"/>
  <c r="L428" i="17"/>
  <c r="M428" i="17"/>
  <c r="L429" i="17"/>
  <c r="M429" i="17"/>
  <c r="L430" i="17"/>
  <c r="M430" i="17"/>
  <c r="L431" i="17"/>
  <c r="M431" i="17"/>
  <c r="L432" i="17"/>
  <c r="M432" i="17"/>
  <c r="L433" i="17"/>
  <c r="M433" i="17"/>
  <c r="L434" i="17"/>
  <c r="M434" i="17"/>
  <c r="L435" i="17"/>
  <c r="M435" i="17"/>
  <c r="L436" i="17"/>
  <c r="M436" i="17"/>
  <c r="L437" i="17"/>
  <c r="M437" i="17"/>
  <c r="L438" i="17"/>
  <c r="M438" i="17"/>
  <c r="L439" i="17"/>
  <c r="M439" i="17"/>
  <c r="L440" i="17"/>
  <c r="M440" i="17"/>
  <c r="L441" i="17"/>
  <c r="M441" i="17"/>
  <c r="L442" i="17"/>
  <c r="M442" i="17"/>
  <c r="L443" i="17"/>
  <c r="M443" i="17"/>
  <c r="L444" i="17"/>
  <c r="M444" i="17"/>
  <c r="L445" i="17"/>
  <c r="M445" i="17"/>
  <c r="L446" i="17"/>
  <c r="M446" i="17"/>
  <c r="L447" i="17"/>
  <c r="M447" i="17"/>
  <c r="L448" i="17"/>
  <c r="M448" i="17"/>
  <c r="L449" i="17"/>
  <c r="M449" i="17"/>
  <c r="L450" i="17"/>
  <c r="M450" i="17"/>
  <c r="L451" i="17"/>
  <c r="M451" i="17"/>
  <c r="L452" i="17"/>
  <c r="M452" i="17"/>
  <c r="L453" i="17"/>
  <c r="M453" i="17"/>
  <c r="L454" i="17"/>
  <c r="M454" i="17"/>
  <c r="L455" i="17"/>
  <c r="M455" i="17"/>
  <c r="L456" i="17"/>
  <c r="M456" i="17"/>
  <c r="L457" i="17"/>
  <c r="M457" i="17"/>
  <c r="L458" i="17"/>
  <c r="M458" i="17"/>
  <c r="L459" i="17"/>
  <c r="M459" i="17"/>
  <c r="L460" i="17"/>
  <c r="M460" i="17"/>
  <c r="L461" i="17"/>
  <c r="M461" i="17"/>
  <c r="L462" i="17"/>
  <c r="M462" i="17"/>
  <c r="L463" i="17"/>
  <c r="M463" i="17"/>
  <c r="L464" i="17"/>
  <c r="M464" i="17"/>
  <c r="L465" i="17"/>
  <c r="M465" i="17"/>
  <c r="L466" i="17"/>
  <c r="M466" i="17"/>
  <c r="L467" i="17"/>
  <c r="M467" i="17"/>
  <c r="L468" i="17"/>
  <c r="M468" i="17"/>
  <c r="L469" i="17"/>
  <c r="M469" i="17"/>
  <c r="L470" i="17"/>
  <c r="M470" i="17"/>
  <c r="L471" i="17"/>
  <c r="M471" i="17"/>
  <c r="L472" i="17"/>
  <c r="M472" i="17"/>
  <c r="L473" i="17"/>
  <c r="M473" i="17"/>
  <c r="L474" i="17"/>
  <c r="M474" i="17"/>
  <c r="L475" i="17"/>
  <c r="M475" i="17"/>
  <c r="L476" i="17"/>
  <c r="M476" i="17"/>
  <c r="L477" i="17"/>
  <c r="M477" i="17"/>
  <c r="L478" i="17"/>
  <c r="M478" i="17"/>
  <c r="L479" i="17"/>
  <c r="M479" i="17"/>
  <c r="L480" i="17"/>
  <c r="M480" i="17"/>
  <c r="L481" i="17"/>
  <c r="M481" i="17"/>
  <c r="L482" i="17"/>
  <c r="M482" i="17"/>
  <c r="L483" i="17"/>
  <c r="M483" i="17"/>
  <c r="L484" i="17"/>
  <c r="M484" i="17"/>
  <c r="L485" i="17"/>
  <c r="M485" i="17"/>
  <c r="L486" i="17"/>
  <c r="M486" i="17"/>
  <c r="L487" i="17"/>
  <c r="M487" i="17"/>
  <c r="L488" i="17"/>
  <c r="M488" i="17"/>
  <c r="L489" i="17"/>
  <c r="M489" i="17"/>
  <c r="L490" i="17"/>
  <c r="M490" i="17"/>
  <c r="L491" i="17"/>
  <c r="M491" i="17"/>
  <c r="L492" i="17"/>
  <c r="M492" i="17"/>
  <c r="L493" i="17"/>
  <c r="M493" i="17"/>
  <c r="L494" i="17"/>
  <c r="M494" i="17"/>
  <c r="L495" i="17"/>
  <c r="M495" i="17"/>
  <c r="L496" i="17"/>
  <c r="M496" i="17"/>
  <c r="L497" i="17"/>
  <c r="M497" i="17"/>
  <c r="L498" i="17"/>
  <c r="M498" i="17"/>
  <c r="L499" i="17"/>
  <c r="M499" i="17"/>
  <c r="L500" i="17"/>
  <c r="M500" i="17"/>
  <c r="L501" i="17"/>
  <c r="M501" i="17"/>
  <c r="L502" i="17"/>
  <c r="M502" i="17"/>
  <c r="L503" i="17"/>
  <c r="M503" i="17"/>
  <c r="L504" i="17"/>
  <c r="M504" i="17"/>
  <c r="L505" i="17"/>
  <c r="M505" i="17"/>
  <c r="L506" i="17"/>
  <c r="M506" i="17"/>
  <c r="L507" i="17"/>
  <c r="M507" i="17"/>
  <c r="L508" i="17"/>
  <c r="M508" i="17"/>
  <c r="L509" i="17"/>
  <c r="M509" i="17"/>
  <c r="L510" i="17"/>
  <c r="M510" i="17"/>
  <c r="L511" i="17"/>
  <c r="M511" i="17"/>
  <c r="L512" i="17"/>
  <c r="M512" i="17"/>
  <c r="L513" i="17"/>
  <c r="M513" i="17"/>
  <c r="L514" i="17"/>
  <c r="M514" i="17"/>
  <c r="L515" i="17"/>
  <c r="M515" i="17"/>
  <c r="L516" i="17"/>
  <c r="M516" i="17"/>
  <c r="L517" i="17"/>
  <c r="M517" i="17"/>
  <c r="L518" i="17"/>
  <c r="M518" i="17"/>
  <c r="L519" i="17"/>
  <c r="M519" i="17"/>
  <c r="L520" i="17"/>
  <c r="M520" i="17"/>
  <c r="L521" i="17"/>
  <c r="M521" i="17"/>
  <c r="L522" i="17"/>
  <c r="M522" i="17"/>
  <c r="L523" i="17"/>
  <c r="M523" i="17"/>
  <c r="L524" i="17"/>
  <c r="M524" i="17"/>
  <c r="L525" i="17"/>
  <c r="M525" i="17"/>
  <c r="L526" i="17"/>
  <c r="M526" i="17"/>
  <c r="L527" i="17"/>
  <c r="M527" i="17"/>
  <c r="L528" i="17"/>
  <c r="M528" i="17"/>
  <c r="L529" i="17"/>
  <c r="M529" i="17"/>
  <c r="L530" i="17"/>
  <c r="M530" i="17"/>
  <c r="L531" i="17"/>
  <c r="M531" i="17"/>
  <c r="L532" i="17"/>
  <c r="M532" i="17"/>
  <c r="L533" i="17"/>
  <c r="M533" i="17"/>
  <c r="L534" i="17"/>
  <c r="M534" i="17"/>
  <c r="L535" i="17"/>
  <c r="M535" i="17"/>
  <c r="L536" i="17"/>
  <c r="M536" i="17"/>
  <c r="L537" i="17"/>
  <c r="M537" i="17"/>
  <c r="L538" i="17"/>
  <c r="M538" i="17"/>
  <c r="L539" i="17"/>
  <c r="M539" i="17"/>
  <c r="L540" i="17"/>
  <c r="M540" i="17"/>
  <c r="L541" i="17"/>
  <c r="M541" i="17"/>
  <c r="L542" i="17"/>
  <c r="M542" i="17"/>
  <c r="L543" i="17"/>
  <c r="M543" i="17"/>
  <c r="L544" i="17"/>
  <c r="M544" i="17"/>
  <c r="L545" i="17"/>
  <c r="M545" i="17"/>
  <c r="L546" i="17"/>
  <c r="M546" i="17"/>
  <c r="L547" i="17"/>
  <c r="M547" i="17"/>
  <c r="L548" i="17"/>
  <c r="M548" i="17"/>
  <c r="L549" i="17"/>
  <c r="M549" i="17"/>
  <c r="L550" i="17"/>
  <c r="M550" i="17"/>
  <c r="L551" i="17"/>
  <c r="M551" i="17"/>
  <c r="L552" i="17"/>
  <c r="M552" i="17"/>
  <c r="L553" i="17"/>
  <c r="M553" i="17"/>
  <c r="L554" i="17"/>
  <c r="M554" i="17"/>
  <c r="L555" i="17"/>
  <c r="M555" i="17"/>
  <c r="L556" i="17"/>
  <c r="M556" i="17"/>
  <c r="L557" i="17"/>
  <c r="M557" i="17"/>
  <c r="L558" i="17"/>
  <c r="M558" i="17"/>
  <c r="L559" i="17"/>
  <c r="M559" i="17"/>
  <c r="L560" i="17"/>
  <c r="M560" i="17"/>
  <c r="L561" i="17"/>
  <c r="M561" i="17"/>
  <c r="L562" i="17"/>
  <c r="M562" i="17"/>
  <c r="L563" i="17"/>
  <c r="M563" i="17"/>
  <c r="L564" i="17"/>
  <c r="M564" i="17"/>
  <c r="L565" i="17"/>
  <c r="M565" i="17"/>
  <c r="L566" i="17"/>
  <c r="M566" i="17"/>
  <c r="L567" i="17"/>
  <c r="M567" i="17"/>
  <c r="L568" i="17"/>
  <c r="M568" i="17"/>
  <c r="L569" i="17"/>
  <c r="M569" i="17"/>
  <c r="L570" i="17"/>
  <c r="M570" i="17"/>
  <c r="L571" i="17"/>
  <c r="M571" i="17"/>
  <c r="L572" i="17"/>
  <c r="M572" i="17"/>
  <c r="L573" i="17"/>
  <c r="M573" i="17"/>
  <c r="L574" i="17"/>
  <c r="M574" i="17"/>
  <c r="L575" i="17"/>
  <c r="M575" i="17"/>
  <c r="L576" i="17"/>
  <c r="M576" i="17"/>
  <c r="L577" i="17"/>
  <c r="M577" i="17"/>
  <c r="L578" i="17"/>
  <c r="M578" i="17"/>
  <c r="L579" i="17"/>
  <c r="M579" i="17"/>
  <c r="L580" i="17"/>
  <c r="M580" i="17"/>
  <c r="L581" i="17"/>
  <c r="M581" i="17"/>
  <c r="L582" i="17"/>
  <c r="M582" i="17"/>
  <c r="L583" i="17"/>
  <c r="M583" i="17"/>
  <c r="L584" i="17"/>
  <c r="M584" i="17"/>
  <c r="L585" i="17"/>
  <c r="M585" i="17"/>
  <c r="L586" i="17"/>
  <c r="M586" i="17"/>
  <c r="L587" i="17"/>
  <c r="M587" i="17"/>
  <c r="L588" i="17"/>
  <c r="M588" i="17"/>
  <c r="L589" i="17"/>
  <c r="M589" i="17"/>
  <c r="L590" i="17"/>
  <c r="M590" i="17"/>
  <c r="L591" i="17"/>
  <c r="M591" i="17"/>
  <c r="L592" i="17"/>
  <c r="M592" i="17"/>
  <c r="L593" i="17"/>
  <c r="M593" i="17"/>
  <c r="L594" i="17"/>
  <c r="M594" i="17"/>
  <c r="L595" i="17"/>
  <c r="M595" i="17"/>
  <c r="L596" i="17"/>
  <c r="M596" i="17"/>
  <c r="L597" i="17"/>
  <c r="M597" i="17"/>
  <c r="L598" i="17"/>
  <c r="M598" i="17"/>
  <c r="L599" i="17"/>
  <c r="M599" i="17"/>
  <c r="L600" i="17"/>
  <c r="M600" i="17"/>
  <c r="L601" i="17"/>
  <c r="M601" i="17"/>
  <c r="L602" i="17"/>
  <c r="M602" i="17"/>
  <c r="L603" i="17"/>
  <c r="M603" i="17"/>
  <c r="L604" i="17"/>
  <c r="M604" i="17"/>
  <c r="L605" i="17"/>
  <c r="M605" i="17"/>
  <c r="L606" i="17"/>
  <c r="M606" i="17"/>
  <c r="L607" i="17"/>
  <c r="M607" i="17"/>
  <c r="L608" i="17"/>
  <c r="M608" i="17"/>
  <c r="L609" i="17"/>
  <c r="M609" i="17"/>
  <c r="L610" i="17"/>
  <c r="M610" i="17"/>
  <c r="L611" i="17"/>
  <c r="M611" i="17"/>
  <c r="L612" i="17"/>
  <c r="M612" i="17"/>
  <c r="L613" i="17"/>
  <c r="M613" i="17"/>
  <c r="L614" i="17"/>
  <c r="M614" i="17"/>
  <c r="L615" i="17"/>
  <c r="M615" i="17"/>
  <c r="L616" i="17"/>
  <c r="M616" i="17"/>
  <c r="L617" i="17"/>
  <c r="M617" i="17"/>
  <c r="L618" i="17"/>
  <c r="M618" i="17"/>
  <c r="L619" i="17"/>
  <c r="M619" i="17"/>
  <c r="L620" i="17"/>
  <c r="M620" i="17"/>
  <c r="L621" i="17"/>
  <c r="M621" i="17"/>
  <c r="L622" i="17"/>
  <c r="M622" i="17"/>
  <c r="L623" i="17"/>
  <c r="M623" i="17"/>
  <c r="L624" i="17"/>
  <c r="M624" i="17"/>
  <c r="L625" i="17"/>
  <c r="M625" i="17"/>
  <c r="L626" i="17"/>
  <c r="M626" i="17"/>
  <c r="L627" i="17"/>
  <c r="M627" i="17"/>
  <c r="L628" i="17"/>
  <c r="M628" i="17"/>
  <c r="L629" i="17"/>
  <c r="M629" i="17"/>
  <c r="L630" i="17"/>
  <c r="M630" i="17"/>
  <c r="L631" i="17"/>
  <c r="M631" i="17"/>
  <c r="L632" i="17"/>
  <c r="M632" i="17"/>
  <c r="L633" i="17"/>
  <c r="M633" i="17"/>
  <c r="L634" i="17"/>
  <c r="M634" i="17"/>
  <c r="L635" i="17"/>
  <c r="M635" i="17"/>
  <c r="L636" i="17"/>
  <c r="M636" i="17"/>
  <c r="L637" i="17"/>
  <c r="M637" i="17"/>
  <c r="L638" i="17"/>
  <c r="M638" i="17"/>
  <c r="L639" i="17"/>
  <c r="M639" i="17"/>
  <c r="L640" i="17"/>
  <c r="M640" i="17"/>
  <c r="L641" i="17"/>
  <c r="M641" i="17"/>
  <c r="L642" i="17"/>
  <c r="M642" i="17"/>
  <c r="L643" i="17"/>
  <c r="M643" i="17"/>
  <c r="L644" i="17"/>
  <c r="M644" i="17"/>
  <c r="L645" i="17"/>
  <c r="M645" i="17"/>
  <c r="L646" i="17"/>
  <c r="M646" i="17"/>
  <c r="L647" i="17"/>
  <c r="M647" i="17"/>
  <c r="L648" i="17"/>
  <c r="M648" i="17"/>
  <c r="L649" i="17"/>
  <c r="M649" i="17"/>
  <c r="L650" i="17"/>
  <c r="M650" i="17"/>
  <c r="L651" i="17"/>
  <c r="M651" i="17"/>
  <c r="L652" i="17"/>
  <c r="M652" i="17"/>
  <c r="L653" i="17"/>
  <c r="M653" i="17"/>
  <c r="L654" i="17"/>
  <c r="M654" i="17"/>
  <c r="L655" i="17"/>
  <c r="M655" i="17"/>
  <c r="L656" i="17"/>
  <c r="M656" i="17"/>
  <c r="L657" i="17"/>
  <c r="M657" i="17"/>
  <c r="L658" i="17"/>
  <c r="M658" i="17"/>
  <c r="L659" i="17"/>
  <c r="M659" i="17"/>
  <c r="L660" i="17"/>
  <c r="M660" i="17"/>
  <c r="L661" i="17"/>
  <c r="M661" i="17"/>
  <c r="L662" i="17"/>
  <c r="M662" i="17"/>
  <c r="L663" i="17"/>
  <c r="M663" i="17"/>
  <c r="L664" i="17"/>
  <c r="M664" i="17"/>
  <c r="L665" i="17"/>
  <c r="M665" i="17"/>
  <c r="L666" i="17"/>
  <c r="M666" i="17"/>
  <c r="L667" i="17"/>
  <c r="M667" i="17"/>
  <c r="L668" i="17"/>
  <c r="M668" i="17"/>
  <c r="L669" i="17"/>
  <c r="M669" i="17"/>
  <c r="L670" i="17"/>
  <c r="M670" i="17"/>
  <c r="L671" i="17"/>
  <c r="M671" i="17"/>
  <c r="L672" i="17"/>
  <c r="M672" i="17"/>
  <c r="L673" i="17"/>
  <c r="M673" i="17"/>
  <c r="L674" i="17"/>
  <c r="M674" i="17"/>
  <c r="L675" i="17"/>
  <c r="M675" i="17"/>
  <c r="L676" i="17"/>
  <c r="M676" i="17"/>
  <c r="L677" i="17"/>
  <c r="M677" i="17"/>
  <c r="L678" i="17"/>
  <c r="M678" i="17"/>
  <c r="L679" i="17"/>
  <c r="M679" i="17"/>
  <c r="L680" i="17"/>
  <c r="M680" i="17"/>
  <c r="L681" i="17"/>
  <c r="M681" i="17"/>
  <c r="L682" i="17"/>
  <c r="M682" i="17"/>
  <c r="L683" i="17"/>
  <c r="M683" i="17"/>
  <c r="L684" i="17"/>
  <c r="M684" i="17"/>
  <c r="L685" i="17"/>
  <c r="M685" i="17"/>
  <c r="L686" i="17"/>
  <c r="M686" i="17"/>
  <c r="L687" i="17"/>
  <c r="M687" i="17"/>
  <c r="L688" i="17"/>
  <c r="M688" i="17"/>
  <c r="L689" i="17"/>
  <c r="M689" i="17"/>
  <c r="L690" i="17"/>
  <c r="M690" i="17"/>
  <c r="L691" i="17"/>
  <c r="M691" i="17"/>
  <c r="L692" i="17"/>
  <c r="M692" i="17"/>
  <c r="L693" i="17"/>
  <c r="M693" i="17"/>
  <c r="L694" i="17"/>
  <c r="M694" i="17"/>
  <c r="L695" i="17"/>
  <c r="M695" i="17"/>
  <c r="L696" i="17"/>
  <c r="M696" i="17"/>
  <c r="L697" i="17"/>
  <c r="M697" i="17"/>
  <c r="L698" i="17"/>
  <c r="M698" i="17"/>
  <c r="L699" i="17"/>
  <c r="M699" i="17"/>
  <c r="L700" i="17"/>
  <c r="M700" i="17"/>
  <c r="L701" i="17"/>
  <c r="M701" i="17"/>
  <c r="L702" i="17"/>
  <c r="M702" i="17"/>
  <c r="L703" i="17"/>
  <c r="M703" i="17"/>
  <c r="L704" i="17"/>
  <c r="M704" i="17"/>
  <c r="L705" i="17"/>
  <c r="M705" i="17"/>
  <c r="L706" i="17"/>
  <c r="M706" i="17"/>
  <c r="L707" i="17"/>
  <c r="M707" i="17"/>
  <c r="L708" i="17"/>
  <c r="M708" i="17"/>
  <c r="L709" i="17"/>
  <c r="M709" i="17"/>
  <c r="L710" i="17"/>
  <c r="M710" i="17"/>
  <c r="L711" i="17"/>
  <c r="M711" i="17"/>
  <c r="L712" i="17"/>
  <c r="M712" i="17"/>
  <c r="L713" i="17"/>
  <c r="M713" i="17"/>
  <c r="L714" i="17"/>
  <c r="M714" i="17"/>
  <c r="L715" i="17"/>
  <c r="M715" i="17"/>
  <c r="L716" i="17"/>
  <c r="M716" i="17"/>
  <c r="L717" i="17"/>
  <c r="M717" i="17"/>
  <c r="L718" i="17"/>
  <c r="M718" i="17"/>
  <c r="L719" i="17"/>
  <c r="M719" i="17"/>
  <c r="L720" i="17"/>
  <c r="M720" i="17"/>
  <c r="L721" i="17"/>
  <c r="M721" i="17"/>
  <c r="L722" i="17"/>
  <c r="M722" i="17"/>
  <c r="L723" i="17"/>
  <c r="M723" i="17"/>
  <c r="L724" i="17"/>
  <c r="M724" i="17"/>
  <c r="L725" i="17"/>
  <c r="M725" i="17"/>
  <c r="L726" i="17"/>
  <c r="M726" i="17"/>
  <c r="L727" i="17"/>
  <c r="M727" i="17"/>
  <c r="L728" i="17"/>
  <c r="M728" i="17"/>
  <c r="L729" i="17"/>
  <c r="M729" i="17"/>
  <c r="L730" i="17"/>
  <c r="M730" i="17"/>
  <c r="L731" i="17"/>
  <c r="M731" i="17"/>
  <c r="L732" i="17"/>
  <c r="M732" i="17"/>
  <c r="L733" i="17"/>
  <c r="M733" i="17"/>
  <c r="L734" i="17"/>
  <c r="M734" i="17"/>
  <c r="L735" i="17"/>
  <c r="M735" i="17"/>
  <c r="L736" i="17"/>
  <c r="M736" i="17"/>
  <c r="L737" i="17"/>
  <c r="M737" i="17"/>
  <c r="L738" i="17"/>
  <c r="M738" i="17"/>
  <c r="L739" i="17"/>
  <c r="M739" i="17"/>
  <c r="L740" i="17"/>
  <c r="M740" i="17"/>
  <c r="L741" i="17"/>
  <c r="M741" i="17"/>
  <c r="L742" i="17"/>
  <c r="M742" i="17"/>
  <c r="L743" i="17"/>
  <c r="M743" i="17"/>
  <c r="L744" i="17"/>
  <c r="M744" i="17"/>
  <c r="L745" i="17"/>
  <c r="M745" i="17"/>
  <c r="L746" i="17"/>
  <c r="M746" i="17"/>
  <c r="L747" i="17"/>
  <c r="M747" i="17"/>
  <c r="L748" i="17"/>
  <c r="M748" i="17"/>
  <c r="L749" i="17"/>
  <c r="M749" i="17"/>
  <c r="L750" i="17"/>
  <c r="M750" i="17"/>
  <c r="L751" i="17"/>
  <c r="M751" i="17"/>
  <c r="L752" i="17"/>
  <c r="M752" i="17"/>
  <c r="L753" i="17"/>
  <c r="M753" i="17"/>
  <c r="L754" i="17"/>
  <c r="M754" i="17"/>
  <c r="L755" i="17"/>
  <c r="M755" i="17"/>
  <c r="L756" i="17"/>
  <c r="M756" i="17"/>
  <c r="L757" i="17"/>
  <c r="M757" i="17"/>
  <c r="L758" i="17"/>
  <c r="M758" i="17"/>
  <c r="L759" i="17"/>
  <c r="M759" i="17"/>
  <c r="L760" i="17"/>
  <c r="M760" i="17"/>
  <c r="L761" i="17"/>
  <c r="M761" i="17"/>
  <c r="L762" i="17"/>
  <c r="M762" i="17"/>
  <c r="L763" i="17"/>
  <c r="M763" i="17"/>
  <c r="L764" i="17"/>
  <c r="M764" i="17"/>
  <c r="L765" i="17"/>
  <c r="M765" i="17"/>
  <c r="L766" i="17"/>
  <c r="M766" i="17"/>
  <c r="L767" i="17"/>
  <c r="M767" i="17"/>
  <c r="L768" i="17"/>
  <c r="M768" i="17"/>
  <c r="L769" i="17"/>
  <c r="M769" i="17"/>
  <c r="L770" i="17"/>
  <c r="M770" i="17"/>
  <c r="L771" i="17"/>
  <c r="M771" i="17"/>
  <c r="L772" i="17"/>
  <c r="M772" i="17"/>
  <c r="L773" i="17"/>
  <c r="M773" i="17"/>
  <c r="L774" i="17"/>
  <c r="M774" i="17"/>
  <c r="L775" i="17"/>
  <c r="M775" i="17"/>
  <c r="L776" i="17"/>
  <c r="M776" i="17"/>
  <c r="L777" i="17"/>
  <c r="M777" i="17"/>
  <c r="L778" i="17"/>
  <c r="M778" i="17"/>
  <c r="L779" i="17"/>
  <c r="M779" i="17"/>
  <c r="L780" i="17"/>
  <c r="M780" i="17"/>
  <c r="L781" i="17"/>
  <c r="M781" i="17"/>
  <c r="L782" i="17"/>
  <c r="M782" i="17"/>
  <c r="L783" i="17"/>
  <c r="M783" i="17"/>
  <c r="L784" i="17"/>
  <c r="M784" i="17"/>
  <c r="L785" i="17"/>
  <c r="M785" i="17"/>
  <c r="L786" i="17"/>
  <c r="M786" i="17"/>
  <c r="L787" i="17"/>
  <c r="M787" i="17"/>
  <c r="L788" i="17"/>
  <c r="M788" i="17"/>
  <c r="L789" i="17"/>
  <c r="M789" i="17"/>
  <c r="L790" i="17"/>
  <c r="M790" i="17"/>
  <c r="L791" i="17"/>
  <c r="M791" i="17"/>
  <c r="L792" i="17"/>
  <c r="M792" i="17"/>
  <c r="L793" i="17"/>
  <c r="M793" i="17"/>
  <c r="L794" i="17"/>
  <c r="M794" i="17"/>
  <c r="L795" i="17"/>
  <c r="M795" i="17"/>
  <c r="L796" i="17"/>
  <c r="M796" i="17"/>
  <c r="L797" i="17"/>
  <c r="M797" i="17"/>
  <c r="L798" i="17"/>
  <c r="M798" i="17"/>
  <c r="L799" i="17"/>
  <c r="M799" i="17"/>
  <c r="L800" i="17"/>
  <c r="M800" i="17"/>
  <c r="L801" i="17"/>
  <c r="M801" i="17"/>
  <c r="L802" i="17"/>
  <c r="M802" i="17"/>
  <c r="L803" i="17"/>
  <c r="M803" i="17"/>
  <c r="L804" i="17"/>
  <c r="M804" i="17"/>
  <c r="L805" i="17"/>
  <c r="M805" i="17"/>
  <c r="L806" i="17"/>
  <c r="M806" i="17"/>
  <c r="L807" i="17"/>
  <c r="M807" i="17"/>
  <c r="L808" i="17"/>
  <c r="M808" i="17"/>
  <c r="L809" i="17"/>
  <c r="M809" i="17"/>
  <c r="L810" i="17"/>
  <c r="M810" i="17"/>
  <c r="L811" i="17"/>
  <c r="M811" i="17"/>
  <c r="L812" i="17"/>
  <c r="M812" i="17"/>
  <c r="L813" i="17"/>
  <c r="M813" i="17"/>
  <c r="L814" i="17"/>
  <c r="M814" i="17"/>
  <c r="L815" i="17"/>
  <c r="M815" i="17"/>
  <c r="L816" i="17"/>
  <c r="M816" i="17"/>
  <c r="L817" i="17"/>
  <c r="M817" i="17"/>
  <c r="L818" i="17"/>
  <c r="M818" i="17"/>
  <c r="L819" i="17"/>
  <c r="M819" i="17"/>
  <c r="L820" i="17"/>
  <c r="M820" i="17"/>
  <c r="L821" i="17"/>
  <c r="M821" i="17"/>
  <c r="L822" i="17"/>
  <c r="M822" i="17"/>
  <c r="L823" i="17"/>
  <c r="M823" i="17"/>
  <c r="L824" i="17"/>
  <c r="M824" i="17"/>
  <c r="L825" i="17"/>
  <c r="M825" i="17"/>
  <c r="L826" i="17"/>
  <c r="M826" i="17"/>
  <c r="L827" i="17"/>
  <c r="M827" i="17"/>
  <c r="L828" i="17"/>
  <c r="M828" i="17"/>
  <c r="L829" i="17"/>
  <c r="M829" i="17"/>
  <c r="L830" i="17"/>
  <c r="M830" i="17"/>
  <c r="L831" i="17"/>
  <c r="M831" i="17"/>
  <c r="L832" i="17"/>
  <c r="M832" i="17"/>
  <c r="L833" i="17"/>
  <c r="M833" i="17"/>
  <c r="L834" i="17"/>
  <c r="M834" i="17"/>
  <c r="L835" i="17"/>
  <c r="M835" i="17"/>
  <c r="L836" i="17"/>
  <c r="M836" i="17"/>
  <c r="L837" i="17"/>
  <c r="M837" i="17"/>
  <c r="L838" i="17"/>
  <c r="M838" i="17"/>
  <c r="L839" i="17"/>
  <c r="M839" i="17"/>
  <c r="L840" i="17"/>
  <c r="M840" i="17"/>
  <c r="L841" i="17"/>
  <c r="M841" i="17"/>
  <c r="L842" i="17"/>
  <c r="M842" i="17"/>
  <c r="L843" i="17"/>
  <c r="M843" i="17"/>
  <c r="L844" i="17"/>
  <c r="M844" i="17"/>
  <c r="L845" i="17"/>
  <c r="M845" i="17"/>
  <c r="L846" i="17"/>
  <c r="M846" i="17"/>
  <c r="L847" i="17"/>
  <c r="M847" i="17"/>
  <c r="L848" i="17"/>
  <c r="M848" i="17"/>
  <c r="L849" i="17"/>
  <c r="M849" i="17"/>
  <c r="L850" i="17"/>
  <c r="M850" i="17"/>
  <c r="L851" i="17"/>
  <c r="M851" i="17"/>
  <c r="L852" i="17"/>
  <c r="M852" i="17"/>
  <c r="L853" i="17"/>
  <c r="M853" i="17"/>
  <c r="L854" i="17"/>
  <c r="M854" i="17"/>
  <c r="L855" i="17"/>
  <c r="M855" i="17"/>
  <c r="L856" i="17"/>
  <c r="M856" i="17"/>
  <c r="L857" i="17"/>
  <c r="M857" i="17"/>
  <c r="L858" i="17"/>
  <c r="M858" i="17"/>
  <c r="L859" i="17"/>
  <c r="M859" i="17"/>
  <c r="L860" i="17"/>
  <c r="M860" i="17"/>
  <c r="L861" i="17"/>
  <c r="M861" i="17"/>
  <c r="L862" i="17"/>
  <c r="M862" i="17"/>
  <c r="L863" i="17"/>
  <c r="M863" i="17"/>
  <c r="L864" i="17"/>
  <c r="M864" i="17"/>
  <c r="L865" i="17"/>
  <c r="M865" i="17"/>
  <c r="L866" i="17"/>
  <c r="M866" i="17"/>
  <c r="L867" i="17"/>
  <c r="M867" i="17"/>
  <c r="L868" i="17"/>
  <c r="M868" i="17"/>
  <c r="L869" i="17"/>
  <c r="M869" i="17"/>
  <c r="L870" i="17"/>
  <c r="M870" i="17"/>
  <c r="L871" i="17"/>
  <c r="M871" i="17"/>
  <c r="L872" i="17"/>
  <c r="M872" i="17"/>
  <c r="L873" i="17"/>
  <c r="M873" i="17"/>
  <c r="L874" i="17"/>
  <c r="M874" i="17"/>
  <c r="L875" i="17"/>
  <c r="M875" i="17"/>
  <c r="L876" i="17"/>
  <c r="M876" i="17"/>
  <c r="L877" i="17"/>
  <c r="M877" i="17"/>
  <c r="L878" i="17"/>
  <c r="M878" i="17"/>
  <c r="L879" i="17"/>
  <c r="M879" i="17"/>
  <c r="L880" i="17"/>
  <c r="M880" i="17"/>
  <c r="L881" i="17"/>
  <c r="M881" i="17"/>
  <c r="L882" i="17"/>
  <c r="M882" i="17"/>
  <c r="L883" i="17"/>
  <c r="M883" i="17"/>
  <c r="L884" i="17"/>
  <c r="M884" i="17"/>
  <c r="L885" i="17"/>
  <c r="M885" i="17"/>
  <c r="L886" i="17"/>
  <c r="M886" i="17"/>
  <c r="L887" i="17"/>
  <c r="M887" i="17"/>
  <c r="L888" i="17"/>
  <c r="M888" i="17"/>
  <c r="L889" i="17"/>
  <c r="M889" i="17"/>
  <c r="L890" i="17"/>
  <c r="M890" i="17"/>
  <c r="L891" i="17"/>
  <c r="M891" i="17"/>
  <c r="L892" i="17"/>
  <c r="M892" i="17"/>
  <c r="L893" i="17"/>
  <c r="M893" i="17"/>
  <c r="L894" i="17"/>
  <c r="M894" i="17"/>
  <c r="L895" i="17"/>
  <c r="M895" i="17"/>
  <c r="L896" i="17"/>
  <c r="M896" i="17"/>
  <c r="L897" i="17"/>
  <c r="M897" i="17"/>
  <c r="L898" i="17"/>
  <c r="M898" i="17"/>
  <c r="L899" i="17"/>
  <c r="M899" i="17"/>
  <c r="L900" i="17"/>
  <c r="M900" i="17"/>
  <c r="L901" i="17"/>
  <c r="M901" i="17"/>
  <c r="L902" i="17"/>
  <c r="M902" i="17"/>
  <c r="L903" i="17"/>
  <c r="M903" i="17"/>
  <c r="L904" i="17"/>
  <c r="M904" i="17"/>
  <c r="L905" i="17"/>
  <c r="M905" i="17"/>
  <c r="L906" i="17"/>
  <c r="M906" i="17"/>
  <c r="L907" i="17"/>
  <c r="M907" i="17"/>
  <c r="L908" i="17"/>
  <c r="M908" i="17"/>
  <c r="L909" i="17"/>
  <c r="M909" i="17"/>
  <c r="L910" i="17"/>
  <c r="M910" i="17"/>
  <c r="L911" i="17"/>
  <c r="M911" i="17"/>
  <c r="L912" i="17"/>
  <c r="M912" i="17"/>
  <c r="L913" i="17"/>
  <c r="M913" i="17"/>
  <c r="L914" i="17"/>
  <c r="M914" i="17"/>
  <c r="L915" i="17"/>
  <c r="M915" i="17"/>
  <c r="L916" i="17"/>
  <c r="M916" i="17"/>
  <c r="L917" i="17"/>
  <c r="M917" i="17"/>
  <c r="L918" i="17"/>
  <c r="M918" i="17"/>
  <c r="L919" i="17"/>
  <c r="M919" i="17"/>
  <c r="L920" i="17"/>
  <c r="M920" i="17"/>
  <c r="L921" i="17"/>
  <c r="M921" i="17"/>
  <c r="L922" i="17"/>
  <c r="M922" i="17"/>
  <c r="L923" i="17"/>
  <c r="M923" i="17"/>
  <c r="L924" i="17"/>
  <c r="M924" i="17"/>
  <c r="L925" i="17"/>
  <c r="M925" i="17"/>
  <c r="L926" i="17"/>
  <c r="M926" i="17"/>
  <c r="L927" i="17"/>
  <c r="M927" i="17"/>
  <c r="L928" i="17"/>
  <c r="M928" i="17"/>
  <c r="L929" i="17"/>
  <c r="M929" i="17"/>
  <c r="L930" i="17"/>
  <c r="M930" i="17"/>
  <c r="L931" i="17"/>
  <c r="M931" i="17"/>
  <c r="L932" i="17"/>
  <c r="M932" i="17"/>
  <c r="L933" i="17"/>
  <c r="M933" i="17"/>
  <c r="L934" i="17"/>
  <c r="M934" i="17"/>
  <c r="L935" i="17"/>
  <c r="M935" i="17"/>
  <c r="L936" i="17"/>
  <c r="M936" i="17"/>
  <c r="L937" i="17"/>
  <c r="M937" i="17"/>
  <c r="L938" i="17"/>
  <c r="M938" i="17"/>
  <c r="L939" i="17"/>
  <c r="M939" i="17"/>
  <c r="L940" i="17"/>
  <c r="M940" i="17"/>
  <c r="L941" i="17"/>
  <c r="M941" i="17"/>
  <c r="L942" i="17"/>
  <c r="M942" i="17"/>
  <c r="L943" i="17"/>
  <c r="M943" i="17"/>
  <c r="L944" i="17"/>
  <c r="M944" i="17"/>
  <c r="L945" i="17"/>
  <c r="M945" i="17"/>
  <c r="L946" i="17"/>
  <c r="M946" i="17"/>
  <c r="L947" i="17"/>
  <c r="M947" i="17"/>
  <c r="L948" i="17"/>
  <c r="M948" i="17"/>
  <c r="L949" i="17"/>
  <c r="M949" i="17"/>
  <c r="L950" i="17"/>
  <c r="M950" i="17"/>
  <c r="L951" i="17"/>
  <c r="M951" i="17"/>
  <c r="L952" i="17"/>
  <c r="M952" i="17"/>
  <c r="L953" i="17"/>
  <c r="M953" i="17"/>
  <c r="L954" i="17"/>
  <c r="M954" i="17"/>
  <c r="L955" i="17"/>
  <c r="M955" i="17"/>
  <c r="L956" i="17"/>
  <c r="M956" i="17"/>
  <c r="L957" i="17"/>
  <c r="M957" i="17"/>
  <c r="L958" i="17"/>
  <c r="M958" i="17"/>
  <c r="L959" i="17"/>
  <c r="M959" i="17"/>
  <c r="L960" i="17"/>
  <c r="M960" i="17"/>
  <c r="L961" i="17"/>
  <c r="M961" i="17"/>
  <c r="L962" i="17"/>
  <c r="M962" i="17"/>
  <c r="L963" i="17"/>
  <c r="M963" i="17"/>
  <c r="L964" i="17"/>
  <c r="M964" i="17"/>
  <c r="L965" i="17"/>
  <c r="M965" i="17"/>
  <c r="L966" i="17"/>
  <c r="M966" i="17"/>
  <c r="L967" i="17"/>
  <c r="M967" i="17"/>
  <c r="L968" i="17"/>
  <c r="M968" i="17"/>
  <c r="L969" i="17"/>
  <c r="M969" i="17"/>
  <c r="L970" i="17"/>
  <c r="M970" i="17"/>
  <c r="L971" i="17"/>
  <c r="M971" i="17"/>
  <c r="L972" i="17"/>
  <c r="M972" i="17"/>
  <c r="L973" i="17"/>
  <c r="M973" i="17"/>
  <c r="L974" i="17"/>
  <c r="M974" i="17"/>
  <c r="L975" i="17"/>
  <c r="M975" i="17"/>
  <c r="L976" i="17"/>
  <c r="M976" i="17"/>
  <c r="L977" i="17"/>
  <c r="M977" i="17"/>
  <c r="L978" i="17"/>
  <c r="M978" i="17"/>
  <c r="L979" i="17"/>
  <c r="M979" i="17"/>
  <c r="L980" i="17"/>
  <c r="M980" i="17"/>
  <c r="L981" i="17"/>
  <c r="M981" i="17"/>
  <c r="L982" i="17"/>
  <c r="M982" i="17"/>
  <c r="L983" i="17"/>
  <c r="M983" i="17"/>
  <c r="L984" i="17"/>
  <c r="M984" i="17"/>
  <c r="L985" i="17"/>
  <c r="M985" i="17"/>
  <c r="L986" i="17"/>
  <c r="M986" i="17"/>
  <c r="L987" i="17"/>
  <c r="M987" i="17"/>
  <c r="L988" i="17"/>
  <c r="M988" i="17"/>
  <c r="L989" i="17"/>
  <c r="M989" i="17"/>
  <c r="L990" i="17"/>
  <c r="M990" i="17"/>
  <c r="L991" i="17"/>
  <c r="M991" i="17"/>
  <c r="L992" i="17"/>
  <c r="M992" i="17"/>
  <c r="L993" i="17"/>
  <c r="M993" i="17"/>
  <c r="L994" i="17"/>
  <c r="M994" i="17"/>
  <c r="L995" i="17"/>
  <c r="M995" i="17"/>
  <c r="L996" i="17"/>
  <c r="M996" i="17"/>
  <c r="L997" i="17"/>
  <c r="M997" i="17"/>
  <c r="L998" i="17"/>
  <c r="M998" i="17"/>
  <c r="L999" i="17"/>
  <c r="M999" i="17"/>
  <c r="L1000" i="17"/>
  <c r="M1000" i="17"/>
  <c r="L1001" i="17"/>
  <c r="M1001" i="17"/>
  <c r="L1002" i="17"/>
  <c r="M1002" i="17"/>
  <c r="L1003" i="17"/>
  <c r="M1003" i="17"/>
  <c r="L1004" i="17"/>
  <c r="M1004" i="17"/>
  <c r="L1005" i="17"/>
  <c r="M1005" i="17"/>
  <c r="L1006" i="17"/>
  <c r="M1006" i="17"/>
  <c r="L1007" i="17"/>
  <c r="M1007" i="17"/>
  <c r="L1008" i="17"/>
  <c r="M1008" i="17"/>
  <c r="L1009" i="17"/>
  <c r="M1009" i="17"/>
  <c r="L1010" i="17"/>
  <c r="M1010" i="17"/>
  <c r="L1011" i="17"/>
  <c r="M1011" i="17"/>
  <c r="L1012" i="17"/>
  <c r="M1012" i="17"/>
  <c r="L1013" i="17"/>
  <c r="M1013" i="17"/>
  <c r="L1014" i="17"/>
  <c r="M1014" i="17"/>
  <c r="L1015" i="17"/>
  <c r="M1015" i="17"/>
  <c r="L1016" i="17"/>
  <c r="M1016" i="17"/>
  <c r="L1017" i="17"/>
  <c r="M1017" i="17"/>
  <c r="L1018" i="17"/>
  <c r="M1018" i="17"/>
  <c r="L1019" i="17"/>
  <c r="M1019" i="17"/>
  <c r="L1020" i="17"/>
  <c r="M1020" i="17"/>
  <c r="L1021" i="17"/>
  <c r="M1021" i="17"/>
  <c r="L1022" i="17"/>
  <c r="M1022" i="17"/>
  <c r="L1023" i="17"/>
  <c r="M1023" i="17"/>
  <c r="L1024" i="17"/>
  <c r="M1024" i="17"/>
  <c r="L1025" i="17"/>
  <c r="M1025" i="17"/>
  <c r="L1026" i="17"/>
  <c r="M1026" i="17"/>
  <c r="L1027" i="17"/>
  <c r="M1027" i="17"/>
  <c r="L1028" i="17"/>
  <c r="M1028" i="17"/>
  <c r="L1029" i="17"/>
  <c r="M1029" i="17"/>
  <c r="L1030" i="17"/>
  <c r="M1030" i="17"/>
  <c r="L1031" i="17"/>
  <c r="M1031" i="17"/>
  <c r="L1032" i="17"/>
  <c r="M1032" i="17"/>
  <c r="L1033" i="17"/>
  <c r="M1033" i="17"/>
  <c r="L1034" i="17"/>
  <c r="M1034" i="17"/>
  <c r="L1035" i="17"/>
  <c r="M1035" i="17"/>
  <c r="L1036" i="17"/>
  <c r="M1036" i="17"/>
  <c r="L1037" i="17"/>
  <c r="M1037" i="17"/>
  <c r="L1038" i="17"/>
  <c r="M1038" i="17"/>
  <c r="L1039" i="17"/>
  <c r="M1039" i="17"/>
  <c r="L1040" i="17"/>
  <c r="M1040" i="17"/>
  <c r="L1041" i="17"/>
  <c r="M1041" i="17"/>
  <c r="L1042" i="17"/>
  <c r="M1042" i="17"/>
  <c r="L1043" i="17"/>
  <c r="M1043" i="17"/>
  <c r="L1044" i="17"/>
  <c r="M1044" i="17"/>
  <c r="L1045" i="17"/>
  <c r="M1045" i="17"/>
  <c r="L1046" i="17"/>
  <c r="M1046" i="17"/>
  <c r="L1047" i="17"/>
  <c r="M1047" i="17"/>
  <c r="L1048" i="17"/>
  <c r="M1048" i="17"/>
  <c r="L1049" i="17"/>
  <c r="M1049" i="17"/>
  <c r="L1050" i="17"/>
  <c r="M1050" i="17"/>
  <c r="L1051" i="17"/>
  <c r="M1051" i="17"/>
  <c r="L1052" i="17"/>
  <c r="M1052" i="17"/>
  <c r="L1053" i="17"/>
  <c r="M1053" i="17"/>
  <c r="L1054" i="17"/>
  <c r="M1054" i="17"/>
  <c r="L1055" i="17"/>
  <c r="M1055" i="17"/>
  <c r="L1056" i="17"/>
  <c r="M1056" i="17"/>
  <c r="L1057" i="17"/>
  <c r="M1057" i="17"/>
  <c r="L1058" i="17"/>
  <c r="M1058" i="17"/>
  <c r="L1059" i="17"/>
  <c r="M1059" i="17"/>
  <c r="L1060" i="17"/>
  <c r="M1060" i="17"/>
  <c r="L1061" i="17"/>
  <c r="M1061" i="17"/>
  <c r="L1062" i="17"/>
  <c r="M1062" i="17"/>
  <c r="L1063" i="17"/>
  <c r="M1063" i="17"/>
  <c r="L1064" i="17"/>
  <c r="M1064" i="17"/>
  <c r="L1065" i="17"/>
  <c r="M1065" i="17"/>
  <c r="L1066" i="17"/>
  <c r="M1066" i="17"/>
  <c r="L1067" i="17"/>
  <c r="M1067" i="17"/>
  <c r="L1068" i="17"/>
  <c r="M1068" i="17"/>
  <c r="L1069" i="17"/>
  <c r="M1069" i="17"/>
  <c r="L1070" i="17"/>
  <c r="M1070" i="17"/>
  <c r="L1071" i="17"/>
  <c r="M1071" i="17"/>
  <c r="L1072" i="17"/>
  <c r="M1072" i="17"/>
  <c r="L1073" i="17"/>
  <c r="M1073" i="17"/>
  <c r="L1074" i="17"/>
  <c r="M1074" i="17"/>
  <c r="L1075" i="17"/>
  <c r="M1075" i="17"/>
  <c r="L1076" i="17"/>
  <c r="M1076" i="17"/>
  <c r="L1077" i="17"/>
  <c r="M1077" i="17"/>
  <c r="L1078" i="17"/>
  <c r="M1078" i="17"/>
  <c r="L1079" i="17"/>
  <c r="M1079" i="17"/>
  <c r="L1080" i="17"/>
  <c r="M1080" i="17"/>
  <c r="L1081" i="17"/>
  <c r="M1081" i="17"/>
  <c r="L1082" i="17"/>
  <c r="M1082" i="17"/>
  <c r="L1083" i="17"/>
  <c r="M1083" i="17"/>
  <c r="L1084" i="17"/>
  <c r="M1084" i="17"/>
  <c r="L1085" i="17"/>
  <c r="M1085" i="17"/>
  <c r="L1086" i="17"/>
  <c r="M1086" i="17"/>
  <c r="L1087" i="17"/>
  <c r="M1087" i="17"/>
  <c r="L1088" i="17"/>
  <c r="M1088" i="17"/>
  <c r="L1089" i="17"/>
  <c r="M1089" i="17"/>
  <c r="L1090" i="17"/>
  <c r="M1090" i="17"/>
  <c r="L1091" i="17"/>
  <c r="M1091" i="17"/>
  <c r="L1092" i="17"/>
  <c r="M1092" i="17"/>
  <c r="L1093" i="17"/>
  <c r="M1093" i="17"/>
  <c r="L1094" i="17"/>
  <c r="M1094" i="17"/>
  <c r="L1095" i="17"/>
  <c r="M1095" i="17"/>
  <c r="L1096" i="17"/>
  <c r="M1096" i="17"/>
  <c r="L1097" i="17"/>
  <c r="M1097" i="17"/>
  <c r="L1098" i="17"/>
  <c r="M1098" i="17"/>
  <c r="L1099" i="17"/>
  <c r="M1099" i="17"/>
  <c r="L1100" i="17"/>
  <c r="M1100" i="17"/>
  <c r="L1101" i="17"/>
  <c r="M1101" i="17"/>
  <c r="L1102" i="17"/>
  <c r="M1102" i="17"/>
  <c r="L1103" i="17"/>
  <c r="M1103" i="17"/>
  <c r="L1104" i="17"/>
  <c r="M1104" i="17"/>
  <c r="L1105" i="17"/>
  <c r="M1105" i="17"/>
  <c r="L1106" i="17"/>
  <c r="M1106" i="17"/>
  <c r="L1107" i="17"/>
  <c r="M1107" i="17"/>
  <c r="L1108" i="17"/>
  <c r="M1108" i="17"/>
  <c r="L1109" i="17"/>
  <c r="M1109" i="17"/>
  <c r="L1110" i="17"/>
  <c r="M1110" i="17"/>
  <c r="L1111" i="17"/>
  <c r="M1111" i="17"/>
  <c r="L1112" i="17"/>
  <c r="M1112" i="17"/>
  <c r="L1113" i="17"/>
  <c r="M1113" i="17"/>
  <c r="L1114" i="17"/>
  <c r="M1114" i="17"/>
  <c r="L1115" i="17"/>
  <c r="M1115" i="17"/>
  <c r="L1116" i="17"/>
  <c r="M1116" i="17"/>
  <c r="L1117" i="17"/>
  <c r="M1117" i="17"/>
  <c r="L1118" i="17"/>
  <c r="M1118" i="17"/>
  <c r="L1119" i="17"/>
  <c r="M1119" i="17"/>
  <c r="L1120" i="17"/>
  <c r="M1120" i="17"/>
  <c r="L1121" i="17"/>
  <c r="M1121" i="17"/>
  <c r="L1122" i="17"/>
  <c r="M1122" i="17"/>
  <c r="L1123" i="17"/>
  <c r="M1123" i="17"/>
  <c r="L1124" i="17"/>
  <c r="M1124" i="17"/>
  <c r="L1125" i="17"/>
  <c r="M1125" i="17"/>
  <c r="L1126" i="17"/>
  <c r="M1126" i="17"/>
  <c r="L1127" i="17"/>
  <c r="M1127" i="17"/>
  <c r="L1128" i="17"/>
  <c r="M1128" i="17"/>
  <c r="L1129" i="17"/>
  <c r="M1129" i="17"/>
  <c r="L1130" i="17"/>
  <c r="M1130" i="17"/>
  <c r="L1131" i="17"/>
  <c r="M1131" i="17"/>
  <c r="L1132" i="17"/>
  <c r="M1132" i="17"/>
  <c r="L1133" i="17"/>
  <c r="M1133" i="17"/>
  <c r="L1134" i="17"/>
  <c r="M1134" i="17"/>
  <c r="L1135" i="17"/>
  <c r="M1135" i="17"/>
  <c r="L1136" i="17"/>
  <c r="M1136" i="17"/>
  <c r="L1137" i="17"/>
  <c r="M1137" i="17"/>
  <c r="L1138" i="17"/>
  <c r="M1138" i="17"/>
  <c r="L1139" i="17"/>
  <c r="M1139" i="17"/>
  <c r="L1140" i="17"/>
  <c r="M1140" i="17"/>
  <c r="L1141" i="17"/>
  <c r="M1141" i="17"/>
  <c r="L1142" i="17"/>
  <c r="M1142" i="17"/>
  <c r="L1143" i="17"/>
  <c r="M1143" i="17"/>
  <c r="L1144" i="17"/>
  <c r="M1144" i="17"/>
  <c r="L1145" i="17"/>
  <c r="M1145" i="17"/>
  <c r="L1146" i="17"/>
  <c r="M1146" i="17"/>
  <c r="L1147" i="17"/>
  <c r="M1147" i="17"/>
  <c r="L1148" i="17"/>
  <c r="M1148" i="17"/>
  <c r="L1149" i="17"/>
  <c r="M1149" i="17"/>
  <c r="L1150" i="17"/>
  <c r="M1150" i="17"/>
  <c r="L1151" i="17"/>
  <c r="M1151" i="17"/>
  <c r="L1152" i="17"/>
  <c r="M1152" i="17"/>
  <c r="L1153" i="17"/>
  <c r="M1153" i="17"/>
  <c r="L1154" i="17"/>
  <c r="M1154" i="17"/>
  <c r="L1155" i="17"/>
  <c r="M1155" i="17"/>
  <c r="L1156" i="17"/>
  <c r="M1156" i="17"/>
  <c r="L1157" i="17"/>
  <c r="M1157" i="17"/>
  <c r="L1158" i="17"/>
  <c r="M1158" i="17"/>
  <c r="L1159" i="17"/>
  <c r="M1159" i="17"/>
  <c r="L1160" i="17"/>
  <c r="M1160" i="17"/>
  <c r="L1161" i="17"/>
  <c r="M1161" i="17"/>
  <c r="L1162" i="17"/>
  <c r="M1162" i="17"/>
  <c r="L1163" i="17"/>
  <c r="M1163" i="17"/>
  <c r="L1164" i="17"/>
  <c r="M1164" i="17"/>
  <c r="L1165" i="17"/>
  <c r="M1165" i="17"/>
  <c r="L1166" i="17"/>
  <c r="M1166" i="17"/>
  <c r="L1167" i="17"/>
  <c r="M1167" i="17"/>
  <c r="L1168" i="17"/>
  <c r="M1168" i="17"/>
  <c r="L1169" i="17"/>
  <c r="M1169" i="17"/>
  <c r="L1170" i="17"/>
  <c r="M1170" i="17"/>
  <c r="L1171" i="17"/>
  <c r="M1171" i="17"/>
  <c r="L1172" i="17"/>
  <c r="M1172" i="17"/>
  <c r="L1173" i="17"/>
  <c r="M1173" i="17"/>
  <c r="L1174" i="17"/>
  <c r="M1174" i="17"/>
  <c r="L1175" i="17"/>
  <c r="M1175" i="17"/>
  <c r="L1176" i="17"/>
  <c r="M1176" i="17"/>
  <c r="L1177" i="17"/>
  <c r="M1177" i="17"/>
  <c r="L1178" i="17"/>
  <c r="M1178" i="17"/>
  <c r="L1179" i="17"/>
  <c r="M1179" i="17"/>
  <c r="L1180" i="17"/>
  <c r="M1180" i="17"/>
  <c r="L1181" i="17"/>
  <c r="M1181" i="17"/>
  <c r="L1182" i="17"/>
  <c r="M1182" i="17"/>
  <c r="L1183" i="17"/>
  <c r="M1183" i="17"/>
  <c r="L1184" i="17"/>
  <c r="M1184" i="17"/>
  <c r="L1185" i="17"/>
  <c r="M1185" i="17"/>
  <c r="L1186" i="17"/>
  <c r="M1186" i="17"/>
  <c r="L1187" i="17"/>
  <c r="M1187" i="17"/>
  <c r="L1188" i="17"/>
  <c r="M1188" i="17"/>
  <c r="L1189" i="17"/>
  <c r="M1189" i="17"/>
  <c r="L1190" i="17"/>
  <c r="M1190" i="17"/>
  <c r="L1191" i="17"/>
  <c r="M1191" i="17"/>
  <c r="L1192" i="17"/>
  <c r="M1192" i="17"/>
  <c r="L1193" i="17"/>
  <c r="M1193" i="17"/>
  <c r="L1194" i="17"/>
  <c r="M1194" i="17"/>
  <c r="L1195" i="17"/>
  <c r="M1195" i="17"/>
  <c r="L1196" i="17"/>
  <c r="M1196" i="17"/>
  <c r="L1197" i="17"/>
  <c r="M1197" i="17"/>
  <c r="L1198" i="17"/>
  <c r="M1198" i="17"/>
  <c r="L1199" i="17"/>
  <c r="M1199" i="17"/>
  <c r="L1200" i="17"/>
  <c r="M1200" i="17"/>
  <c r="L1201" i="17"/>
  <c r="M1201" i="17"/>
  <c r="L1202" i="17"/>
  <c r="M1202" i="17"/>
  <c r="L1203" i="17"/>
  <c r="M1203" i="17"/>
  <c r="L1204" i="17"/>
  <c r="M1204" i="17"/>
  <c r="L1205" i="17"/>
  <c r="M1205" i="17"/>
  <c r="L1206" i="17"/>
  <c r="M1206" i="17"/>
  <c r="L1207" i="17"/>
  <c r="M1207" i="17"/>
  <c r="L1208" i="17"/>
  <c r="M1208" i="17"/>
  <c r="L1209" i="17"/>
  <c r="M1209" i="17"/>
  <c r="L1210" i="17"/>
  <c r="M1210" i="17"/>
  <c r="L1211" i="17"/>
  <c r="M1211" i="17"/>
  <c r="L1212" i="17"/>
  <c r="M1212" i="17"/>
  <c r="L1213" i="17"/>
  <c r="M1213" i="17"/>
  <c r="L1214" i="17"/>
  <c r="M1214" i="17"/>
  <c r="L1215" i="17"/>
  <c r="M1215" i="17"/>
  <c r="L1216" i="17"/>
  <c r="M1216" i="17"/>
  <c r="L1217" i="17"/>
  <c r="M1217" i="17"/>
  <c r="L1218" i="17"/>
  <c r="M1218" i="17"/>
  <c r="L1219" i="17"/>
  <c r="M1219" i="17"/>
  <c r="L1220" i="17"/>
  <c r="M1220" i="17"/>
  <c r="L1221" i="17"/>
  <c r="M1221" i="17"/>
  <c r="L1222" i="17"/>
  <c r="M1222" i="17"/>
  <c r="L1223" i="17"/>
  <c r="M1223" i="17"/>
  <c r="L1224" i="17"/>
  <c r="M1224" i="17"/>
  <c r="L1225" i="17"/>
  <c r="M1225" i="17"/>
  <c r="L1226" i="17"/>
  <c r="M1226" i="17"/>
  <c r="L1227" i="17"/>
  <c r="M1227" i="17"/>
  <c r="L1228" i="17"/>
  <c r="M1228" i="17"/>
  <c r="L1229" i="17"/>
  <c r="M1229" i="17"/>
  <c r="L1230" i="17"/>
  <c r="M1230" i="17"/>
  <c r="L1231" i="17"/>
  <c r="M1231" i="17"/>
  <c r="L1232" i="17"/>
  <c r="M1232" i="17"/>
  <c r="L1233" i="17"/>
  <c r="M1233" i="17"/>
  <c r="L1234" i="17"/>
  <c r="M1234" i="17"/>
  <c r="L1235" i="17"/>
  <c r="M1235" i="17"/>
  <c r="L1236" i="17"/>
  <c r="M1236" i="17"/>
  <c r="L1237" i="17"/>
  <c r="M1237" i="17"/>
  <c r="L1238" i="17"/>
  <c r="M1238" i="17"/>
  <c r="L1239" i="17"/>
  <c r="M1239" i="17"/>
  <c r="L1240" i="17"/>
  <c r="M1240" i="17"/>
  <c r="L1241" i="17"/>
  <c r="M1241" i="17"/>
  <c r="L1242" i="17"/>
  <c r="M1242" i="17"/>
  <c r="L1243" i="17"/>
  <c r="M1243" i="17"/>
  <c r="L1244" i="17"/>
  <c r="M1244" i="17"/>
  <c r="L1245" i="17"/>
  <c r="M1245" i="17"/>
  <c r="L1246" i="17"/>
  <c r="M1246" i="17"/>
  <c r="L1247" i="17"/>
  <c r="M1247" i="17"/>
  <c r="L1248" i="17"/>
  <c r="M1248" i="17"/>
  <c r="L1249" i="17"/>
  <c r="M1249" i="17"/>
  <c r="L1250" i="17"/>
  <c r="M1250" i="17"/>
  <c r="L1251" i="17"/>
  <c r="M1251" i="17"/>
  <c r="L1252" i="17"/>
  <c r="M1252" i="17"/>
  <c r="L1253" i="17"/>
  <c r="M1253" i="17"/>
  <c r="L1254" i="17"/>
  <c r="M1254" i="17"/>
  <c r="L1255" i="17"/>
  <c r="M1255" i="17"/>
  <c r="L1256" i="17"/>
  <c r="M1256" i="17"/>
  <c r="L1257" i="17"/>
  <c r="M1257" i="17"/>
  <c r="L1258" i="17"/>
  <c r="M1258" i="17"/>
  <c r="L1259" i="17"/>
  <c r="M1259" i="17"/>
  <c r="L1260" i="17"/>
  <c r="M1260" i="17"/>
  <c r="L1261" i="17"/>
  <c r="M1261" i="17"/>
  <c r="L1262" i="17"/>
  <c r="M1262" i="17"/>
  <c r="L1263" i="17"/>
  <c r="M1263" i="17"/>
  <c r="L1264" i="17"/>
  <c r="M1264" i="17"/>
  <c r="L1265" i="17"/>
  <c r="M1265" i="17"/>
  <c r="L1266" i="17"/>
  <c r="M1266" i="17"/>
  <c r="L1267" i="17"/>
  <c r="M1267" i="17"/>
  <c r="L1268" i="17"/>
  <c r="M1268" i="17"/>
  <c r="L1269" i="17"/>
  <c r="M1269" i="17"/>
  <c r="L1270" i="17"/>
  <c r="M1270" i="17"/>
  <c r="L1271" i="17"/>
  <c r="M1271" i="17"/>
  <c r="L1272" i="17"/>
  <c r="M1272" i="17"/>
  <c r="L1273" i="17"/>
  <c r="M1273" i="17"/>
  <c r="L1274" i="17"/>
  <c r="M1274" i="17"/>
  <c r="L1275" i="17"/>
  <c r="M1275" i="17"/>
  <c r="L1276" i="17"/>
  <c r="M1276" i="17"/>
  <c r="L1277" i="17"/>
  <c r="M1277" i="17"/>
  <c r="L1278" i="17"/>
  <c r="M1278" i="17"/>
  <c r="L1279" i="17"/>
  <c r="M1279" i="17"/>
  <c r="L1280" i="17"/>
  <c r="M1280" i="17"/>
  <c r="L1281" i="17"/>
  <c r="M1281" i="17"/>
  <c r="L1282" i="17"/>
  <c r="M1282" i="17"/>
  <c r="L1283" i="17"/>
  <c r="M1283" i="17"/>
  <c r="L1284" i="17"/>
  <c r="M1284" i="17"/>
  <c r="L1285" i="17"/>
  <c r="M1285" i="17"/>
  <c r="L1286" i="17"/>
  <c r="M1286" i="17"/>
  <c r="L1287" i="17"/>
  <c r="M1287" i="17"/>
  <c r="L1288" i="17"/>
  <c r="M1288" i="17"/>
  <c r="L1289" i="17"/>
  <c r="M1289" i="17"/>
  <c r="L1290" i="17"/>
  <c r="M1290" i="17"/>
  <c r="L1291" i="17"/>
  <c r="M1291" i="17"/>
  <c r="L1292" i="17"/>
  <c r="M1292" i="17"/>
  <c r="L1293" i="17"/>
  <c r="M1293" i="17"/>
  <c r="L1294" i="17"/>
  <c r="M1294" i="17"/>
  <c r="L1295" i="17"/>
  <c r="M1295" i="17"/>
  <c r="L1296" i="17"/>
  <c r="M1296" i="17"/>
  <c r="L1297" i="17"/>
  <c r="M1297" i="17"/>
  <c r="L1298" i="17"/>
  <c r="M1298" i="17"/>
  <c r="L1299" i="17"/>
  <c r="M1299" i="17"/>
  <c r="L1300" i="17"/>
  <c r="M1300" i="17"/>
  <c r="L1301" i="17"/>
  <c r="M1301" i="17"/>
  <c r="L1302" i="17"/>
  <c r="M1302" i="17"/>
  <c r="L1303" i="17"/>
  <c r="M1303" i="17"/>
  <c r="L1304" i="17"/>
  <c r="M1304" i="17"/>
  <c r="L1305" i="17"/>
  <c r="M1305" i="17"/>
  <c r="L1306" i="17"/>
  <c r="M1306" i="17"/>
  <c r="L1307" i="17"/>
  <c r="M1307" i="17"/>
  <c r="L1308" i="17"/>
  <c r="M1308" i="17"/>
  <c r="L1309" i="17"/>
  <c r="M1309" i="17"/>
  <c r="L1310" i="17"/>
  <c r="M1310" i="17"/>
  <c r="L1311" i="17"/>
  <c r="M1311" i="17"/>
  <c r="L1312" i="17"/>
  <c r="M1312" i="17"/>
  <c r="L1313" i="17"/>
  <c r="M1313" i="17"/>
  <c r="L1314" i="17"/>
  <c r="M1314" i="17"/>
  <c r="L1315" i="17"/>
  <c r="M1315" i="17"/>
  <c r="L1316" i="17"/>
  <c r="M1316" i="17"/>
  <c r="L1317" i="17"/>
  <c r="M1317" i="17"/>
  <c r="L1318" i="17"/>
  <c r="M1318" i="17"/>
  <c r="L1319" i="17"/>
  <c r="M1319" i="17"/>
  <c r="L1320" i="17"/>
  <c r="M1320" i="17"/>
  <c r="L1321" i="17"/>
  <c r="M1321" i="17"/>
  <c r="L1322" i="17"/>
  <c r="M1322" i="17"/>
  <c r="L1323" i="17"/>
  <c r="M1323" i="17"/>
  <c r="L1324" i="17"/>
  <c r="M1324" i="17"/>
  <c r="L1325" i="17"/>
  <c r="M1325" i="17"/>
  <c r="L1326" i="17"/>
  <c r="M1326" i="17"/>
  <c r="L1327" i="17"/>
  <c r="M1327" i="17"/>
  <c r="L1328" i="17"/>
  <c r="M1328" i="17"/>
  <c r="L1329" i="17"/>
  <c r="M1329" i="17"/>
  <c r="L1330" i="17"/>
  <c r="M1330" i="17"/>
  <c r="L1331" i="17"/>
  <c r="M1331" i="17"/>
  <c r="L1332" i="17"/>
  <c r="M1332" i="17"/>
  <c r="L1333" i="17"/>
  <c r="M1333" i="17"/>
  <c r="L1334" i="17"/>
  <c r="M1334" i="17"/>
  <c r="L1335" i="17"/>
  <c r="M1335" i="17"/>
  <c r="L1336" i="17"/>
  <c r="M1336" i="17"/>
  <c r="L1337" i="17"/>
  <c r="M1337" i="17"/>
  <c r="L1338" i="17"/>
  <c r="M1338" i="17"/>
  <c r="L1339" i="17"/>
  <c r="M1339" i="17"/>
  <c r="L1340" i="17"/>
  <c r="M1340" i="17"/>
  <c r="L1341" i="17"/>
  <c r="M1341" i="17"/>
  <c r="L1342" i="17"/>
  <c r="M1342" i="17"/>
  <c r="L1343" i="17"/>
  <c r="M1343" i="17"/>
  <c r="L1344" i="17"/>
  <c r="M1344" i="17"/>
  <c r="L1345" i="17"/>
  <c r="M1345" i="17"/>
  <c r="L1346" i="17"/>
  <c r="M1346" i="17"/>
  <c r="L1347" i="17"/>
  <c r="M1347" i="17"/>
  <c r="L1348" i="17"/>
  <c r="M1348" i="17"/>
  <c r="L1349" i="17"/>
  <c r="M1349" i="17"/>
  <c r="L1350" i="17"/>
  <c r="M1350" i="17"/>
  <c r="L1351" i="17"/>
  <c r="M1351" i="17"/>
  <c r="L1352" i="17"/>
  <c r="M1352" i="17"/>
  <c r="L1353" i="17"/>
  <c r="M1353" i="17"/>
  <c r="L1354" i="17"/>
  <c r="M1354" i="17"/>
  <c r="L1355" i="17"/>
  <c r="M1355" i="17"/>
  <c r="L1356" i="17"/>
  <c r="M1356" i="17"/>
  <c r="L1357" i="17"/>
  <c r="M1357" i="17"/>
  <c r="L1358" i="17"/>
  <c r="M1358" i="17"/>
  <c r="L1359" i="17"/>
  <c r="M1359" i="17"/>
  <c r="L1360" i="17"/>
  <c r="M1360" i="17"/>
  <c r="L1361" i="17"/>
  <c r="M1361" i="17"/>
  <c r="L1362" i="17"/>
  <c r="M1362" i="17"/>
  <c r="L1363" i="17"/>
  <c r="M1363" i="17"/>
  <c r="L1364" i="17"/>
  <c r="M1364" i="17"/>
  <c r="L1365" i="17"/>
  <c r="M1365" i="17"/>
  <c r="L1366" i="17"/>
  <c r="M1366" i="17"/>
  <c r="L1367" i="17"/>
  <c r="M1367" i="17"/>
  <c r="L1368" i="17"/>
  <c r="M1368" i="17"/>
  <c r="L1369" i="17"/>
  <c r="M1369" i="17"/>
  <c r="L1370" i="17"/>
  <c r="M1370" i="17"/>
  <c r="L1371" i="17"/>
  <c r="M1371" i="17"/>
  <c r="L1372" i="17"/>
  <c r="M1372" i="17"/>
  <c r="L1373" i="17"/>
  <c r="M1373" i="17"/>
  <c r="L1374" i="17"/>
  <c r="M1374" i="17"/>
  <c r="L1375" i="17"/>
  <c r="M1375" i="17"/>
  <c r="L1376" i="17"/>
  <c r="M1376" i="17"/>
  <c r="L1377" i="17"/>
  <c r="M1377" i="17"/>
  <c r="L1378" i="17"/>
  <c r="M1378" i="17"/>
  <c r="L1379" i="17"/>
  <c r="M1379" i="17"/>
  <c r="L1380" i="17"/>
  <c r="M1380" i="17"/>
  <c r="L1381" i="17"/>
  <c r="M1381" i="17"/>
  <c r="L1382" i="17"/>
  <c r="M1382" i="17"/>
  <c r="L1383" i="17"/>
  <c r="M1383" i="17"/>
  <c r="L1384" i="17"/>
  <c r="M1384" i="17"/>
  <c r="L1385" i="17"/>
  <c r="M1385" i="17"/>
  <c r="L1386" i="17"/>
  <c r="M1386" i="17"/>
  <c r="L1387" i="17"/>
  <c r="M1387" i="17"/>
  <c r="L1388" i="17"/>
  <c r="M1388" i="17"/>
  <c r="L1389" i="17"/>
  <c r="M1389" i="17"/>
  <c r="L1390" i="17"/>
  <c r="M1390" i="17"/>
  <c r="L1391" i="17"/>
  <c r="M1391" i="17"/>
  <c r="L1392" i="17"/>
  <c r="M1392" i="17"/>
  <c r="L1393" i="17"/>
  <c r="M1393" i="17"/>
  <c r="L1394" i="17"/>
  <c r="M1394" i="17"/>
  <c r="L1395" i="17"/>
  <c r="M1395" i="17"/>
  <c r="L1396" i="17"/>
  <c r="M1396" i="17"/>
  <c r="L1397" i="17"/>
  <c r="M1397" i="17"/>
  <c r="L1398" i="17"/>
  <c r="M1398" i="17"/>
  <c r="L1399" i="17"/>
  <c r="M1399" i="17"/>
  <c r="L1400" i="17"/>
  <c r="M1400" i="17"/>
  <c r="L1401" i="17"/>
  <c r="M1401" i="17"/>
  <c r="L1402" i="17"/>
  <c r="M1402" i="17"/>
  <c r="L1403" i="17"/>
  <c r="M1403" i="17"/>
  <c r="L1404" i="17"/>
  <c r="M1404" i="17"/>
  <c r="L1405" i="17"/>
  <c r="M1405" i="17"/>
  <c r="L1406" i="17"/>
  <c r="M1406" i="17"/>
  <c r="L1407" i="17"/>
  <c r="M1407" i="17"/>
  <c r="L1408" i="17"/>
  <c r="M1408" i="17"/>
  <c r="L1409" i="17"/>
  <c r="M1409" i="17"/>
  <c r="L1410" i="17"/>
  <c r="M1410" i="17"/>
  <c r="L1411" i="17"/>
  <c r="M1411" i="17"/>
  <c r="L1412" i="17"/>
  <c r="M1412" i="17"/>
  <c r="L1413" i="17"/>
  <c r="M1413" i="17"/>
  <c r="L1414" i="17"/>
  <c r="M1414" i="17"/>
  <c r="L1415" i="17"/>
  <c r="M1415" i="17"/>
  <c r="L1416" i="17"/>
  <c r="M1416" i="17"/>
  <c r="L1417" i="17"/>
  <c r="M1417" i="17"/>
  <c r="L1418" i="17"/>
  <c r="M1418" i="17"/>
  <c r="L1419" i="17"/>
  <c r="M1419" i="17"/>
  <c r="L1420" i="17"/>
  <c r="M1420" i="17"/>
  <c r="L1421" i="17"/>
  <c r="M1421" i="17"/>
  <c r="L1422" i="17"/>
  <c r="M1422" i="17"/>
  <c r="L1423" i="17"/>
  <c r="M1423" i="17"/>
  <c r="L1424" i="17"/>
  <c r="M1424" i="17"/>
  <c r="L1425" i="17"/>
  <c r="M1425" i="17"/>
  <c r="L1426" i="17"/>
  <c r="M1426" i="17"/>
  <c r="L1427" i="17"/>
  <c r="M1427" i="17"/>
  <c r="L1428" i="17"/>
  <c r="M1428" i="17"/>
  <c r="L1429" i="17"/>
  <c r="M1429" i="17"/>
  <c r="L1430" i="17"/>
  <c r="M1430" i="17"/>
  <c r="L1431" i="17"/>
  <c r="M1431" i="17"/>
  <c r="L1432" i="17"/>
  <c r="M1432" i="17"/>
  <c r="L1433" i="17"/>
  <c r="M1433" i="17"/>
  <c r="L1434" i="17"/>
  <c r="M1434" i="17"/>
  <c r="L1435" i="17"/>
  <c r="M1435" i="17"/>
  <c r="L1436" i="17"/>
  <c r="M1436" i="17"/>
  <c r="L1437" i="17"/>
  <c r="M1437" i="17"/>
  <c r="L1438" i="17"/>
  <c r="M1438" i="17"/>
  <c r="L1439" i="17"/>
  <c r="M1439" i="17"/>
  <c r="L1440" i="17"/>
  <c r="M1440" i="17"/>
  <c r="L1441" i="17"/>
  <c r="M1441" i="17"/>
  <c r="L1442" i="17"/>
  <c r="M1442" i="17"/>
  <c r="L1443" i="17"/>
  <c r="M1443" i="17"/>
  <c r="L1444" i="17"/>
  <c r="M1444" i="17"/>
  <c r="L1445" i="17"/>
  <c r="M1445" i="17"/>
  <c r="L1446" i="17"/>
  <c r="M1446" i="17"/>
  <c r="L1447" i="17"/>
  <c r="M1447" i="17"/>
  <c r="L1448" i="17"/>
  <c r="M1448" i="17"/>
  <c r="L1449" i="17"/>
  <c r="M1449" i="17"/>
  <c r="L1450" i="17"/>
  <c r="M1450" i="17"/>
  <c r="L1451" i="17"/>
  <c r="M1451" i="17"/>
  <c r="L1452" i="17"/>
  <c r="M1452" i="17"/>
  <c r="L1453" i="17"/>
  <c r="M1453" i="17"/>
  <c r="L1454" i="17"/>
  <c r="M1454" i="17"/>
  <c r="L1455" i="17"/>
  <c r="M1455" i="17"/>
  <c r="L1456" i="17"/>
  <c r="M1456" i="17"/>
  <c r="L1457" i="17"/>
  <c r="M1457" i="17"/>
  <c r="L1458" i="17"/>
  <c r="M1458" i="17"/>
  <c r="L1459" i="17"/>
  <c r="M1459" i="17"/>
  <c r="L1460" i="17"/>
  <c r="M1460" i="17"/>
  <c r="L1461" i="17"/>
  <c r="M1461" i="17"/>
  <c r="L1462" i="17"/>
  <c r="M1462" i="17"/>
  <c r="L1463" i="17"/>
  <c r="M1463" i="17"/>
  <c r="L1464" i="17"/>
  <c r="M1464" i="17"/>
  <c r="L1465" i="17"/>
  <c r="M1465" i="17"/>
  <c r="L1466" i="17"/>
  <c r="M1466" i="17"/>
  <c r="L1467" i="17"/>
  <c r="M1467" i="17"/>
  <c r="L1468" i="17"/>
  <c r="M1468" i="17"/>
  <c r="L1469" i="17"/>
  <c r="M1469" i="17"/>
  <c r="L1470" i="17"/>
  <c r="M1470" i="17"/>
  <c r="L1471" i="17"/>
  <c r="M1471" i="17"/>
  <c r="L1472" i="17"/>
  <c r="M1472" i="17"/>
  <c r="L1473" i="17"/>
  <c r="M1473" i="17"/>
  <c r="L1474" i="17"/>
  <c r="M1474" i="17"/>
  <c r="L1475" i="17"/>
  <c r="M1475" i="17"/>
  <c r="L1476" i="17"/>
  <c r="M1476" i="17"/>
  <c r="L1477" i="17"/>
  <c r="M1477" i="17"/>
  <c r="L1478" i="17"/>
  <c r="M1478" i="17"/>
  <c r="L1479" i="17"/>
  <c r="M1479" i="17"/>
  <c r="L1480" i="17"/>
  <c r="M1480" i="17"/>
  <c r="L1481" i="17"/>
  <c r="M1481" i="17"/>
  <c r="L1482" i="17"/>
  <c r="M1482" i="17"/>
  <c r="L1483" i="17"/>
  <c r="M1483" i="17"/>
  <c r="L1484" i="17"/>
  <c r="M1484" i="17"/>
  <c r="L1485" i="17"/>
  <c r="M1485" i="17"/>
  <c r="L1486" i="17"/>
  <c r="M1486" i="17"/>
  <c r="L1487" i="17"/>
  <c r="M1487" i="17"/>
  <c r="L1488" i="17"/>
  <c r="M1488" i="17"/>
  <c r="L1489" i="17"/>
  <c r="M1489" i="17"/>
  <c r="L1490" i="17"/>
  <c r="M1490" i="17"/>
  <c r="L1491" i="17"/>
  <c r="M1491" i="17"/>
  <c r="L1492" i="17"/>
  <c r="M1492" i="17"/>
  <c r="L1493" i="17"/>
  <c r="M1493" i="17"/>
  <c r="L1494" i="17"/>
  <c r="M1494" i="17"/>
  <c r="L1495" i="17"/>
  <c r="M1495" i="17"/>
  <c r="L1496" i="17"/>
  <c r="M1496" i="17"/>
  <c r="L1497" i="17"/>
  <c r="M1497" i="17"/>
  <c r="L1498" i="17"/>
  <c r="M1498" i="17"/>
  <c r="L1499" i="17"/>
  <c r="M1499" i="17"/>
  <c r="L1500" i="17"/>
  <c r="M1500" i="17"/>
  <c r="L1501" i="17"/>
  <c r="M1501" i="17"/>
  <c r="L1502" i="17"/>
  <c r="M1502" i="17"/>
  <c r="L1503" i="17"/>
  <c r="M1503" i="17"/>
  <c r="L1504" i="17"/>
  <c r="M1504" i="17"/>
  <c r="L1505" i="17"/>
  <c r="M1505" i="17"/>
  <c r="L1506" i="17"/>
  <c r="M1506" i="17"/>
  <c r="L1507" i="17"/>
  <c r="M1507" i="17"/>
  <c r="L1508" i="17"/>
  <c r="M1508" i="17"/>
  <c r="L1509" i="17"/>
  <c r="M1509" i="17"/>
  <c r="L1510" i="17"/>
  <c r="M1510" i="17"/>
  <c r="L1511" i="17"/>
  <c r="M1511" i="17"/>
  <c r="L1512" i="17"/>
  <c r="M1512" i="17"/>
  <c r="L1513" i="17"/>
  <c r="M1513" i="17"/>
  <c r="L1514" i="17"/>
  <c r="M1514" i="17"/>
  <c r="L1515" i="17"/>
  <c r="M1515" i="17"/>
  <c r="L1516" i="17"/>
  <c r="M1516" i="17"/>
  <c r="L1517" i="17"/>
  <c r="M1517" i="17"/>
  <c r="L1518" i="17"/>
  <c r="M1518" i="17"/>
  <c r="L1519" i="17"/>
  <c r="M1519" i="17"/>
  <c r="L1520" i="17"/>
  <c r="M1520" i="17"/>
  <c r="L1521" i="17"/>
  <c r="M1521" i="17"/>
  <c r="L1522" i="17"/>
  <c r="M1522" i="17"/>
  <c r="L1523" i="17"/>
  <c r="M1523" i="17"/>
  <c r="L1524" i="17"/>
  <c r="M1524" i="17"/>
  <c r="L1525" i="17"/>
  <c r="M1525" i="17"/>
  <c r="L1526" i="17"/>
  <c r="M1526" i="17"/>
  <c r="L1527" i="17"/>
  <c r="M1527" i="17"/>
  <c r="L1528" i="17"/>
  <c r="M1528" i="17"/>
  <c r="L1529" i="17"/>
  <c r="M1529" i="17"/>
  <c r="L1530" i="17"/>
  <c r="M1530" i="17"/>
  <c r="L1531" i="17"/>
  <c r="M1531" i="17"/>
  <c r="L1532" i="17"/>
  <c r="M1532" i="17"/>
  <c r="L1533" i="17"/>
  <c r="M1533" i="17"/>
  <c r="L1534" i="17"/>
  <c r="M1534" i="17"/>
  <c r="L1535" i="17"/>
  <c r="M1535" i="17"/>
  <c r="L1536" i="17"/>
  <c r="M1536" i="17"/>
  <c r="L1537" i="17"/>
  <c r="M1537" i="17"/>
  <c r="L1538" i="17"/>
  <c r="M1538" i="17"/>
  <c r="L1539" i="17"/>
  <c r="M1539" i="17"/>
  <c r="L1540" i="17"/>
  <c r="M1540" i="17"/>
  <c r="L1541" i="17"/>
  <c r="M1541" i="17"/>
  <c r="L1542" i="17"/>
  <c r="M1542" i="17"/>
  <c r="L1543" i="17"/>
  <c r="M1543" i="17"/>
  <c r="L1544" i="17"/>
  <c r="M1544" i="17"/>
  <c r="L1545" i="17"/>
  <c r="M1545" i="17"/>
  <c r="L1546" i="17"/>
  <c r="M1546" i="17"/>
  <c r="L1547" i="17"/>
  <c r="M1547" i="17"/>
  <c r="L1548" i="17"/>
  <c r="M1548" i="17"/>
  <c r="L1549" i="17"/>
  <c r="M1549" i="17"/>
  <c r="L1550" i="17"/>
  <c r="M1550" i="17"/>
  <c r="L1551" i="17"/>
  <c r="M1551" i="17"/>
  <c r="L1552" i="17"/>
  <c r="M1552" i="17"/>
  <c r="L1553" i="17"/>
  <c r="M1553" i="17"/>
  <c r="L1554" i="17"/>
  <c r="M1554" i="17"/>
  <c r="L1555" i="17"/>
  <c r="M1555" i="17"/>
  <c r="L1556" i="17"/>
  <c r="M1556" i="17"/>
  <c r="L1557" i="17"/>
  <c r="M1557" i="17"/>
  <c r="L1558" i="17"/>
  <c r="M1558" i="17"/>
  <c r="L1559" i="17"/>
  <c r="M1559" i="17"/>
  <c r="L1560" i="17"/>
  <c r="M1560" i="17"/>
  <c r="L1561" i="17"/>
  <c r="M1561" i="17"/>
  <c r="L1562" i="17"/>
  <c r="M1562" i="17"/>
  <c r="L1563" i="17"/>
  <c r="M1563" i="17"/>
  <c r="L1564" i="17"/>
  <c r="M1564" i="17"/>
  <c r="L1565" i="17"/>
  <c r="M1565" i="17"/>
  <c r="L1566" i="17"/>
  <c r="M1566" i="17"/>
  <c r="L1567" i="17"/>
  <c r="M1567" i="17"/>
  <c r="L1568" i="17"/>
  <c r="M1568" i="17"/>
  <c r="L1569" i="17"/>
  <c r="M1569" i="17"/>
  <c r="L1570" i="17"/>
  <c r="M1570" i="17"/>
  <c r="L1571" i="17"/>
  <c r="M1571" i="17"/>
  <c r="L1572" i="17"/>
  <c r="M1572" i="17"/>
  <c r="L1573" i="17"/>
  <c r="M1573" i="17"/>
  <c r="L1574" i="17"/>
  <c r="M1574" i="17"/>
  <c r="L1575" i="17"/>
  <c r="M1575" i="17"/>
  <c r="L1576" i="17"/>
  <c r="M1576" i="17"/>
  <c r="L1577" i="17"/>
  <c r="M1577" i="17"/>
  <c r="L1578" i="17"/>
  <c r="M1578" i="17"/>
  <c r="L1579" i="17"/>
  <c r="M1579" i="17"/>
  <c r="L1580" i="17"/>
  <c r="M1580" i="17"/>
  <c r="L1581" i="17"/>
  <c r="M1581" i="17"/>
  <c r="L1582" i="17"/>
  <c r="M1582" i="17"/>
  <c r="L1583" i="17"/>
  <c r="M1583" i="17"/>
  <c r="L1584" i="17"/>
  <c r="M1584" i="17"/>
  <c r="L1585" i="17"/>
  <c r="M1585" i="17"/>
  <c r="L1586" i="17"/>
  <c r="M1586" i="17"/>
  <c r="L1587" i="17"/>
  <c r="M1587" i="17"/>
  <c r="L1588" i="17"/>
  <c r="M1588" i="17"/>
  <c r="L1589" i="17"/>
  <c r="M1589" i="17"/>
  <c r="L1590" i="17"/>
  <c r="M1590" i="17"/>
  <c r="L1591" i="17"/>
  <c r="M1591" i="17"/>
  <c r="L1592" i="17"/>
  <c r="M1592" i="17"/>
  <c r="L1593" i="17"/>
  <c r="M1593" i="17"/>
  <c r="L1594" i="17"/>
  <c r="M1594" i="17"/>
  <c r="L1595" i="17"/>
  <c r="M1595" i="17"/>
  <c r="L1596" i="17"/>
  <c r="M1596" i="17"/>
  <c r="L1597" i="17"/>
  <c r="M1597" i="17"/>
  <c r="L1598" i="17"/>
  <c r="M1598" i="17"/>
  <c r="L1599" i="17"/>
  <c r="M1599" i="17"/>
  <c r="L1600" i="17"/>
  <c r="M1600" i="17"/>
  <c r="L1601" i="17"/>
  <c r="M1601" i="17"/>
  <c r="L1602" i="17"/>
  <c r="M1602" i="17"/>
  <c r="L1603" i="17"/>
  <c r="M1603" i="17"/>
  <c r="L1604" i="17"/>
  <c r="M1604" i="17"/>
  <c r="L1605" i="17"/>
  <c r="M1605" i="17"/>
  <c r="L1606" i="17"/>
  <c r="M1606" i="17"/>
  <c r="L1607" i="17"/>
  <c r="M1607" i="17"/>
  <c r="L1608" i="17"/>
  <c r="M1608" i="17"/>
  <c r="L1609" i="17"/>
  <c r="M1609" i="17"/>
  <c r="L1610" i="17"/>
  <c r="M1610" i="17"/>
  <c r="L1611" i="17"/>
  <c r="M1611" i="17"/>
  <c r="L1612" i="17"/>
  <c r="M1612" i="17"/>
  <c r="L1613" i="17"/>
  <c r="M1613" i="17"/>
  <c r="L1614" i="17"/>
  <c r="M1614" i="17"/>
  <c r="L1615" i="17"/>
  <c r="M1615" i="17"/>
  <c r="L1616" i="17"/>
  <c r="M1616" i="17"/>
  <c r="L1617" i="17"/>
  <c r="M1617" i="17"/>
  <c r="L1618" i="17"/>
  <c r="M1618" i="17"/>
  <c r="L1619" i="17"/>
  <c r="M1619" i="17"/>
  <c r="L1620" i="17"/>
  <c r="M1620" i="17"/>
  <c r="L1621" i="17"/>
  <c r="M1621" i="17"/>
  <c r="L1622" i="17"/>
  <c r="M1622" i="17"/>
  <c r="L1623" i="17"/>
  <c r="M1623" i="17"/>
  <c r="L1624" i="17"/>
  <c r="M1624" i="17"/>
  <c r="L1625" i="17"/>
  <c r="M1625" i="17"/>
  <c r="L1626" i="17"/>
  <c r="M1626" i="17"/>
  <c r="L1627" i="17"/>
  <c r="M1627" i="17"/>
  <c r="L1628" i="17"/>
  <c r="M1628" i="17"/>
  <c r="L1629" i="17"/>
  <c r="M1629" i="17"/>
  <c r="L1630" i="17"/>
  <c r="M1630" i="17"/>
  <c r="L1631" i="17"/>
  <c r="M1631" i="17"/>
  <c r="L1632" i="17"/>
  <c r="M1632" i="17"/>
  <c r="L1633" i="17"/>
  <c r="M1633" i="17"/>
  <c r="L1634" i="17"/>
  <c r="M1634" i="17"/>
  <c r="L1635" i="17"/>
  <c r="M1635" i="17"/>
  <c r="L1636" i="17"/>
  <c r="M1636" i="17"/>
  <c r="L1637" i="17"/>
  <c r="M1637" i="17"/>
  <c r="L1638" i="17"/>
  <c r="M1638" i="17"/>
  <c r="L1639" i="17"/>
  <c r="M1639" i="17"/>
  <c r="L1640" i="17"/>
  <c r="M1640" i="17"/>
  <c r="L1641" i="17"/>
  <c r="M1641" i="17"/>
  <c r="L1642" i="17"/>
  <c r="M1642" i="17"/>
  <c r="L1643" i="17"/>
  <c r="M1643" i="17"/>
  <c r="L1644" i="17"/>
  <c r="M1644" i="17"/>
  <c r="L1645" i="17"/>
  <c r="M1645" i="17"/>
  <c r="L1646" i="17"/>
  <c r="M1646" i="17"/>
  <c r="L1647" i="17"/>
  <c r="M1647" i="17"/>
  <c r="L1648" i="17"/>
  <c r="M1648" i="17"/>
  <c r="L1649" i="17"/>
  <c r="M1649" i="17"/>
  <c r="L1650" i="17"/>
  <c r="M1650" i="17"/>
  <c r="L1651" i="17"/>
  <c r="M1651" i="17"/>
  <c r="L1652" i="17"/>
  <c r="M1652" i="17"/>
  <c r="L1653" i="17"/>
  <c r="M1653" i="17"/>
  <c r="L1654" i="17"/>
  <c r="M1654" i="17"/>
  <c r="L1655" i="17"/>
  <c r="M1655" i="17"/>
  <c r="L1656" i="17"/>
  <c r="M1656" i="17"/>
  <c r="L1657" i="17"/>
  <c r="M1657" i="17"/>
  <c r="L1658" i="17"/>
  <c r="M1658" i="17"/>
  <c r="L1659" i="17"/>
  <c r="M1659" i="17"/>
  <c r="L1660" i="17"/>
  <c r="M1660" i="17"/>
  <c r="L1661" i="17"/>
  <c r="M1661" i="17"/>
  <c r="L1662" i="17"/>
  <c r="M1662" i="17"/>
  <c r="L1663" i="17"/>
  <c r="M1663" i="17"/>
  <c r="L1664" i="17"/>
  <c r="M1664" i="17"/>
  <c r="L1665" i="17"/>
  <c r="M1665" i="17"/>
  <c r="L1666" i="17"/>
  <c r="M1666" i="17"/>
  <c r="L1667" i="17"/>
  <c r="M1667" i="17"/>
  <c r="L1668" i="17"/>
  <c r="M1668" i="17"/>
  <c r="L1669" i="17"/>
  <c r="M1669" i="17"/>
  <c r="L1670" i="17"/>
  <c r="M1670" i="17"/>
  <c r="L1671" i="17"/>
  <c r="M1671" i="17"/>
  <c r="L1672" i="17"/>
  <c r="M1672" i="17"/>
  <c r="L1673" i="17"/>
  <c r="M1673" i="17"/>
  <c r="L1674" i="17"/>
  <c r="M1674" i="17"/>
  <c r="L1675" i="17"/>
  <c r="M1675" i="17"/>
  <c r="L1676" i="17"/>
  <c r="M1676" i="17"/>
  <c r="L1677" i="17"/>
  <c r="M1677" i="17"/>
  <c r="L1678" i="17"/>
  <c r="M1678" i="17"/>
  <c r="L1679" i="17"/>
  <c r="M1679" i="17"/>
  <c r="L1680" i="17"/>
  <c r="M1680" i="17"/>
  <c r="L1681" i="17"/>
  <c r="M1681" i="17"/>
  <c r="L1682" i="17"/>
  <c r="M1682" i="17"/>
  <c r="L1683" i="17"/>
  <c r="M1683" i="17"/>
  <c r="L1684" i="17"/>
  <c r="M1684" i="17"/>
  <c r="L1685" i="17"/>
  <c r="M1685" i="17"/>
  <c r="L1686" i="17"/>
  <c r="M1686" i="17"/>
  <c r="L1687" i="17"/>
  <c r="M1687" i="17"/>
  <c r="L1688" i="17"/>
  <c r="M1688" i="17"/>
  <c r="L1689" i="17"/>
  <c r="M1689" i="17"/>
  <c r="L1690" i="17"/>
  <c r="M1690" i="17"/>
  <c r="L1691" i="17"/>
  <c r="M1691" i="17"/>
  <c r="L1692" i="17"/>
  <c r="M1692" i="17"/>
  <c r="L1693" i="17"/>
  <c r="M1693" i="17"/>
  <c r="L1694" i="17"/>
  <c r="M1694" i="17"/>
  <c r="L1695" i="17"/>
  <c r="M1695" i="17"/>
  <c r="L1696" i="17"/>
  <c r="M1696" i="17"/>
  <c r="L1697" i="17"/>
  <c r="M1697" i="17"/>
  <c r="L1698" i="17"/>
  <c r="M1698" i="17"/>
  <c r="L1699" i="17"/>
  <c r="M1699" i="17"/>
  <c r="L1700" i="17"/>
  <c r="M1700" i="17"/>
  <c r="L1701" i="17"/>
  <c r="M1701" i="17"/>
  <c r="L1702" i="17"/>
  <c r="M1702" i="17"/>
  <c r="L1703" i="17"/>
  <c r="M1703" i="17"/>
  <c r="L1704" i="17"/>
  <c r="M1704" i="17"/>
  <c r="L1705" i="17"/>
  <c r="M1705" i="17"/>
  <c r="L1706" i="17"/>
  <c r="M1706" i="17"/>
  <c r="L1707" i="17"/>
  <c r="M1707" i="17"/>
  <c r="L1708" i="17"/>
  <c r="M1708" i="17"/>
  <c r="L1709" i="17"/>
  <c r="M1709" i="17"/>
  <c r="L1710" i="17"/>
  <c r="M1710" i="17"/>
  <c r="L1711" i="17"/>
  <c r="M1711" i="17"/>
  <c r="L1712" i="17"/>
  <c r="M1712" i="17"/>
  <c r="L1713" i="17"/>
  <c r="M1713" i="17"/>
  <c r="L1714" i="17"/>
  <c r="M1714" i="17"/>
  <c r="L1715" i="17"/>
  <c r="M1715" i="17"/>
  <c r="L1716" i="17"/>
  <c r="M1716" i="17"/>
  <c r="L1717" i="17"/>
  <c r="M1717" i="17"/>
  <c r="L1718" i="17"/>
  <c r="M1718" i="17"/>
  <c r="L1719" i="17"/>
  <c r="M1719" i="17"/>
  <c r="L1720" i="17"/>
  <c r="M1720" i="17"/>
  <c r="L1721" i="17"/>
  <c r="M1721" i="17"/>
  <c r="L1722" i="17"/>
  <c r="M1722" i="17"/>
  <c r="L1723" i="17"/>
  <c r="M1723" i="17"/>
  <c r="L1724" i="17"/>
  <c r="M1724" i="17"/>
  <c r="L1725" i="17"/>
  <c r="M1725" i="17"/>
  <c r="L1726" i="17"/>
  <c r="M1726" i="17"/>
  <c r="L1727" i="17"/>
  <c r="M1727" i="17"/>
  <c r="L1728" i="17"/>
  <c r="M1728" i="17"/>
  <c r="L1729" i="17"/>
  <c r="M1729" i="17"/>
  <c r="L1730" i="17"/>
  <c r="M1730" i="17"/>
  <c r="L1731" i="17"/>
  <c r="M1731" i="17"/>
  <c r="L1732" i="17"/>
  <c r="M1732" i="17"/>
  <c r="L1733" i="17"/>
  <c r="M1733" i="17"/>
  <c r="L1734" i="17"/>
  <c r="M1734" i="17"/>
  <c r="L1735" i="17"/>
  <c r="M1735" i="17"/>
  <c r="L1736" i="17"/>
  <c r="M1736" i="17"/>
  <c r="L1737" i="17"/>
  <c r="M1737" i="17"/>
  <c r="L1738" i="17"/>
  <c r="M1738" i="17"/>
  <c r="L1739" i="17"/>
  <c r="M1739" i="17"/>
  <c r="L1740" i="17"/>
  <c r="M1740" i="17"/>
  <c r="L1741" i="17"/>
  <c r="M1741" i="17"/>
  <c r="L1742" i="17"/>
  <c r="M1742" i="17"/>
  <c r="L1743" i="17"/>
  <c r="M1743" i="17"/>
  <c r="L1744" i="17"/>
  <c r="M1744" i="17"/>
  <c r="L1745" i="17"/>
  <c r="M1745" i="17"/>
  <c r="L1746" i="17"/>
  <c r="M1746" i="17"/>
  <c r="L1747" i="17"/>
  <c r="M1747" i="17"/>
  <c r="L1748" i="17"/>
  <c r="M1748" i="17"/>
  <c r="L1749" i="17"/>
  <c r="M1749" i="17"/>
  <c r="L1750" i="17"/>
  <c r="M1750" i="17"/>
  <c r="L1751" i="17"/>
  <c r="M1751" i="17"/>
  <c r="L1752" i="17"/>
  <c r="M1752" i="17"/>
  <c r="L1753" i="17"/>
  <c r="M1753" i="17"/>
  <c r="L1754" i="17"/>
  <c r="M1754" i="17"/>
  <c r="L1755" i="17"/>
  <c r="M1755" i="17"/>
  <c r="L1756" i="17"/>
  <c r="M1756" i="17"/>
  <c r="L1757" i="17"/>
  <c r="M1757" i="17"/>
  <c r="L1758" i="17"/>
  <c r="M1758" i="17"/>
  <c r="L1759" i="17"/>
  <c r="M1759" i="17"/>
  <c r="L1760" i="17"/>
  <c r="M1760" i="17"/>
  <c r="L1761" i="17"/>
  <c r="M1761" i="17"/>
  <c r="L1762" i="17"/>
  <c r="M1762" i="17"/>
  <c r="L1763" i="17"/>
  <c r="M1763" i="17"/>
  <c r="L1764" i="17"/>
  <c r="M1764" i="17"/>
  <c r="L1765" i="17"/>
  <c r="M1765" i="17"/>
  <c r="L1766" i="17"/>
  <c r="M1766" i="17"/>
  <c r="L1767" i="17"/>
  <c r="M1767" i="17"/>
  <c r="L1768" i="17"/>
  <c r="M1768" i="17"/>
  <c r="L1769" i="17"/>
  <c r="M1769" i="17"/>
  <c r="L1770" i="17"/>
  <c r="M1770" i="17"/>
  <c r="L1771" i="17"/>
  <c r="M1771" i="17"/>
  <c r="L1772" i="17"/>
  <c r="M1772" i="17"/>
  <c r="L1773" i="17"/>
  <c r="M1773" i="17"/>
  <c r="L1774" i="17"/>
  <c r="M1774" i="17"/>
  <c r="L1775" i="17"/>
  <c r="M1775" i="17"/>
  <c r="L1776" i="17"/>
  <c r="M1776" i="17"/>
  <c r="L1777" i="17"/>
  <c r="M1777" i="17"/>
  <c r="L1778" i="17"/>
  <c r="M1778" i="17"/>
  <c r="L1779" i="17"/>
  <c r="M1779" i="17"/>
  <c r="L1780" i="17"/>
  <c r="M1780" i="17"/>
  <c r="L1781" i="17"/>
  <c r="M1781" i="17"/>
  <c r="L1782" i="17"/>
  <c r="M1782" i="17"/>
  <c r="L1783" i="17"/>
  <c r="M1783" i="17"/>
  <c r="L1784" i="17"/>
  <c r="M1784" i="17"/>
  <c r="L1785" i="17"/>
  <c r="M1785" i="17"/>
  <c r="L1786" i="17"/>
  <c r="M1786" i="17"/>
  <c r="L1787" i="17"/>
  <c r="M1787" i="17"/>
  <c r="L1788" i="17"/>
  <c r="M1788" i="17"/>
  <c r="L1789" i="17"/>
  <c r="M1789" i="17"/>
  <c r="L1790" i="17"/>
  <c r="M1790" i="17"/>
  <c r="L1791" i="17"/>
  <c r="M1791" i="17"/>
  <c r="L1792" i="17"/>
  <c r="M1792" i="17"/>
  <c r="L1793" i="17"/>
  <c r="M1793" i="17"/>
  <c r="L1794" i="17"/>
  <c r="M1794" i="17"/>
  <c r="L1795" i="17"/>
  <c r="M1795" i="17"/>
  <c r="L1796" i="17"/>
  <c r="M1796" i="17"/>
  <c r="L1797" i="17"/>
  <c r="M1797" i="17"/>
  <c r="L1798" i="17"/>
  <c r="M1798" i="17"/>
  <c r="L1799" i="17"/>
  <c r="M1799" i="17"/>
  <c r="L1800" i="17"/>
  <c r="M1800" i="17"/>
  <c r="L1801" i="17"/>
  <c r="M1801" i="17"/>
  <c r="L1802" i="17"/>
  <c r="M1802" i="17"/>
  <c r="L1803" i="17"/>
  <c r="M1803" i="17"/>
  <c r="L1804" i="17"/>
  <c r="M1804" i="17"/>
  <c r="L1805" i="17"/>
  <c r="M1805" i="17"/>
  <c r="L1806" i="17"/>
  <c r="M1806" i="17"/>
  <c r="L1807" i="17"/>
  <c r="M1807" i="17"/>
  <c r="L1808" i="17"/>
  <c r="M1808" i="17"/>
  <c r="L1809" i="17"/>
  <c r="M1809" i="17"/>
  <c r="L1810" i="17"/>
  <c r="M1810" i="17"/>
  <c r="L1811" i="17"/>
  <c r="M1811" i="17"/>
  <c r="L1812" i="17"/>
  <c r="M1812" i="17"/>
  <c r="L1813" i="17"/>
  <c r="M1813" i="17"/>
  <c r="L1814" i="17"/>
  <c r="M1814" i="17"/>
  <c r="L1815" i="17"/>
  <c r="M1815" i="17"/>
  <c r="L1816" i="17"/>
  <c r="M1816" i="17"/>
  <c r="L1817" i="17"/>
  <c r="M1817" i="17"/>
  <c r="L1818" i="17"/>
  <c r="M1818" i="17"/>
  <c r="L1819" i="17"/>
  <c r="M1819" i="17"/>
  <c r="L1820" i="17"/>
  <c r="M1820" i="17"/>
  <c r="L1821" i="17"/>
  <c r="M1821" i="17"/>
  <c r="L1822" i="17"/>
  <c r="M1822" i="17"/>
  <c r="L1823" i="17"/>
  <c r="M1823" i="17"/>
  <c r="L1824" i="17"/>
  <c r="M1824" i="17"/>
  <c r="L1825" i="17"/>
  <c r="M1825" i="17"/>
  <c r="L1826" i="17"/>
  <c r="M1826" i="17"/>
  <c r="L1827" i="17"/>
  <c r="M1827" i="17"/>
  <c r="L1828" i="17"/>
  <c r="M1828" i="17"/>
  <c r="L1829" i="17"/>
  <c r="M1829" i="17"/>
  <c r="L1830" i="17"/>
  <c r="M1830" i="17"/>
  <c r="L1831" i="17"/>
  <c r="M1831" i="17"/>
  <c r="L1832" i="17"/>
  <c r="M1832" i="17"/>
  <c r="L1833" i="17"/>
  <c r="M1833" i="17"/>
  <c r="L1834" i="17"/>
  <c r="M1834" i="17"/>
  <c r="L1835" i="17"/>
  <c r="M1835" i="17"/>
  <c r="L1836" i="17"/>
  <c r="M1836" i="17"/>
  <c r="L1837" i="17"/>
  <c r="M1837" i="17"/>
  <c r="L1838" i="17"/>
  <c r="M1838" i="17"/>
  <c r="L1839" i="17"/>
  <c r="M1839" i="17"/>
  <c r="L1840" i="17"/>
  <c r="M1840" i="17"/>
  <c r="L1841" i="17"/>
  <c r="M1841" i="17"/>
  <c r="L1842" i="17"/>
  <c r="M1842" i="17"/>
  <c r="L1843" i="17"/>
  <c r="M1843" i="17"/>
  <c r="L1844" i="17"/>
  <c r="M1844" i="17"/>
  <c r="L1845" i="17"/>
  <c r="M1845" i="17"/>
  <c r="L1846" i="17"/>
  <c r="M1846" i="17"/>
  <c r="L1847" i="17"/>
  <c r="M1847" i="17"/>
  <c r="L1848" i="17"/>
  <c r="M1848" i="17"/>
  <c r="L1849" i="17"/>
  <c r="M1849" i="17"/>
  <c r="L1850" i="17"/>
  <c r="M1850" i="17"/>
  <c r="L1851" i="17"/>
  <c r="M1851" i="17"/>
  <c r="L1852" i="17"/>
  <c r="M1852" i="17"/>
  <c r="L1853" i="17"/>
  <c r="M1853" i="17"/>
  <c r="L1854" i="17"/>
  <c r="M1854" i="17"/>
  <c r="L1855" i="17"/>
  <c r="M1855" i="17"/>
  <c r="L1856" i="17"/>
  <c r="M1856" i="17"/>
  <c r="L1857" i="17"/>
  <c r="M1857" i="17"/>
  <c r="L1858" i="17"/>
  <c r="M1858" i="17"/>
  <c r="L1859" i="17"/>
  <c r="M1859" i="17"/>
  <c r="L1860" i="17"/>
  <c r="M1860" i="17"/>
  <c r="L1861" i="17"/>
  <c r="M1861" i="17"/>
  <c r="L1862" i="17"/>
  <c r="M1862" i="17"/>
  <c r="L1863" i="17"/>
  <c r="M1863" i="17"/>
  <c r="L1864" i="17"/>
  <c r="M1864" i="17"/>
  <c r="L1865" i="17"/>
  <c r="M1865" i="17"/>
  <c r="L1866" i="17"/>
  <c r="M1866" i="17"/>
  <c r="L1867" i="17"/>
  <c r="M1867" i="17"/>
  <c r="L1868" i="17"/>
  <c r="M1868" i="17"/>
  <c r="L1869" i="17"/>
  <c r="M1869" i="17"/>
  <c r="L1870" i="17"/>
  <c r="M1870" i="17"/>
  <c r="L1871" i="17"/>
  <c r="M1871" i="17"/>
  <c r="L1872" i="17"/>
  <c r="M1872" i="17"/>
  <c r="L1873" i="17"/>
  <c r="M1873" i="17"/>
  <c r="L1874" i="17"/>
  <c r="M1874" i="17"/>
  <c r="L1875" i="17"/>
  <c r="M1875" i="17"/>
  <c r="L1876" i="17"/>
  <c r="M1876" i="17"/>
  <c r="L1877" i="17"/>
  <c r="M1877" i="17"/>
  <c r="L1878" i="17"/>
  <c r="M1878" i="17"/>
  <c r="L1879" i="17"/>
  <c r="M1879" i="17"/>
  <c r="L1880" i="17"/>
  <c r="M1880" i="17"/>
  <c r="L1881" i="17"/>
  <c r="M1881" i="17"/>
  <c r="L1882" i="17"/>
  <c r="M1882" i="17"/>
  <c r="L1883" i="17"/>
  <c r="M1883" i="17"/>
  <c r="L1884" i="17"/>
  <c r="M1884" i="17"/>
  <c r="L1885" i="17"/>
  <c r="M1885" i="17"/>
  <c r="L1886" i="17"/>
  <c r="M1886" i="17"/>
  <c r="L1887" i="17"/>
  <c r="M1887" i="17"/>
  <c r="L1888" i="17"/>
  <c r="M1888" i="17"/>
  <c r="L1889" i="17"/>
  <c r="M1889" i="17"/>
  <c r="L1890" i="17"/>
  <c r="M1890" i="17"/>
  <c r="L1891" i="17"/>
  <c r="M1891" i="17"/>
  <c r="L1892" i="17"/>
  <c r="M1892" i="17"/>
  <c r="L1893" i="17"/>
  <c r="M1893" i="17"/>
  <c r="L1894" i="17"/>
  <c r="M1894" i="17"/>
  <c r="L1895" i="17"/>
  <c r="M1895" i="17"/>
  <c r="L1896" i="17"/>
  <c r="M1896" i="17"/>
  <c r="L1897" i="17"/>
  <c r="M1897" i="17"/>
  <c r="L1898" i="17"/>
  <c r="M1898" i="17"/>
  <c r="L1899" i="17"/>
  <c r="M1899" i="17"/>
  <c r="L1900" i="17"/>
  <c r="M1900" i="17"/>
  <c r="L1901" i="17"/>
  <c r="M1901" i="17"/>
  <c r="L1902" i="17"/>
  <c r="M1902" i="17"/>
  <c r="L1903" i="17"/>
  <c r="M1903" i="17"/>
  <c r="L1904" i="17"/>
  <c r="M1904" i="17"/>
  <c r="L1905" i="17"/>
  <c r="M1905" i="17"/>
  <c r="L1906" i="17"/>
  <c r="M1906" i="17"/>
  <c r="L1907" i="17"/>
  <c r="M1907" i="17"/>
  <c r="L1908" i="17"/>
  <c r="M1908" i="17"/>
  <c r="L1909" i="17"/>
  <c r="M1909" i="17"/>
  <c r="L1910" i="17"/>
  <c r="M1910" i="17"/>
  <c r="L1911" i="17"/>
  <c r="M1911" i="17"/>
  <c r="L1912" i="17"/>
  <c r="M1912" i="17"/>
  <c r="L1913" i="17"/>
  <c r="M1913" i="17"/>
  <c r="L1914" i="17"/>
  <c r="M1914" i="17"/>
  <c r="L1915" i="17"/>
  <c r="M1915" i="17"/>
  <c r="L1916" i="17"/>
  <c r="M1916" i="17"/>
  <c r="L1917" i="17"/>
  <c r="M1917" i="17"/>
  <c r="L1918" i="17"/>
  <c r="M1918" i="17"/>
  <c r="L1919" i="17"/>
  <c r="M1919" i="17"/>
  <c r="L1920" i="17"/>
  <c r="M1920" i="17"/>
  <c r="L1921" i="17"/>
  <c r="M1921" i="17"/>
  <c r="L1922" i="17"/>
  <c r="M1922" i="17"/>
  <c r="L1923" i="17"/>
  <c r="M1923" i="17"/>
  <c r="L1924" i="17"/>
  <c r="M1924" i="17"/>
  <c r="L1925" i="17"/>
  <c r="M1925" i="17"/>
  <c r="L1926" i="17"/>
  <c r="M1926" i="17"/>
  <c r="L1927" i="17"/>
  <c r="M1927" i="17"/>
  <c r="L1928" i="17"/>
  <c r="M1928" i="17"/>
  <c r="L1929" i="17"/>
  <c r="M1929" i="17"/>
  <c r="L1930" i="17"/>
  <c r="M1930" i="17"/>
  <c r="L1931" i="17"/>
  <c r="M1931" i="17"/>
  <c r="L1932" i="17"/>
  <c r="M1932" i="17"/>
  <c r="L1933" i="17"/>
  <c r="M1933" i="17"/>
  <c r="L1934" i="17"/>
  <c r="M1934" i="17"/>
  <c r="L1935" i="17"/>
  <c r="M1935" i="17"/>
  <c r="L1936" i="17"/>
  <c r="M1936" i="17"/>
  <c r="L1937" i="17"/>
  <c r="M1937" i="17"/>
  <c r="L1938" i="17"/>
  <c r="M1938" i="17"/>
  <c r="L1939" i="17"/>
  <c r="M1939" i="17"/>
  <c r="L1940" i="17"/>
  <c r="M1940" i="17"/>
  <c r="L1941" i="17"/>
  <c r="M1941" i="17"/>
  <c r="L1942" i="17"/>
  <c r="M1942" i="17"/>
  <c r="L1943" i="17"/>
  <c r="M1943" i="17"/>
  <c r="L1944" i="17"/>
  <c r="M1944" i="17"/>
  <c r="L1945" i="17"/>
  <c r="M1945" i="17"/>
  <c r="L1946" i="17"/>
  <c r="M1946" i="17"/>
  <c r="L1947" i="17"/>
  <c r="M1947" i="17"/>
  <c r="L1948" i="17"/>
  <c r="M1948" i="17"/>
  <c r="L1949" i="17"/>
  <c r="M1949" i="17"/>
  <c r="L1950" i="17"/>
  <c r="M1950" i="17"/>
  <c r="L1951" i="17"/>
  <c r="M1951" i="17"/>
  <c r="L1952" i="17"/>
  <c r="M1952" i="17"/>
  <c r="L1953" i="17"/>
  <c r="M1953" i="17"/>
  <c r="L1954" i="17"/>
  <c r="M1954" i="17"/>
  <c r="L1955" i="17"/>
  <c r="M1955" i="17"/>
  <c r="L1956" i="17"/>
  <c r="M1956" i="17"/>
  <c r="L1957" i="17"/>
  <c r="M1957" i="17"/>
  <c r="L1958" i="17"/>
  <c r="M1958" i="17"/>
  <c r="L1959" i="17"/>
  <c r="M1959" i="17"/>
  <c r="L1960" i="17"/>
  <c r="M1960" i="17"/>
  <c r="L1961" i="17"/>
  <c r="M1961" i="17"/>
  <c r="L1962" i="17"/>
  <c r="M1962" i="17"/>
  <c r="L1963" i="17"/>
  <c r="M1963" i="17"/>
  <c r="L1964" i="17"/>
  <c r="M1964" i="17"/>
  <c r="L1965" i="17"/>
  <c r="M1965" i="17"/>
  <c r="L1966" i="17"/>
  <c r="M1966" i="17"/>
  <c r="L1967" i="17"/>
  <c r="M1967" i="17"/>
  <c r="L1968" i="17"/>
  <c r="M1968" i="17"/>
  <c r="L1969" i="17"/>
  <c r="M1969" i="17"/>
  <c r="L1970" i="17"/>
  <c r="M1970" i="17"/>
  <c r="L1971" i="17"/>
  <c r="M1971" i="17"/>
  <c r="L1972" i="17"/>
  <c r="M1972" i="17"/>
  <c r="L1973" i="17"/>
  <c r="M1973" i="17"/>
  <c r="L1974" i="17"/>
  <c r="M1974" i="17"/>
  <c r="L1975" i="17"/>
  <c r="M1975" i="17"/>
  <c r="L1976" i="17"/>
  <c r="M1976" i="17"/>
  <c r="L1977" i="17"/>
  <c r="M1977" i="17"/>
  <c r="L1978" i="17"/>
  <c r="M1978" i="17"/>
  <c r="L1979" i="17"/>
  <c r="M1979" i="17"/>
  <c r="L1980" i="17"/>
  <c r="M1980" i="17"/>
  <c r="L1981" i="17"/>
  <c r="M1981" i="17"/>
  <c r="L1982" i="17"/>
  <c r="M1982" i="17"/>
  <c r="L1983" i="17"/>
  <c r="M1983" i="17"/>
  <c r="L1984" i="17"/>
  <c r="M1984" i="17"/>
  <c r="L1985" i="17"/>
  <c r="M1985" i="17"/>
  <c r="L1986" i="17"/>
  <c r="M1986" i="17"/>
  <c r="L1987" i="17"/>
  <c r="M1987" i="17"/>
  <c r="L1988" i="17"/>
  <c r="M1988" i="17"/>
  <c r="L1989" i="17"/>
  <c r="M1989" i="17"/>
  <c r="L1990" i="17"/>
  <c r="M1990" i="17"/>
  <c r="L1991" i="17"/>
  <c r="M1991" i="17"/>
  <c r="L1992" i="17"/>
  <c r="M1992" i="17"/>
  <c r="L1993" i="17"/>
  <c r="M1993" i="17"/>
  <c r="L1994" i="17"/>
  <c r="M1994" i="17"/>
  <c r="L1995" i="17"/>
  <c r="M1995" i="17"/>
  <c r="L1996" i="17"/>
  <c r="M1996" i="17"/>
  <c r="L1997" i="17"/>
  <c r="M1997" i="17"/>
  <c r="L1998" i="17"/>
  <c r="M1998" i="17"/>
  <c r="L1999" i="17"/>
  <c r="M1999" i="17"/>
  <c r="L2000" i="17"/>
  <c r="M2000" i="17"/>
  <c r="L2001" i="17"/>
  <c r="M2001" i="17"/>
  <c r="L2002" i="17"/>
  <c r="M2002" i="17"/>
  <c r="L2003" i="17"/>
  <c r="M2003" i="17"/>
  <c r="L2004" i="17"/>
  <c r="M2004" i="17"/>
  <c r="L2005" i="17"/>
  <c r="M2005" i="17"/>
  <c r="L2006" i="17"/>
  <c r="M2006" i="17"/>
  <c r="L2007" i="17"/>
  <c r="M2007" i="17"/>
  <c r="L2008" i="17"/>
  <c r="M2008" i="17"/>
  <c r="L2009" i="17"/>
  <c r="M2009" i="17"/>
  <c r="L2010" i="17"/>
  <c r="M2010" i="17"/>
  <c r="L2011" i="17"/>
  <c r="M2011" i="17"/>
  <c r="L2012" i="17"/>
  <c r="M2012" i="17"/>
  <c r="L2013" i="17"/>
  <c r="M2013" i="17"/>
  <c r="L2014" i="17"/>
  <c r="M2014" i="17"/>
  <c r="L2015" i="17"/>
  <c r="M2015" i="17"/>
  <c r="L2016" i="17"/>
  <c r="M2016" i="17"/>
  <c r="L2017" i="17"/>
  <c r="M2017" i="17"/>
  <c r="L2018" i="17"/>
  <c r="M2018" i="17"/>
  <c r="L2019" i="17"/>
  <c r="M2019" i="17"/>
  <c r="L2020" i="17"/>
  <c r="M2020" i="17"/>
  <c r="L2021" i="17"/>
  <c r="M2021" i="17"/>
  <c r="L2022" i="17"/>
  <c r="M2022" i="17"/>
  <c r="L2023" i="17"/>
  <c r="M2023" i="17"/>
  <c r="L2024" i="17"/>
  <c r="M2024" i="17"/>
  <c r="L2025" i="17"/>
  <c r="M2025" i="17"/>
  <c r="L2026" i="17"/>
  <c r="M2026" i="17"/>
  <c r="L2027" i="17"/>
  <c r="M2027" i="17"/>
  <c r="L2028" i="17"/>
  <c r="M2028" i="17"/>
  <c r="L2029" i="17"/>
  <c r="M2029" i="17"/>
  <c r="L2030" i="17"/>
  <c r="M2030" i="17"/>
  <c r="L2031" i="17"/>
  <c r="M2031" i="17"/>
  <c r="L2032" i="17"/>
  <c r="M2032" i="17"/>
  <c r="L2033" i="17"/>
  <c r="M2033" i="17"/>
  <c r="L2034" i="17"/>
  <c r="M2034" i="17"/>
  <c r="L2035" i="17"/>
  <c r="M2035" i="17"/>
  <c r="L2036" i="17"/>
  <c r="M2036" i="17"/>
  <c r="L2037" i="17"/>
  <c r="M2037" i="17"/>
  <c r="L2038" i="17"/>
  <c r="M2038" i="17"/>
  <c r="L2039" i="17"/>
  <c r="M2039" i="17"/>
  <c r="L2040" i="17"/>
  <c r="M2040" i="17"/>
  <c r="L2041" i="17"/>
  <c r="M2041" i="17"/>
  <c r="L2042" i="17"/>
  <c r="M2042" i="17"/>
  <c r="L2043" i="17"/>
  <c r="M2043" i="17"/>
  <c r="L2044" i="17"/>
  <c r="M2044" i="17"/>
  <c r="L2045" i="17"/>
  <c r="M2045" i="17"/>
  <c r="L2046" i="17"/>
  <c r="M2046" i="17"/>
  <c r="L2047" i="17"/>
  <c r="M2047" i="17"/>
  <c r="L2048" i="17"/>
  <c r="M2048" i="17"/>
  <c r="L2049" i="17"/>
  <c r="M2049" i="17"/>
  <c r="L2050" i="17"/>
  <c r="M2050" i="17"/>
  <c r="L2051" i="17"/>
  <c r="M2051" i="17"/>
  <c r="L2052" i="17"/>
  <c r="M2052" i="17"/>
  <c r="L2053" i="17"/>
  <c r="M2053" i="17"/>
  <c r="L2054" i="17"/>
  <c r="M2054" i="17"/>
  <c r="L2055" i="17"/>
  <c r="M2055" i="17"/>
  <c r="L2056" i="17"/>
  <c r="M2056" i="17"/>
  <c r="L2057" i="17"/>
  <c r="M2057" i="17"/>
  <c r="L2058" i="17"/>
  <c r="M2058" i="17"/>
  <c r="L2059" i="17"/>
  <c r="M2059" i="17"/>
  <c r="L2060" i="17"/>
  <c r="M2060" i="17"/>
  <c r="L2061" i="17"/>
  <c r="M2061" i="17"/>
  <c r="L2062" i="17"/>
  <c r="M2062" i="17"/>
  <c r="L2063" i="17"/>
  <c r="M2063" i="17"/>
  <c r="L2064" i="17"/>
  <c r="M2064" i="17"/>
  <c r="L2065" i="17"/>
  <c r="M2065" i="17"/>
  <c r="L2066" i="17"/>
  <c r="M2066" i="17"/>
  <c r="L2067" i="17"/>
  <c r="M2067" i="17"/>
  <c r="L2068" i="17"/>
  <c r="M2068" i="17"/>
  <c r="L2069" i="17"/>
  <c r="M2069" i="17"/>
  <c r="L2070" i="17"/>
  <c r="M2070" i="17"/>
  <c r="L2071" i="17"/>
  <c r="M2071" i="17"/>
  <c r="L2072" i="17"/>
  <c r="M2072" i="17"/>
  <c r="L2073" i="17"/>
  <c r="M2073" i="17"/>
  <c r="L2074" i="17"/>
  <c r="M2074" i="17"/>
  <c r="L2075" i="17"/>
  <c r="M2075" i="17"/>
  <c r="L2076" i="17"/>
  <c r="M2076" i="17"/>
  <c r="L2077" i="17"/>
  <c r="M2077" i="17"/>
  <c r="L2078" i="17"/>
  <c r="M2078" i="17"/>
  <c r="L2079" i="17"/>
  <c r="M2079" i="17"/>
  <c r="L2080" i="17"/>
  <c r="M2080" i="17"/>
  <c r="L2081" i="17"/>
  <c r="M2081" i="17"/>
  <c r="L2082" i="17"/>
  <c r="M2082" i="17"/>
  <c r="L2083" i="17"/>
  <c r="M2083" i="17"/>
  <c r="L2084" i="17"/>
  <c r="M2084" i="17"/>
  <c r="L2085" i="17"/>
  <c r="M2085" i="17"/>
  <c r="L2086" i="17"/>
  <c r="M2086" i="17"/>
  <c r="L2087" i="17"/>
  <c r="M2087" i="17"/>
  <c r="L2088" i="17"/>
  <c r="M2088" i="17"/>
  <c r="L2089" i="17"/>
  <c r="M2089" i="17"/>
  <c r="L2090" i="17"/>
  <c r="M2090" i="17"/>
  <c r="L2091" i="17"/>
  <c r="M2091" i="17"/>
  <c r="L2092" i="17"/>
  <c r="M2092" i="17"/>
  <c r="L2093" i="17"/>
  <c r="M2093" i="17"/>
  <c r="L2094" i="17"/>
  <c r="M2094" i="17"/>
  <c r="L2095" i="17"/>
  <c r="M2095" i="17"/>
  <c r="L2096" i="17"/>
  <c r="M2096" i="17"/>
  <c r="L2097" i="17"/>
  <c r="M2097" i="17"/>
  <c r="L2098" i="17"/>
  <c r="M2098" i="17"/>
  <c r="L2099" i="17"/>
  <c r="M2099" i="17"/>
  <c r="L2100" i="17"/>
  <c r="M2100" i="17"/>
  <c r="L2101" i="17"/>
  <c r="M2101" i="17"/>
  <c r="L2102" i="17"/>
  <c r="M2102" i="17"/>
  <c r="L2103" i="17"/>
  <c r="M2103" i="17"/>
  <c r="L2104" i="17"/>
  <c r="M2104" i="17"/>
  <c r="L2105" i="17"/>
  <c r="M2105" i="17"/>
  <c r="L2106" i="17"/>
  <c r="M2106" i="17"/>
  <c r="L2107" i="17"/>
  <c r="M2107" i="17"/>
  <c r="L2108" i="17"/>
  <c r="M2108" i="17"/>
  <c r="L2109" i="17"/>
  <c r="M2109" i="17"/>
  <c r="L2110" i="17"/>
  <c r="M2110" i="17"/>
  <c r="L2111" i="17"/>
  <c r="M2111" i="17"/>
  <c r="L2112" i="17"/>
  <c r="M2112" i="17"/>
  <c r="L2113" i="17"/>
  <c r="M2113" i="17"/>
  <c r="L2114" i="17"/>
  <c r="M2114" i="17"/>
  <c r="L2115" i="17"/>
  <c r="M2115" i="17"/>
  <c r="L2116" i="17"/>
  <c r="M2116" i="17"/>
  <c r="L2117" i="17"/>
  <c r="M2117" i="17"/>
  <c r="M18" i="17"/>
  <c r="L18" i="17"/>
  <c r="B515" i="19"/>
  <c r="D515" i="19"/>
  <c r="F515" i="19" s="1"/>
  <c r="I515" i="19"/>
  <c r="B516" i="19"/>
  <c r="D516" i="19"/>
  <c r="F516" i="19" s="1"/>
  <c r="I516" i="19"/>
  <c r="B517" i="19"/>
  <c r="D517" i="19"/>
  <c r="F517" i="19" s="1"/>
  <c r="I517" i="19"/>
  <c r="B518" i="19"/>
  <c r="D518" i="19"/>
  <c r="F518" i="19" s="1"/>
  <c r="I518" i="19"/>
  <c r="B496" i="19"/>
  <c r="D496" i="19"/>
  <c r="E496" i="19" s="1"/>
  <c r="I496" i="19"/>
  <c r="B497" i="19"/>
  <c r="D497" i="19"/>
  <c r="E497" i="19"/>
  <c r="F497" i="19"/>
  <c r="I497" i="19"/>
  <c r="B498" i="19"/>
  <c r="D498" i="19"/>
  <c r="E498" i="19" s="1"/>
  <c r="F498" i="19"/>
  <c r="I498" i="19"/>
  <c r="B499" i="19"/>
  <c r="D499" i="19"/>
  <c r="E499" i="19"/>
  <c r="F499" i="19"/>
  <c r="I499" i="19"/>
  <c r="B500" i="19"/>
  <c r="D500" i="19"/>
  <c r="E500" i="19" s="1"/>
  <c r="I500" i="19"/>
  <c r="B501" i="19"/>
  <c r="D501" i="19"/>
  <c r="I501" i="19"/>
  <c r="B502" i="19"/>
  <c r="D502" i="19"/>
  <c r="E502" i="19" s="1"/>
  <c r="I502" i="19"/>
  <c r="B503" i="19"/>
  <c r="D503" i="19"/>
  <c r="E503" i="19"/>
  <c r="F503" i="19"/>
  <c r="I503" i="19"/>
  <c r="B504" i="19"/>
  <c r="D504" i="19"/>
  <c r="E504" i="19" s="1"/>
  <c r="F504" i="19"/>
  <c r="I504" i="19"/>
  <c r="B505" i="19"/>
  <c r="D505" i="19"/>
  <c r="E505" i="19"/>
  <c r="F505" i="19"/>
  <c r="I505" i="19"/>
  <c r="B506" i="19"/>
  <c r="D506" i="19"/>
  <c r="E506" i="19" s="1"/>
  <c r="I506" i="19"/>
  <c r="B507" i="19"/>
  <c r="D507" i="19"/>
  <c r="I507" i="19"/>
  <c r="B508" i="19"/>
  <c r="D508" i="19"/>
  <c r="E508" i="19" s="1"/>
  <c r="I508" i="19"/>
  <c r="B509" i="19"/>
  <c r="D509" i="19"/>
  <c r="E509" i="19"/>
  <c r="F509" i="19"/>
  <c r="I509" i="19"/>
  <c r="B510" i="19"/>
  <c r="D510" i="19"/>
  <c r="E510" i="19" s="1"/>
  <c r="F510" i="19"/>
  <c r="I510" i="19"/>
  <c r="B511" i="19"/>
  <c r="D511" i="19"/>
  <c r="E511" i="19"/>
  <c r="F511" i="19"/>
  <c r="I511" i="19"/>
  <c r="B512" i="19"/>
  <c r="D512" i="19"/>
  <c r="E512" i="19" s="1"/>
  <c r="I512" i="19"/>
  <c r="B513" i="19"/>
  <c r="D513" i="19"/>
  <c r="I513" i="19"/>
  <c r="B514" i="19"/>
  <c r="D514" i="19"/>
  <c r="E514" i="19" s="1"/>
  <c r="I514" i="19"/>
  <c r="B473" i="19"/>
  <c r="D473" i="19"/>
  <c r="E473" i="19" s="1"/>
  <c r="F473" i="19"/>
  <c r="I473" i="19"/>
  <c r="B474" i="19"/>
  <c r="D474" i="19"/>
  <c r="E474" i="19" s="1"/>
  <c r="F474" i="19"/>
  <c r="I474" i="19"/>
  <c r="B475" i="19"/>
  <c r="D475" i="19"/>
  <c r="E475" i="19" s="1"/>
  <c r="I475" i="19"/>
  <c r="B476" i="19"/>
  <c r="D476" i="19"/>
  <c r="I476" i="19"/>
  <c r="B477" i="19"/>
  <c r="D477" i="19"/>
  <c r="E477" i="19" s="1"/>
  <c r="I477" i="19"/>
  <c r="B478" i="19"/>
  <c r="D478" i="19"/>
  <c r="E478" i="19"/>
  <c r="F478" i="19"/>
  <c r="I478" i="19"/>
  <c r="B479" i="19"/>
  <c r="D479" i="19"/>
  <c r="E479" i="19"/>
  <c r="F479" i="19"/>
  <c r="I479" i="19"/>
  <c r="B480" i="19"/>
  <c r="D480" i="19"/>
  <c r="E480" i="19"/>
  <c r="F480" i="19"/>
  <c r="I480" i="19"/>
  <c r="B481" i="19"/>
  <c r="D481" i="19"/>
  <c r="E481" i="19"/>
  <c r="F481" i="19"/>
  <c r="I481" i="19"/>
  <c r="B482" i="19"/>
  <c r="D482" i="19"/>
  <c r="I482" i="19"/>
  <c r="B483" i="19"/>
  <c r="D483" i="19"/>
  <c r="E483" i="19" s="1"/>
  <c r="I483" i="19"/>
  <c r="B484" i="19"/>
  <c r="D484" i="19"/>
  <c r="E484" i="19"/>
  <c r="F484" i="19"/>
  <c r="I484" i="19"/>
  <c r="B485" i="19"/>
  <c r="D485" i="19"/>
  <c r="E485" i="19"/>
  <c r="F485" i="19"/>
  <c r="I485" i="19"/>
  <c r="B486" i="19"/>
  <c r="D486" i="19"/>
  <c r="E486" i="19"/>
  <c r="F486" i="19"/>
  <c r="I486" i="19"/>
  <c r="B487" i="19"/>
  <c r="D487" i="19"/>
  <c r="E487" i="19"/>
  <c r="F487" i="19"/>
  <c r="I487" i="19"/>
  <c r="B488" i="19"/>
  <c r="D488" i="19"/>
  <c r="I488" i="19"/>
  <c r="B489" i="19"/>
  <c r="D489" i="19"/>
  <c r="E489" i="19" s="1"/>
  <c r="I489" i="19"/>
  <c r="B490" i="19"/>
  <c r="D490" i="19"/>
  <c r="E490" i="19"/>
  <c r="F490" i="19"/>
  <c r="I490" i="19"/>
  <c r="B491" i="19"/>
  <c r="D491" i="19"/>
  <c r="E491" i="19" s="1"/>
  <c r="F491" i="19"/>
  <c r="I491" i="19"/>
  <c r="B492" i="19"/>
  <c r="D492" i="19"/>
  <c r="E492" i="19"/>
  <c r="F492" i="19"/>
  <c r="I492" i="19"/>
  <c r="B493" i="19"/>
  <c r="D493" i="19"/>
  <c r="E493" i="19"/>
  <c r="F493" i="19"/>
  <c r="I493" i="19"/>
  <c r="B494" i="19"/>
  <c r="D494" i="19"/>
  <c r="I494" i="19"/>
  <c r="B495" i="19"/>
  <c r="D495" i="19"/>
  <c r="E495" i="19" s="1"/>
  <c r="I495" i="19"/>
  <c r="B455" i="19"/>
  <c r="D455" i="19"/>
  <c r="E455" i="19" s="1"/>
  <c r="F455" i="19"/>
  <c r="I455" i="19"/>
  <c r="B456" i="19"/>
  <c r="D456" i="19"/>
  <c r="E456" i="19" s="1"/>
  <c r="F456" i="19"/>
  <c r="I456" i="19"/>
  <c r="B457" i="19"/>
  <c r="D457" i="19"/>
  <c r="E457" i="19" s="1"/>
  <c r="I457" i="19"/>
  <c r="B458" i="19"/>
  <c r="D458" i="19"/>
  <c r="E458" i="19" s="1"/>
  <c r="F458" i="19"/>
  <c r="I458" i="19"/>
  <c r="B459" i="19"/>
  <c r="D459" i="19"/>
  <c r="E459" i="19" s="1"/>
  <c r="I459" i="19"/>
  <c r="B460" i="19"/>
  <c r="D460" i="19"/>
  <c r="E460" i="19" s="1"/>
  <c r="I460" i="19"/>
  <c r="B461" i="19"/>
  <c r="D461" i="19"/>
  <c r="E461" i="19" s="1"/>
  <c r="F461" i="19"/>
  <c r="I461" i="19"/>
  <c r="B462" i="19"/>
  <c r="D462" i="19"/>
  <c r="E462" i="19" s="1"/>
  <c r="I462" i="19"/>
  <c r="B463" i="19"/>
  <c r="D463" i="19"/>
  <c r="E463" i="19" s="1"/>
  <c r="I463" i="19"/>
  <c r="B464" i="19"/>
  <c r="D464" i="19"/>
  <c r="E464" i="19" s="1"/>
  <c r="F464" i="19"/>
  <c r="I464" i="19"/>
  <c r="B465" i="19"/>
  <c r="D465" i="19"/>
  <c r="E465" i="19" s="1"/>
  <c r="I465" i="19"/>
  <c r="B466" i="19"/>
  <c r="D466" i="19"/>
  <c r="E466" i="19" s="1"/>
  <c r="I466" i="19"/>
  <c r="B467" i="19"/>
  <c r="D467" i="19"/>
  <c r="E467" i="19" s="1"/>
  <c r="F467" i="19"/>
  <c r="I467" i="19"/>
  <c r="B468" i="19"/>
  <c r="D468" i="19"/>
  <c r="E468" i="19" s="1"/>
  <c r="I468" i="19"/>
  <c r="B469" i="19"/>
  <c r="D469" i="19"/>
  <c r="E469" i="19" s="1"/>
  <c r="I469" i="19"/>
  <c r="B470" i="19"/>
  <c r="D470" i="19"/>
  <c r="E470" i="19" s="1"/>
  <c r="F470" i="19"/>
  <c r="I470" i="19"/>
  <c r="B471" i="19"/>
  <c r="D471" i="19"/>
  <c r="E471" i="19" s="1"/>
  <c r="I471" i="19"/>
  <c r="B472" i="19"/>
  <c r="D472" i="19"/>
  <c r="E472" i="19" s="1"/>
  <c r="I472" i="19"/>
  <c r="B426" i="19"/>
  <c r="D426" i="19"/>
  <c r="F426" i="19" s="1"/>
  <c r="E426" i="19"/>
  <c r="I426" i="19"/>
  <c r="B427" i="19"/>
  <c r="D427" i="19"/>
  <c r="F427" i="19" s="1"/>
  <c r="I427" i="19"/>
  <c r="B428" i="19"/>
  <c r="D428" i="19"/>
  <c r="F428" i="19" s="1"/>
  <c r="I428" i="19"/>
  <c r="B429" i="19"/>
  <c r="D429" i="19"/>
  <c r="F429" i="19" s="1"/>
  <c r="E429" i="19"/>
  <c r="I429" i="19"/>
  <c r="B430" i="19"/>
  <c r="D430" i="19"/>
  <c r="F430" i="19" s="1"/>
  <c r="I430" i="19"/>
  <c r="B431" i="19"/>
  <c r="D431" i="19"/>
  <c r="F431" i="19" s="1"/>
  <c r="I431" i="19"/>
  <c r="B432" i="19"/>
  <c r="D432" i="19"/>
  <c r="F432" i="19" s="1"/>
  <c r="E432" i="19"/>
  <c r="I432" i="19"/>
  <c r="B433" i="19"/>
  <c r="D433" i="19"/>
  <c r="F433" i="19" s="1"/>
  <c r="I433" i="19"/>
  <c r="B434" i="19"/>
  <c r="D434" i="19"/>
  <c r="F434" i="19" s="1"/>
  <c r="I434" i="19"/>
  <c r="B435" i="19"/>
  <c r="D435" i="19"/>
  <c r="F435" i="19" s="1"/>
  <c r="E435" i="19"/>
  <c r="I435" i="19"/>
  <c r="B436" i="19"/>
  <c r="D436" i="19"/>
  <c r="F436" i="19" s="1"/>
  <c r="I436" i="19"/>
  <c r="B437" i="19"/>
  <c r="D437" i="19"/>
  <c r="F437" i="19" s="1"/>
  <c r="I437" i="19"/>
  <c r="B438" i="19"/>
  <c r="D438" i="19"/>
  <c r="F438" i="19" s="1"/>
  <c r="E438" i="19"/>
  <c r="I438" i="19"/>
  <c r="B439" i="19"/>
  <c r="D439" i="19"/>
  <c r="F439" i="19" s="1"/>
  <c r="I439" i="19"/>
  <c r="B440" i="19"/>
  <c r="D440" i="19"/>
  <c r="F440" i="19" s="1"/>
  <c r="I440" i="19"/>
  <c r="B441" i="19"/>
  <c r="D441" i="19"/>
  <c r="F441" i="19" s="1"/>
  <c r="E441" i="19"/>
  <c r="I441" i="19"/>
  <c r="B442" i="19"/>
  <c r="D442" i="19"/>
  <c r="F442" i="19" s="1"/>
  <c r="I442" i="19"/>
  <c r="B443" i="19"/>
  <c r="D443" i="19"/>
  <c r="F443" i="19" s="1"/>
  <c r="I443" i="19"/>
  <c r="B444" i="19"/>
  <c r="D444" i="19"/>
  <c r="F444" i="19" s="1"/>
  <c r="E444" i="19"/>
  <c r="I444" i="19"/>
  <c r="B445" i="19"/>
  <c r="D445" i="19"/>
  <c r="F445" i="19" s="1"/>
  <c r="I445" i="19"/>
  <c r="B446" i="19"/>
  <c r="D446" i="19"/>
  <c r="F446" i="19" s="1"/>
  <c r="I446" i="19"/>
  <c r="B447" i="19"/>
  <c r="D447" i="19"/>
  <c r="F447" i="19" s="1"/>
  <c r="E447" i="19"/>
  <c r="I447" i="19"/>
  <c r="B448" i="19"/>
  <c r="D448" i="19"/>
  <c r="F448" i="19" s="1"/>
  <c r="I448" i="19"/>
  <c r="B449" i="19"/>
  <c r="D449" i="19"/>
  <c r="F449" i="19" s="1"/>
  <c r="I449" i="19"/>
  <c r="B450" i="19"/>
  <c r="D450" i="19"/>
  <c r="F450" i="19" s="1"/>
  <c r="E450" i="19"/>
  <c r="I450" i="19"/>
  <c r="B451" i="19"/>
  <c r="D451" i="19"/>
  <c r="F451" i="19" s="1"/>
  <c r="I451" i="19"/>
  <c r="B452" i="19"/>
  <c r="D452" i="19"/>
  <c r="F452" i="19" s="1"/>
  <c r="I452" i="19"/>
  <c r="B453" i="19"/>
  <c r="D453" i="19"/>
  <c r="F453" i="19" s="1"/>
  <c r="E453" i="19"/>
  <c r="I453" i="19"/>
  <c r="B454" i="19"/>
  <c r="D454" i="19"/>
  <c r="F454" i="19" s="1"/>
  <c r="I454" i="19"/>
  <c r="B409" i="19"/>
  <c r="D409" i="19" s="1"/>
  <c r="I409" i="19"/>
  <c r="B410" i="19"/>
  <c r="D410" i="19" s="1"/>
  <c r="I410" i="19"/>
  <c r="B411" i="19"/>
  <c r="D411" i="19" s="1"/>
  <c r="I411" i="19"/>
  <c r="B412" i="19"/>
  <c r="D412" i="19" s="1"/>
  <c r="I412" i="19"/>
  <c r="B413" i="19"/>
  <c r="D413" i="19" s="1"/>
  <c r="I413" i="19"/>
  <c r="B414" i="19"/>
  <c r="D414" i="19" s="1"/>
  <c r="I414" i="19"/>
  <c r="B415" i="19"/>
  <c r="D415" i="19" s="1"/>
  <c r="I415" i="19"/>
  <c r="B416" i="19"/>
  <c r="D416" i="19" s="1"/>
  <c r="I416" i="19"/>
  <c r="B417" i="19"/>
  <c r="D417" i="19" s="1"/>
  <c r="I417" i="19"/>
  <c r="B418" i="19"/>
  <c r="D418" i="19" s="1"/>
  <c r="I418" i="19"/>
  <c r="B419" i="19"/>
  <c r="D419" i="19" s="1"/>
  <c r="I419" i="19"/>
  <c r="B420" i="19"/>
  <c r="D420" i="19" s="1"/>
  <c r="I420" i="19"/>
  <c r="B421" i="19"/>
  <c r="D421" i="19" s="1"/>
  <c r="I421" i="19"/>
  <c r="B422" i="19"/>
  <c r="D422" i="19" s="1"/>
  <c r="I422" i="19"/>
  <c r="B423" i="19"/>
  <c r="D423" i="19" s="1"/>
  <c r="I423" i="19"/>
  <c r="B424" i="19"/>
  <c r="D424" i="19" s="1"/>
  <c r="I424" i="19"/>
  <c r="B425" i="19"/>
  <c r="D425" i="19" s="1"/>
  <c r="I425" i="19"/>
  <c r="B319" i="19"/>
  <c r="D319" i="19"/>
  <c r="F319" i="19" s="1"/>
  <c r="E319" i="19"/>
  <c r="I319" i="19"/>
  <c r="B320" i="19"/>
  <c r="D320" i="19" s="1"/>
  <c r="B321" i="19"/>
  <c r="I321" i="19" s="1"/>
  <c r="D321" i="19"/>
  <c r="B322" i="19"/>
  <c r="D322" i="19"/>
  <c r="E322" i="19" s="1"/>
  <c r="I322" i="19"/>
  <c r="B323" i="19"/>
  <c r="I323" i="19" s="1"/>
  <c r="B324" i="19"/>
  <c r="D324" i="19" s="1"/>
  <c r="I324" i="19"/>
  <c r="B325" i="19"/>
  <c r="D325" i="19"/>
  <c r="E325" i="19" s="1"/>
  <c r="I325" i="19"/>
  <c r="B326" i="19"/>
  <c r="D326" i="19" s="1"/>
  <c r="B327" i="19"/>
  <c r="I327" i="19" s="1"/>
  <c r="D327" i="19"/>
  <c r="F327" i="19" s="1"/>
  <c r="B328" i="19"/>
  <c r="D328" i="19"/>
  <c r="E328" i="19" s="1"/>
  <c r="I328" i="19"/>
  <c r="B329" i="19"/>
  <c r="I329" i="19" s="1"/>
  <c r="B330" i="19"/>
  <c r="D330" i="19" s="1"/>
  <c r="I330" i="19"/>
  <c r="B331" i="19"/>
  <c r="D331" i="19"/>
  <c r="E331" i="19" s="1"/>
  <c r="I331" i="19"/>
  <c r="B332" i="19"/>
  <c r="D332" i="19" s="1"/>
  <c r="B333" i="19"/>
  <c r="I333" i="19" s="1"/>
  <c r="D333" i="19"/>
  <c r="B334" i="19"/>
  <c r="D334" i="19"/>
  <c r="E334" i="19" s="1"/>
  <c r="I334" i="19"/>
  <c r="B335" i="19"/>
  <c r="I335" i="19" s="1"/>
  <c r="B336" i="19"/>
  <c r="D336" i="19" s="1"/>
  <c r="I336" i="19"/>
  <c r="B337" i="19"/>
  <c r="D337" i="19"/>
  <c r="E337" i="19" s="1"/>
  <c r="I337" i="19"/>
  <c r="B338" i="19"/>
  <c r="D338" i="19" s="1"/>
  <c r="B339" i="19"/>
  <c r="I339" i="19" s="1"/>
  <c r="D339" i="19"/>
  <c r="B340" i="19"/>
  <c r="D340" i="19"/>
  <c r="E340" i="19" s="1"/>
  <c r="I340" i="19"/>
  <c r="B341" i="19"/>
  <c r="I341" i="19" s="1"/>
  <c r="B342" i="19"/>
  <c r="D342" i="19" s="1"/>
  <c r="I342" i="19"/>
  <c r="B343" i="19"/>
  <c r="D343" i="19"/>
  <c r="E343" i="19" s="1"/>
  <c r="I343" i="19"/>
  <c r="B344" i="19"/>
  <c r="D344" i="19" s="1"/>
  <c r="B345" i="19"/>
  <c r="I345" i="19" s="1"/>
  <c r="D345" i="19"/>
  <c r="B346" i="19"/>
  <c r="D346" i="19"/>
  <c r="E346" i="19"/>
  <c r="I346" i="19"/>
  <c r="B347" i="19"/>
  <c r="I347" i="19" s="1"/>
  <c r="B348" i="19"/>
  <c r="D348" i="19" s="1"/>
  <c r="I348" i="19"/>
  <c r="B349" i="19"/>
  <c r="D349" i="19"/>
  <c r="E349" i="19" s="1"/>
  <c r="I349" i="19"/>
  <c r="B350" i="19"/>
  <c r="D350" i="19" s="1"/>
  <c r="B351" i="19"/>
  <c r="I351" i="19" s="1"/>
  <c r="D351" i="19"/>
  <c r="B352" i="19"/>
  <c r="D352" i="19"/>
  <c r="E352" i="19"/>
  <c r="I352" i="19"/>
  <c r="B353" i="19"/>
  <c r="I353" i="19" s="1"/>
  <c r="B354" i="19"/>
  <c r="D354" i="19" s="1"/>
  <c r="I354" i="19"/>
  <c r="B355" i="19"/>
  <c r="D355" i="19"/>
  <c r="E355" i="19" s="1"/>
  <c r="I355" i="19"/>
  <c r="B356" i="19"/>
  <c r="D356" i="19" s="1"/>
  <c r="B357" i="19"/>
  <c r="I357" i="19" s="1"/>
  <c r="D357" i="19"/>
  <c r="B358" i="19"/>
  <c r="D358" i="19"/>
  <c r="E358" i="19" s="1"/>
  <c r="I358" i="19"/>
  <c r="B359" i="19"/>
  <c r="I359" i="19" s="1"/>
  <c r="B360" i="19"/>
  <c r="D360" i="19" s="1"/>
  <c r="I360" i="19"/>
  <c r="B361" i="19"/>
  <c r="D361" i="19"/>
  <c r="E361" i="19" s="1"/>
  <c r="I361" i="19"/>
  <c r="B362" i="19"/>
  <c r="D362" i="19" s="1"/>
  <c r="B363" i="19"/>
  <c r="I363" i="19" s="1"/>
  <c r="D363" i="19"/>
  <c r="B364" i="19"/>
  <c r="D364" i="19"/>
  <c r="E364" i="19" s="1"/>
  <c r="I364" i="19"/>
  <c r="B365" i="19"/>
  <c r="I365" i="19" s="1"/>
  <c r="B366" i="19"/>
  <c r="D366" i="19" s="1"/>
  <c r="I366" i="19"/>
  <c r="B367" i="19"/>
  <c r="D367" i="19"/>
  <c r="E367" i="19" s="1"/>
  <c r="I367" i="19"/>
  <c r="B368" i="19"/>
  <c r="D368" i="19" s="1"/>
  <c r="B369" i="19"/>
  <c r="I369" i="19" s="1"/>
  <c r="D369" i="19"/>
  <c r="B370" i="19"/>
  <c r="D370" i="19"/>
  <c r="E370" i="19" s="1"/>
  <c r="I370" i="19"/>
  <c r="B371" i="19"/>
  <c r="I371" i="19" s="1"/>
  <c r="B372" i="19"/>
  <c r="D372" i="19" s="1"/>
  <c r="I372" i="19"/>
  <c r="B373" i="19"/>
  <c r="D373" i="19"/>
  <c r="E373" i="19" s="1"/>
  <c r="I373" i="19"/>
  <c r="B374" i="19"/>
  <c r="D374" i="19" s="1"/>
  <c r="B375" i="19"/>
  <c r="I375" i="19" s="1"/>
  <c r="D375" i="19"/>
  <c r="B376" i="19"/>
  <c r="D376" i="19"/>
  <c r="E376" i="19" s="1"/>
  <c r="I376" i="19"/>
  <c r="B377" i="19"/>
  <c r="I377" i="19" s="1"/>
  <c r="B378" i="19"/>
  <c r="D378" i="19" s="1"/>
  <c r="I378" i="19"/>
  <c r="B379" i="19"/>
  <c r="D379" i="19"/>
  <c r="E379" i="19" s="1"/>
  <c r="I379" i="19"/>
  <c r="B380" i="19"/>
  <c r="D380" i="19" s="1"/>
  <c r="B381" i="19"/>
  <c r="I381" i="19" s="1"/>
  <c r="D381" i="19"/>
  <c r="B382" i="19"/>
  <c r="D382" i="19"/>
  <c r="E382" i="19" s="1"/>
  <c r="I382" i="19"/>
  <c r="B383" i="19"/>
  <c r="I383" i="19" s="1"/>
  <c r="B384" i="19"/>
  <c r="D384" i="19" s="1"/>
  <c r="I384" i="19"/>
  <c r="B385" i="19"/>
  <c r="D385" i="19"/>
  <c r="E385" i="19" s="1"/>
  <c r="I385" i="19"/>
  <c r="B386" i="19"/>
  <c r="D386" i="19" s="1"/>
  <c r="B387" i="19"/>
  <c r="I387" i="19" s="1"/>
  <c r="D387" i="19"/>
  <c r="B388" i="19"/>
  <c r="D388" i="19"/>
  <c r="E388" i="19"/>
  <c r="I388" i="19"/>
  <c r="B389" i="19"/>
  <c r="I389" i="19" s="1"/>
  <c r="B390" i="19"/>
  <c r="D390" i="19" s="1"/>
  <c r="I390" i="19"/>
  <c r="B391" i="19"/>
  <c r="D391" i="19"/>
  <c r="E391" i="19" s="1"/>
  <c r="I391" i="19"/>
  <c r="B392" i="19"/>
  <c r="D392" i="19" s="1"/>
  <c r="B393" i="19"/>
  <c r="I393" i="19" s="1"/>
  <c r="D393" i="19"/>
  <c r="B394" i="19"/>
  <c r="D394" i="19"/>
  <c r="E394" i="19" s="1"/>
  <c r="I394" i="19"/>
  <c r="B395" i="19"/>
  <c r="I395" i="19" s="1"/>
  <c r="B396" i="19"/>
  <c r="D396" i="19" s="1"/>
  <c r="I396" i="19"/>
  <c r="B397" i="19"/>
  <c r="D397" i="19"/>
  <c r="E397" i="19" s="1"/>
  <c r="I397" i="19"/>
  <c r="B398" i="19"/>
  <c r="D398" i="19" s="1"/>
  <c r="B399" i="19"/>
  <c r="I399" i="19" s="1"/>
  <c r="D399" i="19"/>
  <c r="B400" i="19"/>
  <c r="D400" i="19"/>
  <c r="E400" i="19" s="1"/>
  <c r="I400" i="19"/>
  <c r="B401" i="19"/>
  <c r="I401" i="19" s="1"/>
  <c r="B402" i="19"/>
  <c r="D402" i="19" s="1"/>
  <c r="I402" i="19"/>
  <c r="B403" i="19"/>
  <c r="D403" i="19"/>
  <c r="E403" i="19" s="1"/>
  <c r="I403" i="19"/>
  <c r="B404" i="19"/>
  <c r="D404" i="19" s="1"/>
  <c r="B405" i="19"/>
  <c r="D405" i="19" s="1"/>
  <c r="B406" i="19"/>
  <c r="D406" i="19" s="1"/>
  <c r="B407" i="19"/>
  <c r="D407" i="19" s="1"/>
  <c r="B408" i="19"/>
  <c r="D408" i="19" s="1"/>
  <c r="I117" i="16"/>
  <c r="N119" i="16"/>
  <c r="M119" i="16"/>
  <c r="N118" i="16"/>
  <c r="M118" i="16"/>
  <c r="N117" i="16"/>
  <c r="M117" i="16"/>
  <c r="N116" i="16"/>
  <c r="M116" i="16"/>
  <c r="N115" i="16"/>
  <c r="M115" i="16"/>
  <c r="N114" i="16"/>
  <c r="M114" i="16"/>
  <c r="N112" i="16"/>
  <c r="M112" i="16"/>
  <c r="N110" i="16"/>
  <c r="M110" i="16"/>
  <c r="N8" i="16"/>
  <c r="M8" i="16"/>
  <c r="B318" i="19"/>
  <c r="I318" i="19" s="1"/>
  <c r="B317" i="19"/>
  <c r="D317" i="19" s="1"/>
  <c r="B316" i="19"/>
  <c r="B315" i="19"/>
  <c r="I315" i="19" s="1"/>
  <c r="B314" i="19"/>
  <c r="I314" i="19" s="1"/>
  <c r="B313" i="19"/>
  <c r="I313" i="19" s="1"/>
  <c r="B312" i="19"/>
  <c r="I312" i="19" s="1"/>
  <c r="B311" i="19"/>
  <c r="B310" i="19"/>
  <c r="B309" i="19"/>
  <c r="I309" i="19" s="1"/>
  <c r="B308" i="19"/>
  <c r="I308" i="19" s="1"/>
  <c r="B307" i="19"/>
  <c r="I307" i="19" s="1"/>
  <c r="D306" i="19"/>
  <c r="B306" i="19"/>
  <c r="I306" i="19" s="1"/>
  <c r="B305" i="19"/>
  <c r="D305" i="19" s="1"/>
  <c r="B304" i="19"/>
  <c r="I304" i="19" s="1"/>
  <c r="I303" i="19"/>
  <c r="B303" i="19"/>
  <c r="D303" i="19" s="1"/>
  <c r="B302" i="19"/>
  <c r="I302" i="19" s="1"/>
  <c r="B301" i="19"/>
  <c r="B300" i="19"/>
  <c r="I300" i="19" s="1"/>
  <c r="B299" i="19"/>
  <c r="D299" i="19" s="1"/>
  <c r="B298" i="19"/>
  <c r="I298" i="19" s="1"/>
  <c r="B297" i="19"/>
  <c r="D297" i="19" s="1"/>
  <c r="B296" i="19"/>
  <c r="I296" i="19" s="1"/>
  <c r="B295" i="19"/>
  <c r="B294" i="19"/>
  <c r="B293" i="19"/>
  <c r="I293" i="19" s="1"/>
  <c r="B292" i="19"/>
  <c r="D291" i="19"/>
  <c r="B291" i="19"/>
  <c r="I291" i="19" s="1"/>
  <c r="B290" i="19"/>
  <c r="I290" i="19" s="1"/>
  <c r="B289" i="19"/>
  <c r="D289" i="19" s="1"/>
  <c r="B288" i="19"/>
  <c r="I288" i="19" s="1"/>
  <c r="B287" i="19"/>
  <c r="I287" i="19" s="1"/>
  <c r="B286" i="19"/>
  <c r="I286" i="19" s="1"/>
  <c r="B285" i="19"/>
  <c r="D285" i="19" s="1"/>
  <c r="B284" i="19"/>
  <c r="B283" i="19"/>
  <c r="I283" i="19" s="1"/>
  <c r="B282" i="19"/>
  <c r="I282" i="19" s="1"/>
  <c r="B281" i="19"/>
  <c r="I281" i="19" s="1"/>
  <c r="B280" i="19"/>
  <c r="B279" i="19"/>
  <c r="D279" i="19" s="1"/>
  <c r="B278" i="19"/>
  <c r="B277" i="19"/>
  <c r="I277" i="19" s="1"/>
  <c r="B276" i="19"/>
  <c r="I276" i="19" s="1"/>
  <c r="B275" i="19"/>
  <c r="B274" i="19"/>
  <c r="I274" i="19" s="1"/>
  <c r="B273" i="19"/>
  <c r="B272" i="19"/>
  <c r="I272" i="19" s="1"/>
  <c r="B271" i="19"/>
  <c r="I271" i="19" s="1"/>
  <c r="B270" i="19"/>
  <c r="B269" i="19"/>
  <c r="I269" i="19" s="1"/>
  <c r="B268" i="19"/>
  <c r="B267" i="19"/>
  <c r="B266" i="19"/>
  <c r="B265" i="19"/>
  <c r="I265" i="19" s="1"/>
  <c r="B264" i="19"/>
  <c r="I264" i="19" s="1"/>
  <c r="B263" i="19"/>
  <c r="I263" i="19" s="1"/>
  <c r="B262" i="19"/>
  <c r="B261" i="19"/>
  <c r="D261" i="19" s="1"/>
  <c r="B260" i="19"/>
  <c r="D260" i="19" s="1"/>
  <c r="B259" i="19"/>
  <c r="I259" i="19" s="1"/>
  <c r="B258" i="19"/>
  <c r="D258" i="19" s="1"/>
  <c r="B257" i="19"/>
  <c r="D257" i="19" s="1"/>
  <c r="B256" i="19"/>
  <c r="I256" i="19" s="1"/>
  <c r="B255" i="19"/>
  <c r="B254" i="19"/>
  <c r="I254" i="19" s="1"/>
  <c r="B253" i="19"/>
  <c r="I253" i="19" s="1"/>
  <c r="B252" i="19"/>
  <c r="I252" i="19" s="1"/>
  <c r="B251" i="19"/>
  <c r="D251" i="19" s="1"/>
  <c r="B250" i="19"/>
  <c r="D250" i="19" s="1"/>
  <c r="B249" i="19"/>
  <c r="I249" i="19" s="1"/>
  <c r="B248" i="19"/>
  <c r="D248" i="19" s="1"/>
  <c r="E248" i="19" s="1"/>
  <c r="B247" i="19"/>
  <c r="I246" i="19"/>
  <c r="D246" i="19"/>
  <c r="B246" i="19"/>
  <c r="B245" i="19"/>
  <c r="D245" i="19" s="1"/>
  <c r="B244" i="19"/>
  <c r="B243" i="19"/>
  <c r="I243" i="19" s="1"/>
  <c r="B242" i="19"/>
  <c r="I242" i="19" s="1"/>
  <c r="B241" i="19"/>
  <c r="B240" i="19"/>
  <c r="I240" i="19" s="1"/>
  <c r="B239" i="19"/>
  <c r="D239" i="19" s="1"/>
  <c r="B238" i="19"/>
  <c r="I238" i="19" s="1"/>
  <c r="B237" i="19"/>
  <c r="I237" i="19" s="1"/>
  <c r="B236" i="19"/>
  <c r="D236" i="19" s="1"/>
  <c r="B235" i="19"/>
  <c r="B234" i="19"/>
  <c r="I234" i="19" s="1"/>
  <c r="B233" i="19"/>
  <c r="D233" i="19" s="1"/>
  <c r="B232" i="19"/>
  <c r="I232" i="19" s="1"/>
  <c r="B231" i="19"/>
  <c r="I231" i="19" s="1"/>
  <c r="B230" i="19"/>
  <c r="D230" i="19" s="1"/>
  <c r="B229" i="19"/>
  <c r="B228" i="19"/>
  <c r="D228" i="19" s="1"/>
  <c r="B227" i="19"/>
  <c r="D227" i="19" s="1"/>
  <c r="B226" i="19"/>
  <c r="B225" i="19"/>
  <c r="I225" i="19" s="1"/>
  <c r="B224" i="19"/>
  <c r="I224" i="19" s="1"/>
  <c r="B223" i="19"/>
  <c r="D223" i="19" s="1"/>
  <c r="B222" i="19"/>
  <c r="I222" i="19" s="1"/>
  <c r="B221" i="19"/>
  <c r="B220" i="19"/>
  <c r="I220" i="19" s="1"/>
  <c r="B219" i="19"/>
  <c r="I219" i="19" s="1"/>
  <c r="B218" i="19"/>
  <c r="I218" i="19" s="1"/>
  <c r="B217" i="19"/>
  <c r="D217" i="19" s="1"/>
  <c r="B216" i="19"/>
  <c r="I216" i="19" s="1"/>
  <c r="B215" i="19"/>
  <c r="B214" i="19"/>
  <c r="D214" i="19" s="1"/>
  <c r="B213" i="19"/>
  <c r="I213" i="19" s="1"/>
  <c r="B212" i="19"/>
  <c r="B211" i="19"/>
  <c r="D211" i="19" s="1"/>
  <c r="I210" i="19"/>
  <c r="B210" i="19"/>
  <c r="D210" i="19" s="1"/>
  <c r="B209" i="19"/>
  <c r="B208" i="19"/>
  <c r="D208" i="19" s="1"/>
  <c r="B207" i="19"/>
  <c r="I207" i="19" s="1"/>
  <c r="B206" i="19"/>
  <c r="I206" i="19" s="1"/>
  <c r="B205" i="19"/>
  <c r="I205" i="19" s="1"/>
  <c r="B204" i="19"/>
  <c r="I204" i="19" s="1"/>
  <c r="B203" i="19"/>
  <c r="I203" i="19" s="1"/>
  <c r="B202" i="19"/>
  <c r="I202" i="19" s="1"/>
  <c r="B201" i="19"/>
  <c r="I201" i="19" s="1"/>
  <c r="B200" i="19"/>
  <c r="I200" i="19" s="1"/>
  <c r="B199" i="19"/>
  <c r="I199" i="19" s="1"/>
  <c r="B198" i="19"/>
  <c r="B197" i="19"/>
  <c r="B196" i="19"/>
  <c r="B195" i="19"/>
  <c r="I195" i="19" s="1"/>
  <c r="B194" i="19"/>
  <c r="I194" i="19" s="1"/>
  <c r="B193" i="19"/>
  <c r="I193" i="19" s="1"/>
  <c r="B192" i="19"/>
  <c r="I192" i="19" s="1"/>
  <c r="B191" i="19"/>
  <c r="I191" i="19" s="1"/>
  <c r="B190" i="19"/>
  <c r="D190" i="19" s="1"/>
  <c r="E190" i="19" s="1"/>
  <c r="B189" i="19"/>
  <c r="I189" i="19" s="1"/>
  <c r="B188" i="19"/>
  <c r="I188" i="19" s="1"/>
  <c r="B187" i="19"/>
  <c r="D187" i="19" s="1"/>
  <c r="F187" i="19" s="1"/>
  <c r="B186" i="19"/>
  <c r="I186" i="19" s="1"/>
  <c r="B185" i="19"/>
  <c r="I185" i="19" s="1"/>
  <c r="E184" i="19"/>
  <c r="B184" i="19"/>
  <c r="D184" i="19" s="1"/>
  <c r="B183" i="19"/>
  <c r="I183" i="19" s="1"/>
  <c r="B182" i="19"/>
  <c r="D182" i="19" s="1"/>
  <c r="B181" i="19"/>
  <c r="D181" i="19" s="1"/>
  <c r="I180" i="19"/>
  <c r="B180" i="19"/>
  <c r="D180" i="19" s="1"/>
  <c r="B179" i="19"/>
  <c r="I179" i="19" s="1"/>
  <c r="B178" i="19"/>
  <c r="D178" i="19" s="1"/>
  <c r="E178" i="19"/>
  <c r="B177" i="19"/>
  <c r="I177" i="19" s="1"/>
  <c r="B176" i="19"/>
  <c r="I176" i="19" s="1"/>
  <c r="B175" i="19"/>
  <c r="D175" i="19" s="1"/>
  <c r="F175" i="19" s="1"/>
  <c r="B174" i="19"/>
  <c r="I174" i="19" s="1"/>
  <c r="B173" i="19"/>
  <c r="I173" i="19" s="1"/>
  <c r="B172" i="19"/>
  <c r="B171" i="19"/>
  <c r="I171" i="19" s="1"/>
  <c r="B170" i="19"/>
  <c r="I170" i="19" s="1"/>
  <c r="B169" i="19"/>
  <c r="D169" i="19" s="1"/>
  <c r="B168" i="19"/>
  <c r="I168" i="19" s="1"/>
  <c r="B167" i="19"/>
  <c r="I167" i="19" s="1"/>
  <c r="B166" i="19"/>
  <c r="D166" i="19" s="1"/>
  <c r="E166" i="19" s="1"/>
  <c r="B165" i="19"/>
  <c r="I165" i="19" s="1"/>
  <c r="B164" i="19"/>
  <c r="I164" i="19" s="1"/>
  <c r="B163" i="19"/>
  <c r="D163" i="19" s="1"/>
  <c r="B162" i="19"/>
  <c r="I162" i="19" s="1"/>
  <c r="B161" i="19"/>
  <c r="I161" i="19" s="1"/>
  <c r="B160" i="19"/>
  <c r="I160" i="19" s="1"/>
  <c r="B159" i="19"/>
  <c r="I159" i="19" s="1"/>
  <c r="B158" i="19"/>
  <c r="I158" i="19" s="1"/>
  <c r="B157" i="19"/>
  <c r="D157" i="19" s="1"/>
  <c r="B156" i="19"/>
  <c r="I156" i="19" s="1"/>
  <c r="B155" i="19"/>
  <c r="I155" i="19" s="1"/>
  <c r="B154" i="19"/>
  <c r="D154" i="19" s="1"/>
  <c r="E154" i="19" s="1"/>
  <c r="B153" i="19"/>
  <c r="I153" i="19" s="1"/>
  <c r="B152" i="19"/>
  <c r="I152" i="19" s="1"/>
  <c r="B151" i="19"/>
  <c r="D151" i="19" s="1"/>
  <c r="B150" i="19"/>
  <c r="I150" i="19" s="1"/>
  <c r="B149" i="19"/>
  <c r="I149" i="19" s="1"/>
  <c r="B148" i="19"/>
  <c r="D148" i="19" s="1"/>
  <c r="B147" i="19"/>
  <c r="I147" i="19" s="1"/>
  <c r="B146" i="19"/>
  <c r="D146" i="19" s="1"/>
  <c r="F145" i="19"/>
  <c r="B145" i="19"/>
  <c r="D145" i="19" s="1"/>
  <c r="B144" i="19"/>
  <c r="I144" i="19" s="1"/>
  <c r="B143" i="19"/>
  <c r="I143" i="19" s="1"/>
  <c r="B142" i="19"/>
  <c r="D142" i="19" s="1"/>
  <c r="E142" i="19" s="1"/>
  <c r="B141" i="19"/>
  <c r="I141" i="19" s="1"/>
  <c r="B140" i="19"/>
  <c r="D140" i="19" s="1"/>
  <c r="B139" i="19"/>
  <c r="D139" i="19" s="1"/>
  <c r="F139" i="19" s="1"/>
  <c r="B138" i="19"/>
  <c r="I138" i="19" s="1"/>
  <c r="B137" i="19"/>
  <c r="I137" i="19" s="1"/>
  <c r="B136" i="19"/>
  <c r="I136" i="19" s="1"/>
  <c r="B135" i="19"/>
  <c r="I135" i="19" s="1"/>
  <c r="B134" i="19"/>
  <c r="D134" i="19" s="1"/>
  <c r="B133" i="19"/>
  <c r="D133" i="19" s="1"/>
  <c r="B132" i="19"/>
  <c r="B131" i="19"/>
  <c r="I131" i="19" s="1"/>
  <c r="B130" i="19"/>
  <c r="I130" i="19" s="1"/>
  <c r="B129" i="19"/>
  <c r="B128" i="19"/>
  <c r="D128" i="19" s="1"/>
  <c r="B127" i="19"/>
  <c r="D127" i="19" s="1"/>
  <c r="B126" i="19"/>
  <c r="I126" i="19" s="1"/>
  <c r="B125" i="19"/>
  <c r="I125" i="19" s="1"/>
  <c r="B124" i="19"/>
  <c r="I124" i="19" s="1"/>
  <c r="B123" i="19"/>
  <c r="B122" i="19"/>
  <c r="I122" i="19" s="1"/>
  <c r="B121" i="19"/>
  <c r="D121" i="19" s="1"/>
  <c r="F121" i="19" s="1"/>
  <c r="B120" i="19"/>
  <c r="D120" i="19" s="1"/>
  <c r="B119" i="19"/>
  <c r="I119" i="19" s="1"/>
  <c r="B118" i="19"/>
  <c r="D118" i="19" s="1"/>
  <c r="F118" i="19" s="1"/>
  <c r="B117" i="19"/>
  <c r="I117" i="19" s="1"/>
  <c r="B116" i="19"/>
  <c r="I116" i="19" s="1"/>
  <c r="B115" i="19"/>
  <c r="B114" i="19"/>
  <c r="I114" i="19" s="1"/>
  <c r="B113" i="19"/>
  <c r="I113" i="19" s="1"/>
  <c r="B112" i="19"/>
  <c r="I112" i="19" s="1"/>
  <c r="B111" i="19"/>
  <c r="I111" i="19" s="1"/>
  <c r="B110" i="19"/>
  <c r="I110" i="19" s="1"/>
  <c r="B109" i="19"/>
  <c r="D109" i="19" s="1"/>
  <c r="B108" i="19"/>
  <c r="B107" i="19"/>
  <c r="I107" i="19" s="1"/>
  <c r="B106" i="19"/>
  <c r="B105" i="19"/>
  <c r="I105" i="19" s="1"/>
  <c r="B104" i="19"/>
  <c r="I104" i="19" s="1"/>
  <c r="B103" i="19"/>
  <c r="B102" i="19"/>
  <c r="D102" i="19" s="1"/>
  <c r="B101" i="19"/>
  <c r="I101" i="19" s="1"/>
  <c r="B100" i="19"/>
  <c r="D100" i="19" s="1"/>
  <c r="B99" i="19"/>
  <c r="B98" i="19"/>
  <c r="D98" i="19" s="1"/>
  <c r="B97" i="19"/>
  <c r="B96" i="19"/>
  <c r="D96" i="19" s="1"/>
  <c r="B95" i="19"/>
  <c r="I95" i="19" s="1"/>
  <c r="B94" i="19"/>
  <c r="I94" i="19" s="1"/>
  <c r="B93" i="19"/>
  <c r="B92" i="19"/>
  <c r="D92" i="19" s="1"/>
  <c r="B91" i="19"/>
  <c r="D91" i="19" s="1"/>
  <c r="B90" i="19"/>
  <c r="D90" i="19" s="1"/>
  <c r="B89" i="19"/>
  <c r="D89" i="19" s="1"/>
  <c r="B88" i="19"/>
  <c r="D88" i="19" s="1"/>
  <c r="B87" i="19"/>
  <c r="D87" i="19" s="1"/>
  <c r="B86" i="19"/>
  <c r="B85" i="19"/>
  <c r="D85" i="19" s="1"/>
  <c r="E85" i="19" s="1"/>
  <c r="B84" i="19"/>
  <c r="D84" i="19" s="1"/>
  <c r="B83" i="19"/>
  <c r="D83" i="19" s="1"/>
  <c r="F82" i="19"/>
  <c r="B82" i="19"/>
  <c r="D82" i="19" s="1"/>
  <c r="B81" i="19"/>
  <c r="D81" i="19" s="1"/>
  <c r="B80" i="19"/>
  <c r="I80" i="19" s="1"/>
  <c r="B79" i="19"/>
  <c r="D79" i="19" s="1"/>
  <c r="B78" i="19"/>
  <c r="D78" i="19" s="1"/>
  <c r="B77" i="19"/>
  <c r="D77" i="19" s="1"/>
  <c r="E77" i="19" s="1"/>
  <c r="B76" i="19"/>
  <c r="D76" i="19" s="1"/>
  <c r="E76" i="19" s="1"/>
  <c r="B75" i="19"/>
  <c r="D75" i="19" s="1"/>
  <c r="B74" i="19"/>
  <c r="B73" i="19"/>
  <c r="D73" i="19" s="1"/>
  <c r="E73" i="19" s="1"/>
  <c r="B72" i="19"/>
  <c r="D72" i="19" s="1"/>
  <c r="B71" i="19"/>
  <c r="D71" i="19" s="1"/>
  <c r="E71" i="19" s="1"/>
  <c r="B70" i="19"/>
  <c r="D70" i="19" s="1"/>
  <c r="F70" i="19" s="1"/>
  <c r="B69" i="19"/>
  <c r="D69" i="19" s="1"/>
  <c r="B68" i="19"/>
  <c r="I68" i="19" s="1"/>
  <c r="B67" i="19"/>
  <c r="D67" i="19" s="1"/>
  <c r="E67" i="19" s="1"/>
  <c r="B66" i="19"/>
  <c r="D66" i="19" s="1"/>
  <c r="B65" i="19"/>
  <c r="D65" i="19" s="1"/>
  <c r="E65" i="19" s="1"/>
  <c r="B64" i="19"/>
  <c r="D64" i="19" s="1"/>
  <c r="B63" i="19"/>
  <c r="D63" i="19" s="1"/>
  <c r="D62" i="19"/>
  <c r="B62" i="19"/>
  <c r="I62" i="19" s="1"/>
  <c r="B61" i="19"/>
  <c r="D61" i="19" s="1"/>
  <c r="F61" i="19" s="1"/>
  <c r="B60" i="19"/>
  <c r="I60" i="19" s="1"/>
  <c r="B59" i="19"/>
  <c r="D59" i="19" s="1"/>
  <c r="B58" i="19"/>
  <c r="D58" i="19" s="1"/>
  <c r="B57" i="19"/>
  <c r="D57" i="19" s="1"/>
  <c r="F57" i="19" s="1"/>
  <c r="B56" i="19"/>
  <c r="I56" i="19" s="1"/>
  <c r="B55" i="19"/>
  <c r="D55" i="19" s="1"/>
  <c r="E55" i="19" s="1"/>
  <c r="B54" i="19"/>
  <c r="I54" i="19" s="1"/>
  <c r="B53" i="19"/>
  <c r="D53" i="19" s="1"/>
  <c r="B52" i="19"/>
  <c r="D52" i="19" s="1"/>
  <c r="F52" i="19" s="1"/>
  <c r="B51" i="19"/>
  <c r="D51" i="19" s="1"/>
  <c r="B50" i="19"/>
  <c r="I50" i="19" s="1"/>
  <c r="B49" i="19"/>
  <c r="D49" i="19" s="1"/>
  <c r="B48" i="19"/>
  <c r="D48" i="19" s="1"/>
  <c r="B47" i="19"/>
  <c r="D47" i="19" s="1"/>
  <c r="B46" i="19"/>
  <c r="D46" i="19" s="1"/>
  <c r="B45" i="19"/>
  <c r="D45" i="19" s="1"/>
  <c r="B44" i="19"/>
  <c r="I44" i="19" s="1"/>
  <c r="B43" i="19"/>
  <c r="D43" i="19" s="1"/>
  <c r="E43" i="19" s="1"/>
  <c r="B42" i="19"/>
  <c r="I42" i="19" s="1"/>
  <c r="B41" i="19"/>
  <c r="B40" i="19"/>
  <c r="I40" i="19" s="1"/>
  <c r="B39" i="19"/>
  <c r="D39" i="19" s="1"/>
  <c r="F39" i="19" s="1"/>
  <c r="B38" i="19"/>
  <c r="D38" i="19" s="1"/>
  <c r="B37" i="19"/>
  <c r="D37" i="19" s="1"/>
  <c r="B36" i="19"/>
  <c r="I36" i="19" s="1"/>
  <c r="B35" i="19"/>
  <c r="D35" i="19" s="1"/>
  <c r="B34" i="19"/>
  <c r="D34" i="19" s="1"/>
  <c r="B33" i="19"/>
  <c r="D33" i="19" s="1"/>
  <c r="B32" i="19"/>
  <c r="I32" i="19" s="1"/>
  <c r="B31" i="19"/>
  <c r="D31" i="19" s="1"/>
  <c r="B30" i="19"/>
  <c r="D30" i="19" s="1"/>
  <c r="B29" i="19"/>
  <c r="D29" i="19" s="1"/>
  <c r="B28" i="19"/>
  <c r="D28" i="19" s="1"/>
  <c r="B27" i="19"/>
  <c r="D27" i="19" s="1"/>
  <c r="F27" i="19" s="1"/>
  <c r="B26" i="19"/>
  <c r="I26" i="19" s="1"/>
  <c r="B25" i="19"/>
  <c r="D25" i="19" s="1"/>
  <c r="E25" i="19" s="1"/>
  <c r="B24" i="19"/>
  <c r="I24" i="19" s="1"/>
  <c r="B23" i="19"/>
  <c r="D23" i="19" s="1"/>
  <c r="B22" i="19"/>
  <c r="I22" i="19" s="1"/>
  <c r="B21" i="19"/>
  <c r="D21" i="19" s="1"/>
  <c r="F21" i="19" s="1"/>
  <c r="B20" i="19"/>
  <c r="D20" i="19" s="1"/>
  <c r="B19" i="19"/>
  <c r="D19" i="19" s="1"/>
  <c r="C318" i="18"/>
  <c r="B318" i="18"/>
  <c r="C317" i="18"/>
  <c r="B317" i="18"/>
  <c r="C316" i="18"/>
  <c r="B316" i="18"/>
  <c r="C315" i="18"/>
  <c r="B315" i="18"/>
  <c r="C314" i="18"/>
  <c r="B314" i="18"/>
  <c r="C313" i="18"/>
  <c r="B313" i="18"/>
  <c r="C312" i="18"/>
  <c r="B312" i="18"/>
  <c r="C311" i="18"/>
  <c r="B311" i="18"/>
  <c r="C310" i="18"/>
  <c r="B310" i="18"/>
  <c r="C309" i="18"/>
  <c r="B309" i="18"/>
  <c r="C308" i="18"/>
  <c r="B308" i="18"/>
  <c r="C307" i="18"/>
  <c r="B307" i="18"/>
  <c r="C306" i="18"/>
  <c r="B306" i="18"/>
  <c r="C305" i="18"/>
  <c r="B305" i="18"/>
  <c r="C304" i="18"/>
  <c r="B304" i="18"/>
  <c r="C303" i="18"/>
  <c r="B303" i="18"/>
  <c r="C302" i="18"/>
  <c r="B302" i="18"/>
  <c r="C301" i="18"/>
  <c r="B301" i="18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M168" i="18" s="1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M68" i="18" s="1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C26" i="18"/>
  <c r="B26" i="18"/>
  <c r="C25" i="18"/>
  <c r="B25" i="18"/>
  <c r="C24" i="18"/>
  <c r="B24" i="18"/>
  <c r="C23" i="18"/>
  <c r="B23" i="18"/>
  <c r="C22" i="18"/>
  <c r="B22" i="18"/>
  <c r="C21" i="18"/>
  <c r="B21" i="18"/>
  <c r="C20" i="18"/>
  <c r="B20" i="18"/>
  <c r="C19" i="18"/>
  <c r="B19" i="18"/>
  <c r="M318" i="18"/>
  <c r="L318" i="18"/>
  <c r="M317" i="18"/>
  <c r="L317" i="18"/>
  <c r="M316" i="18"/>
  <c r="L316" i="18"/>
  <c r="M315" i="18"/>
  <c r="L315" i="18"/>
  <c r="M314" i="18"/>
  <c r="L314" i="18"/>
  <c r="M313" i="18"/>
  <c r="L313" i="18"/>
  <c r="M312" i="18"/>
  <c r="L312" i="18"/>
  <c r="M311" i="18"/>
  <c r="L311" i="18"/>
  <c r="M310" i="18"/>
  <c r="L310" i="18"/>
  <c r="M309" i="18"/>
  <c r="L309" i="18"/>
  <c r="M308" i="18"/>
  <c r="L308" i="18"/>
  <c r="M307" i="18"/>
  <c r="L307" i="18"/>
  <c r="M306" i="18"/>
  <c r="L306" i="18"/>
  <c r="M305" i="18"/>
  <c r="L305" i="18"/>
  <c r="M304" i="18"/>
  <c r="L304" i="18"/>
  <c r="M303" i="18"/>
  <c r="L303" i="18"/>
  <c r="M302" i="18"/>
  <c r="L302" i="18"/>
  <c r="M301" i="18"/>
  <c r="L301" i="18"/>
  <c r="M300" i="18"/>
  <c r="L300" i="18"/>
  <c r="M299" i="18"/>
  <c r="L299" i="18"/>
  <c r="M298" i="18"/>
  <c r="L298" i="18"/>
  <c r="M297" i="18"/>
  <c r="L297" i="18"/>
  <c r="M296" i="18"/>
  <c r="L296" i="18"/>
  <c r="M295" i="18"/>
  <c r="L295" i="18"/>
  <c r="M294" i="18"/>
  <c r="L294" i="18"/>
  <c r="M293" i="18"/>
  <c r="L293" i="18"/>
  <c r="M292" i="18"/>
  <c r="L292" i="18"/>
  <c r="M291" i="18"/>
  <c r="L291" i="18"/>
  <c r="M290" i="18"/>
  <c r="L290" i="18"/>
  <c r="M289" i="18"/>
  <c r="L289" i="18"/>
  <c r="M288" i="18"/>
  <c r="L288" i="18"/>
  <c r="M287" i="18"/>
  <c r="L287" i="18"/>
  <c r="M286" i="18"/>
  <c r="L286" i="18"/>
  <c r="M285" i="18"/>
  <c r="L285" i="18"/>
  <c r="M284" i="18"/>
  <c r="L284" i="18"/>
  <c r="M283" i="18"/>
  <c r="L283" i="18"/>
  <c r="M282" i="18"/>
  <c r="L282" i="18"/>
  <c r="M281" i="18"/>
  <c r="L281" i="18"/>
  <c r="M280" i="18"/>
  <c r="L280" i="18"/>
  <c r="M279" i="18"/>
  <c r="L279" i="18"/>
  <c r="M278" i="18"/>
  <c r="L278" i="18"/>
  <c r="M277" i="18"/>
  <c r="L277" i="18"/>
  <c r="M276" i="18"/>
  <c r="L276" i="18"/>
  <c r="M275" i="18"/>
  <c r="L275" i="18"/>
  <c r="M274" i="18"/>
  <c r="L274" i="18"/>
  <c r="M273" i="18"/>
  <c r="L273" i="18"/>
  <c r="M272" i="18"/>
  <c r="L272" i="18"/>
  <c r="M271" i="18"/>
  <c r="L271" i="18"/>
  <c r="M270" i="18"/>
  <c r="L270" i="18"/>
  <c r="M269" i="18"/>
  <c r="L269" i="18"/>
  <c r="M268" i="18"/>
  <c r="L268" i="18"/>
  <c r="M267" i="18"/>
  <c r="L267" i="18"/>
  <c r="M266" i="18"/>
  <c r="L266" i="18"/>
  <c r="M265" i="18"/>
  <c r="L265" i="18"/>
  <c r="M264" i="18"/>
  <c r="L264" i="18"/>
  <c r="M263" i="18"/>
  <c r="L263" i="18"/>
  <c r="M262" i="18"/>
  <c r="L262" i="18"/>
  <c r="M261" i="18"/>
  <c r="L261" i="18"/>
  <c r="M260" i="18"/>
  <c r="L260" i="18"/>
  <c r="M259" i="18"/>
  <c r="L259" i="18"/>
  <c r="M258" i="18"/>
  <c r="L258" i="18"/>
  <c r="M257" i="18"/>
  <c r="L257" i="18"/>
  <c r="M256" i="18"/>
  <c r="L256" i="18"/>
  <c r="M255" i="18"/>
  <c r="L255" i="18"/>
  <c r="M254" i="18"/>
  <c r="L254" i="18"/>
  <c r="M253" i="18"/>
  <c r="L253" i="18"/>
  <c r="M252" i="18"/>
  <c r="L252" i="18"/>
  <c r="M251" i="18"/>
  <c r="L251" i="18"/>
  <c r="M250" i="18"/>
  <c r="L250" i="18"/>
  <c r="M249" i="18"/>
  <c r="L249" i="18"/>
  <c r="M248" i="18"/>
  <c r="L248" i="18"/>
  <c r="M247" i="18"/>
  <c r="L247" i="18"/>
  <c r="M246" i="18"/>
  <c r="L246" i="18"/>
  <c r="M245" i="18"/>
  <c r="L245" i="18"/>
  <c r="M244" i="18"/>
  <c r="L244" i="18"/>
  <c r="M243" i="18"/>
  <c r="L243" i="18"/>
  <c r="M242" i="18"/>
  <c r="L242" i="18"/>
  <c r="M241" i="18"/>
  <c r="L241" i="18"/>
  <c r="M240" i="18"/>
  <c r="L240" i="18"/>
  <c r="M239" i="18"/>
  <c r="L239" i="18"/>
  <c r="M238" i="18"/>
  <c r="L238" i="18"/>
  <c r="M237" i="18"/>
  <c r="L237" i="18"/>
  <c r="M236" i="18"/>
  <c r="L236" i="18"/>
  <c r="M235" i="18"/>
  <c r="L235" i="18"/>
  <c r="M234" i="18"/>
  <c r="L234" i="18"/>
  <c r="M233" i="18"/>
  <c r="L233" i="18"/>
  <c r="M232" i="18"/>
  <c r="L232" i="18"/>
  <c r="M231" i="18"/>
  <c r="L231" i="18"/>
  <c r="M230" i="18"/>
  <c r="L230" i="18"/>
  <c r="M229" i="18"/>
  <c r="L229" i="18"/>
  <c r="M228" i="18"/>
  <c r="L228" i="18"/>
  <c r="M227" i="18"/>
  <c r="L227" i="18"/>
  <c r="M226" i="18"/>
  <c r="L226" i="18"/>
  <c r="M225" i="18"/>
  <c r="L225" i="18"/>
  <c r="M224" i="18"/>
  <c r="L224" i="18"/>
  <c r="M223" i="18"/>
  <c r="L223" i="18"/>
  <c r="M222" i="18"/>
  <c r="L222" i="18"/>
  <c r="M221" i="18"/>
  <c r="L221" i="18"/>
  <c r="M220" i="18"/>
  <c r="L220" i="18"/>
  <c r="M219" i="18"/>
  <c r="L219" i="18"/>
  <c r="M218" i="18"/>
  <c r="L218" i="18"/>
  <c r="M217" i="18"/>
  <c r="L217" i="18"/>
  <c r="M216" i="18"/>
  <c r="L216" i="18"/>
  <c r="M215" i="18"/>
  <c r="L215" i="18"/>
  <c r="M214" i="18"/>
  <c r="L214" i="18"/>
  <c r="M213" i="18"/>
  <c r="L213" i="18"/>
  <c r="M212" i="18"/>
  <c r="L212" i="18"/>
  <c r="M211" i="18"/>
  <c r="L211" i="18"/>
  <c r="M210" i="18"/>
  <c r="L210" i="18"/>
  <c r="M209" i="18"/>
  <c r="L209" i="18"/>
  <c r="M208" i="18"/>
  <c r="L208" i="18"/>
  <c r="M207" i="18"/>
  <c r="L207" i="18"/>
  <c r="M206" i="18"/>
  <c r="L206" i="18"/>
  <c r="M205" i="18"/>
  <c r="L205" i="18"/>
  <c r="M204" i="18"/>
  <c r="L204" i="18"/>
  <c r="M203" i="18"/>
  <c r="L203" i="18"/>
  <c r="M202" i="18"/>
  <c r="L202" i="18"/>
  <c r="M201" i="18"/>
  <c r="L201" i="18"/>
  <c r="M200" i="18"/>
  <c r="L200" i="18"/>
  <c r="M199" i="18"/>
  <c r="L199" i="18"/>
  <c r="M198" i="18"/>
  <c r="L198" i="18"/>
  <c r="M197" i="18"/>
  <c r="L197" i="18"/>
  <c r="M196" i="18"/>
  <c r="L196" i="18"/>
  <c r="M195" i="18"/>
  <c r="L195" i="18"/>
  <c r="M194" i="18"/>
  <c r="L194" i="18"/>
  <c r="M193" i="18"/>
  <c r="L193" i="18"/>
  <c r="M192" i="18"/>
  <c r="L192" i="18"/>
  <c r="M191" i="18"/>
  <c r="L191" i="18"/>
  <c r="M190" i="18"/>
  <c r="L190" i="18"/>
  <c r="M189" i="18"/>
  <c r="L189" i="18"/>
  <c r="M188" i="18"/>
  <c r="L188" i="18"/>
  <c r="M187" i="18"/>
  <c r="L187" i="18"/>
  <c r="M186" i="18"/>
  <c r="L186" i="18"/>
  <c r="M185" i="18"/>
  <c r="L185" i="18"/>
  <c r="M184" i="18"/>
  <c r="L184" i="18"/>
  <c r="M183" i="18"/>
  <c r="L183" i="18"/>
  <c r="M182" i="18"/>
  <c r="L182" i="18"/>
  <c r="M181" i="18"/>
  <c r="L181" i="18"/>
  <c r="M180" i="18"/>
  <c r="L180" i="18"/>
  <c r="M179" i="18"/>
  <c r="L179" i="18"/>
  <c r="M178" i="18"/>
  <c r="L178" i="18"/>
  <c r="M177" i="18"/>
  <c r="L177" i="18"/>
  <c r="M176" i="18"/>
  <c r="L176" i="18"/>
  <c r="M175" i="18"/>
  <c r="L175" i="18"/>
  <c r="M174" i="18"/>
  <c r="L174" i="18"/>
  <c r="M173" i="18"/>
  <c r="L173" i="18"/>
  <c r="M172" i="18"/>
  <c r="L172" i="18"/>
  <c r="M171" i="18"/>
  <c r="L171" i="18"/>
  <c r="M170" i="18"/>
  <c r="L170" i="18"/>
  <c r="M169" i="18"/>
  <c r="L169" i="18"/>
  <c r="L168" i="18"/>
  <c r="M167" i="18"/>
  <c r="L167" i="18"/>
  <c r="M166" i="18"/>
  <c r="L166" i="18"/>
  <c r="M165" i="18"/>
  <c r="L165" i="18"/>
  <c r="M164" i="18"/>
  <c r="L164" i="18"/>
  <c r="M163" i="18"/>
  <c r="L163" i="18"/>
  <c r="M162" i="18"/>
  <c r="L162" i="18"/>
  <c r="M161" i="18"/>
  <c r="L161" i="18"/>
  <c r="M160" i="18"/>
  <c r="L160" i="18"/>
  <c r="M159" i="18"/>
  <c r="L159" i="18"/>
  <c r="M158" i="18"/>
  <c r="L158" i="18"/>
  <c r="M157" i="18"/>
  <c r="L157" i="18"/>
  <c r="M156" i="18"/>
  <c r="L156" i="18"/>
  <c r="M155" i="18"/>
  <c r="L155" i="18"/>
  <c r="M154" i="18"/>
  <c r="L154" i="18"/>
  <c r="M153" i="18"/>
  <c r="L153" i="18"/>
  <c r="M152" i="18"/>
  <c r="L152" i="18"/>
  <c r="M151" i="18"/>
  <c r="L151" i="18"/>
  <c r="M150" i="18"/>
  <c r="L150" i="18"/>
  <c r="M149" i="18"/>
  <c r="L149" i="18"/>
  <c r="M148" i="18"/>
  <c r="L148" i="18"/>
  <c r="M147" i="18"/>
  <c r="L147" i="18"/>
  <c r="M146" i="18"/>
  <c r="L146" i="18"/>
  <c r="M145" i="18"/>
  <c r="L145" i="18"/>
  <c r="M144" i="18"/>
  <c r="L144" i="18"/>
  <c r="M143" i="18"/>
  <c r="L143" i="18"/>
  <c r="M142" i="18"/>
  <c r="L142" i="18"/>
  <c r="M141" i="18"/>
  <c r="L141" i="18"/>
  <c r="M140" i="18"/>
  <c r="L140" i="18"/>
  <c r="M139" i="18"/>
  <c r="L139" i="18"/>
  <c r="M138" i="18"/>
  <c r="L138" i="18"/>
  <c r="M137" i="18"/>
  <c r="L137" i="18"/>
  <c r="M136" i="18"/>
  <c r="L136" i="18"/>
  <c r="M135" i="18"/>
  <c r="L135" i="18"/>
  <c r="M134" i="18"/>
  <c r="L134" i="18"/>
  <c r="M133" i="18"/>
  <c r="L133" i="18"/>
  <c r="M132" i="18"/>
  <c r="L132" i="18"/>
  <c r="M131" i="18"/>
  <c r="L131" i="18"/>
  <c r="M130" i="18"/>
  <c r="L130" i="18"/>
  <c r="M129" i="18"/>
  <c r="L129" i="18"/>
  <c r="M128" i="18"/>
  <c r="L128" i="18"/>
  <c r="M127" i="18"/>
  <c r="L127" i="18"/>
  <c r="M126" i="18"/>
  <c r="L126" i="18"/>
  <c r="M125" i="18"/>
  <c r="L125" i="18"/>
  <c r="M124" i="18"/>
  <c r="L124" i="18"/>
  <c r="M123" i="18"/>
  <c r="L123" i="18"/>
  <c r="M122" i="18"/>
  <c r="L122" i="18"/>
  <c r="M121" i="18"/>
  <c r="L121" i="18"/>
  <c r="M120" i="18"/>
  <c r="L120" i="18"/>
  <c r="M119" i="18"/>
  <c r="L119" i="18"/>
  <c r="M118" i="18"/>
  <c r="L118" i="18"/>
  <c r="M117" i="18"/>
  <c r="L117" i="18"/>
  <c r="M116" i="18"/>
  <c r="L116" i="18"/>
  <c r="M115" i="18"/>
  <c r="L115" i="18"/>
  <c r="M114" i="18"/>
  <c r="L114" i="18"/>
  <c r="M113" i="18"/>
  <c r="L113" i="18"/>
  <c r="M112" i="18"/>
  <c r="L112" i="18"/>
  <c r="M111" i="18"/>
  <c r="L111" i="18"/>
  <c r="M110" i="18"/>
  <c r="L110" i="18"/>
  <c r="M109" i="18"/>
  <c r="L109" i="18"/>
  <c r="M108" i="18"/>
  <c r="L108" i="18"/>
  <c r="M107" i="18"/>
  <c r="L107" i="18"/>
  <c r="M106" i="18"/>
  <c r="L106" i="18"/>
  <c r="M105" i="18"/>
  <c r="L105" i="18"/>
  <c r="M104" i="18"/>
  <c r="L104" i="18"/>
  <c r="M103" i="18"/>
  <c r="L103" i="18"/>
  <c r="M102" i="18"/>
  <c r="L102" i="18"/>
  <c r="M101" i="18"/>
  <c r="L101" i="18"/>
  <c r="M100" i="18"/>
  <c r="L100" i="18"/>
  <c r="M99" i="18"/>
  <c r="L99" i="18"/>
  <c r="M98" i="18"/>
  <c r="L98" i="18"/>
  <c r="M97" i="18"/>
  <c r="L97" i="18"/>
  <c r="M96" i="18"/>
  <c r="L96" i="18"/>
  <c r="M95" i="18"/>
  <c r="L95" i="18"/>
  <c r="M94" i="18"/>
  <c r="L94" i="18"/>
  <c r="M93" i="18"/>
  <c r="L93" i="18"/>
  <c r="M92" i="18"/>
  <c r="L92" i="18"/>
  <c r="M91" i="18"/>
  <c r="L91" i="18"/>
  <c r="M90" i="18"/>
  <c r="L90" i="18"/>
  <c r="M89" i="18"/>
  <c r="L89" i="18"/>
  <c r="M88" i="18"/>
  <c r="L88" i="18"/>
  <c r="M87" i="18"/>
  <c r="L87" i="18"/>
  <c r="M86" i="18"/>
  <c r="L86" i="18"/>
  <c r="M85" i="18"/>
  <c r="L85" i="18"/>
  <c r="M84" i="18"/>
  <c r="L84" i="18"/>
  <c r="M83" i="18"/>
  <c r="L83" i="18"/>
  <c r="M82" i="18"/>
  <c r="L82" i="18"/>
  <c r="M81" i="18"/>
  <c r="L81" i="18"/>
  <c r="M80" i="18"/>
  <c r="L80" i="18"/>
  <c r="M79" i="18"/>
  <c r="L79" i="18"/>
  <c r="M78" i="18"/>
  <c r="L78" i="18"/>
  <c r="M77" i="18"/>
  <c r="L77" i="18"/>
  <c r="M76" i="18"/>
  <c r="L76" i="18"/>
  <c r="M75" i="18"/>
  <c r="L75" i="18"/>
  <c r="M74" i="18"/>
  <c r="L74" i="18"/>
  <c r="M73" i="18"/>
  <c r="L73" i="18"/>
  <c r="M72" i="18"/>
  <c r="L72" i="18"/>
  <c r="M71" i="18"/>
  <c r="L71" i="18"/>
  <c r="M70" i="18"/>
  <c r="L70" i="18"/>
  <c r="M69" i="18"/>
  <c r="L69" i="18"/>
  <c r="L68" i="18"/>
  <c r="M67" i="18"/>
  <c r="L67" i="18"/>
  <c r="M66" i="18"/>
  <c r="L66" i="18"/>
  <c r="M65" i="18"/>
  <c r="L65" i="18"/>
  <c r="M64" i="18"/>
  <c r="L64" i="18"/>
  <c r="M63" i="18"/>
  <c r="L63" i="18"/>
  <c r="M62" i="18"/>
  <c r="L62" i="18"/>
  <c r="M61" i="18"/>
  <c r="L61" i="18"/>
  <c r="M60" i="18"/>
  <c r="L60" i="18"/>
  <c r="M59" i="18"/>
  <c r="L59" i="18"/>
  <c r="M58" i="18"/>
  <c r="L58" i="18"/>
  <c r="M57" i="18"/>
  <c r="L57" i="18"/>
  <c r="M56" i="18"/>
  <c r="L56" i="18"/>
  <c r="M55" i="18"/>
  <c r="L55" i="18"/>
  <c r="M54" i="18"/>
  <c r="L54" i="18"/>
  <c r="M53" i="18"/>
  <c r="L53" i="18"/>
  <c r="M52" i="18"/>
  <c r="L52" i="18"/>
  <c r="M51" i="18"/>
  <c r="L51" i="18"/>
  <c r="M50" i="18"/>
  <c r="L50" i="18"/>
  <c r="M49" i="18"/>
  <c r="L49" i="18"/>
  <c r="M48" i="18"/>
  <c r="L48" i="18"/>
  <c r="M47" i="18"/>
  <c r="L47" i="18"/>
  <c r="M46" i="18"/>
  <c r="L46" i="18"/>
  <c r="M45" i="18"/>
  <c r="L45" i="18"/>
  <c r="M44" i="18"/>
  <c r="L44" i="18"/>
  <c r="M43" i="18"/>
  <c r="L43" i="18"/>
  <c r="M42" i="18"/>
  <c r="L42" i="18"/>
  <c r="M41" i="18"/>
  <c r="L41" i="18"/>
  <c r="M40" i="18"/>
  <c r="L40" i="18"/>
  <c r="M39" i="18"/>
  <c r="L39" i="18"/>
  <c r="M38" i="18"/>
  <c r="L38" i="18"/>
  <c r="M37" i="18"/>
  <c r="L37" i="18"/>
  <c r="M36" i="18"/>
  <c r="L36" i="18"/>
  <c r="M35" i="18"/>
  <c r="L35" i="18"/>
  <c r="M34" i="18"/>
  <c r="L34" i="18"/>
  <c r="M33" i="18"/>
  <c r="L33" i="18"/>
  <c r="M32" i="18"/>
  <c r="L32" i="18"/>
  <c r="M31" i="18"/>
  <c r="L31" i="18"/>
  <c r="M30" i="18"/>
  <c r="L30" i="18"/>
  <c r="M29" i="18"/>
  <c r="L29" i="18"/>
  <c r="M28" i="18"/>
  <c r="L28" i="18"/>
  <c r="M27" i="18"/>
  <c r="L27" i="18"/>
  <c r="M26" i="18"/>
  <c r="L26" i="18"/>
  <c r="M25" i="18"/>
  <c r="L25" i="18"/>
  <c r="M24" i="18"/>
  <c r="L24" i="18"/>
  <c r="M23" i="18"/>
  <c r="L23" i="18"/>
  <c r="M22" i="18"/>
  <c r="L22" i="18"/>
  <c r="M21" i="18"/>
  <c r="L21" i="18"/>
  <c r="M20" i="18"/>
  <c r="L20" i="18"/>
  <c r="M19" i="18"/>
  <c r="L19" i="18"/>
  <c r="P147" i="23" l="1"/>
  <c r="P537" i="23"/>
  <c r="X489" i="23"/>
  <c r="X384" i="23"/>
  <c r="X373" i="23"/>
  <c r="X420" i="23"/>
  <c r="P531" i="23"/>
  <c r="P507" i="23"/>
  <c r="P525" i="23"/>
  <c r="X401" i="23"/>
  <c r="X483" i="23"/>
  <c r="P820" i="23"/>
  <c r="P783" i="23"/>
  <c r="P800" i="23"/>
  <c r="X673" i="23"/>
  <c r="X661" i="23"/>
  <c r="P651" i="23"/>
  <c r="P735" i="23"/>
  <c r="X663" i="23"/>
  <c r="P781" i="23"/>
  <c r="P839" i="23"/>
  <c r="P639" i="23"/>
  <c r="X867" i="23"/>
  <c r="P804" i="23"/>
  <c r="P1211" i="23"/>
  <c r="X877" i="23"/>
  <c r="X895" i="23"/>
  <c r="X871" i="23"/>
  <c r="P1173" i="23"/>
  <c r="P1191" i="23"/>
  <c r="X159" i="23"/>
  <c r="X194" i="23"/>
  <c r="X253" i="23"/>
  <c r="X1052" i="23"/>
  <c r="X140" i="23"/>
  <c r="X293" i="23"/>
  <c r="X271" i="23"/>
  <c r="X562" i="23"/>
  <c r="X690" i="23"/>
  <c r="X157" i="23"/>
  <c r="P234" i="23"/>
  <c r="P823" i="23"/>
  <c r="X1171" i="23"/>
  <c r="P1194" i="23"/>
  <c r="P946" i="23"/>
  <c r="P1038" i="23"/>
  <c r="X854" i="23"/>
  <c r="X924" i="23"/>
  <c r="X388" i="23"/>
  <c r="P630" i="23"/>
  <c r="P780" i="23"/>
  <c r="P828" i="23"/>
  <c r="X1081" i="23"/>
  <c r="P445" i="23"/>
  <c r="P347" i="23"/>
  <c r="X383" i="23"/>
  <c r="P463" i="23"/>
  <c r="P836" i="23"/>
  <c r="P818" i="23"/>
  <c r="P755" i="23"/>
  <c r="P1143" i="23"/>
  <c r="P1089" i="23"/>
  <c r="P1010" i="23"/>
  <c r="X862" i="23"/>
  <c r="X559" i="23"/>
  <c r="P914" i="23"/>
  <c r="P998" i="23"/>
  <c r="P1014" i="23"/>
  <c r="X810" i="23"/>
  <c r="X1134" i="23"/>
  <c r="X776" i="23"/>
  <c r="P1063" i="23"/>
  <c r="P814" i="23"/>
  <c r="P729" i="23"/>
  <c r="X677" i="23"/>
  <c r="X659" i="23"/>
  <c r="X879" i="23"/>
  <c r="P1145" i="23"/>
  <c r="X1217" i="23"/>
  <c r="X1205" i="23"/>
  <c r="P314" i="23"/>
  <c r="P391" i="23"/>
  <c r="P163" i="23"/>
  <c r="P303" i="23"/>
  <c r="P691" i="23"/>
  <c r="P306" i="23"/>
  <c r="P143" i="23"/>
  <c r="P826" i="23"/>
  <c r="P791" i="23"/>
  <c r="P733" i="23"/>
  <c r="X667" i="23"/>
  <c r="P739" i="23"/>
  <c r="P724" i="23"/>
  <c r="P655" i="23"/>
  <c r="P744" i="23"/>
  <c r="P842" i="23"/>
  <c r="P807" i="23"/>
  <c r="P731" i="23"/>
  <c r="P752" i="23"/>
  <c r="P720" i="23"/>
  <c r="P785" i="23"/>
  <c r="P721" i="23"/>
  <c r="P811" i="23"/>
  <c r="P1169" i="23"/>
  <c r="X885" i="23"/>
  <c r="P1087" i="23"/>
  <c r="P1195" i="23"/>
  <c r="X195" i="23"/>
  <c r="X850" i="23"/>
  <c r="X1167" i="23"/>
  <c r="P1015" i="23"/>
  <c r="X1011" i="23"/>
  <c r="P1004" i="23"/>
  <c r="X894" i="23"/>
  <c r="X915" i="23"/>
  <c r="P264" i="23"/>
  <c r="X304" i="23"/>
  <c r="P253" i="23"/>
  <c r="P313" i="23"/>
  <c r="X539" i="23"/>
  <c r="X1062" i="23"/>
  <c r="P255" i="23"/>
  <c r="X694" i="23"/>
  <c r="X1181" i="23"/>
  <c r="X1069" i="23"/>
  <c r="P1008" i="23"/>
  <c r="X1162" i="23"/>
  <c r="X872" i="23"/>
  <c r="X902" i="23"/>
  <c r="X1094" i="23"/>
  <c r="P779" i="23"/>
  <c r="H851" i="23"/>
  <c r="H446" i="23"/>
  <c r="H444" i="23"/>
  <c r="H386" i="23"/>
  <c r="H342" i="23"/>
  <c r="H847" i="23"/>
  <c r="H742" i="23"/>
  <c r="H843" i="23"/>
  <c r="H746" i="23"/>
  <c r="H884" i="23"/>
  <c r="H890" i="23"/>
  <c r="H885" i="23"/>
  <c r="H541" i="23"/>
  <c r="H539" i="23"/>
  <c r="H470" i="23"/>
  <c r="H452" i="23"/>
  <c r="H515" i="23"/>
  <c r="H475" i="23"/>
  <c r="H521" i="23"/>
  <c r="H726" i="23"/>
  <c r="H661" i="23"/>
  <c r="H867" i="23"/>
  <c r="H761" i="23"/>
  <c r="H724" i="23"/>
  <c r="H1100" i="23"/>
  <c r="H1109" i="23"/>
  <c r="H1104" i="23"/>
  <c r="H664" i="23"/>
  <c r="H695" i="23"/>
  <c r="H376" i="23"/>
  <c r="H1075" i="23"/>
  <c r="H512" i="23"/>
  <c r="H697" i="23"/>
  <c r="H831" i="23"/>
  <c r="H547" i="23"/>
  <c r="H389" i="23"/>
  <c r="H495" i="23"/>
  <c r="H865" i="23"/>
  <c r="H489" i="23"/>
  <c r="H545" i="23"/>
  <c r="H375" i="23"/>
  <c r="H369" i="23"/>
  <c r="H460" i="23"/>
  <c r="H488" i="23"/>
  <c r="H523" i="23"/>
  <c r="H344" i="23"/>
  <c r="H849" i="23"/>
  <c r="H859" i="23"/>
  <c r="H730" i="23"/>
  <c r="H870" i="23"/>
  <c r="H840" i="23"/>
  <c r="H720" i="23"/>
  <c r="H738" i="23"/>
  <c r="H1098" i="23"/>
  <c r="H367" i="23"/>
  <c r="H575" i="23"/>
  <c r="H533" i="23"/>
  <c r="H404" i="23"/>
  <c r="H861" i="23"/>
  <c r="H895" i="23"/>
  <c r="X301" i="21"/>
  <c r="X189" i="21"/>
  <c r="U20" i="21"/>
  <c r="U30" i="21"/>
  <c r="X30" i="21" s="1"/>
  <c r="U60" i="21"/>
  <c r="X60" i="21" s="1"/>
  <c r="V65" i="21"/>
  <c r="V71" i="21"/>
  <c r="V74" i="21"/>
  <c r="U81" i="21"/>
  <c r="U84" i="21"/>
  <c r="V85" i="21"/>
  <c r="X85" i="21" s="1"/>
  <c r="V89" i="21"/>
  <c r="U102" i="21"/>
  <c r="V107" i="21"/>
  <c r="V116" i="21"/>
  <c r="V140" i="21"/>
  <c r="X140" i="21" s="1"/>
  <c r="V159" i="21"/>
  <c r="V178" i="21"/>
  <c r="V179" i="21"/>
  <c r="V185" i="21"/>
  <c r="V200" i="21"/>
  <c r="V210" i="21"/>
  <c r="X210" i="21" s="1"/>
  <c r="V249" i="21"/>
  <c r="X249" i="21" s="1"/>
  <c r="V254" i="21"/>
  <c r="V281" i="21"/>
  <c r="X281" i="21" s="1"/>
  <c r="V282" i="21"/>
  <c r="U300" i="21"/>
  <c r="X300" i="21" s="1"/>
  <c r="V301" i="21"/>
  <c r="V307" i="21"/>
  <c r="X307" i="21" s="1"/>
  <c r="U316" i="21"/>
  <c r="U319" i="21"/>
  <c r="U330" i="21"/>
  <c r="U21" i="21"/>
  <c r="X21" i="21" s="1"/>
  <c r="U87" i="21"/>
  <c r="U90" i="21"/>
  <c r="U117" i="21"/>
  <c r="X117" i="21" s="1"/>
  <c r="U180" i="21"/>
  <c r="U203" i="21"/>
  <c r="X203" i="21" s="1"/>
  <c r="U214" i="21"/>
  <c r="V255" i="21"/>
  <c r="V262" i="21"/>
  <c r="U287" i="21"/>
  <c r="X287" i="21" s="1"/>
  <c r="V298" i="21"/>
  <c r="U304" i="21"/>
  <c r="X304" i="21" s="1"/>
  <c r="U308" i="21"/>
  <c r="V317" i="21"/>
  <c r="U35" i="21"/>
  <c r="U42" i="21"/>
  <c r="X42" i="21" s="1"/>
  <c r="V51" i="21"/>
  <c r="V108" i="21"/>
  <c r="X108" i="21" s="1"/>
  <c r="V120" i="21"/>
  <c r="V125" i="21"/>
  <c r="V126" i="21"/>
  <c r="V152" i="21"/>
  <c r="V175" i="21"/>
  <c r="X180" i="21"/>
  <c r="U191" i="21"/>
  <c r="X191" i="21" s="1"/>
  <c r="V240" i="21"/>
  <c r="V243" i="21"/>
  <c r="U269" i="21"/>
  <c r="U281" i="21"/>
  <c r="X330" i="21"/>
  <c r="U55" i="21"/>
  <c r="V64" i="21"/>
  <c r="U70" i="21"/>
  <c r="U73" i="21"/>
  <c r="U83" i="21"/>
  <c r="X83" i="21" s="1"/>
  <c r="U122" i="21"/>
  <c r="X122" i="21" s="1"/>
  <c r="V156" i="21"/>
  <c r="X165" i="21"/>
  <c r="U166" i="21"/>
  <c r="X166" i="21" s="1"/>
  <c r="V171" i="21"/>
  <c r="V174" i="21"/>
  <c r="X174" i="21" s="1"/>
  <c r="U184" i="21"/>
  <c r="X184" i="21" s="1"/>
  <c r="V190" i="21"/>
  <c r="V197" i="21"/>
  <c r="U231" i="21"/>
  <c r="V242" i="21"/>
  <c r="X242" i="21" s="1"/>
  <c r="U251" i="21"/>
  <c r="X256" i="21"/>
  <c r="U268" i="21"/>
  <c r="U273" i="21"/>
  <c r="X273" i="21" s="1"/>
  <c r="U276" i="21"/>
  <c r="U323" i="21"/>
  <c r="U33" i="21"/>
  <c r="X33" i="21" s="1"/>
  <c r="U38" i="21"/>
  <c r="V66" i="21"/>
  <c r="V75" i="21"/>
  <c r="X75" i="21" s="1"/>
  <c r="U86" i="21"/>
  <c r="X86" i="21" s="1"/>
  <c r="U208" i="21"/>
  <c r="U227" i="21"/>
  <c r="V98" i="21"/>
  <c r="X98" i="21" s="1"/>
  <c r="V131" i="21"/>
  <c r="X131" i="21" s="1"/>
  <c r="U211" i="21"/>
  <c r="U229" i="21"/>
  <c r="U252" i="21"/>
  <c r="X252" i="21" s="1"/>
  <c r="V57" i="21"/>
  <c r="U80" i="21"/>
  <c r="X80" i="21" s="1"/>
  <c r="U148" i="21"/>
  <c r="X148" i="21" s="1"/>
  <c r="U165" i="21"/>
  <c r="X168" i="21"/>
  <c r="V209" i="21"/>
  <c r="V215" i="21"/>
  <c r="X241" i="21"/>
  <c r="V256" i="21"/>
  <c r="U292" i="21"/>
  <c r="V306" i="21"/>
  <c r="X306" i="21" s="1"/>
  <c r="U315" i="21"/>
  <c r="V318" i="21"/>
  <c r="X318" i="21" s="1"/>
  <c r="V329" i="21"/>
  <c r="M50" i="21"/>
  <c r="M136" i="21"/>
  <c r="P136" i="21" s="1"/>
  <c r="M186" i="21"/>
  <c r="M208" i="21"/>
  <c r="P208" i="21" s="1"/>
  <c r="M226" i="21"/>
  <c r="P226" i="21" s="1"/>
  <c r="M236" i="21"/>
  <c r="P236" i="21" s="1"/>
  <c r="M324" i="21"/>
  <c r="P49" i="21"/>
  <c r="M58" i="21"/>
  <c r="P58" i="21" s="1"/>
  <c r="N68" i="21"/>
  <c r="M130" i="21"/>
  <c r="P130" i="21" s="1"/>
  <c r="M168" i="21"/>
  <c r="M184" i="21"/>
  <c r="P184" i="21" s="1"/>
  <c r="M283" i="21"/>
  <c r="P283" i="21" s="1"/>
  <c r="M128" i="21"/>
  <c r="P128" i="21" s="1"/>
  <c r="M158" i="21"/>
  <c r="P158" i="21" s="1"/>
  <c r="M220" i="21"/>
  <c r="P220" i="21" s="1"/>
  <c r="M232" i="21"/>
  <c r="P232" i="21" s="1"/>
  <c r="M312" i="21"/>
  <c r="P74" i="21"/>
  <c r="N54" i="21"/>
  <c r="M98" i="21"/>
  <c r="M154" i="21"/>
  <c r="P154" i="21" s="1"/>
  <c r="M170" i="21"/>
  <c r="P170" i="21" s="1"/>
  <c r="M271" i="21"/>
  <c r="P271" i="21" s="1"/>
  <c r="M291" i="21"/>
  <c r="P291" i="21" s="1"/>
  <c r="M296" i="21"/>
  <c r="N88" i="20"/>
  <c r="V177" i="20"/>
  <c r="V204" i="20"/>
  <c r="U188" i="20"/>
  <c r="V139" i="20"/>
  <c r="X139" i="20" s="1"/>
  <c r="V179" i="20"/>
  <c r="X179" i="20" s="1"/>
  <c r="U62" i="20"/>
  <c r="V126" i="20"/>
  <c r="U98" i="20"/>
  <c r="V109" i="20"/>
  <c r="V159" i="20"/>
  <c r="M144" i="20"/>
  <c r="P144" i="20" s="1"/>
  <c r="N134" i="20"/>
  <c r="N20" i="20"/>
  <c r="H452" i="19"/>
  <c r="H449" i="19"/>
  <c r="H443" i="19"/>
  <c r="H440" i="19"/>
  <c r="H434" i="19"/>
  <c r="H431" i="19"/>
  <c r="H488" i="19"/>
  <c r="H507" i="19"/>
  <c r="E516" i="19"/>
  <c r="H516" i="19" s="1"/>
  <c r="H453" i="19"/>
  <c r="H450" i="19"/>
  <c r="H447" i="19"/>
  <c r="H444" i="19"/>
  <c r="H441" i="19"/>
  <c r="H438" i="19"/>
  <c r="H435" i="19"/>
  <c r="H432" i="19"/>
  <c r="H429" i="19"/>
  <c r="H426" i="19"/>
  <c r="H490" i="19"/>
  <c r="H484" i="19"/>
  <c r="H478" i="19"/>
  <c r="H509" i="19"/>
  <c r="H503" i="19"/>
  <c r="H497" i="19"/>
  <c r="E517" i="19"/>
  <c r="H517" i="19" s="1"/>
  <c r="E454" i="19"/>
  <c r="E451" i="19"/>
  <c r="E448" i="19"/>
  <c r="H448" i="19" s="1"/>
  <c r="E445" i="19"/>
  <c r="H445" i="19" s="1"/>
  <c r="E442" i="19"/>
  <c r="H442" i="19" s="1"/>
  <c r="E439" i="19"/>
  <c r="H439" i="19" s="1"/>
  <c r="E436" i="19"/>
  <c r="E433" i="19"/>
  <c r="E430" i="19"/>
  <c r="H430" i="19" s="1"/>
  <c r="E427" i="19"/>
  <c r="H427" i="19" s="1"/>
  <c r="F471" i="19"/>
  <c r="F468" i="19"/>
  <c r="H468" i="19" s="1"/>
  <c r="F465" i="19"/>
  <c r="F462" i="19"/>
  <c r="F459" i="19"/>
  <c r="H491" i="19"/>
  <c r="H485" i="19"/>
  <c r="H479" i="19"/>
  <c r="F475" i="19"/>
  <c r="F512" i="19"/>
  <c r="H510" i="19"/>
  <c r="F506" i="19"/>
  <c r="H504" i="19"/>
  <c r="F500" i="19"/>
  <c r="H498" i="19"/>
  <c r="H454" i="19"/>
  <c r="H451" i="19"/>
  <c r="H436" i="19"/>
  <c r="H433" i="19"/>
  <c r="F494" i="19"/>
  <c r="H492" i="19"/>
  <c r="F488" i="19"/>
  <c r="H486" i="19"/>
  <c r="F482" i="19"/>
  <c r="H480" i="19"/>
  <c r="F476" i="19"/>
  <c r="H474" i="19"/>
  <c r="F513" i="19"/>
  <c r="H511" i="19"/>
  <c r="F507" i="19"/>
  <c r="H505" i="19"/>
  <c r="F501" i="19"/>
  <c r="H499" i="19"/>
  <c r="E518" i="19"/>
  <c r="H518" i="19" s="1"/>
  <c r="E515" i="19"/>
  <c r="H515" i="19" s="1"/>
  <c r="H477" i="19"/>
  <c r="H502" i="19"/>
  <c r="H496" i="19"/>
  <c r="E452" i="19"/>
  <c r="E449" i="19"/>
  <c r="E446" i="19"/>
  <c r="H446" i="19" s="1"/>
  <c r="E443" i="19"/>
  <c r="E440" i="19"/>
  <c r="E437" i="19"/>
  <c r="H437" i="19" s="1"/>
  <c r="E434" i="19"/>
  <c r="E431" i="19"/>
  <c r="E428" i="19"/>
  <c r="H428" i="19" s="1"/>
  <c r="F472" i="19"/>
  <c r="F469" i="19"/>
  <c r="H469" i="19" s="1"/>
  <c r="F466" i="19"/>
  <c r="H466" i="19" s="1"/>
  <c r="F463" i="19"/>
  <c r="F460" i="19"/>
  <c r="F457" i="19"/>
  <c r="F495" i="19"/>
  <c r="H495" i="19" s="1"/>
  <c r="E494" i="19"/>
  <c r="H494" i="19" s="1"/>
  <c r="H493" i="19"/>
  <c r="F489" i="19"/>
  <c r="H489" i="19" s="1"/>
  <c r="E488" i="19"/>
  <c r="H487" i="19"/>
  <c r="F483" i="19"/>
  <c r="H483" i="19" s="1"/>
  <c r="E482" i="19"/>
  <c r="H482" i="19" s="1"/>
  <c r="H481" i="19"/>
  <c r="F477" i="19"/>
  <c r="E476" i="19"/>
  <c r="H476" i="19" s="1"/>
  <c r="H475" i="19"/>
  <c r="F514" i="19"/>
  <c r="H514" i="19" s="1"/>
  <c r="E513" i="19"/>
  <c r="H513" i="19" s="1"/>
  <c r="H512" i="19"/>
  <c r="F508" i="19"/>
  <c r="H508" i="19" s="1"/>
  <c r="E507" i="19"/>
  <c r="H506" i="19"/>
  <c r="F502" i="19"/>
  <c r="E501" i="19"/>
  <c r="H501" i="19" s="1"/>
  <c r="H500" i="19"/>
  <c r="F496" i="19"/>
  <c r="X1215" i="23"/>
  <c r="X1225" i="23"/>
  <c r="X1226" i="23"/>
  <c r="X1194" i="23"/>
  <c r="X1192" i="23"/>
  <c r="X1172" i="23"/>
  <c r="X1178" i="23"/>
  <c r="P1215" i="23"/>
  <c r="P1212" i="23"/>
  <c r="P1204" i="23"/>
  <c r="P1197" i="23"/>
  <c r="P1201" i="23"/>
  <c r="P1214" i="23"/>
  <c r="P1206" i="23"/>
  <c r="P1216" i="23"/>
  <c r="P1258" i="23"/>
  <c r="H1281" i="23"/>
  <c r="H1263" i="23"/>
  <c r="H1258" i="23"/>
  <c r="H1253" i="23"/>
  <c r="X435" i="23"/>
  <c r="X416" i="23"/>
  <c r="X410" i="23"/>
  <c r="X385" i="23"/>
  <c r="X499" i="23"/>
  <c r="X421" i="23"/>
  <c r="X399" i="23"/>
  <c r="X436" i="23"/>
  <c r="X390" i="23"/>
  <c r="X397" i="23"/>
  <c r="X424" i="23"/>
  <c r="X371" i="23"/>
  <c r="X375" i="23"/>
  <c r="X403" i="23"/>
  <c r="X412" i="23"/>
  <c r="X406" i="23"/>
  <c r="X422" i="23"/>
  <c r="X392" i="23"/>
  <c r="X338" i="23"/>
  <c r="X340" i="23"/>
  <c r="X515" i="23"/>
  <c r="X840" i="23"/>
  <c r="X869" i="23"/>
  <c r="X857" i="23"/>
  <c r="X845" i="23"/>
  <c r="X645" i="23"/>
  <c r="X1166" i="23"/>
  <c r="X883" i="23"/>
  <c r="X1160" i="23"/>
  <c r="X931" i="23"/>
  <c r="X573" i="23"/>
  <c r="X698" i="23"/>
  <c r="X1057" i="23"/>
  <c r="X860" i="23"/>
  <c r="X1073" i="23"/>
  <c r="X629" i="23"/>
  <c r="X1043" i="23"/>
  <c r="X1027" i="23"/>
  <c r="X1080" i="23"/>
  <c r="X649" i="23"/>
  <c r="X635" i="23"/>
  <c r="X851" i="23"/>
  <c r="X1148" i="23"/>
  <c r="X1083" i="23"/>
  <c r="X852" i="23"/>
  <c r="X692" i="23"/>
  <c r="X555" i="23"/>
  <c r="X1009" i="23"/>
  <c r="X521" i="23"/>
  <c r="X1044" i="23"/>
  <c r="X1008" i="23"/>
  <c r="X675" i="23"/>
  <c r="X859" i="23"/>
  <c r="X847" i="23"/>
  <c r="X1130" i="23"/>
  <c r="X1064" i="23"/>
  <c r="X973" i="23"/>
  <c r="X943" i="23"/>
  <c r="X978" i="23"/>
  <c r="X844" i="23"/>
  <c r="X842" i="23"/>
  <c r="X1025" i="23"/>
  <c r="X880" i="23"/>
  <c r="P726" i="23"/>
  <c r="P747" i="23"/>
  <c r="P629" i="23"/>
  <c r="P695" i="23"/>
  <c r="P734" i="23"/>
  <c r="P736" i="23"/>
  <c r="P748" i="23"/>
  <c r="P761" i="23"/>
  <c r="P1090" i="23"/>
  <c r="P1093" i="23"/>
  <c r="P664" i="23"/>
  <c r="P1026" i="23"/>
  <c r="P986" i="23"/>
  <c r="P621" i="23"/>
  <c r="P699" i="23"/>
  <c r="P730" i="23"/>
  <c r="P750" i="23"/>
  <c r="P742" i="23"/>
  <c r="P723" i="23"/>
  <c r="P687" i="23"/>
  <c r="P753" i="23"/>
  <c r="P543" i="23"/>
  <c r="P832" i="23"/>
  <c r="P749" i="23"/>
  <c r="P647" i="23"/>
  <c r="P728" i="23"/>
  <c r="P810" i="23"/>
  <c r="P727" i="23"/>
  <c r="P1155" i="23"/>
  <c r="P1117" i="23"/>
  <c r="P1163" i="23"/>
  <c r="P1157" i="23"/>
  <c r="P622" i="23"/>
  <c r="P974" i="23"/>
  <c r="P980" i="23"/>
  <c r="P693" i="23"/>
  <c r="P660" i="23"/>
  <c r="P1080" i="23"/>
  <c r="H1108" i="23"/>
  <c r="H923" i="23"/>
  <c r="H759" i="23"/>
  <c r="H845" i="23"/>
  <c r="H679" i="23"/>
  <c r="H673" i="23"/>
  <c r="H874" i="23"/>
  <c r="H894" i="23"/>
  <c r="H1099" i="23"/>
  <c r="H1106" i="23"/>
  <c r="H666" i="23"/>
  <c r="H1136" i="23"/>
  <c r="H1071" i="23"/>
  <c r="H1150" i="23"/>
  <c r="H1132" i="23"/>
  <c r="H757" i="23"/>
  <c r="H866" i="23"/>
  <c r="H722" i="23"/>
  <c r="H763" i="23"/>
  <c r="H744" i="23"/>
  <c r="H1107" i="23"/>
  <c r="H1096" i="23"/>
  <c r="H881" i="23"/>
  <c r="H875" i="23"/>
  <c r="H873" i="23"/>
  <c r="H1016" i="23"/>
  <c r="H931" i="23"/>
  <c r="H1158" i="23"/>
  <c r="H1080" i="23"/>
  <c r="H703" i="23"/>
  <c r="H685" i="23"/>
  <c r="H922" i="23"/>
  <c r="H813" i="23"/>
  <c r="H839" i="23"/>
  <c r="H535" i="23"/>
  <c r="H853" i="23"/>
  <c r="H842" i="23"/>
  <c r="H857" i="23"/>
  <c r="H858" i="23"/>
  <c r="H860" i="23"/>
  <c r="H667" i="23"/>
  <c r="H1097" i="23"/>
  <c r="H1033" i="23"/>
  <c r="H917" i="23"/>
  <c r="H1017" i="23"/>
  <c r="H915" i="23"/>
  <c r="H557" i="23"/>
  <c r="X473" i="23"/>
  <c r="X393" i="23"/>
  <c r="X349" i="23"/>
  <c r="X389" i="23"/>
  <c r="X355" i="23"/>
  <c r="X402" i="23"/>
  <c r="X361" i="23"/>
  <c r="X379" i="23"/>
  <c r="X493" i="23"/>
  <c r="X391" i="23"/>
  <c r="X369" i="23"/>
  <c r="P380" i="23"/>
  <c r="P487" i="23"/>
  <c r="P513" i="23"/>
  <c r="P464" i="23"/>
  <c r="P454" i="23"/>
  <c r="P491" i="23"/>
  <c r="P457" i="23"/>
  <c r="P476" i="23"/>
  <c r="P429" i="23"/>
  <c r="P341" i="23"/>
  <c r="P501" i="23"/>
  <c r="P482" i="23"/>
  <c r="P348" i="23"/>
  <c r="P384" i="23"/>
  <c r="H511" i="23"/>
  <c r="H401" i="23"/>
  <c r="H458" i="23"/>
  <c r="H424" i="23"/>
  <c r="H415" i="23"/>
  <c r="H350" i="23"/>
  <c r="H381" i="23"/>
  <c r="H411" i="23"/>
  <c r="H498" i="23"/>
  <c r="H501" i="23"/>
  <c r="H409" i="23"/>
  <c r="H486" i="23"/>
  <c r="H468" i="23"/>
  <c r="H396" i="23"/>
  <c r="H500" i="23"/>
  <c r="H417" i="23"/>
  <c r="H454" i="23"/>
  <c r="H398" i="23"/>
  <c r="H427" i="23"/>
  <c r="H405" i="23"/>
  <c r="H448" i="23"/>
  <c r="H387" i="23"/>
  <c r="H509" i="23"/>
  <c r="H345" i="23"/>
  <c r="H394" i="23"/>
  <c r="H476" i="23"/>
  <c r="H366" i="23"/>
  <c r="H379" i="23"/>
  <c r="X185" i="23"/>
  <c r="X317" i="23"/>
  <c r="X236" i="23"/>
  <c r="X313" i="23"/>
  <c r="X128" i="23"/>
  <c r="X285" i="23"/>
  <c r="X148" i="23"/>
  <c r="X272" i="23"/>
  <c r="X314" i="23"/>
  <c r="X303" i="23"/>
  <c r="X220" i="23"/>
  <c r="X200" i="23"/>
  <c r="X181" i="23"/>
  <c r="X306" i="23"/>
  <c r="X254" i="23"/>
  <c r="X212" i="23"/>
  <c r="P246" i="23"/>
  <c r="P290" i="23"/>
  <c r="P317" i="23"/>
  <c r="P231" i="23"/>
  <c r="P254" i="23"/>
  <c r="P145" i="23"/>
  <c r="P186" i="23"/>
  <c r="P180" i="23"/>
  <c r="P137" i="23"/>
  <c r="P131" i="23"/>
  <c r="P289" i="23"/>
  <c r="P286" i="23"/>
  <c r="P251" i="23"/>
  <c r="P224" i="23"/>
  <c r="P304" i="23"/>
  <c r="H144" i="23"/>
  <c r="H83" i="23"/>
  <c r="X74" i="23"/>
  <c r="H149" i="23"/>
  <c r="H142" i="23"/>
  <c r="H139" i="23"/>
  <c r="H110" i="23"/>
  <c r="H206" i="23"/>
  <c r="H248" i="23"/>
  <c r="H230" i="23"/>
  <c r="P493" i="23"/>
  <c r="H494" i="23"/>
  <c r="X387" i="23"/>
  <c r="X477" i="23"/>
  <c r="H413" i="23"/>
  <c r="P366" i="23"/>
  <c r="P374" i="23"/>
  <c r="H442" i="23"/>
  <c r="P469" i="23"/>
  <c r="H348" i="23"/>
  <c r="H440" i="23"/>
  <c r="H529" i="23"/>
  <c r="X386" i="23"/>
  <c r="X405" i="23"/>
  <c r="X467" i="23"/>
  <c r="H373" i="23"/>
  <c r="H463" i="23"/>
  <c r="P803" i="23"/>
  <c r="X861" i="23"/>
  <c r="X849" i="23"/>
  <c r="P801" i="23"/>
  <c r="H862" i="23"/>
  <c r="H855" i="23"/>
  <c r="X679" i="23"/>
  <c r="P1213" i="23"/>
  <c r="P898" i="23"/>
  <c r="X875" i="23"/>
  <c r="X569" i="23"/>
  <c r="P381" i="23"/>
  <c r="X1060" i="23"/>
  <c r="X1004" i="23"/>
  <c r="X985" i="23"/>
  <c r="X188" i="23"/>
  <c r="H385" i="23"/>
  <c r="X205" i="23"/>
  <c r="P705" i="23"/>
  <c r="P195" i="23"/>
  <c r="P340" i="23"/>
  <c r="P714" i="23"/>
  <c r="H472" i="23"/>
  <c r="X566" i="23"/>
  <c r="H569" i="23"/>
  <c r="X980" i="23"/>
  <c r="P678" i="23"/>
  <c r="X1002" i="23"/>
  <c r="P683" i="23"/>
  <c r="H380" i="23"/>
  <c r="H980" i="23"/>
  <c r="X1028" i="23"/>
  <c r="X1252" i="23"/>
  <c r="H374" i="23"/>
  <c r="P46" i="23"/>
  <c r="X47" i="23"/>
  <c r="X110" i="23"/>
  <c r="H138" i="23"/>
  <c r="H21" i="23"/>
  <c r="X70" i="23"/>
  <c r="P103" i="23"/>
  <c r="H128" i="23"/>
  <c r="P35" i="23"/>
  <c r="X88" i="23"/>
  <c r="P84" i="23"/>
  <c r="H145" i="23"/>
  <c r="H242" i="23"/>
  <c r="H308" i="23"/>
  <c r="P485" i="23"/>
  <c r="X429" i="23"/>
  <c r="X382" i="23"/>
  <c r="X414" i="23"/>
  <c r="X408" i="23"/>
  <c r="H371" i="23"/>
  <c r="P376" i="23"/>
  <c r="H505" i="23"/>
  <c r="X461" i="23"/>
  <c r="X465" i="23"/>
  <c r="H363" i="23"/>
  <c r="X378" i="23"/>
  <c r="H491" i="23"/>
  <c r="H469" i="23"/>
  <c r="X418" i="23"/>
  <c r="P342" i="23"/>
  <c r="P365" i="23"/>
  <c r="H356" i="23"/>
  <c r="P390" i="23"/>
  <c r="P465" i="23"/>
  <c r="P519" i="23"/>
  <c r="X430" i="23"/>
  <c r="P378" i="23"/>
  <c r="X367" i="23"/>
  <c r="X343" i="23"/>
  <c r="H464" i="23"/>
  <c r="P353" i="23"/>
  <c r="H527" i="23"/>
  <c r="P400" i="23"/>
  <c r="P793" i="23"/>
  <c r="P725" i="23"/>
  <c r="P797" i="23"/>
  <c r="H841" i="23"/>
  <c r="H869" i="23"/>
  <c r="X839" i="23"/>
  <c r="P738" i="23"/>
  <c r="H863" i="23"/>
  <c r="X843" i="23"/>
  <c r="X841" i="23"/>
  <c r="P745" i="23"/>
  <c r="P638" i="23"/>
  <c r="H880" i="23"/>
  <c r="X1190" i="23"/>
  <c r="X1142" i="23"/>
  <c r="H1101" i="23"/>
  <c r="H889" i="23"/>
  <c r="H878" i="23"/>
  <c r="X1207" i="23"/>
  <c r="P1205" i="23"/>
  <c r="H879" i="23"/>
  <c r="X1223" i="23"/>
  <c r="P1207" i="23"/>
  <c r="H1121" i="23"/>
  <c r="H1117" i="23"/>
  <c r="P178" i="23"/>
  <c r="X336" i="23"/>
  <c r="P819" i="23"/>
  <c r="X848" i="23"/>
  <c r="X858" i="23"/>
  <c r="H689" i="23"/>
  <c r="P1141" i="23"/>
  <c r="H1148" i="23"/>
  <c r="H943" i="23"/>
  <c r="P216" i="23"/>
  <c r="X868" i="23"/>
  <c r="X704" i="23"/>
  <c r="X686" i="23"/>
  <c r="X986" i="23"/>
  <c r="X352" i="23"/>
  <c r="P203" i="23"/>
  <c r="P681" i="23"/>
  <c r="X864" i="23"/>
  <c r="H660" i="23"/>
  <c r="X866" i="23"/>
  <c r="X696" i="23"/>
  <c r="P666" i="23"/>
  <c r="X1127" i="23"/>
  <c r="H1059" i="23"/>
  <c r="H1049" i="23"/>
  <c r="P984" i="23"/>
  <c r="X1264" i="23"/>
  <c r="H691" i="23"/>
  <c r="H1198" i="23"/>
  <c r="H567" i="23"/>
  <c r="H566" i="23"/>
  <c r="H1006" i="23"/>
  <c r="P165" i="23"/>
  <c r="P685" i="23"/>
  <c r="P232" i="23"/>
  <c r="H1039" i="23"/>
  <c r="X1037" i="23"/>
  <c r="X1210" i="23"/>
  <c r="P1118" i="23"/>
  <c r="H620" i="23"/>
  <c r="P674" i="23"/>
  <c r="H693" i="23"/>
  <c r="X1175" i="23"/>
  <c r="X1090" i="23"/>
  <c r="X57" i="23"/>
  <c r="X93" i="23"/>
  <c r="P50" i="23"/>
  <c r="H120" i="23"/>
  <c r="H131" i="23"/>
  <c r="P27" i="23"/>
  <c r="P127" i="23"/>
  <c r="X396" i="23"/>
  <c r="X381" i="23"/>
  <c r="H388" i="23"/>
  <c r="H868" i="23"/>
  <c r="P741" i="23"/>
  <c r="P808" i="23"/>
  <c r="P830" i="23"/>
  <c r="P812" i="23"/>
  <c r="X653" i="23"/>
  <c r="H750" i="23"/>
  <c r="H1083" i="23"/>
  <c r="H1095" i="23"/>
  <c r="H1111" i="23"/>
  <c r="P1167" i="23"/>
  <c r="X1154" i="23"/>
  <c r="P1161" i="23"/>
  <c r="P392" i="23"/>
  <c r="H639" i="23"/>
  <c r="P970" i="23"/>
  <c r="X878" i="23"/>
  <c r="X120" i="23"/>
  <c r="X1273" i="23"/>
  <c r="X856" i="23"/>
  <c r="H1178" i="23"/>
  <c r="P1202" i="23"/>
  <c r="X1133" i="23"/>
  <c r="H506" i="23"/>
  <c r="X688" i="23"/>
  <c r="X1077" i="23"/>
  <c r="X1014" i="23"/>
  <c r="X1183" i="23"/>
  <c r="P992" i="23"/>
  <c r="X1143" i="23"/>
  <c r="X49" i="23"/>
  <c r="P57" i="23"/>
  <c r="P51" i="23"/>
  <c r="P129" i="23"/>
  <c r="H125" i="23"/>
  <c r="X51" i="23"/>
  <c r="H123" i="23"/>
  <c r="P31" i="23"/>
  <c r="P141" i="23"/>
  <c r="X92" i="23"/>
  <c r="H23" i="23"/>
  <c r="P117" i="23"/>
  <c r="P121" i="23"/>
  <c r="H56" i="23"/>
  <c r="H200" i="23"/>
  <c r="P477" i="23"/>
  <c r="X419" i="23"/>
  <c r="P396" i="23"/>
  <c r="H358" i="23"/>
  <c r="X425" i="23"/>
  <c r="H351" i="23"/>
  <c r="P471" i="23"/>
  <c r="P451" i="23"/>
  <c r="P372" i="23"/>
  <c r="X404" i="23"/>
  <c r="P472" i="23"/>
  <c r="H479" i="23"/>
  <c r="H438" i="23"/>
  <c r="X423" i="23"/>
  <c r="P359" i="23"/>
  <c r="P354" i="23"/>
  <c r="X471" i="23"/>
  <c r="H362" i="23"/>
  <c r="H400" i="23"/>
  <c r="H856" i="23"/>
  <c r="P645" i="23"/>
  <c r="X865" i="23"/>
  <c r="X853" i="23"/>
  <c r="P840" i="23"/>
  <c r="P809" i="23"/>
  <c r="P824" i="23"/>
  <c r="P805" i="23"/>
  <c r="P789" i="23"/>
  <c r="P787" i="23"/>
  <c r="P732" i="23"/>
  <c r="H740" i="23"/>
  <c r="P841" i="23"/>
  <c r="P795" i="23"/>
  <c r="X648" i="23"/>
  <c r="P1199" i="23"/>
  <c r="P1139" i="23"/>
  <c r="P1113" i="23"/>
  <c r="X1124" i="23"/>
  <c r="X881" i="23"/>
  <c r="P1203" i="23"/>
  <c r="P1125" i="23"/>
  <c r="H1110" i="23"/>
  <c r="H882" i="23"/>
  <c r="H877" i="23"/>
  <c r="P1131" i="23"/>
  <c r="X1136" i="23"/>
  <c r="P1151" i="23"/>
  <c r="P377" i="23"/>
  <c r="P226" i="23"/>
  <c r="P717" i="23"/>
  <c r="H573" i="23"/>
  <c r="X1169" i="23"/>
  <c r="H1004" i="23"/>
  <c r="P982" i="23"/>
  <c r="X178" i="23"/>
  <c r="P194" i="23"/>
  <c r="H764" i="23"/>
  <c r="P652" i="23"/>
  <c r="X358" i="23"/>
  <c r="X870" i="23"/>
  <c r="X680" i="23"/>
  <c r="X874" i="23"/>
  <c r="X180" i="23"/>
  <c r="H825" i="23"/>
  <c r="X136" i="23"/>
  <c r="P689" i="23"/>
  <c r="X631" i="23"/>
  <c r="X992" i="23"/>
  <c r="X204" i="23"/>
  <c r="P711" i="23"/>
  <c r="H1254" i="23"/>
  <c r="P701" i="23"/>
  <c r="P436" i="23"/>
  <c r="X1049" i="23"/>
  <c r="X1050" i="23"/>
  <c r="H992" i="23"/>
  <c r="X1006" i="23"/>
  <c r="P648" i="23"/>
  <c r="H478" i="23"/>
  <c r="H1157" i="23"/>
  <c r="H570" i="23"/>
  <c r="P697" i="23"/>
  <c r="X1082" i="23"/>
  <c r="X1266" i="23"/>
  <c r="X1000" i="23"/>
  <c r="X192" i="23"/>
  <c r="X182" i="23"/>
  <c r="H466" i="23"/>
  <c r="X623" i="23"/>
  <c r="P158" i="23"/>
  <c r="P703" i="23"/>
  <c r="P207" i="23"/>
  <c r="X974" i="23"/>
  <c r="H1024" i="23"/>
  <c r="X990" i="23"/>
  <c r="H127" i="23"/>
  <c r="H146" i="23"/>
  <c r="H148" i="23"/>
  <c r="H132" i="23"/>
  <c r="H129" i="23"/>
  <c r="H143" i="23"/>
  <c r="H137" i="23"/>
  <c r="H141" i="23"/>
  <c r="H136" i="23"/>
  <c r="H182" i="23"/>
  <c r="X112" i="23"/>
  <c r="X62" i="23"/>
  <c r="X80" i="23"/>
  <c r="X86" i="23"/>
  <c r="X77" i="23"/>
  <c r="X114" i="23"/>
  <c r="P53" i="23"/>
  <c r="P63" i="23"/>
  <c r="P99" i="23"/>
  <c r="P67" i="23"/>
  <c r="P74" i="23"/>
  <c r="P55" i="23"/>
  <c r="P52" i="23"/>
  <c r="P81" i="23"/>
  <c r="P93" i="23"/>
  <c r="P85" i="23"/>
  <c r="P119" i="23"/>
  <c r="P72" i="23"/>
  <c r="P110" i="23"/>
  <c r="P71" i="23"/>
  <c r="P66" i="23"/>
  <c r="P79" i="23"/>
  <c r="P113" i="23"/>
  <c r="P61" i="23"/>
  <c r="P49" i="23"/>
  <c r="H116" i="23"/>
  <c r="H101" i="23"/>
  <c r="H114" i="23"/>
  <c r="H108" i="23"/>
  <c r="H109" i="23"/>
  <c r="H112" i="23"/>
  <c r="H75" i="23"/>
  <c r="X41" i="23"/>
  <c r="X22" i="23"/>
  <c r="X42" i="23"/>
  <c r="P23" i="23"/>
  <c r="P44" i="23"/>
  <c r="P37" i="23"/>
  <c r="P45" i="23"/>
  <c r="P39" i="23"/>
  <c r="P47" i="23"/>
  <c r="H22" i="23"/>
  <c r="H42" i="23"/>
  <c r="F217" i="22"/>
  <c r="H217" i="22" s="1"/>
  <c r="F245" i="22"/>
  <c r="E254" i="22"/>
  <c r="F219" i="22"/>
  <c r="E281" i="22"/>
  <c r="H281" i="22" s="1"/>
  <c r="E319" i="22"/>
  <c r="E311" i="22"/>
  <c r="H311" i="22" s="1"/>
  <c r="H268" i="22"/>
  <c r="E289" i="22"/>
  <c r="E301" i="22"/>
  <c r="E328" i="22"/>
  <c r="E260" i="22"/>
  <c r="H260" i="22" s="1"/>
  <c r="E315" i="22"/>
  <c r="H315" i="22" s="1"/>
  <c r="F215" i="22"/>
  <c r="H215" i="22" s="1"/>
  <c r="F221" i="22"/>
  <c r="F243" i="22"/>
  <c r="H243" i="22" s="1"/>
  <c r="F249" i="22"/>
  <c r="E297" i="22"/>
  <c r="H297" i="22" s="1"/>
  <c r="E309" i="22"/>
  <c r="H309" i="22" s="1"/>
  <c r="F239" i="22"/>
  <c r="F266" i="22"/>
  <c r="E318" i="22"/>
  <c r="H318" i="22" s="1"/>
  <c r="H328" i="22"/>
  <c r="E209" i="22"/>
  <c r="F231" i="22"/>
  <c r="H231" i="22" s="1"/>
  <c r="E252" i="22"/>
  <c r="E276" i="22"/>
  <c r="E285" i="22"/>
  <c r="E293" i="22"/>
  <c r="H293" i="22" s="1"/>
  <c r="H319" i="22"/>
  <c r="F209" i="22"/>
  <c r="F241" i="22"/>
  <c r="H241" i="22" s="1"/>
  <c r="F247" i="22"/>
  <c r="H247" i="22" s="1"/>
  <c r="E262" i="22"/>
  <c r="H262" i="22" s="1"/>
  <c r="E322" i="22"/>
  <c r="H322" i="22" s="1"/>
  <c r="F207" i="22"/>
  <c r="H207" i="22" s="1"/>
  <c r="M219" i="22"/>
  <c r="P219" i="22" s="1"/>
  <c r="N256" i="22"/>
  <c r="N262" i="22"/>
  <c r="P262" i="22" s="1"/>
  <c r="M271" i="22"/>
  <c r="M277" i="22"/>
  <c r="M288" i="22"/>
  <c r="P288" i="22" s="1"/>
  <c r="N297" i="22"/>
  <c r="P300" i="22"/>
  <c r="M306" i="22"/>
  <c r="P306" i="22" s="1"/>
  <c r="M322" i="22"/>
  <c r="P322" i="22" s="1"/>
  <c r="M335" i="22"/>
  <c r="P336" i="22"/>
  <c r="M221" i="22"/>
  <c r="M235" i="22"/>
  <c r="P235" i="22" s="1"/>
  <c r="M239" i="22"/>
  <c r="P239" i="22" s="1"/>
  <c r="N253" i="22"/>
  <c r="M279" i="22"/>
  <c r="P284" i="22"/>
  <c r="N289" i="22"/>
  <c r="M294" i="22"/>
  <c r="P302" i="22"/>
  <c r="M307" i="22"/>
  <c r="N310" i="22"/>
  <c r="P310" i="22" s="1"/>
  <c r="P324" i="22"/>
  <c r="M225" i="22"/>
  <c r="M275" i="22"/>
  <c r="P296" i="22"/>
  <c r="P308" i="22"/>
  <c r="M316" i="22"/>
  <c r="P229" i="22"/>
  <c r="N261" i="22"/>
  <c r="N265" i="22"/>
  <c r="M296" i="22"/>
  <c r="N308" i="22"/>
  <c r="N320" i="22"/>
  <c r="P320" i="22" s="1"/>
  <c r="N326" i="22"/>
  <c r="P326" i="22" s="1"/>
  <c r="V277" i="22"/>
  <c r="U228" i="22"/>
  <c r="V295" i="22"/>
  <c r="V313" i="22"/>
  <c r="X313" i="22" s="1"/>
  <c r="V273" i="22"/>
  <c r="V307" i="22"/>
  <c r="X307" i="22" s="1"/>
  <c r="V333" i="22"/>
  <c r="U222" i="22"/>
  <c r="V311" i="22"/>
  <c r="X311" i="22" s="1"/>
  <c r="U214" i="22"/>
  <c r="X214" i="22" s="1"/>
  <c r="U218" i="22"/>
  <c r="X234" i="22"/>
  <c r="U246" i="22"/>
  <c r="V319" i="22"/>
  <c r="X319" i="22" s="1"/>
  <c r="V329" i="22"/>
  <c r="X329" i="22" s="1"/>
  <c r="V234" i="22"/>
  <c r="V275" i="22"/>
  <c r="U145" i="22"/>
  <c r="V197" i="22"/>
  <c r="U199" i="22"/>
  <c r="X199" i="22" s="1"/>
  <c r="U206" i="22"/>
  <c r="N159" i="22"/>
  <c r="N185" i="22"/>
  <c r="N60" i="22"/>
  <c r="N70" i="22"/>
  <c r="N106" i="22"/>
  <c r="N161" i="22"/>
  <c r="P161" i="22" s="1"/>
  <c r="P159" i="22"/>
  <c r="N64" i="22"/>
  <c r="N88" i="22"/>
  <c r="N134" i="22"/>
  <c r="N149" i="22"/>
  <c r="P32" i="22"/>
  <c r="N90" i="22"/>
  <c r="N112" i="22"/>
  <c r="P112" i="22" s="1"/>
  <c r="P169" i="22"/>
  <c r="M195" i="22"/>
  <c r="E56" i="22"/>
  <c r="E63" i="22"/>
  <c r="H63" i="22" s="1"/>
  <c r="E68" i="22"/>
  <c r="F77" i="22"/>
  <c r="E86" i="22"/>
  <c r="E92" i="22"/>
  <c r="H92" i="22" s="1"/>
  <c r="E100" i="22"/>
  <c r="E128" i="22"/>
  <c r="F145" i="22"/>
  <c r="E151" i="22"/>
  <c r="H151" i="22" s="1"/>
  <c r="E169" i="22"/>
  <c r="E187" i="22"/>
  <c r="F201" i="22"/>
  <c r="H201" i="22" s="1"/>
  <c r="E74" i="22"/>
  <c r="E80" i="22"/>
  <c r="H80" i="22" s="1"/>
  <c r="E87" i="22"/>
  <c r="F108" i="22"/>
  <c r="H108" i="22" s="1"/>
  <c r="E130" i="22"/>
  <c r="F138" i="22"/>
  <c r="H138" i="22" s="1"/>
  <c r="F155" i="22"/>
  <c r="F163" i="22"/>
  <c r="H163" i="22" s="1"/>
  <c r="E197" i="22"/>
  <c r="H145" i="22"/>
  <c r="E31" i="22"/>
  <c r="E51" i="22"/>
  <c r="H51" i="22" s="1"/>
  <c r="F58" i="22"/>
  <c r="F64" i="22"/>
  <c r="E69" i="22"/>
  <c r="F88" i="22"/>
  <c r="E93" i="22"/>
  <c r="E102" i="22"/>
  <c r="E109" i="22"/>
  <c r="E122" i="22"/>
  <c r="E132" i="22"/>
  <c r="E142" i="22"/>
  <c r="F146" i="22"/>
  <c r="H146" i="22" s="1"/>
  <c r="E157" i="22"/>
  <c r="F181" i="22"/>
  <c r="H181" i="22" s="1"/>
  <c r="H47" i="22"/>
  <c r="H53" i="22"/>
  <c r="F59" i="22"/>
  <c r="H59" i="22" s="1"/>
  <c r="H89" i="22"/>
  <c r="H95" i="22"/>
  <c r="E165" i="22"/>
  <c r="F173" i="22"/>
  <c r="H77" i="22"/>
  <c r="H71" i="22"/>
  <c r="H83" i="22"/>
  <c r="F89" i="22"/>
  <c r="E126" i="22"/>
  <c r="E159" i="22"/>
  <c r="F185" i="22"/>
  <c r="E195" i="22"/>
  <c r="E29" i="22"/>
  <c r="U26" i="22"/>
  <c r="N23" i="22"/>
  <c r="P23" i="22" s="1"/>
  <c r="M20" i="22"/>
  <c r="P20" i="22" s="1"/>
  <c r="N20" i="22"/>
  <c r="E23" i="22"/>
  <c r="E20" i="22"/>
  <c r="H20" i="22" s="1"/>
  <c r="E24" i="22"/>
  <c r="E28" i="22"/>
  <c r="H21" i="22"/>
  <c r="E17" i="22"/>
  <c r="E230" i="21"/>
  <c r="F239" i="21"/>
  <c r="E281" i="21"/>
  <c r="H281" i="21" s="1"/>
  <c r="E292" i="21"/>
  <c r="E256" i="21"/>
  <c r="H256" i="21" s="1"/>
  <c r="F218" i="21"/>
  <c r="H218" i="21" s="1"/>
  <c r="F221" i="21"/>
  <c r="E236" i="21"/>
  <c r="H236" i="21" s="1"/>
  <c r="E245" i="21"/>
  <c r="H245" i="21" s="1"/>
  <c r="E258" i="21"/>
  <c r="H258" i="21" s="1"/>
  <c r="E270" i="21"/>
  <c r="H270" i="21" s="1"/>
  <c r="E273" i="21"/>
  <c r="H273" i="21" s="1"/>
  <c r="E220" i="21"/>
  <c r="E241" i="21"/>
  <c r="H241" i="21" s="1"/>
  <c r="E294" i="21"/>
  <c r="E226" i="21"/>
  <c r="E243" i="21"/>
  <c r="H243" i="21" s="1"/>
  <c r="E224" i="21"/>
  <c r="F227" i="21"/>
  <c r="E242" i="21"/>
  <c r="H242" i="21" s="1"/>
  <c r="E246" i="21"/>
  <c r="H246" i="21" s="1"/>
  <c r="E257" i="21"/>
  <c r="H257" i="21" s="1"/>
  <c r="E271" i="21"/>
  <c r="H271" i="21" s="1"/>
  <c r="E284" i="21"/>
  <c r="H284" i="21" s="1"/>
  <c r="E291" i="21"/>
  <c r="H291" i="21" s="1"/>
  <c r="F210" i="21"/>
  <c r="E238" i="21"/>
  <c r="F209" i="21"/>
  <c r="E223" i="21"/>
  <c r="H223" i="21" s="1"/>
  <c r="E229" i="21"/>
  <c r="H229" i="21" s="1"/>
  <c r="E269" i="21"/>
  <c r="H269" i="21" s="1"/>
  <c r="E268" i="21"/>
  <c r="H268" i="21" s="1"/>
  <c r="E244" i="21"/>
  <c r="H244" i="21" s="1"/>
  <c r="E249" i="21"/>
  <c r="H249" i="21" s="1"/>
  <c r="E278" i="21"/>
  <c r="H278" i="21" s="1"/>
  <c r="E287" i="21"/>
  <c r="H287" i="21" s="1"/>
  <c r="X292" i="21"/>
  <c r="X211" i="21"/>
  <c r="X231" i="21"/>
  <c r="X268" i="21"/>
  <c r="X269" i="21"/>
  <c r="X275" i="21"/>
  <c r="U217" i="21"/>
  <c r="U219" i="21"/>
  <c r="X219" i="21" s="1"/>
  <c r="U221" i="21"/>
  <c r="X221" i="21" s="1"/>
  <c r="U225" i="21"/>
  <c r="X225" i="21" s="1"/>
  <c r="U234" i="21"/>
  <c r="U239" i="21"/>
  <c r="X254" i="21"/>
  <c r="U266" i="21"/>
  <c r="X266" i="21" s="1"/>
  <c r="V267" i="21"/>
  <c r="U278" i="21"/>
  <c r="X278" i="21" s="1"/>
  <c r="U279" i="21"/>
  <c r="X279" i="21" s="1"/>
  <c r="U290" i="21"/>
  <c r="U302" i="21"/>
  <c r="U303" i="21"/>
  <c r="X303" i="21" s="1"/>
  <c r="V310" i="21"/>
  <c r="U324" i="21"/>
  <c r="X324" i="21" s="1"/>
  <c r="U335" i="21"/>
  <c r="V218" i="21"/>
  <c r="X218" i="21" s="1"/>
  <c r="U223" i="21"/>
  <c r="X223" i="21" s="1"/>
  <c r="V224" i="21"/>
  <c r="X224" i="21" s="1"/>
  <c r="U233" i="21"/>
  <c r="U237" i="21"/>
  <c r="X237" i="21" s="1"/>
  <c r="U264" i="21"/>
  <c r="X264" i="21" s="1"/>
  <c r="U284" i="21"/>
  <c r="U285" i="21"/>
  <c r="X285" i="21" s="1"/>
  <c r="V289" i="21"/>
  <c r="X302" i="21"/>
  <c r="V309" i="21"/>
  <c r="X309" i="21" s="1"/>
  <c r="X316" i="21"/>
  <c r="U320" i="21"/>
  <c r="X320" i="21" s="1"/>
  <c r="U328" i="21"/>
  <c r="X328" i="21" s="1"/>
  <c r="V332" i="21"/>
  <c r="X239" i="21"/>
  <c r="V290" i="21"/>
  <c r="X290" i="21" s="1"/>
  <c r="U250" i="21"/>
  <c r="V253" i="21"/>
  <c r="X253" i="21" s="1"/>
  <c r="U263" i="21"/>
  <c r="V284" i="21"/>
  <c r="X319" i="21"/>
  <c r="X289" i="21"/>
  <c r="V236" i="21"/>
  <c r="X236" i="21" s="1"/>
  <c r="U257" i="21"/>
  <c r="X257" i="21" s="1"/>
  <c r="X298" i="21"/>
  <c r="U327" i="21"/>
  <c r="V331" i="21"/>
  <c r="X331" i="21" s="1"/>
  <c r="U336" i="21"/>
  <c r="X336" i="21" s="1"/>
  <c r="M224" i="21"/>
  <c r="P224" i="21" s="1"/>
  <c r="M230" i="21"/>
  <c r="P230" i="21" s="1"/>
  <c r="M234" i="21"/>
  <c r="P234" i="21" s="1"/>
  <c r="M276" i="21"/>
  <c r="P276" i="21" s="1"/>
  <c r="M279" i="21"/>
  <c r="P279" i="21" s="1"/>
  <c r="M280" i="21"/>
  <c r="P280" i="21" s="1"/>
  <c r="M332" i="21"/>
  <c r="M277" i="21"/>
  <c r="P277" i="21" s="1"/>
  <c r="M238" i="21"/>
  <c r="P238" i="21" s="1"/>
  <c r="M274" i="21"/>
  <c r="P274" i="21" s="1"/>
  <c r="M288" i="21"/>
  <c r="P288" i="21" s="1"/>
  <c r="M336" i="21"/>
  <c r="M285" i="21"/>
  <c r="P285" i="21" s="1"/>
  <c r="M286" i="21"/>
  <c r="M293" i="21"/>
  <c r="P293" i="21" s="1"/>
  <c r="M294" i="21"/>
  <c r="M316" i="21"/>
  <c r="P316" i="21" s="1"/>
  <c r="M320" i="21"/>
  <c r="M326" i="21"/>
  <c r="V53" i="21"/>
  <c r="U68" i="21"/>
  <c r="U82" i="21"/>
  <c r="X82" i="21" s="1"/>
  <c r="U97" i="21"/>
  <c r="X97" i="21" s="1"/>
  <c r="U188" i="21"/>
  <c r="X188" i="21" s="1"/>
  <c r="X51" i="21"/>
  <c r="V61" i="21"/>
  <c r="X61" i="21" s="1"/>
  <c r="X66" i="21"/>
  <c r="V78" i="21"/>
  <c r="X78" i="21" s="1"/>
  <c r="X90" i="21"/>
  <c r="X94" i="21"/>
  <c r="U95" i="21"/>
  <c r="X95" i="21" s="1"/>
  <c r="V99" i="21"/>
  <c r="X99" i="21" s="1"/>
  <c r="V103" i="21"/>
  <c r="X103" i="21" s="1"/>
  <c r="V109" i="21"/>
  <c r="X109" i="21" s="1"/>
  <c r="V113" i="21"/>
  <c r="X113" i="21" s="1"/>
  <c r="V136" i="21"/>
  <c r="V137" i="21"/>
  <c r="V149" i="21"/>
  <c r="V163" i="21"/>
  <c r="X163" i="21" s="1"/>
  <c r="V181" i="21"/>
  <c r="X181" i="21" s="1"/>
  <c r="V195" i="21"/>
  <c r="U201" i="21"/>
  <c r="U204" i="21"/>
  <c r="V93" i="21"/>
  <c r="X64" i="21"/>
  <c r="X102" i="21"/>
  <c r="X107" i="21"/>
  <c r="X112" i="21"/>
  <c r="X126" i="21"/>
  <c r="X156" i="21"/>
  <c r="X171" i="21"/>
  <c r="U63" i="21"/>
  <c r="X63" i="21" s="1"/>
  <c r="U105" i="21"/>
  <c r="U119" i="21"/>
  <c r="X119" i="21" s="1"/>
  <c r="U144" i="21"/>
  <c r="U173" i="21"/>
  <c r="X173" i="21" s="1"/>
  <c r="V199" i="21"/>
  <c r="X199" i="21" s="1"/>
  <c r="U39" i="21"/>
  <c r="X39" i="21" s="1"/>
  <c r="U49" i="21"/>
  <c r="V56" i="21"/>
  <c r="U62" i="21"/>
  <c r="V67" i="21"/>
  <c r="X67" i="21" s="1"/>
  <c r="V72" i="21"/>
  <c r="X72" i="21" s="1"/>
  <c r="V76" i="21"/>
  <c r="X76" i="21" s="1"/>
  <c r="V88" i="21"/>
  <c r="V92" i="21"/>
  <c r="U104" i="21"/>
  <c r="X104" i="21" s="1"/>
  <c r="V105" i="21"/>
  <c r="V110" i="21"/>
  <c r="U114" i="21"/>
  <c r="X114" i="21" s="1"/>
  <c r="V118" i="21"/>
  <c r="U123" i="21"/>
  <c r="V124" i="21"/>
  <c r="X124" i="21" s="1"/>
  <c r="U128" i="21"/>
  <c r="U133" i="21"/>
  <c r="X133" i="21" s="1"/>
  <c r="U138" i="21"/>
  <c r="X138" i="21" s="1"/>
  <c r="V144" i="21"/>
  <c r="U150" i="21"/>
  <c r="X150" i="21" s="1"/>
  <c r="V158" i="21"/>
  <c r="U164" i="21"/>
  <c r="X164" i="21" s="1"/>
  <c r="V182" i="21"/>
  <c r="U187" i="21"/>
  <c r="X187" i="21" s="1"/>
  <c r="V192" i="21"/>
  <c r="U196" i="21"/>
  <c r="X196" i="21" s="1"/>
  <c r="U205" i="21"/>
  <c r="X205" i="21" s="1"/>
  <c r="U44" i="21"/>
  <c r="X44" i="21" s="1"/>
  <c r="V106" i="21"/>
  <c r="U134" i="21"/>
  <c r="X134" i="21" s="1"/>
  <c r="U147" i="21"/>
  <c r="X147" i="21" s="1"/>
  <c r="V151" i="21"/>
  <c r="X159" i="21"/>
  <c r="V177" i="21"/>
  <c r="X177" i="21" s="1"/>
  <c r="U192" i="21"/>
  <c r="X192" i="21" s="1"/>
  <c r="U193" i="21"/>
  <c r="X193" i="21" s="1"/>
  <c r="V52" i="21"/>
  <c r="X52" i="21" s="1"/>
  <c r="X81" i="21"/>
  <c r="V96" i="21"/>
  <c r="U100" i="21"/>
  <c r="X100" i="21" s="1"/>
  <c r="X132" i="21"/>
  <c r="U157" i="21"/>
  <c r="X157" i="21" s="1"/>
  <c r="U29" i="21"/>
  <c r="M31" i="21"/>
  <c r="P31" i="21" s="1"/>
  <c r="M40" i="21"/>
  <c r="P40" i="21" s="1"/>
  <c r="N46" i="21"/>
  <c r="M52" i="21"/>
  <c r="P52" i="21" s="1"/>
  <c r="M56" i="21"/>
  <c r="N72" i="21"/>
  <c r="M101" i="21"/>
  <c r="P101" i="21" s="1"/>
  <c r="M140" i="21"/>
  <c r="P140" i="21" s="1"/>
  <c r="M155" i="21"/>
  <c r="P155" i="21" s="1"/>
  <c r="M165" i="21"/>
  <c r="P165" i="21" s="1"/>
  <c r="M182" i="21"/>
  <c r="P182" i="21" s="1"/>
  <c r="M189" i="21"/>
  <c r="M191" i="21"/>
  <c r="P191" i="21" s="1"/>
  <c r="M47" i="21"/>
  <c r="N66" i="21"/>
  <c r="P66" i="21" s="1"/>
  <c r="M105" i="21"/>
  <c r="M127" i="21"/>
  <c r="M135" i="21"/>
  <c r="M169" i="21"/>
  <c r="P169" i="21" s="1"/>
  <c r="M37" i="21"/>
  <c r="P37" i="21" s="1"/>
  <c r="M90" i="21"/>
  <c r="P90" i="21" s="1"/>
  <c r="M151" i="21"/>
  <c r="P151" i="21" s="1"/>
  <c r="M161" i="21"/>
  <c r="P161" i="21" s="1"/>
  <c r="M173" i="21"/>
  <c r="P173" i="21" s="1"/>
  <c r="M175" i="21"/>
  <c r="P175" i="21" s="1"/>
  <c r="M176" i="21"/>
  <c r="P176" i="21" s="1"/>
  <c r="M200" i="21"/>
  <c r="P200" i="21" s="1"/>
  <c r="M33" i="21"/>
  <c r="M36" i="21"/>
  <c r="M42" i="21"/>
  <c r="M45" i="21"/>
  <c r="P45" i="21" s="1"/>
  <c r="M62" i="21"/>
  <c r="P62" i="21" s="1"/>
  <c r="M79" i="21"/>
  <c r="M95" i="21"/>
  <c r="P95" i="21" s="1"/>
  <c r="M100" i="21"/>
  <c r="P100" i="21" s="1"/>
  <c r="M122" i="21"/>
  <c r="P122" i="21" s="1"/>
  <c r="M131" i="21"/>
  <c r="P131" i="21" s="1"/>
  <c r="M132" i="21"/>
  <c r="P132" i="21" s="1"/>
  <c r="M139" i="21"/>
  <c r="P139" i="21" s="1"/>
  <c r="M146" i="21"/>
  <c r="P146" i="21" s="1"/>
  <c r="M159" i="21"/>
  <c r="P159" i="21" s="1"/>
  <c r="M160" i="21"/>
  <c r="P160" i="21" s="1"/>
  <c r="M163" i="21"/>
  <c r="M171" i="21"/>
  <c r="P171" i="21" s="1"/>
  <c r="M187" i="21"/>
  <c r="P187" i="21" s="1"/>
  <c r="M190" i="21"/>
  <c r="P190" i="21" s="1"/>
  <c r="M85" i="21"/>
  <c r="P85" i="21" s="1"/>
  <c r="M92" i="21"/>
  <c r="P92" i="21" s="1"/>
  <c r="M103" i="21"/>
  <c r="P103" i="21" s="1"/>
  <c r="M104" i="21"/>
  <c r="P104" i="21" s="1"/>
  <c r="M119" i="21"/>
  <c r="P119" i="21" s="1"/>
  <c r="M126" i="21"/>
  <c r="M129" i="21"/>
  <c r="P129" i="21" s="1"/>
  <c r="M156" i="21"/>
  <c r="M177" i="21"/>
  <c r="P177" i="21" s="1"/>
  <c r="M116" i="21"/>
  <c r="P116" i="21" s="1"/>
  <c r="M117" i="21"/>
  <c r="P127" i="21"/>
  <c r="M174" i="21"/>
  <c r="M192" i="21"/>
  <c r="P192" i="21" s="1"/>
  <c r="M201" i="21"/>
  <c r="P201" i="21" s="1"/>
  <c r="M70" i="21"/>
  <c r="P70" i="21" s="1"/>
  <c r="M108" i="21"/>
  <c r="P108" i="21" s="1"/>
  <c r="M109" i="21"/>
  <c r="P163" i="21"/>
  <c r="U24" i="21"/>
  <c r="X24" i="21" s="1"/>
  <c r="U17" i="21"/>
  <c r="X17" i="21" s="1"/>
  <c r="M19" i="21"/>
  <c r="P19" i="21" s="1"/>
  <c r="M22" i="21"/>
  <c r="P22" i="21" s="1"/>
  <c r="M18" i="21"/>
  <c r="P18" i="21" s="1"/>
  <c r="M24" i="21"/>
  <c r="M28" i="21"/>
  <c r="P28" i="21" s="1"/>
  <c r="M27" i="21"/>
  <c r="P27" i="21" s="1"/>
  <c r="U18" i="22"/>
  <c r="X18" i="22" s="1"/>
  <c r="U181" i="22"/>
  <c r="U193" i="22"/>
  <c r="V195" i="22"/>
  <c r="X195" i="22" s="1"/>
  <c r="X197" i="22"/>
  <c r="U204" i="22"/>
  <c r="U210" i="22"/>
  <c r="X210" i="22" s="1"/>
  <c r="U220" i="22"/>
  <c r="X220" i="22" s="1"/>
  <c r="U224" i="22"/>
  <c r="X224" i="22" s="1"/>
  <c r="U238" i="22"/>
  <c r="X238" i="22" s="1"/>
  <c r="V257" i="22"/>
  <c r="V261" i="22"/>
  <c r="X263" i="22"/>
  <c r="V267" i="22"/>
  <c r="X267" i="22" s="1"/>
  <c r="V269" i="22"/>
  <c r="X269" i="22" s="1"/>
  <c r="V283" i="22"/>
  <c r="X283" i="22" s="1"/>
  <c r="V312" i="22"/>
  <c r="X312" i="22" s="1"/>
  <c r="X26" i="22"/>
  <c r="X145" i="22"/>
  <c r="X257" i="22"/>
  <c r="U35" i="22"/>
  <c r="X35" i="22" s="1"/>
  <c r="U96" i="22"/>
  <c r="X96" i="22" s="1"/>
  <c r="V181" i="22"/>
  <c r="V193" i="22"/>
  <c r="V204" i="22"/>
  <c r="X204" i="22" s="1"/>
  <c r="U232" i="22"/>
  <c r="X232" i="22" s="1"/>
  <c r="U236" i="22"/>
  <c r="X236" i="22" s="1"/>
  <c r="U244" i="22"/>
  <c r="X244" i="22" s="1"/>
  <c r="X277" i="22"/>
  <c r="V303" i="22"/>
  <c r="X303" i="22" s="1"/>
  <c r="V306" i="22"/>
  <c r="X306" i="22" s="1"/>
  <c r="V308" i="22"/>
  <c r="X308" i="22" s="1"/>
  <c r="V310" i="22"/>
  <c r="V315" i="22"/>
  <c r="X315" i="22" s="1"/>
  <c r="V318" i="22"/>
  <c r="X318" i="22" s="1"/>
  <c r="V321" i="22"/>
  <c r="X321" i="22" s="1"/>
  <c r="V323" i="22"/>
  <c r="X323" i="22" s="1"/>
  <c r="X327" i="22"/>
  <c r="X200" i="22"/>
  <c r="U147" i="22"/>
  <c r="X147" i="22" s="1"/>
  <c r="V165" i="22"/>
  <c r="X165" i="22" s="1"/>
  <c r="U191" i="22"/>
  <c r="X191" i="22" s="1"/>
  <c r="U208" i="22"/>
  <c r="X208" i="22" s="1"/>
  <c r="U212" i="22"/>
  <c r="X212" i="22" s="1"/>
  <c r="V259" i="22"/>
  <c r="X259" i="22" s="1"/>
  <c r="V265" i="22"/>
  <c r="X265" i="22" s="1"/>
  <c r="V271" i="22"/>
  <c r="X271" i="22" s="1"/>
  <c r="V304" i="22"/>
  <c r="X304" i="22" s="1"/>
  <c r="X310" i="22"/>
  <c r="V327" i="22"/>
  <c r="V331" i="22"/>
  <c r="X331" i="22" s="1"/>
  <c r="V335" i="22"/>
  <c r="X335" i="22" s="1"/>
  <c r="X206" i="22"/>
  <c r="X261" i="22"/>
  <c r="U22" i="22"/>
  <c r="X22" i="22" s="1"/>
  <c r="V187" i="22"/>
  <c r="X187" i="22" s="1"/>
  <c r="V191" i="22"/>
  <c r="V202" i="22"/>
  <c r="X202" i="22" s="1"/>
  <c r="U216" i="22"/>
  <c r="X216" i="22" s="1"/>
  <c r="U226" i="22"/>
  <c r="X226" i="22" s="1"/>
  <c r="U230" i="22"/>
  <c r="X230" i="22" s="1"/>
  <c r="U242" i="22"/>
  <c r="X242" i="22" s="1"/>
  <c r="U248" i="22"/>
  <c r="X248" i="22" s="1"/>
  <c r="V251" i="22"/>
  <c r="X251" i="22" s="1"/>
  <c r="V255" i="22"/>
  <c r="X255" i="22" s="1"/>
  <c r="V291" i="22"/>
  <c r="X291" i="22" s="1"/>
  <c r="V299" i="22"/>
  <c r="X299" i="22" s="1"/>
  <c r="V316" i="22"/>
  <c r="X316" i="22" s="1"/>
  <c r="V325" i="22"/>
  <c r="X325" i="22" s="1"/>
  <c r="V167" i="22"/>
  <c r="X167" i="22" s="1"/>
  <c r="X189" i="22"/>
  <c r="X273" i="22"/>
  <c r="X275" i="22"/>
  <c r="V279" i="22"/>
  <c r="X279" i="22" s="1"/>
  <c r="V287" i="22"/>
  <c r="X287" i="22" s="1"/>
  <c r="X295" i="22"/>
  <c r="V314" i="22"/>
  <c r="X314" i="22" s="1"/>
  <c r="X333" i="22"/>
  <c r="P241" i="22"/>
  <c r="P197" i="22"/>
  <c r="P243" i="22"/>
  <c r="N34" i="22"/>
  <c r="P34" i="22" s="1"/>
  <c r="N36" i="22"/>
  <c r="P36" i="22" s="1"/>
  <c r="P40" i="22"/>
  <c r="N42" i="22"/>
  <c r="P42" i="22" s="1"/>
  <c r="P54" i="22"/>
  <c r="N58" i="22"/>
  <c r="P58" i="22" s="1"/>
  <c r="P86" i="22"/>
  <c r="P106" i="22"/>
  <c r="N114" i="22"/>
  <c r="P116" i="22"/>
  <c r="N122" i="22"/>
  <c r="N128" i="22"/>
  <c r="P128" i="22" s="1"/>
  <c r="N142" i="22"/>
  <c r="P175" i="22"/>
  <c r="M179" i="22"/>
  <c r="P179" i="22" s="1"/>
  <c r="N187" i="22"/>
  <c r="P187" i="22" s="1"/>
  <c r="P195" i="22"/>
  <c r="M197" i="22"/>
  <c r="N199" i="22"/>
  <c r="P199" i="22" s="1"/>
  <c r="M202" i="22"/>
  <c r="P202" i="22" s="1"/>
  <c r="M203" i="22"/>
  <c r="P203" i="22" s="1"/>
  <c r="N223" i="22"/>
  <c r="P225" i="22"/>
  <c r="N258" i="22"/>
  <c r="P259" i="22"/>
  <c r="N260" i="22"/>
  <c r="P294" i="22"/>
  <c r="N318" i="22"/>
  <c r="P318" i="22" s="1"/>
  <c r="N329" i="22"/>
  <c r="P50" i="22"/>
  <c r="P60" i="22"/>
  <c r="P64" i="22"/>
  <c r="N68" i="22"/>
  <c r="P68" i="22" s="1"/>
  <c r="N76" i="22"/>
  <c r="P76" i="22" s="1"/>
  <c r="N86" i="22"/>
  <c r="P92" i="22"/>
  <c r="N104" i="22"/>
  <c r="P104" i="22" s="1"/>
  <c r="P114" i="22"/>
  <c r="P122" i="22"/>
  <c r="N138" i="22"/>
  <c r="P138" i="22" s="1"/>
  <c r="N153" i="22"/>
  <c r="P153" i="22" s="1"/>
  <c r="N157" i="22"/>
  <c r="P157" i="22" s="1"/>
  <c r="N167" i="22"/>
  <c r="P167" i="22" s="1"/>
  <c r="N171" i="22"/>
  <c r="P171" i="22" s="1"/>
  <c r="N175" i="22"/>
  <c r="P185" i="22"/>
  <c r="P221" i="22"/>
  <c r="P223" i="22"/>
  <c r="P256" i="22"/>
  <c r="M259" i="22"/>
  <c r="P272" i="22"/>
  <c r="N274" i="22"/>
  <c r="P274" i="22" s="1"/>
  <c r="P275" i="22"/>
  <c r="N276" i="22"/>
  <c r="P276" i="22" s="1"/>
  <c r="M305" i="22"/>
  <c r="P305" i="22" s="1"/>
  <c r="P307" i="22"/>
  <c r="M315" i="22"/>
  <c r="P315" i="22" s="1"/>
  <c r="M317" i="22"/>
  <c r="P317" i="22" s="1"/>
  <c r="P140" i="22"/>
  <c r="P282" i="22"/>
  <c r="P292" i="22"/>
  <c r="P334" i="22"/>
  <c r="N28" i="22"/>
  <c r="P28" i="22" s="1"/>
  <c r="M30" i="22"/>
  <c r="P30" i="22" s="1"/>
  <c r="N38" i="22"/>
  <c r="P38" i="22" s="1"/>
  <c r="N46" i="22"/>
  <c r="P46" i="22" s="1"/>
  <c r="N56" i="22"/>
  <c r="P56" i="22" s="1"/>
  <c r="P66" i="22"/>
  <c r="P70" i="22"/>
  <c r="N74" i="22"/>
  <c r="P74" i="22" s="1"/>
  <c r="N78" i="22"/>
  <c r="P78" i="22" s="1"/>
  <c r="N82" i="22"/>
  <c r="P82" i="22" s="1"/>
  <c r="P88" i="22"/>
  <c r="N102" i="22"/>
  <c r="P102" i="22" s="1"/>
  <c r="N108" i="22"/>
  <c r="N110" i="22"/>
  <c r="P110" i="22" s="1"/>
  <c r="P120" i="22"/>
  <c r="P126" i="22"/>
  <c r="N132" i="22"/>
  <c r="P132" i="22" s="1"/>
  <c r="N136" i="22"/>
  <c r="P136" i="22" s="1"/>
  <c r="N140" i="22"/>
  <c r="N177" i="22"/>
  <c r="P177" i="22" s="1"/>
  <c r="N191" i="22"/>
  <c r="P191" i="22" s="1"/>
  <c r="M193" i="22"/>
  <c r="M201" i="22"/>
  <c r="P201" i="22" s="1"/>
  <c r="M204" i="22"/>
  <c r="M205" i="22"/>
  <c r="M208" i="22"/>
  <c r="N209" i="22"/>
  <c r="P209" i="22" s="1"/>
  <c r="M213" i="22"/>
  <c r="M227" i="22"/>
  <c r="M231" i="22"/>
  <c r="P231" i="22" s="1"/>
  <c r="M233" i="22"/>
  <c r="P233" i="22" s="1"/>
  <c r="N243" i="22"/>
  <c r="N245" i="22"/>
  <c r="P245" i="22" s="1"/>
  <c r="N247" i="22"/>
  <c r="P247" i="22" s="1"/>
  <c r="N249" i="22"/>
  <c r="P249" i="22" s="1"/>
  <c r="N254" i="22"/>
  <c r="P254" i="22" s="1"/>
  <c r="M257" i="22"/>
  <c r="N266" i="22"/>
  <c r="P266" i="22" s="1"/>
  <c r="N270" i="22"/>
  <c r="P270" i="22" s="1"/>
  <c r="M273" i="22"/>
  <c r="P280" i="22"/>
  <c r="M285" i="22"/>
  <c r="P285" i="22" s="1"/>
  <c r="M298" i="22"/>
  <c r="P298" i="22" s="1"/>
  <c r="M301" i="22"/>
  <c r="M304" i="22"/>
  <c r="P304" i="22" s="1"/>
  <c r="M312" i="22"/>
  <c r="P312" i="22" s="1"/>
  <c r="M314" i="22"/>
  <c r="P314" i="22" s="1"/>
  <c r="M321" i="22"/>
  <c r="M325" i="22"/>
  <c r="M328" i="22"/>
  <c r="P328" i="22" s="1"/>
  <c r="M330" i="22"/>
  <c r="P330" i="22" s="1"/>
  <c r="M332" i="22"/>
  <c r="P332" i="22" s="1"/>
  <c r="N19" i="22"/>
  <c r="P19" i="22" s="1"/>
  <c r="M24" i="22"/>
  <c r="P24" i="22" s="1"/>
  <c r="P52" i="22"/>
  <c r="N62" i="22"/>
  <c r="P62" i="22" s="1"/>
  <c r="P80" i="22"/>
  <c r="P108" i="22"/>
  <c r="N118" i="22"/>
  <c r="P118" i="22" s="1"/>
  <c r="N124" i="22"/>
  <c r="P124" i="22" s="1"/>
  <c r="N130" i="22"/>
  <c r="N147" i="22"/>
  <c r="N155" i="22"/>
  <c r="P155" i="22" s="1"/>
  <c r="P163" i="22"/>
  <c r="N173" i="22"/>
  <c r="P173" i="22" s="1"/>
  <c r="M189" i="22"/>
  <c r="P189" i="22" s="1"/>
  <c r="N193" i="22"/>
  <c r="N201" i="22"/>
  <c r="P205" i="22"/>
  <c r="N213" i="22"/>
  <c r="N227" i="22"/>
  <c r="N231" i="22"/>
  <c r="N233" i="22"/>
  <c r="N252" i="22"/>
  <c r="P252" i="22" s="1"/>
  <c r="M255" i="22"/>
  <c r="P255" i="22" s="1"/>
  <c r="N264" i="22"/>
  <c r="P264" i="22" s="1"/>
  <c r="N268" i="22"/>
  <c r="P268" i="22" s="1"/>
  <c r="P316" i="22"/>
  <c r="P331" i="22"/>
  <c r="N44" i="22"/>
  <c r="P44" i="22" s="1"/>
  <c r="N48" i="22"/>
  <c r="P48" i="22" s="1"/>
  <c r="N52" i="22"/>
  <c r="P72" i="22"/>
  <c r="N80" i="22"/>
  <c r="N84" i="22"/>
  <c r="P84" i="22" s="1"/>
  <c r="P90" i="22"/>
  <c r="N94" i="22"/>
  <c r="P94" i="22" s="1"/>
  <c r="N100" i="22"/>
  <c r="P100" i="22" s="1"/>
  <c r="P130" i="22"/>
  <c r="P134" i="22"/>
  <c r="P142" i="22"/>
  <c r="P147" i="22"/>
  <c r="N151" i="22"/>
  <c r="P151" i="22" s="1"/>
  <c r="N163" i="22"/>
  <c r="N181" i="22"/>
  <c r="P181" i="22" s="1"/>
  <c r="N183" i="22"/>
  <c r="P260" i="22"/>
  <c r="P263" i="22"/>
  <c r="N278" i="22"/>
  <c r="P278" i="22" s="1"/>
  <c r="N309" i="22"/>
  <c r="P309" i="22" s="1"/>
  <c r="P311" i="22"/>
  <c r="P313" i="22"/>
  <c r="N319" i="22"/>
  <c r="P319" i="22" s="1"/>
  <c r="N323" i="22"/>
  <c r="P323" i="22" s="1"/>
  <c r="N327" i="22"/>
  <c r="P327" i="22" s="1"/>
  <c r="M331" i="22"/>
  <c r="H276" i="22"/>
  <c r="H254" i="22"/>
  <c r="H19" i="22"/>
  <c r="H23" i="22"/>
  <c r="E34" i="22"/>
  <c r="E37" i="22"/>
  <c r="H37" i="22" s="1"/>
  <c r="E48" i="22"/>
  <c r="E55" i="22"/>
  <c r="H55" i="22" s="1"/>
  <c r="E60" i="22"/>
  <c r="H60" i="22" s="1"/>
  <c r="E67" i="22"/>
  <c r="H67" i="22" s="1"/>
  <c r="E72" i="22"/>
  <c r="E79" i="22"/>
  <c r="H79" i="22" s="1"/>
  <c r="E84" i="22"/>
  <c r="E91" i="22"/>
  <c r="H91" i="22" s="1"/>
  <c r="E96" i="22"/>
  <c r="H96" i="22" s="1"/>
  <c r="E113" i="22"/>
  <c r="H113" i="22" s="1"/>
  <c r="E140" i="22"/>
  <c r="H140" i="22" s="1"/>
  <c r="E149" i="22"/>
  <c r="E167" i="22"/>
  <c r="E189" i="22"/>
  <c r="E191" i="22"/>
  <c r="H191" i="22" s="1"/>
  <c r="H213" i="22"/>
  <c r="F233" i="22"/>
  <c r="H233" i="22" s="1"/>
  <c r="F235" i="22"/>
  <c r="H235" i="22" s="1"/>
  <c r="F237" i="22"/>
  <c r="F256" i="22"/>
  <c r="H256" i="22" s="1"/>
  <c r="E258" i="22"/>
  <c r="H266" i="22"/>
  <c r="E272" i="22"/>
  <c r="E278" i="22"/>
  <c r="F292" i="22"/>
  <c r="H292" i="22" s="1"/>
  <c r="E296" i="22"/>
  <c r="E300" i="22"/>
  <c r="H301" i="22"/>
  <c r="E305" i="22"/>
  <c r="H305" i="22" s="1"/>
  <c r="E308" i="22"/>
  <c r="H308" i="22" s="1"/>
  <c r="E312" i="22"/>
  <c r="H312" i="22" s="1"/>
  <c r="E317" i="22"/>
  <c r="H317" i="22" s="1"/>
  <c r="E324" i="22"/>
  <c r="H324" i="22" s="1"/>
  <c r="H93" i="22"/>
  <c r="H159" i="22"/>
  <c r="H195" i="22"/>
  <c r="H252" i="22"/>
  <c r="H25" i="22"/>
  <c r="H29" i="22"/>
  <c r="E42" i="22"/>
  <c r="H42" i="22" s="1"/>
  <c r="F147" i="22"/>
  <c r="H147" i="22" s="1"/>
  <c r="H205" i="22"/>
  <c r="F211" i="22"/>
  <c r="H211" i="22" s="1"/>
  <c r="H237" i="22"/>
  <c r="H239" i="22"/>
  <c r="H245" i="22"/>
  <c r="F258" i="22"/>
  <c r="F272" i="22"/>
  <c r="F278" i="22"/>
  <c r="F296" i="22"/>
  <c r="F300" i="22"/>
  <c r="E304" i="22"/>
  <c r="H304" i="22" s="1"/>
  <c r="E316" i="22"/>
  <c r="H316" i="22" s="1"/>
  <c r="H57" i="22"/>
  <c r="H31" i="22"/>
  <c r="H87" i="22"/>
  <c r="H136" i="22"/>
  <c r="H197" i="22"/>
  <c r="E326" i="22"/>
  <c r="H326" i="22" s="1"/>
  <c r="H43" i="22"/>
  <c r="H165" i="22"/>
  <c r="E33" i="22"/>
  <c r="H33" i="22" s="1"/>
  <c r="F38" i="22"/>
  <c r="H38" i="22" s="1"/>
  <c r="F44" i="22"/>
  <c r="H44" i="22" s="1"/>
  <c r="E49" i="22"/>
  <c r="H49" i="22" s="1"/>
  <c r="E54" i="22"/>
  <c r="E61" i="22"/>
  <c r="H61" i="22" s="1"/>
  <c r="E66" i="22"/>
  <c r="E73" i="22"/>
  <c r="H73" i="22" s="1"/>
  <c r="E78" i="22"/>
  <c r="H78" i="22" s="1"/>
  <c r="E85" i="22"/>
  <c r="H85" i="22" s="1"/>
  <c r="E90" i="22"/>
  <c r="E98" i="22"/>
  <c r="H98" i="22" s="1"/>
  <c r="F112" i="22"/>
  <c r="H112" i="22" s="1"/>
  <c r="E134" i="22"/>
  <c r="H134" i="22" s="1"/>
  <c r="E153" i="22"/>
  <c r="H153" i="22" s="1"/>
  <c r="E161" i="22"/>
  <c r="H161" i="22" s="1"/>
  <c r="E171" i="22"/>
  <c r="E177" i="22"/>
  <c r="E183" i="22"/>
  <c r="E193" i="22"/>
  <c r="H193" i="22" s="1"/>
  <c r="E199" i="22"/>
  <c r="H199" i="22" s="1"/>
  <c r="F223" i="22"/>
  <c r="H249" i="22"/>
  <c r="E264" i="22"/>
  <c r="H264" i="22" s="1"/>
  <c r="E270" i="22"/>
  <c r="H270" i="22" s="1"/>
  <c r="F274" i="22"/>
  <c r="H274" i="22" s="1"/>
  <c r="E280" i="22"/>
  <c r="H280" i="22" s="1"/>
  <c r="E284" i="22"/>
  <c r="H284" i="22" s="1"/>
  <c r="H285" i="22"/>
  <c r="E288" i="22"/>
  <c r="H288" i="22" s="1"/>
  <c r="H289" i="22"/>
  <c r="E310" i="22"/>
  <c r="H310" i="22" s="1"/>
  <c r="E314" i="22"/>
  <c r="H314" i="22" s="1"/>
  <c r="E320" i="22"/>
  <c r="H69" i="22"/>
  <c r="H142" i="22"/>
  <c r="E30" i="22"/>
  <c r="H30" i="22" s="1"/>
  <c r="H35" i="22"/>
  <c r="H41" i="22"/>
  <c r="H109" i="22"/>
  <c r="F150" i="22"/>
  <c r="H150" i="22" s="1"/>
  <c r="H203" i="22"/>
  <c r="H219" i="22"/>
  <c r="H221" i="22"/>
  <c r="H223" i="22"/>
  <c r="F225" i="22"/>
  <c r="H225" i="22" s="1"/>
  <c r="F227" i="22"/>
  <c r="H227" i="22" s="1"/>
  <c r="F229" i="22"/>
  <c r="H229" i="22" s="1"/>
  <c r="E306" i="22"/>
  <c r="H306" i="22" s="1"/>
  <c r="E313" i="22"/>
  <c r="H313" i="22" s="1"/>
  <c r="H320" i="22"/>
  <c r="H17" i="22"/>
  <c r="E33" i="21"/>
  <c r="F44" i="21"/>
  <c r="E87" i="21"/>
  <c r="H87" i="21" s="1"/>
  <c r="E88" i="21"/>
  <c r="H88" i="21" s="1"/>
  <c r="E130" i="21"/>
  <c r="H130" i="21" s="1"/>
  <c r="E141" i="21"/>
  <c r="H141" i="21" s="1"/>
  <c r="E144" i="21"/>
  <c r="E207" i="21"/>
  <c r="E211" i="21"/>
  <c r="H211" i="21" s="1"/>
  <c r="E214" i="21"/>
  <c r="E262" i="21"/>
  <c r="H262" i="21" s="1"/>
  <c r="E263" i="21"/>
  <c r="H263" i="21" s="1"/>
  <c r="E264" i="21"/>
  <c r="H264" i="21" s="1"/>
  <c r="H224" i="21"/>
  <c r="F36" i="21"/>
  <c r="E47" i="21"/>
  <c r="E69" i="21"/>
  <c r="H69" i="21" s="1"/>
  <c r="E71" i="21"/>
  <c r="H71" i="21" s="1"/>
  <c r="E76" i="21"/>
  <c r="E104" i="21"/>
  <c r="H104" i="21" s="1"/>
  <c r="E115" i="21"/>
  <c r="H115" i="21" s="1"/>
  <c r="E118" i="21"/>
  <c r="H118" i="21" s="1"/>
  <c r="E136" i="21"/>
  <c r="E143" i="21"/>
  <c r="H143" i="21" s="1"/>
  <c r="E147" i="21"/>
  <c r="H147" i="21" s="1"/>
  <c r="E163" i="21"/>
  <c r="H163" i="21" s="1"/>
  <c r="E212" i="21"/>
  <c r="E213" i="21"/>
  <c r="H213" i="21" s="1"/>
  <c r="F215" i="21"/>
  <c r="H215" i="21" s="1"/>
  <c r="E235" i="21"/>
  <c r="H235" i="21" s="1"/>
  <c r="F35" i="21"/>
  <c r="H35" i="21" s="1"/>
  <c r="E42" i="21"/>
  <c r="E107" i="21"/>
  <c r="H107" i="21" s="1"/>
  <c r="E110" i="21"/>
  <c r="H230" i="21"/>
  <c r="E232" i="21"/>
  <c r="F233" i="21"/>
  <c r="H233" i="21" s="1"/>
  <c r="E106" i="21"/>
  <c r="H106" i="21" s="1"/>
  <c r="E150" i="21"/>
  <c r="H150" i="21" s="1"/>
  <c r="E217" i="21"/>
  <c r="H217" i="21" s="1"/>
  <c r="E277" i="21"/>
  <c r="H277" i="21" s="1"/>
  <c r="E280" i="21"/>
  <c r="E283" i="21"/>
  <c r="H283" i="21" s="1"/>
  <c r="E286" i="21"/>
  <c r="H286" i="21" s="1"/>
  <c r="F40" i="21"/>
  <c r="E41" i="21"/>
  <c r="H41" i="21" s="1"/>
  <c r="E49" i="21"/>
  <c r="E53" i="21"/>
  <c r="H53" i="21" s="1"/>
  <c r="E63" i="21"/>
  <c r="H63" i="21" s="1"/>
  <c r="E187" i="21"/>
  <c r="H187" i="21" s="1"/>
  <c r="E193" i="21"/>
  <c r="H40" i="21"/>
  <c r="F31" i="21"/>
  <c r="E32" i="21"/>
  <c r="H32" i="21" s="1"/>
  <c r="H44" i="21"/>
  <c r="E45" i="21"/>
  <c r="F50" i="21"/>
  <c r="E51" i="21"/>
  <c r="H51" i="21" s="1"/>
  <c r="E57" i="21"/>
  <c r="H57" i="21" s="1"/>
  <c r="E96" i="21"/>
  <c r="H96" i="21" s="1"/>
  <c r="E103" i="21"/>
  <c r="H103" i="21" s="1"/>
  <c r="H136" i="21"/>
  <c r="E137" i="21"/>
  <c r="H137" i="21" s="1"/>
  <c r="E168" i="21"/>
  <c r="E176" i="21"/>
  <c r="E177" i="21"/>
  <c r="H177" i="21" s="1"/>
  <c r="E178" i="21"/>
  <c r="H178" i="21" s="1"/>
  <c r="E183" i="21"/>
  <c r="H183" i="21" s="1"/>
  <c r="E200" i="21"/>
  <c r="E206" i="21"/>
  <c r="H206" i="21" s="1"/>
  <c r="H31" i="21"/>
  <c r="H168" i="21"/>
  <c r="E188" i="21"/>
  <c r="E190" i="21"/>
  <c r="E191" i="21"/>
  <c r="H191" i="21" s="1"/>
  <c r="E192" i="21"/>
  <c r="H192" i="21" s="1"/>
  <c r="F37" i="21"/>
  <c r="H37" i="21" s="1"/>
  <c r="E90" i="21"/>
  <c r="H90" i="21" s="1"/>
  <c r="E99" i="21"/>
  <c r="H99" i="21" s="1"/>
  <c r="E105" i="21"/>
  <c r="H105" i="21" s="1"/>
  <c r="E113" i="21"/>
  <c r="H113" i="21" s="1"/>
  <c r="E125" i="21"/>
  <c r="H125" i="21" s="1"/>
  <c r="E133" i="21"/>
  <c r="H133" i="21" s="1"/>
  <c r="E161" i="21"/>
  <c r="H161" i="21" s="1"/>
  <c r="E164" i="21"/>
  <c r="E167" i="21"/>
  <c r="H167" i="21" s="1"/>
  <c r="E180" i="21"/>
  <c r="E181" i="21"/>
  <c r="H181" i="21" s="1"/>
  <c r="E59" i="21"/>
  <c r="H59" i="21" s="1"/>
  <c r="E75" i="21"/>
  <c r="H75" i="21" s="1"/>
  <c r="H76" i="21"/>
  <c r="E83" i="21"/>
  <c r="E84" i="21"/>
  <c r="H84" i="21" s="1"/>
  <c r="E85" i="21"/>
  <c r="E89" i="21"/>
  <c r="H89" i="21" s="1"/>
  <c r="E122" i="21"/>
  <c r="E146" i="21"/>
  <c r="E153" i="21"/>
  <c r="E194" i="21"/>
  <c r="F26" i="21"/>
  <c r="H26" i="21"/>
  <c r="E18" i="21"/>
  <c r="F19" i="21"/>
  <c r="F22" i="21"/>
  <c r="H22" i="21" s="1"/>
  <c r="E23" i="21"/>
  <c r="H23" i="21" s="1"/>
  <c r="F17" i="21"/>
  <c r="H17" i="21"/>
  <c r="E18" i="20"/>
  <c r="E24" i="20"/>
  <c r="F200" i="20"/>
  <c r="F77" i="20"/>
  <c r="H77" i="20" s="1"/>
  <c r="V121" i="20"/>
  <c r="V152" i="20"/>
  <c r="V183" i="20"/>
  <c r="X183" i="20" s="1"/>
  <c r="V231" i="20"/>
  <c r="V251" i="20"/>
  <c r="U230" i="20"/>
  <c r="U249" i="20"/>
  <c r="U212" i="20"/>
  <c r="X212" i="20" s="1"/>
  <c r="U284" i="20"/>
  <c r="X284" i="20" s="1"/>
  <c r="U303" i="20"/>
  <c r="V145" i="20"/>
  <c r="V182" i="20"/>
  <c r="X182" i="20" s="1"/>
  <c r="V195" i="20"/>
  <c r="U164" i="20"/>
  <c r="X164" i="20" s="1"/>
  <c r="U213" i="20"/>
  <c r="U261" i="20"/>
  <c r="U290" i="20"/>
  <c r="U309" i="20"/>
  <c r="U170" i="20"/>
  <c r="X170" i="20" s="1"/>
  <c r="U242" i="20"/>
  <c r="X242" i="20" s="1"/>
  <c r="U291" i="20"/>
  <c r="V144" i="20"/>
  <c r="X159" i="20"/>
  <c r="X240" i="20"/>
  <c r="V263" i="20"/>
  <c r="X263" i="20" s="1"/>
  <c r="U56" i="20"/>
  <c r="U224" i="20"/>
  <c r="U243" i="20"/>
  <c r="U272" i="20"/>
  <c r="X230" i="20"/>
  <c r="V222" i="20"/>
  <c r="X222" i="20" s="1"/>
  <c r="V257" i="20"/>
  <c r="V270" i="20"/>
  <c r="X270" i="20" s="1"/>
  <c r="U208" i="20"/>
  <c r="U226" i="20"/>
  <c r="U238" i="20"/>
  <c r="X238" i="20" s="1"/>
  <c r="U244" i="20"/>
  <c r="X244" i="20" s="1"/>
  <c r="U250" i="20"/>
  <c r="U256" i="20"/>
  <c r="U262" i="20"/>
  <c r="U268" i="20"/>
  <c r="X268" i="20" s="1"/>
  <c r="U280" i="20"/>
  <c r="X280" i="20" s="1"/>
  <c r="X224" i="20"/>
  <c r="U255" i="20"/>
  <c r="V264" i="20"/>
  <c r="X264" i="20" s="1"/>
  <c r="V269" i="20"/>
  <c r="U221" i="20"/>
  <c r="X221" i="20" s="1"/>
  <c r="U227" i="20"/>
  <c r="X227" i="20" s="1"/>
  <c r="U245" i="20"/>
  <c r="X245" i="20" s="1"/>
  <c r="U281" i="20"/>
  <c r="U287" i="20"/>
  <c r="U293" i="20"/>
  <c r="U216" i="20"/>
  <c r="X216" i="20" s="1"/>
  <c r="U228" i="20"/>
  <c r="X228" i="20" s="1"/>
  <c r="U234" i="20"/>
  <c r="X234" i="20" s="1"/>
  <c r="U246" i="20"/>
  <c r="X246" i="20" s="1"/>
  <c r="U252" i="20"/>
  <c r="U258" i="20"/>
  <c r="X258" i="20" s="1"/>
  <c r="U282" i="20"/>
  <c r="U288" i="20"/>
  <c r="X288" i="20" s="1"/>
  <c r="U294" i="20"/>
  <c r="X294" i="20" s="1"/>
  <c r="U300" i="20"/>
  <c r="U236" i="20"/>
  <c r="U285" i="20"/>
  <c r="X285" i="20" s="1"/>
  <c r="X248" i="20"/>
  <c r="V207" i="20"/>
  <c r="U19" i="20"/>
  <c r="X19" i="20" s="1"/>
  <c r="U17" i="20"/>
  <c r="V106" i="20"/>
  <c r="V113" i="20"/>
  <c r="X113" i="20" s="1"/>
  <c r="V133" i="20"/>
  <c r="X133" i="20" s="1"/>
  <c r="V138" i="20"/>
  <c r="X138" i="20" s="1"/>
  <c r="V143" i="20"/>
  <c r="X143" i="20" s="1"/>
  <c r="V176" i="20"/>
  <c r="V181" i="20"/>
  <c r="V189" i="20"/>
  <c r="X189" i="20" s="1"/>
  <c r="X194" i="20"/>
  <c r="U57" i="20"/>
  <c r="X57" i="20" s="1"/>
  <c r="U63" i="20"/>
  <c r="U93" i="20"/>
  <c r="U153" i="20"/>
  <c r="U171" i="20"/>
  <c r="X171" i="20" s="1"/>
  <c r="X154" i="20"/>
  <c r="X204" i="20"/>
  <c r="U158" i="20"/>
  <c r="X158" i="20" s="1"/>
  <c r="V103" i="20"/>
  <c r="V108" i="20"/>
  <c r="V120" i="20"/>
  <c r="X120" i="20" s="1"/>
  <c r="V125" i="20"/>
  <c r="X125" i="20" s="1"/>
  <c r="V153" i="20"/>
  <c r="X153" i="20" s="1"/>
  <c r="V194" i="20"/>
  <c r="U70" i="20"/>
  <c r="U76" i="20"/>
  <c r="X76" i="20" s="1"/>
  <c r="U82" i="20"/>
  <c r="X82" i="20" s="1"/>
  <c r="U88" i="20"/>
  <c r="X88" i="20" s="1"/>
  <c r="U94" i="20"/>
  <c r="U100" i="20"/>
  <c r="U160" i="20"/>
  <c r="U172" i="20"/>
  <c r="X172" i="20" s="1"/>
  <c r="U184" i="20"/>
  <c r="X184" i="20" s="1"/>
  <c r="U202" i="20"/>
  <c r="X202" i="20" s="1"/>
  <c r="V115" i="20"/>
  <c r="X115" i="20" s="1"/>
  <c r="V132" i="20"/>
  <c r="V137" i="20"/>
  <c r="X137" i="20" s="1"/>
  <c r="V150" i="20"/>
  <c r="X150" i="20" s="1"/>
  <c r="V193" i="20"/>
  <c r="U59" i="20"/>
  <c r="U65" i="20"/>
  <c r="X65" i="20" s="1"/>
  <c r="U119" i="20"/>
  <c r="X119" i="20" s="1"/>
  <c r="U131" i="20"/>
  <c r="X131" i="20" s="1"/>
  <c r="U149" i="20"/>
  <c r="X149" i="20" s="1"/>
  <c r="U161" i="20"/>
  <c r="X161" i="20" s="1"/>
  <c r="U173" i="20"/>
  <c r="X173" i="20" s="1"/>
  <c r="U185" i="20"/>
  <c r="X185" i="20" s="1"/>
  <c r="X195" i="20"/>
  <c r="V127" i="20"/>
  <c r="X160" i="20"/>
  <c r="V169" i="20"/>
  <c r="X169" i="20" s="1"/>
  <c r="V198" i="20"/>
  <c r="X198" i="20" s="1"/>
  <c r="U60" i="20"/>
  <c r="X60" i="20" s="1"/>
  <c r="U66" i="20"/>
  <c r="U96" i="20"/>
  <c r="U114" i="20"/>
  <c r="U156" i="20"/>
  <c r="X156" i="20" s="1"/>
  <c r="U168" i="20"/>
  <c r="X168" i="20" s="1"/>
  <c r="U180" i="20"/>
  <c r="X180" i="20" s="1"/>
  <c r="U192" i="20"/>
  <c r="X192" i="20" s="1"/>
  <c r="X190" i="20"/>
  <c r="U73" i="20"/>
  <c r="U79" i="20"/>
  <c r="X79" i="20" s="1"/>
  <c r="U85" i="20"/>
  <c r="X85" i="20" s="1"/>
  <c r="U151" i="20"/>
  <c r="U163" i="20"/>
  <c r="U175" i="20"/>
  <c r="X175" i="20" s="1"/>
  <c r="U187" i="20"/>
  <c r="U199" i="20"/>
  <c r="X199" i="20" s="1"/>
  <c r="M306" i="20"/>
  <c r="M318" i="20"/>
  <c r="M282" i="20"/>
  <c r="P282" i="20" s="1"/>
  <c r="M324" i="20"/>
  <c r="M294" i="20"/>
  <c r="M330" i="20"/>
  <c r="P330" i="20" s="1"/>
  <c r="N76" i="20"/>
  <c r="N128" i="20"/>
  <c r="P128" i="20" s="1"/>
  <c r="N141" i="20"/>
  <c r="M19" i="20"/>
  <c r="M150" i="20"/>
  <c r="P150" i="20" s="1"/>
  <c r="M241" i="20"/>
  <c r="M247" i="20"/>
  <c r="P247" i="20" s="1"/>
  <c r="M253" i="20"/>
  <c r="M259" i="20"/>
  <c r="M265" i="20"/>
  <c r="M271" i="20"/>
  <c r="P271" i="20" s="1"/>
  <c r="M277" i="20"/>
  <c r="M283" i="20"/>
  <c r="P283" i="20" s="1"/>
  <c r="M289" i="20"/>
  <c r="P289" i="20" s="1"/>
  <c r="M218" i="20"/>
  <c r="M260" i="20"/>
  <c r="M266" i="20"/>
  <c r="P266" i="20" s="1"/>
  <c r="M272" i="20"/>
  <c r="M278" i="20"/>
  <c r="M290" i="20"/>
  <c r="M302" i="20"/>
  <c r="M314" i="20"/>
  <c r="M320" i="20"/>
  <c r="P320" i="20" s="1"/>
  <c r="M326" i="20"/>
  <c r="M332" i="20"/>
  <c r="P332" i="20" s="1"/>
  <c r="N26" i="20"/>
  <c r="P26" i="20" s="1"/>
  <c r="N161" i="20"/>
  <c r="N185" i="20"/>
  <c r="P185" i="20" s="1"/>
  <c r="P287" i="20"/>
  <c r="M66" i="20"/>
  <c r="P66" i="20" s="1"/>
  <c r="M126" i="20"/>
  <c r="P126" i="20" s="1"/>
  <c r="M207" i="20"/>
  <c r="P207" i="20" s="1"/>
  <c r="M213" i="20"/>
  <c r="P213" i="20" s="1"/>
  <c r="M231" i="20"/>
  <c r="M243" i="20"/>
  <c r="P243" i="20" s="1"/>
  <c r="M255" i="20"/>
  <c r="P255" i="20" s="1"/>
  <c r="M273" i="20"/>
  <c r="P273" i="20" s="1"/>
  <c r="M279" i="20"/>
  <c r="P279" i="20" s="1"/>
  <c r="M291" i="20"/>
  <c r="M297" i="20"/>
  <c r="M303" i="20"/>
  <c r="P303" i="20" s="1"/>
  <c r="M309" i="20"/>
  <c r="P309" i="20" s="1"/>
  <c r="M315" i="20"/>
  <c r="M321" i="20"/>
  <c r="M327" i="20"/>
  <c r="M333" i="20"/>
  <c r="N163" i="20"/>
  <c r="P163" i="20" s="1"/>
  <c r="M132" i="20"/>
  <c r="P132" i="20" s="1"/>
  <c r="M262" i="20"/>
  <c r="M268" i="20"/>
  <c r="M274" i="20"/>
  <c r="M280" i="20"/>
  <c r="M292" i="20"/>
  <c r="M288" i="20"/>
  <c r="P288" i="20" s="1"/>
  <c r="N44" i="20"/>
  <c r="M138" i="20"/>
  <c r="P138" i="20" s="1"/>
  <c r="M209" i="20"/>
  <c r="P209" i="20" s="1"/>
  <c r="M215" i="20"/>
  <c r="M221" i="20"/>
  <c r="P221" i="20" s="1"/>
  <c r="M233" i="20"/>
  <c r="P233" i="20" s="1"/>
  <c r="M245" i="20"/>
  <c r="P245" i="20" s="1"/>
  <c r="M251" i="20"/>
  <c r="M257" i="20"/>
  <c r="M263" i="20"/>
  <c r="M269" i="20"/>
  <c r="P269" i="20" s="1"/>
  <c r="M281" i="20"/>
  <c r="P281" i="20" s="1"/>
  <c r="M287" i="20"/>
  <c r="M293" i="20"/>
  <c r="M299" i="20"/>
  <c r="M305" i="20"/>
  <c r="M311" i="20"/>
  <c r="P311" i="20" s="1"/>
  <c r="N23" i="20"/>
  <c r="P23" i="20" s="1"/>
  <c r="N28" i="20"/>
  <c r="N22" i="20"/>
  <c r="P22" i="20" s="1"/>
  <c r="N24" i="20"/>
  <c r="P24" i="20" s="1"/>
  <c r="M17" i="20"/>
  <c r="M60" i="20"/>
  <c r="P60" i="20" s="1"/>
  <c r="N39" i="20"/>
  <c r="P39" i="20" s="1"/>
  <c r="N51" i="20"/>
  <c r="N73" i="20"/>
  <c r="N111" i="20"/>
  <c r="M79" i="20"/>
  <c r="P79" i="20" s="1"/>
  <c r="M85" i="20"/>
  <c r="P85" i="20" s="1"/>
  <c r="M91" i="20"/>
  <c r="P91" i="20" s="1"/>
  <c r="M157" i="20"/>
  <c r="M169" i="20"/>
  <c r="M175" i="20"/>
  <c r="M181" i="20"/>
  <c r="M193" i="20"/>
  <c r="P193" i="20" s="1"/>
  <c r="M120" i="20"/>
  <c r="P120" i="20" s="1"/>
  <c r="N41" i="20"/>
  <c r="P41" i="20" s="1"/>
  <c r="N53" i="20"/>
  <c r="N117" i="20"/>
  <c r="N123" i="20"/>
  <c r="P123" i="20" s="1"/>
  <c r="N140" i="20"/>
  <c r="M38" i="20"/>
  <c r="P38" i="20" s="1"/>
  <c r="M50" i="20"/>
  <c r="M110" i="20"/>
  <c r="M116" i="20"/>
  <c r="M122" i="20"/>
  <c r="P122" i="20" s="1"/>
  <c r="M206" i="20"/>
  <c r="N57" i="20"/>
  <c r="P57" i="20" s="1"/>
  <c r="N82" i="20"/>
  <c r="M33" i="20"/>
  <c r="M45" i="20"/>
  <c r="M63" i="20"/>
  <c r="P63" i="20" s="1"/>
  <c r="M129" i="20"/>
  <c r="P129" i="20" s="1"/>
  <c r="M135" i="20"/>
  <c r="P135" i="20" s="1"/>
  <c r="M159" i="20"/>
  <c r="P159" i="20" s="1"/>
  <c r="M171" i="20"/>
  <c r="P171" i="20" s="1"/>
  <c r="M183" i="20"/>
  <c r="P183" i="20" s="1"/>
  <c r="P125" i="20"/>
  <c r="M70" i="20"/>
  <c r="P70" i="20" s="1"/>
  <c r="M154" i="20"/>
  <c r="M160" i="20"/>
  <c r="M166" i="20"/>
  <c r="P166" i="20" s="1"/>
  <c r="M172" i="20"/>
  <c r="P172" i="20" s="1"/>
  <c r="M178" i="20"/>
  <c r="M184" i="20"/>
  <c r="P184" i="20" s="1"/>
  <c r="M190" i="20"/>
  <c r="P190" i="20" s="1"/>
  <c r="M202" i="20"/>
  <c r="M114" i="20"/>
  <c r="P114" i="20" s="1"/>
  <c r="N35" i="20"/>
  <c r="P35" i="20" s="1"/>
  <c r="N47" i="20"/>
  <c r="M113" i="20"/>
  <c r="P113" i="20" s="1"/>
  <c r="M119" i="20"/>
  <c r="M125" i="20"/>
  <c r="M131" i="20"/>
  <c r="P131" i="20" s="1"/>
  <c r="M137" i="20"/>
  <c r="P137" i="20" s="1"/>
  <c r="M143" i="20"/>
  <c r="P143" i="20" s="1"/>
  <c r="M149" i="20"/>
  <c r="P149" i="20" s="1"/>
  <c r="N29" i="20"/>
  <c r="F107" i="20"/>
  <c r="F144" i="20"/>
  <c r="H144" i="20" s="1"/>
  <c r="F145" i="20"/>
  <c r="F150" i="20"/>
  <c r="F234" i="20"/>
  <c r="F263" i="20"/>
  <c r="H263" i="20" s="1"/>
  <c r="E126" i="20"/>
  <c r="F133" i="20"/>
  <c r="H133" i="20" s="1"/>
  <c r="F206" i="20"/>
  <c r="F289" i="20"/>
  <c r="E96" i="20"/>
  <c r="E138" i="20"/>
  <c r="H138" i="20" s="1"/>
  <c r="E120" i="20"/>
  <c r="F101" i="20"/>
  <c r="H101" i="20" s="1"/>
  <c r="F112" i="20"/>
  <c r="F262" i="20"/>
  <c r="F276" i="20"/>
  <c r="H276" i="20" s="1"/>
  <c r="E102" i="20"/>
  <c r="E228" i="20"/>
  <c r="E270" i="20"/>
  <c r="F220" i="20"/>
  <c r="F223" i="20"/>
  <c r="F240" i="20"/>
  <c r="H240" i="20" s="1"/>
  <c r="F245" i="20"/>
  <c r="F248" i="20"/>
  <c r="E108" i="20"/>
  <c r="H108" i="20" s="1"/>
  <c r="F91" i="20"/>
  <c r="F118" i="20"/>
  <c r="H243" i="20"/>
  <c r="F261" i="20"/>
  <c r="E114" i="20"/>
  <c r="E288" i="20"/>
  <c r="E282" i="20"/>
  <c r="F232" i="20"/>
  <c r="F267" i="20"/>
  <c r="H267" i="20" s="1"/>
  <c r="F330" i="20"/>
  <c r="H330" i="20" s="1"/>
  <c r="E211" i="20"/>
  <c r="E217" i="20"/>
  <c r="E229" i="20"/>
  <c r="E235" i="20"/>
  <c r="E241" i="20"/>
  <c r="E253" i="20"/>
  <c r="H253" i="20" s="1"/>
  <c r="E259" i="20"/>
  <c r="E265" i="20"/>
  <c r="E271" i="20"/>
  <c r="E283" i="20"/>
  <c r="H234" i="20"/>
  <c r="H246" i="20"/>
  <c r="E212" i="20"/>
  <c r="E230" i="20"/>
  <c r="E236" i="20"/>
  <c r="H236" i="20" s="1"/>
  <c r="E242" i="20"/>
  <c r="H242" i="20" s="1"/>
  <c r="E254" i="20"/>
  <c r="H254" i="20" s="1"/>
  <c r="E260" i="20"/>
  <c r="E266" i="20"/>
  <c r="E272" i="20"/>
  <c r="H272" i="20" s="1"/>
  <c r="H213" i="20"/>
  <c r="H230" i="20"/>
  <c r="E213" i="20"/>
  <c r="E219" i="20"/>
  <c r="E225" i="20"/>
  <c r="E231" i="20"/>
  <c r="E237" i="20"/>
  <c r="H237" i="20" s="1"/>
  <c r="E249" i="20"/>
  <c r="H249" i="20" s="1"/>
  <c r="E273" i="20"/>
  <c r="E279" i="20"/>
  <c r="E285" i="20"/>
  <c r="E291" i="20"/>
  <c r="H291" i="20" s="1"/>
  <c r="E226" i="20"/>
  <c r="H226" i="20" s="1"/>
  <c r="E238" i="20"/>
  <c r="E244" i="20"/>
  <c r="E256" i="20"/>
  <c r="H256" i="20" s="1"/>
  <c r="E268" i="20"/>
  <c r="E274" i="20"/>
  <c r="E280" i="20"/>
  <c r="E286" i="20"/>
  <c r="E292" i="20"/>
  <c r="H292" i="20" s="1"/>
  <c r="H210" i="20"/>
  <c r="F244" i="20"/>
  <c r="H261" i="20"/>
  <c r="F268" i="20"/>
  <c r="H269" i="20"/>
  <c r="E221" i="20"/>
  <c r="E227" i="20"/>
  <c r="H227" i="20" s="1"/>
  <c r="E239" i="20"/>
  <c r="H239" i="20" s="1"/>
  <c r="E251" i="20"/>
  <c r="E257" i="20"/>
  <c r="H257" i="20" s="1"/>
  <c r="E287" i="20"/>
  <c r="E293" i="20"/>
  <c r="H293" i="20" s="1"/>
  <c r="E132" i="20"/>
  <c r="F80" i="20"/>
  <c r="H80" i="20" s="1"/>
  <c r="F100" i="20"/>
  <c r="F103" i="20"/>
  <c r="H103" i="20" s="1"/>
  <c r="F121" i="20"/>
  <c r="F136" i="20"/>
  <c r="E73" i="20"/>
  <c r="E79" i="20"/>
  <c r="E85" i="20"/>
  <c r="H85" i="20" s="1"/>
  <c r="E97" i="20"/>
  <c r="H97" i="20" s="1"/>
  <c r="E109" i="20"/>
  <c r="E115" i="20"/>
  <c r="H115" i="20" s="1"/>
  <c r="E127" i="20"/>
  <c r="E151" i="20"/>
  <c r="E157" i="20"/>
  <c r="H157" i="20" s="1"/>
  <c r="E163" i="20"/>
  <c r="H163" i="20" s="1"/>
  <c r="E169" i="20"/>
  <c r="E175" i="20"/>
  <c r="H175" i="20" s="1"/>
  <c r="E181" i="20"/>
  <c r="E187" i="20"/>
  <c r="E193" i="20"/>
  <c r="H193" i="20" s="1"/>
  <c r="E205" i="20"/>
  <c r="H205" i="20" s="1"/>
  <c r="H206" i="20"/>
  <c r="F71" i="20"/>
  <c r="H71" i="20" s="1"/>
  <c r="E98" i="20"/>
  <c r="E104" i="20"/>
  <c r="E152" i="20"/>
  <c r="H152" i="20" s="1"/>
  <c r="E158" i="20"/>
  <c r="E164" i="20"/>
  <c r="H164" i="20" s="1"/>
  <c r="E170" i="20"/>
  <c r="E176" i="20"/>
  <c r="H176" i="20" s="1"/>
  <c r="E182" i="20"/>
  <c r="E188" i="20"/>
  <c r="H188" i="20" s="1"/>
  <c r="E194" i="20"/>
  <c r="F197" i="20"/>
  <c r="H197" i="20" s="1"/>
  <c r="F202" i="20"/>
  <c r="H202" i="20" s="1"/>
  <c r="E93" i="20"/>
  <c r="E99" i="20"/>
  <c r="E105" i="20"/>
  <c r="H105" i="20" s="1"/>
  <c r="E111" i="20"/>
  <c r="E117" i="20"/>
  <c r="H117" i="20" s="1"/>
  <c r="E123" i="20"/>
  <c r="E129" i="20"/>
  <c r="E135" i="20"/>
  <c r="E141" i="20"/>
  <c r="H141" i="20" s="1"/>
  <c r="E147" i="20"/>
  <c r="E153" i="20"/>
  <c r="H153" i="20" s="1"/>
  <c r="E159" i="20"/>
  <c r="E165" i="20"/>
  <c r="E171" i="20"/>
  <c r="E177" i="20"/>
  <c r="H177" i="20" s="1"/>
  <c r="E183" i="20"/>
  <c r="E189" i="20"/>
  <c r="H189" i="20" s="1"/>
  <c r="E195" i="20"/>
  <c r="F70" i="20"/>
  <c r="E94" i="20"/>
  <c r="E106" i="20"/>
  <c r="H106" i="20" s="1"/>
  <c r="E130" i="20"/>
  <c r="E142" i="20"/>
  <c r="H142" i="20" s="1"/>
  <c r="E148" i="20"/>
  <c r="E154" i="20"/>
  <c r="H154" i="20" s="1"/>
  <c r="E160" i="20"/>
  <c r="E166" i="20"/>
  <c r="H166" i="20" s="1"/>
  <c r="E172" i="20"/>
  <c r="E178" i="20"/>
  <c r="H178" i="20" s="1"/>
  <c r="E184" i="20"/>
  <c r="E190" i="20"/>
  <c r="H190" i="20" s="1"/>
  <c r="E196" i="20"/>
  <c r="F89" i="20"/>
  <c r="H89" i="20" s="1"/>
  <c r="E95" i="20"/>
  <c r="F17" i="20"/>
  <c r="V36" i="22"/>
  <c r="U36" i="22"/>
  <c r="X36" i="22" s="1"/>
  <c r="V20" i="22"/>
  <c r="X20" i="22" s="1"/>
  <c r="V24" i="22"/>
  <c r="X24" i="22" s="1"/>
  <c r="M31" i="22"/>
  <c r="H34" i="22"/>
  <c r="H40" i="22"/>
  <c r="U17" i="22"/>
  <c r="X17" i="22" s="1"/>
  <c r="U21" i="22"/>
  <c r="X21" i="22" s="1"/>
  <c r="H24" i="22"/>
  <c r="U25" i="22"/>
  <c r="X25" i="22" s="1"/>
  <c r="H28" i="22"/>
  <c r="M29" i="22"/>
  <c r="P29" i="22" s="1"/>
  <c r="N31" i="22"/>
  <c r="H32" i="22"/>
  <c r="U37" i="22"/>
  <c r="X37" i="22" s="1"/>
  <c r="N39" i="22"/>
  <c r="M39" i="22"/>
  <c r="V43" i="22"/>
  <c r="X43" i="22" s="1"/>
  <c r="N45" i="22"/>
  <c r="M45" i="22"/>
  <c r="N17" i="22"/>
  <c r="P17" i="22" s="1"/>
  <c r="M18" i="22"/>
  <c r="N21" i="22"/>
  <c r="P21" i="22" s="1"/>
  <c r="M22" i="22"/>
  <c r="N25" i="22"/>
  <c r="M26" i="22"/>
  <c r="U33" i="22"/>
  <c r="X33" i="22" s="1"/>
  <c r="V34" i="22"/>
  <c r="U34" i="22"/>
  <c r="M37" i="22"/>
  <c r="V39" i="22"/>
  <c r="N41" i="22"/>
  <c r="M41" i="22"/>
  <c r="P41" i="22" s="1"/>
  <c r="V45" i="22"/>
  <c r="U45" i="22"/>
  <c r="V47" i="22"/>
  <c r="U47" i="22"/>
  <c r="V49" i="22"/>
  <c r="U49" i="22"/>
  <c r="V51" i="22"/>
  <c r="U51" i="22"/>
  <c r="V53" i="22"/>
  <c r="U53" i="22"/>
  <c r="V55" i="22"/>
  <c r="U55" i="22"/>
  <c r="V57" i="22"/>
  <c r="U57" i="22"/>
  <c r="V59" i="22"/>
  <c r="U59" i="22"/>
  <c r="V61" i="22"/>
  <c r="U61" i="22"/>
  <c r="V63" i="22"/>
  <c r="U63" i="22"/>
  <c r="V65" i="22"/>
  <c r="U65" i="22"/>
  <c r="V67" i="22"/>
  <c r="U67" i="22"/>
  <c r="V69" i="22"/>
  <c r="U69" i="22"/>
  <c r="V71" i="22"/>
  <c r="U71" i="22"/>
  <c r="V73" i="22"/>
  <c r="U73" i="22"/>
  <c r="V75" i="22"/>
  <c r="U75" i="22"/>
  <c r="V77" i="22"/>
  <c r="U77" i="22"/>
  <c r="V79" i="22"/>
  <c r="U79" i="22"/>
  <c r="V81" i="22"/>
  <c r="U81" i="22"/>
  <c r="V83" i="22"/>
  <c r="U83" i="22"/>
  <c r="V85" i="22"/>
  <c r="U85" i="22"/>
  <c r="V87" i="22"/>
  <c r="U87" i="22"/>
  <c r="V89" i="22"/>
  <c r="U89" i="22"/>
  <c r="V91" i="22"/>
  <c r="U91" i="22"/>
  <c r="V93" i="22"/>
  <c r="U93" i="22"/>
  <c r="V95" i="22"/>
  <c r="U95" i="22"/>
  <c r="N146" i="22"/>
  <c r="M146" i="22"/>
  <c r="P146" i="22" s="1"/>
  <c r="N180" i="22"/>
  <c r="M180" i="22"/>
  <c r="N244" i="22"/>
  <c r="M244" i="22"/>
  <c r="N18" i="22"/>
  <c r="U19" i="22"/>
  <c r="X19" i="22" s="1"/>
  <c r="H22" i="22"/>
  <c r="N22" i="22"/>
  <c r="U23" i="22"/>
  <c r="P25" i="22"/>
  <c r="N26" i="22"/>
  <c r="U27" i="22"/>
  <c r="X27" i="22" s="1"/>
  <c r="U31" i="22"/>
  <c r="X31" i="22" s="1"/>
  <c r="V32" i="22"/>
  <c r="U32" i="22"/>
  <c r="M35" i="22"/>
  <c r="N37" i="22"/>
  <c r="U39" i="22"/>
  <c r="X39" i="22" s="1"/>
  <c r="E18" i="22"/>
  <c r="H18" i="22" s="1"/>
  <c r="E22" i="22"/>
  <c r="X23" i="22"/>
  <c r="E26" i="22"/>
  <c r="H26" i="22" s="1"/>
  <c r="V28" i="22"/>
  <c r="X28" i="22" s="1"/>
  <c r="U29" i="22"/>
  <c r="X29" i="22" s="1"/>
  <c r="V30" i="22"/>
  <c r="U30" i="22"/>
  <c r="X30" i="22" s="1"/>
  <c r="X32" i="22"/>
  <c r="M33" i="22"/>
  <c r="P33" i="22" s="1"/>
  <c r="N35" i="22"/>
  <c r="H36" i="22"/>
  <c r="V41" i="22"/>
  <c r="X41" i="22" s="1"/>
  <c r="N43" i="22"/>
  <c r="M43" i="22"/>
  <c r="H46" i="22"/>
  <c r="H48" i="22"/>
  <c r="H50" i="22"/>
  <c r="H52" i="22"/>
  <c r="H54" i="22"/>
  <c r="H56" i="22"/>
  <c r="H58" i="22"/>
  <c r="H62" i="22"/>
  <c r="H64" i="22"/>
  <c r="H66" i="22"/>
  <c r="H68" i="22"/>
  <c r="H70" i="22"/>
  <c r="H72" i="22"/>
  <c r="H74" i="22"/>
  <c r="H76" i="22"/>
  <c r="H82" i="22"/>
  <c r="H84" i="22"/>
  <c r="H86" i="22"/>
  <c r="H88" i="22"/>
  <c r="H90" i="22"/>
  <c r="H94" i="22"/>
  <c r="U38" i="22"/>
  <c r="X38" i="22" s="1"/>
  <c r="U40" i="22"/>
  <c r="X40" i="22" s="1"/>
  <c r="U42" i="22"/>
  <c r="X42" i="22" s="1"/>
  <c r="U44" i="22"/>
  <c r="X44" i="22" s="1"/>
  <c r="U46" i="22"/>
  <c r="X46" i="22" s="1"/>
  <c r="U48" i="22"/>
  <c r="X48" i="22" s="1"/>
  <c r="U50" i="22"/>
  <c r="X50" i="22" s="1"/>
  <c r="U52" i="22"/>
  <c r="X52" i="22" s="1"/>
  <c r="U54" i="22"/>
  <c r="X54" i="22" s="1"/>
  <c r="P55" i="22"/>
  <c r="U56" i="22"/>
  <c r="X56" i="22" s="1"/>
  <c r="U58" i="22"/>
  <c r="X58" i="22" s="1"/>
  <c r="U60" i="22"/>
  <c r="X60" i="22" s="1"/>
  <c r="U62" i="22"/>
  <c r="X62" i="22" s="1"/>
  <c r="U64" i="22"/>
  <c r="X64" i="22" s="1"/>
  <c r="U66" i="22"/>
  <c r="X66" i="22" s="1"/>
  <c r="P67" i="22"/>
  <c r="U68" i="22"/>
  <c r="X68" i="22" s="1"/>
  <c r="U70" i="22"/>
  <c r="X70" i="22" s="1"/>
  <c r="U72" i="22"/>
  <c r="X72" i="22" s="1"/>
  <c r="U74" i="22"/>
  <c r="X74" i="22" s="1"/>
  <c r="U76" i="22"/>
  <c r="X76" i="22" s="1"/>
  <c r="U78" i="22"/>
  <c r="X78" i="22" s="1"/>
  <c r="U80" i="22"/>
  <c r="X80" i="22" s="1"/>
  <c r="U82" i="22"/>
  <c r="X82" i="22" s="1"/>
  <c r="U84" i="22"/>
  <c r="X84" i="22" s="1"/>
  <c r="U86" i="22"/>
  <c r="X86" i="22" s="1"/>
  <c r="U88" i="22"/>
  <c r="X88" i="22" s="1"/>
  <c r="U90" i="22"/>
  <c r="X90" i="22" s="1"/>
  <c r="P91" i="22"/>
  <c r="U92" i="22"/>
  <c r="X92" i="22" s="1"/>
  <c r="U94" i="22"/>
  <c r="X94" i="22" s="1"/>
  <c r="V97" i="22"/>
  <c r="N96" i="22"/>
  <c r="P96" i="22" s="1"/>
  <c r="U97" i="22"/>
  <c r="N150" i="22"/>
  <c r="M150" i="22"/>
  <c r="P183" i="22"/>
  <c r="N190" i="22"/>
  <c r="M190" i="22"/>
  <c r="N194" i="22"/>
  <c r="M194" i="22"/>
  <c r="P194" i="22" s="1"/>
  <c r="U207" i="22"/>
  <c r="V207" i="22"/>
  <c r="F265" i="22"/>
  <c r="E265" i="22"/>
  <c r="H265" i="22" s="1"/>
  <c r="V297" i="22"/>
  <c r="U297" i="22"/>
  <c r="N107" i="22"/>
  <c r="M107" i="22"/>
  <c r="P107" i="22" s="1"/>
  <c r="M47" i="22"/>
  <c r="P47" i="22" s="1"/>
  <c r="M49" i="22"/>
  <c r="P49" i="22" s="1"/>
  <c r="M51" i="22"/>
  <c r="P51" i="22" s="1"/>
  <c r="M53" i="22"/>
  <c r="P53" i="22" s="1"/>
  <c r="M55" i="22"/>
  <c r="M57" i="22"/>
  <c r="P57" i="22" s="1"/>
  <c r="M59" i="22"/>
  <c r="P59" i="22" s="1"/>
  <c r="M61" i="22"/>
  <c r="P61" i="22" s="1"/>
  <c r="M63" i="22"/>
  <c r="P63" i="22" s="1"/>
  <c r="M65" i="22"/>
  <c r="P65" i="22" s="1"/>
  <c r="M67" i="22"/>
  <c r="M69" i="22"/>
  <c r="P69" i="22" s="1"/>
  <c r="M71" i="22"/>
  <c r="P71" i="22" s="1"/>
  <c r="M73" i="22"/>
  <c r="P73" i="22" s="1"/>
  <c r="M75" i="22"/>
  <c r="P75" i="22" s="1"/>
  <c r="M77" i="22"/>
  <c r="P77" i="22" s="1"/>
  <c r="M79" i="22"/>
  <c r="P79" i="22" s="1"/>
  <c r="M81" i="22"/>
  <c r="P81" i="22" s="1"/>
  <c r="M83" i="22"/>
  <c r="P83" i="22" s="1"/>
  <c r="M85" i="22"/>
  <c r="P85" i="22" s="1"/>
  <c r="M87" i="22"/>
  <c r="P87" i="22" s="1"/>
  <c r="M89" i="22"/>
  <c r="P89" i="22" s="1"/>
  <c r="M91" i="22"/>
  <c r="M93" i="22"/>
  <c r="P93" i="22" s="1"/>
  <c r="M95" i="22"/>
  <c r="P95" i="22" s="1"/>
  <c r="N97" i="22"/>
  <c r="M97" i="22"/>
  <c r="P97" i="22" s="1"/>
  <c r="N99" i="22"/>
  <c r="M99" i="22"/>
  <c r="H100" i="22"/>
  <c r="N101" i="22"/>
  <c r="M101" i="22"/>
  <c r="P101" i="22" s="1"/>
  <c r="H102" i="22"/>
  <c r="N103" i="22"/>
  <c r="M103" i="22"/>
  <c r="P103" i="22" s="1"/>
  <c r="H104" i="22"/>
  <c r="N105" i="22"/>
  <c r="M105" i="22"/>
  <c r="H106" i="22"/>
  <c r="N109" i="22"/>
  <c r="M109" i="22"/>
  <c r="H110" i="22"/>
  <c r="N111" i="22"/>
  <c r="M111" i="22"/>
  <c r="N113" i="22"/>
  <c r="M113" i="22"/>
  <c r="H114" i="22"/>
  <c r="N115" i="22"/>
  <c r="P115" i="22" s="1"/>
  <c r="M115" i="22"/>
  <c r="H116" i="22"/>
  <c r="N117" i="22"/>
  <c r="P117" i="22" s="1"/>
  <c r="M117" i="22"/>
  <c r="H118" i="22"/>
  <c r="N119" i="22"/>
  <c r="M119" i="22"/>
  <c r="H120" i="22"/>
  <c r="N121" i="22"/>
  <c r="P121" i="22" s="1"/>
  <c r="M121" i="22"/>
  <c r="H122" i="22"/>
  <c r="P123" i="22"/>
  <c r="N123" i="22"/>
  <c r="M123" i="22"/>
  <c r="H124" i="22"/>
  <c r="N125" i="22"/>
  <c r="M125" i="22"/>
  <c r="P125" i="22" s="1"/>
  <c r="H126" i="22"/>
  <c r="N127" i="22"/>
  <c r="M127" i="22"/>
  <c r="H128" i="22"/>
  <c r="N129" i="22"/>
  <c r="M129" i="22"/>
  <c r="P129" i="22" s="1"/>
  <c r="H130" i="22"/>
  <c r="N131" i="22"/>
  <c r="M131" i="22"/>
  <c r="P131" i="22" s="1"/>
  <c r="H132" i="22"/>
  <c r="V148" i="22"/>
  <c r="U148" i="22"/>
  <c r="V166" i="22"/>
  <c r="U166" i="22"/>
  <c r="V188" i="22"/>
  <c r="U188" i="22"/>
  <c r="N226" i="22"/>
  <c r="M226" i="22"/>
  <c r="N133" i="22"/>
  <c r="P133" i="22" s="1"/>
  <c r="M133" i="22"/>
  <c r="N135" i="22"/>
  <c r="P135" i="22" s="1"/>
  <c r="M135" i="22"/>
  <c r="N137" i="22"/>
  <c r="M137" i="22"/>
  <c r="N139" i="22"/>
  <c r="M139" i="22"/>
  <c r="P139" i="22" s="1"/>
  <c r="N141" i="22"/>
  <c r="M141" i="22"/>
  <c r="P143" i="22"/>
  <c r="N143" i="22"/>
  <c r="M143" i="22"/>
  <c r="M145" i="22"/>
  <c r="N145" i="22"/>
  <c r="N198" i="22"/>
  <c r="M198" i="22"/>
  <c r="N220" i="22"/>
  <c r="M220" i="22"/>
  <c r="P220" i="22" s="1"/>
  <c r="V99" i="22"/>
  <c r="X99" i="22" s="1"/>
  <c r="V101" i="22"/>
  <c r="X101" i="22" s="1"/>
  <c r="V103" i="22"/>
  <c r="X103" i="22" s="1"/>
  <c r="V105" i="22"/>
  <c r="X105" i="22" s="1"/>
  <c r="V107" i="22"/>
  <c r="X107" i="22" s="1"/>
  <c r="V109" i="22"/>
  <c r="X109" i="22" s="1"/>
  <c r="V111" i="22"/>
  <c r="X111" i="22" s="1"/>
  <c r="V113" i="22"/>
  <c r="X113" i="22" s="1"/>
  <c r="V115" i="22"/>
  <c r="X115" i="22" s="1"/>
  <c r="V117" i="22"/>
  <c r="X117" i="22" s="1"/>
  <c r="V119" i="22"/>
  <c r="X119" i="22" s="1"/>
  <c r="V121" i="22"/>
  <c r="X121" i="22" s="1"/>
  <c r="V123" i="22"/>
  <c r="X123" i="22" s="1"/>
  <c r="V125" i="22"/>
  <c r="X125" i="22" s="1"/>
  <c r="V127" i="22"/>
  <c r="X127" i="22" s="1"/>
  <c r="V129" i="22"/>
  <c r="X129" i="22" s="1"/>
  <c r="V131" i="22"/>
  <c r="X131" i="22" s="1"/>
  <c r="V133" i="22"/>
  <c r="X133" i="22" s="1"/>
  <c r="V135" i="22"/>
  <c r="X135" i="22" s="1"/>
  <c r="V137" i="22"/>
  <c r="X137" i="22" s="1"/>
  <c r="V139" i="22"/>
  <c r="X139" i="22" s="1"/>
  <c r="V141" i="22"/>
  <c r="X141" i="22" s="1"/>
  <c r="V143" i="22"/>
  <c r="X143" i="22" s="1"/>
  <c r="N152" i="22"/>
  <c r="M152" i="22"/>
  <c r="N154" i="22"/>
  <c r="M154" i="22"/>
  <c r="P154" i="22" s="1"/>
  <c r="H155" i="22"/>
  <c r="N156" i="22"/>
  <c r="M156" i="22"/>
  <c r="P156" i="22" s="1"/>
  <c r="H157" i="22"/>
  <c r="V168" i="22"/>
  <c r="X168" i="22" s="1"/>
  <c r="V170" i="22"/>
  <c r="X170" i="22" s="1"/>
  <c r="V172" i="22"/>
  <c r="X172" i="22" s="1"/>
  <c r="V174" i="22"/>
  <c r="X174" i="22" s="1"/>
  <c r="V176" i="22"/>
  <c r="X176" i="22" s="1"/>
  <c r="V178" i="22"/>
  <c r="X178" i="22" s="1"/>
  <c r="F204" i="22"/>
  <c r="H204" i="22"/>
  <c r="E204" i="22"/>
  <c r="X222" i="22"/>
  <c r="F234" i="22"/>
  <c r="E234" i="22"/>
  <c r="H234" i="22" s="1"/>
  <c r="F253" i="22"/>
  <c r="H253" i="22" s="1"/>
  <c r="E97" i="22"/>
  <c r="E107" i="22"/>
  <c r="N144" i="22"/>
  <c r="M144" i="22"/>
  <c r="N158" i="22"/>
  <c r="M158" i="22"/>
  <c r="N160" i="22"/>
  <c r="M160" i="22"/>
  <c r="P160" i="22" s="1"/>
  <c r="N162" i="22"/>
  <c r="M162" i="22"/>
  <c r="N164" i="22"/>
  <c r="M164" i="22"/>
  <c r="V180" i="22"/>
  <c r="X180" i="22" s="1"/>
  <c r="N182" i="22"/>
  <c r="M182" i="22"/>
  <c r="P182" i="22" s="1"/>
  <c r="H183" i="22"/>
  <c r="N184" i="22"/>
  <c r="M184" i="22"/>
  <c r="H185" i="22"/>
  <c r="N186" i="22"/>
  <c r="M186" i="22"/>
  <c r="P186" i="22" s="1"/>
  <c r="H187" i="22"/>
  <c r="V190" i="22"/>
  <c r="X190" i="22" s="1"/>
  <c r="V194" i="22"/>
  <c r="V198" i="22"/>
  <c r="U201" i="22"/>
  <c r="X201" i="22" s="1"/>
  <c r="V201" i="22"/>
  <c r="F212" i="22"/>
  <c r="E212" i="22"/>
  <c r="H212" i="22" s="1"/>
  <c r="F222" i="22"/>
  <c r="E222" i="22"/>
  <c r="N232" i="22"/>
  <c r="P232" i="22" s="1"/>
  <c r="X240" i="22"/>
  <c r="M250" i="22"/>
  <c r="P250" i="22" s="1"/>
  <c r="U253" i="22"/>
  <c r="V253" i="22"/>
  <c r="P286" i="22"/>
  <c r="F97" i="22"/>
  <c r="U98" i="22"/>
  <c r="X98" i="22" s="1"/>
  <c r="F99" i="22"/>
  <c r="H99" i="22" s="1"/>
  <c r="U100" i="22"/>
  <c r="X100" i="22" s="1"/>
  <c r="F101" i="22"/>
  <c r="H101" i="22" s="1"/>
  <c r="U102" i="22"/>
  <c r="X102" i="22" s="1"/>
  <c r="F103" i="22"/>
  <c r="H103" i="22" s="1"/>
  <c r="U104" i="22"/>
  <c r="X104" i="22" s="1"/>
  <c r="F105" i="22"/>
  <c r="H105" i="22" s="1"/>
  <c r="U106" i="22"/>
  <c r="X106" i="22" s="1"/>
  <c r="F107" i="22"/>
  <c r="U108" i="22"/>
  <c r="X108" i="22" s="1"/>
  <c r="U110" i="22"/>
  <c r="X110" i="22" s="1"/>
  <c r="F111" i="22"/>
  <c r="H111" i="22" s="1"/>
  <c r="U112" i="22"/>
  <c r="X112" i="22" s="1"/>
  <c r="U114" i="22"/>
  <c r="X114" i="22" s="1"/>
  <c r="F115" i="22"/>
  <c r="H115" i="22" s="1"/>
  <c r="U116" i="22"/>
  <c r="X116" i="22" s="1"/>
  <c r="F117" i="22"/>
  <c r="H117" i="22" s="1"/>
  <c r="U118" i="22"/>
  <c r="X118" i="22" s="1"/>
  <c r="F119" i="22"/>
  <c r="H119" i="22" s="1"/>
  <c r="U120" i="22"/>
  <c r="X120" i="22" s="1"/>
  <c r="F121" i="22"/>
  <c r="H121" i="22" s="1"/>
  <c r="U122" i="22"/>
  <c r="X122" i="22" s="1"/>
  <c r="F123" i="22"/>
  <c r="H123" i="22" s="1"/>
  <c r="U124" i="22"/>
  <c r="X124" i="22" s="1"/>
  <c r="F125" i="22"/>
  <c r="H125" i="22" s="1"/>
  <c r="U126" i="22"/>
  <c r="X126" i="22" s="1"/>
  <c r="F127" i="22"/>
  <c r="H127" i="22" s="1"/>
  <c r="U128" i="22"/>
  <c r="X128" i="22" s="1"/>
  <c r="F129" i="22"/>
  <c r="H129" i="22" s="1"/>
  <c r="U130" i="22"/>
  <c r="X130" i="22" s="1"/>
  <c r="F131" i="22"/>
  <c r="H131" i="22" s="1"/>
  <c r="U132" i="22"/>
  <c r="X132" i="22" s="1"/>
  <c r="F133" i="22"/>
  <c r="H133" i="22" s="1"/>
  <c r="U134" i="22"/>
  <c r="X134" i="22" s="1"/>
  <c r="F135" i="22"/>
  <c r="H135" i="22" s="1"/>
  <c r="U136" i="22"/>
  <c r="X136" i="22" s="1"/>
  <c r="F137" i="22"/>
  <c r="H137" i="22" s="1"/>
  <c r="U138" i="22"/>
  <c r="X138" i="22" s="1"/>
  <c r="F139" i="22"/>
  <c r="H139" i="22" s="1"/>
  <c r="U140" i="22"/>
  <c r="X140" i="22" s="1"/>
  <c r="F141" i="22"/>
  <c r="H141" i="22" s="1"/>
  <c r="U142" i="22"/>
  <c r="X142" i="22" s="1"/>
  <c r="F143" i="22"/>
  <c r="H143" i="22" s="1"/>
  <c r="V146" i="22"/>
  <c r="N148" i="22"/>
  <c r="M148" i="22"/>
  <c r="H149" i="22"/>
  <c r="P149" i="22"/>
  <c r="V150" i="22"/>
  <c r="V152" i="22"/>
  <c r="V154" i="22"/>
  <c r="V156" i="22"/>
  <c r="N192" i="22"/>
  <c r="M192" i="22"/>
  <c r="U194" i="22"/>
  <c r="N196" i="22"/>
  <c r="P196" i="22" s="1"/>
  <c r="M196" i="22"/>
  <c r="U198" i="22"/>
  <c r="N200" i="22"/>
  <c r="F240" i="22"/>
  <c r="E240" i="22"/>
  <c r="V285" i="22"/>
  <c r="U285" i="22"/>
  <c r="U146" i="22"/>
  <c r="U150" i="22"/>
  <c r="U152" i="22"/>
  <c r="U154" i="22"/>
  <c r="U156" i="22"/>
  <c r="V158" i="22"/>
  <c r="X158" i="22" s="1"/>
  <c r="V160" i="22"/>
  <c r="X160" i="22" s="1"/>
  <c r="V162" i="22"/>
  <c r="X162" i="22" s="1"/>
  <c r="V164" i="22"/>
  <c r="X164" i="22" s="1"/>
  <c r="N166" i="22"/>
  <c r="M166" i="22"/>
  <c r="H167" i="22"/>
  <c r="V182" i="22"/>
  <c r="X182" i="22" s="1"/>
  <c r="V184" i="22"/>
  <c r="X184" i="22" s="1"/>
  <c r="V186" i="22"/>
  <c r="X186" i="22" s="1"/>
  <c r="N188" i="22"/>
  <c r="M188" i="22"/>
  <c r="H189" i="22"/>
  <c r="M200" i="22"/>
  <c r="F210" i="22"/>
  <c r="E210" i="22"/>
  <c r="X228" i="22"/>
  <c r="P238" i="22"/>
  <c r="N238" i="22"/>
  <c r="X246" i="22"/>
  <c r="P267" i="22"/>
  <c r="F269" i="22"/>
  <c r="H269" i="22" s="1"/>
  <c r="V270" i="22"/>
  <c r="U270" i="22"/>
  <c r="H144" i="22"/>
  <c r="V144" i="22"/>
  <c r="X144" i="22" s="1"/>
  <c r="N168" i="22"/>
  <c r="M168" i="22"/>
  <c r="H169" i="22"/>
  <c r="N170" i="22"/>
  <c r="M170" i="22"/>
  <c r="P170" i="22" s="1"/>
  <c r="H171" i="22"/>
  <c r="N172" i="22"/>
  <c r="M172" i="22"/>
  <c r="P172" i="22" s="1"/>
  <c r="H173" i="22"/>
  <c r="N174" i="22"/>
  <c r="M174" i="22"/>
  <c r="H175" i="22"/>
  <c r="N176" i="22"/>
  <c r="M176" i="22"/>
  <c r="P176" i="22" s="1"/>
  <c r="H177" i="22"/>
  <c r="N178" i="22"/>
  <c r="M178" i="22"/>
  <c r="P178" i="22" s="1"/>
  <c r="H179" i="22"/>
  <c r="V192" i="22"/>
  <c r="X192" i="22" s="1"/>
  <c r="V196" i="22"/>
  <c r="X196" i="22" s="1"/>
  <c r="F228" i="22"/>
  <c r="E228" i="22"/>
  <c r="H228" i="22" s="1"/>
  <c r="F246" i="22"/>
  <c r="E246" i="22"/>
  <c r="H246" i="22" s="1"/>
  <c r="V266" i="22"/>
  <c r="U266" i="22"/>
  <c r="U151" i="22"/>
  <c r="X151" i="22" s="1"/>
  <c r="F152" i="22"/>
  <c r="H152" i="22" s="1"/>
  <c r="U153" i="22"/>
  <c r="X153" i="22" s="1"/>
  <c r="F154" i="22"/>
  <c r="U155" i="22"/>
  <c r="X155" i="22" s="1"/>
  <c r="F156" i="22"/>
  <c r="H156" i="22" s="1"/>
  <c r="F158" i="22"/>
  <c r="U159" i="22"/>
  <c r="X159" i="22" s="1"/>
  <c r="F160" i="22"/>
  <c r="U161" i="22"/>
  <c r="X161" i="22" s="1"/>
  <c r="F162" i="22"/>
  <c r="H162" i="22" s="1"/>
  <c r="U163" i="22"/>
  <c r="X163" i="22" s="1"/>
  <c r="F164" i="22"/>
  <c r="F166" i="22"/>
  <c r="H166" i="22" s="1"/>
  <c r="F168" i="22"/>
  <c r="H168" i="22" s="1"/>
  <c r="U169" i="22"/>
  <c r="X169" i="22" s="1"/>
  <c r="F170" i="22"/>
  <c r="H170" i="22" s="1"/>
  <c r="U171" i="22"/>
  <c r="X171" i="22" s="1"/>
  <c r="F172" i="22"/>
  <c r="U173" i="22"/>
  <c r="X173" i="22" s="1"/>
  <c r="F174" i="22"/>
  <c r="H174" i="22" s="1"/>
  <c r="U175" i="22"/>
  <c r="X175" i="22" s="1"/>
  <c r="F176" i="22"/>
  <c r="H176" i="22" s="1"/>
  <c r="U177" i="22"/>
  <c r="X177" i="22" s="1"/>
  <c r="F178" i="22"/>
  <c r="U179" i="22"/>
  <c r="X179" i="22" s="1"/>
  <c r="F180" i="22"/>
  <c r="F182" i="22"/>
  <c r="U183" i="22"/>
  <c r="X183" i="22" s="1"/>
  <c r="F184" i="22"/>
  <c r="H184" i="22" s="1"/>
  <c r="U185" i="22"/>
  <c r="X185" i="22" s="1"/>
  <c r="F186" i="22"/>
  <c r="H186" i="22" s="1"/>
  <c r="F188" i="22"/>
  <c r="H188" i="22" s="1"/>
  <c r="F190" i="22"/>
  <c r="F192" i="22"/>
  <c r="H192" i="22" s="1"/>
  <c r="F194" i="22"/>
  <c r="H194" i="22" s="1"/>
  <c r="F196" i="22"/>
  <c r="F198" i="22"/>
  <c r="H198" i="22" s="1"/>
  <c r="P204" i="22"/>
  <c r="N214" i="22"/>
  <c r="P214" i="22" s="1"/>
  <c r="N216" i="22"/>
  <c r="P216" i="22" s="1"/>
  <c r="N224" i="22"/>
  <c r="F226" i="22"/>
  <c r="E226" i="22"/>
  <c r="H226" i="22" s="1"/>
  <c r="N230" i="22"/>
  <c r="F232" i="22"/>
  <c r="E232" i="22"/>
  <c r="N236" i="22"/>
  <c r="F238" i="22"/>
  <c r="E238" i="22"/>
  <c r="H238" i="22" s="1"/>
  <c r="N242" i="22"/>
  <c r="F244" i="22"/>
  <c r="E244" i="22"/>
  <c r="N248" i="22"/>
  <c r="F250" i="22"/>
  <c r="E250" i="22"/>
  <c r="V254" i="22"/>
  <c r="U254" i="22"/>
  <c r="F277" i="22"/>
  <c r="V278" i="22"/>
  <c r="U278" i="22"/>
  <c r="X278" i="22" s="1"/>
  <c r="U288" i="22"/>
  <c r="V288" i="22"/>
  <c r="F290" i="22"/>
  <c r="U300" i="22"/>
  <c r="V300" i="22"/>
  <c r="F302" i="22"/>
  <c r="H148" i="22"/>
  <c r="H154" i="22"/>
  <c r="H158" i="22"/>
  <c r="H160" i="22"/>
  <c r="H164" i="22"/>
  <c r="H172" i="22"/>
  <c r="H178" i="22"/>
  <c r="H180" i="22"/>
  <c r="H182" i="22"/>
  <c r="H190" i="22"/>
  <c r="H196" i="22"/>
  <c r="U203" i="22"/>
  <c r="V203" i="22"/>
  <c r="F206" i="22"/>
  <c r="H206" i="22" s="1"/>
  <c r="P208" i="22"/>
  <c r="P218" i="22"/>
  <c r="N218" i="22"/>
  <c r="F220" i="22"/>
  <c r="E220" i="22"/>
  <c r="M224" i="22"/>
  <c r="P224" i="22" s="1"/>
  <c r="M230" i="22"/>
  <c r="P230" i="22" s="1"/>
  <c r="M236" i="22"/>
  <c r="M242" i="22"/>
  <c r="M248" i="22"/>
  <c r="P248" i="22" s="1"/>
  <c r="F261" i="22"/>
  <c r="E261" i="22"/>
  <c r="P271" i="22"/>
  <c r="F273" i="22"/>
  <c r="H273" i="22" s="1"/>
  <c r="V274" i="22"/>
  <c r="U274" i="22"/>
  <c r="X274" i="22" s="1"/>
  <c r="E277" i="22"/>
  <c r="E290" i="22"/>
  <c r="E302" i="22"/>
  <c r="F202" i="22"/>
  <c r="F208" i="22"/>
  <c r="N210" i="22"/>
  <c r="N212" i="22"/>
  <c r="F214" i="22"/>
  <c r="E214" i="22"/>
  <c r="F216" i="22"/>
  <c r="E216" i="22"/>
  <c r="N222" i="22"/>
  <c r="F224" i="22"/>
  <c r="E224" i="22"/>
  <c r="N228" i="22"/>
  <c r="F230" i="22"/>
  <c r="E230" i="22"/>
  <c r="N234" i="22"/>
  <c r="F236" i="22"/>
  <c r="E236" i="22"/>
  <c r="N240" i="22"/>
  <c r="F242" i="22"/>
  <c r="E242" i="22"/>
  <c r="N246" i="22"/>
  <c r="F248" i="22"/>
  <c r="E248" i="22"/>
  <c r="F257" i="22"/>
  <c r="E257" i="22"/>
  <c r="V262" i="22"/>
  <c r="U262" i="22"/>
  <c r="X262" i="22"/>
  <c r="E200" i="22"/>
  <c r="H200" i="22" s="1"/>
  <c r="E202" i="22"/>
  <c r="U205" i="22"/>
  <c r="X205" i="22" s="1"/>
  <c r="V205" i="22"/>
  <c r="M206" i="22"/>
  <c r="P206" i="22" s="1"/>
  <c r="E208" i="22"/>
  <c r="M210" i="22"/>
  <c r="P210" i="22" s="1"/>
  <c r="M212" i="22"/>
  <c r="F218" i="22"/>
  <c r="E218" i="22"/>
  <c r="X218" i="22"/>
  <c r="M222" i="22"/>
  <c r="P222" i="22" s="1"/>
  <c r="M228" i="22"/>
  <c r="P228" i="22" s="1"/>
  <c r="M234" i="22"/>
  <c r="M240" i="22"/>
  <c r="M246" i="22"/>
  <c r="P246" i="22" s="1"/>
  <c r="P251" i="22"/>
  <c r="P279" i="22"/>
  <c r="P291" i="22"/>
  <c r="N291" i="22"/>
  <c r="N303" i="22"/>
  <c r="P303" i="22" s="1"/>
  <c r="V328" i="22"/>
  <c r="U328" i="22"/>
  <c r="X328" i="22" s="1"/>
  <c r="M207" i="22"/>
  <c r="P207" i="22" s="1"/>
  <c r="V209" i="22"/>
  <c r="M211" i="22"/>
  <c r="P211" i="22" s="1"/>
  <c r="V211" i="22"/>
  <c r="X211" i="22" s="1"/>
  <c r="V213" i="22"/>
  <c r="X213" i="22" s="1"/>
  <c r="M215" i="22"/>
  <c r="P215" i="22" s="1"/>
  <c r="V215" i="22"/>
  <c r="X215" i="22" s="1"/>
  <c r="V217" i="22"/>
  <c r="X217" i="22" s="1"/>
  <c r="V219" i="22"/>
  <c r="X219" i="22" s="1"/>
  <c r="V221" i="22"/>
  <c r="X221" i="22" s="1"/>
  <c r="V223" i="22"/>
  <c r="X223" i="22" s="1"/>
  <c r="V225" i="22"/>
  <c r="X225" i="22" s="1"/>
  <c r="V227" i="22"/>
  <c r="X227" i="22" s="1"/>
  <c r="V229" i="22"/>
  <c r="V231" i="22"/>
  <c r="X231" i="22" s="1"/>
  <c r="V233" i="22"/>
  <c r="X233" i="22" s="1"/>
  <c r="V235" i="22"/>
  <c r="V237" i="22"/>
  <c r="X237" i="22" s="1"/>
  <c r="V239" i="22"/>
  <c r="X239" i="22" s="1"/>
  <c r="V241" i="22"/>
  <c r="X241" i="22" s="1"/>
  <c r="V243" i="22"/>
  <c r="X243" i="22" s="1"/>
  <c r="V245" i="22"/>
  <c r="X245" i="22" s="1"/>
  <c r="V247" i="22"/>
  <c r="V249" i="22"/>
  <c r="X249" i="22" s="1"/>
  <c r="F255" i="22"/>
  <c r="F259" i="22"/>
  <c r="P261" i="22"/>
  <c r="V264" i="22"/>
  <c r="U264" i="22"/>
  <c r="V268" i="22"/>
  <c r="U268" i="22"/>
  <c r="X268" i="22" s="1"/>
  <c r="V272" i="22"/>
  <c r="U272" i="22"/>
  <c r="V276" i="22"/>
  <c r="U276" i="22"/>
  <c r="U280" i="22"/>
  <c r="V280" i="22"/>
  <c r="F282" i="22"/>
  <c r="H282" i="22" s="1"/>
  <c r="N283" i="22"/>
  <c r="P283" i="22" s="1"/>
  <c r="V289" i="22"/>
  <c r="U289" i="22"/>
  <c r="X289" i="22"/>
  <c r="P290" i="22"/>
  <c r="U292" i="22"/>
  <c r="V292" i="22"/>
  <c r="X292" i="22" s="1"/>
  <c r="F294" i="22"/>
  <c r="H294" i="22" s="1"/>
  <c r="N295" i="22"/>
  <c r="P295" i="22" s="1"/>
  <c r="V301" i="22"/>
  <c r="U301" i="22"/>
  <c r="V324" i="22"/>
  <c r="U324" i="22"/>
  <c r="X324" i="22" s="1"/>
  <c r="F333" i="22"/>
  <c r="X209" i="22"/>
  <c r="X229" i="22"/>
  <c r="X235" i="22"/>
  <c r="X247" i="22"/>
  <c r="U250" i="22"/>
  <c r="X250" i="22" s="1"/>
  <c r="E255" i="22"/>
  <c r="V256" i="22"/>
  <c r="U256" i="22"/>
  <c r="P257" i="22"/>
  <c r="E259" i="22"/>
  <c r="H259" i="22" s="1"/>
  <c r="V260" i="22"/>
  <c r="U260" i="22"/>
  <c r="E333" i="22"/>
  <c r="F251" i="22"/>
  <c r="V258" i="22"/>
  <c r="X258" i="22" s="1"/>
  <c r="U258" i="22"/>
  <c r="V281" i="22"/>
  <c r="U281" i="22"/>
  <c r="X281" i="22"/>
  <c r="U284" i="22"/>
  <c r="V284" i="22"/>
  <c r="F286" i="22"/>
  <c r="N287" i="22"/>
  <c r="V293" i="22"/>
  <c r="U293" i="22"/>
  <c r="X293" i="22" s="1"/>
  <c r="U296" i="22"/>
  <c r="X296" i="22" s="1"/>
  <c r="V296" i="22"/>
  <c r="F298" i="22"/>
  <c r="N299" i="22"/>
  <c r="E251" i="22"/>
  <c r="H251" i="22" s="1"/>
  <c r="V252" i="22"/>
  <c r="U252" i="22"/>
  <c r="P253" i="22"/>
  <c r="F263" i="22"/>
  <c r="H263" i="22" s="1"/>
  <c r="P265" i="22"/>
  <c r="F267" i="22"/>
  <c r="H267" i="22" s="1"/>
  <c r="P269" i="22"/>
  <c r="F271" i="22"/>
  <c r="H271" i="22" s="1"/>
  <c r="P273" i="22"/>
  <c r="F275" i="22"/>
  <c r="H275" i="22" s="1"/>
  <c r="P277" i="22"/>
  <c r="H279" i="22"/>
  <c r="F279" i="22"/>
  <c r="E286" i="22"/>
  <c r="M287" i="22"/>
  <c r="P287" i="22" s="1"/>
  <c r="E298" i="22"/>
  <c r="M299" i="22"/>
  <c r="V334" i="22"/>
  <c r="U334" i="22"/>
  <c r="F331" i="22"/>
  <c r="H331" i="22" s="1"/>
  <c r="V332" i="22"/>
  <c r="U332" i="22"/>
  <c r="X332" i="22" s="1"/>
  <c r="P258" i="22"/>
  <c r="V282" i="22"/>
  <c r="X282" i="22" s="1"/>
  <c r="V286" i="22"/>
  <c r="X286" i="22" s="1"/>
  <c r="V290" i="22"/>
  <c r="X290" i="22" s="1"/>
  <c r="V294" i="22"/>
  <c r="X294" i="22" s="1"/>
  <c r="V298" i="22"/>
  <c r="X298" i="22" s="1"/>
  <c r="V302" i="22"/>
  <c r="X302" i="22" s="1"/>
  <c r="V320" i="22"/>
  <c r="U320" i="22"/>
  <c r="P321" i="22"/>
  <c r="F323" i="22"/>
  <c r="H323" i="22" s="1"/>
  <c r="P325" i="22"/>
  <c r="F327" i="22"/>
  <c r="H327" i="22" s="1"/>
  <c r="P329" i="22"/>
  <c r="P335" i="22"/>
  <c r="F321" i="22"/>
  <c r="F325" i="22"/>
  <c r="F329" i="22"/>
  <c r="V330" i="22"/>
  <c r="U330" i="22"/>
  <c r="F335" i="22"/>
  <c r="V336" i="22"/>
  <c r="U336" i="22"/>
  <c r="X336" i="22" s="1"/>
  <c r="P281" i="22"/>
  <c r="E283" i="22"/>
  <c r="H283" i="22" s="1"/>
  <c r="E287" i="22"/>
  <c r="H287" i="22" s="1"/>
  <c r="P289" i="22"/>
  <c r="E291" i="22"/>
  <c r="H291" i="22" s="1"/>
  <c r="P293" i="22"/>
  <c r="E295" i="22"/>
  <c r="H295" i="22" s="1"/>
  <c r="P297" i="22"/>
  <c r="E299" i="22"/>
  <c r="H299" i="22" s="1"/>
  <c r="P301" i="22"/>
  <c r="E303" i="22"/>
  <c r="H303" i="22" s="1"/>
  <c r="E321" i="22"/>
  <c r="H321" i="22" s="1"/>
  <c r="V322" i="22"/>
  <c r="X322" i="22" s="1"/>
  <c r="U322" i="22"/>
  <c r="E325" i="22"/>
  <c r="V326" i="22"/>
  <c r="U326" i="22"/>
  <c r="E329" i="22"/>
  <c r="P333" i="22"/>
  <c r="E335" i="22"/>
  <c r="E330" i="22"/>
  <c r="H330" i="22" s="1"/>
  <c r="E332" i="22"/>
  <c r="H332" i="22" s="1"/>
  <c r="E334" i="22"/>
  <c r="H334" i="22" s="1"/>
  <c r="E336" i="22"/>
  <c r="H336" i="22" s="1"/>
  <c r="V31" i="21"/>
  <c r="U31" i="21"/>
  <c r="F65" i="21"/>
  <c r="F94" i="21"/>
  <c r="N111" i="21"/>
  <c r="M111" i="21"/>
  <c r="F156" i="21"/>
  <c r="E156" i="21"/>
  <c r="N17" i="21"/>
  <c r="M17" i="21"/>
  <c r="P17" i="21" s="1"/>
  <c r="H19" i="21"/>
  <c r="F20" i="21"/>
  <c r="H20" i="21" s="1"/>
  <c r="E21" i="21"/>
  <c r="U23" i="21"/>
  <c r="X23" i="21" s="1"/>
  <c r="M25" i="21"/>
  <c r="P25" i="21" s="1"/>
  <c r="N26" i="21"/>
  <c r="M26" i="21"/>
  <c r="H28" i="21"/>
  <c r="F29" i="21"/>
  <c r="H29" i="21" s="1"/>
  <c r="E30" i="21"/>
  <c r="H30" i="21" s="1"/>
  <c r="U32" i="21"/>
  <c r="M34" i="21"/>
  <c r="P34" i="21" s="1"/>
  <c r="N35" i="21"/>
  <c r="M35" i="21"/>
  <c r="F38" i="21"/>
  <c r="H38" i="21" s="1"/>
  <c r="E39" i="21"/>
  <c r="H39" i="21" s="1"/>
  <c r="U41" i="21"/>
  <c r="M43" i="21"/>
  <c r="P43" i="21" s="1"/>
  <c r="N44" i="21"/>
  <c r="M44" i="21"/>
  <c r="P46" i="21"/>
  <c r="P47" i="21"/>
  <c r="P48" i="21"/>
  <c r="X57" i="21"/>
  <c r="V58" i="21"/>
  <c r="U59" i="21"/>
  <c r="X59" i="21" s="1"/>
  <c r="E65" i="21"/>
  <c r="H65" i="21" s="1"/>
  <c r="V77" i="21"/>
  <c r="X77" i="21" s="1"/>
  <c r="U79" i="21"/>
  <c r="X79" i="21" s="1"/>
  <c r="M82" i="21"/>
  <c r="H85" i="21"/>
  <c r="F86" i="21"/>
  <c r="E86" i="21"/>
  <c r="F92" i="21"/>
  <c r="E92" i="21"/>
  <c r="E94" i="21"/>
  <c r="H94" i="21" s="1"/>
  <c r="X96" i="21"/>
  <c r="F98" i="21"/>
  <c r="E98" i="21"/>
  <c r="F100" i="21"/>
  <c r="E100" i="21"/>
  <c r="F101" i="21"/>
  <c r="E101" i="21"/>
  <c r="E102" i="21"/>
  <c r="H102" i="21" s="1"/>
  <c r="P109" i="21"/>
  <c r="N110" i="21"/>
  <c r="M110" i="21"/>
  <c r="X111" i="21"/>
  <c r="M112" i="21"/>
  <c r="P112" i="21" s="1"/>
  <c r="N113" i="21"/>
  <c r="M113" i="21"/>
  <c r="N115" i="21"/>
  <c r="P115" i="21" s="1"/>
  <c r="F121" i="21"/>
  <c r="E121" i="21"/>
  <c r="F124" i="21"/>
  <c r="E124" i="21"/>
  <c r="H126" i="21"/>
  <c r="U135" i="21"/>
  <c r="X135" i="21" s="1"/>
  <c r="N141" i="21"/>
  <c r="M141" i="21"/>
  <c r="V142" i="21"/>
  <c r="U142" i="21"/>
  <c r="F145" i="21"/>
  <c r="E145" i="21"/>
  <c r="M148" i="21"/>
  <c r="P148" i="21" s="1"/>
  <c r="M149" i="21"/>
  <c r="P149" i="21" s="1"/>
  <c r="N150" i="21"/>
  <c r="P150" i="21" s="1"/>
  <c r="M150" i="21"/>
  <c r="X153" i="21"/>
  <c r="V154" i="21"/>
  <c r="U154" i="21"/>
  <c r="X154" i="21" s="1"/>
  <c r="E158" i="21"/>
  <c r="E159" i="21"/>
  <c r="H159" i="21" s="1"/>
  <c r="U160" i="21"/>
  <c r="X160" i="21" s="1"/>
  <c r="F162" i="21"/>
  <c r="E162" i="21"/>
  <c r="M166" i="21"/>
  <c r="P166" i="21" s="1"/>
  <c r="N167" i="21"/>
  <c r="M167" i="21"/>
  <c r="V172" i="21"/>
  <c r="U172" i="21"/>
  <c r="X172" i="21" s="1"/>
  <c r="N183" i="21"/>
  <c r="M183" i="21"/>
  <c r="U186" i="21"/>
  <c r="V186" i="21"/>
  <c r="F196" i="21"/>
  <c r="E196" i="21"/>
  <c r="F21" i="21"/>
  <c r="H21" i="21" s="1"/>
  <c r="H24" i="21"/>
  <c r="V25" i="21"/>
  <c r="U25" i="21"/>
  <c r="H33" i="21"/>
  <c r="V34" i="21"/>
  <c r="U34" i="21"/>
  <c r="H42" i="21"/>
  <c r="V43" i="21"/>
  <c r="U43" i="21"/>
  <c r="X55" i="21"/>
  <c r="X56" i="21"/>
  <c r="N64" i="21"/>
  <c r="M64" i="21"/>
  <c r="P68" i="21"/>
  <c r="X73" i="21"/>
  <c r="X74" i="21"/>
  <c r="F79" i="21"/>
  <c r="E79" i="21"/>
  <c r="F80" i="21"/>
  <c r="E80" i="21"/>
  <c r="F91" i="21"/>
  <c r="E91" i="21"/>
  <c r="N94" i="21"/>
  <c r="M94" i="21"/>
  <c r="F97" i="21"/>
  <c r="E97" i="21"/>
  <c r="N102" i="21"/>
  <c r="M102" i="21"/>
  <c r="X110" i="21"/>
  <c r="F120" i="21"/>
  <c r="E120" i="21"/>
  <c r="F123" i="21"/>
  <c r="E123" i="21"/>
  <c r="U127" i="21"/>
  <c r="V127" i="21"/>
  <c r="V129" i="21"/>
  <c r="U129" i="21"/>
  <c r="N133" i="21"/>
  <c r="M133" i="21"/>
  <c r="U141" i="21"/>
  <c r="X141" i="21" s="1"/>
  <c r="N144" i="21"/>
  <c r="M144" i="21"/>
  <c r="N145" i="21"/>
  <c r="M145" i="21"/>
  <c r="X152" i="21"/>
  <c r="F155" i="21"/>
  <c r="E155" i="21"/>
  <c r="N157" i="21"/>
  <c r="M157" i="21"/>
  <c r="F165" i="21"/>
  <c r="E165" i="21"/>
  <c r="V167" i="21"/>
  <c r="U167" i="21"/>
  <c r="X175" i="21"/>
  <c r="N180" i="21"/>
  <c r="M180" i="21"/>
  <c r="X182" i="21"/>
  <c r="U183" i="21"/>
  <c r="X183" i="21" s="1"/>
  <c r="V183" i="21"/>
  <c r="N188" i="21"/>
  <c r="M188" i="21"/>
  <c r="F195" i="21"/>
  <c r="E195" i="21"/>
  <c r="N196" i="21"/>
  <c r="M196" i="21"/>
  <c r="F201" i="21"/>
  <c r="E201" i="21"/>
  <c r="H201" i="21" s="1"/>
  <c r="V22" i="21"/>
  <c r="U22" i="21"/>
  <c r="N138" i="21"/>
  <c r="M138" i="21"/>
  <c r="F170" i="21"/>
  <c r="H170" i="21" s="1"/>
  <c r="E170" i="21"/>
  <c r="N197" i="21"/>
  <c r="M197" i="21"/>
  <c r="N275" i="21"/>
  <c r="M275" i="21"/>
  <c r="P275" i="21" s="1"/>
  <c r="N20" i="21"/>
  <c r="M20" i="21"/>
  <c r="P20" i="21" s="1"/>
  <c r="N29" i="21"/>
  <c r="M29" i="21"/>
  <c r="N38" i="21"/>
  <c r="M38" i="21"/>
  <c r="P38" i="21" s="1"/>
  <c r="F78" i="21"/>
  <c r="E78" i="21"/>
  <c r="N89" i="21"/>
  <c r="N91" i="21"/>
  <c r="M91" i="21"/>
  <c r="N93" i="21"/>
  <c r="M93" i="21"/>
  <c r="N96" i="21"/>
  <c r="N97" i="21"/>
  <c r="M97" i="21"/>
  <c r="P97" i="21" s="1"/>
  <c r="N99" i="21"/>
  <c r="M99" i="21"/>
  <c r="N120" i="21"/>
  <c r="M120" i="21"/>
  <c r="N121" i="21"/>
  <c r="N123" i="21"/>
  <c r="M123" i="21"/>
  <c r="F128" i="21"/>
  <c r="E128" i="21"/>
  <c r="U170" i="21"/>
  <c r="V170" i="21"/>
  <c r="F175" i="21"/>
  <c r="E175" i="21"/>
  <c r="H175" i="21" s="1"/>
  <c r="N195" i="21"/>
  <c r="M195" i="21"/>
  <c r="P56" i="21"/>
  <c r="N76" i="21"/>
  <c r="M76" i="21"/>
  <c r="N142" i="21"/>
  <c r="M142" i="21"/>
  <c r="N172" i="21"/>
  <c r="M172" i="21"/>
  <c r="F179" i="21"/>
  <c r="E179" i="21"/>
  <c r="H179" i="21" s="1"/>
  <c r="V198" i="21"/>
  <c r="U198" i="21"/>
  <c r="H18" i="21"/>
  <c r="U18" i="21"/>
  <c r="X18" i="21" s="1"/>
  <c r="V19" i="21"/>
  <c r="U19" i="21"/>
  <c r="M21" i="21"/>
  <c r="F25" i="21"/>
  <c r="H25" i="21" s="1"/>
  <c r="H27" i="21"/>
  <c r="U27" i="21"/>
  <c r="X27" i="21" s="1"/>
  <c r="V28" i="21"/>
  <c r="U28" i="21"/>
  <c r="M30" i="21"/>
  <c r="F34" i="21"/>
  <c r="H34" i="21" s="1"/>
  <c r="H36" i="21"/>
  <c r="U36" i="21"/>
  <c r="X36" i="21" s="1"/>
  <c r="V37" i="21"/>
  <c r="U37" i="21"/>
  <c r="M39" i="21"/>
  <c r="F43" i="21"/>
  <c r="H43" i="21" s="1"/>
  <c r="H45" i="21"/>
  <c r="U45" i="21"/>
  <c r="U47" i="21"/>
  <c r="X47" i="21" s="1"/>
  <c r="P50" i="21"/>
  <c r="M60" i="21"/>
  <c r="N60" i="21"/>
  <c r="E77" i="21"/>
  <c r="F82" i="21"/>
  <c r="E82" i="21"/>
  <c r="M88" i="21"/>
  <c r="P88" i="21" s="1"/>
  <c r="M89" i="21"/>
  <c r="P89" i="21" s="1"/>
  <c r="X91" i="21"/>
  <c r="X92" i="21"/>
  <c r="X93" i="21"/>
  <c r="M96" i="21"/>
  <c r="P96" i="21" s="1"/>
  <c r="U101" i="21"/>
  <c r="X101" i="21" s="1"/>
  <c r="M106" i="21"/>
  <c r="P106" i="21" s="1"/>
  <c r="M107" i="21"/>
  <c r="P107" i="21" s="1"/>
  <c r="E108" i="21"/>
  <c r="H108" i="21" s="1"/>
  <c r="F109" i="21"/>
  <c r="E109" i="21"/>
  <c r="F111" i="21"/>
  <c r="H111" i="21" s="1"/>
  <c r="F112" i="21"/>
  <c r="E112" i="21"/>
  <c r="V115" i="21"/>
  <c r="X115" i="21" s="1"/>
  <c r="X116" i="21"/>
  <c r="N118" i="21"/>
  <c r="M118" i="21"/>
  <c r="X120" i="21"/>
  <c r="M121" i="21"/>
  <c r="P121" i="21" s="1"/>
  <c r="X123" i="21"/>
  <c r="M124" i="21"/>
  <c r="P124" i="21" s="1"/>
  <c r="N125" i="21"/>
  <c r="M125" i="21"/>
  <c r="V130" i="21"/>
  <c r="X130" i="21" s="1"/>
  <c r="F135" i="21"/>
  <c r="E135" i="21"/>
  <c r="U139" i="21"/>
  <c r="V139" i="21"/>
  <c r="N143" i="21"/>
  <c r="M143" i="21"/>
  <c r="U145" i="21"/>
  <c r="X145" i="21" s="1"/>
  <c r="V146" i="21"/>
  <c r="X146" i="21" s="1"/>
  <c r="F154" i="21"/>
  <c r="E154" i="21"/>
  <c r="H154" i="21" s="1"/>
  <c r="U162" i="21"/>
  <c r="V162" i="21"/>
  <c r="F171" i="21"/>
  <c r="E171" i="21"/>
  <c r="V40" i="21"/>
  <c r="U40" i="21"/>
  <c r="X58" i="21"/>
  <c r="F81" i="21"/>
  <c r="E81" i="21"/>
  <c r="N114" i="21"/>
  <c r="M114" i="21"/>
  <c r="F117" i="21"/>
  <c r="E117" i="21"/>
  <c r="F132" i="21"/>
  <c r="E132" i="21"/>
  <c r="H132" i="21" s="1"/>
  <c r="F134" i="21"/>
  <c r="E134" i="21"/>
  <c r="H134" i="21" s="1"/>
  <c r="N152" i="21"/>
  <c r="M152" i="21"/>
  <c r="V161" i="21"/>
  <c r="U161" i="21"/>
  <c r="N193" i="21"/>
  <c r="M193" i="21"/>
  <c r="F266" i="21"/>
  <c r="E266" i="21"/>
  <c r="N23" i="21"/>
  <c r="M23" i="21"/>
  <c r="P23" i="21" s="1"/>
  <c r="N32" i="21"/>
  <c r="M32" i="21"/>
  <c r="N41" i="21"/>
  <c r="M41" i="21"/>
  <c r="X53" i="21"/>
  <c r="X62" i="21"/>
  <c r="X65" i="21"/>
  <c r="X68" i="21"/>
  <c r="X69" i="21"/>
  <c r="X70" i="21"/>
  <c r="X71" i="21"/>
  <c r="X87" i="21"/>
  <c r="X88" i="21"/>
  <c r="X89" i="21"/>
  <c r="X106" i="21"/>
  <c r="F114" i="21"/>
  <c r="E114" i="21"/>
  <c r="X118" i="21"/>
  <c r="X121" i="21"/>
  <c r="X125" i="21"/>
  <c r="F138" i="21"/>
  <c r="E138" i="21"/>
  <c r="F140" i="21"/>
  <c r="H140" i="21" s="1"/>
  <c r="E140" i="21"/>
  <c r="U143" i="21"/>
  <c r="V143" i="21"/>
  <c r="F151" i="21"/>
  <c r="E151" i="21"/>
  <c r="F152" i="21"/>
  <c r="H152" i="21" s="1"/>
  <c r="E152" i="21"/>
  <c r="U155" i="21"/>
  <c r="V155" i="21"/>
  <c r="N164" i="21"/>
  <c r="M164" i="21"/>
  <c r="V169" i="21"/>
  <c r="U169" i="21"/>
  <c r="N185" i="21"/>
  <c r="M185" i="21"/>
  <c r="F189" i="21"/>
  <c r="E189" i="21"/>
  <c r="F197" i="21"/>
  <c r="E197" i="21"/>
  <c r="P105" i="21"/>
  <c r="P126" i="21"/>
  <c r="F127" i="21"/>
  <c r="E127" i="21"/>
  <c r="X128" i="21"/>
  <c r="F139" i="21"/>
  <c r="E139" i="21"/>
  <c r="X149" i="21"/>
  <c r="H153" i="21"/>
  <c r="F160" i="21"/>
  <c r="H160" i="21" s="1"/>
  <c r="P168" i="21"/>
  <c r="F169" i="21"/>
  <c r="H169" i="21" s="1"/>
  <c r="P174" i="21"/>
  <c r="H184" i="21"/>
  <c r="F185" i="21"/>
  <c r="E185" i="21"/>
  <c r="X190" i="21"/>
  <c r="N198" i="21"/>
  <c r="M198" i="21"/>
  <c r="N199" i="21"/>
  <c r="P199" i="21" s="1"/>
  <c r="V245" i="21"/>
  <c r="U245" i="21"/>
  <c r="X84" i="21"/>
  <c r="P117" i="21"/>
  <c r="X136" i="21"/>
  <c r="F148" i="21"/>
  <c r="E148" i="21"/>
  <c r="N153" i="21"/>
  <c r="M153" i="21"/>
  <c r="X158" i="21"/>
  <c r="F166" i="21"/>
  <c r="H166" i="21" s="1"/>
  <c r="F182" i="21"/>
  <c r="E182" i="21"/>
  <c r="H182" i="21" s="1"/>
  <c r="N194" i="21"/>
  <c r="M194" i="21"/>
  <c r="X195" i="21"/>
  <c r="X197" i="21"/>
  <c r="N206" i="21"/>
  <c r="M206" i="21"/>
  <c r="V207" i="21"/>
  <c r="U207" i="21"/>
  <c r="N134" i="21"/>
  <c r="M134" i="21"/>
  <c r="X137" i="21"/>
  <c r="F142" i="21"/>
  <c r="E142" i="21"/>
  <c r="H144" i="21"/>
  <c r="N147" i="21"/>
  <c r="M147" i="21"/>
  <c r="X151" i="21"/>
  <c r="P156" i="21"/>
  <c r="F157" i="21"/>
  <c r="H157" i="21" s="1"/>
  <c r="P162" i="21"/>
  <c r="F172" i="21"/>
  <c r="H172" i="21" s="1"/>
  <c r="X178" i="21"/>
  <c r="X179" i="21"/>
  <c r="N181" i="21"/>
  <c r="M181" i="21"/>
  <c r="P186" i="21"/>
  <c r="X194" i="21"/>
  <c r="X200" i="21"/>
  <c r="F208" i="21"/>
  <c r="E208" i="21"/>
  <c r="V216" i="21"/>
  <c r="U216" i="21"/>
  <c r="H174" i="21"/>
  <c r="X185" i="21"/>
  <c r="F198" i="21"/>
  <c r="H198" i="21" s="1"/>
  <c r="F199" i="21"/>
  <c r="E199" i="21"/>
  <c r="H210" i="21"/>
  <c r="N212" i="21"/>
  <c r="P212" i="21" s="1"/>
  <c r="M212" i="21"/>
  <c r="P135" i="21"/>
  <c r="H180" i="21"/>
  <c r="H190" i="21"/>
  <c r="H193" i="21"/>
  <c r="H209" i="21"/>
  <c r="X209" i="21"/>
  <c r="H212" i="21"/>
  <c r="X214" i="21"/>
  <c r="X215" i="21"/>
  <c r="V228" i="21"/>
  <c r="U228" i="21"/>
  <c r="F252" i="21"/>
  <c r="E252" i="21"/>
  <c r="F265" i="21"/>
  <c r="E265" i="21"/>
  <c r="X270" i="21"/>
  <c r="F290" i="21"/>
  <c r="E290" i="21"/>
  <c r="V314" i="21"/>
  <c r="U314" i="21"/>
  <c r="X317" i="21"/>
  <c r="X327" i="21"/>
  <c r="H214" i="21"/>
  <c r="F234" i="21"/>
  <c r="E234" i="21"/>
  <c r="X243" i="21"/>
  <c r="V244" i="21"/>
  <c r="U244" i="21"/>
  <c r="X244" i="21" s="1"/>
  <c r="X276" i="21"/>
  <c r="X282" i="21"/>
  <c r="V288" i="21"/>
  <c r="X288" i="21" s="1"/>
  <c r="U288" i="21"/>
  <c r="F251" i="21"/>
  <c r="E251" i="21"/>
  <c r="V258" i="21"/>
  <c r="U258" i="21"/>
  <c r="N298" i="21"/>
  <c r="M298" i="21"/>
  <c r="P298" i="21" s="1"/>
  <c r="V326" i="21"/>
  <c r="U326" i="21"/>
  <c r="F216" i="21"/>
  <c r="H216" i="21" s="1"/>
  <c r="V222" i="21"/>
  <c r="U222" i="21"/>
  <c r="V246" i="21"/>
  <c r="U246" i="21"/>
  <c r="X246" i="21" s="1"/>
  <c r="V274" i="21"/>
  <c r="U274" i="21"/>
  <c r="X274" i="21" s="1"/>
  <c r="F276" i="21"/>
  <c r="E276" i="21"/>
  <c r="N289" i="21"/>
  <c r="M289" i="21"/>
  <c r="N310" i="21"/>
  <c r="M310" i="21"/>
  <c r="P310" i="21" s="1"/>
  <c r="V313" i="21"/>
  <c r="U313" i="21"/>
  <c r="N322" i="21"/>
  <c r="P322" i="21" s="1"/>
  <c r="M322" i="21"/>
  <c r="P189" i="21"/>
  <c r="X212" i="21"/>
  <c r="V213" i="21"/>
  <c r="X213" i="21" s="1"/>
  <c r="M214" i="21"/>
  <c r="P214" i="21" s="1"/>
  <c r="N216" i="21"/>
  <c r="M216" i="21"/>
  <c r="F228" i="21"/>
  <c r="E228" i="21"/>
  <c r="H228" i="21" s="1"/>
  <c r="F250" i="21"/>
  <c r="E250" i="21"/>
  <c r="X315" i="21"/>
  <c r="V325" i="21"/>
  <c r="U325" i="21"/>
  <c r="N334" i="21"/>
  <c r="P334" i="21" s="1"/>
  <c r="M334" i="21"/>
  <c r="H221" i="21"/>
  <c r="H227" i="21"/>
  <c r="X234" i="21"/>
  <c r="H239" i="21"/>
  <c r="X240" i="21"/>
  <c r="X255" i="21"/>
  <c r="X267" i="21"/>
  <c r="V293" i="21"/>
  <c r="X293" i="21" s="1"/>
  <c r="E219" i="21"/>
  <c r="H219" i="21" s="1"/>
  <c r="U220" i="21"/>
  <c r="X220" i="21" s="1"/>
  <c r="E222" i="21"/>
  <c r="H222" i="21" s="1"/>
  <c r="E225" i="21"/>
  <c r="H225" i="21" s="1"/>
  <c r="U226" i="21"/>
  <c r="X226" i="21" s="1"/>
  <c r="E231" i="21"/>
  <c r="H231" i="21" s="1"/>
  <c r="U232" i="21"/>
  <c r="X232" i="21" s="1"/>
  <c r="U235" i="21"/>
  <c r="X235" i="21" s="1"/>
  <c r="E237" i="21"/>
  <c r="H237" i="21" s="1"/>
  <c r="U238" i="21"/>
  <c r="X238" i="21" s="1"/>
  <c r="E240" i="21"/>
  <c r="H240" i="21" s="1"/>
  <c r="U247" i="21"/>
  <c r="X247" i="21" s="1"/>
  <c r="U248" i="21"/>
  <c r="X248" i="21" s="1"/>
  <c r="E253" i="21"/>
  <c r="H253" i="21" s="1"/>
  <c r="E254" i="21"/>
  <c r="H254" i="21" s="1"/>
  <c r="E255" i="21"/>
  <c r="H255" i="21" s="1"/>
  <c r="U259" i="21"/>
  <c r="X259" i="21" s="1"/>
  <c r="U260" i="21"/>
  <c r="X260" i="21" s="1"/>
  <c r="U261" i="21"/>
  <c r="E267" i="21"/>
  <c r="H267" i="21" s="1"/>
  <c r="U271" i="21"/>
  <c r="X271" i="21" s="1"/>
  <c r="U272" i="21"/>
  <c r="M273" i="21"/>
  <c r="P273" i="21" s="1"/>
  <c r="E274" i="21"/>
  <c r="U277" i="21"/>
  <c r="M278" i="21"/>
  <c r="P278" i="21" s="1"/>
  <c r="E279" i="21"/>
  <c r="H279" i="21" s="1"/>
  <c r="U280" i="21"/>
  <c r="M281" i="21"/>
  <c r="P281" i="21" s="1"/>
  <c r="E282" i="21"/>
  <c r="H282" i="21" s="1"/>
  <c r="U283" i="21"/>
  <c r="M284" i="21"/>
  <c r="P284" i="21" s="1"/>
  <c r="E285" i="21"/>
  <c r="H285" i="21" s="1"/>
  <c r="U286" i="21"/>
  <c r="M287" i="21"/>
  <c r="P287" i="21" s="1"/>
  <c r="E288" i="21"/>
  <c r="H288" i="21" s="1"/>
  <c r="U291" i="21"/>
  <c r="M292" i="21"/>
  <c r="P292" i="21" s="1"/>
  <c r="E293" i="21"/>
  <c r="H293" i="21" s="1"/>
  <c r="U294" i="21"/>
  <c r="U295" i="21"/>
  <c r="X295" i="21" s="1"/>
  <c r="U296" i="21"/>
  <c r="U297" i="21"/>
  <c r="M300" i="21"/>
  <c r="M302" i="21"/>
  <c r="P302" i="21" s="1"/>
  <c r="M304" i="21"/>
  <c r="M306" i="21"/>
  <c r="M308" i="21"/>
  <c r="P308" i="21" s="1"/>
  <c r="U311" i="21"/>
  <c r="X311" i="21" s="1"/>
  <c r="U312" i="21"/>
  <c r="X312" i="21" s="1"/>
  <c r="X323" i="21"/>
  <c r="X335" i="21"/>
  <c r="X217" i="21"/>
  <c r="H220" i="21"/>
  <c r="H226" i="21"/>
  <c r="X229" i="21"/>
  <c r="H232" i="21"/>
  <c r="H238" i="21"/>
  <c r="V261" i="21"/>
  <c r="X262" i="21"/>
  <c r="X263" i="21"/>
  <c r="V272" i="21"/>
  <c r="V277" i="21"/>
  <c r="V280" i="21"/>
  <c r="P282" i="21"/>
  <c r="V283" i="21"/>
  <c r="V286" i="21"/>
  <c r="M290" i="21"/>
  <c r="P290" i="21" s="1"/>
  <c r="V291" i="21"/>
  <c r="V294" i="21"/>
  <c r="V296" i="21"/>
  <c r="V297" i="21"/>
  <c r="U299" i="21"/>
  <c r="X299" i="21" s="1"/>
  <c r="M318" i="21"/>
  <c r="P318" i="21" s="1"/>
  <c r="U321" i="21"/>
  <c r="X321" i="21" s="1"/>
  <c r="U322" i="21"/>
  <c r="X322" i="21" s="1"/>
  <c r="M330" i="21"/>
  <c r="P330" i="21" s="1"/>
  <c r="U333" i="21"/>
  <c r="X333" i="21" s="1"/>
  <c r="U334" i="21"/>
  <c r="X334" i="21" s="1"/>
  <c r="X227" i="21"/>
  <c r="X233" i="21"/>
  <c r="X250" i="21"/>
  <c r="X251" i="21"/>
  <c r="X310" i="21"/>
  <c r="M328" i="21"/>
  <c r="P328" i="21" s="1"/>
  <c r="M222" i="21"/>
  <c r="P222" i="21" s="1"/>
  <c r="M228" i="21"/>
  <c r="E247" i="21"/>
  <c r="H247" i="21" s="1"/>
  <c r="E248" i="21"/>
  <c r="H248" i="21" s="1"/>
  <c r="E259" i="21"/>
  <c r="H259" i="21" s="1"/>
  <c r="E260" i="21"/>
  <c r="H260" i="21" s="1"/>
  <c r="E261" i="21"/>
  <c r="H261" i="21" s="1"/>
  <c r="E272" i="21"/>
  <c r="E275" i="21"/>
  <c r="H275" i="21" s="1"/>
  <c r="P286" i="21"/>
  <c r="E289" i="21"/>
  <c r="H289" i="21" s="1"/>
  <c r="X308" i="21"/>
  <c r="M314" i="21"/>
  <c r="P314" i="21" s="1"/>
  <c r="X329" i="21"/>
  <c r="X332" i="21"/>
  <c r="H289" i="20"/>
  <c r="X127" i="20"/>
  <c r="X121" i="20"/>
  <c r="X151" i="20"/>
  <c r="X145" i="20"/>
  <c r="X187" i="20"/>
  <c r="X109" i="20"/>
  <c r="X163" i="20"/>
  <c r="V99" i="20"/>
  <c r="N165" i="20"/>
  <c r="P165" i="20" s="1"/>
  <c r="V332" i="20"/>
  <c r="X332" i="20" s="1"/>
  <c r="F20" i="20"/>
  <c r="N21" i="20"/>
  <c r="N25" i="20"/>
  <c r="N34" i="20"/>
  <c r="N40" i="20"/>
  <c r="P40" i="20" s="1"/>
  <c r="N46" i="20"/>
  <c r="P46" i="20" s="1"/>
  <c r="N52" i="20"/>
  <c r="P52" i="20" s="1"/>
  <c r="F57" i="20"/>
  <c r="F63" i="20"/>
  <c r="V102" i="20"/>
  <c r="P110" i="20"/>
  <c r="V111" i="20"/>
  <c r="X111" i="20" s="1"/>
  <c r="P117" i="20"/>
  <c r="V123" i="20"/>
  <c r="P134" i="20"/>
  <c r="V135" i="20"/>
  <c r="P141" i="20"/>
  <c r="V142" i="20"/>
  <c r="X142" i="20" s="1"/>
  <c r="V155" i="20"/>
  <c r="X155" i="20" s="1"/>
  <c r="V166" i="20"/>
  <c r="X166" i="20" s="1"/>
  <c r="X176" i="20"/>
  <c r="V186" i="20"/>
  <c r="V191" i="20"/>
  <c r="X191" i="20" s="1"/>
  <c r="F203" i="20"/>
  <c r="H203" i="20" s="1"/>
  <c r="F258" i="20"/>
  <c r="H258" i="20" s="1"/>
  <c r="V274" i="20"/>
  <c r="N284" i="20"/>
  <c r="N286" i="20"/>
  <c r="V148" i="20"/>
  <c r="X148" i="20" s="1"/>
  <c r="V105" i="20"/>
  <c r="X105" i="20" s="1"/>
  <c r="V110" i="20"/>
  <c r="V118" i="20"/>
  <c r="X118" i="20" s="1"/>
  <c r="V122" i="20"/>
  <c r="V130" i="20"/>
  <c r="V134" i="20"/>
  <c r="X134" i="20" s="1"/>
  <c r="N147" i="20"/>
  <c r="P147" i="20" s="1"/>
  <c r="N153" i="20"/>
  <c r="P153" i="20" s="1"/>
  <c r="N189" i="20"/>
  <c r="X193" i="20"/>
  <c r="N203" i="20"/>
  <c r="P203" i="20"/>
  <c r="N317" i="20"/>
  <c r="P317" i="20" s="1"/>
  <c r="N335" i="20"/>
  <c r="V314" i="20"/>
  <c r="N329" i="20"/>
  <c r="V101" i="20"/>
  <c r="X101" i="20" s="1"/>
  <c r="V147" i="20"/>
  <c r="X147" i="20" s="1"/>
  <c r="V174" i="20"/>
  <c r="N196" i="20"/>
  <c r="P196" i="20" s="1"/>
  <c r="V200" i="20"/>
  <c r="X200" i="20" s="1"/>
  <c r="V209" i="20"/>
  <c r="X209" i="20" s="1"/>
  <c r="N239" i="20"/>
  <c r="P239" i="20"/>
  <c r="N249" i="20"/>
  <c r="P249" i="20" s="1"/>
  <c r="V254" i="20"/>
  <c r="X254" i="20" s="1"/>
  <c r="N261" i="20"/>
  <c r="X266" i="20"/>
  <c r="V266" i="20"/>
  <c r="N275" i="20"/>
  <c r="N296" i="20"/>
  <c r="H18" i="20"/>
  <c r="F26" i="20"/>
  <c r="N27" i="20"/>
  <c r="P27" i="20" s="1"/>
  <c r="N31" i="20"/>
  <c r="P31" i="20" s="1"/>
  <c r="N37" i="20"/>
  <c r="N43" i="20"/>
  <c r="N49" i="20"/>
  <c r="P49" i="20" s="1"/>
  <c r="N55" i="20"/>
  <c r="P55" i="20" s="1"/>
  <c r="X56" i="20"/>
  <c r="F60" i="20"/>
  <c r="F66" i="20"/>
  <c r="H66" i="20" s="1"/>
  <c r="F86" i="20"/>
  <c r="H86" i="20" s="1"/>
  <c r="V97" i="20"/>
  <c r="X97" i="20" s="1"/>
  <c r="P111" i="20"/>
  <c r="P116" i="20"/>
  <c r="V117" i="20"/>
  <c r="V129" i="20"/>
  <c r="X129" i="20" s="1"/>
  <c r="P140" i="20"/>
  <c r="V141" i="20"/>
  <c r="X141" i="20" s="1"/>
  <c r="N151" i="20"/>
  <c r="P151" i="20" s="1"/>
  <c r="V157" i="20"/>
  <c r="X157" i="20" s="1"/>
  <c r="N177" i="20"/>
  <c r="P177" i="20" s="1"/>
  <c r="N187" i="20"/>
  <c r="P187" i="20" s="1"/>
  <c r="V196" i="20"/>
  <c r="X196" i="20" s="1"/>
  <c r="F22" i="20"/>
  <c r="H22" i="20" s="1"/>
  <c r="F23" i="20"/>
  <c r="H23" i="20" s="1"/>
  <c r="H24" i="20"/>
  <c r="N30" i="20"/>
  <c r="P30" i="20" s="1"/>
  <c r="N36" i="20"/>
  <c r="P36" i="20" s="1"/>
  <c r="N42" i="20"/>
  <c r="P42" i="20" s="1"/>
  <c r="N48" i="20"/>
  <c r="P48" i="20" s="1"/>
  <c r="N54" i="20"/>
  <c r="P54" i="20" s="1"/>
  <c r="F74" i="20"/>
  <c r="H74" i="20" s="1"/>
  <c r="F82" i="20"/>
  <c r="H82" i="20" s="1"/>
  <c r="F83" i="20"/>
  <c r="H83" i="20" s="1"/>
  <c r="V107" i="20"/>
  <c r="V112" i="20"/>
  <c r="V116" i="20"/>
  <c r="P119" i="20"/>
  <c r="V124" i="20"/>
  <c r="V128" i="20"/>
  <c r="V136" i="20"/>
  <c r="V140" i="20"/>
  <c r="N146" i="20"/>
  <c r="P146" i="20" s="1"/>
  <c r="X152" i="20"/>
  <c r="V162" i="20"/>
  <c r="X162" i="20" s="1"/>
  <c r="V167" i="20"/>
  <c r="X167" i="20" s="1"/>
  <c r="P175" i="20"/>
  <c r="V178" i="20"/>
  <c r="X178" i="20" s="1"/>
  <c r="X181" i="20"/>
  <c r="X188" i="20"/>
  <c r="P161" i="20"/>
  <c r="P173" i="20"/>
  <c r="N197" i="20"/>
  <c r="P197" i="20" s="1"/>
  <c r="F215" i="20"/>
  <c r="F218" i="20"/>
  <c r="H218" i="20" s="1"/>
  <c r="F233" i="20"/>
  <c r="X252" i="20"/>
  <c r="H270" i="20"/>
  <c r="F278" i="20"/>
  <c r="H288" i="20"/>
  <c r="N300" i="20"/>
  <c r="V320" i="20"/>
  <c r="X320" i="20" s="1"/>
  <c r="V206" i="20"/>
  <c r="X206" i="20" s="1"/>
  <c r="H209" i="20"/>
  <c r="F209" i="20"/>
  <c r="F214" i="20"/>
  <c r="V218" i="20"/>
  <c r="X218" i="20" s="1"/>
  <c r="F224" i="20"/>
  <c r="H225" i="20"/>
  <c r="H231" i="20"/>
  <c r="F247" i="20"/>
  <c r="H247" i="20" s="1"/>
  <c r="F264" i="20"/>
  <c r="F277" i="20"/>
  <c r="H277" i="20" s="1"/>
  <c r="N285" i="20"/>
  <c r="F294" i="20"/>
  <c r="H294" i="20" s="1"/>
  <c r="P157" i="20"/>
  <c r="P169" i="20"/>
  <c r="P181" i="20"/>
  <c r="H196" i="20"/>
  <c r="F199" i="20"/>
  <c r="H199" i="20" s="1"/>
  <c r="H200" i="20"/>
  <c r="F201" i="20"/>
  <c r="H201" i="20" s="1"/>
  <c r="F204" i="20"/>
  <c r="F207" i="20"/>
  <c r="H207" i="20" s="1"/>
  <c r="V210" i="20"/>
  <c r="X210" i="20" s="1"/>
  <c r="H216" i="20"/>
  <c r="F216" i="20"/>
  <c r="N225" i="20"/>
  <c r="N308" i="20"/>
  <c r="N323" i="20"/>
  <c r="V326" i="20"/>
  <c r="X326" i="20" s="1"/>
  <c r="V146" i="20"/>
  <c r="X146" i="20" s="1"/>
  <c r="N155" i="20"/>
  <c r="P155" i="20" s="1"/>
  <c r="H158" i="20"/>
  <c r="H160" i="20"/>
  <c r="N167" i="20"/>
  <c r="P167" i="20" s="1"/>
  <c r="H170" i="20"/>
  <c r="H172" i="20"/>
  <c r="N179" i="20"/>
  <c r="P179" i="20" s="1"/>
  <c r="H182" i="20"/>
  <c r="H184" i="20"/>
  <c r="N191" i="20"/>
  <c r="P191" i="20" s="1"/>
  <c r="H194" i="20"/>
  <c r="F198" i="20"/>
  <c r="H198" i="20" s="1"/>
  <c r="N201" i="20"/>
  <c r="P201" i="20" s="1"/>
  <c r="H204" i="20"/>
  <c r="H208" i="20"/>
  <c r="F208" i="20"/>
  <c r="N219" i="20"/>
  <c r="P219" i="20" s="1"/>
  <c r="F222" i="20"/>
  <c r="H222" i="20" s="1"/>
  <c r="N227" i="20"/>
  <c r="P227" i="20" s="1"/>
  <c r="N237" i="20"/>
  <c r="P237" i="20" s="1"/>
  <c r="H241" i="20"/>
  <c r="X260" i="20"/>
  <c r="V260" i="20"/>
  <c r="N267" i="20"/>
  <c r="X272" i="20"/>
  <c r="H290" i="20"/>
  <c r="V306" i="20"/>
  <c r="X306" i="20" s="1"/>
  <c r="N336" i="20"/>
  <c r="H223" i="20"/>
  <c r="H228" i="20"/>
  <c r="H232" i="20"/>
  <c r="X236" i="20"/>
  <c r="H251" i="20"/>
  <c r="H271" i="20"/>
  <c r="H279" i="20"/>
  <c r="H280" i="20"/>
  <c r="P318" i="20"/>
  <c r="H229" i="20"/>
  <c r="H235" i="20"/>
  <c r="H248" i="20"/>
  <c r="H252" i="20"/>
  <c r="P257" i="20"/>
  <c r="H259" i="20"/>
  <c r="H260" i="20"/>
  <c r="X262" i="20"/>
  <c r="P263" i="20"/>
  <c r="H265" i="20"/>
  <c r="H266" i="20"/>
  <c r="H273" i="20"/>
  <c r="H274" i="20"/>
  <c r="V275" i="20"/>
  <c r="F281" i="20"/>
  <c r="H281" i="20" s="1"/>
  <c r="H282" i="20"/>
  <c r="H283" i="20"/>
  <c r="P290" i="20"/>
  <c r="P291" i="20"/>
  <c r="P292" i="20"/>
  <c r="F315" i="20"/>
  <c r="H315" i="20" s="1"/>
  <c r="F321" i="20"/>
  <c r="F327" i="20"/>
  <c r="F333" i="20"/>
  <c r="H211" i="20"/>
  <c r="H212" i="20"/>
  <c r="P215" i="20"/>
  <c r="H217" i="20"/>
  <c r="V217" i="20"/>
  <c r="H219" i="20"/>
  <c r="H221" i="20"/>
  <c r="P231" i="20"/>
  <c r="X250" i="20"/>
  <c r="P251" i="20"/>
  <c r="X256" i="20"/>
  <c r="F275" i="20"/>
  <c r="H275" i="20" s="1"/>
  <c r="V276" i="20"/>
  <c r="X276" i="20" s="1"/>
  <c r="F284" i="20"/>
  <c r="H284" i="20" s="1"/>
  <c r="H285" i="20"/>
  <c r="H286" i="20"/>
  <c r="H287" i="20"/>
  <c r="P293" i="20"/>
  <c r="V317" i="20"/>
  <c r="X317" i="20" s="1"/>
  <c r="V323" i="20"/>
  <c r="V329" i="20"/>
  <c r="V335" i="20"/>
  <c r="X335" i="20" s="1"/>
  <c r="X217" i="20"/>
  <c r="P218" i="20"/>
  <c r="H220" i="20"/>
  <c r="H245" i="20"/>
  <c r="H250" i="20"/>
  <c r="H255" i="20"/>
  <c r="H262" i="20"/>
  <c r="X278" i="20"/>
  <c r="H47" i="21"/>
  <c r="H49" i="21"/>
  <c r="X20" i="21"/>
  <c r="P21" i="21"/>
  <c r="P24" i="21"/>
  <c r="X26" i="21"/>
  <c r="X29" i="21"/>
  <c r="P30" i="21"/>
  <c r="X32" i="21"/>
  <c r="P33" i="21"/>
  <c r="X35" i="21"/>
  <c r="P36" i="21"/>
  <c r="X38" i="21"/>
  <c r="P39" i="21"/>
  <c r="X41" i="21"/>
  <c r="P42" i="21"/>
  <c r="F55" i="21"/>
  <c r="F61" i="21"/>
  <c r="F67" i="21"/>
  <c r="F73" i="21"/>
  <c r="N75" i="21"/>
  <c r="M75" i="21"/>
  <c r="N84" i="21"/>
  <c r="M84" i="21"/>
  <c r="N227" i="21"/>
  <c r="M227" i="21"/>
  <c r="N242" i="21"/>
  <c r="M242" i="21"/>
  <c r="N251" i="21"/>
  <c r="M251" i="21"/>
  <c r="N260" i="21"/>
  <c r="M260" i="21"/>
  <c r="N269" i="21"/>
  <c r="M269" i="21"/>
  <c r="F313" i="21"/>
  <c r="E313" i="21"/>
  <c r="F325" i="21"/>
  <c r="E325" i="21"/>
  <c r="X45" i="21"/>
  <c r="E48" i="21"/>
  <c r="H50" i="21"/>
  <c r="U50" i="21"/>
  <c r="N51" i="21"/>
  <c r="P51" i="21" s="1"/>
  <c r="E52" i="21"/>
  <c r="H52" i="21" s="1"/>
  <c r="P54" i="21"/>
  <c r="E55" i="21"/>
  <c r="N57" i="21"/>
  <c r="P57" i="21" s="1"/>
  <c r="E58" i="21"/>
  <c r="H58" i="21" s="1"/>
  <c r="P60" i="21"/>
  <c r="E61" i="21"/>
  <c r="H61" i="21" s="1"/>
  <c r="N63" i="21"/>
  <c r="P63" i="21" s="1"/>
  <c r="E64" i="21"/>
  <c r="H64" i="21" s="1"/>
  <c r="E67" i="21"/>
  <c r="N69" i="21"/>
  <c r="P69" i="21" s="1"/>
  <c r="E70" i="21"/>
  <c r="H70" i="21" s="1"/>
  <c r="P72" i="21"/>
  <c r="E73" i="21"/>
  <c r="M77" i="21"/>
  <c r="P77" i="21" s="1"/>
  <c r="P82" i="21"/>
  <c r="H83" i="21"/>
  <c r="M86" i="21"/>
  <c r="H122" i="21"/>
  <c r="H158" i="21"/>
  <c r="H176" i="21"/>
  <c r="H194" i="21"/>
  <c r="F295" i="21"/>
  <c r="E295" i="21"/>
  <c r="F48" i="21"/>
  <c r="X50" i="21"/>
  <c r="F60" i="21"/>
  <c r="E60" i="21"/>
  <c r="H60" i="21" s="1"/>
  <c r="F66" i="21"/>
  <c r="E66" i="21"/>
  <c r="F72" i="21"/>
  <c r="E72" i="21"/>
  <c r="N81" i="21"/>
  <c r="M81" i="21"/>
  <c r="E46" i="21"/>
  <c r="U48" i="21"/>
  <c r="X48" i="21" s="1"/>
  <c r="X49" i="21"/>
  <c r="N53" i="21"/>
  <c r="P53" i="21" s="1"/>
  <c r="M55" i="21"/>
  <c r="N59" i="21"/>
  <c r="P59" i="21" s="1"/>
  <c r="M61" i="21"/>
  <c r="N65" i="21"/>
  <c r="P65" i="21" s="1"/>
  <c r="M67" i="21"/>
  <c r="N71" i="21"/>
  <c r="P71" i="21" s="1"/>
  <c r="M73" i="21"/>
  <c r="P79" i="21"/>
  <c r="H80" i="21"/>
  <c r="M83" i="21"/>
  <c r="P83" i="21" s="1"/>
  <c r="H110" i="21"/>
  <c r="H116" i="21"/>
  <c r="H146" i="21"/>
  <c r="H164" i="21"/>
  <c r="H200" i="21"/>
  <c r="E203" i="21"/>
  <c r="F203" i="21"/>
  <c r="H203" i="21"/>
  <c r="F46" i="21"/>
  <c r="N55" i="21"/>
  <c r="N61" i="21"/>
  <c r="N67" i="21"/>
  <c r="N73" i="21"/>
  <c r="N78" i="21"/>
  <c r="M78" i="21"/>
  <c r="N87" i="21"/>
  <c r="M87" i="21"/>
  <c r="N207" i="21"/>
  <c r="M207" i="21"/>
  <c r="N221" i="21"/>
  <c r="M221" i="21"/>
  <c r="F54" i="21"/>
  <c r="E54" i="21"/>
  <c r="P86" i="21"/>
  <c r="N233" i="21"/>
  <c r="M233" i="21"/>
  <c r="U46" i="21"/>
  <c r="X46" i="21" s="1"/>
  <c r="E56" i="21"/>
  <c r="H56" i="21" s="1"/>
  <c r="E62" i="21"/>
  <c r="H62" i="21" s="1"/>
  <c r="E68" i="21"/>
  <c r="H68" i="21" s="1"/>
  <c r="E74" i="21"/>
  <c r="H74" i="21" s="1"/>
  <c r="H77" i="21"/>
  <c r="M80" i="21"/>
  <c r="P80" i="21" s="1"/>
  <c r="P87" i="21"/>
  <c r="P98" i="21"/>
  <c r="P110" i="21"/>
  <c r="H188" i="21"/>
  <c r="E202" i="21"/>
  <c r="F202" i="21"/>
  <c r="E204" i="21"/>
  <c r="F204" i="21"/>
  <c r="E205" i="21"/>
  <c r="F205" i="21"/>
  <c r="N215" i="21"/>
  <c r="M215" i="21"/>
  <c r="F309" i="21"/>
  <c r="E309" i="21"/>
  <c r="F321" i="21"/>
  <c r="E321" i="21"/>
  <c r="H321" i="21" s="1"/>
  <c r="F333" i="21"/>
  <c r="E333" i="21"/>
  <c r="M202" i="21"/>
  <c r="N202" i="21"/>
  <c r="N239" i="21"/>
  <c r="M239" i="21"/>
  <c r="N248" i="21"/>
  <c r="M248" i="21"/>
  <c r="N257" i="21"/>
  <c r="M257" i="21"/>
  <c r="N266" i="21"/>
  <c r="M266" i="21"/>
  <c r="N305" i="21"/>
  <c r="P305" i="21" s="1"/>
  <c r="M305" i="21"/>
  <c r="F317" i="21"/>
  <c r="E317" i="21"/>
  <c r="F329" i="21"/>
  <c r="E329" i="21"/>
  <c r="N245" i="21"/>
  <c r="M245" i="21"/>
  <c r="N254" i="21"/>
  <c r="M254" i="21"/>
  <c r="N263" i="21"/>
  <c r="M263" i="21"/>
  <c r="N272" i="21"/>
  <c r="M272" i="21"/>
  <c r="M203" i="21"/>
  <c r="P203" i="21" s="1"/>
  <c r="N223" i="21"/>
  <c r="M223" i="21"/>
  <c r="N225" i="21"/>
  <c r="M225" i="21"/>
  <c r="N246" i="21"/>
  <c r="M246" i="21"/>
  <c r="N255" i="21"/>
  <c r="M255" i="21"/>
  <c r="N264" i="21"/>
  <c r="M264" i="21"/>
  <c r="N297" i="21"/>
  <c r="M297" i="21"/>
  <c r="F299" i="21"/>
  <c r="E299" i="21"/>
  <c r="F311" i="21"/>
  <c r="E311" i="21"/>
  <c r="F323" i="21"/>
  <c r="E323" i="21"/>
  <c r="F335" i="21"/>
  <c r="E335" i="21"/>
  <c r="H335" i="21" s="1"/>
  <c r="X201" i="21"/>
  <c r="V202" i="21"/>
  <c r="X202" i="21" s="1"/>
  <c r="M204" i="21"/>
  <c r="P204" i="21" s="1"/>
  <c r="P206" i="21"/>
  <c r="H207" i="21"/>
  <c r="N210" i="21"/>
  <c r="P210" i="21" s="1"/>
  <c r="P211" i="21"/>
  <c r="N213" i="21"/>
  <c r="M213" i="21"/>
  <c r="N229" i="21"/>
  <c r="M229" i="21"/>
  <c r="N231" i="21"/>
  <c r="M231" i="21"/>
  <c r="N243" i="21"/>
  <c r="M243" i="21"/>
  <c r="N252" i="21"/>
  <c r="M252" i="21"/>
  <c r="N261" i="21"/>
  <c r="M261" i="21"/>
  <c r="N270" i="21"/>
  <c r="M270" i="21"/>
  <c r="F307" i="21"/>
  <c r="E307" i="21"/>
  <c r="F319" i="21"/>
  <c r="E319" i="21"/>
  <c r="H319" i="21" s="1"/>
  <c r="F331" i="21"/>
  <c r="E331" i="21"/>
  <c r="X204" i="21"/>
  <c r="N205" i="21"/>
  <c r="M205" i="21"/>
  <c r="X208" i="21"/>
  <c r="N209" i="21"/>
  <c r="M209" i="21"/>
  <c r="N217" i="21"/>
  <c r="M217" i="21"/>
  <c r="N219" i="21"/>
  <c r="M219" i="21"/>
  <c r="N235" i="21"/>
  <c r="M235" i="21"/>
  <c r="N240" i="21"/>
  <c r="M240" i="21"/>
  <c r="N249" i="21"/>
  <c r="M249" i="21"/>
  <c r="N258" i="21"/>
  <c r="M258" i="21"/>
  <c r="N267" i="21"/>
  <c r="M267" i="21"/>
  <c r="F315" i="21"/>
  <c r="E315" i="21"/>
  <c r="F327" i="21"/>
  <c r="E327" i="21"/>
  <c r="N295" i="21"/>
  <c r="M295" i="21"/>
  <c r="F297" i="21"/>
  <c r="E297" i="21"/>
  <c r="H297" i="21" s="1"/>
  <c r="N307" i="21"/>
  <c r="M307" i="21"/>
  <c r="N309" i="21"/>
  <c r="M309" i="21"/>
  <c r="N311" i="21"/>
  <c r="P311" i="21" s="1"/>
  <c r="M311" i="21"/>
  <c r="N313" i="21"/>
  <c r="M313" i="21"/>
  <c r="N315" i="21"/>
  <c r="M315" i="21"/>
  <c r="N317" i="21"/>
  <c r="M317" i="21"/>
  <c r="N319" i="21"/>
  <c r="M319" i="21"/>
  <c r="N321" i="21"/>
  <c r="M321" i="21"/>
  <c r="N323" i="21"/>
  <c r="P323" i="21" s="1"/>
  <c r="M323" i="21"/>
  <c r="N325" i="21"/>
  <c r="M325" i="21"/>
  <c r="N327" i="21"/>
  <c r="M327" i="21"/>
  <c r="N329" i="21"/>
  <c r="M329" i="21"/>
  <c r="N331" i="21"/>
  <c r="M331" i="21"/>
  <c r="N333" i="21"/>
  <c r="M333" i="21"/>
  <c r="N335" i="21"/>
  <c r="P335" i="21" s="1"/>
  <c r="M335" i="21"/>
  <c r="P228" i="21"/>
  <c r="P299" i="21"/>
  <c r="N299" i="21"/>
  <c r="M299" i="21"/>
  <c r="F301" i="21"/>
  <c r="E301" i="21"/>
  <c r="N301" i="21"/>
  <c r="M301" i="21"/>
  <c r="F303" i="21"/>
  <c r="E303" i="21"/>
  <c r="M237" i="21"/>
  <c r="P237" i="21" s="1"/>
  <c r="M241" i="21"/>
  <c r="P241" i="21" s="1"/>
  <c r="M244" i="21"/>
  <c r="P244" i="21" s="1"/>
  <c r="M247" i="21"/>
  <c r="P247" i="21" s="1"/>
  <c r="M250" i="21"/>
  <c r="P250" i="21" s="1"/>
  <c r="M253" i="21"/>
  <c r="P253" i="21" s="1"/>
  <c r="M256" i="21"/>
  <c r="P256" i="21" s="1"/>
  <c r="M259" i="21"/>
  <c r="P259" i="21" s="1"/>
  <c r="M262" i="21"/>
  <c r="P262" i="21" s="1"/>
  <c r="M265" i="21"/>
  <c r="P265" i="21" s="1"/>
  <c r="M268" i="21"/>
  <c r="P268" i="21" s="1"/>
  <c r="H272" i="21"/>
  <c r="H274" i="21"/>
  <c r="H280" i="21"/>
  <c r="H292" i="21"/>
  <c r="H294" i="21"/>
  <c r="N303" i="21"/>
  <c r="M303" i="21"/>
  <c r="F305" i="21"/>
  <c r="E305" i="21"/>
  <c r="F296" i="21"/>
  <c r="E296" i="21"/>
  <c r="F298" i="21"/>
  <c r="E298" i="21"/>
  <c r="F300" i="21"/>
  <c r="E300" i="21"/>
  <c r="F302" i="21"/>
  <c r="E302" i="21"/>
  <c r="F304" i="21"/>
  <c r="E304" i="21"/>
  <c r="F306" i="21"/>
  <c r="E306" i="21"/>
  <c r="F308" i="21"/>
  <c r="E308" i="21"/>
  <c r="F310" i="21"/>
  <c r="E310" i="21"/>
  <c r="F312" i="21"/>
  <c r="E312" i="21"/>
  <c r="F314" i="21"/>
  <c r="E314" i="21"/>
  <c r="F316" i="21"/>
  <c r="E316" i="21"/>
  <c r="F318" i="21"/>
  <c r="E318" i="21"/>
  <c r="F320" i="21"/>
  <c r="E320" i="21"/>
  <c r="F322" i="21"/>
  <c r="E322" i="21"/>
  <c r="F324" i="21"/>
  <c r="E324" i="21"/>
  <c r="F326" i="21"/>
  <c r="E326" i="21"/>
  <c r="F328" i="21"/>
  <c r="E328" i="21"/>
  <c r="F330" i="21"/>
  <c r="E330" i="21"/>
  <c r="F332" i="21"/>
  <c r="E332" i="21"/>
  <c r="F334" i="21"/>
  <c r="E334" i="21"/>
  <c r="F336" i="21"/>
  <c r="E336" i="21"/>
  <c r="P294" i="21"/>
  <c r="P296" i="21"/>
  <c r="P300" i="21"/>
  <c r="P304" i="21"/>
  <c r="P306" i="21"/>
  <c r="P312" i="21"/>
  <c r="P320" i="21"/>
  <c r="P324" i="21"/>
  <c r="P326" i="21"/>
  <c r="P332" i="21"/>
  <c r="P336" i="21"/>
  <c r="V22" i="20"/>
  <c r="X22" i="20" s="1"/>
  <c r="F28" i="20"/>
  <c r="F39" i="20"/>
  <c r="F45" i="20"/>
  <c r="H45" i="20" s="1"/>
  <c r="F51" i="20"/>
  <c r="H51" i="20" s="1"/>
  <c r="N72" i="20"/>
  <c r="P78" i="20"/>
  <c r="N78" i="20"/>
  <c r="N84" i="20"/>
  <c r="N90" i="20"/>
  <c r="N94" i="20"/>
  <c r="P94" i="20" s="1"/>
  <c r="V95" i="20"/>
  <c r="X95" i="20" s="1"/>
  <c r="N168" i="20"/>
  <c r="P168" i="20" s="1"/>
  <c r="H17" i="20"/>
  <c r="H20" i="20"/>
  <c r="F21" i="20"/>
  <c r="H21" i="20" s="1"/>
  <c r="V23" i="20"/>
  <c r="X23" i="20" s="1"/>
  <c r="H26" i="20"/>
  <c r="F27" i="20"/>
  <c r="H27" i="20" s="1"/>
  <c r="F32" i="20"/>
  <c r="F38" i="20"/>
  <c r="F44" i="20"/>
  <c r="H44" i="20" s="1"/>
  <c r="F50" i="20"/>
  <c r="F56" i="20"/>
  <c r="N61" i="20"/>
  <c r="P61" i="20" s="1"/>
  <c r="F65" i="20"/>
  <c r="V68" i="20"/>
  <c r="X68" i="20" s="1"/>
  <c r="V74" i="20"/>
  <c r="X74" i="20" s="1"/>
  <c r="V80" i="20"/>
  <c r="X80" i="20" s="1"/>
  <c r="V86" i="20"/>
  <c r="P19" i="20"/>
  <c r="P17" i="20"/>
  <c r="V18" i="20"/>
  <c r="P20" i="20"/>
  <c r="V24" i="20"/>
  <c r="X24" i="20" s="1"/>
  <c r="F31" i="20"/>
  <c r="H31" i="20" s="1"/>
  <c r="F37" i="20"/>
  <c r="F43" i="20"/>
  <c r="F49" i="20"/>
  <c r="H49" i="20" s="1"/>
  <c r="F55" i="20"/>
  <c r="H92" i="20"/>
  <c r="F92" i="20"/>
  <c r="F161" i="20"/>
  <c r="H161" i="20" s="1"/>
  <c r="V215" i="20"/>
  <c r="F33" i="20"/>
  <c r="H33" i="20"/>
  <c r="V25" i="20"/>
  <c r="X25" i="20" s="1"/>
  <c r="F30" i="20"/>
  <c r="F36" i="20"/>
  <c r="F42" i="20"/>
  <c r="H42" i="20" s="1"/>
  <c r="F48" i="20"/>
  <c r="F54" i="20"/>
  <c r="N58" i="20"/>
  <c r="P58" i="20" s="1"/>
  <c r="F62" i="20"/>
  <c r="H62" i="20" s="1"/>
  <c r="N67" i="20"/>
  <c r="N69" i="20"/>
  <c r="N75" i="20"/>
  <c r="P75" i="20" s="1"/>
  <c r="N81" i="20"/>
  <c r="N87" i="20"/>
  <c r="P87" i="20" s="1"/>
  <c r="F19" i="20"/>
  <c r="H19" i="20" s="1"/>
  <c r="V20" i="20"/>
  <c r="X20" i="20" s="1"/>
  <c r="V26" i="20"/>
  <c r="F29" i="20"/>
  <c r="H29" i="20"/>
  <c r="F35" i="20"/>
  <c r="H35" i="20" s="1"/>
  <c r="F41" i="20"/>
  <c r="H41" i="20" s="1"/>
  <c r="F47" i="20"/>
  <c r="F53" i="20"/>
  <c r="H53" i="20" s="1"/>
  <c r="V71" i="20"/>
  <c r="X71" i="20" s="1"/>
  <c r="V77" i="20"/>
  <c r="X77" i="20" s="1"/>
  <c r="V83" i="20"/>
  <c r="X83" i="20" s="1"/>
  <c r="V89" i="20"/>
  <c r="X89" i="20" s="1"/>
  <c r="X17" i="20"/>
  <c r="N18" i="20"/>
  <c r="P18" i="20" s="1"/>
  <c r="V21" i="20"/>
  <c r="X21" i="20" s="1"/>
  <c r="F25" i="20"/>
  <c r="H25" i="20" s="1"/>
  <c r="F34" i="20"/>
  <c r="H34" i="20" s="1"/>
  <c r="F40" i="20"/>
  <c r="H40" i="20" s="1"/>
  <c r="F46" i="20"/>
  <c r="H46" i="20" s="1"/>
  <c r="F52" i="20"/>
  <c r="H52" i="20" s="1"/>
  <c r="F59" i="20"/>
  <c r="N64" i="20"/>
  <c r="P64" i="20" s="1"/>
  <c r="F68" i="20"/>
  <c r="H68" i="20" s="1"/>
  <c r="N100" i="20"/>
  <c r="N106" i="20"/>
  <c r="P21" i="20"/>
  <c r="P25" i="20"/>
  <c r="P28" i="20"/>
  <c r="P29" i="20"/>
  <c r="P32" i="20"/>
  <c r="P33" i="20"/>
  <c r="P34" i="20"/>
  <c r="P37" i="20"/>
  <c r="P43" i="20"/>
  <c r="P44" i="20"/>
  <c r="P45" i="20"/>
  <c r="P47" i="20"/>
  <c r="P50" i="20"/>
  <c r="P51" i="20"/>
  <c r="P53" i="20"/>
  <c r="H57" i="20"/>
  <c r="X59" i="20"/>
  <c r="H60" i="20"/>
  <c r="X62" i="20"/>
  <c r="H63" i="20"/>
  <c r="H70" i="20"/>
  <c r="H73" i="20"/>
  <c r="H76" i="20"/>
  <c r="H79" i="20"/>
  <c r="H88" i="20"/>
  <c r="H91" i="20"/>
  <c r="N93" i="20"/>
  <c r="X94" i="20"/>
  <c r="N99" i="20"/>
  <c r="N105" i="20"/>
  <c r="P105" i="20" s="1"/>
  <c r="F110" i="20"/>
  <c r="F116" i="20"/>
  <c r="H116" i="20" s="1"/>
  <c r="F122" i="20"/>
  <c r="F128" i="20"/>
  <c r="H128" i="20" s="1"/>
  <c r="F134" i="20"/>
  <c r="F140" i="20"/>
  <c r="H140" i="20" s="1"/>
  <c r="F146" i="20"/>
  <c r="H146" i="20" s="1"/>
  <c r="F155" i="20"/>
  <c r="H155" i="20" s="1"/>
  <c r="N162" i="20"/>
  <c r="P162" i="20" s="1"/>
  <c r="X165" i="20"/>
  <c r="F191" i="20"/>
  <c r="H191" i="20" s="1"/>
  <c r="V205" i="20"/>
  <c r="X205" i="20" s="1"/>
  <c r="V223" i="20"/>
  <c r="X223" i="20" s="1"/>
  <c r="P73" i="20"/>
  <c r="P76" i="20"/>
  <c r="P82" i="20"/>
  <c r="P88" i="20"/>
  <c r="N92" i="20"/>
  <c r="P92" i="20" s="1"/>
  <c r="X93" i="20"/>
  <c r="H96" i="20"/>
  <c r="N98" i="20"/>
  <c r="H102" i="20"/>
  <c r="N104" i="20"/>
  <c r="N156" i="20"/>
  <c r="P156" i="20"/>
  <c r="F185" i="20"/>
  <c r="H185" i="20" s="1"/>
  <c r="N192" i="20"/>
  <c r="P192" i="20" s="1"/>
  <c r="N226" i="20"/>
  <c r="P226" i="20" s="1"/>
  <c r="V235" i="20"/>
  <c r="X235" i="20" s="1"/>
  <c r="N97" i="20"/>
  <c r="N103" i="20"/>
  <c r="P103" i="20" s="1"/>
  <c r="F179" i="20"/>
  <c r="H179" i="20" s="1"/>
  <c r="N186" i="20"/>
  <c r="N244" i="20"/>
  <c r="P244" i="20" s="1"/>
  <c r="V247" i="20"/>
  <c r="X247" i="20" s="1"/>
  <c r="V27" i="20"/>
  <c r="X27" i="20" s="1"/>
  <c r="V28" i="20"/>
  <c r="V29" i="20"/>
  <c r="X29" i="20" s="1"/>
  <c r="V30" i="20"/>
  <c r="X30" i="20" s="1"/>
  <c r="V31" i="20"/>
  <c r="X31" i="20" s="1"/>
  <c r="V32" i="20"/>
  <c r="X32" i="20" s="1"/>
  <c r="V33" i="20"/>
  <c r="X33" i="20" s="1"/>
  <c r="V34" i="20"/>
  <c r="X34" i="20" s="1"/>
  <c r="V35" i="20"/>
  <c r="X35" i="20" s="1"/>
  <c r="V36" i="20"/>
  <c r="X36" i="20" s="1"/>
  <c r="V37" i="20"/>
  <c r="X37" i="20" s="1"/>
  <c r="V38" i="20"/>
  <c r="X38" i="20" s="1"/>
  <c r="V39" i="20"/>
  <c r="X39" i="20" s="1"/>
  <c r="V40" i="20"/>
  <c r="X40" i="20" s="1"/>
  <c r="V41" i="20"/>
  <c r="X41" i="20" s="1"/>
  <c r="V42" i="20"/>
  <c r="X42" i="20" s="1"/>
  <c r="V43" i="20"/>
  <c r="X43" i="20" s="1"/>
  <c r="V44" i="20"/>
  <c r="X44" i="20" s="1"/>
  <c r="V45" i="20"/>
  <c r="X45" i="20" s="1"/>
  <c r="V46" i="20"/>
  <c r="X46" i="20" s="1"/>
  <c r="V47" i="20"/>
  <c r="X47" i="20" s="1"/>
  <c r="V48" i="20"/>
  <c r="X48" i="20" s="1"/>
  <c r="V49" i="20"/>
  <c r="X49" i="20" s="1"/>
  <c r="V50" i="20"/>
  <c r="X50" i="20" s="1"/>
  <c r="V51" i="20"/>
  <c r="X51" i="20" s="1"/>
  <c r="V52" i="20"/>
  <c r="X52" i="20" s="1"/>
  <c r="V53" i="20"/>
  <c r="X53" i="20" s="1"/>
  <c r="V54" i="20"/>
  <c r="X54" i="20" s="1"/>
  <c r="V55" i="20"/>
  <c r="X55" i="20" s="1"/>
  <c r="F58" i="20"/>
  <c r="H58" i="20" s="1"/>
  <c r="F61" i="20"/>
  <c r="H61" i="20" s="1"/>
  <c r="F64" i="20"/>
  <c r="H64" i="20" s="1"/>
  <c r="F67" i="20"/>
  <c r="H67" i="20" s="1"/>
  <c r="F69" i="20"/>
  <c r="H69" i="20" s="1"/>
  <c r="V69" i="20"/>
  <c r="X69" i="20" s="1"/>
  <c r="F72" i="20"/>
  <c r="H72" i="20" s="1"/>
  <c r="V72" i="20"/>
  <c r="X72" i="20" s="1"/>
  <c r="F75" i="20"/>
  <c r="H75" i="20" s="1"/>
  <c r="V75" i="20"/>
  <c r="X75" i="20" s="1"/>
  <c r="F78" i="20"/>
  <c r="H78" i="20" s="1"/>
  <c r="V78" i="20"/>
  <c r="X78" i="20" s="1"/>
  <c r="F81" i="20"/>
  <c r="H81" i="20" s="1"/>
  <c r="V81" i="20"/>
  <c r="X81" i="20" s="1"/>
  <c r="F84" i="20"/>
  <c r="H84" i="20" s="1"/>
  <c r="V84" i="20"/>
  <c r="X84" i="20" s="1"/>
  <c r="F87" i="20"/>
  <c r="H87" i="20" s="1"/>
  <c r="V87" i="20"/>
  <c r="X87" i="20" s="1"/>
  <c r="F90" i="20"/>
  <c r="H90" i="20" s="1"/>
  <c r="V90" i="20"/>
  <c r="X90" i="20" s="1"/>
  <c r="X91" i="20"/>
  <c r="V92" i="20"/>
  <c r="X92" i="20" s="1"/>
  <c r="N96" i="20"/>
  <c r="N102" i="20"/>
  <c r="P102" i="20" s="1"/>
  <c r="N108" i="20"/>
  <c r="P108" i="20" s="1"/>
  <c r="F113" i="20"/>
  <c r="F119" i="20"/>
  <c r="H119" i="20" s="1"/>
  <c r="F125" i="20"/>
  <c r="H125" i="20" s="1"/>
  <c r="H131" i="20"/>
  <c r="F131" i="20"/>
  <c r="F137" i="20"/>
  <c r="F143" i="20"/>
  <c r="H143" i="20" s="1"/>
  <c r="F149" i="20"/>
  <c r="H149" i="20" s="1"/>
  <c r="F173" i="20"/>
  <c r="N180" i="20"/>
  <c r="X219" i="20"/>
  <c r="V219" i="20"/>
  <c r="N56" i="20"/>
  <c r="P56" i="20" s="1"/>
  <c r="V58" i="20"/>
  <c r="X58" i="20" s="1"/>
  <c r="N59" i="20"/>
  <c r="P59" i="20" s="1"/>
  <c r="V61" i="20"/>
  <c r="X61" i="20" s="1"/>
  <c r="N62" i="20"/>
  <c r="P62" i="20" s="1"/>
  <c r="X63" i="20"/>
  <c r="V64" i="20"/>
  <c r="N65" i="20"/>
  <c r="P65" i="20" s="1"/>
  <c r="X66" i="20"/>
  <c r="V67" i="20"/>
  <c r="X67" i="20" s="1"/>
  <c r="N68" i="20"/>
  <c r="P68" i="20" s="1"/>
  <c r="X70" i="20"/>
  <c r="N71" i="20"/>
  <c r="P71" i="20" s="1"/>
  <c r="X73" i="20"/>
  <c r="N74" i="20"/>
  <c r="P74" i="20" s="1"/>
  <c r="N77" i="20"/>
  <c r="P77" i="20" s="1"/>
  <c r="N80" i="20"/>
  <c r="N83" i="20"/>
  <c r="N86" i="20"/>
  <c r="P86" i="20" s="1"/>
  <c r="N89" i="20"/>
  <c r="V91" i="20"/>
  <c r="N95" i="20"/>
  <c r="X96" i="20"/>
  <c r="N101" i="20"/>
  <c r="N107" i="20"/>
  <c r="P107" i="20" s="1"/>
  <c r="F167" i="20"/>
  <c r="N174" i="20"/>
  <c r="P174" i="20" s="1"/>
  <c r="X177" i="20"/>
  <c r="N224" i="20"/>
  <c r="P224" i="20" s="1"/>
  <c r="V239" i="20"/>
  <c r="X239" i="20" s="1"/>
  <c r="X98" i="20"/>
  <c r="X99" i="20"/>
  <c r="X100" i="20"/>
  <c r="X102" i="20"/>
  <c r="X103" i="20"/>
  <c r="X104" i="20"/>
  <c r="X106" i="20"/>
  <c r="X107" i="20"/>
  <c r="X108" i="20"/>
  <c r="N109" i="20"/>
  <c r="P109" i="20" s="1"/>
  <c r="N112" i="20"/>
  <c r="P112" i="20" s="1"/>
  <c r="X114" i="20"/>
  <c r="N115" i="20"/>
  <c r="P115" i="20" s="1"/>
  <c r="X117" i="20"/>
  <c r="N118" i="20"/>
  <c r="P118" i="20" s="1"/>
  <c r="N121" i="20"/>
  <c r="P121" i="20" s="1"/>
  <c r="X123" i="20"/>
  <c r="N124" i="20"/>
  <c r="P124" i="20" s="1"/>
  <c r="X126" i="20"/>
  <c r="N127" i="20"/>
  <c r="P127" i="20" s="1"/>
  <c r="N130" i="20"/>
  <c r="P130" i="20" s="1"/>
  <c r="X132" i="20"/>
  <c r="N133" i="20"/>
  <c r="P133" i="20" s="1"/>
  <c r="X135" i="20"/>
  <c r="N136" i="20"/>
  <c r="P136" i="20" s="1"/>
  <c r="N139" i="20"/>
  <c r="P139" i="20" s="1"/>
  <c r="N142" i="20"/>
  <c r="P142" i="20" s="1"/>
  <c r="X144" i="20"/>
  <c r="N145" i="20"/>
  <c r="P145" i="20" s="1"/>
  <c r="N148" i="20"/>
  <c r="P148" i="20" s="1"/>
  <c r="N195" i="20"/>
  <c r="P195" i="20" s="1"/>
  <c r="X208" i="20"/>
  <c r="N210" i="20"/>
  <c r="P210" i="20" s="1"/>
  <c r="V220" i="20"/>
  <c r="X220" i="20" s="1"/>
  <c r="H297" i="20"/>
  <c r="F297" i="20"/>
  <c r="V197" i="20"/>
  <c r="X197" i="20" s="1"/>
  <c r="N198" i="20"/>
  <c r="P198" i="20" s="1"/>
  <c r="V225" i="20"/>
  <c r="X225" i="20" s="1"/>
  <c r="N232" i="20"/>
  <c r="P232" i="20" s="1"/>
  <c r="N246" i="20"/>
  <c r="P246" i="20" s="1"/>
  <c r="V311" i="20"/>
  <c r="H93" i="20"/>
  <c r="H94" i="20"/>
  <c r="H95" i="20"/>
  <c r="H98" i="20"/>
  <c r="H99" i="20"/>
  <c r="H100" i="20"/>
  <c r="H104" i="20"/>
  <c r="H107" i="20"/>
  <c r="H109" i="20"/>
  <c r="H112" i="20"/>
  <c r="H118" i="20"/>
  <c r="H121" i="20"/>
  <c r="H124" i="20"/>
  <c r="H127" i="20"/>
  <c r="H130" i="20"/>
  <c r="H136" i="20"/>
  <c r="H139" i="20"/>
  <c r="H145" i="20"/>
  <c r="H148" i="20"/>
  <c r="H151" i="20"/>
  <c r="H169" i="20"/>
  <c r="H181" i="20"/>
  <c r="H187" i="20"/>
  <c r="N199" i="20"/>
  <c r="P199" i="20" s="1"/>
  <c r="V203" i="20"/>
  <c r="X203" i="20" s="1"/>
  <c r="N204" i="20"/>
  <c r="P204" i="20" s="1"/>
  <c r="N211" i="20"/>
  <c r="P211" i="20"/>
  <c r="N212" i="20"/>
  <c r="X213" i="20"/>
  <c r="N222" i="20"/>
  <c r="P222" i="20"/>
  <c r="N230" i="20"/>
  <c r="P230" i="20" s="1"/>
  <c r="V232" i="20"/>
  <c r="V241" i="20"/>
  <c r="N256" i="20"/>
  <c r="P256" i="20" s="1"/>
  <c r="H111" i="20"/>
  <c r="H129" i="20"/>
  <c r="H147" i="20"/>
  <c r="F156" i="20"/>
  <c r="H156" i="20" s="1"/>
  <c r="F162" i="20"/>
  <c r="F168" i="20"/>
  <c r="H168" i="20" s="1"/>
  <c r="F174" i="20"/>
  <c r="F180" i="20"/>
  <c r="H180" i="20" s="1"/>
  <c r="F186" i="20"/>
  <c r="F192" i="20"/>
  <c r="H192" i="20" s="1"/>
  <c r="N200" i="20"/>
  <c r="N205" i="20"/>
  <c r="P205" i="20" s="1"/>
  <c r="N208" i="20"/>
  <c r="V211" i="20"/>
  <c r="X211" i="20" s="1"/>
  <c r="V214" i="20"/>
  <c r="X214" i="20" s="1"/>
  <c r="N228" i="20"/>
  <c r="P228" i="20" s="1"/>
  <c r="N234" i="20"/>
  <c r="P234" i="20" s="1"/>
  <c r="V286" i="20"/>
  <c r="H114" i="20"/>
  <c r="H120" i="20"/>
  <c r="H123" i="20"/>
  <c r="H126" i="20"/>
  <c r="H132" i="20"/>
  <c r="H135" i="20"/>
  <c r="H150" i="20"/>
  <c r="N152" i="20"/>
  <c r="P152" i="20" s="1"/>
  <c r="P154" i="20"/>
  <c r="N158" i="20"/>
  <c r="P158" i="20" s="1"/>
  <c r="H159" i="20"/>
  <c r="P160" i="20"/>
  <c r="H162" i="20"/>
  <c r="N164" i="20"/>
  <c r="P164" i="20" s="1"/>
  <c r="H165" i="20"/>
  <c r="N170" i="20"/>
  <c r="P170" i="20" s="1"/>
  <c r="H171" i="20"/>
  <c r="H174" i="20"/>
  <c r="N176" i="20"/>
  <c r="P176" i="20" s="1"/>
  <c r="P178" i="20"/>
  <c r="N182" i="20"/>
  <c r="P182" i="20" s="1"/>
  <c r="H183" i="20"/>
  <c r="N188" i="20"/>
  <c r="P188" i="20" s="1"/>
  <c r="N194" i="20"/>
  <c r="P194" i="20" s="1"/>
  <c r="H195" i="20"/>
  <c r="P200" i="20"/>
  <c r="V201" i="20"/>
  <c r="X201" i="20" s="1"/>
  <c r="P202" i="20"/>
  <c r="N220" i="20"/>
  <c r="N223" i="20"/>
  <c r="P223" i="20" s="1"/>
  <c r="V229" i="20"/>
  <c r="X229" i="20" s="1"/>
  <c r="N235" i="20"/>
  <c r="P235" i="20" s="1"/>
  <c r="N236" i="20"/>
  <c r="P236" i="20" s="1"/>
  <c r="V237" i="20"/>
  <c r="N240" i="20"/>
  <c r="P240" i="20"/>
  <c r="N304" i="20"/>
  <c r="P206" i="20"/>
  <c r="X207" i="20"/>
  <c r="N214" i="20"/>
  <c r="P214" i="20"/>
  <c r="N216" i="20"/>
  <c r="X226" i="20"/>
  <c r="N229" i="20"/>
  <c r="P229" i="20" s="1"/>
  <c r="N254" i="20"/>
  <c r="X255" i="20"/>
  <c r="X261" i="20"/>
  <c r="X298" i="20"/>
  <c r="V298" i="20"/>
  <c r="V334" i="20"/>
  <c r="X334" i="20"/>
  <c r="N252" i="20"/>
  <c r="P252" i="20" s="1"/>
  <c r="N264" i="20"/>
  <c r="V267" i="20"/>
  <c r="N270" i="20"/>
  <c r="V273" i="20"/>
  <c r="N276" i="20"/>
  <c r="V279" i="20"/>
  <c r="V289" i="20"/>
  <c r="F301" i="20"/>
  <c r="H301" i="20" s="1"/>
  <c r="F306" i="20"/>
  <c r="H306" i="20" s="1"/>
  <c r="V313" i="20"/>
  <c r="X313" i="20" s="1"/>
  <c r="F331" i="20"/>
  <c r="H331" i="20" s="1"/>
  <c r="H238" i="20"/>
  <c r="N242" i="20"/>
  <c r="P242" i="20" s="1"/>
  <c r="X243" i="20"/>
  <c r="X251" i="20"/>
  <c r="V253" i="20"/>
  <c r="X253" i="20" s="1"/>
  <c r="V307" i="20"/>
  <c r="X307" i="20" s="1"/>
  <c r="V325" i="20"/>
  <c r="X325" i="20" s="1"/>
  <c r="N250" i="20"/>
  <c r="P250" i="20" s="1"/>
  <c r="N258" i="20"/>
  <c r="V259" i="20"/>
  <c r="X259" i="20"/>
  <c r="V283" i="20"/>
  <c r="X283" i="20" s="1"/>
  <c r="V292" i="20"/>
  <c r="N295" i="20"/>
  <c r="P295" i="20"/>
  <c r="V302" i="20"/>
  <c r="X302" i="20" s="1"/>
  <c r="F310" i="20"/>
  <c r="H310" i="20" s="1"/>
  <c r="F322" i="20"/>
  <c r="H322" i="20" s="1"/>
  <c r="H214" i="20"/>
  <c r="N217" i="20"/>
  <c r="P217" i="20" s="1"/>
  <c r="X231" i="20"/>
  <c r="V233" i="20"/>
  <c r="X233" i="20" s="1"/>
  <c r="N238" i="20"/>
  <c r="N248" i="20"/>
  <c r="X249" i="20"/>
  <c r="X257" i="20"/>
  <c r="V316" i="20"/>
  <c r="P241" i="20"/>
  <c r="P253" i="20"/>
  <c r="P259" i="20"/>
  <c r="P265" i="20"/>
  <c r="X269" i="20"/>
  <c r="X275" i="20"/>
  <c r="P277" i="20"/>
  <c r="F302" i="20"/>
  <c r="X303" i="20"/>
  <c r="F311" i="20"/>
  <c r="H311" i="20" s="1"/>
  <c r="V312" i="20"/>
  <c r="X312" i="20" s="1"/>
  <c r="F298" i="20"/>
  <c r="N301" i="20"/>
  <c r="P301" i="20" s="1"/>
  <c r="F307" i="20"/>
  <c r="H307" i="20" s="1"/>
  <c r="N310" i="20"/>
  <c r="H319" i="20"/>
  <c r="F319" i="20"/>
  <c r="V322" i="20"/>
  <c r="X322" i="20" s="1"/>
  <c r="F328" i="20"/>
  <c r="H328" i="20" s="1"/>
  <c r="V331" i="20"/>
  <c r="X331" i="20" s="1"/>
  <c r="P268" i="20"/>
  <c r="P274" i="20"/>
  <c r="X282" i="20"/>
  <c r="X291" i="20"/>
  <c r="V295" i="20"/>
  <c r="X295" i="20" s="1"/>
  <c r="F299" i="20"/>
  <c r="V299" i="20"/>
  <c r="X300" i="20"/>
  <c r="F303" i="20"/>
  <c r="H303" i="20" s="1"/>
  <c r="V304" i="20"/>
  <c r="X304" i="20" s="1"/>
  <c r="F308" i="20"/>
  <c r="V308" i="20"/>
  <c r="X309" i="20"/>
  <c r="F312" i="20"/>
  <c r="H312" i="20" s="1"/>
  <c r="F313" i="20"/>
  <c r="P262" i="20"/>
  <c r="V265" i="20"/>
  <c r="X265" i="20" s="1"/>
  <c r="V271" i="20"/>
  <c r="X271" i="20" s="1"/>
  <c r="V277" i="20"/>
  <c r="P280" i="20"/>
  <c r="F295" i="20"/>
  <c r="H295" i="20" s="1"/>
  <c r="X296" i="20"/>
  <c r="N298" i="20"/>
  <c r="P298" i="20" s="1"/>
  <c r="F304" i="20"/>
  <c r="H304" i="20" s="1"/>
  <c r="N307" i="20"/>
  <c r="F316" i="20"/>
  <c r="V319" i="20"/>
  <c r="X319" i="20" s="1"/>
  <c r="F325" i="20"/>
  <c r="V328" i="20"/>
  <c r="X328" i="20" s="1"/>
  <c r="F334" i="20"/>
  <c r="H334" i="20" s="1"/>
  <c r="P260" i="20"/>
  <c r="P272" i="20"/>
  <c r="P278" i="20"/>
  <c r="X281" i="20"/>
  <c r="X287" i="20"/>
  <c r="X290" i="20"/>
  <c r="X293" i="20"/>
  <c r="H296" i="20"/>
  <c r="F296" i="20"/>
  <c r="V296" i="20"/>
  <c r="X297" i="20"/>
  <c r="F300" i="20"/>
  <c r="H300" i="20" s="1"/>
  <c r="V301" i="20"/>
  <c r="X301" i="20" s="1"/>
  <c r="F305" i="20"/>
  <c r="V305" i="20"/>
  <c r="X305" i="20" s="1"/>
  <c r="F309" i="20"/>
  <c r="H309" i="20" s="1"/>
  <c r="V310" i="20"/>
  <c r="X310" i="20" s="1"/>
  <c r="N313" i="20"/>
  <c r="P313" i="20" s="1"/>
  <c r="P296" i="20"/>
  <c r="P299" i="20"/>
  <c r="P302" i="20"/>
  <c r="P305" i="20"/>
  <c r="P308" i="20"/>
  <c r="P314" i="20"/>
  <c r="X314" i="20"/>
  <c r="P323" i="20"/>
  <c r="X323" i="20"/>
  <c r="P326" i="20"/>
  <c r="P329" i="20"/>
  <c r="X329" i="20"/>
  <c r="P335" i="20"/>
  <c r="F336" i="20"/>
  <c r="V315" i="20"/>
  <c r="X315" i="20" s="1"/>
  <c r="H318" i="20"/>
  <c r="V318" i="20"/>
  <c r="X318" i="20" s="1"/>
  <c r="H321" i="20"/>
  <c r="V321" i="20"/>
  <c r="X321" i="20" s="1"/>
  <c r="H324" i="20"/>
  <c r="V324" i="20"/>
  <c r="X324" i="20" s="1"/>
  <c r="P325" i="20"/>
  <c r="H327" i="20"/>
  <c r="V327" i="20"/>
  <c r="X327" i="20" s="1"/>
  <c r="V330" i="20"/>
  <c r="X330" i="20" s="1"/>
  <c r="P331" i="20"/>
  <c r="H333" i="20"/>
  <c r="V333" i="20"/>
  <c r="X333" i="20" s="1"/>
  <c r="H336" i="20"/>
  <c r="V336" i="20"/>
  <c r="X336" i="20" s="1"/>
  <c r="P294" i="20"/>
  <c r="P297" i="20"/>
  <c r="P300" i="20"/>
  <c r="P306" i="20"/>
  <c r="P312" i="20"/>
  <c r="F314" i="20"/>
  <c r="H314" i="20" s="1"/>
  <c r="P315" i="20"/>
  <c r="N316" i="20"/>
  <c r="P316" i="20" s="1"/>
  <c r="F317" i="20"/>
  <c r="H317" i="20" s="1"/>
  <c r="N319" i="20"/>
  <c r="P319" i="20" s="1"/>
  <c r="F320" i="20"/>
  <c r="H320" i="20" s="1"/>
  <c r="P321" i="20"/>
  <c r="N322" i="20"/>
  <c r="F323" i="20"/>
  <c r="H323" i="20" s="1"/>
  <c r="P324" i="20"/>
  <c r="N325" i="20"/>
  <c r="F326" i="20"/>
  <c r="H326" i="20" s="1"/>
  <c r="P327" i="20"/>
  <c r="N328" i="20"/>
  <c r="P328" i="20" s="1"/>
  <c r="F329" i="20"/>
  <c r="H329" i="20" s="1"/>
  <c r="N331" i="20"/>
  <c r="F332" i="20"/>
  <c r="H332" i="20" s="1"/>
  <c r="P333" i="20"/>
  <c r="N334" i="20"/>
  <c r="P334" i="20" s="1"/>
  <c r="F335" i="20"/>
  <c r="H335" i="20" s="1"/>
  <c r="P336" i="20"/>
  <c r="H473" i="19"/>
  <c r="H472" i="19"/>
  <c r="H471" i="19"/>
  <c r="H470" i="19"/>
  <c r="H467" i="19"/>
  <c r="H465" i="19"/>
  <c r="H464" i="19"/>
  <c r="H463" i="19"/>
  <c r="H462" i="19"/>
  <c r="H461" i="19"/>
  <c r="H460" i="19"/>
  <c r="H459" i="19"/>
  <c r="H458" i="19"/>
  <c r="H457" i="19"/>
  <c r="H456" i="19"/>
  <c r="H455" i="19"/>
  <c r="E423" i="19"/>
  <c r="F423" i="19"/>
  <c r="F420" i="19"/>
  <c r="E420" i="19"/>
  <c r="H420" i="19" s="1"/>
  <c r="E417" i="19"/>
  <c r="F417" i="19"/>
  <c r="H417" i="19"/>
  <c r="E414" i="19"/>
  <c r="H414" i="19" s="1"/>
  <c r="F414" i="19"/>
  <c r="E411" i="19"/>
  <c r="F411" i="19"/>
  <c r="F425" i="19"/>
  <c r="E425" i="19"/>
  <c r="H425" i="19" s="1"/>
  <c r="E422" i="19"/>
  <c r="F422" i="19"/>
  <c r="E419" i="19"/>
  <c r="F419" i="19"/>
  <c r="H419" i="19" s="1"/>
  <c r="F416" i="19"/>
  <c r="E416" i="19"/>
  <c r="H416" i="19" s="1"/>
  <c r="F413" i="19"/>
  <c r="E413" i="19"/>
  <c r="E410" i="19"/>
  <c r="F410" i="19"/>
  <c r="H410" i="19" s="1"/>
  <c r="F424" i="19"/>
  <c r="E424" i="19"/>
  <c r="H424" i="19"/>
  <c r="E421" i="19"/>
  <c r="F421" i="19"/>
  <c r="H421" i="19"/>
  <c r="E418" i="19"/>
  <c r="F418" i="19"/>
  <c r="E415" i="19"/>
  <c r="H415" i="19" s="1"/>
  <c r="F415" i="19"/>
  <c r="E412" i="19"/>
  <c r="F412" i="19"/>
  <c r="H412" i="19" s="1"/>
  <c r="E409" i="19"/>
  <c r="F409" i="19"/>
  <c r="H409" i="19"/>
  <c r="E368" i="19"/>
  <c r="H368" i="19" s="1"/>
  <c r="F368" i="19"/>
  <c r="E398" i="19"/>
  <c r="F398" i="19"/>
  <c r="H398" i="19" s="1"/>
  <c r="H390" i="19"/>
  <c r="E390" i="19"/>
  <c r="F390" i="19"/>
  <c r="E362" i="19"/>
  <c r="F362" i="19"/>
  <c r="H362" i="19" s="1"/>
  <c r="E354" i="19"/>
  <c r="H354" i="19" s="1"/>
  <c r="F354" i="19"/>
  <c r="E326" i="19"/>
  <c r="F326" i="19"/>
  <c r="H326" i="19" s="1"/>
  <c r="E408" i="19"/>
  <c r="F408" i="19"/>
  <c r="E392" i="19"/>
  <c r="F392" i="19"/>
  <c r="E384" i="19"/>
  <c r="H384" i="19" s="1"/>
  <c r="F384" i="19"/>
  <c r="E356" i="19"/>
  <c r="F356" i="19"/>
  <c r="H356" i="19" s="1"/>
  <c r="E348" i="19"/>
  <c r="H348" i="19" s="1"/>
  <c r="F348" i="19"/>
  <c r="E320" i="19"/>
  <c r="F320" i="19"/>
  <c r="H320" i="19" s="1"/>
  <c r="E407" i="19"/>
  <c r="H407" i="19" s="1"/>
  <c r="F407" i="19"/>
  <c r="E386" i="19"/>
  <c r="F386" i="19"/>
  <c r="H386" i="19" s="1"/>
  <c r="E378" i="19"/>
  <c r="H378" i="19" s="1"/>
  <c r="F378" i="19"/>
  <c r="E350" i="19"/>
  <c r="F350" i="19"/>
  <c r="H350" i="19" s="1"/>
  <c r="E342" i="19"/>
  <c r="H342" i="19" s="1"/>
  <c r="F342" i="19"/>
  <c r="E406" i="19"/>
  <c r="H406" i="19" s="1"/>
  <c r="F406" i="19"/>
  <c r="E380" i="19"/>
  <c r="H380" i="19" s="1"/>
  <c r="F380" i="19"/>
  <c r="E372" i="19"/>
  <c r="F372" i="19"/>
  <c r="E344" i="19"/>
  <c r="H344" i="19" s="1"/>
  <c r="F344" i="19"/>
  <c r="E336" i="19"/>
  <c r="F336" i="19"/>
  <c r="H336" i="19" s="1"/>
  <c r="E405" i="19"/>
  <c r="F405" i="19"/>
  <c r="E402" i="19"/>
  <c r="F402" i="19"/>
  <c r="H402" i="19" s="1"/>
  <c r="E374" i="19"/>
  <c r="H374" i="19" s="1"/>
  <c r="F374" i="19"/>
  <c r="E366" i="19"/>
  <c r="F366" i="19"/>
  <c r="H366" i="19" s="1"/>
  <c r="E338" i="19"/>
  <c r="H338" i="19" s="1"/>
  <c r="F338" i="19"/>
  <c r="E330" i="19"/>
  <c r="F330" i="19"/>
  <c r="H330" i="19" s="1"/>
  <c r="E404" i="19"/>
  <c r="F404" i="19"/>
  <c r="E396" i="19"/>
  <c r="F396" i="19"/>
  <c r="H396" i="19" s="1"/>
  <c r="E360" i="19"/>
  <c r="H360" i="19" s="1"/>
  <c r="F360" i="19"/>
  <c r="E332" i="19"/>
  <c r="F332" i="19"/>
  <c r="H332" i="19" s="1"/>
  <c r="H324" i="19"/>
  <c r="E324" i="19"/>
  <c r="F324" i="19"/>
  <c r="I408" i="19"/>
  <c r="I407" i="19"/>
  <c r="I406" i="19"/>
  <c r="I405" i="19"/>
  <c r="I404" i="19"/>
  <c r="H352" i="19"/>
  <c r="F403" i="19"/>
  <c r="D401" i="19"/>
  <c r="I398" i="19"/>
  <c r="F397" i="19"/>
  <c r="H397" i="19" s="1"/>
  <c r="D395" i="19"/>
  <c r="I392" i="19"/>
  <c r="F391" i="19"/>
  <c r="H391" i="19" s="1"/>
  <c r="D389" i="19"/>
  <c r="I386" i="19"/>
  <c r="F385" i="19"/>
  <c r="H385" i="19" s="1"/>
  <c r="D383" i="19"/>
  <c r="I380" i="19"/>
  <c r="F379" i="19"/>
  <c r="H379" i="19" s="1"/>
  <c r="D377" i="19"/>
  <c r="I374" i="19"/>
  <c r="F373" i="19"/>
  <c r="H373" i="19" s="1"/>
  <c r="D371" i="19"/>
  <c r="I368" i="19"/>
  <c r="F367" i="19"/>
  <c r="D365" i="19"/>
  <c r="I362" i="19"/>
  <c r="F361" i="19"/>
  <c r="D359" i="19"/>
  <c r="I356" i="19"/>
  <c r="F355" i="19"/>
  <c r="H355" i="19" s="1"/>
  <c r="D353" i="19"/>
  <c r="I350" i="19"/>
  <c r="F349" i="19"/>
  <c r="H349" i="19" s="1"/>
  <c r="D347" i="19"/>
  <c r="I344" i="19"/>
  <c r="F343" i="19"/>
  <c r="H343" i="19" s="1"/>
  <c r="D341" i="19"/>
  <c r="I338" i="19"/>
  <c r="F337" i="19"/>
  <c r="D335" i="19"/>
  <c r="I332" i="19"/>
  <c r="F331" i="19"/>
  <c r="H331" i="19" s="1"/>
  <c r="D329" i="19"/>
  <c r="I326" i="19"/>
  <c r="F325" i="19"/>
  <c r="H325" i="19" s="1"/>
  <c r="D323" i="19"/>
  <c r="I320" i="19"/>
  <c r="H393" i="19"/>
  <c r="H403" i="19"/>
  <c r="F399" i="19"/>
  <c r="F393" i="19"/>
  <c r="F387" i="19"/>
  <c r="F381" i="19"/>
  <c r="F375" i="19"/>
  <c r="F369" i="19"/>
  <c r="H367" i="19"/>
  <c r="F363" i="19"/>
  <c r="H361" i="19"/>
  <c r="F357" i="19"/>
  <c r="F351" i="19"/>
  <c r="F345" i="19"/>
  <c r="F339" i="19"/>
  <c r="H337" i="19"/>
  <c r="F333" i="19"/>
  <c r="F321" i="19"/>
  <c r="H319" i="19"/>
  <c r="F400" i="19"/>
  <c r="H400" i="19" s="1"/>
  <c r="E399" i="19"/>
  <c r="H399" i="19" s="1"/>
  <c r="F394" i="19"/>
  <c r="H394" i="19" s="1"/>
  <c r="E393" i="19"/>
  <c r="F388" i="19"/>
  <c r="H388" i="19" s="1"/>
  <c r="E387" i="19"/>
  <c r="H387" i="19" s="1"/>
  <c r="F382" i="19"/>
  <c r="H382" i="19" s="1"/>
  <c r="E381" i="19"/>
  <c r="F376" i="19"/>
  <c r="H376" i="19" s="1"/>
  <c r="E375" i="19"/>
  <c r="H375" i="19" s="1"/>
  <c r="F370" i="19"/>
  <c r="H370" i="19" s="1"/>
  <c r="E369" i="19"/>
  <c r="H369" i="19" s="1"/>
  <c r="F364" i="19"/>
  <c r="H364" i="19" s="1"/>
  <c r="E363" i="19"/>
  <c r="F358" i="19"/>
  <c r="H358" i="19" s="1"/>
  <c r="E357" i="19"/>
  <c r="H357" i="19" s="1"/>
  <c r="F352" i="19"/>
  <c r="E351" i="19"/>
  <c r="H351" i="19" s="1"/>
  <c r="F346" i="19"/>
  <c r="H346" i="19" s="1"/>
  <c r="E345" i="19"/>
  <c r="F340" i="19"/>
  <c r="H340" i="19" s="1"/>
  <c r="E339" i="19"/>
  <c r="F334" i="19"/>
  <c r="H334" i="19" s="1"/>
  <c r="E333" i="19"/>
  <c r="H333" i="19" s="1"/>
  <c r="F328" i="19"/>
  <c r="H328" i="19" s="1"/>
  <c r="E327" i="19"/>
  <c r="H327" i="19" s="1"/>
  <c r="F322" i="19"/>
  <c r="H322" i="19" s="1"/>
  <c r="E321" i="19"/>
  <c r="D110" i="19"/>
  <c r="F110" i="19" s="1"/>
  <c r="D50" i="19"/>
  <c r="F50" i="19" s="1"/>
  <c r="D80" i="19"/>
  <c r="E80" i="19" s="1"/>
  <c r="I228" i="19"/>
  <c r="I248" i="19"/>
  <c r="D281" i="19"/>
  <c r="D117" i="19"/>
  <c r="F117" i="19" s="1"/>
  <c r="I182" i="19"/>
  <c r="I261" i="19"/>
  <c r="D312" i="19"/>
  <c r="F312" i="19" s="1"/>
  <c r="I118" i="19"/>
  <c r="I142" i="19"/>
  <c r="D183" i="19"/>
  <c r="F183" i="19" s="1"/>
  <c r="D189" i="19"/>
  <c r="D200" i="19"/>
  <c r="D202" i="19"/>
  <c r="F202" i="19" s="1"/>
  <c r="I208" i="19"/>
  <c r="F230" i="19"/>
  <c r="I250" i="19"/>
  <c r="D254" i="19"/>
  <c r="I260" i="19"/>
  <c r="D290" i="19"/>
  <c r="F290" i="19" s="1"/>
  <c r="I297" i="19"/>
  <c r="D300" i="19"/>
  <c r="F300" i="19" s="1"/>
  <c r="I33" i="19"/>
  <c r="I89" i="19"/>
  <c r="I92" i="19"/>
  <c r="I102" i="19"/>
  <c r="I121" i="19"/>
  <c r="I230" i="19"/>
  <c r="I25" i="19"/>
  <c r="D60" i="19"/>
  <c r="E60" i="19" s="1"/>
  <c r="D68" i="19"/>
  <c r="E68" i="19" s="1"/>
  <c r="D168" i="19"/>
  <c r="D177" i="19"/>
  <c r="D272" i="19"/>
  <c r="F272" i="19" s="1"/>
  <c r="I120" i="19"/>
  <c r="D307" i="19"/>
  <c r="I214" i="19"/>
  <c r="D276" i="19"/>
  <c r="E276" i="19" s="1"/>
  <c r="D302" i="19"/>
  <c r="E89" i="19"/>
  <c r="F89" i="19"/>
  <c r="D186" i="19"/>
  <c r="D222" i="19"/>
  <c r="D277" i="19"/>
  <c r="D287" i="19"/>
  <c r="D296" i="19"/>
  <c r="D304" i="19"/>
  <c r="F304" i="19" s="1"/>
  <c r="D308" i="19"/>
  <c r="F308" i="19" s="1"/>
  <c r="D313" i="19"/>
  <c r="I90" i="19"/>
  <c r="D26" i="19"/>
  <c r="F26" i="19" s="1"/>
  <c r="F79" i="19"/>
  <c r="I91" i="19"/>
  <c r="D122" i="19"/>
  <c r="E122" i="19" s="1"/>
  <c r="I127" i="19"/>
  <c r="I43" i="19"/>
  <c r="I55" i="19"/>
  <c r="I57" i="19"/>
  <c r="I134" i="19"/>
  <c r="D138" i="19"/>
  <c r="I140" i="19"/>
  <c r="D171" i="19"/>
  <c r="F171" i="19" s="1"/>
  <c r="D195" i="19"/>
  <c r="D237" i="19"/>
  <c r="E237" i="19" s="1"/>
  <c r="I258" i="19"/>
  <c r="D264" i="19"/>
  <c r="E264" i="19" s="1"/>
  <c r="D269" i="19"/>
  <c r="D314" i="19"/>
  <c r="E314" i="19" s="1"/>
  <c r="D112" i="19"/>
  <c r="F112" i="19" s="1"/>
  <c r="D174" i="19"/>
  <c r="D213" i="19"/>
  <c r="F213" i="19" s="1"/>
  <c r="D220" i="19"/>
  <c r="I39" i="19"/>
  <c r="I98" i="19"/>
  <c r="D114" i="19"/>
  <c r="D116" i="19"/>
  <c r="D135" i="19"/>
  <c r="F135" i="19" s="1"/>
  <c r="D150" i="19"/>
  <c r="D156" i="19"/>
  <c r="D160" i="19"/>
  <c r="E160" i="19" s="1"/>
  <c r="I184" i="19"/>
  <c r="D201" i="19"/>
  <c r="E201" i="19" s="1"/>
  <c r="I211" i="19"/>
  <c r="D224" i="19"/>
  <c r="F224" i="19" s="1"/>
  <c r="D238" i="19"/>
  <c r="D249" i="19"/>
  <c r="E249" i="19" s="1"/>
  <c r="I257" i="19"/>
  <c r="D265" i="19"/>
  <c r="D282" i="19"/>
  <c r="D315" i="19"/>
  <c r="D105" i="19"/>
  <c r="I148" i="19"/>
  <c r="D152" i="19"/>
  <c r="I154" i="19"/>
  <c r="D158" i="19"/>
  <c r="F158" i="19" s="1"/>
  <c r="D231" i="19"/>
  <c r="F231" i="19" s="1"/>
  <c r="D318" i="19"/>
  <c r="F318" i="19" s="1"/>
  <c r="F47" i="19"/>
  <c r="E47" i="19"/>
  <c r="E236" i="19"/>
  <c r="F236" i="19"/>
  <c r="E128" i="19"/>
  <c r="F128" i="19"/>
  <c r="E92" i="19"/>
  <c r="D215" i="19"/>
  <c r="E215" i="19" s="1"/>
  <c r="I215" i="19"/>
  <c r="I226" i="19"/>
  <c r="D226" i="19"/>
  <c r="D271" i="19"/>
  <c r="F271" i="19" s="1"/>
  <c r="I132" i="19"/>
  <c r="D132" i="19"/>
  <c r="I295" i="19"/>
  <c r="D295" i="19"/>
  <c r="I310" i="19"/>
  <c r="D310" i="19"/>
  <c r="F310" i="19" s="1"/>
  <c r="F25" i="19"/>
  <c r="H25" i="19" s="1"/>
  <c r="F34" i="19"/>
  <c r="I45" i="19"/>
  <c r="I58" i="19"/>
  <c r="F94" i="19"/>
  <c r="I129" i="19"/>
  <c r="D129" i="19"/>
  <c r="F129" i="19" s="1"/>
  <c r="D165" i="19"/>
  <c r="F165" i="19" s="1"/>
  <c r="I198" i="19"/>
  <c r="D198" i="19"/>
  <c r="D207" i="19"/>
  <c r="E207" i="19" s="1"/>
  <c r="I212" i="19"/>
  <c r="D212" i="19"/>
  <c r="F212" i="19" s="1"/>
  <c r="D219" i="19"/>
  <c r="E219" i="19" s="1"/>
  <c r="I262" i="19"/>
  <c r="D262" i="19"/>
  <c r="F262" i="19" s="1"/>
  <c r="I275" i="19"/>
  <c r="D275" i="19"/>
  <c r="I285" i="19"/>
  <c r="I289" i="19"/>
  <c r="I299" i="19"/>
  <c r="I301" i="19"/>
  <c r="D301" i="19"/>
  <c r="F301" i="19" s="1"/>
  <c r="I72" i="19"/>
  <c r="F85" i="19"/>
  <c r="H85" i="19" s="1"/>
  <c r="I96" i="19"/>
  <c r="D124" i="19"/>
  <c r="D126" i="19"/>
  <c r="D144" i="19"/>
  <c r="D176" i="19"/>
  <c r="E176" i="19" s="1"/>
  <c r="D188" i="19"/>
  <c r="E188" i="19" s="1"/>
  <c r="D192" i="19"/>
  <c r="D194" i="19"/>
  <c r="I196" i="19"/>
  <c r="D196" i="19"/>
  <c r="F196" i="19" s="1"/>
  <c r="D209" i="19"/>
  <c r="F209" i="19" s="1"/>
  <c r="I209" i="19"/>
  <c r="D232" i="19"/>
  <c r="D243" i="19"/>
  <c r="D259" i="19"/>
  <c r="I273" i="19"/>
  <c r="D273" i="19"/>
  <c r="F273" i="19" s="1"/>
  <c r="I279" i="19"/>
  <c r="D283" i="19"/>
  <c r="D293" i="19"/>
  <c r="I311" i="19"/>
  <c r="D311" i="19"/>
  <c r="I317" i="19"/>
  <c r="E27" i="19"/>
  <c r="H27" i="19" s="1"/>
  <c r="E29" i="19"/>
  <c r="D40" i="19"/>
  <c r="F40" i="19" s="1"/>
  <c r="I52" i="19"/>
  <c r="D54" i="19"/>
  <c r="F54" i="19" s="1"/>
  <c r="E57" i="19"/>
  <c r="I99" i="19"/>
  <c r="D99" i="19"/>
  <c r="F99" i="19" s="1"/>
  <c r="I100" i="19"/>
  <c r="D104" i="19"/>
  <c r="E110" i="19"/>
  <c r="H110" i="19" s="1"/>
  <c r="D141" i="19"/>
  <c r="D153" i="19"/>
  <c r="F153" i="19" s="1"/>
  <c r="D162" i="19"/>
  <c r="I190" i="19"/>
  <c r="D216" i="19"/>
  <c r="D234" i="19"/>
  <c r="I236" i="19"/>
  <c r="D240" i="19"/>
  <c r="D256" i="19"/>
  <c r="D267" i="19"/>
  <c r="F267" i="19" s="1"/>
  <c r="I267" i="19"/>
  <c r="I305" i="19"/>
  <c r="I19" i="19"/>
  <c r="I21" i="19"/>
  <c r="I27" i="19"/>
  <c r="D44" i="19"/>
  <c r="F44" i="19" s="1"/>
  <c r="F67" i="19"/>
  <c r="H67" i="19" s="1"/>
  <c r="E79" i="19"/>
  <c r="I84" i="19"/>
  <c r="I86" i="19"/>
  <c r="D86" i="19"/>
  <c r="E86" i="19" s="1"/>
  <c r="I93" i="19"/>
  <c r="D93" i="19"/>
  <c r="E93" i="19" s="1"/>
  <c r="D103" i="19"/>
  <c r="F103" i="19" s="1"/>
  <c r="I103" i="19"/>
  <c r="I109" i="19"/>
  <c r="E118" i="19"/>
  <c r="H118" i="19" s="1"/>
  <c r="D136" i="19"/>
  <c r="F136" i="19" s="1"/>
  <c r="I146" i="19"/>
  <c r="D159" i="19"/>
  <c r="F159" i="19" s="1"/>
  <c r="D164" i="19"/>
  <c r="E164" i="19" s="1"/>
  <c r="I166" i="19"/>
  <c r="D170" i="19"/>
  <c r="I178" i="19"/>
  <c r="D199" i="19"/>
  <c r="D204" i="19"/>
  <c r="F204" i="19" s="1"/>
  <c r="D206" i="19"/>
  <c r="D218" i="19"/>
  <c r="F218" i="19" s="1"/>
  <c r="D225" i="19"/>
  <c r="E230" i="19"/>
  <c r="D242" i="19"/>
  <c r="E242" i="19" s="1"/>
  <c r="I244" i="19"/>
  <c r="D244" i="19"/>
  <c r="D253" i="19"/>
  <c r="D263" i="19"/>
  <c r="E267" i="19"/>
  <c r="I278" i="19"/>
  <c r="D278" i="19"/>
  <c r="F278" i="19" s="1"/>
  <c r="I284" i="19"/>
  <c r="D284" i="19"/>
  <c r="E284" i="19" s="1"/>
  <c r="D288" i="19"/>
  <c r="F288" i="19" s="1"/>
  <c r="I294" i="19"/>
  <c r="D294" i="19"/>
  <c r="D298" i="19"/>
  <c r="F298" i="19" s="1"/>
  <c r="D309" i="19"/>
  <c r="I108" i="19"/>
  <c r="D108" i="19"/>
  <c r="I74" i="19"/>
  <c r="D74" i="19"/>
  <c r="F74" i="19" s="1"/>
  <c r="F92" i="19"/>
  <c r="F100" i="19"/>
  <c r="E100" i="19"/>
  <c r="D147" i="19"/>
  <c r="F147" i="19" s="1"/>
  <c r="F181" i="19"/>
  <c r="D221" i="19"/>
  <c r="F221" i="19" s="1"/>
  <c r="I221" i="19"/>
  <c r="D252" i="19"/>
  <c r="I266" i="19"/>
  <c r="D266" i="19"/>
  <c r="E266" i="19" s="1"/>
  <c r="D22" i="19"/>
  <c r="F22" i="19" s="1"/>
  <c r="D24" i="19"/>
  <c r="F24" i="19" s="1"/>
  <c r="E88" i="19"/>
  <c r="D94" i="19"/>
  <c r="E94" i="19" s="1"/>
  <c r="I106" i="19"/>
  <c r="D106" i="19"/>
  <c r="D111" i="19"/>
  <c r="F111" i="19" s="1"/>
  <c r="I31" i="19"/>
  <c r="I37" i="19"/>
  <c r="I46" i="19"/>
  <c r="D56" i="19"/>
  <c r="F56" i="19" s="1"/>
  <c r="F58" i="19"/>
  <c r="F64" i="19"/>
  <c r="F73" i="19"/>
  <c r="H73" i="19" s="1"/>
  <c r="E83" i="19"/>
  <c r="I123" i="19"/>
  <c r="D123" i="19"/>
  <c r="I128" i="19"/>
  <c r="D130" i="19"/>
  <c r="F130" i="19" s="1"/>
  <c r="I172" i="19"/>
  <c r="D172" i="19"/>
  <c r="F172" i="19" s="1"/>
  <c r="F248" i="19"/>
  <c r="H248" i="19" s="1"/>
  <c r="I255" i="19"/>
  <c r="D255" i="19"/>
  <c r="E255" i="19" s="1"/>
  <c r="I270" i="19"/>
  <c r="D270" i="19"/>
  <c r="F285" i="19"/>
  <c r="F302" i="19"/>
  <c r="I316" i="19"/>
  <c r="D316" i="19"/>
  <c r="E288" i="19"/>
  <c r="E70" i="19"/>
  <c r="H70" i="19" s="1"/>
  <c r="F157" i="19"/>
  <c r="I63" i="19"/>
  <c r="E82" i="19"/>
  <c r="H82" i="19" s="1"/>
  <c r="F53" i="19"/>
  <c r="E53" i="19"/>
  <c r="H53" i="19" s="1"/>
  <c r="F23" i="19"/>
  <c r="E23" i="19"/>
  <c r="F28" i="19"/>
  <c r="E28" i="19"/>
  <c r="F48" i="19"/>
  <c r="E48" i="19"/>
  <c r="H48" i="19" s="1"/>
  <c r="F30" i="19"/>
  <c r="H30" i="19" s="1"/>
  <c r="E30" i="19"/>
  <c r="F35" i="19"/>
  <c r="E35" i="19"/>
  <c r="H35" i="19" s="1"/>
  <c r="F59" i="19"/>
  <c r="E59" i="19"/>
  <c r="H59" i="19" s="1"/>
  <c r="I28" i="19"/>
  <c r="D41" i="19"/>
  <c r="E41" i="19" s="1"/>
  <c r="I41" i="19"/>
  <c r="F62" i="19"/>
  <c r="E62" i="19"/>
  <c r="F66" i="19"/>
  <c r="E66" i="19"/>
  <c r="F78" i="19"/>
  <c r="E78" i="19"/>
  <c r="F114" i="19"/>
  <c r="E114" i="19"/>
  <c r="I292" i="19"/>
  <c r="D292" i="19"/>
  <c r="I20" i="19"/>
  <c r="H28" i="19"/>
  <c r="I29" i="19"/>
  <c r="E31" i="19"/>
  <c r="D36" i="19"/>
  <c r="I38" i="19"/>
  <c r="I48" i="19"/>
  <c r="I49" i="19"/>
  <c r="I51" i="19"/>
  <c r="F55" i="19"/>
  <c r="H55" i="19" s="1"/>
  <c r="E58" i="19"/>
  <c r="H58" i="19" s="1"/>
  <c r="E61" i="19"/>
  <c r="H61" i="19" s="1"/>
  <c r="I75" i="19"/>
  <c r="I87" i="19"/>
  <c r="D97" i="19"/>
  <c r="I97" i="19"/>
  <c r="F31" i="19"/>
  <c r="E33" i="19"/>
  <c r="I34" i="19"/>
  <c r="D42" i="19"/>
  <c r="E151" i="19"/>
  <c r="F151" i="19"/>
  <c r="E19" i="19"/>
  <c r="E20" i="19"/>
  <c r="F29" i="19"/>
  <c r="H29" i="19" s="1"/>
  <c r="I30" i="19"/>
  <c r="F33" i="19"/>
  <c r="I35" i="19"/>
  <c r="E37" i="19"/>
  <c r="E38" i="19"/>
  <c r="F43" i="19"/>
  <c r="H43" i="19" s="1"/>
  <c r="F45" i="19"/>
  <c r="E46" i="19"/>
  <c r="F63" i="19"/>
  <c r="E63" i="19"/>
  <c r="F65" i="19"/>
  <c r="H65" i="19" s="1"/>
  <c r="I66" i="19"/>
  <c r="F72" i="19"/>
  <c r="E72" i="19"/>
  <c r="I78" i="19"/>
  <c r="F84" i="19"/>
  <c r="E84" i="19"/>
  <c r="F90" i="19"/>
  <c r="E90" i="19"/>
  <c r="F96" i="19"/>
  <c r="E96" i="19"/>
  <c r="D32" i="19"/>
  <c r="F32" i="19" s="1"/>
  <c r="E45" i="19"/>
  <c r="F19" i="19"/>
  <c r="E21" i="19"/>
  <c r="H21" i="19" s="1"/>
  <c r="F37" i="19"/>
  <c r="E39" i="19"/>
  <c r="H39" i="19" s="1"/>
  <c r="F46" i="19"/>
  <c r="E49" i="19"/>
  <c r="E51" i="19"/>
  <c r="H57" i="19"/>
  <c r="E64" i="19"/>
  <c r="I69" i="19"/>
  <c r="I81" i="19"/>
  <c r="D115" i="19"/>
  <c r="I115" i="19"/>
  <c r="E172" i="19"/>
  <c r="F20" i="19"/>
  <c r="I23" i="19"/>
  <c r="E26" i="19"/>
  <c r="H26" i="19" s="1"/>
  <c r="E34" i="19"/>
  <c r="F38" i="19"/>
  <c r="H38" i="19" s="1"/>
  <c r="F49" i="19"/>
  <c r="F51" i="19"/>
  <c r="E52" i="19"/>
  <c r="H52" i="19" s="1"/>
  <c r="F76" i="19"/>
  <c r="H76" i="19" s="1"/>
  <c r="F88" i="19"/>
  <c r="F71" i="19"/>
  <c r="H71" i="19" s="1"/>
  <c r="F77" i="19"/>
  <c r="H77" i="19" s="1"/>
  <c r="F83" i="19"/>
  <c r="H84" i="19"/>
  <c r="E104" i="19"/>
  <c r="E112" i="19"/>
  <c r="H112" i="19" s="1"/>
  <c r="F142" i="19"/>
  <c r="H142" i="19" s="1"/>
  <c r="E157" i="19"/>
  <c r="H157" i="19" s="1"/>
  <c r="F215" i="19"/>
  <c r="D247" i="19"/>
  <c r="I247" i="19"/>
  <c r="I61" i="19"/>
  <c r="I64" i="19"/>
  <c r="I67" i="19"/>
  <c r="I70" i="19"/>
  <c r="I73" i="19"/>
  <c r="I76" i="19"/>
  <c r="I79" i="19"/>
  <c r="I82" i="19"/>
  <c r="I85" i="19"/>
  <c r="I88" i="19"/>
  <c r="F104" i="19"/>
  <c r="F122" i="19"/>
  <c r="F148" i="19"/>
  <c r="E163" i="19"/>
  <c r="E183" i="19"/>
  <c r="D241" i="19"/>
  <c r="I241" i="19"/>
  <c r="E109" i="19"/>
  <c r="E127" i="19"/>
  <c r="E129" i="19"/>
  <c r="E133" i="19"/>
  <c r="F146" i="19"/>
  <c r="E146" i="19"/>
  <c r="F154" i="19"/>
  <c r="H154" i="19" s="1"/>
  <c r="F163" i="19"/>
  <c r="E169" i="19"/>
  <c r="D235" i="19"/>
  <c r="I235" i="19"/>
  <c r="I47" i="19"/>
  <c r="I53" i="19"/>
  <c r="I59" i="19"/>
  <c r="I65" i="19"/>
  <c r="I71" i="19"/>
  <c r="I77" i="19"/>
  <c r="I83" i="19"/>
  <c r="F109" i="19"/>
  <c r="F127" i="19"/>
  <c r="H127" i="19" s="1"/>
  <c r="F133" i="19"/>
  <c r="E139" i="19"/>
  <c r="H139" i="19" s="1"/>
  <c r="E148" i="19"/>
  <c r="F160" i="19"/>
  <c r="H160" i="19" s="1"/>
  <c r="E165" i="19"/>
  <c r="F169" i="19"/>
  <c r="E175" i="19"/>
  <c r="H175" i="19" s="1"/>
  <c r="D229" i="19"/>
  <c r="I229" i="19"/>
  <c r="F258" i="19"/>
  <c r="E258" i="19"/>
  <c r="E121" i="19"/>
  <c r="H121" i="19" s="1"/>
  <c r="E135" i="19"/>
  <c r="E145" i="19"/>
  <c r="H145" i="19" s="1"/>
  <c r="F166" i="19"/>
  <c r="H166" i="19" s="1"/>
  <c r="E167" i="19"/>
  <c r="E171" i="19"/>
  <c r="H171" i="19" s="1"/>
  <c r="E177" i="19"/>
  <c r="F177" i="19"/>
  <c r="F182" i="19"/>
  <c r="E182" i="19"/>
  <c r="E189" i="19"/>
  <c r="F189" i="19"/>
  <c r="I197" i="19"/>
  <c r="D197" i="19"/>
  <c r="D95" i="19"/>
  <c r="F95" i="19" s="1"/>
  <c r="D101" i="19"/>
  <c r="D107" i="19"/>
  <c r="D113" i="19"/>
  <c r="E113" i="19" s="1"/>
  <c r="D119" i="19"/>
  <c r="E119" i="19" s="1"/>
  <c r="D125" i="19"/>
  <c r="D131" i="19"/>
  <c r="E131" i="19" s="1"/>
  <c r="D137" i="19"/>
  <c r="E137" i="19" s="1"/>
  <c r="D143" i="19"/>
  <c r="E143" i="19" s="1"/>
  <c r="D149" i="19"/>
  <c r="D155" i="19"/>
  <c r="E155" i="19" s="1"/>
  <c r="D161" i="19"/>
  <c r="D167" i="19"/>
  <c r="F167" i="19" s="1"/>
  <c r="D173" i="19"/>
  <c r="F178" i="19"/>
  <c r="H178" i="19" s="1"/>
  <c r="D179" i="19"/>
  <c r="F179" i="19" s="1"/>
  <c r="F184" i="19"/>
  <c r="H184" i="19" s="1"/>
  <c r="D185" i="19"/>
  <c r="E185" i="19" s="1"/>
  <c r="F190" i="19"/>
  <c r="H190" i="19" s="1"/>
  <c r="D191" i="19"/>
  <c r="F191" i="19" s="1"/>
  <c r="F195" i="19"/>
  <c r="I217" i="19"/>
  <c r="I223" i="19"/>
  <c r="F219" i="19"/>
  <c r="E225" i="19"/>
  <c r="F225" i="19"/>
  <c r="E243" i="19"/>
  <c r="F243" i="19"/>
  <c r="F249" i="19"/>
  <c r="I280" i="19"/>
  <c r="D280" i="19"/>
  <c r="I133" i="19"/>
  <c r="I139" i="19"/>
  <c r="I145" i="19"/>
  <c r="I151" i="19"/>
  <c r="I157" i="19"/>
  <c r="I163" i="19"/>
  <c r="I169" i="19"/>
  <c r="I175" i="19"/>
  <c r="I181" i="19"/>
  <c r="I187" i="19"/>
  <c r="F260" i="19"/>
  <c r="E260" i="19"/>
  <c r="E181" i="19"/>
  <c r="E187" i="19"/>
  <c r="H187" i="19" s="1"/>
  <c r="E195" i="19"/>
  <c r="D203" i="19"/>
  <c r="F203" i="19" s="1"/>
  <c r="E213" i="19"/>
  <c r="D193" i="19"/>
  <c r="F193" i="19" s="1"/>
  <c r="E197" i="19"/>
  <c r="D205" i="19"/>
  <c r="F205" i="19" s="1"/>
  <c r="I268" i="19"/>
  <c r="D268" i="19"/>
  <c r="I227" i="19"/>
  <c r="I233" i="19"/>
  <c r="I239" i="19"/>
  <c r="I245" i="19"/>
  <c r="I251" i="19"/>
  <c r="F279" i="19"/>
  <c r="E279" i="19"/>
  <c r="F291" i="19"/>
  <c r="E291" i="19"/>
  <c r="E227" i="19"/>
  <c r="E233" i="19"/>
  <c r="E239" i="19"/>
  <c r="E245" i="19"/>
  <c r="E251" i="19"/>
  <c r="F227" i="19"/>
  <c r="F233" i="19"/>
  <c r="F239" i="19"/>
  <c r="F245" i="19"/>
  <c r="F251" i="19"/>
  <c r="E302" i="19"/>
  <c r="H302" i="19" s="1"/>
  <c r="F316" i="19"/>
  <c r="E316" i="19"/>
  <c r="F306" i="19"/>
  <c r="E306" i="19"/>
  <c r="E312" i="19"/>
  <c r="D274" i="19"/>
  <c r="F284" i="19"/>
  <c r="D286" i="19"/>
  <c r="F286" i="19" s="1"/>
  <c r="E280" i="19"/>
  <c r="E285" i="19"/>
  <c r="E298" i="19"/>
  <c r="H298" i="19" s="1"/>
  <c r="F314" i="19"/>
  <c r="X258" i="21" l="1"/>
  <c r="X297" i="21"/>
  <c r="X277" i="21"/>
  <c r="X144" i="21"/>
  <c r="X162" i="21"/>
  <c r="X284" i="21"/>
  <c r="X294" i="21"/>
  <c r="X280" i="21"/>
  <c r="X272" i="21"/>
  <c r="X155" i="21"/>
  <c r="X143" i="21"/>
  <c r="X105" i="21"/>
  <c r="P301" i="21"/>
  <c r="P270" i="21"/>
  <c r="P243" i="21"/>
  <c r="P213" i="21"/>
  <c r="P254" i="21"/>
  <c r="P257" i="21"/>
  <c r="P181" i="21"/>
  <c r="P133" i="21"/>
  <c r="P35" i="21"/>
  <c r="P55" i="21"/>
  <c r="P239" i="21"/>
  <c r="P269" i="21"/>
  <c r="P242" i="21"/>
  <c r="P147" i="21"/>
  <c r="P198" i="21"/>
  <c r="P76" i="21"/>
  <c r="H88" i="19"/>
  <c r="H66" i="19"/>
  <c r="E310" i="19"/>
  <c r="H310" i="19" s="1"/>
  <c r="E159" i="19"/>
  <c r="H159" i="19" s="1"/>
  <c r="E50" i="19"/>
  <c r="H50" i="19" s="1"/>
  <c r="H243" i="19"/>
  <c r="E221" i="19"/>
  <c r="E117" i="19"/>
  <c r="H117" i="19" s="1"/>
  <c r="H236" i="19"/>
  <c r="E304" i="19"/>
  <c r="H304" i="19" s="1"/>
  <c r="E278" i="19"/>
  <c r="E301" i="19"/>
  <c r="F264" i="19"/>
  <c r="H264" i="19" s="1"/>
  <c r="E231" i="19"/>
  <c r="H231" i="19" s="1"/>
  <c r="H64" i="19"/>
  <c r="F60" i="19"/>
  <c r="H60" i="19" s="1"/>
  <c r="H92" i="19"/>
  <c r="H345" i="19"/>
  <c r="H363" i="19"/>
  <c r="H381" i="19"/>
  <c r="H405" i="19"/>
  <c r="H372" i="19"/>
  <c r="H392" i="19"/>
  <c r="H413" i="19"/>
  <c r="H422" i="19"/>
  <c r="E318" i="19"/>
  <c r="F80" i="19"/>
  <c r="H80" i="19" s="1"/>
  <c r="E209" i="19"/>
  <c r="H128" i="19"/>
  <c r="H423" i="19"/>
  <c r="H408" i="19"/>
  <c r="H418" i="19"/>
  <c r="H68" i="19"/>
  <c r="E308" i="19"/>
  <c r="E158" i="19"/>
  <c r="H158" i="19" s="1"/>
  <c r="H339" i="19"/>
  <c r="H404" i="19"/>
  <c r="E273" i="19"/>
  <c r="F176" i="19"/>
  <c r="H176" i="19" s="1"/>
  <c r="F68" i="19"/>
  <c r="H89" i="19"/>
  <c r="H321" i="19"/>
  <c r="H288" i="19"/>
  <c r="H291" i="19"/>
  <c r="E224" i="19"/>
  <c r="H224" i="19" s="1"/>
  <c r="H78" i="19"/>
  <c r="H411" i="19"/>
  <c r="H258" i="22"/>
  <c r="H325" i="22"/>
  <c r="H242" i="22"/>
  <c r="H230" i="22"/>
  <c r="H300" i="22"/>
  <c r="H248" i="22"/>
  <c r="H302" i="22"/>
  <c r="H257" i="22"/>
  <c r="H232" i="22"/>
  <c r="H209" i="22"/>
  <c r="H218" i="22"/>
  <c r="H296" i="22"/>
  <c r="H286" i="22"/>
  <c r="H244" i="22"/>
  <c r="H240" i="22"/>
  <c r="H278" i="22"/>
  <c r="H208" i="22"/>
  <c r="H236" i="22"/>
  <c r="H290" i="22"/>
  <c r="H272" i="22"/>
  <c r="H329" i="22"/>
  <c r="H216" i="22"/>
  <c r="H333" i="22"/>
  <c r="H277" i="22"/>
  <c r="H222" i="22"/>
  <c r="P244" i="22"/>
  <c r="P240" i="22"/>
  <c r="P227" i="22"/>
  <c r="P234" i="22"/>
  <c r="P212" i="22"/>
  <c r="P242" i="22"/>
  <c r="P226" i="22"/>
  <c r="P213" i="22"/>
  <c r="X253" i="22"/>
  <c r="X326" i="22"/>
  <c r="X256" i="22"/>
  <c r="X264" i="22"/>
  <c r="X288" i="22"/>
  <c r="X266" i="22"/>
  <c r="X334" i="22"/>
  <c r="X252" i="22"/>
  <c r="X301" i="22"/>
  <c r="X272" i="22"/>
  <c r="X156" i="22"/>
  <c r="X93" i="22"/>
  <c r="X87" i="22"/>
  <c r="X81" i="22"/>
  <c r="X75" i="22"/>
  <c r="X69" i="22"/>
  <c r="X63" i="22"/>
  <c r="X57" i="22"/>
  <c r="X51" i="22"/>
  <c r="X45" i="22"/>
  <c r="X34" i="22"/>
  <c r="X154" i="22"/>
  <c r="X152" i="22"/>
  <c r="X193" i="22"/>
  <c r="X150" i="22"/>
  <c r="X166" i="22"/>
  <c r="X181" i="22"/>
  <c r="P150" i="22"/>
  <c r="P37" i="22"/>
  <c r="P193" i="22"/>
  <c r="P188" i="22"/>
  <c r="P127" i="22"/>
  <c r="P105" i="22"/>
  <c r="P35" i="22"/>
  <c r="P184" i="22"/>
  <c r="P158" i="22"/>
  <c r="P137" i="22"/>
  <c r="P200" i="22"/>
  <c r="P192" i="22"/>
  <c r="P144" i="22"/>
  <c r="P152" i="22"/>
  <c r="P141" i="22"/>
  <c r="P113" i="22"/>
  <c r="P109" i="22"/>
  <c r="P99" i="22"/>
  <c r="P180" i="22"/>
  <c r="P26" i="22"/>
  <c r="P22" i="22"/>
  <c r="H305" i="21"/>
  <c r="H325" i="21"/>
  <c r="H208" i="21"/>
  <c r="H266" i="21"/>
  <c r="H290" i="21"/>
  <c r="H303" i="21"/>
  <c r="H301" i="21"/>
  <c r="H295" i="21"/>
  <c r="X283" i="21"/>
  <c r="X261" i="21"/>
  <c r="X296" i="21"/>
  <c r="X222" i="21"/>
  <c r="X216" i="21"/>
  <c r="X291" i="21"/>
  <c r="X286" i="21"/>
  <c r="P327" i="21"/>
  <c r="P315" i="21"/>
  <c r="P295" i="21"/>
  <c r="P215" i="21"/>
  <c r="P233" i="21"/>
  <c r="P331" i="21"/>
  <c r="P319" i="21"/>
  <c r="P307" i="21"/>
  <c r="P207" i="21"/>
  <c r="P260" i="21"/>
  <c r="P216" i="21"/>
  <c r="P245" i="21"/>
  <c r="P227" i="21"/>
  <c r="X40" i="21"/>
  <c r="X34" i="21"/>
  <c r="X170" i="21"/>
  <c r="X31" i="21"/>
  <c r="X198" i="21"/>
  <c r="P61" i="21"/>
  <c r="P75" i="21"/>
  <c r="P144" i="21"/>
  <c r="P78" i="21"/>
  <c r="P81" i="21"/>
  <c r="P193" i="21"/>
  <c r="P114" i="21"/>
  <c r="P123" i="21"/>
  <c r="P153" i="21"/>
  <c r="P143" i="21"/>
  <c r="P142" i="21"/>
  <c r="P195" i="21"/>
  <c r="P145" i="21"/>
  <c r="P41" i="21"/>
  <c r="P188" i="21"/>
  <c r="P167" i="21"/>
  <c r="X300" i="22"/>
  <c r="X148" i="22"/>
  <c r="X91" i="22"/>
  <c r="X85" i="22"/>
  <c r="X79" i="22"/>
  <c r="X73" i="22"/>
  <c r="X67" i="22"/>
  <c r="X61" i="22"/>
  <c r="X55" i="22"/>
  <c r="X49" i="22"/>
  <c r="X280" i="22"/>
  <c r="X146" i="22"/>
  <c r="X198" i="22"/>
  <c r="X207" i="22"/>
  <c r="X97" i="22"/>
  <c r="X330" i="22"/>
  <c r="X320" i="22"/>
  <c r="X276" i="22"/>
  <c r="X254" i="22"/>
  <c r="X285" i="22"/>
  <c r="X188" i="22"/>
  <c r="X95" i="22"/>
  <c r="X89" i="22"/>
  <c r="X83" i="22"/>
  <c r="X77" i="22"/>
  <c r="X71" i="22"/>
  <c r="X65" i="22"/>
  <c r="X59" i="22"/>
  <c r="X53" i="22"/>
  <c r="X47" i="22"/>
  <c r="X297" i="22"/>
  <c r="X284" i="22"/>
  <c r="X260" i="22"/>
  <c r="X203" i="22"/>
  <c r="X270" i="22"/>
  <c r="X194" i="22"/>
  <c r="P148" i="22"/>
  <c r="P164" i="22"/>
  <c r="P119" i="22"/>
  <c r="P111" i="22"/>
  <c r="P45" i="22"/>
  <c r="P299" i="22"/>
  <c r="P31" i="22"/>
  <c r="P236" i="22"/>
  <c r="P168" i="22"/>
  <c r="P166" i="22"/>
  <c r="P162" i="22"/>
  <c r="P198" i="22"/>
  <c r="P43" i="22"/>
  <c r="P18" i="22"/>
  <c r="P174" i="22"/>
  <c r="P145" i="22"/>
  <c r="P190" i="22"/>
  <c r="P39" i="22"/>
  <c r="H261" i="22"/>
  <c r="H250" i="22"/>
  <c r="H255" i="22"/>
  <c r="H220" i="22"/>
  <c r="H210" i="22"/>
  <c r="H298" i="22"/>
  <c r="H202" i="22"/>
  <c r="H107" i="22"/>
  <c r="H335" i="22"/>
  <c r="H224" i="22"/>
  <c r="H214" i="22"/>
  <c r="H97" i="22"/>
  <c r="H327" i="21"/>
  <c r="H331" i="21"/>
  <c r="H323" i="21"/>
  <c r="H98" i="21"/>
  <c r="H86" i="21"/>
  <c r="H317" i="21"/>
  <c r="H276" i="21"/>
  <c r="H138" i="21"/>
  <c r="H311" i="21"/>
  <c r="H309" i="21"/>
  <c r="H72" i="21"/>
  <c r="H145" i="21"/>
  <c r="H299" i="21"/>
  <c r="H333" i="21"/>
  <c r="H73" i="21"/>
  <c r="H199" i="21"/>
  <c r="H128" i="21"/>
  <c r="H78" i="21"/>
  <c r="H195" i="21"/>
  <c r="H114" i="21"/>
  <c r="H82" i="21"/>
  <c r="H171" i="21"/>
  <c r="H135" i="21"/>
  <c r="H120" i="21"/>
  <c r="H185" i="21"/>
  <c r="H117" i="21"/>
  <c r="H196" i="21"/>
  <c r="H162" i="21"/>
  <c r="H46" i="21"/>
  <c r="H66" i="21"/>
  <c r="H268" i="20"/>
  <c r="H244" i="20"/>
  <c r="H334" i="21"/>
  <c r="H328" i="21"/>
  <c r="H322" i="21"/>
  <c r="H316" i="21"/>
  <c r="H310" i="21"/>
  <c r="H304" i="21"/>
  <c r="H298" i="21"/>
  <c r="P329" i="21"/>
  <c r="P317" i="21"/>
  <c r="P258" i="21"/>
  <c r="P235" i="21"/>
  <c r="P209" i="21"/>
  <c r="H307" i="21"/>
  <c r="P264" i="21"/>
  <c r="P225" i="21"/>
  <c r="P272" i="21"/>
  <c r="H202" i="21"/>
  <c r="H54" i="21"/>
  <c r="P73" i="21"/>
  <c r="H67" i="21"/>
  <c r="P84" i="21"/>
  <c r="X326" i="21"/>
  <c r="H251" i="21"/>
  <c r="P134" i="21"/>
  <c r="H139" i="21"/>
  <c r="P185" i="21"/>
  <c r="X161" i="21"/>
  <c r="P125" i="21"/>
  <c r="P118" i="21"/>
  <c r="P99" i="21"/>
  <c r="P93" i="21"/>
  <c r="X22" i="21"/>
  <c r="P196" i="21"/>
  <c r="P180" i="21"/>
  <c r="P157" i="21"/>
  <c r="X127" i="21"/>
  <c r="P102" i="21"/>
  <c r="H91" i="21"/>
  <c r="P183" i="21"/>
  <c r="P141" i="21"/>
  <c r="H121" i="21"/>
  <c r="H332" i="21"/>
  <c r="H326" i="21"/>
  <c r="H320" i="21"/>
  <c r="H314" i="21"/>
  <c r="H308" i="21"/>
  <c r="H302" i="21"/>
  <c r="H296" i="21"/>
  <c r="P303" i="21"/>
  <c r="P333" i="21"/>
  <c r="P321" i="21"/>
  <c r="P309" i="21"/>
  <c r="H315" i="21"/>
  <c r="P249" i="21"/>
  <c r="P219" i="21"/>
  <c r="P255" i="21"/>
  <c r="P223" i="21"/>
  <c r="P263" i="21"/>
  <c r="P67" i="21"/>
  <c r="H250" i="21"/>
  <c r="H234" i="21"/>
  <c r="X314" i="21"/>
  <c r="H265" i="21"/>
  <c r="X228" i="21"/>
  <c r="X207" i="21"/>
  <c r="H148" i="21"/>
  <c r="H197" i="21"/>
  <c r="X169" i="21"/>
  <c r="H81" i="21"/>
  <c r="X139" i="21"/>
  <c r="H109" i="21"/>
  <c r="P120" i="21"/>
  <c r="P91" i="21"/>
  <c r="P138" i="21"/>
  <c r="X167" i="21"/>
  <c r="H155" i="21"/>
  <c r="H123" i="21"/>
  <c r="H97" i="21"/>
  <c r="X43" i="21"/>
  <c r="X25" i="21"/>
  <c r="H101" i="21"/>
  <c r="P44" i="21"/>
  <c r="H156" i="21"/>
  <c r="P205" i="21"/>
  <c r="H329" i="21"/>
  <c r="P248" i="21"/>
  <c r="P221" i="21"/>
  <c r="H55" i="21"/>
  <c r="H313" i="21"/>
  <c r="X325" i="21"/>
  <c r="H142" i="21"/>
  <c r="P194" i="21"/>
  <c r="H127" i="21"/>
  <c r="P32" i="21"/>
  <c r="P152" i="21"/>
  <c r="P172" i="21"/>
  <c r="P29" i="21"/>
  <c r="P197" i="21"/>
  <c r="X129" i="21"/>
  <c r="X142" i="21"/>
  <c r="H336" i="21"/>
  <c r="H330" i="21"/>
  <c r="H324" i="21"/>
  <c r="H318" i="21"/>
  <c r="H312" i="21"/>
  <c r="H306" i="21"/>
  <c r="H300" i="21"/>
  <c r="P325" i="21"/>
  <c r="P313" i="21"/>
  <c r="P267" i="21"/>
  <c r="P240" i="21"/>
  <c r="P217" i="21"/>
  <c r="P297" i="21"/>
  <c r="P246" i="21"/>
  <c r="P266" i="21"/>
  <c r="H48" i="21"/>
  <c r="P251" i="21"/>
  <c r="X313" i="21"/>
  <c r="P289" i="21"/>
  <c r="H252" i="21"/>
  <c r="X245" i="21"/>
  <c r="H189" i="21"/>
  <c r="P164" i="21"/>
  <c r="H151" i="21"/>
  <c r="H112" i="21"/>
  <c r="X37" i="21"/>
  <c r="X28" i="21"/>
  <c r="X19" i="21"/>
  <c r="H165" i="21"/>
  <c r="P94" i="21"/>
  <c r="H79" i="21"/>
  <c r="P64" i="21"/>
  <c r="X186" i="21"/>
  <c r="H124" i="21"/>
  <c r="P113" i="21"/>
  <c r="H100" i="21"/>
  <c r="H92" i="21"/>
  <c r="P26" i="21"/>
  <c r="P111" i="21"/>
  <c r="P307" i="20"/>
  <c r="P310" i="20"/>
  <c r="X308" i="20"/>
  <c r="H298" i="20"/>
  <c r="H302" i="20"/>
  <c r="X316" i="20"/>
  <c r="P248" i="20"/>
  <c r="X289" i="20"/>
  <c r="X273" i="20"/>
  <c r="P264" i="20"/>
  <c r="P304" i="20"/>
  <c r="X237" i="20"/>
  <c r="X232" i="20"/>
  <c r="X311" i="20"/>
  <c r="H167" i="20"/>
  <c r="H173" i="20"/>
  <c r="H137" i="20"/>
  <c r="P96" i="20"/>
  <c r="P89" i="20"/>
  <c r="P83" i="20"/>
  <c r="P97" i="20"/>
  <c r="X28" i="20"/>
  <c r="P104" i="20"/>
  <c r="P93" i="20"/>
  <c r="P106" i="20"/>
  <c r="P67" i="20"/>
  <c r="H36" i="20"/>
  <c r="X86" i="20"/>
  <c r="H65" i="20"/>
  <c r="H50" i="20"/>
  <c r="H32" i="20"/>
  <c r="P90" i="20"/>
  <c r="P72" i="20"/>
  <c r="H39" i="20"/>
  <c r="H264" i="20"/>
  <c r="P275" i="20"/>
  <c r="P189" i="20"/>
  <c r="X122" i="20"/>
  <c r="P284" i="20"/>
  <c r="X186" i="20"/>
  <c r="X277" i="20"/>
  <c r="H186" i="20"/>
  <c r="X26" i="20"/>
  <c r="P225" i="20"/>
  <c r="H215" i="20"/>
  <c r="H316" i="20"/>
  <c r="X279" i="20"/>
  <c r="P270" i="20"/>
  <c r="X64" i="20"/>
  <c r="P98" i="20"/>
  <c r="H110" i="20"/>
  <c r="P99" i="20"/>
  <c r="P100" i="20"/>
  <c r="H54" i="20"/>
  <c r="H30" i="20"/>
  <c r="X215" i="20"/>
  <c r="H55" i="20"/>
  <c r="H43" i="20"/>
  <c r="X18" i="20"/>
  <c r="P84" i="20"/>
  <c r="H28" i="20"/>
  <c r="P285" i="20"/>
  <c r="X140" i="20"/>
  <c r="X128" i="20"/>
  <c r="X116" i="20"/>
  <c r="X274" i="20"/>
  <c r="H325" i="20"/>
  <c r="X292" i="20"/>
  <c r="P258" i="20"/>
  <c r="X286" i="20"/>
  <c r="P212" i="20"/>
  <c r="P95" i="20"/>
  <c r="P180" i="20"/>
  <c r="P80" i="20"/>
  <c r="P186" i="20"/>
  <c r="H122" i="20"/>
  <c r="H59" i="20"/>
  <c r="P69" i="20"/>
  <c r="H37" i="20"/>
  <c r="X174" i="20"/>
  <c r="P322" i="20"/>
  <c r="X299" i="20"/>
  <c r="P276" i="20"/>
  <c r="X267" i="20"/>
  <c r="P208" i="20"/>
  <c r="X241" i="20"/>
  <c r="P101" i="20"/>
  <c r="H113" i="20"/>
  <c r="H134" i="20"/>
  <c r="H47" i="20"/>
  <c r="P81" i="20"/>
  <c r="H48" i="20"/>
  <c r="H56" i="20"/>
  <c r="H38" i="20"/>
  <c r="P267" i="20"/>
  <c r="H224" i="20"/>
  <c r="H278" i="20"/>
  <c r="H233" i="20"/>
  <c r="X136" i="20"/>
  <c r="X124" i="20"/>
  <c r="X112" i="20"/>
  <c r="P261" i="20"/>
  <c r="X130" i="20"/>
  <c r="X110" i="20"/>
  <c r="P286" i="20"/>
  <c r="P252" i="21"/>
  <c r="P229" i="21"/>
  <c r="H205" i="21"/>
  <c r="H204" i="21"/>
  <c r="P261" i="21"/>
  <c r="P231" i="21"/>
  <c r="P202" i="21"/>
  <c r="P254" i="20"/>
  <c r="H299" i="20"/>
  <c r="H305" i="20"/>
  <c r="H313" i="20"/>
  <c r="H308" i="20"/>
  <c r="P238" i="20"/>
  <c r="P216" i="20"/>
  <c r="P220" i="20"/>
  <c r="F323" i="19"/>
  <c r="E323" i="19"/>
  <c r="H323" i="19" s="1"/>
  <c r="E335" i="19"/>
  <c r="F335" i="19"/>
  <c r="E347" i="19"/>
  <c r="F347" i="19"/>
  <c r="F359" i="19"/>
  <c r="E359" i="19"/>
  <c r="F371" i="19"/>
  <c r="E371" i="19"/>
  <c r="E383" i="19"/>
  <c r="F383" i="19"/>
  <c r="H383" i="19" s="1"/>
  <c r="F395" i="19"/>
  <c r="E395" i="19"/>
  <c r="H395" i="19" s="1"/>
  <c r="F329" i="19"/>
  <c r="E329" i="19"/>
  <c r="F341" i="19"/>
  <c r="E341" i="19"/>
  <c r="H341" i="19" s="1"/>
  <c r="F353" i="19"/>
  <c r="E353" i="19"/>
  <c r="F365" i="19"/>
  <c r="E365" i="19"/>
  <c r="F377" i="19"/>
  <c r="E377" i="19"/>
  <c r="H377" i="19" s="1"/>
  <c r="F389" i="19"/>
  <c r="E389" i="19"/>
  <c r="H389" i="19" s="1"/>
  <c r="F401" i="19"/>
  <c r="E401" i="19"/>
  <c r="H129" i="19"/>
  <c r="E290" i="19"/>
  <c r="H290" i="19" s="1"/>
  <c r="E286" i="19"/>
  <c r="H286" i="19" s="1"/>
  <c r="H177" i="19"/>
  <c r="H148" i="19"/>
  <c r="H151" i="19"/>
  <c r="H47" i="19"/>
  <c r="F255" i="19"/>
  <c r="H255" i="19" s="1"/>
  <c r="F188" i="19"/>
  <c r="H188" i="19" s="1"/>
  <c r="H83" i="19"/>
  <c r="F164" i="19"/>
  <c r="H230" i="19"/>
  <c r="F201" i="19"/>
  <c r="E153" i="19"/>
  <c r="H153" i="19" s="1"/>
  <c r="H301" i="19"/>
  <c r="H182" i="19"/>
  <c r="E262" i="19"/>
  <c r="E99" i="19"/>
  <c r="H99" i="19" s="1"/>
  <c r="H100" i="19"/>
  <c r="E202" i="19"/>
  <c r="H202" i="19" s="1"/>
  <c r="H258" i="19"/>
  <c r="H109" i="19"/>
  <c r="E44" i="19"/>
  <c r="E212" i="19"/>
  <c r="H212" i="19" s="1"/>
  <c r="F276" i="19"/>
  <c r="H276" i="19" s="1"/>
  <c r="H227" i="19"/>
  <c r="H195" i="19"/>
  <c r="E111" i="19"/>
  <c r="H111" i="19" s="1"/>
  <c r="H94" i="19"/>
  <c r="E74" i="19"/>
  <c r="H74" i="19" s="1"/>
  <c r="E95" i="19"/>
  <c r="H95" i="19" s="1"/>
  <c r="H51" i="19"/>
  <c r="H33" i="19"/>
  <c r="H31" i="19"/>
  <c r="E204" i="19"/>
  <c r="H204" i="19" s="1"/>
  <c r="H44" i="19"/>
  <c r="H262" i="19"/>
  <c r="E300" i="19"/>
  <c r="H300" i="19" s="1"/>
  <c r="E103" i="19"/>
  <c r="H103" i="19" s="1"/>
  <c r="H133" i="19"/>
  <c r="H169" i="19"/>
  <c r="H104" i="19"/>
  <c r="E147" i="19"/>
  <c r="H147" i="19" s="1"/>
  <c r="H63" i="19"/>
  <c r="F41" i="19"/>
  <c r="H41" i="19" s="1"/>
  <c r="H284" i="19"/>
  <c r="E24" i="19"/>
  <c r="H24" i="19" s="1"/>
  <c r="H273" i="19"/>
  <c r="F207" i="19"/>
  <c r="H207" i="19" s="1"/>
  <c r="H172" i="19"/>
  <c r="H96" i="19"/>
  <c r="F266" i="19"/>
  <c r="H266" i="19" s="1"/>
  <c r="H164" i="19"/>
  <c r="H219" i="19"/>
  <c r="F237" i="19"/>
  <c r="H237" i="19" s="1"/>
  <c r="H163" i="19"/>
  <c r="E196" i="19"/>
  <c r="H196" i="19" s="1"/>
  <c r="H215" i="19"/>
  <c r="E272" i="19"/>
  <c r="H272" i="19" s="1"/>
  <c r="H135" i="19"/>
  <c r="H90" i="19"/>
  <c r="H62" i="19"/>
  <c r="H79" i="19"/>
  <c r="H209" i="19"/>
  <c r="E22" i="19"/>
  <c r="H22" i="19" s="1"/>
  <c r="H20" i="19"/>
  <c r="H267" i="19"/>
  <c r="E130" i="19"/>
  <c r="H130" i="19" s="1"/>
  <c r="H308" i="19"/>
  <c r="H278" i="19"/>
  <c r="H312" i="19"/>
  <c r="H181" i="19"/>
  <c r="H249" i="19"/>
  <c r="H221" i="19"/>
  <c r="H201" i="19"/>
  <c r="H183" i="19"/>
  <c r="H34" i="19"/>
  <c r="H45" i="19"/>
  <c r="H72" i="19"/>
  <c r="H37" i="19"/>
  <c r="H19" i="19"/>
  <c r="F93" i="19"/>
  <c r="H93" i="19" s="1"/>
  <c r="E54" i="19"/>
  <c r="H54" i="19" s="1"/>
  <c r="E32" i="19"/>
  <c r="H32" i="19" s="1"/>
  <c r="H23" i="19"/>
  <c r="F86" i="19"/>
  <c r="H306" i="19"/>
  <c r="H245" i="19"/>
  <c r="E218" i="19"/>
  <c r="H218" i="19" s="1"/>
  <c r="H260" i="19"/>
  <c r="F131" i="19"/>
  <c r="H131" i="19" s="1"/>
  <c r="F242" i="19"/>
  <c r="H242" i="19" s="1"/>
  <c r="H285" i="19"/>
  <c r="E271" i="19"/>
  <c r="H271" i="19" s="1"/>
  <c r="H239" i="19"/>
  <c r="H167" i="19"/>
  <c r="E136" i="19"/>
  <c r="H136" i="19" s="1"/>
  <c r="H46" i="19"/>
  <c r="E56" i="19"/>
  <c r="H56" i="19" s="1"/>
  <c r="H314" i="19"/>
  <c r="H318" i="19"/>
  <c r="H316" i="19"/>
  <c r="H279" i="19"/>
  <c r="H213" i="19"/>
  <c r="H225" i="19"/>
  <c r="H189" i="19"/>
  <c r="H86" i="19"/>
  <c r="H165" i="19"/>
  <c r="H122" i="19"/>
  <c r="H114" i="19"/>
  <c r="E40" i="19"/>
  <c r="H40" i="19" s="1"/>
  <c r="E217" i="19"/>
  <c r="F217" i="19"/>
  <c r="E161" i="19"/>
  <c r="F161" i="19"/>
  <c r="E107" i="19"/>
  <c r="F107" i="19"/>
  <c r="F299" i="19"/>
  <c r="E299" i="19"/>
  <c r="H299" i="19" s="1"/>
  <c r="F317" i="19"/>
  <c r="E317" i="19"/>
  <c r="F309" i="19"/>
  <c r="E309" i="19"/>
  <c r="E270" i="19"/>
  <c r="F270" i="19"/>
  <c r="H270" i="19" s="1"/>
  <c r="F214" i="19"/>
  <c r="E214" i="19"/>
  <c r="F194" i="19"/>
  <c r="E194" i="19"/>
  <c r="E193" i="19"/>
  <c r="H193" i="19" s="1"/>
  <c r="E254" i="19"/>
  <c r="F254" i="19"/>
  <c r="E179" i="19"/>
  <c r="H179" i="19" s="1"/>
  <c r="F120" i="19"/>
  <c r="E120" i="19"/>
  <c r="F132" i="19"/>
  <c r="E132" i="19"/>
  <c r="H132" i="19" s="1"/>
  <c r="F87" i="19"/>
  <c r="E87" i="19"/>
  <c r="F69" i="19"/>
  <c r="E69" i="19"/>
  <c r="F192" i="19"/>
  <c r="E192" i="19"/>
  <c r="F143" i="19"/>
  <c r="H143" i="19" s="1"/>
  <c r="F101" i="19"/>
  <c r="E257" i="19"/>
  <c r="F257" i="19"/>
  <c r="F265" i="19"/>
  <c r="E265" i="19"/>
  <c r="E105" i="19"/>
  <c r="H105" i="19" s="1"/>
  <c r="F105" i="19"/>
  <c r="F281" i="19"/>
  <c r="E281" i="19"/>
  <c r="E294" i="19"/>
  <c r="F294" i="19"/>
  <c r="F252" i="19"/>
  <c r="E252" i="19"/>
  <c r="F234" i="19"/>
  <c r="E234" i="19"/>
  <c r="H234" i="19" s="1"/>
  <c r="F313" i="19"/>
  <c r="E313" i="19"/>
  <c r="F263" i="19"/>
  <c r="E263" i="19"/>
  <c r="F295" i="19"/>
  <c r="E295" i="19"/>
  <c r="F283" i="19"/>
  <c r="E283" i="19"/>
  <c r="H283" i="19" s="1"/>
  <c r="E253" i="19"/>
  <c r="F253" i="19"/>
  <c r="E241" i="19"/>
  <c r="F241" i="19"/>
  <c r="H241" i="19" s="1"/>
  <c r="E229" i="19"/>
  <c r="F229" i="19"/>
  <c r="E211" i="19"/>
  <c r="F211" i="19"/>
  <c r="F206" i="19"/>
  <c r="E206" i="19"/>
  <c r="E191" i="19"/>
  <c r="H191" i="19" s="1"/>
  <c r="F186" i="19"/>
  <c r="E186" i="19"/>
  <c r="F174" i="19"/>
  <c r="E174" i="19"/>
  <c r="F170" i="19"/>
  <c r="E170" i="19"/>
  <c r="F116" i="19"/>
  <c r="E116" i="19"/>
  <c r="E125" i="19"/>
  <c r="F125" i="19"/>
  <c r="F113" i="19"/>
  <c r="H113" i="19" s="1"/>
  <c r="F137" i="19"/>
  <c r="H137" i="19" s="1"/>
  <c r="H49" i="19"/>
  <c r="E101" i="19"/>
  <c r="E149" i="19"/>
  <c r="F149" i="19"/>
  <c r="F303" i="19"/>
  <c r="E303" i="19"/>
  <c r="H303" i="19" s="1"/>
  <c r="F232" i="19"/>
  <c r="E232" i="19"/>
  <c r="F162" i="19"/>
  <c r="E162" i="19"/>
  <c r="H162" i="19" s="1"/>
  <c r="E173" i="19"/>
  <c r="F292" i="19"/>
  <c r="F305" i="19"/>
  <c r="E305" i="19"/>
  <c r="F277" i="19"/>
  <c r="E277" i="19"/>
  <c r="H277" i="19" s="1"/>
  <c r="F311" i="19"/>
  <c r="E311" i="19"/>
  <c r="H311" i="19" s="1"/>
  <c r="F297" i="19"/>
  <c r="E297" i="19"/>
  <c r="E261" i="19"/>
  <c r="F261" i="19"/>
  <c r="H261" i="19" s="1"/>
  <c r="F250" i="19"/>
  <c r="E250" i="19"/>
  <c r="F238" i="19"/>
  <c r="E238" i="19"/>
  <c r="H238" i="19" s="1"/>
  <c r="F226" i="19"/>
  <c r="E226" i="19"/>
  <c r="F208" i="19"/>
  <c r="E208" i="19"/>
  <c r="E216" i="19"/>
  <c r="F216" i="19"/>
  <c r="E199" i="19"/>
  <c r="F199" i="19"/>
  <c r="F156" i="19"/>
  <c r="E156" i="19"/>
  <c r="F152" i="19"/>
  <c r="E152" i="19"/>
  <c r="F102" i="19"/>
  <c r="E102" i="19"/>
  <c r="H146" i="19"/>
  <c r="F168" i="19"/>
  <c r="E168" i="19"/>
  <c r="E115" i="19"/>
  <c r="F115" i="19"/>
  <c r="F98" i="19"/>
  <c r="E98" i="19"/>
  <c r="F75" i="19"/>
  <c r="E75" i="19"/>
  <c r="F108" i="19"/>
  <c r="E108" i="19"/>
  <c r="H108" i="19" s="1"/>
  <c r="F307" i="19"/>
  <c r="E307" i="19"/>
  <c r="E91" i="19"/>
  <c r="F91" i="19"/>
  <c r="F240" i="19"/>
  <c r="E240" i="19"/>
  <c r="F244" i="19"/>
  <c r="E244" i="19"/>
  <c r="F134" i="19"/>
  <c r="E134" i="19"/>
  <c r="E292" i="19"/>
  <c r="F274" i="19"/>
  <c r="F293" i="19"/>
  <c r="E293" i="19"/>
  <c r="E282" i="19"/>
  <c r="F282" i="19"/>
  <c r="F246" i="19"/>
  <c r="E246" i="19"/>
  <c r="H246" i="19" s="1"/>
  <c r="F228" i="19"/>
  <c r="E228" i="19"/>
  <c r="H251" i="19"/>
  <c r="H233" i="19"/>
  <c r="F268" i="19"/>
  <c r="E223" i="19"/>
  <c r="F223" i="19"/>
  <c r="F280" i="19"/>
  <c r="H280" i="19" s="1"/>
  <c r="E203" i="19"/>
  <c r="H203" i="19" s="1"/>
  <c r="F198" i="19"/>
  <c r="E198" i="19"/>
  <c r="H198" i="19" s="1"/>
  <c r="F197" i="19"/>
  <c r="H197" i="19" s="1"/>
  <c r="F150" i="19"/>
  <c r="E150" i="19"/>
  <c r="F155" i="19"/>
  <c r="H155" i="19" s="1"/>
  <c r="F185" i="19"/>
  <c r="H185" i="19" s="1"/>
  <c r="F138" i="19"/>
  <c r="E138" i="19"/>
  <c r="F124" i="19"/>
  <c r="E124" i="19"/>
  <c r="E97" i="19"/>
  <c r="F97" i="19"/>
  <c r="F140" i="19"/>
  <c r="E140" i="19"/>
  <c r="F173" i="19"/>
  <c r="F42" i="19"/>
  <c r="E42" i="19"/>
  <c r="F180" i="19"/>
  <c r="E180" i="19"/>
  <c r="F126" i="19"/>
  <c r="E126" i="19"/>
  <c r="F287" i="19"/>
  <c r="E287" i="19"/>
  <c r="F269" i="19"/>
  <c r="E269" i="19"/>
  <c r="H269" i="19" s="1"/>
  <c r="E256" i="19"/>
  <c r="F256" i="19"/>
  <c r="E210" i="19"/>
  <c r="F210" i="19"/>
  <c r="F289" i="19"/>
  <c r="E289" i="19"/>
  <c r="H289" i="19" s="1"/>
  <c r="E268" i="19"/>
  <c r="H268" i="19" s="1"/>
  <c r="F275" i="19"/>
  <c r="E275" i="19"/>
  <c r="F315" i="19"/>
  <c r="E315" i="19"/>
  <c r="E274" i="19"/>
  <c r="E259" i="19"/>
  <c r="F259" i="19"/>
  <c r="H259" i="19" s="1"/>
  <c r="E247" i="19"/>
  <c r="F247" i="19"/>
  <c r="E235" i="19"/>
  <c r="F235" i="19"/>
  <c r="F220" i="19"/>
  <c r="E220" i="19"/>
  <c r="H220" i="19" s="1"/>
  <c r="F222" i="19"/>
  <c r="E222" i="19"/>
  <c r="E205" i="19"/>
  <c r="H205" i="19" s="1"/>
  <c r="F144" i="19"/>
  <c r="E144" i="19"/>
  <c r="F200" i="19"/>
  <c r="E200" i="19"/>
  <c r="E123" i="19"/>
  <c r="F123" i="19"/>
  <c r="F106" i="19"/>
  <c r="E106" i="19"/>
  <c r="F81" i="19"/>
  <c r="E81" i="19"/>
  <c r="F119" i="19"/>
  <c r="H119" i="19" s="1"/>
  <c r="F36" i="19"/>
  <c r="E36" i="19"/>
  <c r="E296" i="19"/>
  <c r="F296" i="19"/>
  <c r="E141" i="19"/>
  <c r="F141" i="19"/>
  <c r="H309" i="19" l="1"/>
  <c r="H347" i="19"/>
  <c r="H123" i="19"/>
  <c r="H287" i="19"/>
  <c r="H97" i="19"/>
  <c r="H168" i="19"/>
  <c r="H263" i="19"/>
  <c r="H87" i="19"/>
  <c r="H401" i="19"/>
  <c r="H365" i="19"/>
  <c r="H329" i="19"/>
  <c r="H371" i="19"/>
  <c r="H335" i="19"/>
  <c r="H353" i="19"/>
  <c r="H359" i="19"/>
  <c r="H223" i="19"/>
  <c r="H250" i="19"/>
  <c r="H254" i="19"/>
  <c r="H274" i="19"/>
  <c r="H235" i="19"/>
  <c r="H102" i="19"/>
  <c r="H226" i="19"/>
  <c r="H294" i="19"/>
  <c r="H210" i="19"/>
  <c r="H281" i="19"/>
  <c r="H257" i="19"/>
  <c r="H101" i="19"/>
  <c r="H296" i="19"/>
  <c r="H106" i="19"/>
  <c r="H144" i="19"/>
  <c r="H228" i="19"/>
  <c r="H307" i="19"/>
  <c r="H116" i="19"/>
  <c r="H186" i="19"/>
  <c r="H252" i="19"/>
  <c r="H69" i="19"/>
  <c r="H42" i="19"/>
  <c r="H216" i="19"/>
  <c r="H125" i="19"/>
  <c r="H295" i="19"/>
  <c r="H217" i="19"/>
  <c r="H256" i="19"/>
  <c r="H126" i="19"/>
  <c r="H292" i="19"/>
  <c r="H156" i="19"/>
  <c r="H305" i="19"/>
  <c r="H232" i="19"/>
  <c r="H211" i="19"/>
  <c r="H265" i="19"/>
  <c r="H282" i="19"/>
  <c r="H91" i="19"/>
  <c r="H115" i="19"/>
  <c r="H229" i="19"/>
  <c r="H247" i="19"/>
  <c r="H180" i="19"/>
  <c r="H199" i="19"/>
  <c r="H170" i="19"/>
  <c r="H206" i="19"/>
  <c r="H120" i="19"/>
  <c r="H194" i="19"/>
  <c r="H161" i="19"/>
  <c r="H81" i="19"/>
  <c r="H200" i="19"/>
  <c r="H222" i="19"/>
  <c r="H134" i="19"/>
  <c r="H98" i="19"/>
  <c r="H152" i="19"/>
  <c r="H173" i="19"/>
  <c r="H313" i="19"/>
  <c r="H214" i="19"/>
  <c r="H36" i="19"/>
  <c r="H315" i="19"/>
  <c r="H124" i="19"/>
  <c r="H150" i="19"/>
  <c r="H293" i="19"/>
  <c r="H244" i="19"/>
  <c r="H208" i="19"/>
  <c r="H253" i="19"/>
  <c r="H107" i="19"/>
  <c r="H141" i="19"/>
  <c r="H275" i="19"/>
  <c r="H140" i="19"/>
  <c r="H138" i="19"/>
  <c r="H240" i="19"/>
  <c r="H75" i="19"/>
  <c r="H297" i="19"/>
  <c r="H149" i="19"/>
  <c r="H174" i="19"/>
  <c r="H192" i="19"/>
  <c r="H317" i="19"/>
  <c r="H91" i="24" l="1"/>
  <c r="M365" i="25"/>
  <c r="L365" i="25"/>
  <c r="M364" i="25"/>
  <c r="L364" i="25"/>
  <c r="M363" i="25"/>
  <c r="L363" i="25"/>
  <c r="M362" i="25"/>
  <c r="L362" i="25"/>
  <c r="M361" i="25"/>
  <c r="L361" i="25"/>
  <c r="M360" i="25"/>
  <c r="L360" i="25"/>
  <c r="M359" i="25"/>
  <c r="L359" i="25"/>
  <c r="M358" i="25"/>
  <c r="L358" i="25"/>
  <c r="M357" i="25"/>
  <c r="L357" i="25"/>
  <c r="M356" i="25"/>
  <c r="L356" i="25"/>
  <c r="M355" i="25"/>
  <c r="L355" i="25"/>
  <c r="M354" i="25"/>
  <c r="L354" i="25"/>
  <c r="M353" i="25"/>
  <c r="L353" i="25"/>
  <c r="M352" i="25"/>
  <c r="L352" i="25"/>
  <c r="M351" i="25"/>
  <c r="L351" i="25"/>
  <c r="M350" i="25"/>
  <c r="L350" i="25"/>
  <c r="M349" i="25"/>
  <c r="L349" i="25"/>
  <c r="M348" i="25"/>
  <c r="L348" i="25"/>
  <c r="M347" i="25"/>
  <c r="L347" i="25"/>
  <c r="M346" i="25"/>
  <c r="L346" i="25"/>
  <c r="M345" i="25"/>
  <c r="L345" i="25"/>
  <c r="M344" i="25"/>
  <c r="L344" i="25"/>
  <c r="M343" i="25"/>
  <c r="L343" i="25"/>
  <c r="M342" i="25"/>
  <c r="L342" i="25"/>
  <c r="M341" i="25"/>
  <c r="L341" i="25"/>
  <c r="M340" i="25"/>
  <c r="L340" i="25"/>
  <c r="M339" i="25"/>
  <c r="L339" i="25"/>
  <c r="M338" i="25"/>
  <c r="L338" i="25"/>
  <c r="M337" i="25"/>
  <c r="L337" i="25"/>
  <c r="M336" i="25"/>
  <c r="L336" i="25"/>
  <c r="M335" i="25"/>
  <c r="L335" i="25"/>
  <c r="M334" i="25"/>
  <c r="L334" i="25"/>
  <c r="M333" i="25"/>
  <c r="L333" i="25"/>
  <c r="M332" i="25"/>
  <c r="L332" i="25"/>
  <c r="M331" i="25"/>
  <c r="L331" i="25"/>
  <c r="M330" i="25"/>
  <c r="L330" i="25"/>
  <c r="M329" i="25"/>
  <c r="L329" i="25"/>
  <c r="M328" i="25"/>
  <c r="L328" i="25"/>
  <c r="M327" i="25"/>
  <c r="L327" i="25"/>
  <c r="M326" i="25"/>
  <c r="L326" i="25"/>
  <c r="M325" i="25"/>
  <c r="L325" i="25"/>
  <c r="M324" i="25"/>
  <c r="L324" i="25"/>
  <c r="M323" i="25"/>
  <c r="L323" i="25"/>
  <c r="M322" i="25"/>
  <c r="L322" i="25"/>
  <c r="M321" i="25"/>
  <c r="L321" i="25"/>
  <c r="M320" i="25"/>
  <c r="L320" i="25"/>
  <c r="M319" i="25"/>
  <c r="L319" i="25"/>
  <c r="M318" i="25"/>
  <c r="L318" i="25"/>
  <c r="M317" i="25"/>
  <c r="L317" i="25"/>
  <c r="M316" i="25"/>
  <c r="L316" i="25"/>
  <c r="M315" i="25"/>
  <c r="L315" i="25"/>
  <c r="M314" i="25"/>
  <c r="L314" i="25"/>
  <c r="M313" i="25"/>
  <c r="L313" i="25"/>
  <c r="M312" i="25"/>
  <c r="L312" i="25"/>
  <c r="M311" i="25"/>
  <c r="L311" i="25"/>
  <c r="M310" i="25"/>
  <c r="L310" i="25"/>
  <c r="M309" i="25"/>
  <c r="L309" i="25"/>
  <c r="M308" i="25"/>
  <c r="L308" i="25"/>
  <c r="M307" i="25"/>
  <c r="L307" i="25"/>
  <c r="M306" i="25"/>
  <c r="L306" i="25"/>
  <c r="M305" i="25"/>
  <c r="L305" i="25"/>
  <c r="M304" i="25"/>
  <c r="L304" i="25"/>
  <c r="M303" i="25"/>
  <c r="L303" i="25"/>
  <c r="M302" i="25"/>
  <c r="L302" i="25"/>
  <c r="M301" i="25"/>
  <c r="L301" i="25"/>
  <c r="M300" i="25"/>
  <c r="L300" i="25"/>
  <c r="M299" i="25"/>
  <c r="L299" i="25"/>
  <c r="M298" i="25"/>
  <c r="L298" i="25"/>
  <c r="M297" i="25"/>
  <c r="L297" i="25"/>
  <c r="M296" i="25"/>
  <c r="L296" i="25"/>
  <c r="M295" i="25"/>
  <c r="L295" i="25"/>
  <c r="M294" i="25"/>
  <c r="L294" i="25"/>
  <c r="M293" i="25"/>
  <c r="L293" i="25"/>
  <c r="M292" i="25"/>
  <c r="L292" i="25"/>
  <c r="M291" i="25"/>
  <c r="L291" i="25"/>
  <c r="M290" i="25"/>
  <c r="L290" i="25"/>
  <c r="M289" i="25"/>
  <c r="L289" i="25"/>
  <c r="M288" i="25"/>
  <c r="L288" i="25"/>
  <c r="M287" i="25"/>
  <c r="L287" i="25"/>
  <c r="M286" i="25"/>
  <c r="L286" i="25"/>
  <c r="M285" i="25"/>
  <c r="L285" i="25"/>
  <c r="M284" i="25"/>
  <c r="L284" i="25"/>
  <c r="M283" i="25"/>
  <c r="L283" i="25"/>
  <c r="M282" i="25"/>
  <c r="L282" i="25"/>
  <c r="M281" i="25"/>
  <c r="L281" i="25"/>
  <c r="M280" i="25"/>
  <c r="L280" i="25"/>
  <c r="M279" i="25"/>
  <c r="L279" i="25"/>
  <c r="M278" i="25"/>
  <c r="L278" i="25"/>
  <c r="M277" i="25"/>
  <c r="L277" i="25"/>
  <c r="M276" i="25"/>
  <c r="L276" i="25"/>
  <c r="M275" i="25"/>
  <c r="L275" i="25"/>
  <c r="M274" i="25"/>
  <c r="L274" i="25"/>
  <c r="M273" i="25"/>
  <c r="L273" i="25"/>
  <c r="M272" i="25"/>
  <c r="L272" i="25"/>
  <c r="M271" i="25"/>
  <c r="L271" i="25"/>
  <c r="M270" i="25"/>
  <c r="L270" i="25"/>
  <c r="M269" i="25"/>
  <c r="L269" i="25"/>
  <c r="M268" i="25"/>
  <c r="L268" i="25"/>
  <c r="M267" i="25"/>
  <c r="L267" i="25"/>
  <c r="M266" i="25"/>
  <c r="L266" i="25"/>
  <c r="M265" i="25"/>
  <c r="L265" i="25"/>
  <c r="M264" i="25"/>
  <c r="L264" i="25"/>
  <c r="M263" i="25"/>
  <c r="L263" i="25"/>
  <c r="M262" i="25"/>
  <c r="L262" i="25"/>
  <c r="M261" i="25"/>
  <c r="L261" i="25"/>
  <c r="M260" i="25"/>
  <c r="L260" i="25"/>
  <c r="M259" i="25"/>
  <c r="L259" i="25"/>
  <c r="M258" i="25"/>
  <c r="L258" i="25"/>
  <c r="M257" i="25"/>
  <c r="L257" i="25"/>
  <c r="M256" i="25"/>
  <c r="L256" i="25"/>
  <c r="M255" i="25"/>
  <c r="L255" i="25"/>
  <c r="M254" i="25"/>
  <c r="L254" i="25"/>
  <c r="M253" i="25"/>
  <c r="L253" i="25"/>
  <c r="M252" i="25"/>
  <c r="L252" i="25"/>
  <c r="M251" i="25"/>
  <c r="L251" i="25"/>
  <c r="M250" i="25"/>
  <c r="L250" i="25"/>
  <c r="M249" i="25"/>
  <c r="L249" i="25"/>
  <c r="M248" i="25"/>
  <c r="L248" i="25"/>
  <c r="M247" i="25"/>
  <c r="L247" i="25"/>
  <c r="M246" i="25"/>
  <c r="L246" i="25"/>
  <c r="M245" i="25"/>
  <c r="L245" i="25"/>
  <c r="M244" i="25"/>
  <c r="L244" i="25"/>
  <c r="M243" i="25"/>
  <c r="L243" i="25"/>
  <c r="M242" i="25"/>
  <c r="L242" i="25"/>
  <c r="M241" i="25"/>
  <c r="L241" i="25"/>
  <c r="M240" i="25"/>
  <c r="L240" i="25"/>
  <c r="M239" i="25"/>
  <c r="L239" i="25"/>
  <c r="M238" i="25"/>
  <c r="L238" i="25"/>
  <c r="M237" i="25"/>
  <c r="L237" i="25"/>
  <c r="M236" i="25"/>
  <c r="L236" i="25"/>
  <c r="M235" i="25"/>
  <c r="L235" i="25"/>
  <c r="M234" i="25"/>
  <c r="L234" i="25"/>
  <c r="M233" i="25"/>
  <c r="L233" i="25"/>
  <c r="M232" i="25"/>
  <c r="L232" i="25"/>
  <c r="M231" i="25"/>
  <c r="L231" i="25"/>
  <c r="M230" i="25"/>
  <c r="L230" i="25"/>
  <c r="M229" i="25"/>
  <c r="L229" i="25"/>
  <c r="M228" i="25"/>
  <c r="L228" i="25"/>
  <c r="M227" i="25"/>
  <c r="L227" i="25"/>
  <c r="M226" i="25"/>
  <c r="L226" i="25"/>
  <c r="M225" i="25"/>
  <c r="L225" i="25"/>
  <c r="M224" i="25"/>
  <c r="L224" i="25"/>
  <c r="M223" i="25"/>
  <c r="L223" i="25"/>
  <c r="M222" i="25"/>
  <c r="L222" i="25"/>
  <c r="M221" i="25"/>
  <c r="L221" i="25"/>
  <c r="M220" i="25"/>
  <c r="L220" i="25"/>
  <c r="M219" i="25"/>
  <c r="L219" i="25"/>
  <c r="M218" i="25"/>
  <c r="L218" i="25"/>
  <c r="M217" i="25"/>
  <c r="L217" i="25"/>
  <c r="M216" i="25"/>
  <c r="L216" i="25"/>
  <c r="M215" i="25"/>
  <c r="L215" i="25"/>
  <c r="M214" i="25"/>
  <c r="L214" i="25"/>
  <c r="M213" i="25"/>
  <c r="L213" i="25"/>
  <c r="M212" i="25"/>
  <c r="L212" i="25"/>
  <c r="M211" i="25"/>
  <c r="L211" i="25"/>
  <c r="M210" i="25"/>
  <c r="L210" i="25"/>
  <c r="M209" i="25"/>
  <c r="L209" i="25"/>
  <c r="M208" i="25"/>
  <c r="L208" i="25"/>
  <c r="M207" i="25"/>
  <c r="L207" i="25"/>
  <c r="M206" i="25"/>
  <c r="L206" i="25"/>
  <c r="M205" i="25"/>
  <c r="L205" i="25"/>
  <c r="M204" i="25"/>
  <c r="L204" i="25"/>
  <c r="M203" i="25"/>
  <c r="L203" i="25"/>
  <c r="M202" i="25"/>
  <c r="L202" i="25"/>
  <c r="M201" i="25"/>
  <c r="L201" i="25"/>
  <c r="M200" i="25"/>
  <c r="L200" i="25"/>
  <c r="M199" i="25"/>
  <c r="L199" i="25"/>
  <c r="M198" i="25"/>
  <c r="L198" i="25"/>
  <c r="M197" i="25"/>
  <c r="L197" i="25"/>
  <c r="M196" i="25"/>
  <c r="L196" i="25"/>
  <c r="M195" i="25"/>
  <c r="L195" i="25"/>
  <c r="M194" i="25"/>
  <c r="L194" i="25"/>
  <c r="M193" i="25"/>
  <c r="L193" i="25"/>
  <c r="M192" i="25"/>
  <c r="L192" i="25"/>
  <c r="M191" i="25"/>
  <c r="L191" i="25"/>
  <c r="M190" i="25"/>
  <c r="L190" i="25"/>
  <c r="M189" i="25"/>
  <c r="L189" i="25"/>
  <c r="M188" i="25"/>
  <c r="L188" i="25"/>
  <c r="M187" i="25"/>
  <c r="L187" i="25"/>
  <c r="M186" i="25"/>
  <c r="L186" i="25"/>
  <c r="M185" i="25"/>
  <c r="L185" i="25"/>
  <c r="M184" i="25"/>
  <c r="L184" i="25"/>
  <c r="M183" i="25"/>
  <c r="L183" i="25"/>
  <c r="M182" i="25"/>
  <c r="L182" i="25"/>
  <c r="M181" i="25"/>
  <c r="L181" i="25"/>
  <c r="M180" i="25"/>
  <c r="L180" i="25"/>
  <c r="M179" i="25"/>
  <c r="L179" i="25"/>
  <c r="M178" i="25"/>
  <c r="L178" i="25"/>
  <c r="M177" i="25"/>
  <c r="L177" i="25"/>
  <c r="M176" i="25"/>
  <c r="L176" i="25"/>
  <c r="M175" i="25"/>
  <c r="L175" i="25"/>
  <c r="M174" i="25"/>
  <c r="L174" i="25"/>
  <c r="M173" i="25"/>
  <c r="L173" i="25"/>
  <c r="M172" i="25"/>
  <c r="L172" i="25"/>
  <c r="M171" i="25"/>
  <c r="L171" i="25"/>
  <c r="M170" i="25"/>
  <c r="L170" i="25"/>
  <c r="M169" i="25"/>
  <c r="L169" i="25"/>
  <c r="M168" i="25"/>
  <c r="L168" i="25"/>
  <c r="M167" i="25"/>
  <c r="L167" i="25"/>
  <c r="M166" i="25"/>
  <c r="L166" i="25"/>
  <c r="M165" i="25"/>
  <c r="L165" i="25"/>
  <c r="M164" i="25"/>
  <c r="L164" i="25"/>
  <c r="M163" i="25"/>
  <c r="L163" i="25"/>
  <c r="M162" i="25"/>
  <c r="L162" i="25"/>
  <c r="M161" i="25"/>
  <c r="L161" i="25"/>
  <c r="M160" i="25"/>
  <c r="L160" i="25"/>
  <c r="M159" i="25"/>
  <c r="L159" i="25"/>
  <c r="M158" i="25"/>
  <c r="L158" i="25"/>
  <c r="M157" i="25"/>
  <c r="L157" i="25"/>
  <c r="M156" i="25"/>
  <c r="L156" i="25"/>
  <c r="M155" i="25"/>
  <c r="L155" i="25"/>
  <c r="M154" i="25"/>
  <c r="L154" i="25"/>
  <c r="M153" i="25"/>
  <c r="L153" i="25"/>
  <c r="M152" i="25"/>
  <c r="L152" i="25"/>
  <c r="M151" i="25"/>
  <c r="L151" i="25"/>
  <c r="M150" i="25"/>
  <c r="L150" i="25"/>
  <c r="M149" i="25"/>
  <c r="L149" i="25"/>
  <c r="M148" i="25"/>
  <c r="L148" i="25"/>
  <c r="M147" i="25"/>
  <c r="L147" i="25"/>
  <c r="M146" i="25"/>
  <c r="L146" i="25"/>
  <c r="M145" i="25"/>
  <c r="L145" i="25"/>
  <c r="M144" i="25"/>
  <c r="L144" i="25"/>
  <c r="M143" i="25"/>
  <c r="L143" i="25"/>
  <c r="M142" i="25"/>
  <c r="L142" i="25"/>
  <c r="M141" i="25"/>
  <c r="L141" i="25"/>
  <c r="M140" i="25"/>
  <c r="L140" i="25"/>
  <c r="M139" i="25"/>
  <c r="L139" i="25"/>
  <c r="M138" i="25"/>
  <c r="L138" i="25"/>
  <c r="M137" i="25"/>
  <c r="L137" i="25"/>
  <c r="M136" i="25"/>
  <c r="L136" i="25"/>
  <c r="M135" i="25"/>
  <c r="L135" i="25"/>
  <c r="M134" i="25"/>
  <c r="L134" i="25"/>
  <c r="M133" i="25"/>
  <c r="L133" i="25"/>
  <c r="M132" i="25"/>
  <c r="L132" i="25"/>
  <c r="M131" i="25"/>
  <c r="L131" i="25"/>
  <c r="M130" i="25"/>
  <c r="L130" i="25"/>
  <c r="M129" i="25"/>
  <c r="L129" i="25"/>
  <c r="M128" i="25"/>
  <c r="L128" i="25"/>
  <c r="M127" i="25"/>
  <c r="L127" i="25"/>
  <c r="M126" i="25"/>
  <c r="L126" i="25"/>
  <c r="M125" i="25"/>
  <c r="L125" i="25"/>
  <c r="M124" i="25"/>
  <c r="L124" i="25"/>
  <c r="M123" i="25"/>
  <c r="L123" i="25"/>
  <c r="M122" i="25"/>
  <c r="L122" i="25"/>
  <c r="M121" i="25"/>
  <c r="L121" i="25"/>
  <c r="M120" i="25"/>
  <c r="L120" i="25"/>
  <c r="M119" i="25"/>
  <c r="L119" i="25"/>
  <c r="M118" i="25"/>
  <c r="L118" i="25"/>
  <c r="M117" i="25"/>
  <c r="L117" i="25"/>
  <c r="M116" i="25"/>
  <c r="L116" i="25"/>
  <c r="M115" i="25"/>
  <c r="L115" i="25"/>
  <c r="M114" i="25"/>
  <c r="L114" i="25"/>
  <c r="M113" i="25"/>
  <c r="L113" i="25"/>
  <c r="M112" i="25"/>
  <c r="L112" i="25"/>
  <c r="M111" i="25"/>
  <c r="L111" i="25"/>
  <c r="M110" i="25"/>
  <c r="L110" i="25"/>
  <c r="M109" i="25"/>
  <c r="L109" i="25"/>
  <c r="M108" i="25"/>
  <c r="L108" i="25"/>
  <c r="M107" i="25"/>
  <c r="L107" i="25"/>
  <c r="M106" i="25"/>
  <c r="L106" i="25"/>
  <c r="M105" i="25"/>
  <c r="L105" i="25"/>
  <c r="M104" i="25"/>
  <c r="L104" i="25"/>
  <c r="M103" i="25"/>
  <c r="L103" i="25"/>
  <c r="M102" i="25"/>
  <c r="L102" i="25"/>
  <c r="M101" i="25"/>
  <c r="L101" i="25"/>
  <c r="M100" i="25"/>
  <c r="L100" i="25"/>
  <c r="M99" i="25"/>
  <c r="L99" i="25"/>
  <c r="M98" i="25"/>
  <c r="L98" i="25"/>
  <c r="M97" i="25"/>
  <c r="L97" i="25"/>
  <c r="M96" i="25"/>
  <c r="L96" i="25"/>
  <c r="M95" i="25"/>
  <c r="L95" i="25"/>
  <c r="M94" i="25"/>
  <c r="L94" i="25"/>
  <c r="M93" i="25"/>
  <c r="L93" i="25"/>
  <c r="M92" i="25"/>
  <c r="L92" i="25"/>
  <c r="M91" i="25"/>
  <c r="L91" i="25"/>
  <c r="M90" i="25"/>
  <c r="L90" i="25"/>
  <c r="M89" i="25"/>
  <c r="L89" i="25"/>
  <c r="M88" i="25"/>
  <c r="L88" i="25"/>
  <c r="M87" i="25"/>
  <c r="L87" i="25"/>
  <c r="M86" i="25"/>
  <c r="L86" i="25"/>
  <c r="M85" i="25"/>
  <c r="L85" i="25"/>
  <c r="M84" i="25"/>
  <c r="L84" i="25"/>
  <c r="M83" i="25"/>
  <c r="L83" i="25"/>
  <c r="M82" i="25"/>
  <c r="L82" i="25"/>
  <c r="M81" i="25"/>
  <c r="L81" i="25"/>
  <c r="M80" i="25"/>
  <c r="L80" i="25"/>
  <c r="M79" i="25"/>
  <c r="L79" i="25"/>
  <c r="M78" i="25"/>
  <c r="L78" i="25"/>
  <c r="M77" i="25"/>
  <c r="L77" i="25"/>
  <c r="M76" i="25"/>
  <c r="L76" i="25"/>
  <c r="M75" i="25"/>
  <c r="L75" i="25"/>
  <c r="M74" i="25"/>
  <c r="L74" i="25"/>
  <c r="M73" i="25"/>
  <c r="L73" i="25"/>
  <c r="M72" i="25"/>
  <c r="L72" i="25"/>
  <c r="M71" i="25"/>
  <c r="L71" i="25"/>
  <c r="M70" i="25"/>
  <c r="L70" i="25"/>
  <c r="M69" i="25"/>
  <c r="L69" i="25"/>
  <c r="M68" i="25"/>
  <c r="L68" i="25"/>
  <c r="M67" i="25"/>
  <c r="L67" i="25"/>
  <c r="M66" i="25"/>
  <c r="L66" i="25"/>
  <c r="M65" i="25"/>
  <c r="L65" i="25"/>
  <c r="M64" i="25"/>
  <c r="L64" i="25"/>
  <c r="M63" i="25"/>
  <c r="L63" i="25"/>
  <c r="M62" i="25"/>
  <c r="L62" i="25"/>
  <c r="M61" i="25"/>
  <c r="L61" i="25"/>
  <c r="M60" i="25"/>
  <c r="L60" i="25"/>
  <c r="M59" i="25"/>
  <c r="L59" i="25"/>
  <c r="M58" i="25"/>
  <c r="L58" i="25"/>
  <c r="M57" i="25"/>
  <c r="L57" i="25"/>
  <c r="M56" i="25"/>
  <c r="L56" i="25"/>
  <c r="M55" i="25"/>
  <c r="L55" i="25"/>
  <c r="M54" i="25"/>
  <c r="L54" i="25"/>
  <c r="M53" i="25"/>
  <c r="L53" i="25"/>
  <c r="M52" i="25"/>
  <c r="L52" i="25"/>
  <c r="M51" i="25"/>
  <c r="L51" i="25"/>
  <c r="M50" i="25"/>
  <c r="L50" i="25"/>
  <c r="M49" i="25"/>
  <c r="L49" i="25"/>
  <c r="M48" i="25"/>
  <c r="L48" i="25"/>
  <c r="M47" i="25"/>
  <c r="L47" i="25"/>
  <c r="M46" i="25"/>
  <c r="L46" i="25"/>
  <c r="M45" i="25"/>
  <c r="L45" i="25"/>
  <c r="M44" i="25"/>
  <c r="L44" i="25"/>
  <c r="M43" i="25"/>
  <c r="L43" i="25"/>
  <c r="M42" i="25"/>
  <c r="L42" i="25"/>
  <c r="M41" i="25"/>
  <c r="L41" i="25"/>
  <c r="M40" i="25"/>
  <c r="L40" i="25"/>
  <c r="M39" i="25"/>
  <c r="L39" i="25"/>
  <c r="M38" i="25"/>
  <c r="L38" i="25"/>
  <c r="M37" i="25"/>
  <c r="L37" i="25"/>
  <c r="M36" i="25"/>
  <c r="L36" i="25"/>
  <c r="M35" i="25"/>
  <c r="L35" i="25"/>
  <c r="M34" i="25"/>
  <c r="L34" i="25"/>
  <c r="M33" i="25"/>
  <c r="L33" i="25"/>
  <c r="M32" i="25"/>
  <c r="L32" i="25"/>
  <c r="M31" i="25"/>
  <c r="L31" i="25"/>
  <c r="M30" i="25"/>
  <c r="L30" i="25"/>
  <c r="M29" i="25"/>
  <c r="L29" i="25"/>
  <c r="M28" i="25"/>
  <c r="L28" i="25"/>
  <c r="M27" i="25"/>
  <c r="L27" i="25"/>
  <c r="M26" i="25"/>
  <c r="L26" i="25"/>
  <c r="M25" i="25"/>
  <c r="L25" i="25"/>
  <c r="M24" i="25"/>
  <c r="L24" i="25"/>
  <c r="M23" i="25"/>
  <c r="L23" i="25"/>
  <c r="M22" i="25"/>
  <c r="L22" i="25"/>
  <c r="M21" i="25"/>
  <c r="L21" i="25"/>
  <c r="M20" i="25"/>
  <c r="L20" i="25"/>
  <c r="M19" i="25"/>
  <c r="L19" i="25"/>
  <c r="M18" i="25"/>
  <c r="L18" i="25"/>
  <c r="M17" i="25"/>
  <c r="L17" i="25"/>
  <c r="G365" i="25"/>
  <c r="B365" i="25"/>
  <c r="F365" i="25" s="1"/>
  <c r="G364" i="25"/>
  <c r="G363" i="25"/>
  <c r="G362" i="25"/>
  <c r="G361" i="25"/>
  <c r="G360" i="25"/>
  <c r="G359" i="25"/>
  <c r="G358" i="25"/>
  <c r="G357" i="25"/>
  <c r="G356" i="25"/>
  <c r="G355" i="25"/>
  <c r="G354" i="25"/>
  <c r="G353" i="25"/>
  <c r="G352" i="25"/>
  <c r="G351" i="25"/>
  <c r="G350" i="25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G330" i="25"/>
  <c r="G329" i="25"/>
  <c r="G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G315" i="25"/>
  <c r="G314" i="25"/>
  <c r="G313" i="25"/>
  <c r="G312" i="25"/>
  <c r="G311" i="25"/>
  <c r="G310" i="25"/>
  <c r="G309" i="25"/>
  <c r="G308" i="25"/>
  <c r="G307" i="25"/>
  <c r="G306" i="25"/>
  <c r="G305" i="25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F54" i="25"/>
  <c r="G53" i="25"/>
  <c r="F53" i="25"/>
  <c r="G52" i="25"/>
  <c r="F52" i="25"/>
  <c r="G51" i="25"/>
  <c r="F51" i="25"/>
  <c r="G50" i="25"/>
  <c r="H50" i="25" s="1"/>
  <c r="F50" i="25"/>
  <c r="G49" i="25"/>
  <c r="F49" i="25"/>
  <c r="H49" i="25" s="1"/>
  <c r="G48" i="25"/>
  <c r="F48" i="25"/>
  <c r="G47" i="25"/>
  <c r="F47" i="25"/>
  <c r="G46" i="25"/>
  <c r="F46" i="25"/>
  <c r="G45" i="25"/>
  <c r="F45" i="25"/>
  <c r="G44" i="25"/>
  <c r="H44" i="25" s="1"/>
  <c r="F44" i="25"/>
  <c r="G43" i="25"/>
  <c r="F43" i="25"/>
  <c r="H43" i="25" s="1"/>
  <c r="G42" i="25"/>
  <c r="F42" i="25"/>
  <c r="G41" i="25"/>
  <c r="F41" i="25"/>
  <c r="G40" i="25"/>
  <c r="F40" i="25"/>
  <c r="G39" i="25"/>
  <c r="F39" i="25"/>
  <c r="G38" i="25"/>
  <c r="F38" i="25"/>
  <c r="G37" i="25"/>
  <c r="F37" i="25"/>
  <c r="H37" i="25" s="1"/>
  <c r="G36" i="25"/>
  <c r="F36" i="25"/>
  <c r="G35" i="25"/>
  <c r="F35" i="25"/>
  <c r="G34" i="25"/>
  <c r="F34" i="25"/>
  <c r="G33" i="25"/>
  <c r="F33" i="25"/>
  <c r="G32" i="25"/>
  <c r="H32" i="25" s="1"/>
  <c r="F32" i="25"/>
  <c r="G31" i="25"/>
  <c r="F31" i="25"/>
  <c r="H31" i="25" s="1"/>
  <c r="G30" i="25"/>
  <c r="F30" i="25"/>
  <c r="G29" i="25"/>
  <c r="F29" i="25"/>
  <c r="G28" i="25"/>
  <c r="F28" i="25"/>
  <c r="G27" i="25"/>
  <c r="F27" i="25"/>
  <c r="A27" i="25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G26" i="25"/>
  <c r="F26" i="25"/>
  <c r="H26" i="25" s="1"/>
  <c r="A26" i="25"/>
  <c r="G25" i="25"/>
  <c r="H25" i="25" s="1"/>
  <c r="F25" i="25"/>
  <c r="G24" i="25"/>
  <c r="F24" i="25"/>
  <c r="G23" i="25"/>
  <c r="F23" i="25"/>
  <c r="G22" i="25"/>
  <c r="F22" i="25"/>
  <c r="G21" i="25"/>
  <c r="F21" i="25"/>
  <c r="G20" i="25"/>
  <c r="F20" i="25"/>
  <c r="H20" i="25" s="1"/>
  <c r="G19" i="25"/>
  <c r="F19" i="25"/>
  <c r="H19" i="25" s="1"/>
  <c r="G18" i="25"/>
  <c r="F18" i="25"/>
  <c r="G17" i="25"/>
  <c r="F17" i="25"/>
  <c r="L97" i="24"/>
  <c r="M96" i="24"/>
  <c r="M95" i="24"/>
  <c r="M94" i="24"/>
  <c r="L94" i="24"/>
  <c r="M93" i="24"/>
  <c r="M92" i="24"/>
  <c r="M91" i="24"/>
  <c r="L91" i="24"/>
  <c r="M90" i="24"/>
  <c r="L90" i="24"/>
  <c r="M89" i="24"/>
  <c r="M88" i="24"/>
  <c r="M87" i="24"/>
  <c r="M86" i="24"/>
  <c r="M85" i="24"/>
  <c r="M84" i="24"/>
  <c r="M83" i="24"/>
  <c r="M82" i="24"/>
  <c r="L82" i="24"/>
  <c r="M81" i="24"/>
  <c r="L81" i="24"/>
  <c r="M80" i="24"/>
  <c r="M79" i="24"/>
  <c r="L79" i="24"/>
  <c r="M78" i="24"/>
  <c r="L78" i="24"/>
  <c r="M77" i="24"/>
  <c r="M76" i="24"/>
  <c r="M75" i="24"/>
  <c r="L75" i="24"/>
  <c r="M74" i="24"/>
  <c r="M73" i="24"/>
  <c r="M72" i="24"/>
  <c r="L72" i="24"/>
  <c r="M71" i="24"/>
  <c r="M70" i="24"/>
  <c r="M69" i="24"/>
  <c r="L69" i="24"/>
  <c r="M68" i="24"/>
  <c r="M67" i="24"/>
  <c r="L67" i="24"/>
  <c r="M66" i="24"/>
  <c r="L66" i="24"/>
  <c r="M65" i="24"/>
  <c r="M64" i="24"/>
  <c r="L64" i="24"/>
  <c r="M63" i="24"/>
  <c r="L63" i="24"/>
  <c r="M62" i="24"/>
  <c r="M61" i="24"/>
  <c r="L61" i="24"/>
  <c r="M60" i="24"/>
  <c r="L60" i="24"/>
  <c r="M59" i="24"/>
  <c r="M58" i="24"/>
  <c r="L58" i="24"/>
  <c r="M57" i="24"/>
  <c r="L57" i="24"/>
  <c r="M56" i="24"/>
  <c r="M55" i="24"/>
  <c r="L55" i="24"/>
  <c r="M54" i="24"/>
  <c r="L54" i="24"/>
  <c r="M53" i="24"/>
  <c r="L53" i="24"/>
  <c r="M52" i="24"/>
  <c r="L52" i="24"/>
  <c r="M51" i="24"/>
  <c r="L51" i="24"/>
  <c r="M50" i="24"/>
  <c r="L50" i="24"/>
  <c r="M49" i="24"/>
  <c r="L49" i="24"/>
  <c r="M48" i="24"/>
  <c r="L48" i="24"/>
  <c r="M47" i="24"/>
  <c r="L47" i="24"/>
  <c r="M46" i="24"/>
  <c r="L46" i="24"/>
  <c r="M45" i="24"/>
  <c r="L45" i="24"/>
  <c r="M44" i="24"/>
  <c r="L44" i="24"/>
  <c r="M43" i="24"/>
  <c r="L43" i="24"/>
  <c r="M42" i="24"/>
  <c r="L42" i="24"/>
  <c r="M41" i="24"/>
  <c r="L41" i="24"/>
  <c r="M40" i="24"/>
  <c r="L40" i="24"/>
  <c r="M39" i="24"/>
  <c r="L39" i="24"/>
  <c r="M38" i="24"/>
  <c r="L38" i="24"/>
  <c r="M37" i="24"/>
  <c r="L37" i="24"/>
  <c r="M36" i="24"/>
  <c r="L36" i="24"/>
  <c r="M35" i="24"/>
  <c r="L35" i="24"/>
  <c r="M34" i="24"/>
  <c r="L34" i="24"/>
  <c r="M33" i="24"/>
  <c r="L33" i="24"/>
  <c r="M32" i="24"/>
  <c r="L32" i="24"/>
  <c r="M31" i="24"/>
  <c r="L31" i="24"/>
  <c r="M30" i="24"/>
  <c r="L30" i="24"/>
  <c r="M29" i="24"/>
  <c r="L29" i="24"/>
  <c r="M28" i="24"/>
  <c r="L28" i="24"/>
  <c r="M27" i="24"/>
  <c r="L27" i="24"/>
  <c r="M26" i="24"/>
  <c r="L26" i="24"/>
  <c r="M25" i="24"/>
  <c r="L25" i="24"/>
  <c r="M24" i="24"/>
  <c r="L24" i="24"/>
  <c r="M23" i="24"/>
  <c r="L23" i="24"/>
  <c r="M22" i="24"/>
  <c r="L22" i="24"/>
  <c r="M21" i="24"/>
  <c r="L21" i="24"/>
  <c r="M20" i="24"/>
  <c r="L20" i="24"/>
  <c r="M19" i="24"/>
  <c r="L19" i="24"/>
  <c r="M18" i="24"/>
  <c r="L18" i="24"/>
  <c r="M17" i="24"/>
  <c r="L17" i="24"/>
  <c r="G365" i="24"/>
  <c r="G364" i="24"/>
  <c r="G363" i="24"/>
  <c r="G362" i="24"/>
  <c r="G361" i="24"/>
  <c r="G360" i="24"/>
  <c r="G359" i="24"/>
  <c r="G358" i="24"/>
  <c r="G357" i="24"/>
  <c r="G356" i="24"/>
  <c r="G355" i="24"/>
  <c r="G354" i="24"/>
  <c r="G353" i="24"/>
  <c r="G352" i="24"/>
  <c r="G351" i="24"/>
  <c r="G350" i="24"/>
  <c r="G349" i="24"/>
  <c r="G348" i="24"/>
  <c r="G347" i="24"/>
  <c r="G346" i="24"/>
  <c r="G345" i="24"/>
  <c r="G344" i="24"/>
  <c r="G343" i="24"/>
  <c r="G342" i="24"/>
  <c r="G341" i="24"/>
  <c r="G340" i="24"/>
  <c r="G339" i="24"/>
  <c r="G338" i="24"/>
  <c r="G337" i="24"/>
  <c r="G336" i="24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A97" i="24"/>
  <c r="B97" i="24" s="1"/>
  <c r="F97" i="24" s="1"/>
  <c r="H97" i="24" s="1"/>
  <c r="G96" i="24"/>
  <c r="B96" i="24"/>
  <c r="F96" i="24" s="1"/>
  <c r="G95" i="24"/>
  <c r="B95" i="24"/>
  <c r="F95" i="24" s="1"/>
  <c r="G94" i="24"/>
  <c r="B94" i="24"/>
  <c r="F94" i="24" s="1"/>
  <c r="H94" i="24" s="1"/>
  <c r="G93" i="24"/>
  <c r="B93" i="24"/>
  <c r="F93" i="24" s="1"/>
  <c r="G92" i="24"/>
  <c r="H92" i="24" s="1"/>
  <c r="B92" i="24"/>
  <c r="F92" i="24" s="1"/>
  <c r="G91" i="24"/>
  <c r="B91" i="24"/>
  <c r="F91" i="24" s="1"/>
  <c r="G90" i="24"/>
  <c r="F90" i="24"/>
  <c r="B90" i="24"/>
  <c r="G89" i="24"/>
  <c r="B89" i="24"/>
  <c r="F89" i="24" s="1"/>
  <c r="G88" i="24"/>
  <c r="B88" i="24"/>
  <c r="F88" i="24" s="1"/>
  <c r="H88" i="24" s="1"/>
  <c r="G87" i="24"/>
  <c r="B87" i="24"/>
  <c r="F87" i="24" s="1"/>
  <c r="H87" i="24" s="1"/>
  <c r="G86" i="24"/>
  <c r="B86" i="24"/>
  <c r="F86" i="24" s="1"/>
  <c r="H86" i="24" s="1"/>
  <c r="G85" i="24"/>
  <c r="B85" i="24"/>
  <c r="F85" i="24" s="1"/>
  <c r="H85" i="24" s="1"/>
  <c r="G84" i="24"/>
  <c r="B84" i="24"/>
  <c r="F84" i="24" s="1"/>
  <c r="H84" i="24" s="1"/>
  <c r="G83" i="24"/>
  <c r="F83" i="24"/>
  <c r="B83" i="24"/>
  <c r="L83" i="24" s="1"/>
  <c r="G82" i="24"/>
  <c r="B82" i="24"/>
  <c r="F82" i="24" s="1"/>
  <c r="G81" i="24"/>
  <c r="B81" i="24"/>
  <c r="F81" i="24" s="1"/>
  <c r="G80" i="24"/>
  <c r="B80" i="24"/>
  <c r="F80" i="24" s="1"/>
  <c r="H80" i="24" s="1"/>
  <c r="G79" i="24"/>
  <c r="B79" i="24"/>
  <c r="F79" i="24" s="1"/>
  <c r="H79" i="24" s="1"/>
  <c r="G78" i="24"/>
  <c r="B78" i="24"/>
  <c r="F78" i="24" s="1"/>
  <c r="G77" i="24"/>
  <c r="B77" i="24"/>
  <c r="L77" i="24" s="1"/>
  <c r="G76" i="24"/>
  <c r="B76" i="24"/>
  <c r="F76" i="24" s="1"/>
  <c r="G75" i="24"/>
  <c r="B75" i="24"/>
  <c r="F75" i="24" s="1"/>
  <c r="G74" i="24"/>
  <c r="B74" i="24"/>
  <c r="F74" i="24" s="1"/>
  <c r="H74" i="24" s="1"/>
  <c r="G73" i="24"/>
  <c r="H73" i="24" s="1"/>
  <c r="B73" i="24"/>
  <c r="F73" i="24" s="1"/>
  <c r="G72" i="24"/>
  <c r="B72" i="24"/>
  <c r="F72" i="24" s="1"/>
  <c r="G71" i="24"/>
  <c r="B71" i="24"/>
  <c r="F71" i="24" s="1"/>
  <c r="H71" i="24" s="1"/>
  <c r="G70" i="24"/>
  <c r="B70" i="24"/>
  <c r="F70" i="24" s="1"/>
  <c r="G69" i="24"/>
  <c r="B69" i="24"/>
  <c r="F69" i="24" s="1"/>
  <c r="G68" i="24"/>
  <c r="F68" i="24"/>
  <c r="H68" i="24" s="1"/>
  <c r="B68" i="24"/>
  <c r="L68" i="24" s="1"/>
  <c r="G67" i="24"/>
  <c r="B67" i="24"/>
  <c r="F67" i="24" s="1"/>
  <c r="H67" i="24" s="1"/>
  <c r="G66" i="24"/>
  <c r="B66" i="24"/>
  <c r="F66" i="24" s="1"/>
  <c r="G65" i="24"/>
  <c r="B65" i="24"/>
  <c r="F65" i="24" s="1"/>
  <c r="H65" i="24" s="1"/>
  <c r="G64" i="24"/>
  <c r="B64" i="24"/>
  <c r="F64" i="24" s="1"/>
  <c r="H64" i="24" s="1"/>
  <c r="G63" i="24"/>
  <c r="B63" i="24"/>
  <c r="F63" i="24" s="1"/>
  <c r="G62" i="24"/>
  <c r="B62" i="24"/>
  <c r="F62" i="24" s="1"/>
  <c r="H62" i="24" s="1"/>
  <c r="G61" i="24"/>
  <c r="B61" i="24"/>
  <c r="F61" i="24" s="1"/>
  <c r="H61" i="24" s="1"/>
  <c r="G60" i="24"/>
  <c r="B60" i="24"/>
  <c r="F60" i="24" s="1"/>
  <c r="H60" i="24" s="1"/>
  <c r="G59" i="24"/>
  <c r="B59" i="24"/>
  <c r="F59" i="24" s="1"/>
  <c r="H59" i="24" s="1"/>
  <c r="G58" i="24"/>
  <c r="B58" i="24"/>
  <c r="F58" i="24" s="1"/>
  <c r="H58" i="24" s="1"/>
  <c r="G57" i="24"/>
  <c r="B57" i="24"/>
  <c r="F57" i="24" s="1"/>
  <c r="H57" i="24" s="1"/>
  <c r="G56" i="24"/>
  <c r="B56" i="24"/>
  <c r="F56" i="24" s="1"/>
  <c r="H56" i="24" s="1"/>
  <c r="G55" i="24"/>
  <c r="B55" i="24"/>
  <c r="F55" i="24" s="1"/>
  <c r="H55" i="24" s="1"/>
  <c r="G54" i="24"/>
  <c r="F54" i="24"/>
  <c r="H54" i="24" s="1"/>
  <c r="G53" i="24"/>
  <c r="F53" i="24"/>
  <c r="H53" i="24" s="1"/>
  <c r="G52" i="24"/>
  <c r="F52" i="24"/>
  <c r="H52" i="24" s="1"/>
  <c r="G51" i="24"/>
  <c r="F51" i="24"/>
  <c r="H51" i="24" s="1"/>
  <c r="G50" i="24"/>
  <c r="F50" i="24"/>
  <c r="H50" i="24" s="1"/>
  <c r="G49" i="24"/>
  <c r="F49" i="24"/>
  <c r="H49" i="24" s="1"/>
  <c r="G48" i="24"/>
  <c r="F48" i="24"/>
  <c r="H48" i="24" s="1"/>
  <c r="G47" i="24"/>
  <c r="F47" i="24"/>
  <c r="H47" i="24" s="1"/>
  <c r="G46" i="24"/>
  <c r="F46" i="24"/>
  <c r="H46" i="24" s="1"/>
  <c r="G45" i="24"/>
  <c r="F45" i="24"/>
  <c r="H45" i="24" s="1"/>
  <c r="G44" i="24"/>
  <c r="F44" i="24"/>
  <c r="H44" i="24" s="1"/>
  <c r="G43" i="24"/>
  <c r="F43" i="24"/>
  <c r="H43" i="24" s="1"/>
  <c r="G42" i="24"/>
  <c r="F42" i="24"/>
  <c r="H42" i="24" s="1"/>
  <c r="G41" i="24"/>
  <c r="F41" i="24"/>
  <c r="H41" i="24" s="1"/>
  <c r="G40" i="24"/>
  <c r="F40" i="24"/>
  <c r="H40" i="24" s="1"/>
  <c r="G39" i="24"/>
  <c r="F39" i="24"/>
  <c r="H39" i="24" s="1"/>
  <c r="G38" i="24"/>
  <c r="F38" i="24"/>
  <c r="H38" i="24" s="1"/>
  <c r="G37" i="24"/>
  <c r="F37" i="24"/>
  <c r="H37" i="24" s="1"/>
  <c r="G36" i="24"/>
  <c r="F36" i="24"/>
  <c r="H36" i="24" s="1"/>
  <c r="G35" i="24"/>
  <c r="F35" i="24"/>
  <c r="H35" i="24" s="1"/>
  <c r="G34" i="24"/>
  <c r="F34" i="24"/>
  <c r="H34" i="24" s="1"/>
  <c r="G33" i="24"/>
  <c r="F33" i="24"/>
  <c r="H33" i="24" s="1"/>
  <c r="G32" i="24"/>
  <c r="F32" i="24"/>
  <c r="H32" i="24" s="1"/>
  <c r="G31" i="24"/>
  <c r="F31" i="24"/>
  <c r="H31" i="24" s="1"/>
  <c r="G30" i="24"/>
  <c r="F30" i="24"/>
  <c r="H30" i="24" s="1"/>
  <c r="G29" i="24"/>
  <c r="F29" i="24"/>
  <c r="H29" i="24" s="1"/>
  <c r="G28" i="24"/>
  <c r="F28" i="24"/>
  <c r="H28" i="24" s="1"/>
  <c r="G27" i="24"/>
  <c r="F27" i="24"/>
  <c r="H27" i="24" s="1"/>
  <c r="G26" i="24"/>
  <c r="F26" i="24"/>
  <c r="H26" i="24" s="1"/>
  <c r="G25" i="24"/>
  <c r="F25" i="24"/>
  <c r="H25" i="24" s="1"/>
  <c r="G24" i="24"/>
  <c r="F24" i="24"/>
  <c r="H24" i="24" s="1"/>
  <c r="G23" i="24"/>
  <c r="F23" i="24"/>
  <c r="H23" i="24" s="1"/>
  <c r="G22" i="24"/>
  <c r="F22" i="24"/>
  <c r="H22" i="24" s="1"/>
  <c r="G21" i="24"/>
  <c r="F21" i="24"/>
  <c r="H21" i="24" s="1"/>
  <c r="G20" i="24"/>
  <c r="F20" i="24"/>
  <c r="H20" i="24" s="1"/>
  <c r="G19" i="24"/>
  <c r="F19" i="24"/>
  <c r="H19" i="24" s="1"/>
  <c r="G18" i="24"/>
  <c r="F18" i="24"/>
  <c r="H18" i="24" s="1"/>
  <c r="G17" i="24"/>
  <c r="F17" i="24"/>
  <c r="H365" i="25" l="1"/>
  <c r="H23" i="25"/>
  <c r="I28" i="25"/>
  <c r="I34" i="25"/>
  <c r="I40" i="25"/>
  <c r="H46" i="25"/>
  <c r="H52" i="25"/>
  <c r="H38" i="25"/>
  <c r="H22" i="25"/>
  <c r="H27" i="25"/>
  <c r="H30" i="25"/>
  <c r="H33" i="25"/>
  <c r="H36" i="25"/>
  <c r="H39" i="25"/>
  <c r="H42" i="25"/>
  <c r="I45" i="25"/>
  <c r="K45" i="25" s="1"/>
  <c r="H48" i="25"/>
  <c r="I51" i="25"/>
  <c r="H54" i="25"/>
  <c r="H17" i="25"/>
  <c r="H70" i="24"/>
  <c r="H76" i="24"/>
  <c r="H82" i="24"/>
  <c r="I90" i="24"/>
  <c r="H93" i="24"/>
  <c r="H96" i="24"/>
  <c r="H63" i="24"/>
  <c r="H66" i="24"/>
  <c r="H83" i="24"/>
  <c r="K83" i="24" s="1"/>
  <c r="H89" i="24"/>
  <c r="H69" i="24"/>
  <c r="H72" i="24"/>
  <c r="K72" i="24" s="1"/>
  <c r="H75" i="24"/>
  <c r="H78" i="24"/>
  <c r="H81" i="24"/>
  <c r="H95" i="24"/>
  <c r="I51" i="24"/>
  <c r="K51" i="24" s="1"/>
  <c r="H17" i="24"/>
  <c r="H18" i="25"/>
  <c r="H21" i="25"/>
  <c r="H24" i="25"/>
  <c r="I29" i="25"/>
  <c r="H29" i="25"/>
  <c r="K29" i="25" s="1"/>
  <c r="H35" i="25"/>
  <c r="I41" i="25"/>
  <c r="H41" i="25"/>
  <c r="K41" i="25" s="1"/>
  <c r="H47" i="25"/>
  <c r="H53" i="25"/>
  <c r="H45" i="25"/>
  <c r="H51" i="25"/>
  <c r="I33" i="25"/>
  <c r="K33" i="25" s="1"/>
  <c r="H28" i="25"/>
  <c r="K28" i="25" s="1"/>
  <c r="H34" i="25"/>
  <c r="H40" i="25"/>
  <c r="K40" i="25" s="1"/>
  <c r="I26" i="24"/>
  <c r="H90" i="24"/>
  <c r="I46" i="25"/>
  <c r="I52" i="25"/>
  <c r="K52" i="25" s="1"/>
  <c r="L84" i="24"/>
  <c r="L87" i="24"/>
  <c r="L93" i="24"/>
  <c r="L96" i="24"/>
  <c r="L88" i="24"/>
  <c r="F77" i="24"/>
  <c r="M97" i="24"/>
  <c r="L70" i="24"/>
  <c r="L56" i="24"/>
  <c r="L59" i="24"/>
  <c r="L62" i="24"/>
  <c r="L65" i="24"/>
  <c r="L71" i="24"/>
  <c r="L74" i="24"/>
  <c r="L80" i="24"/>
  <c r="L86" i="24"/>
  <c r="L89" i="24"/>
  <c r="L92" i="24"/>
  <c r="L95" i="24"/>
  <c r="L73" i="24"/>
  <c r="L76" i="24"/>
  <c r="L85" i="24"/>
  <c r="I27" i="25"/>
  <c r="I39" i="25"/>
  <c r="K39" i="25" s="1"/>
  <c r="I49" i="25"/>
  <c r="I54" i="25"/>
  <c r="A56" i="25"/>
  <c r="B55" i="25"/>
  <c r="F55" i="25" s="1"/>
  <c r="H55" i="25" s="1"/>
  <c r="I48" i="25"/>
  <c r="I21" i="25"/>
  <c r="I22" i="25"/>
  <c r="I31" i="25"/>
  <c r="K31" i="25" s="1"/>
  <c r="I32" i="25"/>
  <c r="K32" i="25"/>
  <c r="I42" i="25"/>
  <c r="K42" i="25" s="1"/>
  <c r="I23" i="25"/>
  <c r="I18" i="25"/>
  <c r="I24" i="25"/>
  <c r="I30" i="25"/>
  <c r="I37" i="25"/>
  <c r="K37" i="25" s="1"/>
  <c r="I38" i="25"/>
  <c r="K38" i="25" s="1"/>
  <c r="I53" i="25"/>
  <c r="I17" i="25"/>
  <c r="I19" i="25"/>
  <c r="K19" i="25" s="1"/>
  <c r="I25" i="25"/>
  <c r="I35" i="25"/>
  <c r="I50" i="25"/>
  <c r="I20" i="25"/>
  <c r="I26" i="25"/>
  <c r="K26" i="25"/>
  <c r="I36" i="25"/>
  <c r="K36" i="25" s="1"/>
  <c r="I43" i="25"/>
  <c r="K43" i="25" s="1"/>
  <c r="I44" i="25"/>
  <c r="K49" i="25"/>
  <c r="I47" i="25"/>
  <c r="K51" i="25"/>
  <c r="I365" i="25"/>
  <c r="I20" i="24"/>
  <c r="I23" i="24"/>
  <c r="K26" i="24"/>
  <c r="I30" i="24"/>
  <c r="I39" i="24"/>
  <c r="I22" i="24"/>
  <c r="I38" i="24"/>
  <c r="I44" i="24"/>
  <c r="K44" i="24" s="1"/>
  <c r="I53" i="24"/>
  <c r="K53" i="24" s="1"/>
  <c r="I83" i="24"/>
  <c r="I59" i="24"/>
  <c r="I69" i="24"/>
  <c r="I28" i="24"/>
  <c r="K28" i="24" s="1"/>
  <c r="I34" i="24"/>
  <c r="I37" i="24"/>
  <c r="I43" i="24"/>
  <c r="K43" i="24" s="1"/>
  <c r="I46" i="24"/>
  <c r="I91" i="24"/>
  <c r="I40" i="24"/>
  <c r="I48" i="24"/>
  <c r="I54" i="24"/>
  <c r="I66" i="24"/>
  <c r="I94" i="24"/>
  <c r="K94" i="24" s="1"/>
  <c r="I17" i="24"/>
  <c r="I72" i="24"/>
  <c r="I93" i="24"/>
  <c r="I70" i="24"/>
  <c r="I95" i="24"/>
  <c r="I64" i="24"/>
  <c r="I18" i="24"/>
  <c r="I35" i="24"/>
  <c r="I50" i="24"/>
  <c r="K54" i="24"/>
  <c r="I76" i="24"/>
  <c r="A98" i="24"/>
  <c r="I63" i="24"/>
  <c r="I89" i="24"/>
  <c r="I24" i="24"/>
  <c r="I29" i="24"/>
  <c r="I32" i="24"/>
  <c r="I45" i="24"/>
  <c r="I82" i="24"/>
  <c r="I60" i="24"/>
  <c r="I55" i="24"/>
  <c r="I78" i="24"/>
  <c r="I80" i="24"/>
  <c r="I61" i="24"/>
  <c r="I85" i="24"/>
  <c r="I87" i="24"/>
  <c r="I56" i="24"/>
  <c r="I74" i="24"/>
  <c r="I96" i="24"/>
  <c r="I81" i="24"/>
  <c r="I62" i="24"/>
  <c r="I65" i="24"/>
  <c r="I71" i="24"/>
  <c r="I86" i="24"/>
  <c r="I97" i="24"/>
  <c r="I73" i="24"/>
  <c r="I79" i="24"/>
  <c r="I33" i="24"/>
  <c r="I42" i="24"/>
  <c r="I49" i="24"/>
  <c r="I67" i="24"/>
  <c r="I19" i="24"/>
  <c r="I21" i="24"/>
  <c r="I25" i="24"/>
  <c r="K25" i="24" s="1"/>
  <c r="I27" i="24"/>
  <c r="I36" i="24"/>
  <c r="I47" i="24"/>
  <c r="I52" i="24"/>
  <c r="I68" i="24"/>
  <c r="I92" i="24"/>
  <c r="I41" i="24"/>
  <c r="I57" i="24"/>
  <c r="I58" i="24"/>
  <c r="I75" i="24"/>
  <c r="I84" i="24"/>
  <c r="B98" i="24"/>
  <c r="F98" i="24" s="1"/>
  <c r="H98" i="24" s="1"/>
  <c r="I31" i="24"/>
  <c r="I88" i="24"/>
  <c r="K59" i="24"/>
  <c r="K34" i="25" l="1"/>
  <c r="K27" i="25"/>
  <c r="K46" i="25"/>
  <c r="K90" i="24"/>
  <c r="I77" i="24"/>
  <c r="H77" i="24"/>
  <c r="K77" i="24" s="1"/>
  <c r="K22" i="24"/>
  <c r="K33" i="24"/>
  <c r="K18" i="24"/>
  <c r="K61" i="24"/>
  <c r="K55" i="24"/>
  <c r="K365" i="25"/>
  <c r="K18" i="25"/>
  <c r="K25" i="25"/>
  <c r="K53" i="25"/>
  <c r="K35" i="25"/>
  <c r="K23" i="25"/>
  <c r="K54" i="25"/>
  <c r="K47" i="25"/>
  <c r="K44" i="25"/>
  <c r="K22" i="25"/>
  <c r="K89" i="24"/>
  <c r="K69" i="24"/>
  <c r="K19" i="24"/>
  <c r="K34" i="24"/>
  <c r="A99" i="24"/>
  <c r="M98" i="24"/>
  <c r="L98" i="24"/>
  <c r="K39" i="24"/>
  <c r="K38" i="24"/>
  <c r="K23" i="24"/>
  <c r="K97" i="24"/>
  <c r="K32" i="24"/>
  <c r="K24" i="24"/>
  <c r="K50" i="24"/>
  <c r="K30" i="25"/>
  <c r="K48" i="25"/>
  <c r="K24" i="25"/>
  <c r="K20" i="25"/>
  <c r="K17" i="25"/>
  <c r="K21" i="25"/>
  <c r="K50" i="25"/>
  <c r="I55" i="25"/>
  <c r="A57" i="25"/>
  <c r="B56" i="25"/>
  <c r="F56" i="25" s="1"/>
  <c r="H56" i="25" s="1"/>
  <c r="K76" i="24"/>
  <c r="K20" i="24"/>
  <c r="K31" i="24"/>
  <c r="K82" i="24"/>
  <c r="K37" i="24"/>
  <c r="K35" i="24"/>
  <c r="K66" i="24"/>
  <c r="K30" i="24"/>
  <c r="K41" i="24"/>
  <c r="K62" i="24"/>
  <c r="K74" i="24"/>
  <c r="K46" i="24"/>
  <c r="K29" i="24"/>
  <c r="K79" i="24"/>
  <c r="K49" i="24"/>
  <c r="K93" i="24"/>
  <c r="K63" i="24"/>
  <c r="K48" i="24"/>
  <c r="K56" i="24"/>
  <c r="K80" i="24"/>
  <c r="K95" i="24"/>
  <c r="K91" i="24"/>
  <c r="K88" i="24"/>
  <c r="K42" i="24"/>
  <c r="K21" i="24"/>
  <c r="K40" i="24"/>
  <c r="K57" i="24"/>
  <c r="K17" i="24"/>
  <c r="K52" i="24"/>
  <c r="K27" i="24"/>
  <c r="K45" i="24"/>
  <c r="K67" i="24"/>
  <c r="K60" i="24"/>
  <c r="K36" i="24"/>
  <c r="K81" i="24"/>
  <c r="K64" i="24"/>
  <c r="K70" i="24"/>
  <c r="K84" i="24"/>
  <c r="K47" i="24"/>
  <c r="A100" i="24"/>
  <c r="B99" i="24"/>
  <c r="F99" i="24" s="1"/>
  <c r="H99" i="24" s="1"/>
  <c r="K92" i="24"/>
  <c r="K58" i="24"/>
  <c r="K73" i="24"/>
  <c r="K71" i="24"/>
  <c r="K85" i="24"/>
  <c r="K65" i="24"/>
  <c r="K78" i="24"/>
  <c r="K75" i="24"/>
  <c r="K68" i="24"/>
  <c r="K86" i="24"/>
  <c r="K96" i="24"/>
  <c r="K87" i="24"/>
  <c r="I98" i="24"/>
  <c r="M100" i="24" l="1"/>
  <c r="M99" i="24"/>
  <c r="L99" i="24"/>
  <c r="K55" i="25"/>
  <c r="A58" i="25"/>
  <c r="B57" i="25"/>
  <c r="F57" i="25" s="1"/>
  <c r="H57" i="25" s="1"/>
  <c r="I56" i="25"/>
  <c r="K98" i="24"/>
  <c r="I99" i="24"/>
  <c r="A101" i="24"/>
  <c r="B100" i="24"/>
  <c r="F100" i="24" s="1"/>
  <c r="H100" i="24" s="1"/>
  <c r="K56" i="25" l="1"/>
  <c r="M101" i="24"/>
  <c r="L100" i="24"/>
  <c r="I57" i="25"/>
  <c r="A59" i="25"/>
  <c r="B58" i="25"/>
  <c r="F58" i="25" s="1"/>
  <c r="H58" i="25" s="1"/>
  <c r="I100" i="24"/>
  <c r="A102" i="24"/>
  <c r="B101" i="24"/>
  <c r="F101" i="24" s="1"/>
  <c r="H101" i="24" s="1"/>
  <c r="K99" i="24"/>
  <c r="M102" i="24" l="1"/>
  <c r="L101" i="24"/>
  <c r="K57" i="25"/>
  <c r="I58" i="25"/>
  <c r="K58" i="25" s="1"/>
  <c r="B59" i="25"/>
  <c r="F59" i="25" s="1"/>
  <c r="H59" i="25" s="1"/>
  <c r="A60" i="25"/>
  <c r="K100" i="24"/>
  <c r="B102" i="24"/>
  <c r="F102" i="24" s="1"/>
  <c r="H102" i="24" s="1"/>
  <c r="A103" i="24"/>
  <c r="I101" i="24"/>
  <c r="L102" i="24" l="1"/>
  <c r="M103" i="24"/>
  <c r="A61" i="25"/>
  <c r="B60" i="25"/>
  <c r="F60" i="25" s="1"/>
  <c r="H60" i="25" s="1"/>
  <c r="I59" i="25"/>
  <c r="K101" i="24"/>
  <c r="B103" i="24"/>
  <c r="F103" i="24" s="1"/>
  <c r="H103" i="24" s="1"/>
  <c r="A104" i="24"/>
  <c r="I102" i="24"/>
  <c r="K59" i="25" l="1"/>
  <c r="M104" i="24"/>
  <c r="L103" i="24"/>
  <c r="I60" i="25"/>
  <c r="A62" i="25"/>
  <c r="B61" i="25"/>
  <c r="F61" i="25" s="1"/>
  <c r="H61" i="25" s="1"/>
  <c r="K102" i="24"/>
  <c r="A105" i="24"/>
  <c r="B104" i="24"/>
  <c r="F104" i="24" s="1"/>
  <c r="H104" i="24" s="1"/>
  <c r="I103" i="24"/>
  <c r="M105" i="24" l="1"/>
  <c r="L105" i="24"/>
  <c r="L104" i="24"/>
  <c r="K60" i="25"/>
  <c r="I61" i="25"/>
  <c r="K61" i="25"/>
  <c r="A63" i="25"/>
  <c r="B62" i="25"/>
  <c r="F62" i="25" s="1"/>
  <c r="H62" i="25" s="1"/>
  <c r="K103" i="24"/>
  <c r="A106" i="24"/>
  <c r="B105" i="24"/>
  <c r="F105" i="24" s="1"/>
  <c r="H105" i="24" s="1"/>
  <c r="I104" i="24"/>
  <c r="M106" i="24" l="1"/>
  <c r="A64" i="25"/>
  <c r="B63" i="25"/>
  <c r="F63" i="25" s="1"/>
  <c r="H63" i="25" s="1"/>
  <c r="I62" i="25"/>
  <c r="K104" i="24"/>
  <c r="I105" i="24"/>
  <c r="B106" i="24"/>
  <c r="F106" i="24" s="1"/>
  <c r="H106" i="24" s="1"/>
  <c r="A107" i="24"/>
  <c r="K62" i="25" l="1"/>
  <c r="L106" i="24"/>
  <c r="M107" i="24"/>
  <c r="L107" i="24"/>
  <c r="I63" i="25"/>
  <c r="A65" i="25"/>
  <c r="B64" i="25"/>
  <c r="F64" i="25" s="1"/>
  <c r="H64" i="25" s="1"/>
  <c r="I106" i="24"/>
  <c r="A108" i="24"/>
  <c r="B107" i="24"/>
  <c r="F107" i="24" s="1"/>
  <c r="H107" i="24" s="1"/>
  <c r="K105" i="24"/>
  <c r="M108" i="24" l="1"/>
  <c r="L108" i="24"/>
  <c r="K63" i="25"/>
  <c r="A66" i="25"/>
  <c r="B65" i="25"/>
  <c r="F65" i="25" s="1"/>
  <c r="H65" i="25" s="1"/>
  <c r="I64" i="25"/>
  <c r="K106" i="24"/>
  <c r="I107" i="24"/>
  <c r="A109" i="24"/>
  <c r="B108" i="24"/>
  <c r="F108" i="24" s="1"/>
  <c r="H108" i="24" s="1"/>
  <c r="L109" i="24" l="1"/>
  <c r="M109" i="24"/>
  <c r="K64" i="25"/>
  <c r="I65" i="25"/>
  <c r="K65" i="25" s="1"/>
  <c r="A67" i="25"/>
  <c r="B66" i="25"/>
  <c r="F66" i="25" s="1"/>
  <c r="H66" i="25" s="1"/>
  <c r="I108" i="24"/>
  <c r="K107" i="24"/>
  <c r="B109" i="24"/>
  <c r="F109" i="24" s="1"/>
  <c r="H109" i="24" s="1"/>
  <c r="A110" i="24"/>
  <c r="M110" i="24" l="1"/>
  <c r="B67" i="25"/>
  <c r="F67" i="25" s="1"/>
  <c r="H67" i="25" s="1"/>
  <c r="A68" i="25"/>
  <c r="I66" i="25"/>
  <c r="K108" i="24"/>
  <c r="I109" i="24"/>
  <c r="K109" i="24"/>
  <c r="A111" i="24"/>
  <c r="B110" i="24"/>
  <c r="F110" i="24" s="1"/>
  <c r="H110" i="24" s="1"/>
  <c r="K66" i="25" l="1"/>
  <c r="M111" i="24"/>
  <c r="L110" i="24"/>
  <c r="A69" i="25"/>
  <c r="B68" i="25"/>
  <c r="F68" i="25" s="1"/>
  <c r="H68" i="25" s="1"/>
  <c r="I67" i="25"/>
  <c r="I110" i="24"/>
  <c r="B111" i="24"/>
  <c r="F111" i="24" s="1"/>
  <c r="H111" i="24" s="1"/>
  <c r="A112" i="24"/>
  <c r="M112" i="24" l="1"/>
  <c r="L111" i="24"/>
  <c r="K67" i="25"/>
  <c r="I68" i="25"/>
  <c r="A70" i="25"/>
  <c r="B69" i="25"/>
  <c r="F69" i="25" s="1"/>
  <c r="H69" i="25" s="1"/>
  <c r="K110" i="24"/>
  <c r="A113" i="24"/>
  <c r="B112" i="24"/>
  <c r="F112" i="24" s="1"/>
  <c r="H112" i="24" s="1"/>
  <c r="I111" i="24"/>
  <c r="K68" i="25" l="1"/>
  <c r="M113" i="24"/>
  <c r="L113" i="24"/>
  <c r="L112" i="24"/>
  <c r="I69" i="25"/>
  <c r="A71" i="25"/>
  <c r="B70" i="25"/>
  <c r="F70" i="25" s="1"/>
  <c r="H70" i="25" s="1"/>
  <c r="K111" i="24"/>
  <c r="I112" i="24"/>
  <c r="A114" i="24"/>
  <c r="B113" i="24"/>
  <c r="F113" i="24" s="1"/>
  <c r="H113" i="24" s="1"/>
  <c r="K69" i="25" l="1"/>
  <c r="M114" i="24"/>
  <c r="A72" i="25"/>
  <c r="B71" i="25"/>
  <c r="F71" i="25" s="1"/>
  <c r="H71" i="25" s="1"/>
  <c r="I70" i="25"/>
  <c r="K70" i="25"/>
  <c r="K112" i="24"/>
  <c r="I113" i="24"/>
  <c r="B114" i="24"/>
  <c r="F114" i="24" s="1"/>
  <c r="H114" i="24" s="1"/>
  <c r="A115" i="24"/>
  <c r="L114" i="24" l="1"/>
  <c r="M115" i="24"/>
  <c r="I71" i="25"/>
  <c r="A73" i="25"/>
  <c r="B72" i="25"/>
  <c r="F72" i="25" s="1"/>
  <c r="H72" i="25" s="1"/>
  <c r="B115" i="24"/>
  <c r="F115" i="24" s="1"/>
  <c r="H115" i="24" s="1"/>
  <c r="A116" i="24"/>
  <c r="I114" i="24"/>
  <c r="K113" i="24"/>
  <c r="K71" i="25" l="1"/>
  <c r="M116" i="24"/>
  <c r="L115" i="24"/>
  <c r="I72" i="25"/>
  <c r="A74" i="25"/>
  <c r="B73" i="25"/>
  <c r="F73" i="25" s="1"/>
  <c r="H73" i="25" s="1"/>
  <c r="K114" i="24"/>
  <c r="A117" i="24"/>
  <c r="B116" i="24"/>
  <c r="F116" i="24" s="1"/>
  <c r="H116" i="24" s="1"/>
  <c r="I115" i="24"/>
  <c r="M117" i="24" l="1"/>
  <c r="L117" i="24"/>
  <c r="L116" i="24"/>
  <c r="K72" i="25"/>
  <c r="I73" i="25"/>
  <c r="K73" i="25"/>
  <c r="A75" i="25"/>
  <c r="B74" i="25"/>
  <c r="F74" i="25" s="1"/>
  <c r="H74" i="25" s="1"/>
  <c r="K115" i="24"/>
  <c r="B117" i="24"/>
  <c r="F117" i="24" s="1"/>
  <c r="H117" i="24" s="1"/>
  <c r="A118" i="24"/>
  <c r="I116" i="24"/>
  <c r="M118" i="24" l="1"/>
  <c r="I74" i="25"/>
  <c r="K74" i="25" s="1"/>
  <c r="A76" i="25"/>
  <c r="B75" i="25"/>
  <c r="F75" i="25" s="1"/>
  <c r="H75" i="25" s="1"/>
  <c r="B118" i="24"/>
  <c r="F118" i="24" s="1"/>
  <c r="H118" i="24" s="1"/>
  <c r="A119" i="24"/>
  <c r="K116" i="24"/>
  <c r="I117" i="24"/>
  <c r="M119" i="24" l="1"/>
  <c r="L118" i="24"/>
  <c r="I75" i="25"/>
  <c r="A77" i="25"/>
  <c r="B76" i="25"/>
  <c r="F76" i="25" s="1"/>
  <c r="H76" i="25" s="1"/>
  <c r="K117" i="24"/>
  <c r="B119" i="24"/>
  <c r="F119" i="24" s="1"/>
  <c r="H119" i="24" s="1"/>
  <c r="A120" i="24"/>
  <c r="I118" i="24"/>
  <c r="M120" i="24" l="1"/>
  <c r="L119" i="24"/>
  <c r="K75" i="25"/>
  <c r="A78" i="25"/>
  <c r="B77" i="25"/>
  <c r="F77" i="25" s="1"/>
  <c r="H77" i="25" s="1"/>
  <c r="I76" i="25"/>
  <c r="K76" i="25" s="1"/>
  <c r="K118" i="24"/>
  <c r="A121" i="24"/>
  <c r="B120" i="24"/>
  <c r="F120" i="24" s="1"/>
  <c r="H120" i="24" s="1"/>
  <c r="I119" i="24"/>
  <c r="K119" i="24" s="1"/>
  <c r="M121" i="24" l="1"/>
  <c r="L120" i="24"/>
  <c r="I77" i="25"/>
  <c r="K77" i="25"/>
  <c r="A79" i="25"/>
  <c r="B78" i="25"/>
  <c r="F78" i="25" s="1"/>
  <c r="H78" i="25" s="1"/>
  <c r="B121" i="24"/>
  <c r="F121" i="24" s="1"/>
  <c r="H121" i="24" s="1"/>
  <c r="A122" i="24"/>
  <c r="I120" i="24"/>
  <c r="M122" i="24" l="1"/>
  <c r="L121" i="24"/>
  <c r="I78" i="25"/>
  <c r="K78" i="25"/>
  <c r="A80" i="25"/>
  <c r="B79" i="25"/>
  <c r="F79" i="25" s="1"/>
  <c r="H79" i="25" s="1"/>
  <c r="K120" i="24"/>
  <c r="I121" i="24"/>
  <c r="B122" i="24"/>
  <c r="F122" i="24" s="1"/>
  <c r="H122" i="24" s="1"/>
  <c r="A123" i="24"/>
  <c r="M123" i="24" l="1"/>
  <c r="L122" i="24"/>
  <c r="I79" i="25"/>
  <c r="A81" i="25"/>
  <c r="B80" i="25"/>
  <c r="F80" i="25" s="1"/>
  <c r="H80" i="25" s="1"/>
  <c r="A124" i="24"/>
  <c r="B123" i="24"/>
  <c r="F123" i="24" s="1"/>
  <c r="H123" i="24" s="1"/>
  <c r="I122" i="24"/>
  <c r="K122" i="24" s="1"/>
  <c r="K121" i="24"/>
  <c r="M124" i="24" l="1"/>
  <c r="L123" i="24"/>
  <c r="K79" i="25"/>
  <c r="A82" i="25"/>
  <c r="B81" i="25"/>
  <c r="F81" i="25" s="1"/>
  <c r="H81" i="25" s="1"/>
  <c r="I80" i="25"/>
  <c r="B124" i="24"/>
  <c r="F124" i="24" s="1"/>
  <c r="H124" i="24" s="1"/>
  <c r="A125" i="24"/>
  <c r="I123" i="24"/>
  <c r="K123" i="24" l="1"/>
  <c r="K80" i="25"/>
  <c r="M125" i="24"/>
  <c r="L124" i="24"/>
  <c r="I81" i="25"/>
  <c r="K81" i="25" s="1"/>
  <c r="A83" i="25"/>
  <c r="B82" i="25"/>
  <c r="F82" i="25" s="1"/>
  <c r="H82" i="25" s="1"/>
  <c r="B125" i="24"/>
  <c r="F125" i="24" s="1"/>
  <c r="H125" i="24" s="1"/>
  <c r="A126" i="24"/>
  <c r="I124" i="24"/>
  <c r="K124" i="24" s="1"/>
  <c r="M126" i="24" l="1"/>
  <c r="L125" i="24"/>
  <c r="I82" i="25"/>
  <c r="K82" i="25" s="1"/>
  <c r="A84" i="25"/>
  <c r="B83" i="25"/>
  <c r="F83" i="25" s="1"/>
  <c r="H83" i="25" s="1"/>
  <c r="B126" i="24"/>
  <c r="F126" i="24" s="1"/>
  <c r="H126" i="24" s="1"/>
  <c r="A127" i="24"/>
  <c r="I125" i="24"/>
  <c r="M127" i="24" l="1"/>
  <c r="L126" i="24"/>
  <c r="I83" i="25"/>
  <c r="A85" i="25"/>
  <c r="B84" i="25"/>
  <c r="F84" i="25" s="1"/>
  <c r="H84" i="25" s="1"/>
  <c r="K125" i="24"/>
  <c r="B127" i="24"/>
  <c r="F127" i="24" s="1"/>
  <c r="H127" i="24" s="1"/>
  <c r="A128" i="24"/>
  <c r="I126" i="24"/>
  <c r="L127" i="24" l="1"/>
  <c r="M128" i="24"/>
  <c r="K83" i="25"/>
  <c r="I84" i="25"/>
  <c r="K84" i="25" s="1"/>
  <c r="A86" i="25"/>
  <c r="B85" i="25"/>
  <c r="F85" i="25" s="1"/>
  <c r="H85" i="25" s="1"/>
  <c r="K126" i="24"/>
  <c r="A129" i="24"/>
  <c r="B128" i="24"/>
  <c r="F128" i="24" s="1"/>
  <c r="H128" i="24" s="1"/>
  <c r="I127" i="24"/>
  <c r="K127" i="24" l="1"/>
  <c r="M129" i="24"/>
  <c r="L128" i="24"/>
  <c r="I85" i="25"/>
  <c r="K85" i="25"/>
  <c r="A87" i="25"/>
  <c r="B86" i="25"/>
  <c r="F86" i="25" s="1"/>
  <c r="H86" i="25" s="1"/>
  <c r="I128" i="24"/>
  <c r="K128" i="24" s="1"/>
  <c r="B129" i="24"/>
  <c r="F129" i="24" s="1"/>
  <c r="H129" i="24" s="1"/>
  <c r="A130" i="24"/>
  <c r="L129" i="24" l="1"/>
  <c r="M130" i="24"/>
  <c r="I86" i="25"/>
  <c r="K86" i="25"/>
  <c r="A88" i="25"/>
  <c r="B87" i="25"/>
  <c r="F87" i="25" s="1"/>
  <c r="H87" i="25" s="1"/>
  <c r="B130" i="24"/>
  <c r="F130" i="24" s="1"/>
  <c r="H130" i="24" s="1"/>
  <c r="A131" i="24"/>
  <c r="I129" i="24"/>
  <c r="M131" i="24" l="1"/>
  <c r="L130" i="24"/>
  <c r="A89" i="25"/>
  <c r="B88" i="25"/>
  <c r="F88" i="25" s="1"/>
  <c r="H88" i="25" s="1"/>
  <c r="I87" i="25"/>
  <c r="K87" i="25" s="1"/>
  <c r="K129" i="24"/>
  <c r="B131" i="24"/>
  <c r="F131" i="24" s="1"/>
  <c r="H131" i="24" s="1"/>
  <c r="A132" i="24"/>
  <c r="I130" i="24"/>
  <c r="L131" i="24" l="1"/>
  <c r="M132" i="24"/>
  <c r="I88" i="25"/>
  <c r="A90" i="25"/>
  <c r="B89" i="25"/>
  <c r="F89" i="25" s="1"/>
  <c r="H89" i="25" s="1"/>
  <c r="K130" i="24"/>
  <c r="I131" i="24"/>
  <c r="B132" i="24"/>
  <c r="F132" i="24" s="1"/>
  <c r="H132" i="24" s="1"/>
  <c r="A133" i="24"/>
  <c r="L132" i="24" l="1"/>
  <c r="M133" i="24"/>
  <c r="K88" i="25"/>
  <c r="I89" i="25"/>
  <c r="K89" i="25" s="1"/>
  <c r="A91" i="25"/>
  <c r="B90" i="25"/>
  <c r="F90" i="25" s="1"/>
  <c r="H90" i="25" s="1"/>
  <c r="I132" i="24"/>
  <c r="A134" i="24"/>
  <c r="B133" i="24"/>
  <c r="F133" i="24" s="1"/>
  <c r="H133" i="24" s="1"/>
  <c r="K131" i="24"/>
  <c r="L133" i="24" l="1"/>
  <c r="M134" i="24"/>
  <c r="I90" i="25"/>
  <c r="A92" i="25"/>
  <c r="B91" i="25"/>
  <c r="F91" i="25" s="1"/>
  <c r="H91" i="25" s="1"/>
  <c r="B134" i="24"/>
  <c r="F134" i="24" s="1"/>
  <c r="H134" i="24" s="1"/>
  <c r="A135" i="24"/>
  <c r="I133" i="24"/>
  <c r="K133" i="24" s="1"/>
  <c r="K132" i="24"/>
  <c r="M135" i="24" l="1"/>
  <c r="L134" i="24"/>
  <c r="K90" i="25"/>
  <c r="I91" i="25"/>
  <c r="K91" i="25" s="1"/>
  <c r="A93" i="25"/>
  <c r="B92" i="25"/>
  <c r="F92" i="25" s="1"/>
  <c r="H92" i="25" s="1"/>
  <c r="B135" i="24"/>
  <c r="F135" i="24" s="1"/>
  <c r="H135" i="24" s="1"/>
  <c r="A136" i="24"/>
  <c r="I134" i="24"/>
  <c r="L135" i="24" l="1"/>
  <c r="M136" i="24"/>
  <c r="I92" i="25"/>
  <c r="K92" i="25"/>
  <c r="A94" i="25"/>
  <c r="B93" i="25"/>
  <c r="F93" i="25" s="1"/>
  <c r="H93" i="25" s="1"/>
  <c r="K134" i="24"/>
  <c r="A137" i="24"/>
  <c r="B136" i="24"/>
  <c r="F136" i="24" s="1"/>
  <c r="H136" i="24" s="1"/>
  <c r="I135" i="24"/>
  <c r="M137" i="24" l="1"/>
  <c r="L136" i="24"/>
  <c r="I93" i="25"/>
  <c r="B94" i="25"/>
  <c r="F94" i="25" s="1"/>
  <c r="H94" i="25" s="1"/>
  <c r="A95" i="25"/>
  <c r="I136" i="24"/>
  <c r="K135" i="24"/>
  <c r="A138" i="24"/>
  <c r="B137" i="24"/>
  <c r="F137" i="24" s="1"/>
  <c r="H137" i="24" s="1"/>
  <c r="M138" i="24" l="1"/>
  <c r="L137" i="24"/>
  <c r="K93" i="25"/>
  <c r="I94" i="25"/>
  <c r="K94" i="25" s="1"/>
  <c r="A96" i="25"/>
  <c r="B95" i="25"/>
  <c r="F95" i="25" s="1"/>
  <c r="H95" i="25" s="1"/>
  <c r="B138" i="24"/>
  <c r="F138" i="24" s="1"/>
  <c r="H138" i="24" s="1"/>
  <c r="A139" i="24"/>
  <c r="I137" i="24"/>
  <c r="K136" i="24"/>
  <c r="L138" i="24" l="1"/>
  <c r="K137" i="24"/>
  <c r="M139" i="24"/>
  <c r="I95" i="25"/>
  <c r="K95" i="25" s="1"/>
  <c r="B96" i="25"/>
  <c r="F96" i="25" s="1"/>
  <c r="H96" i="25" s="1"/>
  <c r="A97" i="25"/>
  <c r="A140" i="24"/>
  <c r="B139" i="24"/>
  <c r="F139" i="24" s="1"/>
  <c r="H139" i="24" s="1"/>
  <c r="I138" i="24"/>
  <c r="K138" i="24" l="1"/>
  <c r="L139" i="24"/>
  <c r="M140" i="24"/>
  <c r="B97" i="25"/>
  <c r="F97" i="25" s="1"/>
  <c r="H97" i="25" s="1"/>
  <c r="A98" i="25"/>
  <c r="I96" i="25"/>
  <c r="K96" i="25" s="1"/>
  <c r="I139" i="24"/>
  <c r="B140" i="24"/>
  <c r="F140" i="24" s="1"/>
  <c r="H140" i="24" s="1"/>
  <c r="A141" i="24"/>
  <c r="M141" i="24" l="1"/>
  <c r="L140" i="24"/>
  <c r="A99" i="25"/>
  <c r="B98" i="25"/>
  <c r="F98" i="25" s="1"/>
  <c r="H98" i="25" s="1"/>
  <c r="I97" i="25"/>
  <c r="K97" i="25" s="1"/>
  <c r="I140" i="24"/>
  <c r="A142" i="24"/>
  <c r="B141" i="24"/>
  <c r="F141" i="24" s="1"/>
  <c r="H141" i="24" s="1"/>
  <c r="K139" i="24"/>
  <c r="L141" i="24" l="1"/>
  <c r="M142" i="24"/>
  <c r="I98" i="25"/>
  <c r="K98" i="25"/>
  <c r="B99" i="25"/>
  <c r="F99" i="25" s="1"/>
  <c r="H99" i="25" s="1"/>
  <c r="A100" i="25"/>
  <c r="K140" i="24"/>
  <c r="I141" i="24"/>
  <c r="B142" i="24"/>
  <c r="F142" i="24" s="1"/>
  <c r="H142" i="24" s="1"/>
  <c r="A143" i="24"/>
  <c r="L142" i="24" l="1"/>
  <c r="M143" i="24"/>
  <c r="B100" i="25"/>
  <c r="F100" i="25" s="1"/>
  <c r="H100" i="25" s="1"/>
  <c r="A101" i="25"/>
  <c r="I99" i="25"/>
  <c r="K141" i="24"/>
  <c r="I142" i="24"/>
  <c r="B143" i="24"/>
  <c r="F143" i="24" s="1"/>
  <c r="H143" i="24" s="1"/>
  <c r="A144" i="24"/>
  <c r="K99" i="25" l="1"/>
  <c r="L143" i="24"/>
  <c r="M144" i="24"/>
  <c r="I100" i="25"/>
  <c r="A102" i="25"/>
  <c r="B101" i="25"/>
  <c r="F101" i="25" s="1"/>
  <c r="H101" i="25" s="1"/>
  <c r="K142" i="24"/>
  <c r="I143" i="24"/>
  <c r="K143" i="24"/>
  <c r="A145" i="24"/>
  <c r="B144" i="24"/>
  <c r="F144" i="24" s="1"/>
  <c r="H144" i="24" s="1"/>
  <c r="L144" i="24" l="1"/>
  <c r="M145" i="24"/>
  <c r="K100" i="25"/>
  <c r="I101" i="25"/>
  <c r="K101" i="25"/>
  <c r="B102" i="25"/>
  <c r="F102" i="25" s="1"/>
  <c r="H102" i="25" s="1"/>
  <c r="A103" i="25"/>
  <c r="B145" i="24"/>
  <c r="F145" i="24" s="1"/>
  <c r="H145" i="24" s="1"/>
  <c r="A146" i="24"/>
  <c r="I144" i="24"/>
  <c r="K144" i="24" l="1"/>
  <c r="L145" i="24"/>
  <c r="M146" i="24"/>
  <c r="B103" i="25"/>
  <c r="F103" i="25" s="1"/>
  <c r="H103" i="25" s="1"/>
  <c r="A104" i="25"/>
  <c r="I102" i="25"/>
  <c r="K102" i="25" s="1"/>
  <c r="A147" i="24"/>
  <c r="B146" i="24"/>
  <c r="F146" i="24" s="1"/>
  <c r="H146" i="24" s="1"/>
  <c r="I145" i="24"/>
  <c r="L146" i="24" l="1"/>
  <c r="M147" i="24"/>
  <c r="I103" i="25"/>
  <c r="K103" i="25"/>
  <c r="A105" i="25"/>
  <c r="B104" i="25"/>
  <c r="F104" i="25" s="1"/>
  <c r="H104" i="25" s="1"/>
  <c r="A148" i="24"/>
  <c r="B147" i="24"/>
  <c r="F147" i="24" s="1"/>
  <c r="H147" i="24" s="1"/>
  <c r="I146" i="24"/>
  <c r="K145" i="24"/>
  <c r="L147" i="24" l="1"/>
  <c r="M148" i="24"/>
  <c r="B105" i="25"/>
  <c r="F105" i="25" s="1"/>
  <c r="H105" i="25" s="1"/>
  <c r="A106" i="25"/>
  <c r="I104" i="25"/>
  <c r="I147" i="24"/>
  <c r="K147" i="24" s="1"/>
  <c r="A149" i="24"/>
  <c r="B148" i="24"/>
  <c r="F148" i="24" s="1"/>
  <c r="H148" i="24" s="1"/>
  <c r="K146" i="24"/>
  <c r="L148" i="24" l="1"/>
  <c r="M149" i="24"/>
  <c r="K104" i="25"/>
  <c r="B106" i="25"/>
  <c r="F106" i="25" s="1"/>
  <c r="H106" i="25" s="1"/>
  <c r="A107" i="25"/>
  <c r="I105" i="25"/>
  <c r="A150" i="24"/>
  <c r="B149" i="24"/>
  <c r="F149" i="24" s="1"/>
  <c r="H149" i="24" s="1"/>
  <c r="I148" i="24"/>
  <c r="K148" i="24" s="1"/>
  <c r="K105" i="25" l="1"/>
  <c r="L149" i="24"/>
  <c r="M150" i="24"/>
  <c r="A108" i="25"/>
  <c r="B107" i="25"/>
  <c r="F107" i="25" s="1"/>
  <c r="H107" i="25" s="1"/>
  <c r="I106" i="25"/>
  <c r="I149" i="24"/>
  <c r="B150" i="24"/>
  <c r="F150" i="24" s="1"/>
  <c r="H150" i="24" s="1"/>
  <c r="A151" i="24"/>
  <c r="K106" i="25" l="1"/>
  <c r="M151" i="24"/>
  <c r="L151" i="24"/>
  <c r="L150" i="24"/>
  <c r="I107" i="25"/>
  <c r="K107" i="25"/>
  <c r="B108" i="25"/>
  <c r="F108" i="25" s="1"/>
  <c r="H108" i="25" s="1"/>
  <c r="A109" i="25"/>
  <c r="K149" i="24"/>
  <c r="I150" i="24"/>
  <c r="K150" i="24" s="1"/>
  <c r="A152" i="24"/>
  <c r="B151" i="24"/>
  <c r="F151" i="24" s="1"/>
  <c r="H151" i="24" s="1"/>
  <c r="M152" i="24" l="1"/>
  <c r="B109" i="25"/>
  <c r="F109" i="25" s="1"/>
  <c r="H109" i="25" s="1"/>
  <c r="A110" i="25"/>
  <c r="I108" i="25"/>
  <c r="I151" i="24"/>
  <c r="A153" i="24"/>
  <c r="B152" i="24"/>
  <c r="F152" i="24" s="1"/>
  <c r="H152" i="24" s="1"/>
  <c r="M153" i="24" l="1"/>
  <c r="L153" i="24"/>
  <c r="L152" i="24"/>
  <c r="K108" i="25"/>
  <c r="I109" i="25"/>
  <c r="A111" i="25"/>
  <c r="B110" i="25"/>
  <c r="F110" i="25" s="1"/>
  <c r="H110" i="25" s="1"/>
  <c r="K151" i="24"/>
  <c r="I152" i="24"/>
  <c r="A154" i="24"/>
  <c r="B153" i="24"/>
  <c r="F153" i="24" s="1"/>
  <c r="H153" i="24" s="1"/>
  <c r="K109" i="25" l="1"/>
  <c r="M154" i="24"/>
  <c r="I110" i="25"/>
  <c r="K110" i="25"/>
  <c r="B111" i="25"/>
  <c r="F111" i="25" s="1"/>
  <c r="H111" i="25" s="1"/>
  <c r="A112" i="25"/>
  <c r="K152" i="24"/>
  <c r="I153" i="24"/>
  <c r="A155" i="24"/>
  <c r="B154" i="24"/>
  <c r="F154" i="24" s="1"/>
  <c r="H154" i="24" s="1"/>
  <c r="L154" i="24" l="1"/>
  <c r="M155" i="24"/>
  <c r="A113" i="25"/>
  <c r="B112" i="25"/>
  <c r="F112" i="25" s="1"/>
  <c r="H112" i="25" s="1"/>
  <c r="I111" i="25"/>
  <c r="A156" i="24"/>
  <c r="B155" i="24"/>
  <c r="F155" i="24" s="1"/>
  <c r="H155" i="24" s="1"/>
  <c r="I154" i="24"/>
  <c r="K154" i="24" s="1"/>
  <c r="K153" i="24"/>
  <c r="M156" i="24" l="1"/>
  <c r="L155" i="24"/>
  <c r="K111" i="25"/>
  <c r="A114" i="25"/>
  <c r="B113" i="25"/>
  <c r="F113" i="25" s="1"/>
  <c r="H113" i="25" s="1"/>
  <c r="I112" i="25"/>
  <c r="K112" i="25" s="1"/>
  <c r="I155" i="24"/>
  <c r="A157" i="24"/>
  <c r="B156" i="24"/>
  <c r="F156" i="24" s="1"/>
  <c r="H156" i="24" s="1"/>
  <c r="L156" i="24" l="1"/>
  <c r="M157" i="24"/>
  <c r="B114" i="25"/>
  <c r="F114" i="25" s="1"/>
  <c r="H114" i="25" s="1"/>
  <c r="A115" i="25"/>
  <c r="I113" i="25"/>
  <c r="K113" i="25"/>
  <c r="I156" i="24"/>
  <c r="B157" i="24"/>
  <c r="F157" i="24" s="1"/>
  <c r="H157" i="24" s="1"/>
  <c r="A158" i="24"/>
  <c r="K155" i="24"/>
  <c r="L157" i="24" l="1"/>
  <c r="M158" i="24"/>
  <c r="A116" i="25"/>
  <c r="B115" i="25"/>
  <c r="F115" i="25" s="1"/>
  <c r="H115" i="25" s="1"/>
  <c r="I114" i="25"/>
  <c r="K114" i="25"/>
  <c r="K156" i="24"/>
  <c r="B158" i="24"/>
  <c r="F158" i="24" s="1"/>
  <c r="H158" i="24" s="1"/>
  <c r="A159" i="24"/>
  <c r="I157" i="24"/>
  <c r="L158" i="24" l="1"/>
  <c r="M159" i="24"/>
  <c r="I115" i="25"/>
  <c r="K115" i="25"/>
  <c r="A117" i="25"/>
  <c r="B116" i="25"/>
  <c r="F116" i="25" s="1"/>
  <c r="H116" i="25" s="1"/>
  <c r="K157" i="24"/>
  <c r="A160" i="24"/>
  <c r="B159" i="24"/>
  <c r="F159" i="24" s="1"/>
  <c r="H159" i="24" s="1"/>
  <c r="I158" i="24"/>
  <c r="M160" i="24" l="1"/>
  <c r="L159" i="24"/>
  <c r="I116" i="25"/>
  <c r="K116" i="25"/>
  <c r="B117" i="25"/>
  <c r="F117" i="25" s="1"/>
  <c r="H117" i="25" s="1"/>
  <c r="A118" i="25"/>
  <c r="I159" i="24"/>
  <c r="K158" i="24"/>
  <c r="B160" i="24"/>
  <c r="F160" i="24" s="1"/>
  <c r="H160" i="24" s="1"/>
  <c r="A161" i="24"/>
  <c r="L160" i="24" l="1"/>
  <c r="M161" i="24"/>
  <c r="I117" i="25"/>
  <c r="K117" i="25"/>
  <c r="A119" i="25"/>
  <c r="B118" i="25"/>
  <c r="F118" i="25" s="1"/>
  <c r="H118" i="25" s="1"/>
  <c r="K159" i="24"/>
  <c r="A162" i="24"/>
  <c r="B161" i="24"/>
  <c r="F161" i="24" s="1"/>
  <c r="H161" i="24" s="1"/>
  <c r="I160" i="24"/>
  <c r="K160" i="24" s="1"/>
  <c r="L161" i="24" l="1"/>
  <c r="M162" i="24"/>
  <c r="A120" i="25"/>
  <c r="B119" i="25"/>
  <c r="F119" i="25" s="1"/>
  <c r="H119" i="25" s="1"/>
  <c r="I118" i="25"/>
  <c r="K118" i="25"/>
  <c r="I161" i="24"/>
  <c r="B162" i="24"/>
  <c r="F162" i="24" s="1"/>
  <c r="H162" i="24" s="1"/>
  <c r="A163" i="24"/>
  <c r="M163" i="24" l="1"/>
  <c r="L162" i="24"/>
  <c r="I119" i="25"/>
  <c r="K119" i="25"/>
  <c r="B120" i="25"/>
  <c r="F120" i="25" s="1"/>
  <c r="H120" i="25" s="1"/>
  <c r="A121" i="25"/>
  <c r="K161" i="24"/>
  <c r="A164" i="24"/>
  <c r="B163" i="24"/>
  <c r="F163" i="24" s="1"/>
  <c r="H163" i="24" s="1"/>
  <c r="I162" i="24"/>
  <c r="M164" i="24" l="1"/>
  <c r="L163" i="24"/>
  <c r="K162" i="24"/>
  <c r="B121" i="25"/>
  <c r="F121" i="25" s="1"/>
  <c r="H121" i="25" s="1"/>
  <c r="A122" i="25"/>
  <c r="I120" i="25"/>
  <c r="I163" i="24"/>
  <c r="B164" i="24"/>
  <c r="F164" i="24" s="1"/>
  <c r="H164" i="24" s="1"/>
  <c r="A165" i="24"/>
  <c r="K120" i="25" l="1"/>
  <c r="L164" i="24"/>
  <c r="M165" i="24"/>
  <c r="A123" i="25"/>
  <c r="B122" i="25"/>
  <c r="F122" i="25" s="1"/>
  <c r="H122" i="25" s="1"/>
  <c r="I121" i="25"/>
  <c r="A166" i="24"/>
  <c r="B165" i="24"/>
  <c r="F165" i="24" s="1"/>
  <c r="H165" i="24" s="1"/>
  <c r="I164" i="24"/>
  <c r="K164" i="24"/>
  <c r="K163" i="24"/>
  <c r="K121" i="25" l="1"/>
  <c r="L165" i="24"/>
  <c r="M166" i="24"/>
  <c r="B123" i="25"/>
  <c r="F123" i="25" s="1"/>
  <c r="H123" i="25" s="1"/>
  <c r="A124" i="25"/>
  <c r="I122" i="25"/>
  <c r="I165" i="24"/>
  <c r="B166" i="24"/>
  <c r="F166" i="24" s="1"/>
  <c r="H166" i="24" s="1"/>
  <c r="A167" i="24"/>
  <c r="K122" i="25" l="1"/>
  <c r="M167" i="24"/>
  <c r="L166" i="24"/>
  <c r="A125" i="25"/>
  <c r="B124" i="25"/>
  <c r="F124" i="25" s="1"/>
  <c r="H124" i="25" s="1"/>
  <c r="I123" i="25"/>
  <c r="B167" i="24"/>
  <c r="F167" i="24" s="1"/>
  <c r="H167" i="24" s="1"/>
  <c r="A168" i="24"/>
  <c r="I166" i="24"/>
  <c r="K166" i="24" s="1"/>
  <c r="K165" i="24"/>
  <c r="K123" i="25" l="1"/>
  <c r="M168" i="24"/>
  <c r="L167" i="24"/>
  <c r="A126" i="25"/>
  <c r="B125" i="25"/>
  <c r="F125" i="25" s="1"/>
  <c r="H125" i="25" s="1"/>
  <c r="I124" i="25"/>
  <c r="A169" i="24"/>
  <c r="B168" i="24"/>
  <c r="F168" i="24" s="1"/>
  <c r="H168" i="24" s="1"/>
  <c r="I167" i="24"/>
  <c r="K124" i="25" l="1"/>
  <c r="L168" i="24"/>
  <c r="M169" i="24"/>
  <c r="I125" i="25"/>
  <c r="K125" i="25"/>
  <c r="B126" i="25"/>
  <c r="F126" i="25" s="1"/>
  <c r="H126" i="25" s="1"/>
  <c r="A127" i="25"/>
  <c r="K167" i="24"/>
  <c r="I168" i="24"/>
  <c r="B169" i="24"/>
  <c r="F169" i="24" s="1"/>
  <c r="H169" i="24" s="1"/>
  <c r="A170" i="24"/>
  <c r="M170" i="24" l="1"/>
  <c r="L169" i="24"/>
  <c r="A128" i="25"/>
  <c r="B127" i="25"/>
  <c r="F127" i="25" s="1"/>
  <c r="H127" i="25" s="1"/>
  <c r="I126" i="25"/>
  <c r="K126" i="25"/>
  <c r="A171" i="24"/>
  <c r="B170" i="24"/>
  <c r="F170" i="24" s="1"/>
  <c r="H170" i="24" s="1"/>
  <c r="I169" i="24"/>
  <c r="K169" i="24" s="1"/>
  <c r="K168" i="24"/>
  <c r="M171" i="24" l="1"/>
  <c r="L170" i="24"/>
  <c r="I127" i="25"/>
  <c r="K127" i="25"/>
  <c r="B128" i="25"/>
  <c r="F128" i="25" s="1"/>
  <c r="H128" i="25" s="1"/>
  <c r="A129" i="25"/>
  <c r="I170" i="24"/>
  <c r="A172" i="24"/>
  <c r="B171" i="24"/>
  <c r="F171" i="24" s="1"/>
  <c r="H171" i="24" s="1"/>
  <c r="K170" i="24" l="1"/>
  <c r="M172" i="24"/>
  <c r="L171" i="24"/>
  <c r="I128" i="25"/>
  <c r="K128" i="25"/>
  <c r="B129" i="25"/>
  <c r="F129" i="25" s="1"/>
  <c r="H129" i="25" s="1"/>
  <c r="A130" i="25"/>
  <c r="I171" i="24"/>
  <c r="A173" i="24"/>
  <c r="B172" i="24"/>
  <c r="F172" i="24" s="1"/>
  <c r="H172" i="24" s="1"/>
  <c r="M173" i="24" l="1"/>
  <c r="L172" i="24"/>
  <c r="K171" i="24"/>
  <c r="I129" i="25"/>
  <c r="K129" i="25"/>
  <c r="A131" i="25"/>
  <c r="B130" i="25"/>
  <c r="F130" i="25" s="1"/>
  <c r="H130" i="25" s="1"/>
  <c r="B173" i="24"/>
  <c r="F173" i="24" s="1"/>
  <c r="H173" i="24" s="1"/>
  <c r="A174" i="24"/>
  <c r="I172" i="24"/>
  <c r="K172" i="24" s="1"/>
  <c r="L173" i="24" l="1"/>
  <c r="M174" i="24"/>
  <c r="I130" i="25"/>
  <c r="K130" i="25" s="1"/>
  <c r="A132" i="25"/>
  <c r="B131" i="25"/>
  <c r="F131" i="25" s="1"/>
  <c r="H131" i="25" s="1"/>
  <c r="A175" i="24"/>
  <c r="B174" i="24"/>
  <c r="F174" i="24" s="1"/>
  <c r="H174" i="24" s="1"/>
  <c r="I173" i="24"/>
  <c r="K173" i="24" l="1"/>
  <c r="L174" i="24"/>
  <c r="M175" i="24"/>
  <c r="I131" i="25"/>
  <c r="K131" i="25"/>
  <c r="B132" i="25"/>
  <c r="F132" i="25" s="1"/>
  <c r="H132" i="25" s="1"/>
  <c r="A133" i="25"/>
  <c r="I174" i="24"/>
  <c r="B175" i="24"/>
  <c r="F175" i="24" s="1"/>
  <c r="H175" i="24" s="1"/>
  <c r="A176" i="24"/>
  <c r="M176" i="24" l="1"/>
  <c r="L175" i="24"/>
  <c r="A134" i="25"/>
  <c r="B133" i="25"/>
  <c r="F133" i="25" s="1"/>
  <c r="H133" i="25" s="1"/>
  <c r="I132" i="25"/>
  <c r="K132" i="25"/>
  <c r="K174" i="24"/>
  <c r="I175" i="24"/>
  <c r="B176" i="24"/>
  <c r="F176" i="24" s="1"/>
  <c r="H176" i="24" s="1"/>
  <c r="A177" i="24"/>
  <c r="L176" i="24" l="1"/>
  <c r="M177" i="24"/>
  <c r="I133" i="25"/>
  <c r="K133" i="25"/>
  <c r="A135" i="25"/>
  <c r="B134" i="25"/>
  <c r="F134" i="25" s="1"/>
  <c r="H134" i="25" s="1"/>
  <c r="I176" i="24"/>
  <c r="B177" i="24"/>
  <c r="F177" i="24" s="1"/>
  <c r="H177" i="24" s="1"/>
  <c r="A178" i="24"/>
  <c r="K175" i="24"/>
  <c r="M178" i="24" l="1"/>
  <c r="L177" i="24"/>
  <c r="B135" i="25"/>
  <c r="F135" i="25" s="1"/>
  <c r="H135" i="25" s="1"/>
  <c r="A136" i="25"/>
  <c r="I134" i="25"/>
  <c r="K134" i="25"/>
  <c r="K176" i="24"/>
  <c r="I177" i="24"/>
  <c r="K177" i="24" s="1"/>
  <c r="B178" i="24"/>
  <c r="F178" i="24" s="1"/>
  <c r="H178" i="24" s="1"/>
  <c r="A179" i="24"/>
  <c r="M179" i="24" l="1"/>
  <c r="L178" i="24"/>
  <c r="A137" i="25"/>
  <c r="B136" i="25"/>
  <c r="F136" i="25" s="1"/>
  <c r="H136" i="25" s="1"/>
  <c r="I135" i="25"/>
  <c r="K135" i="25" s="1"/>
  <c r="B179" i="24"/>
  <c r="F179" i="24" s="1"/>
  <c r="H179" i="24" s="1"/>
  <c r="A180" i="24"/>
  <c r="I178" i="24"/>
  <c r="K178" i="24"/>
  <c r="M180" i="24" l="1"/>
  <c r="L179" i="24"/>
  <c r="A138" i="25"/>
  <c r="B137" i="25"/>
  <c r="F137" i="25" s="1"/>
  <c r="H137" i="25" s="1"/>
  <c r="I136" i="25"/>
  <c r="K136" i="25"/>
  <c r="B180" i="24"/>
  <c r="F180" i="24" s="1"/>
  <c r="H180" i="24" s="1"/>
  <c r="A181" i="24"/>
  <c r="I179" i="24"/>
  <c r="K179" i="24"/>
  <c r="M181" i="24" l="1"/>
  <c r="L180" i="24"/>
  <c r="I137" i="25"/>
  <c r="K137" i="25"/>
  <c r="B138" i="25"/>
  <c r="F138" i="25" s="1"/>
  <c r="H138" i="25" s="1"/>
  <c r="A139" i="25"/>
  <c r="A182" i="24"/>
  <c r="B181" i="24"/>
  <c r="F181" i="24" s="1"/>
  <c r="H181" i="24" s="1"/>
  <c r="I180" i="24"/>
  <c r="K180" i="24"/>
  <c r="M182" i="24" l="1"/>
  <c r="L181" i="24"/>
  <c r="B139" i="25"/>
  <c r="F139" i="25" s="1"/>
  <c r="H139" i="25" s="1"/>
  <c r="A140" i="25"/>
  <c r="I138" i="25"/>
  <c r="K138" i="25"/>
  <c r="I181" i="24"/>
  <c r="B182" i="24"/>
  <c r="F182" i="24" s="1"/>
  <c r="H182" i="24" s="1"/>
  <c r="A183" i="24"/>
  <c r="M183" i="24" l="1"/>
  <c r="L182" i="24"/>
  <c r="A141" i="25"/>
  <c r="B140" i="25"/>
  <c r="F140" i="25" s="1"/>
  <c r="H140" i="25" s="1"/>
  <c r="I139" i="25"/>
  <c r="K181" i="24"/>
  <c r="A184" i="24"/>
  <c r="B183" i="24"/>
  <c r="F183" i="24" s="1"/>
  <c r="H183" i="24" s="1"/>
  <c r="I182" i="24"/>
  <c r="K182" i="24" l="1"/>
  <c r="M184" i="24"/>
  <c r="L183" i="24"/>
  <c r="K139" i="25"/>
  <c r="B141" i="25"/>
  <c r="F141" i="25" s="1"/>
  <c r="H141" i="25" s="1"/>
  <c r="A142" i="25"/>
  <c r="I140" i="25"/>
  <c r="K140" i="25"/>
  <c r="I183" i="24"/>
  <c r="A185" i="24"/>
  <c r="B184" i="24"/>
  <c r="F184" i="24" s="1"/>
  <c r="H184" i="24" s="1"/>
  <c r="M185" i="24" l="1"/>
  <c r="L184" i="24"/>
  <c r="I141" i="25"/>
  <c r="K141" i="25" s="1"/>
  <c r="A143" i="25"/>
  <c r="B142" i="25"/>
  <c r="F142" i="25" s="1"/>
  <c r="H142" i="25" s="1"/>
  <c r="K183" i="24"/>
  <c r="I184" i="24"/>
  <c r="K184" i="24" s="1"/>
  <c r="B185" i="24"/>
  <c r="F185" i="24" s="1"/>
  <c r="H185" i="24" s="1"/>
  <c r="A186" i="24"/>
  <c r="M186" i="24" l="1"/>
  <c r="L185" i="24"/>
  <c r="I142" i="25"/>
  <c r="K142" i="25"/>
  <c r="A144" i="25"/>
  <c r="B143" i="25"/>
  <c r="F143" i="25" s="1"/>
  <c r="H143" i="25" s="1"/>
  <c r="B186" i="24"/>
  <c r="F186" i="24" s="1"/>
  <c r="H186" i="24" s="1"/>
  <c r="A187" i="24"/>
  <c r="I185" i="24"/>
  <c r="M187" i="24" l="1"/>
  <c r="L186" i="24"/>
  <c r="I143" i="25"/>
  <c r="B144" i="25"/>
  <c r="F144" i="25" s="1"/>
  <c r="H144" i="25" s="1"/>
  <c r="A145" i="25"/>
  <c r="K185" i="24"/>
  <c r="A188" i="24"/>
  <c r="B187" i="24"/>
  <c r="F187" i="24" s="1"/>
  <c r="H187" i="24" s="1"/>
  <c r="I186" i="24"/>
  <c r="K186" i="24" s="1"/>
  <c r="M188" i="24" l="1"/>
  <c r="L188" i="24"/>
  <c r="L187" i="24"/>
  <c r="K143" i="25"/>
  <c r="I144" i="25"/>
  <c r="K144" i="25"/>
  <c r="A146" i="25"/>
  <c r="B145" i="25"/>
  <c r="F145" i="25" s="1"/>
  <c r="H145" i="25" s="1"/>
  <c r="I187" i="24"/>
  <c r="B188" i="24"/>
  <c r="F188" i="24" s="1"/>
  <c r="H188" i="24" s="1"/>
  <c r="A189" i="24"/>
  <c r="M189" i="24" l="1"/>
  <c r="B146" i="25"/>
  <c r="F146" i="25" s="1"/>
  <c r="H146" i="25" s="1"/>
  <c r="A147" i="25"/>
  <c r="I145" i="25"/>
  <c r="K145" i="25"/>
  <c r="A190" i="24"/>
  <c r="B189" i="24"/>
  <c r="F189" i="24" s="1"/>
  <c r="H189" i="24" s="1"/>
  <c r="I188" i="24"/>
  <c r="K187" i="24"/>
  <c r="M190" i="24" l="1"/>
  <c r="K188" i="24"/>
  <c r="L189" i="24"/>
  <c r="I146" i="25"/>
  <c r="K146" i="25"/>
  <c r="B147" i="25"/>
  <c r="F147" i="25" s="1"/>
  <c r="H147" i="25" s="1"/>
  <c r="A148" i="25"/>
  <c r="I189" i="24"/>
  <c r="A191" i="24"/>
  <c r="B190" i="24"/>
  <c r="F190" i="24" s="1"/>
  <c r="H190" i="24" s="1"/>
  <c r="M191" i="24" l="1"/>
  <c r="K189" i="24"/>
  <c r="L190" i="24"/>
  <c r="A149" i="25"/>
  <c r="B148" i="25"/>
  <c r="F148" i="25" s="1"/>
  <c r="H148" i="25" s="1"/>
  <c r="I147" i="25"/>
  <c r="K147" i="25" s="1"/>
  <c r="I190" i="24"/>
  <c r="K190" i="24" s="1"/>
  <c r="A192" i="24"/>
  <c r="B191" i="24"/>
  <c r="F191" i="24" s="1"/>
  <c r="H191" i="24" s="1"/>
  <c r="M192" i="24" l="1"/>
  <c r="L191" i="24"/>
  <c r="I148" i="25"/>
  <c r="K148" i="25" s="1"/>
  <c r="A150" i="25"/>
  <c r="B149" i="25"/>
  <c r="F149" i="25" s="1"/>
  <c r="H149" i="25" s="1"/>
  <c r="I191" i="24"/>
  <c r="A193" i="24"/>
  <c r="B192" i="24"/>
  <c r="F192" i="24" s="1"/>
  <c r="H192" i="24" s="1"/>
  <c r="M193" i="24" l="1"/>
  <c r="L193" i="24"/>
  <c r="L192" i="24"/>
  <c r="B150" i="25"/>
  <c r="F150" i="25" s="1"/>
  <c r="H150" i="25" s="1"/>
  <c r="A151" i="25"/>
  <c r="I149" i="25"/>
  <c r="K149" i="25" s="1"/>
  <c r="K191" i="24"/>
  <c r="I192" i="24"/>
  <c r="A194" i="24"/>
  <c r="B193" i="24"/>
  <c r="F193" i="24" s="1"/>
  <c r="H193" i="24" s="1"/>
  <c r="M194" i="24" l="1"/>
  <c r="L194" i="24"/>
  <c r="A152" i="25"/>
  <c r="B151" i="25"/>
  <c r="F151" i="25" s="1"/>
  <c r="H151" i="25" s="1"/>
  <c r="I150" i="25"/>
  <c r="K150" i="25" s="1"/>
  <c r="I193" i="24"/>
  <c r="B194" i="24"/>
  <c r="F194" i="24" s="1"/>
  <c r="H194" i="24" s="1"/>
  <c r="A195" i="24"/>
  <c r="K192" i="24"/>
  <c r="M195" i="24" l="1"/>
  <c r="L195" i="24"/>
  <c r="I151" i="25"/>
  <c r="K151" i="25"/>
  <c r="B152" i="25"/>
  <c r="F152" i="25" s="1"/>
  <c r="H152" i="25" s="1"/>
  <c r="A153" i="25"/>
  <c r="K193" i="24"/>
  <c r="B195" i="24"/>
  <c r="F195" i="24" s="1"/>
  <c r="H195" i="24" s="1"/>
  <c r="A196" i="24"/>
  <c r="I194" i="24"/>
  <c r="M196" i="24" l="1"/>
  <c r="B153" i="25"/>
  <c r="F153" i="25" s="1"/>
  <c r="H153" i="25" s="1"/>
  <c r="A154" i="25"/>
  <c r="I152" i="25"/>
  <c r="K152" i="25" s="1"/>
  <c r="K194" i="24"/>
  <c r="B196" i="24"/>
  <c r="F196" i="24" s="1"/>
  <c r="H196" i="24" s="1"/>
  <c r="A197" i="24"/>
  <c r="I195" i="24"/>
  <c r="K195" i="24"/>
  <c r="L197" i="24" l="1"/>
  <c r="M197" i="24"/>
  <c r="L196" i="24"/>
  <c r="B154" i="25"/>
  <c r="F154" i="25" s="1"/>
  <c r="H154" i="25" s="1"/>
  <c r="A155" i="25"/>
  <c r="I153" i="25"/>
  <c r="K153" i="25" s="1"/>
  <c r="B197" i="24"/>
  <c r="F197" i="24" s="1"/>
  <c r="H197" i="24" s="1"/>
  <c r="A198" i="24"/>
  <c r="I196" i="24"/>
  <c r="M198" i="24" l="1"/>
  <c r="B155" i="25"/>
  <c r="F155" i="25" s="1"/>
  <c r="H155" i="25" s="1"/>
  <c r="A156" i="25"/>
  <c r="I154" i="25"/>
  <c r="K154" i="25" s="1"/>
  <c r="K196" i="24"/>
  <c r="A199" i="24"/>
  <c r="B198" i="24"/>
  <c r="F198" i="24" s="1"/>
  <c r="H198" i="24" s="1"/>
  <c r="I197" i="24"/>
  <c r="K197" i="24"/>
  <c r="M199" i="24" l="1"/>
  <c r="L198" i="24"/>
  <c r="B156" i="25"/>
  <c r="F156" i="25" s="1"/>
  <c r="H156" i="25" s="1"/>
  <c r="A157" i="25"/>
  <c r="I155" i="25"/>
  <c r="K155" i="25" s="1"/>
  <c r="I198" i="24"/>
  <c r="B199" i="24"/>
  <c r="F199" i="24" s="1"/>
  <c r="H199" i="24" s="1"/>
  <c r="A200" i="24"/>
  <c r="M200" i="24" l="1"/>
  <c r="L199" i="24"/>
  <c r="I156" i="25"/>
  <c r="K156" i="25"/>
  <c r="B157" i="25"/>
  <c r="F157" i="25" s="1"/>
  <c r="H157" i="25" s="1"/>
  <c r="A158" i="25"/>
  <c r="B200" i="24"/>
  <c r="F200" i="24" s="1"/>
  <c r="H200" i="24" s="1"/>
  <c r="A201" i="24"/>
  <c r="I199" i="24"/>
  <c r="K198" i="24"/>
  <c r="M201" i="24" l="1"/>
  <c r="L200" i="24"/>
  <c r="B158" i="25"/>
  <c r="F158" i="25" s="1"/>
  <c r="H158" i="25" s="1"/>
  <c r="A159" i="25"/>
  <c r="I157" i="25"/>
  <c r="K157" i="25"/>
  <c r="A202" i="24"/>
  <c r="B201" i="24"/>
  <c r="F201" i="24" s="1"/>
  <c r="H201" i="24" s="1"/>
  <c r="K199" i="24"/>
  <c r="I200" i="24"/>
  <c r="K200" i="24" s="1"/>
  <c r="M202" i="24" l="1"/>
  <c r="L201" i="24"/>
  <c r="B159" i="25"/>
  <c r="F159" i="25" s="1"/>
  <c r="H159" i="25" s="1"/>
  <c r="A160" i="25"/>
  <c r="I158" i="25"/>
  <c r="K158" i="25"/>
  <c r="I201" i="24"/>
  <c r="B202" i="24"/>
  <c r="F202" i="24" s="1"/>
  <c r="H202" i="24" s="1"/>
  <c r="A203" i="24"/>
  <c r="M203" i="24" l="1"/>
  <c r="L202" i="24"/>
  <c r="B160" i="25"/>
  <c r="F160" i="25" s="1"/>
  <c r="H160" i="25" s="1"/>
  <c r="A161" i="25"/>
  <c r="I159" i="25"/>
  <c r="K159" i="25"/>
  <c r="I202" i="24"/>
  <c r="A204" i="24"/>
  <c r="B203" i="24"/>
  <c r="F203" i="24" s="1"/>
  <c r="H203" i="24" s="1"/>
  <c r="K201" i="24"/>
  <c r="M204" i="24" l="1"/>
  <c r="L203" i="24"/>
  <c r="B161" i="25"/>
  <c r="F161" i="25" s="1"/>
  <c r="H161" i="25" s="1"/>
  <c r="A162" i="25"/>
  <c r="I160" i="25"/>
  <c r="B204" i="24"/>
  <c r="F204" i="24" s="1"/>
  <c r="H204" i="24" s="1"/>
  <c r="A205" i="24"/>
  <c r="I203" i="24"/>
  <c r="K202" i="24"/>
  <c r="M205" i="24" l="1"/>
  <c r="L204" i="24"/>
  <c r="K160" i="25"/>
  <c r="I161" i="25"/>
  <c r="K161" i="25" s="1"/>
  <c r="A163" i="25"/>
  <c r="B162" i="25"/>
  <c r="F162" i="25" s="1"/>
  <c r="H162" i="25" s="1"/>
  <c r="K203" i="24"/>
  <c r="A206" i="24"/>
  <c r="B205" i="24"/>
  <c r="F205" i="24" s="1"/>
  <c r="H205" i="24" s="1"/>
  <c r="I204" i="24"/>
  <c r="M206" i="24" l="1"/>
  <c r="L205" i="24"/>
  <c r="I162" i="25"/>
  <c r="K162" i="25"/>
  <c r="B163" i="25"/>
  <c r="F163" i="25" s="1"/>
  <c r="H163" i="25" s="1"/>
  <c r="A164" i="25"/>
  <c r="K204" i="24"/>
  <c r="A207" i="24"/>
  <c r="B206" i="24"/>
  <c r="F206" i="24" s="1"/>
  <c r="H206" i="24" s="1"/>
  <c r="I205" i="24"/>
  <c r="K205" i="24" s="1"/>
  <c r="M207" i="24" l="1"/>
  <c r="L206" i="24"/>
  <c r="I163" i="25"/>
  <c r="K163" i="25"/>
  <c r="A165" i="25"/>
  <c r="B164" i="25"/>
  <c r="F164" i="25" s="1"/>
  <c r="H164" i="25" s="1"/>
  <c r="I206" i="24"/>
  <c r="B207" i="24"/>
  <c r="F207" i="24" s="1"/>
  <c r="H207" i="24" s="1"/>
  <c r="A208" i="24"/>
  <c r="M208" i="24" l="1"/>
  <c r="L207" i="24"/>
  <c r="A166" i="25"/>
  <c r="B165" i="25"/>
  <c r="F165" i="25" s="1"/>
  <c r="H165" i="25" s="1"/>
  <c r="I164" i="25"/>
  <c r="K164" i="25"/>
  <c r="K206" i="24"/>
  <c r="I207" i="24"/>
  <c r="B208" i="24"/>
  <c r="F208" i="24" s="1"/>
  <c r="H208" i="24" s="1"/>
  <c r="A209" i="24"/>
  <c r="M209" i="24" l="1"/>
  <c r="L208" i="24"/>
  <c r="I165" i="25"/>
  <c r="K165" i="25"/>
  <c r="B166" i="25"/>
  <c r="F166" i="25" s="1"/>
  <c r="H166" i="25" s="1"/>
  <c r="A167" i="25"/>
  <c r="I208" i="24"/>
  <c r="K208" i="24" s="1"/>
  <c r="A210" i="24"/>
  <c r="B209" i="24"/>
  <c r="F209" i="24" s="1"/>
  <c r="H209" i="24" s="1"/>
  <c r="K207" i="24"/>
  <c r="M210" i="24" l="1"/>
  <c r="L209" i="24"/>
  <c r="I166" i="25"/>
  <c r="K166" i="25" s="1"/>
  <c r="A168" i="25"/>
  <c r="B167" i="25"/>
  <c r="F167" i="25" s="1"/>
  <c r="H167" i="25" s="1"/>
  <c r="I209" i="24"/>
  <c r="A211" i="24"/>
  <c r="B210" i="24"/>
  <c r="F210" i="24" s="1"/>
  <c r="H210" i="24" s="1"/>
  <c r="M211" i="24" l="1"/>
  <c r="L210" i="24"/>
  <c r="A169" i="25"/>
  <c r="B168" i="25"/>
  <c r="F168" i="25" s="1"/>
  <c r="H168" i="25" s="1"/>
  <c r="I167" i="25"/>
  <c r="K167" i="25"/>
  <c r="K209" i="24"/>
  <c r="A212" i="24"/>
  <c r="B211" i="24"/>
  <c r="F211" i="24" s="1"/>
  <c r="H211" i="24" s="1"/>
  <c r="I210" i="24"/>
  <c r="M212" i="24" l="1"/>
  <c r="L211" i="24"/>
  <c r="B169" i="25"/>
  <c r="F169" i="25" s="1"/>
  <c r="H169" i="25" s="1"/>
  <c r="A170" i="25"/>
  <c r="I168" i="25"/>
  <c r="K168" i="25"/>
  <c r="K210" i="24"/>
  <c r="I211" i="24"/>
  <c r="B212" i="24"/>
  <c r="F212" i="24" s="1"/>
  <c r="H212" i="24" s="1"/>
  <c r="A213" i="24"/>
  <c r="K211" i="24" l="1"/>
  <c r="M213" i="24"/>
  <c r="L212" i="24"/>
  <c r="A171" i="25"/>
  <c r="B170" i="25"/>
  <c r="F170" i="25" s="1"/>
  <c r="H170" i="25" s="1"/>
  <c r="I169" i="25"/>
  <c r="K169" i="25" s="1"/>
  <c r="I212" i="24"/>
  <c r="B213" i="24"/>
  <c r="F213" i="24" s="1"/>
  <c r="H213" i="24" s="1"/>
  <c r="A214" i="24"/>
  <c r="M214" i="24" l="1"/>
  <c r="L213" i="24"/>
  <c r="I170" i="25"/>
  <c r="B171" i="25"/>
  <c r="F171" i="25" s="1"/>
  <c r="H171" i="25" s="1"/>
  <c r="A172" i="25"/>
  <c r="K212" i="24"/>
  <c r="B214" i="24"/>
  <c r="F214" i="24" s="1"/>
  <c r="H214" i="24" s="1"/>
  <c r="A215" i="24"/>
  <c r="I213" i="24"/>
  <c r="L215" i="24" l="1"/>
  <c r="M215" i="24"/>
  <c r="L214" i="24"/>
  <c r="K170" i="25"/>
  <c r="I171" i="25"/>
  <c r="K171" i="25" s="1"/>
  <c r="B172" i="25"/>
  <c r="F172" i="25" s="1"/>
  <c r="H172" i="25" s="1"/>
  <c r="A173" i="25"/>
  <c r="K213" i="24"/>
  <c r="B215" i="24"/>
  <c r="F215" i="24" s="1"/>
  <c r="H215" i="24" s="1"/>
  <c r="A216" i="24"/>
  <c r="I214" i="24"/>
  <c r="M216" i="24" l="1"/>
  <c r="A174" i="25"/>
  <c r="B173" i="25"/>
  <c r="F173" i="25" s="1"/>
  <c r="H173" i="25" s="1"/>
  <c r="I172" i="25"/>
  <c r="K172" i="25"/>
  <c r="B216" i="24"/>
  <c r="F216" i="24" s="1"/>
  <c r="H216" i="24" s="1"/>
  <c r="A217" i="24"/>
  <c r="I215" i="24"/>
  <c r="K214" i="24"/>
  <c r="M217" i="24" l="1"/>
  <c r="L216" i="24"/>
  <c r="I173" i="25"/>
  <c r="K173" i="25" s="1"/>
  <c r="A175" i="25"/>
  <c r="B174" i="25"/>
  <c r="F174" i="25" s="1"/>
  <c r="H174" i="25" s="1"/>
  <c r="A218" i="24"/>
  <c r="B217" i="24"/>
  <c r="F217" i="24" s="1"/>
  <c r="H217" i="24" s="1"/>
  <c r="I216" i="24"/>
  <c r="K215" i="24"/>
  <c r="M218" i="24" l="1"/>
  <c r="L217" i="24"/>
  <c r="B175" i="25"/>
  <c r="F175" i="25" s="1"/>
  <c r="H175" i="25" s="1"/>
  <c r="A176" i="25"/>
  <c r="I174" i="25"/>
  <c r="K174" i="25"/>
  <c r="K216" i="24"/>
  <c r="I217" i="24"/>
  <c r="K217" i="24"/>
  <c r="B218" i="24"/>
  <c r="F218" i="24" s="1"/>
  <c r="H218" i="24" s="1"/>
  <c r="A219" i="24"/>
  <c r="M219" i="24" l="1"/>
  <c r="L218" i="24"/>
  <c r="A177" i="25"/>
  <c r="B176" i="25"/>
  <c r="F176" i="25" s="1"/>
  <c r="H176" i="25" s="1"/>
  <c r="I175" i="25"/>
  <c r="K175" i="25"/>
  <c r="I218" i="24"/>
  <c r="B219" i="24"/>
  <c r="F219" i="24" s="1"/>
  <c r="H219" i="24" s="1"/>
  <c r="A220" i="24"/>
  <c r="M220" i="24" l="1"/>
  <c r="L219" i="24"/>
  <c r="I176" i="25"/>
  <c r="K176" i="25"/>
  <c r="A178" i="25"/>
  <c r="B177" i="25"/>
  <c r="F177" i="25" s="1"/>
  <c r="H177" i="25" s="1"/>
  <c r="K218" i="24"/>
  <c r="A221" i="24"/>
  <c r="B220" i="24"/>
  <c r="F220" i="24" s="1"/>
  <c r="H220" i="24" s="1"/>
  <c r="I219" i="24"/>
  <c r="M221" i="24" l="1"/>
  <c r="L221" i="24"/>
  <c r="L220" i="24"/>
  <c r="B178" i="25"/>
  <c r="F178" i="25" s="1"/>
  <c r="H178" i="25" s="1"/>
  <c r="A179" i="25"/>
  <c r="I177" i="25"/>
  <c r="K177" i="25" s="1"/>
  <c r="K219" i="24"/>
  <c r="I220" i="24"/>
  <c r="A222" i="24"/>
  <c r="B221" i="24"/>
  <c r="F221" i="24" s="1"/>
  <c r="H221" i="24" s="1"/>
  <c r="M222" i="24" l="1"/>
  <c r="A180" i="25"/>
  <c r="B179" i="25"/>
  <c r="F179" i="25" s="1"/>
  <c r="H179" i="25" s="1"/>
  <c r="I178" i="25"/>
  <c r="K178" i="25"/>
  <c r="K220" i="24"/>
  <c r="B222" i="24"/>
  <c r="F222" i="24" s="1"/>
  <c r="H222" i="24" s="1"/>
  <c r="A223" i="24"/>
  <c r="I221" i="24"/>
  <c r="K221" i="24" s="1"/>
  <c r="M223" i="24" l="1"/>
  <c r="L222" i="24"/>
  <c r="I179" i="25"/>
  <c r="K179" i="25"/>
  <c r="A181" i="25"/>
  <c r="B180" i="25"/>
  <c r="F180" i="25" s="1"/>
  <c r="H180" i="25" s="1"/>
  <c r="A224" i="24"/>
  <c r="B223" i="24"/>
  <c r="F223" i="24" s="1"/>
  <c r="H223" i="24" s="1"/>
  <c r="I222" i="24"/>
  <c r="K222" i="24"/>
  <c r="M224" i="24" l="1"/>
  <c r="L223" i="24"/>
  <c r="B181" i="25"/>
  <c r="F181" i="25" s="1"/>
  <c r="H181" i="25" s="1"/>
  <c r="A182" i="25"/>
  <c r="I180" i="25"/>
  <c r="K180" i="25" s="1"/>
  <c r="I223" i="24"/>
  <c r="B224" i="24"/>
  <c r="F224" i="24" s="1"/>
  <c r="H224" i="24" s="1"/>
  <c r="A225" i="24"/>
  <c r="M225" i="24" l="1"/>
  <c r="L224" i="24"/>
  <c r="B182" i="25"/>
  <c r="F182" i="25" s="1"/>
  <c r="H182" i="25" s="1"/>
  <c r="A183" i="25"/>
  <c r="I181" i="25"/>
  <c r="K223" i="24"/>
  <c r="A226" i="24"/>
  <c r="B225" i="24"/>
  <c r="F225" i="24" s="1"/>
  <c r="H225" i="24" s="1"/>
  <c r="I224" i="24"/>
  <c r="K224" i="24" s="1"/>
  <c r="M226" i="24" l="1"/>
  <c r="L225" i="24"/>
  <c r="K181" i="25"/>
  <c r="A184" i="25"/>
  <c r="B183" i="25"/>
  <c r="F183" i="25" s="1"/>
  <c r="H183" i="25" s="1"/>
  <c r="I182" i="25"/>
  <c r="I225" i="24"/>
  <c r="K225" i="24"/>
  <c r="B226" i="24"/>
  <c r="F226" i="24" s="1"/>
  <c r="H226" i="24" s="1"/>
  <c r="A227" i="24"/>
  <c r="K182" i="25" l="1"/>
  <c r="L226" i="24"/>
  <c r="M227" i="24"/>
  <c r="B184" i="25"/>
  <c r="F184" i="25" s="1"/>
  <c r="H184" i="25" s="1"/>
  <c r="A185" i="25"/>
  <c r="I183" i="25"/>
  <c r="B227" i="24"/>
  <c r="F227" i="24" s="1"/>
  <c r="H227" i="24" s="1"/>
  <c r="A228" i="24"/>
  <c r="I226" i="24"/>
  <c r="K183" i="25" l="1"/>
  <c r="M228" i="24"/>
  <c r="L227" i="24"/>
  <c r="A186" i="25"/>
  <c r="B185" i="25"/>
  <c r="F185" i="25" s="1"/>
  <c r="H185" i="25" s="1"/>
  <c r="I184" i="25"/>
  <c r="K226" i="24"/>
  <c r="A229" i="24"/>
  <c r="B228" i="24"/>
  <c r="F228" i="24" s="1"/>
  <c r="H228" i="24" s="1"/>
  <c r="I227" i="24"/>
  <c r="K184" i="25" l="1"/>
  <c r="M229" i="24"/>
  <c r="L228" i="24"/>
  <c r="I185" i="25"/>
  <c r="K185" i="25" s="1"/>
  <c r="A187" i="25"/>
  <c r="B186" i="25"/>
  <c r="F186" i="25" s="1"/>
  <c r="H186" i="25" s="1"/>
  <c r="I228" i="24"/>
  <c r="K228" i="24"/>
  <c r="K227" i="24"/>
  <c r="B229" i="24"/>
  <c r="F229" i="24" s="1"/>
  <c r="H229" i="24" s="1"/>
  <c r="A230" i="24"/>
  <c r="L229" i="24" l="1"/>
  <c r="M230" i="24"/>
  <c r="I186" i="25"/>
  <c r="K186" i="25"/>
  <c r="B187" i="25"/>
  <c r="F187" i="25" s="1"/>
  <c r="H187" i="25" s="1"/>
  <c r="A188" i="25"/>
  <c r="I229" i="24"/>
  <c r="A231" i="24"/>
  <c r="B230" i="24"/>
  <c r="F230" i="24" s="1"/>
  <c r="H230" i="24" s="1"/>
  <c r="M231" i="24" l="1"/>
  <c r="L230" i="24"/>
  <c r="I187" i="25"/>
  <c r="K187" i="25"/>
  <c r="A189" i="25"/>
  <c r="B188" i="25"/>
  <c r="F188" i="25" s="1"/>
  <c r="H188" i="25" s="1"/>
  <c r="K229" i="24"/>
  <c r="I230" i="24"/>
  <c r="A232" i="24"/>
  <c r="B231" i="24"/>
  <c r="F231" i="24" s="1"/>
  <c r="H231" i="24" s="1"/>
  <c r="M232" i="24" l="1"/>
  <c r="L231" i="24"/>
  <c r="I188" i="25"/>
  <c r="B189" i="25"/>
  <c r="F189" i="25" s="1"/>
  <c r="H189" i="25" s="1"/>
  <c r="A190" i="25"/>
  <c r="K230" i="24"/>
  <c r="A233" i="24"/>
  <c r="B232" i="24"/>
  <c r="F232" i="24" s="1"/>
  <c r="H232" i="24" s="1"/>
  <c r="I231" i="24"/>
  <c r="K231" i="24"/>
  <c r="M233" i="24" l="1"/>
  <c r="L232" i="24"/>
  <c r="K188" i="25"/>
  <c r="B190" i="25"/>
  <c r="F190" i="25" s="1"/>
  <c r="H190" i="25" s="1"/>
  <c r="A191" i="25"/>
  <c r="I189" i="25"/>
  <c r="I232" i="24"/>
  <c r="A234" i="24"/>
  <c r="B233" i="24"/>
  <c r="F233" i="24" s="1"/>
  <c r="H233" i="24" s="1"/>
  <c r="K189" i="25" l="1"/>
  <c r="M234" i="24"/>
  <c r="L233" i="24"/>
  <c r="I190" i="25"/>
  <c r="K190" i="25"/>
  <c r="A192" i="25"/>
  <c r="B191" i="25"/>
  <c r="F191" i="25" s="1"/>
  <c r="H191" i="25" s="1"/>
  <c r="I233" i="24"/>
  <c r="A235" i="24"/>
  <c r="B234" i="24"/>
  <c r="F234" i="24" s="1"/>
  <c r="H234" i="24" s="1"/>
  <c r="K232" i="24"/>
  <c r="M235" i="24" l="1"/>
  <c r="L234" i="24"/>
  <c r="I191" i="25"/>
  <c r="K191" i="25" s="1"/>
  <c r="A193" i="25"/>
  <c r="B192" i="25"/>
  <c r="F192" i="25" s="1"/>
  <c r="H192" i="25" s="1"/>
  <c r="I234" i="24"/>
  <c r="A236" i="24"/>
  <c r="B235" i="24"/>
  <c r="F235" i="24" s="1"/>
  <c r="H235" i="24" s="1"/>
  <c r="K233" i="24"/>
  <c r="M236" i="24" l="1"/>
  <c r="L235" i="24"/>
  <c r="A194" i="25"/>
  <c r="B193" i="25"/>
  <c r="F193" i="25" s="1"/>
  <c r="H193" i="25" s="1"/>
  <c r="I192" i="25"/>
  <c r="K192" i="25"/>
  <c r="K234" i="24"/>
  <c r="I235" i="24"/>
  <c r="K235" i="24"/>
  <c r="A237" i="24"/>
  <c r="B236" i="24"/>
  <c r="F236" i="24" s="1"/>
  <c r="H236" i="24" s="1"/>
  <c r="M237" i="24" l="1"/>
  <c r="L236" i="24"/>
  <c r="I193" i="25"/>
  <c r="B194" i="25"/>
  <c r="F194" i="25" s="1"/>
  <c r="H194" i="25" s="1"/>
  <c r="A195" i="25"/>
  <c r="I236" i="24"/>
  <c r="A238" i="24"/>
  <c r="B237" i="24"/>
  <c r="F237" i="24" s="1"/>
  <c r="H237" i="24" s="1"/>
  <c r="M238" i="24" l="1"/>
  <c r="L237" i="24"/>
  <c r="K193" i="25"/>
  <c r="I194" i="25"/>
  <c r="K194" i="25"/>
  <c r="B195" i="25"/>
  <c r="F195" i="25" s="1"/>
  <c r="H195" i="25" s="1"/>
  <c r="A196" i="25"/>
  <c r="K236" i="24"/>
  <c r="I237" i="24"/>
  <c r="A239" i="24"/>
  <c r="B238" i="24"/>
  <c r="F238" i="24" s="1"/>
  <c r="H238" i="24" s="1"/>
  <c r="L238" i="24" l="1"/>
  <c r="M239" i="24"/>
  <c r="A197" i="25"/>
  <c r="B196" i="25"/>
  <c r="F196" i="25" s="1"/>
  <c r="H196" i="25" s="1"/>
  <c r="I195" i="25"/>
  <c r="K195" i="25"/>
  <c r="I238" i="24"/>
  <c r="K238" i="24"/>
  <c r="A240" i="24"/>
  <c r="B239" i="24"/>
  <c r="F239" i="24" s="1"/>
  <c r="H239" i="24" s="1"/>
  <c r="K237" i="24"/>
  <c r="L239" i="24" l="1"/>
  <c r="M240" i="24"/>
  <c r="B197" i="25"/>
  <c r="F197" i="25" s="1"/>
  <c r="H197" i="25" s="1"/>
  <c r="A198" i="25"/>
  <c r="I196" i="25"/>
  <c r="K196" i="25" s="1"/>
  <c r="I239" i="24"/>
  <c r="B240" i="24"/>
  <c r="F240" i="24" s="1"/>
  <c r="H240" i="24" s="1"/>
  <c r="A241" i="24"/>
  <c r="L240" i="24" l="1"/>
  <c r="M241" i="24"/>
  <c r="I197" i="25"/>
  <c r="K197" i="25"/>
  <c r="B198" i="25"/>
  <c r="F198" i="25" s="1"/>
  <c r="H198" i="25" s="1"/>
  <c r="A199" i="25"/>
  <c r="A242" i="24"/>
  <c r="B241" i="24"/>
  <c r="F241" i="24" s="1"/>
  <c r="H241" i="24" s="1"/>
  <c r="I240" i="24"/>
  <c r="K240" i="24"/>
  <c r="K239" i="24"/>
  <c r="L241" i="24" l="1"/>
  <c r="M242" i="24"/>
  <c r="A200" i="25"/>
  <c r="B199" i="25"/>
  <c r="F199" i="25" s="1"/>
  <c r="H199" i="25" s="1"/>
  <c r="I198" i="25"/>
  <c r="K198" i="25" s="1"/>
  <c r="I241" i="24"/>
  <c r="B242" i="24"/>
  <c r="F242" i="24" s="1"/>
  <c r="H242" i="24" s="1"/>
  <c r="A243" i="24"/>
  <c r="L242" i="24" l="1"/>
  <c r="M243" i="24"/>
  <c r="I199" i="25"/>
  <c r="K199" i="25"/>
  <c r="A201" i="25"/>
  <c r="B200" i="25"/>
  <c r="F200" i="25" s="1"/>
  <c r="H200" i="25" s="1"/>
  <c r="K241" i="24"/>
  <c r="I242" i="24"/>
  <c r="K242" i="24" s="1"/>
  <c r="B243" i="24"/>
  <c r="F243" i="24" s="1"/>
  <c r="H243" i="24" s="1"/>
  <c r="A244" i="24"/>
  <c r="L243" i="24" l="1"/>
  <c r="M244" i="24"/>
  <c r="I200" i="25"/>
  <c r="A202" i="25"/>
  <c r="B201" i="25"/>
  <c r="F201" i="25" s="1"/>
  <c r="H201" i="25" s="1"/>
  <c r="B244" i="24"/>
  <c r="F244" i="24" s="1"/>
  <c r="H244" i="24" s="1"/>
  <c r="A245" i="24"/>
  <c r="I243" i="24"/>
  <c r="M245" i="24" l="1"/>
  <c r="L244" i="24"/>
  <c r="K200" i="25"/>
  <c r="I201" i="25"/>
  <c r="K201" i="25" s="1"/>
  <c r="A203" i="25"/>
  <c r="B202" i="25"/>
  <c r="F202" i="25" s="1"/>
  <c r="H202" i="25" s="1"/>
  <c r="K243" i="24"/>
  <c r="I244" i="24"/>
  <c r="K244" i="24"/>
  <c r="A246" i="24"/>
  <c r="B245" i="24"/>
  <c r="F245" i="24" s="1"/>
  <c r="H245" i="24" s="1"/>
  <c r="L245" i="24" l="1"/>
  <c r="M246" i="24"/>
  <c r="I202" i="25"/>
  <c r="K202" i="25" s="1"/>
  <c r="B203" i="25"/>
  <c r="F203" i="25" s="1"/>
  <c r="H203" i="25" s="1"/>
  <c r="A204" i="25"/>
  <c r="I245" i="24"/>
  <c r="B246" i="24"/>
  <c r="F246" i="24" s="1"/>
  <c r="H246" i="24" s="1"/>
  <c r="A247" i="24"/>
  <c r="M247" i="24" l="1"/>
  <c r="L246" i="24"/>
  <c r="A205" i="25"/>
  <c r="B204" i="25"/>
  <c r="F204" i="25" s="1"/>
  <c r="H204" i="25" s="1"/>
  <c r="I203" i="25"/>
  <c r="K203" i="25"/>
  <c r="K245" i="24"/>
  <c r="I246" i="24"/>
  <c r="K246" i="24"/>
  <c r="A248" i="24"/>
  <c r="B247" i="24"/>
  <c r="F247" i="24" s="1"/>
  <c r="H247" i="24" s="1"/>
  <c r="M248" i="24" l="1"/>
  <c r="L247" i="24"/>
  <c r="I204" i="25"/>
  <c r="K204" i="25"/>
  <c r="A206" i="25"/>
  <c r="B205" i="25"/>
  <c r="F205" i="25" s="1"/>
  <c r="H205" i="25" s="1"/>
  <c r="I247" i="24"/>
  <c r="A249" i="24"/>
  <c r="B248" i="24"/>
  <c r="F248" i="24" s="1"/>
  <c r="H248" i="24" s="1"/>
  <c r="M249" i="24" l="1"/>
  <c r="L248" i="24"/>
  <c r="A207" i="25"/>
  <c r="B206" i="25"/>
  <c r="F206" i="25" s="1"/>
  <c r="H206" i="25" s="1"/>
  <c r="I205" i="25"/>
  <c r="K247" i="24"/>
  <c r="I248" i="24"/>
  <c r="A250" i="24"/>
  <c r="B249" i="24"/>
  <c r="F249" i="24" s="1"/>
  <c r="H249" i="24" s="1"/>
  <c r="M250" i="24" l="1"/>
  <c r="L249" i="24"/>
  <c r="K205" i="25"/>
  <c r="I206" i="25"/>
  <c r="K206" i="25" s="1"/>
  <c r="A208" i="25"/>
  <c r="B207" i="25"/>
  <c r="F207" i="25" s="1"/>
  <c r="H207" i="25" s="1"/>
  <c r="I249" i="24"/>
  <c r="A251" i="24"/>
  <c r="B250" i="24"/>
  <c r="F250" i="24" s="1"/>
  <c r="H250" i="24" s="1"/>
  <c r="K248" i="24"/>
  <c r="M251" i="24" l="1"/>
  <c r="L250" i="24"/>
  <c r="I207" i="25"/>
  <c r="A209" i="25"/>
  <c r="B208" i="25"/>
  <c r="F208" i="25" s="1"/>
  <c r="H208" i="25" s="1"/>
  <c r="K249" i="24"/>
  <c r="I250" i="24"/>
  <c r="B251" i="24"/>
  <c r="F251" i="24" s="1"/>
  <c r="H251" i="24" s="1"/>
  <c r="A252" i="24"/>
  <c r="M252" i="24" l="1"/>
  <c r="L251" i="24"/>
  <c r="K207" i="25"/>
  <c r="I208" i="25"/>
  <c r="K208" i="25" s="1"/>
  <c r="A210" i="25"/>
  <c r="B209" i="25"/>
  <c r="F209" i="25" s="1"/>
  <c r="H209" i="25" s="1"/>
  <c r="K250" i="24"/>
  <c r="I251" i="24"/>
  <c r="A253" i="24"/>
  <c r="B252" i="24"/>
  <c r="F252" i="24" s="1"/>
  <c r="H252" i="24" s="1"/>
  <c r="M253" i="24" l="1"/>
  <c r="L252" i="24"/>
  <c r="I209" i="25"/>
  <c r="K209" i="25"/>
  <c r="A211" i="25"/>
  <c r="B210" i="25"/>
  <c r="F210" i="25" s="1"/>
  <c r="H210" i="25" s="1"/>
  <c r="I252" i="24"/>
  <c r="K252" i="24"/>
  <c r="A254" i="24"/>
  <c r="B253" i="24"/>
  <c r="F253" i="24" s="1"/>
  <c r="H253" i="24" s="1"/>
  <c r="K251" i="24"/>
  <c r="M254" i="24" l="1"/>
  <c r="L253" i="24"/>
  <c r="I210" i="25"/>
  <c r="A212" i="25"/>
  <c r="B211" i="25"/>
  <c r="F211" i="25" s="1"/>
  <c r="H211" i="25" s="1"/>
  <c r="A255" i="24"/>
  <c r="B254" i="24"/>
  <c r="F254" i="24" s="1"/>
  <c r="H254" i="24" s="1"/>
  <c r="I253" i="24"/>
  <c r="M255" i="24" l="1"/>
  <c r="L254" i="24"/>
  <c r="K210" i="25"/>
  <c r="A213" i="25"/>
  <c r="B212" i="25"/>
  <c r="F212" i="25" s="1"/>
  <c r="H212" i="25" s="1"/>
  <c r="I211" i="25"/>
  <c r="K253" i="24"/>
  <c r="I254" i="24"/>
  <c r="B255" i="24"/>
  <c r="F255" i="24" s="1"/>
  <c r="H255" i="24" s="1"/>
  <c r="A256" i="24"/>
  <c r="K211" i="25" l="1"/>
  <c r="L255" i="24"/>
  <c r="M256" i="24"/>
  <c r="I212" i="25"/>
  <c r="A214" i="25"/>
  <c r="B213" i="25"/>
  <c r="F213" i="25" s="1"/>
  <c r="H213" i="25" s="1"/>
  <c r="I255" i="24"/>
  <c r="K255" i="24" s="1"/>
  <c r="B256" i="24"/>
  <c r="F256" i="24" s="1"/>
  <c r="H256" i="24" s="1"/>
  <c r="A257" i="24"/>
  <c r="K254" i="24"/>
  <c r="M257" i="24" l="1"/>
  <c r="L256" i="24"/>
  <c r="K212" i="25"/>
  <c r="A215" i="25"/>
  <c r="B214" i="25"/>
  <c r="F214" i="25" s="1"/>
  <c r="H214" i="25" s="1"/>
  <c r="I213" i="25"/>
  <c r="B257" i="24"/>
  <c r="F257" i="24" s="1"/>
  <c r="H257" i="24" s="1"/>
  <c r="A258" i="24"/>
  <c r="I256" i="24"/>
  <c r="M258" i="24" l="1"/>
  <c r="L257" i="24"/>
  <c r="K213" i="25"/>
  <c r="I214" i="25"/>
  <c r="K214" i="25" s="1"/>
  <c r="A216" i="25"/>
  <c r="B215" i="25"/>
  <c r="F215" i="25" s="1"/>
  <c r="H215" i="25" s="1"/>
  <c r="K256" i="24"/>
  <c r="A259" i="24"/>
  <c r="B258" i="24"/>
  <c r="F258" i="24" s="1"/>
  <c r="H258" i="24" s="1"/>
  <c r="I257" i="24"/>
  <c r="M259" i="24" l="1"/>
  <c r="L258" i="24"/>
  <c r="K257" i="24"/>
  <c r="I215" i="25"/>
  <c r="K215" i="25"/>
  <c r="A217" i="25"/>
  <c r="B216" i="25"/>
  <c r="F216" i="25" s="1"/>
  <c r="H216" i="25" s="1"/>
  <c r="I258" i="24"/>
  <c r="A260" i="24"/>
  <c r="B259" i="24"/>
  <c r="F259" i="24" s="1"/>
  <c r="H259" i="24" s="1"/>
  <c r="K258" i="24" l="1"/>
  <c r="M260" i="24"/>
  <c r="L259" i="24"/>
  <c r="A218" i="25"/>
  <c r="B217" i="25"/>
  <c r="F217" i="25" s="1"/>
  <c r="H217" i="25" s="1"/>
  <c r="I216" i="25"/>
  <c r="I259" i="24"/>
  <c r="K259" i="24"/>
  <c r="A261" i="24"/>
  <c r="B260" i="24"/>
  <c r="F260" i="24" s="1"/>
  <c r="H260" i="24" s="1"/>
  <c r="M261" i="24" l="1"/>
  <c r="L260" i="24"/>
  <c r="K216" i="25"/>
  <c r="I217" i="25"/>
  <c r="K217" i="25" s="1"/>
  <c r="A219" i="25"/>
  <c r="B218" i="25"/>
  <c r="F218" i="25" s="1"/>
  <c r="H218" i="25" s="1"/>
  <c r="A262" i="24"/>
  <c r="B261" i="24"/>
  <c r="F261" i="24" s="1"/>
  <c r="H261" i="24" s="1"/>
  <c r="I260" i="24"/>
  <c r="M262" i="24" l="1"/>
  <c r="L261" i="24"/>
  <c r="I218" i="25"/>
  <c r="A220" i="25"/>
  <c r="B219" i="25"/>
  <c r="F219" i="25" s="1"/>
  <c r="H219" i="25" s="1"/>
  <c r="I261" i="24"/>
  <c r="K261" i="24" s="1"/>
  <c r="K260" i="24"/>
  <c r="B262" i="24"/>
  <c r="F262" i="24" s="1"/>
  <c r="H262" i="24" s="1"/>
  <c r="A263" i="24"/>
  <c r="L262" i="24" l="1"/>
  <c r="M263" i="24"/>
  <c r="K218" i="25"/>
  <c r="I219" i="25"/>
  <c r="K219" i="25" s="1"/>
  <c r="A221" i="25"/>
  <c r="B220" i="25"/>
  <c r="F220" i="25" s="1"/>
  <c r="H220" i="25" s="1"/>
  <c r="A264" i="24"/>
  <c r="B263" i="24"/>
  <c r="F263" i="24" s="1"/>
  <c r="H263" i="24" s="1"/>
  <c r="I262" i="24"/>
  <c r="M264" i="24" l="1"/>
  <c r="L263" i="24"/>
  <c r="B221" i="25"/>
  <c r="F221" i="25" s="1"/>
  <c r="H221" i="25" s="1"/>
  <c r="A222" i="25"/>
  <c r="I220" i="25"/>
  <c r="K220" i="25" s="1"/>
  <c r="I263" i="24"/>
  <c r="K262" i="24"/>
  <c r="A265" i="24"/>
  <c r="B264" i="24"/>
  <c r="F264" i="24" s="1"/>
  <c r="H264" i="24" s="1"/>
  <c r="M265" i="24" l="1"/>
  <c r="L264" i="24"/>
  <c r="I221" i="25"/>
  <c r="K221" i="25"/>
  <c r="A223" i="25"/>
  <c r="B222" i="25"/>
  <c r="F222" i="25" s="1"/>
  <c r="H222" i="25" s="1"/>
  <c r="A266" i="24"/>
  <c r="B265" i="24"/>
  <c r="F265" i="24" s="1"/>
  <c r="H265" i="24" s="1"/>
  <c r="I264" i="24"/>
  <c r="K264" i="24"/>
  <c r="K263" i="24"/>
  <c r="M266" i="24" l="1"/>
  <c r="L265" i="24"/>
  <c r="I222" i="25"/>
  <c r="K222" i="25"/>
  <c r="A224" i="25"/>
  <c r="B223" i="25"/>
  <c r="F223" i="25" s="1"/>
  <c r="H223" i="25" s="1"/>
  <c r="I265" i="24"/>
  <c r="B266" i="24"/>
  <c r="F266" i="24" s="1"/>
  <c r="H266" i="24" s="1"/>
  <c r="A267" i="24"/>
  <c r="L266" i="24" l="1"/>
  <c r="M267" i="24"/>
  <c r="B224" i="25"/>
  <c r="F224" i="25" s="1"/>
  <c r="H224" i="25" s="1"/>
  <c r="A225" i="25"/>
  <c r="I223" i="25"/>
  <c r="K223" i="25" s="1"/>
  <c r="K265" i="24"/>
  <c r="B267" i="24"/>
  <c r="F267" i="24" s="1"/>
  <c r="H267" i="24" s="1"/>
  <c r="A268" i="24"/>
  <c r="I266" i="24"/>
  <c r="L267" i="24" l="1"/>
  <c r="M268" i="24"/>
  <c r="K266" i="24"/>
  <c r="A226" i="25"/>
  <c r="B225" i="25"/>
  <c r="F225" i="25" s="1"/>
  <c r="H225" i="25" s="1"/>
  <c r="I224" i="25"/>
  <c r="B268" i="24"/>
  <c r="F268" i="24" s="1"/>
  <c r="H268" i="24" s="1"/>
  <c r="A269" i="24"/>
  <c r="I267" i="24"/>
  <c r="K267" i="24" s="1"/>
  <c r="K224" i="25" l="1"/>
  <c r="M269" i="24"/>
  <c r="L268" i="24"/>
  <c r="A227" i="25"/>
  <c r="B226" i="25"/>
  <c r="F226" i="25" s="1"/>
  <c r="H226" i="25" s="1"/>
  <c r="K225" i="25"/>
  <c r="I225" i="25"/>
  <c r="A270" i="24"/>
  <c r="B269" i="24"/>
  <c r="F269" i="24" s="1"/>
  <c r="H269" i="24" s="1"/>
  <c r="I268" i="24"/>
  <c r="K268" i="24" s="1"/>
  <c r="M270" i="24" l="1"/>
  <c r="L269" i="24"/>
  <c r="B227" i="25"/>
  <c r="F227" i="25" s="1"/>
  <c r="H227" i="25" s="1"/>
  <c r="A228" i="25"/>
  <c r="I226" i="25"/>
  <c r="K226" i="25" s="1"/>
  <c r="I269" i="24"/>
  <c r="A271" i="24"/>
  <c r="B270" i="24"/>
  <c r="F270" i="24" s="1"/>
  <c r="H270" i="24" s="1"/>
  <c r="M271" i="24" l="1"/>
  <c r="L270" i="24"/>
  <c r="A229" i="25"/>
  <c r="B228" i="25"/>
  <c r="F228" i="25" s="1"/>
  <c r="H228" i="25" s="1"/>
  <c r="I227" i="25"/>
  <c r="I270" i="24"/>
  <c r="A272" i="24"/>
  <c r="B271" i="24"/>
  <c r="F271" i="24" s="1"/>
  <c r="H271" i="24" s="1"/>
  <c r="K269" i="24"/>
  <c r="M272" i="24" l="1"/>
  <c r="L271" i="24"/>
  <c r="K227" i="25"/>
  <c r="I228" i="25"/>
  <c r="K228" i="25" s="1"/>
  <c r="A230" i="25"/>
  <c r="B229" i="25"/>
  <c r="F229" i="25" s="1"/>
  <c r="H229" i="25" s="1"/>
  <c r="K270" i="24"/>
  <c r="I271" i="24"/>
  <c r="K271" i="24" s="1"/>
  <c r="B272" i="24"/>
  <c r="F272" i="24" s="1"/>
  <c r="H272" i="24" s="1"/>
  <c r="A273" i="24"/>
  <c r="L272" i="24" l="1"/>
  <c r="M273" i="24"/>
  <c r="L273" i="24"/>
  <c r="I229" i="25"/>
  <c r="K229" i="25" s="1"/>
  <c r="A231" i="25"/>
  <c r="B230" i="25"/>
  <c r="F230" i="25" s="1"/>
  <c r="H230" i="25" s="1"/>
  <c r="B273" i="24"/>
  <c r="F273" i="24" s="1"/>
  <c r="H273" i="24" s="1"/>
  <c r="A274" i="24"/>
  <c r="I272" i="24"/>
  <c r="K272" i="24" s="1"/>
  <c r="M274" i="24" l="1"/>
  <c r="I230" i="25"/>
  <c r="K230" i="25"/>
  <c r="B231" i="25"/>
  <c r="F231" i="25" s="1"/>
  <c r="H231" i="25" s="1"/>
  <c r="A232" i="25"/>
  <c r="A275" i="24"/>
  <c r="B274" i="24"/>
  <c r="F274" i="24" s="1"/>
  <c r="H274" i="24" s="1"/>
  <c r="I273" i="24"/>
  <c r="K273" i="24" s="1"/>
  <c r="L274" i="24" l="1"/>
  <c r="M275" i="24"/>
  <c r="A233" i="25"/>
  <c r="B232" i="25"/>
  <c r="F232" i="25" s="1"/>
  <c r="H232" i="25" s="1"/>
  <c r="I231" i="25"/>
  <c r="K231" i="25" s="1"/>
  <c r="I274" i="24"/>
  <c r="K274" i="24" s="1"/>
  <c r="A276" i="24"/>
  <c r="B275" i="24"/>
  <c r="F275" i="24" s="1"/>
  <c r="H275" i="24" s="1"/>
  <c r="M276" i="24" l="1"/>
  <c r="L275" i="24"/>
  <c r="I232" i="25"/>
  <c r="K232" i="25" s="1"/>
  <c r="A234" i="25"/>
  <c r="B233" i="25"/>
  <c r="F233" i="25" s="1"/>
  <c r="H233" i="25" s="1"/>
  <c r="I275" i="24"/>
  <c r="A277" i="24"/>
  <c r="B276" i="24"/>
  <c r="F276" i="24" s="1"/>
  <c r="H276" i="24" s="1"/>
  <c r="L276" i="24" l="1"/>
  <c r="M277" i="24"/>
  <c r="L277" i="24"/>
  <c r="I233" i="25"/>
  <c r="K233" i="25"/>
  <c r="B234" i="25"/>
  <c r="F234" i="25" s="1"/>
  <c r="H234" i="25" s="1"/>
  <c r="A235" i="25"/>
  <c r="I276" i="24"/>
  <c r="B277" i="24"/>
  <c r="F277" i="24" s="1"/>
  <c r="H277" i="24" s="1"/>
  <c r="A278" i="24"/>
  <c r="K275" i="24"/>
  <c r="M278" i="24" l="1"/>
  <c r="K276" i="24"/>
  <c r="B235" i="25"/>
  <c r="F235" i="25" s="1"/>
  <c r="H235" i="25" s="1"/>
  <c r="A236" i="25"/>
  <c r="I234" i="25"/>
  <c r="K234" i="25" s="1"/>
  <c r="I277" i="24"/>
  <c r="B278" i="24"/>
  <c r="F278" i="24" s="1"/>
  <c r="H278" i="24" s="1"/>
  <c r="A279" i="24"/>
  <c r="M279" i="24" l="1"/>
  <c r="L278" i="24"/>
  <c r="A237" i="25"/>
  <c r="B236" i="25"/>
  <c r="F236" i="25" s="1"/>
  <c r="H236" i="25" s="1"/>
  <c r="I235" i="25"/>
  <c r="K277" i="24"/>
  <c r="A280" i="24"/>
  <c r="B279" i="24"/>
  <c r="F279" i="24" s="1"/>
  <c r="H279" i="24" s="1"/>
  <c r="I278" i="24"/>
  <c r="K278" i="24" s="1"/>
  <c r="L279" i="24" l="1"/>
  <c r="M280" i="24"/>
  <c r="K235" i="25"/>
  <c r="I236" i="25"/>
  <c r="K236" i="25" s="1"/>
  <c r="A238" i="25"/>
  <c r="B237" i="25"/>
  <c r="F237" i="25" s="1"/>
  <c r="H237" i="25" s="1"/>
  <c r="I279" i="24"/>
  <c r="K279" i="24"/>
  <c r="B280" i="24"/>
  <c r="F280" i="24" s="1"/>
  <c r="H280" i="24" s="1"/>
  <c r="A281" i="24"/>
  <c r="L280" i="24" l="1"/>
  <c r="M281" i="24"/>
  <c r="I237" i="25"/>
  <c r="K237" i="25" s="1"/>
  <c r="B238" i="25"/>
  <c r="F238" i="25" s="1"/>
  <c r="H238" i="25" s="1"/>
  <c r="A239" i="25"/>
  <c r="B281" i="24"/>
  <c r="F281" i="24" s="1"/>
  <c r="H281" i="24" s="1"/>
  <c r="A282" i="24"/>
  <c r="I280" i="24"/>
  <c r="K280" i="24" l="1"/>
  <c r="M282" i="24"/>
  <c r="L281" i="24"/>
  <c r="B239" i="25"/>
  <c r="F239" i="25" s="1"/>
  <c r="H239" i="25" s="1"/>
  <c r="A240" i="25"/>
  <c r="I238" i="25"/>
  <c r="A283" i="24"/>
  <c r="B282" i="24"/>
  <c r="F282" i="24" s="1"/>
  <c r="H282" i="24" s="1"/>
  <c r="I281" i="24"/>
  <c r="K281" i="24" s="1"/>
  <c r="M283" i="24" l="1"/>
  <c r="L282" i="24"/>
  <c r="K238" i="25"/>
  <c r="A241" i="25"/>
  <c r="B240" i="25"/>
  <c r="F240" i="25" s="1"/>
  <c r="H240" i="25" s="1"/>
  <c r="I239" i="25"/>
  <c r="K239" i="25" s="1"/>
  <c r="I282" i="24"/>
  <c r="A284" i="24"/>
  <c r="B283" i="24"/>
  <c r="F283" i="24" s="1"/>
  <c r="H283" i="24" s="1"/>
  <c r="M284" i="24" l="1"/>
  <c r="L283" i="24"/>
  <c r="I240" i="25"/>
  <c r="K240" i="25"/>
  <c r="B241" i="25"/>
  <c r="F241" i="25" s="1"/>
  <c r="H241" i="25" s="1"/>
  <c r="A242" i="25"/>
  <c r="K282" i="24"/>
  <c r="A285" i="24"/>
  <c r="B284" i="24"/>
  <c r="F284" i="24" s="1"/>
  <c r="H284" i="24" s="1"/>
  <c r="I283" i="24"/>
  <c r="K283" i="24" s="1"/>
  <c r="L284" i="24" l="1"/>
  <c r="M285" i="24"/>
  <c r="A243" i="25"/>
  <c r="B242" i="25"/>
  <c r="F242" i="25" s="1"/>
  <c r="H242" i="25" s="1"/>
  <c r="I241" i="25"/>
  <c r="I284" i="24"/>
  <c r="B285" i="24"/>
  <c r="F285" i="24" s="1"/>
  <c r="H285" i="24" s="1"/>
  <c r="A286" i="24"/>
  <c r="K241" i="25" l="1"/>
  <c r="M286" i="24"/>
  <c r="L285" i="24"/>
  <c r="I242" i="25"/>
  <c r="A244" i="25"/>
  <c r="B243" i="25"/>
  <c r="F243" i="25" s="1"/>
  <c r="H243" i="25" s="1"/>
  <c r="K284" i="24"/>
  <c r="I285" i="24"/>
  <c r="K285" i="24" s="1"/>
  <c r="B286" i="24"/>
  <c r="F286" i="24" s="1"/>
  <c r="H286" i="24" s="1"/>
  <c r="A287" i="24"/>
  <c r="K242" i="25" l="1"/>
  <c r="M287" i="24"/>
  <c r="L286" i="24"/>
  <c r="B244" i="25"/>
  <c r="F244" i="25" s="1"/>
  <c r="H244" i="25" s="1"/>
  <c r="A245" i="25"/>
  <c r="I243" i="25"/>
  <c r="K243" i="25" s="1"/>
  <c r="A288" i="24"/>
  <c r="B287" i="24"/>
  <c r="F287" i="24" s="1"/>
  <c r="H287" i="24" s="1"/>
  <c r="I286" i="24"/>
  <c r="M288" i="24" l="1"/>
  <c r="L287" i="24"/>
  <c r="A246" i="25"/>
  <c r="B245" i="25"/>
  <c r="F245" i="25" s="1"/>
  <c r="H245" i="25" s="1"/>
  <c r="I244" i="25"/>
  <c r="K244" i="25"/>
  <c r="A289" i="24"/>
  <c r="B288" i="24"/>
  <c r="F288" i="24" s="1"/>
  <c r="H288" i="24" s="1"/>
  <c r="K286" i="24"/>
  <c r="I287" i="24"/>
  <c r="M289" i="24" l="1"/>
  <c r="L288" i="24"/>
  <c r="I245" i="25"/>
  <c r="K245" i="25" s="1"/>
  <c r="A247" i="25"/>
  <c r="B246" i="25"/>
  <c r="F246" i="25" s="1"/>
  <c r="H246" i="25" s="1"/>
  <c r="K287" i="24"/>
  <c r="I288" i="24"/>
  <c r="B289" i="24"/>
  <c r="F289" i="24" s="1"/>
  <c r="H289" i="24" s="1"/>
  <c r="A290" i="24"/>
  <c r="M290" i="24" l="1"/>
  <c r="K288" i="24"/>
  <c r="L289" i="24"/>
  <c r="A248" i="25"/>
  <c r="B247" i="25"/>
  <c r="F247" i="25" s="1"/>
  <c r="H247" i="25" s="1"/>
  <c r="I246" i="25"/>
  <c r="B290" i="24"/>
  <c r="F290" i="24" s="1"/>
  <c r="H290" i="24" s="1"/>
  <c r="A291" i="24"/>
  <c r="I289" i="24"/>
  <c r="K289" i="24" s="1"/>
  <c r="K246" i="25" l="1"/>
  <c r="M291" i="24"/>
  <c r="L290" i="24"/>
  <c r="B248" i="25"/>
  <c r="F248" i="25" s="1"/>
  <c r="H248" i="25" s="1"/>
  <c r="A249" i="25"/>
  <c r="K247" i="25"/>
  <c r="I247" i="25"/>
  <c r="A292" i="24"/>
  <c r="B291" i="24"/>
  <c r="F291" i="24" s="1"/>
  <c r="H291" i="24" s="1"/>
  <c r="I290" i="24"/>
  <c r="K290" i="24" s="1"/>
  <c r="L291" i="24" l="1"/>
  <c r="M292" i="24"/>
  <c r="L292" i="24"/>
  <c r="B249" i="25"/>
  <c r="F249" i="25" s="1"/>
  <c r="H249" i="25" s="1"/>
  <c r="A250" i="25"/>
  <c r="I248" i="25"/>
  <c r="I291" i="24"/>
  <c r="B292" i="24"/>
  <c r="F292" i="24" s="1"/>
  <c r="H292" i="24" s="1"/>
  <c r="A293" i="24"/>
  <c r="M293" i="24" l="1"/>
  <c r="K248" i="25"/>
  <c r="A251" i="25"/>
  <c r="B250" i="25"/>
  <c r="F250" i="25" s="1"/>
  <c r="H250" i="25" s="1"/>
  <c r="I249" i="25"/>
  <c r="K249" i="25" s="1"/>
  <c r="K291" i="24"/>
  <c r="B293" i="24"/>
  <c r="F293" i="24" s="1"/>
  <c r="H293" i="24" s="1"/>
  <c r="A294" i="24"/>
  <c r="I292" i="24"/>
  <c r="M294" i="24" l="1"/>
  <c r="L293" i="24"/>
  <c r="I250" i="25"/>
  <c r="A252" i="25"/>
  <c r="B251" i="25"/>
  <c r="F251" i="25" s="1"/>
  <c r="H251" i="25" s="1"/>
  <c r="K292" i="24"/>
  <c r="A295" i="24"/>
  <c r="B294" i="24"/>
  <c r="F294" i="24" s="1"/>
  <c r="H294" i="24" s="1"/>
  <c r="I293" i="24"/>
  <c r="M295" i="24" l="1"/>
  <c r="L294" i="24"/>
  <c r="K250" i="25"/>
  <c r="A253" i="25"/>
  <c r="B252" i="25"/>
  <c r="F252" i="25" s="1"/>
  <c r="H252" i="25" s="1"/>
  <c r="I251" i="25"/>
  <c r="I294" i="24"/>
  <c r="K293" i="24"/>
  <c r="B295" i="24"/>
  <c r="F295" i="24" s="1"/>
  <c r="H295" i="24" s="1"/>
  <c r="A296" i="24"/>
  <c r="L295" i="24" l="1"/>
  <c r="M296" i="24"/>
  <c r="K251" i="25"/>
  <c r="I252" i="25"/>
  <c r="K252" i="25" s="1"/>
  <c r="A254" i="25"/>
  <c r="B253" i="25"/>
  <c r="F253" i="25" s="1"/>
  <c r="H253" i="25" s="1"/>
  <c r="K294" i="24"/>
  <c r="A297" i="24"/>
  <c r="B296" i="24"/>
  <c r="F296" i="24" s="1"/>
  <c r="H296" i="24" s="1"/>
  <c r="I295" i="24"/>
  <c r="M297" i="24" l="1"/>
  <c r="L296" i="24"/>
  <c r="K295" i="24"/>
  <c r="I253" i="25"/>
  <c r="A255" i="25"/>
  <c r="B254" i="25"/>
  <c r="F254" i="25" s="1"/>
  <c r="H254" i="25" s="1"/>
  <c r="I296" i="24"/>
  <c r="K296" i="24" s="1"/>
  <c r="A298" i="24"/>
  <c r="B297" i="24"/>
  <c r="F297" i="24" s="1"/>
  <c r="H297" i="24" s="1"/>
  <c r="M298" i="24" l="1"/>
  <c r="L297" i="24"/>
  <c r="K253" i="25"/>
  <c r="I254" i="25"/>
  <c r="K254" i="25" s="1"/>
  <c r="A256" i="25"/>
  <c r="B255" i="25"/>
  <c r="F255" i="25" s="1"/>
  <c r="H255" i="25" s="1"/>
  <c r="I297" i="24"/>
  <c r="B298" i="24"/>
  <c r="F298" i="24" s="1"/>
  <c r="H298" i="24" s="1"/>
  <c r="A299" i="24"/>
  <c r="K297" i="24" l="1"/>
  <c r="M299" i="24"/>
  <c r="L298" i="24"/>
  <c r="A257" i="25"/>
  <c r="B256" i="25"/>
  <c r="F256" i="25" s="1"/>
  <c r="H256" i="25" s="1"/>
  <c r="I255" i="25"/>
  <c r="K255" i="25" s="1"/>
  <c r="I298" i="24"/>
  <c r="A300" i="24"/>
  <c r="B299" i="24"/>
  <c r="F299" i="24" s="1"/>
  <c r="H299" i="24" s="1"/>
  <c r="M300" i="24" l="1"/>
  <c r="L299" i="24"/>
  <c r="I256" i="25"/>
  <c r="K256" i="25"/>
  <c r="B257" i="25"/>
  <c r="F257" i="25" s="1"/>
  <c r="H257" i="25" s="1"/>
  <c r="A258" i="25"/>
  <c r="K298" i="24"/>
  <c r="I299" i="24"/>
  <c r="K299" i="24" s="1"/>
  <c r="B300" i="24"/>
  <c r="F300" i="24" s="1"/>
  <c r="H300" i="24" s="1"/>
  <c r="A301" i="24"/>
  <c r="L300" i="24" l="1"/>
  <c r="M301" i="24"/>
  <c r="I257" i="25"/>
  <c r="B258" i="25"/>
  <c r="F258" i="25" s="1"/>
  <c r="H258" i="25" s="1"/>
  <c r="A259" i="25"/>
  <c r="I300" i="24"/>
  <c r="B301" i="24"/>
  <c r="F301" i="24" s="1"/>
  <c r="H301" i="24" s="1"/>
  <c r="A302" i="24"/>
  <c r="M302" i="24" l="1"/>
  <c r="L301" i="24"/>
  <c r="K257" i="25"/>
  <c r="I258" i="25"/>
  <c r="K258" i="25" s="1"/>
  <c r="A260" i="25"/>
  <c r="B259" i="25"/>
  <c r="F259" i="25" s="1"/>
  <c r="H259" i="25" s="1"/>
  <c r="K300" i="24"/>
  <c r="I301" i="24"/>
  <c r="K301" i="24"/>
  <c r="B302" i="24"/>
  <c r="F302" i="24" s="1"/>
  <c r="H302" i="24" s="1"/>
  <c r="A303" i="24"/>
  <c r="L302" i="24" l="1"/>
  <c r="M303" i="24"/>
  <c r="L303" i="24"/>
  <c r="I259" i="25"/>
  <c r="A261" i="25"/>
  <c r="B260" i="25"/>
  <c r="F260" i="25" s="1"/>
  <c r="H260" i="25" s="1"/>
  <c r="B303" i="24"/>
  <c r="F303" i="24" s="1"/>
  <c r="H303" i="24" s="1"/>
  <c r="A304" i="24"/>
  <c r="I302" i="24"/>
  <c r="K302" i="24"/>
  <c r="M304" i="24" l="1"/>
  <c r="K259" i="25"/>
  <c r="I260" i="25"/>
  <c r="B261" i="25"/>
  <c r="F261" i="25" s="1"/>
  <c r="H261" i="25" s="1"/>
  <c r="A262" i="25"/>
  <c r="A305" i="24"/>
  <c r="B304" i="24"/>
  <c r="F304" i="24" s="1"/>
  <c r="H304" i="24" s="1"/>
  <c r="I303" i="24"/>
  <c r="K303" i="24"/>
  <c r="M305" i="24" l="1"/>
  <c r="L304" i="24"/>
  <c r="K260" i="25"/>
  <c r="I261" i="25"/>
  <c r="K261" i="25"/>
  <c r="B262" i="25"/>
  <c r="F262" i="25" s="1"/>
  <c r="H262" i="25" s="1"/>
  <c r="A263" i="25"/>
  <c r="I304" i="24"/>
  <c r="A306" i="24"/>
  <c r="B305" i="24"/>
  <c r="F305" i="24" s="1"/>
  <c r="H305" i="24" s="1"/>
  <c r="K304" i="24" l="1"/>
  <c r="M306" i="24"/>
  <c r="L305" i="24"/>
  <c r="B263" i="25"/>
  <c r="F263" i="25" s="1"/>
  <c r="H263" i="25" s="1"/>
  <c r="A264" i="25"/>
  <c r="I262" i="25"/>
  <c r="I305" i="24"/>
  <c r="K305" i="24"/>
  <c r="A307" i="24"/>
  <c r="B306" i="24"/>
  <c r="F306" i="24" s="1"/>
  <c r="H306" i="24" s="1"/>
  <c r="K262" i="25" l="1"/>
  <c r="M307" i="24"/>
  <c r="L306" i="24"/>
  <c r="A265" i="25"/>
  <c r="B264" i="25"/>
  <c r="F264" i="25" s="1"/>
  <c r="H264" i="25" s="1"/>
  <c r="I263" i="25"/>
  <c r="I306" i="24"/>
  <c r="A308" i="24"/>
  <c r="B307" i="24"/>
  <c r="F307" i="24" s="1"/>
  <c r="H307" i="24" s="1"/>
  <c r="K263" i="25" l="1"/>
  <c r="M308" i="24"/>
  <c r="L307" i="24"/>
  <c r="I264" i="25"/>
  <c r="K264" i="25"/>
  <c r="B265" i="25"/>
  <c r="F265" i="25" s="1"/>
  <c r="H265" i="25" s="1"/>
  <c r="A266" i="25"/>
  <c r="A309" i="24"/>
  <c r="B308" i="24"/>
  <c r="F308" i="24" s="1"/>
  <c r="H308" i="24" s="1"/>
  <c r="I307" i="24"/>
  <c r="K307" i="24"/>
  <c r="K306" i="24"/>
  <c r="L308" i="24" l="1"/>
  <c r="M309" i="24"/>
  <c r="I265" i="25"/>
  <c r="K265" i="25" s="1"/>
  <c r="A267" i="25"/>
  <c r="B266" i="25"/>
  <c r="F266" i="25" s="1"/>
  <c r="H266" i="25" s="1"/>
  <c r="I308" i="24"/>
  <c r="A310" i="24"/>
  <c r="B309" i="24"/>
  <c r="F309" i="24" s="1"/>
  <c r="H309" i="24" s="1"/>
  <c r="M310" i="24" l="1"/>
  <c r="L309" i="24"/>
  <c r="I266" i="25"/>
  <c r="K266" i="25"/>
  <c r="A268" i="25"/>
  <c r="B267" i="25"/>
  <c r="F267" i="25" s="1"/>
  <c r="H267" i="25" s="1"/>
  <c r="K308" i="24"/>
  <c r="I309" i="24"/>
  <c r="K309" i="24" s="1"/>
  <c r="A311" i="24"/>
  <c r="B310" i="24"/>
  <c r="F310" i="24" s="1"/>
  <c r="H310" i="24" s="1"/>
  <c r="M311" i="24" l="1"/>
  <c r="L310" i="24"/>
  <c r="I267" i="25"/>
  <c r="K267" i="25"/>
  <c r="B268" i="25"/>
  <c r="F268" i="25" s="1"/>
  <c r="H268" i="25" s="1"/>
  <c r="A269" i="25"/>
  <c r="I310" i="24"/>
  <c r="B311" i="24"/>
  <c r="F311" i="24" s="1"/>
  <c r="H311" i="24" s="1"/>
  <c r="A312" i="24"/>
  <c r="M312" i="24" l="1"/>
  <c r="L311" i="24"/>
  <c r="A270" i="25"/>
  <c r="B269" i="25"/>
  <c r="F269" i="25" s="1"/>
  <c r="H269" i="25" s="1"/>
  <c r="I268" i="25"/>
  <c r="I311" i="24"/>
  <c r="B312" i="24"/>
  <c r="F312" i="24" s="1"/>
  <c r="H312" i="24" s="1"/>
  <c r="A313" i="24"/>
  <c r="K310" i="24"/>
  <c r="L312" i="24" l="1"/>
  <c r="M313" i="24"/>
  <c r="K268" i="25"/>
  <c r="B270" i="25"/>
  <c r="F270" i="25" s="1"/>
  <c r="H270" i="25" s="1"/>
  <c r="A271" i="25"/>
  <c r="K269" i="25"/>
  <c r="I269" i="25"/>
  <c r="I312" i="24"/>
  <c r="A314" i="24"/>
  <c r="B313" i="24"/>
  <c r="F313" i="24" s="1"/>
  <c r="H313" i="24" s="1"/>
  <c r="K311" i="24"/>
  <c r="M314" i="24" l="1"/>
  <c r="L313" i="24"/>
  <c r="B271" i="25"/>
  <c r="F271" i="25" s="1"/>
  <c r="H271" i="25" s="1"/>
  <c r="A272" i="25"/>
  <c r="I270" i="25"/>
  <c r="K270" i="25"/>
  <c r="A315" i="24"/>
  <c r="B314" i="24"/>
  <c r="F314" i="24" s="1"/>
  <c r="H314" i="24" s="1"/>
  <c r="I313" i="24"/>
  <c r="K313" i="24"/>
  <c r="K312" i="24"/>
  <c r="L314" i="24" l="1"/>
  <c r="M315" i="24"/>
  <c r="B272" i="25"/>
  <c r="F272" i="25" s="1"/>
  <c r="H272" i="25" s="1"/>
  <c r="A273" i="25"/>
  <c r="I271" i="25"/>
  <c r="K271" i="25"/>
  <c r="I314" i="24"/>
  <c r="A316" i="24"/>
  <c r="B315" i="24"/>
  <c r="F315" i="24" s="1"/>
  <c r="H315" i="24" s="1"/>
  <c r="M316" i="24" l="1"/>
  <c r="L315" i="24"/>
  <c r="K314" i="24"/>
  <c r="B273" i="25"/>
  <c r="F273" i="25" s="1"/>
  <c r="H273" i="25" s="1"/>
  <c r="A274" i="25"/>
  <c r="I272" i="25"/>
  <c r="A317" i="24"/>
  <c r="B316" i="24"/>
  <c r="F316" i="24" s="1"/>
  <c r="H316" i="24" s="1"/>
  <c r="I315" i="24"/>
  <c r="K272" i="25" l="1"/>
  <c r="M317" i="24"/>
  <c r="L316" i="24"/>
  <c r="B274" i="25"/>
  <c r="F274" i="25" s="1"/>
  <c r="H274" i="25" s="1"/>
  <c r="A275" i="25"/>
  <c r="I273" i="25"/>
  <c r="I316" i="24"/>
  <c r="K315" i="24"/>
  <c r="A318" i="24"/>
  <c r="B317" i="24"/>
  <c r="F317" i="24" s="1"/>
  <c r="H317" i="24" s="1"/>
  <c r="M318" i="24" l="1"/>
  <c r="L317" i="24"/>
  <c r="K273" i="25"/>
  <c r="B275" i="25"/>
  <c r="F275" i="25" s="1"/>
  <c r="H275" i="25" s="1"/>
  <c r="A276" i="25"/>
  <c r="I274" i="25"/>
  <c r="K316" i="24"/>
  <c r="B318" i="24"/>
  <c r="F318" i="24" s="1"/>
  <c r="H318" i="24" s="1"/>
  <c r="A319" i="24"/>
  <c r="I317" i="24"/>
  <c r="K274" i="25" l="1"/>
  <c r="M319" i="24"/>
  <c r="L318" i="24"/>
  <c r="B276" i="25"/>
  <c r="F276" i="25" s="1"/>
  <c r="H276" i="25" s="1"/>
  <c r="A277" i="25"/>
  <c r="I275" i="25"/>
  <c r="K317" i="24"/>
  <c r="B319" i="24"/>
  <c r="F319" i="24" s="1"/>
  <c r="H319" i="24" s="1"/>
  <c r="A320" i="24"/>
  <c r="I318" i="24"/>
  <c r="K318" i="24" s="1"/>
  <c r="M320" i="24" l="1"/>
  <c r="L319" i="24"/>
  <c r="K275" i="25"/>
  <c r="B277" i="25"/>
  <c r="F277" i="25" s="1"/>
  <c r="H277" i="25" s="1"/>
  <c r="A278" i="25"/>
  <c r="I276" i="25"/>
  <c r="B320" i="24"/>
  <c r="F320" i="24" s="1"/>
  <c r="H320" i="24" s="1"/>
  <c r="A321" i="24"/>
  <c r="I319" i="24"/>
  <c r="K319" i="24" s="1"/>
  <c r="K276" i="25" l="1"/>
  <c r="M321" i="24"/>
  <c r="L320" i="24"/>
  <c r="B278" i="25"/>
  <c r="F278" i="25" s="1"/>
  <c r="H278" i="25" s="1"/>
  <c r="A279" i="25"/>
  <c r="I277" i="25"/>
  <c r="B321" i="24"/>
  <c r="F321" i="24" s="1"/>
  <c r="H321" i="24" s="1"/>
  <c r="A322" i="24"/>
  <c r="I320" i="24"/>
  <c r="K320" i="24"/>
  <c r="M322" i="24" l="1"/>
  <c r="L321" i="24"/>
  <c r="K277" i="25"/>
  <c r="B279" i="25"/>
  <c r="F279" i="25" s="1"/>
  <c r="H279" i="25" s="1"/>
  <c r="A280" i="25"/>
  <c r="I278" i="25"/>
  <c r="A323" i="24"/>
  <c r="B322" i="24"/>
  <c r="F322" i="24" s="1"/>
  <c r="H322" i="24" s="1"/>
  <c r="I321" i="24"/>
  <c r="K321" i="24" l="1"/>
  <c r="L322" i="24"/>
  <c r="M323" i="24"/>
  <c r="K278" i="25"/>
  <c r="I279" i="25"/>
  <c r="K279" i="25" s="1"/>
  <c r="B280" i="25"/>
  <c r="F280" i="25" s="1"/>
  <c r="H280" i="25" s="1"/>
  <c r="A281" i="25"/>
  <c r="I322" i="24"/>
  <c r="B323" i="24"/>
  <c r="F323" i="24" s="1"/>
  <c r="H323" i="24" s="1"/>
  <c r="A324" i="24"/>
  <c r="M324" i="24" l="1"/>
  <c r="L323" i="24"/>
  <c r="I280" i="25"/>
  <c r="K280" i="25"/>
  <c r="B281" i="25"/>
  <c r="F281" i="25" s="1"/>
  <c r="H281" i="25" s="1"/>
  <c r="A282" i="25"/>
  <c r="I323" i="24"/>
  <c r="K322" i="24"/>
  <c r="A325" i="24"/>
  <c r="B324" i="24"/>
  <c r="F324" i="24" s="1"/>
  <c r="H324" i="24" s="1"/>
  <c r="M325" i="24" l="1"/>
  <c r="L324" i="24"/>
  <c r="B282" i="25"/>
  <c r="F282" i="25" s="1"/>
  <c r="H282" i="25" s="1"/>
  <c r="A283" i="25"/>
  <c r="I281" i="25"/>
  <c r="K281" i="25"/>
  <c r="I324" i="24"/>
  <c r="B325" i="24"/>
  <c r="F325" i="24" s="1"/>
  <c r="H325" i="24" s="1"/>
  <c r="A326" i="24"/>
  <c r="K323" i="24"/>
  <c r="L325" i="24" l="1"/>
  <c r="M326" i="24"/>
  <c r="I282" i="25"/>
  <c r="K282" i="25"/>
  <c r="B283" i="25"/>
  <c r="F283" i="25" s="1"/>
  <c r="H283" i="25" s="1"/>
  <c r="A284" i="25"/>
  <c r="I325" i="24"/>
  <c r="A327" i="24"/>
  <c r="B326" i="24"/>
  <c r="F326" i="24" s="1"/>
  <c r="H326" i="24" s="1"/>
  <c r="K324" i="24"/>
  <c r="L326" i="24" l="1"/>
  <c r="M327" i="24"/>
  <c r="B284" i="25"/>
  <c r="F284" i="25" s="1"/>
  <c r="H284" i="25" s="1"/>
  <c r="A285" i="25"/>
  <c r="I283" i="25"/>
  <c r="K325" i="24"/>
  <c r="I326" i="24"/>
  <c r="A328" i="24"/>
  <c r="B327" i="24"/>
  <c r="F327" i="24" s="1"/>
  <c r="H327" i="24" s="1"/>
  <c r="L327" i="24" l="1"/>
  <c r="M328" i="24"/>
  <c r="L328" i="24"/>
  <c r="K283" i="25"/>
  <c r="B285" i="25"/>
  <c r="F285" i="25" s="1"/>
  <c r="H285" i="25" s="1"/>
  <c r="A286" i="25"/>
  <c r="I284" i="25"/>
  <c r="K284" i="25"/>
  <c r="I327" i="24"/>
  <c r="A329" i="24"/>
  <c r="B328" i="24"/>
  <c r="F328" i="24" s="1"/>
  <c r="H328" i="24" s="1"/>
  <c r="K326" i="24"/>
  <c r="M329" i="24" l="1"/>
  <c r="I285" i="25"/>
  <c r="K285" i="25"/>
  <c r="B286" i="25"/>
  <c r="F286" i="25" s="1"/>
  <c r="H286" i="25" s="1"/>
  <c r="A287" i="25"/>
  <c r="K327" i="24"/>
  <c r="A330" i="24"/>
  <c r="B329" i="24"/>
  <c r="F329" i="24" s="1"/>
  <c r="H329" i="24" s="1"/>
  <c r="I328" i="24"/>
  <c r="K328" i="24"/>
  <c r="M330" i="24" l="1"/>
  <c r="L329" i="24"/>
  <c r="B287" i="25"/>
  <c r="F287" i="25" s="1"/>
  <c r="H287" i="25" s="1"/>
  <c r="A288" i="25"/>
  <c r="I286" i="25"/>
  <c r="K286" i="25" s="1"/>
  <c r="I329" i="24"/>
  <c r="B330" i="24"/>
  <c r="F330" i="24" s="1"/>
  <c r="H330" i="24" s="1"/>
  <c r="A331" i="24"/>
  <c r="K329" i="24" l="1"/>
  <c r="M331" i="24"/>
  <c r="L330" i="24"/>
  <c r="I287" i="25"/>
  <c r="B288" i="25"/>
  <c r="F288" i="25" s="1"/>
  <c r="H288" i="25" s="1"/>
  <c r="A289" i="25"/>
  <c r="B331" i="24"/>
  <c r="F331" i="24" s="1"/>
  <c r="H331" i="24" s="1"/>
  <c r="A332" i="24"/>
  <c r="I330" i="24"/>
  <c r="M332" i="24" l="1"/>
  <c r="L331" i="24"/>
  <c r="K287" i="25"/>
  <c r="B289" i="25"/>
  <c r="F289" i="25" s="1"/>
  <c r="H289" i="25" s="1"/>
  <c r="A290" i="25"/>
  <c r="I288" i="25"/>
  <c r="K330" i="24"/>
  <c r="A333" i="24"/>
  <c r="B332" i="24"/>
  <c r="F332" i="24" s="1"/>
  <c r="H332" i="24" s="1"/>
  <c r="I331" i="24"/>
  <c r="K288" i="25" l="1"/>
  <c r="M333" i="24"/>
  <c r="L332" i="24"/>
  <c r="K331" i="24"/>
  <c r="B290" i="25"/>
  <c r="F290" i="25" s="1"/>
  <c r="H290" i="25" s="1"/>
  <c r="A291" i="25"/>
  <c r="I289" i="25"/>
  <c r="K289" i="25"/>
  <c r="I332" i="24"/>
  <c r="A334" i="24"/>
  <c r="B333" i="24"/>
  <c r="F333" i="24" s="1"/>
  <c r="H333" i="24" s="1"/>
  <c r="M334" i="24" l="1"/>
  <c r="L333" i="24"/>
  <c r="I290" i="25"/>
  <c r="K290" i="25"/>
  <c r="B291" i="25"/>
  <c r="F291" i="25" s="1"/>
  <c r="H291" i="25" s="1"/>
  <c r="A292" i="25"/>
  <c r="I333" i="24"/>
  <c r="A335" i="24"/>
  <c r="B334" i="24"/>
  <c r="F334" i="24" s="1"/>
  <c r="H334" i="24" s="1"/>
  <c r="K332" i="24"/>
  <c r="L334" i="24" l="1"/>
  <c r="M335" i="24"/>
  <c r="L335" i="24"/>
  <c r="B292" i="25"/>
  <c r="F292" i="25" s="1"/>
  <c r="H292" i="25" s="1"/>
  <c r="A293" i="25"/>
  <c r="I291" i="25"/>
  <c r="B335" i="24"/>
  <c r="F335" i="24" s="1"/>
  <c r="H335" i="24" s="1"/>
  <c r="A336" i="24"/>
  <c r="I334" i="24"/>
  <c r="K334" i="24" s="1"/>
  <c r="K333" i="24"/>
  <c r="K291" i="25" l="1"/>
  <c r="M336" i="24"/>
  <c r="I292" i="25"/>
  <c r="K292" i="25"/>
  <c r="B293" i="25"/>
  <c r="F293" i="25" s="1"/>
  <c r="H293" i="25" s="1"/>
  <c r="A294" i="25"/>
  <c r="B336" i="24"/>
  <c r="F336" i="24" s="1"/>
  <c r="H336" i="24" s="1"/>
  <c r="A337" i="24"/>
  <c r="I335" i="24"/>
  <c r="K335" i="24"/>
  <c r="M337" i="24" l="1"/>
  <c r="L336" i="24"/>
  <c r="I293" i="25"/>
  <c r="B294" i="25"/>
  <c r="F294" i="25" s="1"/>
  <c r="H294" i="25" s="1"/>
  <c r="A295" i="25"/>
  <c r="A338" i="24"/>
  <c r="B337" i="24"/>
  <c r="F337" i="24" s="1"/>
  <c r="H337" i="24" s="1"/>
  <c r="I336" i="24"/>
  <c r="M338" i="24" l="1"/>
  <c r="L337" i="24"/>
  <c r="K293" i="25"/>
  <c r="I294" i="25"/>
  <c r="K294" i="25" s="1"/>
  <c r="B295" i="25"/>
  <c r="F295" i="25" s="1"/>
  <c r="H295" i="25" s="1"/>
  <c r="A296" i="25"/>
  <c r="K336" i="24"/>
  <c r="I337" i="24"/>
  <c r="B338" i="24"/>
  <c r="F338" i="24" s="1"/>
  <c r="H338" i="24" s="1"/>
  <c r="A339" i="24"/>
  <c r="L338" i="24" l="1"/>
  <c r="M339" i="24"/>
  <c r="I295" i="25"/>
  <c r="B296" i="25"/>
  <c r="F296" i="25" s="1"/>
  <c r="H296" i="25" s="1"/>
  <c r="A297" i="25"/>
  <c r="A340" i="24"/>
  <c r="B339" i="24"/>
  <c r="F339" i="24" s="1"/>
  <c r="H339" i="24" s="1"/>
  <c r="I338" i="24"/>
  <c r="K338" i="24"/>
  <c r="K337" i="24"/>
  <c r="K295" i="25" l="1"/>
  <c r="L339" i="24"/>
  <c r="M340" i="24"/>
  <c r="I296" i="25"/>
  <c r="K296" i="25"/>
  <c r="B297" i="25"/>
  <c r="F297" i="25" s="1"/>
  <c r="H297" i="25" s="1"/>
  <c r="A298" i="25"/>
  <c r="I339" i="24"/>
  <c r="A341" i="24"/>
  <c r="B340" i="24"/>
  <c r="F340" i="24" s="1"/>
  <c r="H340" i="24" s="1"/>
  <c r="M341" i="24" l="1"/>
  <c r="L340" i="24"/>
  <c r="B298" i="25"/>
  <c r="F298" i="25" s="1"/>
  <c r="H298" i="25" s="1"/>
  <c r="A299" i="25"/>
  <c r="I297" i="25"/>
  <c r="K297" i="25"/>
  <c r="I340" i="24"/>
  <c r="B341" i="24"/>
  <c r="F341" i="24" s="1"/>
  <c r="H341" i="24" s="1"/>
  <c r="A342" i="24"/>
  <c r="K339" i="24"/>
  <c r="M342" i="24" l="1"/>
  <c r="L341" i="24"/>
  <c r="I298" i="25"/>
  <c r="K298" i="25"/>
  <c r="B299" i="25"/>
  <c r="F299" i="25" s="1"/>
  <c r="H299" i="25" s="1"/>
  <c r="A300" i="25"/>
  <c r="B342" i="24"/>
  <c r="F342" i="24" s="1"/>
  <c r="H342" i="24" s="1"/>
  <c r="A343" i="24"/>
  <c r="I341" i="24"/>
  <c r="K341" i="24" s="1"/>
  <c r="K340" i="24"/>
  <c r="L342" i="24" l="1"/>
  <c r="M343" i="24"/>
  <c r="A301" i="25"/>
  <c r="B300" i="25"/>
  <c r="F300" i="25" s="1"/>
  <c r="H300" i="25" s="1"/>
  <c r="I299" i="25"/>
  <c r="K299" i="25"/>
  <c r="A344" i="24"/>
  <c r="B343" i="24"/>
  <c r="F343" i="24" s="1"/>
  <c r="H343" i="24" s="1"/>
  <c r="I342" i="24"/>
  <c r="K342" i="24"/>
  <c r="M344" i="24" l="1"/>
  <c r="L343" i="24"/>
  <c r="A302" i="25"/>
  <c r="B301" i="25"/>
  <c r="F301" i="25" s="1"/>
  <c r="H301" i="25" s="1"/>
  <c r="I300" i="25"/>
  <c r="K300" i="25"/>
  <c r="I343" i="24"/>
  <c r="A345" i="24"/>
  <c r="B344" i="24"/>
  <c r="F344" i="24" s="1"/>
  <c r="H344" i="24" s="1"/>
  <c r="M345" i="24" l="1"/>
  <c r="L344" i="24"/>
  <c r="I301" i="25"/>
  <c r="K301" i="25"/>
  <c r="B302" i="25"/>
  <c r="F302" i="25" s="1"/>
  <c r="H302" i="25" s="1"/>
  <c r="A303" i="25"/>
  <c r="I344" i="24"/>
  <c r="A346" i="24"/>
  <c r="B345" i="24"/>
  <c r="F345" i="24" s="1"/>
  <c r="H345" i="24" s="1"/>
  <c r="K343" i="24"/>
  <c r="L345" i="24" l="1"/>
  <c r="M346" i="24"/>
  <c r="A304" i="25"/>
  <c r="B303" i="25"/>
  <c r="F303" i="25" s="1"/>
  <c r="H303" i="25" s="1"/>
  <c r="I302" i="25"/>
  <c r="K302" i="25"/>
  <c r="I345" i="24"/>
  <c r="A347" i="24"/>
  <c r="B346" i="24"/>
  <c r="F346" i="24" s="1"/>
  <c r="H346" i="24" s="1"/>
  <c r="K344" i="24"/>
  <c r="M347" i="24" l="1"/>
  <c r="L346" i="24"/>
  <c r="I303" i="25"/>
  <c r="K303" i="25"/>
  <c r="B304" i="25"/>
  <c r="F304" i="25" s="1"/>
  <c r="H304" i="25" s="1"/>
  <c r="A305" i="25"/>
  <c r="I346" i="24"/>
  <c r="A348" i="24"/>
  <c r="B347" i="24"/>
  <c r="F347" i="24" s="1"/>
  <c r="H347" i="24" s="1"/>
  <c r="K345" i="24"/>
  <c r="M348" i="24" l="1"/>
  <c r="L347" i="24"/>
  <c r="B305" i="25"/>
  <c r="F305" i="25" s="1"/>
  <c r="H305" i="25" s="1"/>
  <c r="A306" i="25"/>
  <c r="I304" i="25"/>
  <c r="K304" i="25" s="1"/>
  <c r="K346" i="24"/>
  <c r="I347" i="24"/>
  <c r="K347" i="24" s="1"/>
  <c r="A349" i="24"/>
  <c r="B348" i="24"/>
  <c r="F348" i="24" s="1"/>
  <c r="H348" i="24" s="1"/>
  <c r="M349" i="24" l="1"/>
  <c r="L348" i="24"/>
  <c r="A307" i="25"/>
  <c r="B306" i="25"/>
  <c r="F306" i="25" s="1"/>
  <c r="H306" i="25" s="1"/>
  <c r="I305" i="25"/>
  <c r="I348" i="24"/>
  <c r="A350" i="24"/>
  <c r="B349" i="24"/>
  <c r="F349" i="24" s="1"/>
  <c r="H349" i="24" s="1"/>
  <c r="K348" i="24" l="1"/>
  <c r="K305" i="25"/>
  <c r="L349" i="24"/>
  <c r="M350" i="24"/>
  <c r="I306" i="25"/>
  <c r="K306" i="25" s="1"/>
  <c r="B307" i="25"/>
  <c r="F307" i="25" s="1"/>
  <c r="H307" i="25" s="1"/>
  <c r="A308" i="25"/>
  <c r="I349" i="24"/>
  <c r="B350" i="24"/>
  <c r="F350" i="24" s="1"/>
  <c r="H350" i="24" s="1"/>
  <c r="A351" i="24"/>
  <c r="L350" i="24" l="1"/>
  <c r="M351" i="24"/>
  <c r="B308" i="25"/>
  <c r="F308" i="25" s="1"/>
  <c r="H308" i="25" s="1"/>
  <c r="A309" i="25"/>
  <c r="I307" i="25"/>
  <c r="K307" i="25" s="1"/>
  <c r="B351" i="24"/>
  <c r="F351" i="24" s="1"/>
  <c r="H351" i="24" s="1"/>
  <c r="A352" i="24"/>
  <c r="I350" i="24"/>
  <c r="K350" i="24"/>
  <c r="K349" i="24"/>
  <c r="M352" i="24" l="1"/>
  <c r="L351" i="24"/>
  <c r="A310" i="25"/>
  <c r="B309" i="25"/>
  <c r="F309" i="25" s="1"/>
  <c r="H309" i="25" s="1"/>
  <c r="I308" i="25"/>
  <c r="B352" i="24"/>
  <c r="F352" i="24" s="1"/>
  <c r="H352" i="24" s="1"/>
  <c r="A353" i="24"/>
  <c r="I351" i="24"/>
  <c r="M353" i="24" l="1"/>
  <c r="L352" i="24"/>
  <c r="K308" i="25"/>
  <c r="I309" i="25"/>
  <c r="K309" i="25" s="1"/>
  <c r="B310" i="25"/>
  <c r="F310" i="25" s="1"/>
  <c r="H310" i="25" s="1"/>
  <c r="A311" i="25"/>
  <c r="K351" i="24"/>
  <c r="B353" i="24"/>
  <c r="F353" i="24" s="1"/>
  <c r="H353" i="24" s="1"/>
  <c r="A354" i="24"/>
  <c r="I352" i="24"/>
  <c r="M354" i="24" l="1"/>
  <c r="L353" i="24"/>
  <c r="I310" i="25"/>
  <c r="K310" i="25"/>
  <c r="B311" i="25"/>
  <c r="F311" i="25" s="1"/>
  <c r="H311" i="25" s="1"/>
  <c r="A312" i="25"/>
  <c r="K352" i="24"/>
  <c r="B354" i="24"/>
  <c r="F354" i="24" s="1"/>
  <c r="H354" i="24" s="1"/>
  <c r="A355" i="24"/>
  <c r="I353" i="24"/>
  <c r="M355" i="24" l="1"/>
  <c r="L354" i="24"/>
  <c r="A313" i="25"/>
  <c r="B312" i="25"/>
  <c r="F312" i="25" s="1"/>
  <c r="H312" i="25" s="1"/>
  <c r="I311" i="25"/>
  <c r="K311" i="25"/>
  <c r="A356" i="24"/>
  <c r="B355" i="24"/>
  <c r="F355" i="24" s="1"/>
  <c r="H355" i="24" s="1"/>
  <c r="I354" i="24"/>
  <c r="K354" i="24"/>
  <c r="K353" i="24"/>
  <c r="L355" i="24" l="1"/>
  <c r="M356" i="24"/>
  <c r="B313" i="25"/>
  <c r="F313" i="25" s="1"/>
  <c r="H313" i="25" s="1"/>
  <c r="A314" i="25"/>
  <c r="I312" i="25"/>
  <c r="K312" i="25"/>
  <c r="I355" i="24"/>
  <c r="B356" i="24"/>
  <c r="F356" i="24" s="1"/>
  <c r="H356" i="24" s="1"/>
  <c r="A357" i="24"/>
  <c r="M357" i="24" l="1"/>
  <c r="L356" i="24"/>
  <c r="B314" i="25"/>
  <c r="F314" i="25" s="1"/>
  <c r="H314" i="25" s="1"/>
  <c r="A315" i="25"/>
  <c r="I313" i="25"/>
  <c r="K355" i="24"/>
  <c r="B357" i="24"/>
  <c r="F357" i="24" s="1"/>
  <c r="H357" i="24" s="1"/>
  <c r="A358" i="24"/>
  <c r="I356" i="24"/>
  <c r="K356" i="24" l="1"/>
  <c r="M358" i="24"/>
  <c r="L358" i="24"/>
  <c r="L357" i="24"/>
  <c r="K313" i="25"/>
  <c r="A316" i="25"/>
  <c r="B315" i="25"/>
  <c r="F315" i="25" s="1"/>
  <c r="H315" i="25" s="1"/>
  <c r="I314" i="25"/>
  <c r="I357" i="24"/>
  <c r="A359" i="24"/>
  <c r="B358" i="24"/>
  <c r="F358" i="24" s="1"/>
  <c r="H358" i="24" s="1"/>
  <c r="M359" i="24" l="1"/>
  <c r="K314" i="25"/>
  <c r="I315" i="25"/>
  <c r="K315" i="25" s="1"/>
  <c r="B316" i="25"/>
  <c r="F316" i="25" s="1"/>
  <c r="H316" i="25" s="1"/>
  <c r="A317" i="25"/>
  <c r="K357" i="24"/>
  <c r="I358" i="24"/>
  <c r="K358" i="24" s="1"/>
  <c r="A360" i="24"/>
  <c r="B359" i="24"/>
  <c r="F359" i="24" s="1"/>
  <c r="H359" i="24" s="1"/>
  <c r="M360" i="24" l="1"/>
  <c r="L359" i="24"/>
  <c r="B317" i="25"/>
  <c r="F317" i="25" s="1"/>
  <c r="H317" i="25" s="1"/>
  <c r="A318" i="25"/>
  <c r="I316" i="25"/>
  <c r="K316" i="25"/>
  <c r="I359" i="24"/>
  <c r="K359" i="24" s="1"/>
  <c r="B360" i="24"/>
  <c r="F360" i="24" s="1"/>
  <c r="H360" i="24" s="1"/>
  <c r="A361" i="24"/>
  <c r="M361" i="24" l="1"/>
  <c r="L360" i="24"/>
  <c r="I317" i="25"/>
  <c r="K317" i="25"/>
  <c r="A319" i="25"/>
  <c r="B318" i="25"/>
  <c r="F318" i="25" s="1"/>
  <c r="H318" i="25" s="1"/>
  <c r="A362" i="24"/>
  <c r="B361" i="24"/>
  <c r="F361" i="24" s="1"/>
  <c r="H361" i="24" s="1"/>
  <c r="I360" i="24"/>
  <c r="M362" i="24" l="1"/>
  <c r="L361" i="24"/>
  <c r="I318" i="25"/>
  <c r="K318" i="25"/>
  <c r="B319" i="25"/>
  <c r="F319" i="25" s="1"/>
  <c r="H319" i="25" s="1"/>
  <c r="A320" i="25"/>
  <c r="K360" i="24"/>
  <c r="I361" i="24"/>
  <c r="K361" i="24" s="1"/>
  <c r="A363" i="24"/>
  <c r="B362" i="24"/>
  <c r="F362" i="24" s="1"/>
  <c r="H362" i="24" s="1"/>
  <c r="M363" i="24" l="1"/>
  <c r="L362" i="24"/>
  <c r="I319" i="25"/>
  <c r="B320" i="25"/>
  <c r="F320" i="25" s="1"/>
  <c r="H320" i="25" s="1"/>
  <c r="A321" i="25"/>
  <c r="I362" i="24"/>
  <c r="B363" i="24"/>
  <c r="F363" i="24" s="1"/>
  <c r="H363" i="24" s="1"/>
  <c r="A364" i="24"/>
  <c r="M364" i="24" l="1"/>
  <c r="L363" i="24"/>
  <c r="K319" i="25"/>
  <c r="A322" i="25"/>
  <c r="B321" i="25"/>
  <c r="F321" i="25" s="1"/>
  <c r="H321" i="25" s="1"/>
  <c r="I320" i="25"/>
  <c r="K362" i="24"/>
  <c r="A365" i="24"/>
  <c r="B364" i="24"/>
  <c r="F364" i="24" s="1"/>
  <c r="H364" i="24" s="1"/>
  <c r="I363" i="24"/>
  <c r="K320" i="25" l="1"/>
  <c r="B365" i="24"/>
  <c r="F365" i="24" s="1"/>
  <c r="H365" i="24" s="1"/>
  <c r="M365" i="24"/>
  <c r="L365" i="24"/>
  <c r="L364" i="24"/>
  <c r="K363" i="24"/>
  <c r="B322" i="25"/>
  <c r="F322" i="25" s="1"/>
  <c r="H322" i="25" s="1"/>
  <c r="A323" i="25"/>
  <c r="I321" i="25"/>
  <c r="K321" i="25" s="1"/>
  <c r="I364" i="24"/>
  <c r="K364" i="24" s="1"/>
  <c r="I365" i="24"/>
  <c r="B323" i="25" l="1"/>
  <c r="F323" i="25" s="1"/>
  <c r="H323" i="25" s="1"/>
  <c r="A324" i="25"/>
  <c r="I322" i="25"/>
  <c r="K322" i="25"/>
  <c r="K365" i="24"/>
  <c r="I323" i="25" l="1"/>
  <c r="K323" i="25"/>
  <c r="A325" i="25"/>
  <c r="B324" i="25"/>
  <c r="F324" i="25" s="1"/>
  <c r="H324" i="25" s="1"/>
  <c r="I324" i="25" l="1"/>
  <c r="K324" i="25" s="1"/>
  <c r="B325" i="25"/>
  <c r="F325" i="25" s="1"/>
  <c r="H325" i="25" s="1"/>
  <c r="A326" i="25"/>
  <c r="I325" i="25" l="1"/>
  <c r="K325" i="25" s="1"/>
  <c r="B326" i="25"/>
  <c r="F326" i="25" s="1"/>
  <c r="H326" i="25" s="1"/>
  <c r="A327" i="25"/>
  <c r="I326" i="25" l="1"/>
  <c r="K326" i="25" s="1"/>
  <c r="A328" i="25"/>
  <c r="B327" i="25"/>
  <c r="F327" i="25" s="1"/>
  <c r="H327" i="25" s="1"/>
  <c r="I327" i="25" l="1"/>
  <c r="B328" i="25"/>
  <c r="F328" i="25" s="1"/>
  <c r="H328" i="25" s="1"/>
  <c r="A329" i="25"/>
  <c r="K327" i="25" l="1"/>
  <c r="B329" i="25"/>
  <c r="F329" i="25" s="1"/>
  <c r="H329" i="25" s="1"/>
  <c r="A330" i="25"/>
  <c r="I328" i="25"/>
  <c r="K328" i="25" s="1"/>
  <c r="B330" i="25" l="1"/>
  <c r="F330" i="25" s="1"/>
  <c r="H330" i="25" s="1"/>
  <c r="A331" i="25"/>
  <c r="I329" i="25"/>
  <c r="K329" i="25"/>
  <c r="B331" i="25" l="1"/>
  <c r="F331" i="25" s="1"/>
  <c r="H331" i="25" s="1"/>
  <c r="A332" i="25"/>
  <c r="I330" i="25"/>
  <c r="K330" i="25"/>
  <c r="B332" i="25" l="1"/>
  <c r="F332" i="25" s="1"/>
  <c r="H332" i="25" s="1"/>
  <c r="A333" i="25"/>
  <c r="I331" i="25"/>
  <c r="K331" i="25"/>
  <c r="I332" i="25" l="1"/>
  <c r="K332" i="25"/>
  <c r="B333" i="25"/>
  <c r="F333" i="25" s="1"/>
  <c r="H333" i="25" s="1"/>
  <c r="A334" i="25"/>
  <c r="B334" i="25" l="1"/>
  <c r="F334" i="25" s="1"/>
  <c r="H334" i="25" s="1"/>
  <c r="A335" i="25"/>
  <c r="I333" i="25"/>
  <c r="K333" i="25"/>
  <c r="I334" i="25" l="1"/>
  <c r="K334" i="25" s="1"/>
  <c r="B335" i="25"/>
  <c r="F335" i="25" s="1"/>
  <c r="H335" i="25" s="1"/>
  <c r="A336" i="25"/>
  <c r="B336" i="25" l="1"/>
  <c r="F336" i="25" s="1"/>
  <c r="H336" i="25" s="1"/>
  <c r="A337" i="25"/>
  <c r="I335" i="25"/>
  <c r="K335" i="25"/>
  <c r="B337" i="25" l="1"/>
  <c r="F337" i="25" s="1"/>
  <c r="H337" i="25" s="1"/>
  <c r="A338" i="25"/>
  <c r="I336" i="25"/>
  <c r="K336" i="25"/>
  <c r="I337" i="25" l="1"/>
  <c r="K337" i="25" s="1"/>
  <c r="A339" i="25"/>
  <c r="B338" i="25"/>
  <c r="F338" i="25" s="1"/>
  <c r="H338" i="25" s="1"/>
  <c r="I338" i="25" l="1"/>
  <c r="K338" i="25"/>
  <c r="B339" i="25"/>
  <c r="F339" i="25" s="1"/>
  <c r="H339" i="25" s="1"/>
  <c r="A340" i="25"/>
  <c r="B340" i="25" l="1"/>
  <c r="F340" i="25" s="1"/>
  <c r="H340" i="25" s="1"/>
  <c r="A341" i="25"/>
  <c r="I339" i="25"/>
  <c r="K339" i="25"/>
  <c r="A342" i="25" l="1"/>
  <c r="B341" i="25"/>
  <c r="F341" i="25" s="1"/>
  <c r="H341" i="25" s="1"/>
  <c r="I340" i="25"/>
  <c r="K340" i="25"/>
  <c r="I341" i="25" l="1"/>
  <c r="K341" i="25" s="1"/>
  <c r="B342" i="25"/>
  <c r="F342" i="25" s="1"/>
  <c r="H342" i="25" s="1"/>
  <c r="A343" i="25"/>
  <c r="B343" i="25" l="1"/>
  <c r="F343" i="25" s="1"/>
  <c r="H343" i="25" s="1"/>
  <c r="A344" i="25"/>
  <c r="I342" i="25"/>
  <c r="K342" i="25"/>
  <c r="A345" i="25" l="1"/>
  <c r="B344" i="25"/>
  <c r="F344" i="25" s="1"/>
  <c r="H344" i="25" s="1"/>
  <c r="I343" i="25"/>
  <c r="K343" i="25" s="1"/>
  <c r="I344" i="25" l="1"/>
  <c r="K344" i="25"/>
  <c r="B345" i="25"/>
  <c r="F345" i="25" s="1"/>
  <c r="H345" i="25" s="1"/>
  <c r="A346" i="25"/>
  <c r="B346" i="25" l="1"/>
  <c r="F346" i="25" s="1"/>
  <c r="H346" i="25" s="1"/>
  <c r="A347" i="25"/>
  <c r="I345" i="25"/>
  <c r="K345" i="25"/>
  <c r="A348" i="25" l="1"/>
  <c r="B347" i="25"/>
  <c r="F347" i="25" s="1"/>
  <c r="H347" i="25" s="1"/>
  <c r="I346" i="25"/>
  <c r="K346" i="25"/>
  <c r="I347" i="25" l="1"/>
  <c r="K347" i="25"/>
  <c r="B348" i="25"/>
  <c r="F348" i="25" s="1"/>
  <c r="H348" i="25" s="1"/>
  <c r="A349" i="25"/>
  <c r="B349" i="25" l="1"/>
  <c r="F349" i="25" s="1"/>
  <c r="H349" i="25" s="1"/>
  <c r="A350" i="25"/>
  <c r="I348" i="25"/>
  <c r="K348" i="25"/>
  <c r="I349" i="25" l="1"/>
  <c r="K349" i="25" s="1"/>
  <c r="A351" i="25"/>
  <c r="B350" i="25"/>
  <c r="F350" i="25" s="1"/>
  <c r="H350" i="25" s="1"/>
  <c r="B351" i="25" l="1"/>
  <c r="F351" i="25" s="1"/>
  <c r="H351" i="25" s="1"/>
  <c r="A352" i="25"/>
  <c r="I350" i="25"/>
  <c r="K350" i="25"/>
  <c r="B352" i="25" l="1"/>
  <c r="F352" i="25" s="1"/>
  <c r="H352" i="25" s="1"/>
  <c r="A353" i="25"/>
  <c r="I351" i="25"/>
  <c r="K351" i="25"/>
  <c r="A354" i="25" l="1"/>
  <c r="B353" i="25"/>
  <c r="F353" i="25" s="1"/>
  <c r="H353" i="25" s="1"/>
  <c r="I352" i="25"/>
  <c r="K352" i="25"/>
  <c r="I353" i="25" l="1"/>
  <c r="K353" i="25" s="1"/>
  <c r="B354" i="25"/>
  <c r="F354" i="25" s="1"/>
  <c r="H354" i="25" s="1"/>
  <c r="A355" i="25"/>
  <c r="B355" i="25" l="1"/>
  <c r="F355" i="25" s="1"/>
  <c r="H355" i="25" s="1"/>
  <c r="A356" i="25"/>
  <c r="I354" i="25"/>
  <c r="K354" i="25" s="1"/>
  <c r="A357" i="25" l="1"/>
  <c r="B356" i="25"/>
  <c r="F356" i="25" s="1"/>
  <c r="H356" i="25" s="1"/>
  <c r="I355" i="25"/>
  <c r="K355" i="25"/>
  <c r="I356" i="25" l="1"/>
  <c r="K356" i="25"/>
  <c r="B357" i="25"/>
  <c r="F357" i="25" s="1"/>
  <c r="H357" i="25" s="1"/>
  <c r="A358" i="25"/>
  <c r="B358" i="25" l="1"/>
  <c r="F358" i="25" s="1"/>
  <c r="H358" i="25" s="1"/>
  <c r="A359" i="25"/>
  <c r="I357" i="25"/>
  <c r="K357" i="25"/>
  <c r="A360" i="25" l="1"/>
  <c r="B359" i="25"/>
  <c r="F359" i="25" s="1"/>
  <c r="H359" i="25" s="1"/>
  <c r="I358" i="25"/>
  <c r="K358" i="25"/>
  <c r="I359" i="25" l="1"/>
  <c r="B360" i="25"/>
  <c r="F360" i="25" s="1"/>
  <c r="H360" i="25" s="1"/>
  <c r="A361" i="25"/>
  <c r="K359" i="25" l="1"/>
  <c r="B361" i="25"/>
  <c r="F361" i="25" s="1"/>
  <c r="H361" i="25" s="1"/>
  <c r="A362" i="25"/>
  <c r="I360" i="25"/>
  <c r="K360" i="25" s="1"/>
  <c r="A363" i="25" l="1"/>
  <c r="B362" i="25"/>
  <c r="F362" i="25" s="1"/>
  <c r="H362" i="25" s="1"/>
  <c r="I361" i="25"/>
  <c r="K361" i="25" s="1"/>
  <c r="I362" i="25" l="1"/>
  <c r="B363" i="25"/>
  <c r="F363" i="25" s="1"/>
  <c r="H363" i="25" s="1"/>
  <c r="A364" i="25"/>
  <c r="B364" i="25" s="1"/>
  <c r="F364" i="25" s="1"/>
  <c r="H364" i="25" s="1"/>
  <c r="K362" i="25" l="1"/>
  <c r="I364" i="25"/>
  <c r="K364" i="25"/>
  <c r="I363" i="25"/>
  <c r="K363" i="25"/>
  <c r="G318" i="18" l="1"/>
  <c r="F318" i="18"/>
  <c r="H318" i="18" s="1"/>
  <c r="G317" i="18"/>
  <c r="F317" i="18"/>
  <c r="H317" i="18" s="1"/>
  <c r="G316" i="18"/>
  <c r="F316" i="18"/>
  <c r="G315" i="18"/>
  <c r="F315" i="18"/>
  <c r="H315" i="18" s="1"/>
  <c r="G314" i="18"/>
  <c r="F314" i="18"/>
  <c r="H314" i="18" s="1"/>
  <c r="G313" i="18"/>
  <c r="F313" i="18"/>
  <c r="G312" i="18"/>
  <c r="F312" i="18"/>
  <c r="H312" i="18" s="1"/>
  <c r="G311" i="18"/>
  <c r="F311" i="18"/>
  <c r="H311" i="18" s="1"/>
  <c r="G310" i="18"/>
  <c r="F310" i="18"/>
  <c r="G309" i="18"/>
  <c r="F309" i="18"/>
  <c r="H309" i="18" s="1"/>
  <c r="G308" i="18"/>
  <c r="F308" i="18"/>
  <c r="H308" i="18" s="1"/>
  <c r="G307" i="18"/>
  <c r="F307" i="18"/>
  <c r="G306" i="18"/>
  <c r="F306" i="18"/>
  <c r="H306" i="18" s="1"/>
  <c r="G305" i="18"/>
  <c r="F305" i="18"/>
  <c r="H305" i="18" s="1"/>
  <c r="G304" i="18"/>
  <c r="F304" i="18"/>
  <c r="G303" i="18"/>
  <c r="F303" i="18"/>
  <c r="H303" i="18" s="1"/>
  <c r="G302" i="18"/>
  <c r="F302" i="18"/>
  <c r="H302" i="18" s="1"/>
  <c r="G301" i="18"/>
  <c r="F301" i="18"/>
  <c r="G300" i="18"/>
  <c r="F300" i="18"/>
  <c r="H300" i="18" s="1"/>
  <c r="G299" i="18"/>
  <c r="F299" i="18"/>
  <c r="H299" i="18" s="1"/>
  <c r="G298" i="18"/>
  <c r="F298" i="18"/>
  <c r="G297" i="18"/>
  <c r="F297" i="18"/>
  <c r="H297" i="18" s="1"/>
  <c r="G296" i="18"/>
  <c r="F296" i="18"/>
  <c r="H296" i="18" s="1"/>
  <c r="G295" i="18"/>
  <c r="F295" i="18"/>
  <c r="G294" i="18"/>
  <c r="F294" i="18"/>
  <c r="H294" i="18" s="1"/>
  <c r="G293" i="18"/>
  <c r="F293" i="18"/>
  <c r="G292" i="18"/>
  <c r="F292" i="18"/>
  <c r="G291" i="18"/>
  <c r="F291" i="18"/>
  <c r="G290" i="18"/>
  <c r="F290" i="18"/>
  <c r="G289" i="18"/>
  <c r="F289" i="18"/>
  <c r="H289" i="18" s="1"/>
  <c r="G288" i="18"/>
  <c r="F288" i="18"/>
  <c r="G287" i="18"/>
  <c r="F287" i="18"/>
  <c r="H287" i="18" s="1"/>
  <c r="G286" i="18"/>
  <c r="F286" i="18"/>
  <c r="G285" i="18"/>
  <c r="F285" i="18"/>
  <c r="H285" i="18" s="1"/>
  <c r="G284" i="18"/>
  <c r="F284" i="18"/>
  <c r="G283" i="18"/>
  <c r="F283" i="18"/>
  <c r="H283" i="18" s="1"/>
  <c r="G282" i="18"/>
  <c r="F282" i="18"/>
  <c r="G281" i="18"/>
  <c r="F281" i="18"/>
  <c r="G280" i="18"/>
  <c r="F280" i="18"/>
  <c r="G279" i="18"/>
  <c r="F279" i="18"/>
  <c r="G278" i="18"/>
  <c r="F278" i="18"/>
  <c r="G277" i="18"/>
  <c r="F277" i="18"/>
  <c r="H277" i="18" s="1"/>
  <c r="G276" i="18"/>
  <c r="F276" i="18"/>
  <c r="G275" i="18"/>
  <c r="F275" i="18"/>
  <c r="G274" i="18"/>
  <c r="F274" i="18"/>
  <c r="G273" i="18"/>
  <c r="F273" i="18"/>
  <c r="G272" i="18"/>
  <c r="F272" i="18"/>
  <c r="G271" i="18"/>
  <c r="F271" i="18"/>
  <c r="H271" i="18" s="1"/>
  <c r="G270" i="18"/>
  <c r="F270" i="18"/>
  <c r="G269" i="18"/>
  <c r="F269" i="18"/>
  <c r="G268" i="18"/>
  <c r="F268" i="18"/>
  <c r="G267" i="18"/>
  <c r="F267" i="18"/>
  <c r="G266" i="18"/>
  <c r="F266" i="18"/>
  <c r="G265" i="18"/>
  <c r="F265" i="18"/>
  <c r="H265" i="18" s="1"/>
  <c r="G264" i="18"/>
  <c r="F264" i="18"/>
  <c r="G263" i="18"/>
  <c r="F263" i="18"/>
  <c r="G262" i="18"/>
  <c r="F262" i="18"/>
  <c r="G261" i="18"/>
  <c r="F261" i="18"/>
  <c r="G260" i="18"/>
  <c r="F260" i="18"/>
  <c r="G259" i="18"/>
  <c r="F259" i="18"/>
  <c r="H259" i="18" s="1"/>
  <c r="G258" i="18"/>
  <c r="F258" i="18"/>
  <c r="H258" i="18" s="1"/>
  <c r="G257" i="18"/>
  <c r="F257" i="18"/>
  <c r="G256" i="18"/>
  <c r="F256" i="18"/>
  <c r="H256" i="18" s="1"/>
  <c r="G255" i="18"/>
  <c r="F255" i="18"/>
  <c r="H255" i="18" s="1"/>
  <c r="G254" i="18"/>
  <c r="F254" i="18"/>
  <c r="G253" i="18"/>
  <c r="F253" i="18"/>
  <c r="H253" i="18" s="1"/>
  <c r="G252" i="18"/>
  <c r="F252" i="18"/>
  <c r="H252" i="18" s="1"/>
  <c r="G251" i="18"/>
  <c r="F251" i="18"/>
  <c r="G250" i="18"/>
  <c r="F250" i="18"/>
  <c r="H250" i="18" s="1"/>
  <c r="G249" i="18"/>
  <c r="F249" i="18"/>
  <c r="H249" i="18" s="1"/>
  <c r="G248" i="18"/>
  <c r="F248" i="18"/>
  <c r="H248" i="18" s="1"/>
  <c r="G247" i="18"/>
  <c r="F247" i="18"/>
  <c r="H247" i="18" s="1"/>
  <c r="G246" i="18"/>
  <c r="F246" i="18"/>
  <c r="H246" i="18" s="1"/>
  <c r="G245" i="18"/>
  <c r="F245" i="18"/>
  <c r="H245" i="18" s="1"/>
  <c r="G244" i="18"/>
  <c r="F244" i="18"/>
  <c r="H244" i="18" s="1"/>
  <c r="G243" i="18"/>
  <c r="F243" i="18"/>
  <c r="H243" i="18" s="1"/>
  <c r="G242" i="18"/>
  <c r="F242" i="18"/>
  <c r="H242" i="18" s="1"/>
  <c r="G241" i="18"/>
  <c r="F241" i="18"/>
  <c r="H241" i="18" s="1"/>
  <c r="G240" i="18"/>
  <c r="F240" i="18"/>
  <c r="H240" i="18" s="1"/>
  <c r="G239" i="18"/>
  <c r="F239" i="18"/>
  <c r="H239" i="18" s="1"/>
  <c r="G238" i="18"/>
  <c r="F238" i="18"/>
  <c r="H238" i="18" s="1"/>
  <c r="G237" i="18"/>
  <c r="F237" i="18"/>
  <c r="H237" i="18" s="1"/>
  <c r="G236" i="18"/>
  <c r="F236" i="18"/>
  <c r="H236" i="18" s="1"/>
  <c r="G235" i="18"/>
  <c r="F235" i="18"/>
  <c r="H235" i="18" s="1"/>
  <c r="G234" i="18"/>
  <c r="F234" i="18"/>
  <c r="H234" i="18" s="1"/>
  <c r="G233" i="18"/>
  <c r="F233" i="18"/>
  <c r="H233" i="18" s="1"/>
  <c r="G232" i="18"/>
  <c r="F232" i="18"/>
  <c r="H232" i="18" s="1"/>
  <c r="G231" i="18"/>
  <c r="F231" i="18"/>
  <c r="H231" i="18" s="1"/>
  <c r="G230" i="18"/>
  <c r="F230" i="18"/>
  <c r="H230" i="18" s="1"/>
  <c r="G229" i="18"/>
  <c r="F229" i="18"/>
  <c r="H229" i="18" s="1"/>
  <c r="G228" i="18"/>
  <c r="F228" i="18"/>
  <c r="H228" i="18" s="1"/>
  <c r="G227" i="18"/>
  <c r="F227" i="18"/>
  <c r="H227" i="18" s="1"/>
  <c r="G226" i="18"/>
  <c r="F226" i="18"/>
  <c r="H226" i="18" s="1"/>
  <c r="G225" i="18"/>
  <c r="F225" i="18"/>
  <c r="H225" i="18" s="1"/>
  <c r="G224" i="18"/>
  <c r="F224" i="18"/>
  <c r="H224" i="18" s="1"/>
  <c r="G223" i="18"/>
  <c r="F223" i="18"/>
  <c r="H223" i="18" s="1"/>
  <c r="G222" i="18"/>
  <c r="F222" i="18"/>
  <c r="H222" i="18" s="1"/>
  <c r="G221" i="18"/>
  <c r="F221" i="18"/>
  <c r="H221" i="18" s="1"/>
  <c r="G220" i="18"/>
  <c r="F220" i="18"/>
  <c r="G219" i="18"/>
  <c r="F219" i="18"/>
  <c r="G218" i="18"/>
  <c r="F218" i="18"/>
  <c r="G217" i="18"/>
  <c r="F217" i="18"/>
  <c r="G216" i="18"/>
  <c r="F216" i="18"/>
  <c r="G215" i="18"/>
  <c r="F215" i="18"/>
  <c r="G214" i="18"/>
  <c r="F214" i="18"/>
  <c r="G213" i="18"/>
  <c r="F213" i="18"/>
  <c r="G212" i="18"/>
  <c r="F212" i="18"/>
  <c r="G211" i="18"/>
  <c r="F211" i="18"/>
  <c r="G210" i="18"/>
  <c r="F210" i="18"/>
  <c r="G209" i="18"/>
  <c r="F209" i="18"/>
  <c r="G208" i="18"/>
  <c r="F208" i="18"/>
  <c r="G207" i="18"/>
  <c r="F207" i="18"/>
  <c r="G206" i="18"/>
  <c r="F206" i="18"/>
  <c r="G205" i="18"/>
  <c r="F205" i="18"/>
  <c r="G204" i="18"/>
  <c r="F204" i="18"/>
  <c r="G203" i="18"/>
  <c r="F203" i="18"/>
  <c r="G202" i="18"/>
  <c r="F202" i="18"/>
  <c r="G201" i="18"/>
  <c r="F201" i="18"/>
  <c r="G200" i="18"/>
  <c r="F200" i="18"/>
  <c r="G199" i="18"/>
  <c r="F199" i="18"/>
  <c r="G198" i="18"/>
  <c r="F198" i="18"/>
  <c r="G197" i="18"/>
  <c r="F197" i="18"/>
  <c r="G196" i="18"/>
  <c r="F196" i="18"/>
  <c r="G195" i="18"/>
  <c r="F195" i="18"/>
  <c r="G194" i="18"/>
  <c r="F194" i="18"/>
  <c r="G193" i="18"/>
  <c r="F193" i="18"/>
  <c r="G192" i="18"/>
  <c r="F192" i="18"/>
  <c r="G191" i="18"/>
  <c r="F191" i="18"/>
  <c r="G190" i="18"/>
  <c r="F190" i="18"/>
  <c r="G189" i="18"/>
  <c r="F189" i="18"/>
  <c r="G188" i="18"/>
  <c r="F188" i="18"/>
  <c r="G187" i="18"/>
  <c r="F187" i="18"/>
  <c r="G186" i="18"/>
  <c r="F186" i="18"/>
  <c r="G185" i="18"/>
  <c r="F185" i="18"/>
  <c r="G184" i="18"/>
  <c r="F184" i="18"/>
  <c r="G183" i="18"/>
  <c r="F183" i="18"/>
  <c r="G182" i="18"/>
  <c r="F182" i="18"/>
  <c r="G181" i="18"/>
  <c r="F181" i="18"/>
  <c r="G180" i="18"/>
  <c r="F180" i="18"/>
  <c r="G179" i="18"/>
  <c r="F179" i="18"/>
  <c r="G178" i="18"/>
  <c r="F178" i="18"/>
  <c r="G177" i="18"/>
  <c r="F177" i="18"/>
  <c r="G176" i="18"/>
  <c r="F176" i="18"/>
  <c r="G175" i="18"/>
  <c r="F175" i="18"/>
  <c r="G174" i="18"/>
  <c r="F174" i="18"/>
  <c r="G173" i="18"/>
  <c r="F173" i="18"/>
  <c r="G172" i="18"/>
  <c r="F172" i="18"/>
  <c r="G171" i="18"/>
  <c r="F171" i="18"/>
  <c r="G170" i="18"/>
  <c r="F170" i="18"/>
  <c r="G169" i="18"/>
  <c r="F169" i="18"/>
  <c r="G168" i="18"/>
  <c r="F168" i="18"/>
  <c r="G167" i="18"/>
  <c r="F167" i="18"/>
  <c r="G166" i="18"/>
  <c r="F166" i="18"/>
  <c r="G165" i="18"/>
  <c r="F165" i="18"/>
  <c r="G164" i="18"/>
  <c r="F164" i="18"/>
  <c r="G163" i="18"/>
  <c r="F163" i="18"/>
  <c r="G162" i="18"/>
  <c r="F162" i="18"/>
  <c r="G161" i="18"/>
  <c r="F161" i="18"/>
  <c r="G160" i="18"/>
  <c r="F160" i="18"/>
  <c r="G159" i="18"/>
  <c r="F159" i="18"/>
  <c r="G158" i="18"/>
  <c r="F158" i="18"/>
  <c r="G157" i="18"/>
  <c r="F157" i="18"/>
  <c r="G156" i="18"/>
  <c r="F156" i="18"/>
  <c r="G155" i="18"/>
  <c r="F155" i="18"/>
  <c r="H155" i="18" s="1"/>
  <c r="G154" i="18"/>
  <c r="F154" i="18"/>
  <c r="G153" i="18"/>
  <c r="F153" i="18"/>
  <c r="H153" i="18" s="1"/>
  <c r="G152" i="18"/>
  <c r="F152" i="18"/>
  <c r="G151" i="18"/>
  <c r="F151" i="18"/>
  <c r="H151" i="18" s="1"/>
  <c r="G150" i="18"/>
  <c r="F150" i="18"/>
  <c r="G149" i="18"/>
  <c r="F149" i="18"/>
  <c r="H149" i="18" s="1"/>
  <c r="G148" i="18"/>
  <c r="F148" i="18"/>
  <c r="G147" i="18"/>
  <c r="F147" i="18"/>
  <c r="H147" i="18" s="1"/>
  <c r="G146" i="18"/>
  <c r="F146" i="18"/>
  <c r="G145" i="18"/>
  <c r="F145" i="18"/>
  <c r="H145" i="18" s="1"/>
  <c r="G144" i="18"/>
  <c r="F144" i="18"/>
  <c r="G143" i="18"/>
  <c r="F143" i="18"/>
  <c r="H143" i="18" s="1"/>
  <c r="G142" i="18"/>
  <c r="F142" i="18"/>
  <c r="G141" i="18"/>
  <c r="F141" i="18"/>
  <c r="H141" i="18" s="1"/>
  <c r="G140" i="18"/>
  <c r="F140" i="18"/>
  <c r="G139" i="18"/>
  <c r="F139" i="18"/>
  <c r="H139" i="18" s="1"/>
  <c r="G138" i="18"/>
  <c r="F138" i="18"/>
  <c r="G137" i="18"/>
  <c r="F137" i="18"/>
  <c r="H137" i="18" s="1"/>
  <c r="G136" i="18"/>
  <c r="F136" i="18"/>
  <c r="G135" i="18"/>
  <c r="F135" i="18"/>
  <c r="H135" i="18" s="1"/>
  <c r="G134" i="18"/>
  <c r="F134" i="18"/>
  <c r="G133" i="18"/>
  <c r="F133" i="18"/>
  <c r="H133" i="18" s="1"/>
  <c r="G132" i="18"/>
  <c r="F132" i="18"/>
  <c r="G131" i="18"/>
  <c r="F131" i="18"/>
  <c r="H131" i="18" s="1"/>
  <c r="G130" i="18"/>
  <c r="F130" i="18"/>
  <c r="G129" i="18"/>
  <c r="F129" i="18"/>
  <c r="H129" i="18" s="1"/>
  <c r="G128" i="18"/>
  <c r="F128" i="18"/>
  <c r="G127" i="18"/>
  <c r="F127" i="18"/>
  <c r="H127" i="18" s="1"/>
  <c r="G126" i="18"/>
  <c r="F126" i="18"/>
  <c r="G125" i="18"/>
  <c r="F125" i="18"/>
  <c r="H125" i="18" s="1"/>
  <c r="G124" i="18"/>
  <c r="F124" i="18"/>
  <c r="G123" i="18"/>
  <c r="F123" i="18"/>
  <c r="H123" i="18" s="1"/>
  <c r="G122" i="18"/>
  <c r="F122" i="18"/>
  <c r="G121" i="18"/>
  <c r="F121" i="18"/>
  <c r="H121" i="18" s="1"/>
  <c r="G120" i="18"/>
  <c r="F120" i="18"/>
  <c r="G119" i="18"/>
  <c r="F119" i="18"/>
  <c r="H119" i="18" s="1"/>
  <c r="G118" i="18"/>
  <c r="F118" i="18"/>
  <c r="G117" i="18"/>
  <c r="F117" i="18"/>
  <c r="H117" i="18" s="1"/>
  <c r="G116" i="18"/>
  <c r="F116" i="18"/>
  <c r="G115" i="18"/>
  <c r="F115" i="18"/>
  <c r="H115" i="18" s="1"/>
  <c r="G114" i="18"/>
  <c r="F114" i="18"/>
  <c r="G113" i="18"/>
  <c r="F113" i="18"/>
  <c r="H113" i="18" s="1"/>
  <c r="G112" i="18"/>
  <c r="F112" i="18"/>
  <c r="G111" i="18"/>
  <c r="F111" i="18"/>
  <c r="H111" i="18" s="1"/>
  <c r="G110" i="18"/>
  <c r="F110" i="18"/>
  <c r="G109" i="18"/>
  <c r="F109" i="18"/>
  <c r="H109" i="18" s="1"/>
  <c r="G108" i="18"/>
  <c r="F108" i="18"/>
  <c r="G107" i="18"/>
  <c r="F107" i="18"/>
  <c r="H107" i="18" s="1"/>
  <c r="G106" i="18"/>
  <c r="F106" i="18"/>
  <c r="G105" i="18"/>
  <c r="F105" i="18"/>
  <c r="H105" i="18" s="1"/>
  <c r="G104" i="18"/>
  <c r="F104" i="18"/>
  <c r="G103" i="18"/>
  <c r="F103" i="18"/>
  <c r="H103" i="18" s="1"/>
  <c r="G102" i="18"/>
  <c r="F102" i="18"/>
  <c r="G101" i="18"/>
  <c r="F101" i="18"/>
  <c r="H101" i="18" s="1"/>
  <c r="G100" i="18"/>
  <c r="F100" i="18"/>
  <c r="G99" i="18"/>
  <c r="F99" i="18"/>
  <c r="H99" i="18" s="1"/>
  <c r="G98" i="18"/>
  <c r="F98" i="18"/>
  <c r="G97" i="18"/>
  <c r="F97" i="18"/>
  <c r="G96" i="18"/>
  <c r="F96" i="18"/>
  <c r="G95" i="18"/>
  <c r="F95" i="18"/>
  <c r="H95" i="18" s="1"/>
  <c r="G94" i="18"/>
  <c r="F94" i="18"/>
  <c r="G93" i="18"/>
  <c r="F93" i="18"/>
  <c r="H93" i="18" s="1"/>
  <c r="G92" i="18"/>
  <c r="F92" i="18"/>
  <c r="G91" i="18"/>
  <c r="F91" i="18"/>
  <c r="G90" i="18"/>
  <c r="F90" i="18"/>
  <c r="G89" i="18"/>
  <c r="F89" i="18"/>
  <c r="H89" i="18" s="1"/>
  <c r="G88" i="18"/>
  <c r="F88" i="18"/>
  <c r="G87" i="18"/>
  <c r="F87" i="18"/>
  <c r="H87" i="18" s="1"/>
  <c r="G86" i="18"/>
  <c r="F86" i="18"/>
  <c r="G85" i="18"/>
  <c r="F85" i="18"/>
  <c r="G84" i="18"/>
  <c r="F84" i="18"/>
  <c r="G83" i="18"/>
  <c r="F83" i="18"/>
  <c r="H83" i="18" s="1"/>
  <c r="G82" i="18"/>
  <c r="F82" i="18"/>
  <c r="G81" i="18"/>
  <c r="F81" i="18"/>
  <c r="H81" i="18" s="1"/>
  <c r="G80" i="18"/>
  <c r="F80" i="18"/>
  <c r="G79" i="18"/>
  <c r="F79" i="18"/>
  <c r="G78" i="18"/>
  <c r="F78" i="18"/>
  <c r="G77" i="18"/>
  <c r="F77" i="18"/>
  <c r="H77" i="18" s="1"/>
  <c r="G76" i="18"/>
  <c r="F76" i="18"/>
  <c r="G75" i="18"/>
  <c r="F75" i="18"/>
  <c r="H75" i="18" s="1"/>
  <c r="G74" i="18"/>
  <c r="F74" i="18"/>
  <c r="G73" i="18"/>
  <c r="F73" i="18"/>
  <c r="G72" i="18"/>
  <c r="F72" i="18"/>
  <c r="G71" i="18"/>
  <c r="F71" i="18"/>
  <c r="H71" i="18" s="1"/>
  <c r="G70" i="18"/>
  <c r="F70" i="18"/>
  <c r="G69" i="18"/>
  <c r="F69" i="18"/>
  <c r="H69" i="18" s="1"/>
  <c r="G68" i="18"/>
  <c r="F68" i="18"/>
  <c r="G67" i="18"/>
  <c r="F67" i="18"/>
  <c r="G66" i="18"/>
  <c r="F66" i="18"/>
  <c r="G65" i="18"/>
  <c r="F65" i="18"/>
  <c r="H65" i="18" s="1"/>
  <c r="G64" i="18"/>
  <c r="F64" i="18"/>
  <c r="G63" i="18"/>
  <c r="F63" i="18"/>
  <c r="H63" i="18" s="1"/>
  <c r="G62" i="18"/>
  <c r="F62" i="18"/>
  <c r="G61" i="18"/>
  <c r="F61" i="18"/>
  <c r="G60" i="18"/>
  <c r="F60" i="18"/>
  <c r="G59" i="18"/>
  <c r="F59" i="18"/>
  <c r="H59" i="18" s="1"/>
  <c r="G58" i="18"/>
  <c r="F58" i="18"/>
  <c r="G57" i="18"/>
  <c r="F57" i="18"/>
  <c r="H57" i="18" s="1"/>
  <c r="G56" i="18"/>
  <c r="F56" i="18"/>
  <c r="G55" i="18"/>
  <c r="F55" i="18"/>
  <c r="G54" i="18"/>
  <c r="F54" i="18"/>
  <c r="G53" i="18"/>
  <c r="F53" i="18"/>
  <c r="H53" i="18" s="1"/>
  <c r="G52" i="18"/>
  <c r="F52" i="18"/>
  <c r="G51" i="18"/>
  <c r="F51" i="18"/>
  <c r="H51" i="18" s="1"/>
  <c r="G50" i="18"/>
  <c r="F50" i="18"/>
  <c r="G49" i="18"/>
  <c r="F49" i="18"/>
  <c r="G48" i="18"/>
  <c r="F48" i="18"/>
  <c r="G47" i="18"/>
  <c r="F47" i="18"/>
  <c r="H47" i="18" s="1"/>
  <c r="G46" i="18"/>
  <c r="F46" i="18"/>
  <c r="G45" i="18"/>
  <c r="F45" i="18"/>
  <c r="H45" i="18" s="1"/>
  <c r="G44" i="18"/>
  <c r="F44" i="18"/>
  <c r="G43" i="18"/>
  <c r="F43" i="18"/>
  <c r="G42" i="18"/>
  <c r="F42" i="18"/>
  <c r="G41" i="18"/>
  <c r="F41" i="18"/>
  <c r="H41" i="18" s="1"/>
  <c r="G40" i="18"/>
  <c r="F40" i="18"/>
  <c r="G39" i="18"/>
  <c r="F39" i="18"/>
  <c r="H39" i="18" s="1"/>
  <c r="G38" i="18"/>
  <c r="F38" i="18"/>
  <c r="G37" i="18"/>
  <c r="F37" i="18"/>
  <c r="G36" i="18"/>
  <c r="F36" i="18"/>
  <c r="G35" i="18"/>
  <c r="F35" i="18"/>
  <c r="H35" i="18" s="1"/>
  <c r="G34" i="18"/>
  <c r="F34" i="18"/>
  <c r="G33" i="18"/>
  <c r="F33" i="18"/>
  <c r="H33" i="18" s="1"/>
  <c r="G32" i="18"/>
  <c r="F32" i="18"/>
  <c r="G31" i="18"/>
  <c r="F31" i="18"/>
  <c r="G30" i="18"/>
  <c r="F30" i="18"/>
  <c r="G29" i="18"/>
  <c r="F29" i="18"/>
  <c r="H29" i="18" s="1"/>
  <c r="G28" i="18"/>
  <c r="F28" i="18"/>
  <c r="G27" i="18"/>
  <c r="F27" i="18"/>
  <c r="H27" i="18" s="1"/>
  <c r="G26" i="18"/>
  <c r="F26" i="18"/>
  <c r="G25" i="18"/>
  <c r="F25" i="18"/>
  <c r="G24" i="18"/>
  <c r="F24" i="18"/>
  <c r="G23" i="18"/>
  <c r="F23" i="18"/>
  <c r="H23" i="18" s="1"/>
  <c r="G22" i="18"/>
  <c r="F22" i="18"/>
  <c r="G21" i="18"/>
  <c r="F21" i="18"/>
  <c r="H21" i="18" s="1"/>
  <c r="G20" i="18"/>
  <c r="F20" i="18"/>
  <c r="G19" i="18"/>
  <c r="F19" i="18"/>
  <c r="G2117" i="17"/>
  <c r="F2117" i="17"/>
  <c r="I2117" i="17" s="1"/>
  <c r="G2116" i="17"/>
  <c r="F2116" i="17"/>
  <c r="H2116" i="17" s="1"/>
  <c r="G2115" i="17"/>
  <c r="F2115" i="17"/>
  <c r="G2114" i="17"/>
  <c r="F2114" i="17"/>
  <c r="I2114" i="17" s="1"/>
  <c r="G2113" i="17"/>
  <c r="F2113" i="17"/>
  <c r="G2112" i="17"/>
  <c r="F2112" i="17"/>
  <c r="G2111" i="17"/>
  <c r="F2111" i="17"/>
  <c r="I2111" i="17" s="1"/>
  <c r="H2110" i="17"/>
  <c r="G2110" i="17"/>
  <c r="I2110" i="17" s="1"/>
  <c r="F2110" i="17"/>
  <c r="G2109" i="17"/>
  <c r="F2109" i="17"/>
  <c r="G2108" i="17"/>
  <c r="F2108" i="17"/>
  <c r="I2108" i="17" s="1"/>
  <c r="G2107" i="17"/>
  <c r="F2107" i="17"/>
  <c r="H2107" i="17" s="1"/>
  <c r="G2106" i="17"/>
  <c r="F2106" i="17"/>
  <c r="G2105" i="17"/>
  <c r="F2105" i="17"/>
  <c r="G2104" i="17"/>
  <c r="F2104" i="17"/>
  <c r="H2104" i="17" s="1"/>
  <c r="G2103" i="17"/>
  <c r="F2103" i="17"/>
  <c r="G2102" i="17"/>
  <c r="F2102" i="17"/>
  <c r="G2101" i="17"/>
  <c r="F2101" i="17"/>
  <c r="H2101" i="17" s="1"/>
  <c r="G2100" i="17"/>
  <c r="F2100" i="17"/>
  <c r="G2099" i="17"/>
  <c r="F2099" i="17"/>
  <c r="I2099" i="17" s="1"/>
  <c r="G2098" i="17"/>
  <c r="F2098" i="17"/>
  <c r="H2098" i="17" s="1"/>
  <c r="G2097" i="17"/>
  <c r="F2097" i="17"/>
  <c r="G2096" i="17"/>
  <c r="F2096" i="17"/>
  <c r="I2096" i="17" s="1"/>
  <c r="G2095" i="17"/>
  <c r="F2095" i="17"/>
  <c r="G2094" i="17"/>
  <c r="F2094" i="17"/>
  <c r="G2093" i="17"/>
  <c r="F2093" i="17"/>
  <c r="I2093" i="17" s="1"/>
  <c r="H2092" i="17"/>
  <c r="G2092" i="17"/>
  <c r="I2092" i="17" s="1"/>
  <c r="F2092" i="17"/>
  <c r="G2091" i="17"/>
  <c r="F2091" i="17"/>
  <c r="G2090" i="17"/>
  <c r="F2090" i="17"/>
  <c r="I2090" i="17" s="1"/>
  <c r="G2089" i="17"/>
  <c r="F2089" i="17"/>
  <c r="H2089" i="17" s="1"/>
  <c r="G2088" i="17"/>
  <c r="F2088" i="17"/>
  <c r="G2087" i="17"/>
  <c r="F2087" i="17"/>
  <c r="G2086" i="17"/>
  <c r="I2086" i="17" s="1"/>
  <c r="F2086" i="17"/>
  <c r="H2086" i="17" s="1"/>
  <c r="G2085" i="17"/>
  <c r="F2085" i="17"/>
  <c r="G2084" i="17"/>
  <c r="F2084" i="17"/>
  <c r="G2083" i="17"/>
  <c r="F2083" i="17"/>
  <c r="H2083" i="17" s="1"/>
  <c r="G2082" i="17"/>
  <c r="F2082" i="17"/>
  <c r="G2081" i="17"/>
  <c r="F2081" i="17"/>
  <c r="I2081" i="17" s="1"/>
  <c r="G2080" i="17"/>
  <c r="F2080" i="17"/>
  <c r="H2080" i="17" s="1"/>
  <c r="G2079" i="17"/>
  <c r="F2079" i="17"/>
  <c r="G2078" i="17"/>
  <c r="F2078" i="17"/>
  <c r="I2078" i="17" s="1"/>
  <c r="G2077" i="17"/>
  <c r="I2077" i="17" s="1"/>
  <c r="F2077" i="17"/>
  <c r="G2076" i="17"/>
  <c r="F2076" i="17"/>
  <c r="G2075" i="17"/>
  <c r="F2075" i="17"/>
  <c r="I2075" i="17" s="1"/>
  <c r="H2074" i="17"/>
  <c r="G2074" i="17"/>
  <c r="I2074" i="17" s="1"/>
  <c r="F2074" i="17"/>
  <c r="G2073" i="17"/>
  <c r="F2073" i="17"/>
  <c r="G2072" i="17"/>
  <c r="F2072" i="17"/>
  <c r="I2072" i="17" s="1"/>
  <c r="G2071" i="17"/>
  <c r="F2071" i="17"/>
  <c r="H2071" i="17" s="1"/>
  <c r="G2070" i="17"/>
  <c r="F2070" i="17"/>
  <c r="G2069" i="17"/>
  <c r="F2069" i="17"/>
  <c r="G2068" i="17"/>
  <c r="I2068" i="17" s="1"/>
  <c r="F2068" i="17"/>
  <c r="H2068" i="17" s="1"/>
  <c r="G2067" i="17"/>
  <c r="F2067" i="17"/>
  <c r="G2066" i="17"/>
  <c r="F2066" i="17"/>
  <c r="G2065" i="17"/>
  <c r="F2065" i="17"/>
  <c r="I2065" i="17" s="1"/>
  <c r="G2064" i="17"/>
  <c r="F2064" i="17"/>
  <c r="G2063" i="17"/>
  <c r="F2063" i="17"/>
  <c r="I2063" i="17" s="1"/>
  <c r="G2062" i="17"/>
  <c r="F2062" i="17"/>
  <c r="H2062" i="17" s="1"/>
  <c r="G2061" i="17"/>
  <c r="F2061" i="17"/>
  <c r="G2060" i="17"/>
  <c r="F2060" i="17"/>
  <c r="G2059" i="17"/>
  <c r="F2059" i="17"/>
  <c r="G2058" i="17"/>
  <c r="F2058" i="17"/>
  <c r="G2057" i="17"/>
  <c r="F2057" i="17"/>
  <c r="I2057" i="17" s="1"/>
  <c r="H2056" i="17"/>
  <c r="G2056" i="17"/>
  <c r="I2056" i="17" s="1"/>
  <c r="F2056" i="17"/>
  <c r="G2055" i="17"/>
  <c r="F2055" i="17"/>
  <c r="G2054" i="17"/>
  <c r="F2054" i="17"/>
  <c r="I2054" i="17" s="1"/>
  <c r="G2053" i="17"/>
  <c r="I2053" i="17" s="1"/>
  <c r="F2053" i="17"/>
  <c r="H2053" i="17" s="1"/>
  <c r="G2052" i="17"/>
  <c r="F2052" i="17"/>
  <c r="G2051" i="17"/>
  <c r="F2051" i="17"/>
  <c r="H2050" i="17"/>
  <c r="G2050" i="17"/>
  <c r="F2050" i="17"/>
  <c r="I2050" i="17" s="1"/>
  <c r="G2049" i="17"/>
  <c r="F2049" i="17"/>
  <c r="G2048" i="17"/>
  <c r="F2048" i="17"/>
  <c r="I2048" i="17" s="1"/>
  <c r="G2047" i="17"/>
  <c r="F2047" i="17"/>
  <c r="I2047" i="17" s="1"/>
  <c r="G2046" i="17"/>
  <c r="F2046" i="17"/>
  <c r="G2045" i="17"/>
  <c r="F2045" i="17"/>
  <c r="G2044" i="17"/>
  <c r="F2044" i="17"/>
  <c r="G2043" i="17"/>
  <c r="F2043" i="17"/>
  <c r="G2042" i="17"/>
  <c r="F2042" i="17"/>
  <c r="I2042" i="17" s="1"/>
  <c r="G2041" i="17"/>
  <c r="F2041" i="17"/>
  <c r="G2040" i="17"/>
  <c r="F2040" i="17"/>
  <c r="G2039" i="17"/>
  <c r="F2039" i="17"/>
  <c r="I2039" i="17" s="1"/>
  <c r="H2038" i="17"/>
  <c r="G2038" i="17"/>
  <c r="F2038" i="17"/>
  <c r="I2038" i="17" s="1"/>
  <c r="G2037" i="17"/>
  <c r="F2037" i="17"/>
  <c r="G2036" i="17"/>
  <c r="F2036" i="17"/>
  <c r="I2036" i="17" s="1"/>
  <c r="G2035" i="17"/>
  <c r="F2035" i="17"/>
  <c r="H2035" i="17" s="1"/>
  <c r="G2034" i="17"/>
  <c r="F2034" i="17"/>
  <c r="G2033" i="17"/>
  <c r="F2033" i="17"/>
  <c r="G2032" i="17"/>
  <c r="F2032" i="17"/>
  <c r="I2032" i="17" s="1"/>
  <c r="G2031" i="17"/>
  <c r="F2031" i="17"/>
  <c r="G2030" i="17"/>
  <c r="F2030" i="17"/>
  <c r="I2030" i="17" s="1"/>
  <c r="G2029" i="17"/>
  <c r="F2029" i="17"/>
  <c r="I2029" i="17" s="1"/>
  <c r="G2028" i="17"/>
  <c r="F2028" i="17"/>
  <c r="G2027" i="17"/>
  <c r="F2027" i="17"/>
  <c r="I2027" i="17" s="1"/>
  <c r="G2026" i="17"/>
  <c r="F2026" i="17"/>
  <c r="G2025" i="17"/>
  <c r="F2025" i="17"/>
  <c r="G2024" i="17"/>
  <c r="F2024" i="17"/>
  <c r="I2024" i="17" s="1"/>
  <c r="G2023" i="17"/>
  <c r="H2023" i="17" s="1"/>
  <c r="F2023" i="17"/>
  <c r="G2022" i="17"/>
  <c r="F2022" i="17"/>
  <c r="G2021" i="17"/>
  <c r="F2021" i="17"/>
  <c r="H2020" i="17"/>
  <c r="G2020" i="17"/>
  <c r="F2020" i="17"/>
  <c r="I2020" i="17" s="1"/>
  <c r="G2019" i="17"/>
  <c r="F2019" i="17"/>
  <c r="G2018" i="17"/>
  <c r="F2018" i="17"/>
  <c r="I2018" i="17" s="1"/>
  <c r="G2017" i="17"/>
  <c r="F2017" i="17"/>
  <c r="I2017" i="17" s="1"/>
  <c r="G2016" i="17"/>
  <c r="F2016" i="17"/>
  <c r="G2015" i="17"/>
  <c r="F2015" i="17"/>
  <c r="G2014" i="17"/>
  <c r="I2014" i="17" s="1"/>
  <c r="F2014" i="17"/>
  <c r="H2014" i="17" s="1"/>
  <c r="G2013" i="17"/>
  <c r="F2013" i="17"/>
  <c r="G2012" i="17"/>
  <c r="F2012" i="17"/>
  <c r="I2012" i="17" s="1"/>
  <c r="H2011" i="17"/>
  <c r="G2011" i="17"/>
  <c r="I2011" i="17" s="1"/>
  <c r="F2011" i="17"/>
  <c r="G2010" i="17"/>
  <c r="F2010" i="17"/>
  <c r="G2009" i="17"/>
  <c r="F2009" i="17"/>
  <c r="I2009" i="17" s="1"/>
  <c r="G2008" i="17"/>
  <c r="F2008" i="17"/>
  <c r="H2008" i="17" s="1"/>
  <c r="G2007" i="17"/>
  <c r="F2007" i="17"/>
  <c r="G2006" i="17"/>
  <c r="F2006" i="17"/>
  <c r="I2006" i="17" s="1"/>
  <c r="G2005" i="17"/>
  <c r="I2005" i="17" s="1"/>
  <c r="F2005" i="17"/>
  <c r="G2004" i="17"/>
  <c r="F2004" i="17"/>
  <c r="G2003" i="17"/>
  <c r="F2003" i="17"/>
  <c r="I2003" i="17" s="1"/>
  <c r="H2002" i="17"/>
  <c r="G2002" i="17"/>
  <c r="F2002" i="17"/>
  <c r="I2002" i="17" s="1"/>
  <c r="G2001" i="17"/>
  <c r="F2001" i="17"/>
  <c r="G2000" i="17"/>
  <c r="F2000" i="17"/>
  <c r="I2000" i="17" s="1"/>
  <c r="G1999" i="17"/>
  <c r="F1999" i="17"/>
  <c r="H1999" i="17" s="1"/>
  <c r="G1998" i="17"/>
  <c r="F1998" i="17"/>
  <c r="G1997" i="17"/>
  <c r="F1997" i="17"/>
  <c r="G1996" i="17"/>
  <c r="F1996" i="17"/>
  <c r="I1996" i="17" s="1"/>
  <c r="G1995" i="17"/>
  <c r="F1995" i="17"/>
  <c r="G1994" i="17"/>
  <c r="F1994" i="17"/>
  <c r="I1994" i="17" s="1"/>
  <c r="G1993" i="17"/>
  <c r="F1993" i="17"/>
  <c r="G1992" i="17"/>
  <c r="F1992" i="17"/>
  <c r="G1991" i="17"/>
  <c r="F1991" i="17"/>
  <c r="I1991" i="17" s="1"/>
  <c r="I1990" i="17"/>
  <c r="G1990" i="17"/>
  <c r="F1990" i="17"/>
  <c r="H1990" i="17" s="1"/>
  <c r="G1989" i="17"/>
  <c r="F1989" i="17"/>
  <c r="G1988" i="17"/>
  <c r="F1988" i="17"/>
  <c r="G1987" i="17"/>
  <c r="F1987" i="17"/>
  <c r="I1987" i="17" s="1"/>
  <c r="G1986" i="17"/>
  <c r="F1986" i="17"/>
  <c r="G1985" i="17"/>
  <c r="F1985" i="17"/>
  <c r="I1985" i="17" s="1"/>
  <c r="G1984" i="17"/>
  <c r="H1984" i="17" s="1"/>
  <c r="F1984" i="17"/>
  <c r="I1984" i="17" s="1"/>
  <c r="G1983" i="17"/>
  <c r="F1983" i="17"/>
  <c r="G1982" i="17"/>
  <c r="F1982" i="17"/>
  <c r="I1982" i="17" s="1"/>
  <c r="I1981" i="17"/>
  <c r="G1981" i="17"/>
  <c r="F1981" i="17"/>
  <c r="H1981" i="17" s="1"/>
  <c r="G1980" i="17"/>
  <c r="F1980" i="17"/>
  <c r="G1979" i="17"/>
  <c r="F1979" i="17"/>
  <c r="G1978" i="17"/>
  <c r="F1978" i="17"/>
  <c r="I1978" i="17" s="1"/>
  <c r="G1977" i="17"/>
  <c r="F1977" i="17"/>
  <c r="G1976" i="17"/>
  <c r="F1976" i="17"/>
  <c r="I1976" i="17" s="1"/>
  <c r="G1975" i="17"/>
  <c r="F1975" i="17"/>
  <c r="I1975" i="17" s="1"/>
  <c r="G1974" i="17"/>
  <c r="F1974" i="17"/>
  <c r="G1973" i="17"/>
  <c r="F1973" i="17"/>
  <c r="I1973" i="17" s="1"/>
  <c r="I1972" i="17"/>
  <c r="G1972" i="17"/>
  <c r="F1972" i="17"/>
  <c r="H1972" i="17" s="1"/>
  <c r="G1971" i="17"/>
  <c r="F1971" i="17"/>
  <c r="G1970" i="17"/>
  <c r="F1970" i="17"/>
  <c r="G1969" i="17"/>
  <c r="F1969" i="17"/>
  <c r="I1969" i="17" s="1"/>
  <c r="G1968" i="17"/>
  <c r="F1968" i="17"/>
  <c r="G1967" i="17"/>
  <c r="F1967" i="17"/>
  <c r="I1967" i="17" s="1"/>
  <c r="G1966" i="17"/>
  <c r="F1966" i="17"/>
  <c r="I1966" i="17" s="1"/>
  <c r="G1965" i="17"/>
  <c r="F1965" i="17"/>
  <c r="G1964" i="17"/>
  <c r="F1964" i="17"/>
  <c r="I1964" i="17" s="1"/>
  <c r="I1963" i="17"/>
  <c r="G1963" i="17"/>
  <c r="F1963" i="17"/>
  <c r="H1963" i="17" s="1"/>
  <c r="G1962" i="17"/>
  <c r="F1962" i="17"/>
  <c r="G1961" i="17"/>
  <c r="F1961" i="17"/>
  <c r="G1960" i="17"/>
  <c r="F1960" i="17"/>
  <c r="I1960" i="17" s="1"/>
  <c r="G1959" i="17"/>
  <c r="F1959" i="17"/>
  <c r="G1958" i="17"/>
  <c r="F1958" i="17"/>
  <c r="I1958" i="17" s="1"/>
  <c r="G1957" i="17"/>
  <c r="F1957" i="17"/>
  <c r="I1957" i="17" s="1"/>
  <c r="G1956" i="17"/>
  <c r="F1956" i="17"/>
  <c r="G1955" i="17"/>
  <c r="F1955" i="17"/>
  <c r="I1955" i="17" s="1"/>
  <c r="I1954" i="17"/>
  <c r="G1954" i="17"/>
  <c r="F1954" i="17"/>
  <c r="H1954" i="17" s="1"/>
  <c r="G1953" i="17"/>
  <c r="F1953" i="17"/>
  <c r="G1952" i="17"/>
  <c r="F1952" i="17"/>
  <c r="G1951" i="17"/>
  <c r="F1951" i="17"/>
  <c r="I1951" i="17" s="1"/>
  <c r="G1950" i="17"/>
  <c r="F1950" i="17"/>
  <c r="G1949" i="17"/>
  <c r="F1949" i="17"/>
  <c r="I1949" i="17" s="1"/>
  <c r="G1948" i="17"/>
  <c r="F1948" i="17"/>
  <c r="G1947" i="17"/>
  <c r="F1947" i="17"/>
  <c r="G1946" i="17"/>
  <c r="F1946" i="17"/>
  <c r="I1946" i="17" s="1"/>
  <c r="H1945" i="17"/>
  <c r="G1945" i="17"/>
  <c r="I1945" i="17" s="1"/>
  <c r="F1945" i="17"/>
  <c r="G1944" i="17"/>
  <c r="F1944" i="17"/>
  <c r="G1943" i="17"/>
  <c r="F1943" i="17"/>
  <c r="I1943" i="17" s="1"/>
  <c r="G1942" i="17"/>
  <c r="F1942" i="17"/>
  <c r="H1942" i="17" s="1"/>
  <c r="G1941" i="17"/>
  <c r="F1941" i="17"/>
  <c r="G1940" i="17"/>
  <c r="F1940" i="17"/>
  <c r="G1939" i="17"/>
  <c r="F1939" i="17"/>
  <c r="G1938" i="17"/>
  <c r="F1938" i="17"/>
  <c r="G1937" i="17"/>
  <c r="F1937" i="17"/>
  <c r="I1937" i="17" s="1"/>
  <c r="H1936" i="17"/>
  <c r="G1936" i="17"/>
  <c r="F1936" i="17"/>
  <c r="I1936" i="17" s="1"/>
  <c r="G1935" i="17"/>
  <c r="F1935" i="17"/>
  <c r="G1934" i="17"/>
  <c r="F1934" i="17"/>
  <c r="I1934" i="17" s="1"/>
  <c r="G1933" i="17"/>
  <c r="F1933" i="17"/>
  <c r="H1933" i="17" s="1"/>
  <c r="G1932" i="17"/>
  <c r="F1932" i="17"/>
  <c r="G1931" i="17"/>
  <c r="F1931" i="17"/>
  <c r="I1931" i="17" s="1"/>
  <c r="G1930" i="17"/>
  <c r="F1930" i="17"/>
  <c r="G1929" i="17"/>
  <c r="F1929" i="17"/>
  <c r="G1928" i="17"/>
  <c r="F1928" i="17"/>
  <c r="I1928" i="17" s="1"/>
  <c r="H1927" i="17"/>
  <c r="G1927" i="17"/>
  <c r="F1927" i="17"/>
  <c r="I1927" i="17" s="1"/>
  <c r="G1926" i="17"/>
  <c r="F1926" i="17"/>
  <c r="G1925" i="17"/>
  <c r="F1925" i="17"/>
  <c r="I1925" i="17" s="1"/>
  <c r="G1924" i="17"/>
  <c r="F1924" i="17"/>
  <c r="H1924" i="17" s="1"/>
  <c r="G1923" i="17"/>
  <c r="F1923" i="17"/>
  <c r="G1922" i="17"/>
  <c r="F1922" i="17"/>
  <c r="I1922" i="17" s="1"/>
  <c r="G1921" i="17"/>
  <c r="F1921" i="17"/>
  <c r="G1920" i="17"/>
  <c r="F1920" i="17"/>
  <c r="G1919" i="17"/>
  <c r="F1919" i="17"/>
  <c r="I1919" i="17" s="1"/>
  <c r="G1918" i="17"/>
  <c r="H1918" i="17" s="1"/>
  <c r="F1918" i="17"/>
  <c r="G1917" i="17"/>
  <c r="F1917" i="17"/>
  <c r="G1916" i="17"/>
  <c r="F1916" i="17"/>
  <c r="I1916" i="17" s="1"/>
  <c r="H1915" i="17"/>
  <c r="G1915" i="17"/>
  <c r="F1915" i="17"/>
  <c r="I1915" i="17" s="1"/>
  <c r="G1914" i="17"/>
  <c r="F1914" i="17"/>
  <c r="G1913" i="17"/>
  <c r="F1913" i="17"/>
  <c r="I1913" i="17" s="1"/>
  <c r="G1912" i="17"/>
  <c r="F1912" i="17"/>
  <c r="I1912" i="17" s="1"/>
  <c r="G1911" i="17"/>
  <c r="F1911" i="17"/>
  <c r="G1910" i="17"/>
  <c r="F1910" i="17"/>
  <c r="G1909" i="17"/>
  <c r="F1909" i="17"/>
  <c r="I1909" i="17" s="1"/>
  <c r="G1908" i="17"/>
  <c r="F1908" i="17"/>
  <c r="G1907" i="17"/>
  <c r="F1907" i="17"/>
  <c r="G1906" i="17"/>
  <c r="F1906" i="17"/>
  <c r="I1906" i="17" s="1"/>
  <c r="G1905" i="17"/>
  <c r="F1905" i="17"/>
  <c r="G1904" i="17"/>
  <c r="F1904" i="17"/>
  <c r="I1904" i="17" s="1"/>
  <c r="G1903" i="17"/>
  <c r="F1903" i="17"/>
  <c r="G1902" i="17"/>
  <c r="F1902" i="17"/>
  <c r="G1901" i="17"/>
  <c r="F1901" i="17"/>
  <c r="I1901" i="17" s="1"/>
  <c r="G1900" i="17"/>
  <c r="F1900" i="17"/>
  <c r="G1899" i="17"/>
  <c r="F1899" i="17"/>
  <c r="G1898" i="17"/>
  <c r="F1898" i="17"/>
  <c r="I1898" i="17" s="1"/>
  <c r="H1897" i="17"/>
  <c r="G1897" i="17"/>
  <c r="F1897" i="17"/>
  <c r="I1897" i="17" s="1"/>
  <c r="G1896" i="17"/>
  <c r="F1896" i="17"/>
  <c r="G1895" i="17"/>
  <c r="F1895" i="17"/>
  <c r="I1895" i="17" s="1"/>
  <c r="G1894" i="17"/>
  <c r="F1894" i="17"/>
  <c r="I1894" i="17" s="1"/>
  <c r="G1893" i="17"/>
  <c r="F1893" i="17"/>
  <c r="G1892" i="17"/>
  <c r="F1892" i="17"/>
  <c r="G1891" i="17"/>
  <c r="F1891" i="17"/>
  <c r="I1891" i="17" s="1"/>
  <c r="G1890" i="17"/>
  <c r="F1890" i="17"/>
  <c r="G1889" i="17"/>
  <c r="F1889" i="17"/>
  <c r="G1888" i="17"/>
  <c r="F1888" i="17"/>
  <c r="H1887" i="17"/>
  <c r="G1887" i="17"/>
  <c r="F1887" i="17"/>
  <c r="G1886" i="17"/>
  <c r="F1886" i="17"/>
  <c r="G1885" i="17"/>
  <c r="F1885" i="17"/>
  <c r="G1884" i="17"/>
  <c r="F1884" i="17"/>
  <c r="G1883" i="17"/>
  <c r="F1883" i="17"/>
  <c r="G1882" i="17"/>
  <c r="F1882" i="17"/>
  <c r="H1882" i="17" s="1"/>
  <c r="G1881" i="17"/>
  <c r="F1881" i="17"/>
  <c r="G1880" i="17"/>
  <c r="F1880" i="17"/>
  <c r="I1880" i="17" s="1"/>
  <c r="G1879" i="17"/>
  <c r="F1879" i="17"/>
  <c r="G1878" i="17"/>
  <c r="F1878" i="17"/>
  <c r="I1878" i="17" s="1"/>
  <c r="G1877" i="17"/>
  <c r="F1877" i="17"/>
  <c r="I1877" i="17" s="1"/>
  <c r="G1876" i="17"/>
  <c r="F1876" i="17"/>
  <c r="H1876" i="17" s="1"/>
  <c r="G1875" i="17"/>
  <c r="F1875" i="17"/>
  <c r="G1874" i="17"/>
  <c r="F1874" i="17"/>
  <c r="I1874" i="17" s="1"/>
  <c r="H1873" i="17"/>
  <c r="G1873" i="17"/>
  <c r="F1873" i="17"/>
  <c r="I1873" i="17" s="1"/>
  <c r="G1872" i="17"/>
  <c r="F1872" i="17"/>
  <c r="G1871" i="17"/>
  <c r="F1871" i="17"/>
  <c r="G1870" i="17"/>
  <c r="F1870" i="17"/>
  <c r="G1869" i="17"/>
  <c r="F1869" i="17"/>
  <c r="I1869" i="17" s="1"/>
  <c r="G1868" i="17"/>
  <c r="H1868" i="17" s="1"/>
  <c r="F1868" i="17"/>
  <c r="G1867" i="17"/>
  <c r="F1867" i="17"/>
  <c r="H1867" i="17" s="1"/>
  <c r="G1866" i="17"/>
  <c r="F1866" i="17"/>
  <c r="G1865" i="17"/>
  <c r="F1865" i="17"/>
  <c r="H1865" i="17" s="1"/>
  <c r="G1864" i="17"/>
  <c r="H1864" i="17" s="1"/>
  <c r="F1864" i="17"/>
  <c r="G1863" i="17"/>
  <c r="F1863" i="17"/>
  <c r="H1863" i="17" s="1"/>
  <c r="G1862" i="17"/>
  <c r="F1862" i="17"/>
  <c r="G1861" i="17"/>
  <c r="F1861" i="17"/>
  <c r="G1860" i="17"/>
  <c r="F1860" i="17"/>
  <c r="G1859" i="17"/>
  <c r="F1859" i="17"/>
  <c r="G1858" i="17"/>
  <c r="F1858" i="17"/>
  <c r="G1857" i="17"/>
  <c r="F1857" i="17"/>
  <c r="H1856" i="17"/>
  <c r="G1856" i="17"/>
  <c r="F1856" i="17"/>
  <c r="G1855" i="17"/>
  <c r="F1855" i="17"/>
  <c r="I1855" i="17" s="1"/>
  <c r="I1854" i="17"/>
  <c r="G1854" i="17"/>
  <c r="F1854" i="17"/>
  <c r="G1853" i="17"/>
  <c r="F1853" i="17"/>
  <c r="G1852" i="17"/>
  <c r="F1852" i="17"/>
  <c r="I1852" i="17" s="1"/>
  <c r="G1851" i="17"/>
  <c r="F1851" i="17"/>
  <c r="H1851" i="17" s="1"/>
  <c r="G1850" i="17"/>
  <c r="F1850" i="17"/>
  <c r="G1849" i="17"/>
  <c r="F1849" i="17"/>
  <c r="G1848" i="17"/>
  <c r="H1848" i="17" s="1"/>
  <c r="F1848" i="17"/>
  <c r="G1847" i="17"/>
  <c r="F1847" i="17"/>
  <c r="H1846" i="17"/>
  <c r="G1846" i="17"/>
  <c r="F1846" i="17"/>
  <c r="I1846" i="17" s="1"/>
  <c r="G1845" i="17"/>
  <c r="F1845" i="17"/>
  <c r="I1845" i="17" s="1"/>
  <c r="H1844" i="17"/>
  <c r="G1844" i="17"/>
  <c r="F1844" i="17"/>
  <c r="I1844" i="17" s="1"/>
  <c r="G1843" i="17"/>
  <c r="F1843" i="17"/>
  <c r="I1843" i="17" s="1"/>
  <c r="I1842" i="17"/>
  <c r="G1842" i="17"/>
  <c r="F1842" i="17"/>
  <c r="H1842" i="17" s="1"/>
  <c r="G1841" i="17"/>
  <c r="F1841" i="17"/>
  <c r="G1840" i="17"/>
  <c r="F1840" i="17"/>
  <c r="G1839" i="17"/>
  <c r="F1839" i="17"/>
  <c r="H1839" i="17" s="1"/>
  <c r="G1838" i="17"/>
  <c r="F1838" i="17"/>
  <c r="H1838" i="17" s="1"/>
  <c r="G1837" i="17"/>
  <c r="F1837" i="17"/>
  <c r="H1837" i="17" s="1"/>
  <c r="G1836" i="17"/>
  <c r="F1836" i="17"/>
  <c r="G1835" i="17"/>
  <c r="F1835" i="17"/>
  <c r="G1834" i="17"/>
  <c r="F1834" i="17"/>
  <c r="I1834" i="17" s="1"/>
  <c r="G1833" i="17"/>
  <c r="F1833" i="17"/>
  <c r="G1832" i="17"/>
  <c r="F1832" i="17"/>
  <c r="G1831" i="17"/>
  <c r="F1831" i="17"/>
  <c r="G1830" i="17"/>
  <c r="H1830" i="17" s="1"/>
  <c r="F1830" i="17"/>
  <c r="H1829" i="17"/>
  <c r="G1829" i="17"/>
  <c r="F1829" i="17"/>
  <c r="G1828" i="17"/>
  <c r="H1828" i="17" s="1"/>
  <c r="F1828" i="17"/>
  <c r="I1827" i="17"/>
  <c r="G1827" i="17"/>
  <c r="F1827" i="17"/>
  <c r="H1827" i="17" s="1"/>
  <c r="G1826" i="17"/>
  <c r="H1826" i="17" s="1"/>
  <c r="F1826" i="17"/>
  <c r="G1825" i="17"/>
  <c r="F1825" i="17"/>
  <c r="G1824" i="17"/>
  <c r="F1824" i="17"/>
  <c r="H1824" i="17" s="1"/>
  <c r="G1823" i="17"/>
  <c r="F1823" i="17"/>
  <c r="G1822" i="17"/>
  <c r="F1822" i="17"/>
  <c r="G1821" i="17"/>
  <c r="F1821" i="17"/>
  <c r="G1820" i="17"/>
  <c r="F1820" i="17"/>
  <c r="G1819" i="17"/>
  <c r="F1819" i="17"/>
  <c r="I1819" i="17" s="1"/>
  <c r="H1818" i="17"/>
  <c r="G1818" i="17"/>
  <c r="F1818" i="17"/>
  <c r="I1818" i="17" s="1"/>
  <c r="G1817" i="17"/>
  <c r="F1817" i="17"/>
  <c r="I1817" i="17" s="1"/>
  <c r="H1816" i="17"/>
  <c r="G1816" i="17"/>
  <c r="F1816" i="17"/>
  <c r="I1816" i="17" s="1"/>
  <c r="G1815" i="17"/>
  <c r="F1815" i="17"/>
  <c r="H1815" i="17" s="1"/>
  <c r="G1814" i="17"/>
  <c r="F1814" i="17"/>
  <c r="G1813" i="17"/>
  <c r="F1813" i="17"/>
  <c r="G1812" i="17"/>
  <c r="F1812" i="17"/>
  <c r="G1811" i="17"/>
  <c r="F1811" i="17"/>
  <c r="H1811" i="17" s="1"/>
  <c r="G1810" i="17"/>
  <c r="F1810" i="17"/>
  <c r="G1809" i="17"/>
  <c r="F1809" i="17"/>
  <c r="I1809" i="17" s="1"/>
  <c r="G1808" i="17"/>
  <c r="F1808" i="17"/>
  <c r="G1807" i="17"/>
  <c r="F1807" i="17"/>
  <c r="G1806" i="17"/>
  <c r="F1806" i="17"/>
  <c r="G1805" i="17"/>
  <c r="F1805" i="17"/>
  <c r="G1804" i="17"/>
  <c r="F1804" i="17"/>
  <c r="G1803" i="17"/>
  <c r="F1803" i="17"/>
  <c r="I1803" i="17" s="1"/>
  <c r="G1802" i="17"/>
  <c r="F1802" i="17"/>
  <c r="H1802" i="17" s="1"/>
  <c r="G1801" i="17"/>
  <c r="F1801" i="17"/>
  <c r="I1801" i="17" s="1"/>
  <c r="G1800" i="17"/>
  <c r="F1800" i="17"/>
  <c r="G1799" i="17"/>
  <c r="F1799" i="17"/>
  <c r="G1798" i="17"/>
  <c r="F1798" i="17"/>
  <c r="I1797" i="17"/>
  <c r="G1797" i="17"/>
  <c r="F1797" i="17"/>
  <c r="H1797" i="17" s="1"/>
  <c r="G1796" i="17"/>
  <c r="F1796" i="17"/>
  <c r="G1795" i="17"/>
  <c r="F1795" i="17"/>
  <c r="G1794" i="17"/>
  <c r="F1794" i="17"/>
  <c r="H1794" i="17" s="1"/>
  <c r="G1793" i="17"/>
  <c r="H1793" i="17" s="1"/>
  <c r="F1793" i="17"/>
  <c r="H1792" i="17"/>
  <c r="G1792" i="17"/>
  <c r="F1792" i="17"/>
  <c r="I1792" i="17" s="1"/>
  <c r="G1791" i="17"/>
  <c r="F1791" i="17"/>
  <c r="H1790" i="17"/>
  <c r="G1790" i="17"/>
  <c r="F1790" i="17"/>
  <c r="I1790" i="17" s="1"/>
  <c r="G1789" i="17"/>
  <c r="F1789" i="17"/>
  <c r="I1789" i="17" s="1"/>
  <c r="I1788" i="17"/>
  <c r="G1788" i="17"/>
  <c r="F1788" i="17"/>
  <c r="H1788" i="17" s="1"/>
  <c r="G1787" i="17"/>
  <c r="F1787" i="17"/>
  <c r="G1786" i="17"/>
  <c r="F1786" i="17"/>
  <c r="G1785" i="17"/>
  <c r="H1785" i="17" s="1"/>
  <c r="F1785" i="17"/>
  <c r="G1784" i="17"/>
  <c r="F1784" i="17"/>
  <c r="H1784" i="17" s="1"/>
  <c r="G1783" i="17"/>
  <c r="F1783" i="17"/>
  <c r="I1783" i="17" s="1"/>
  <c r="G1782" i="17"/>
  <c r="F1782" i="17"/>
  <c r="G1781" i="17"/>
  <c r="F1781" i="17"/>
  <c r="G1780" i="17"/>
  <c r="F1780" i="17"/>
  <c r="G1779" i="17"/>
  <c r="F1779" i="17"/>
  <c r="G1778" i="17"/>
  <c r="F1778" i="17"/>
  <c r="G1777" i="17"/>
  <c r="F1777" i="17"/>
  <c r="G1776" i="17"/>
  <c r="F1776" i="17"/>
  <c r="G1775" i="17"/>
  <c r="F1775" i="17"/>
  <c r="H1775" i="17" s="1"/>
  <c r="G1774" i="17"/>
  <c r="F1774" i="17"/>
  <c r="G1773" i="17"/>
  <c r="F1773" i="17"/>
  <c r="H1773" i="17" s="1"/>
  <c r="G1772" i="17"/>
  <c r="F1772" i="17"/>
  <c r="G1771" i="17"/>
  <c r="F1771" i="17"/>
  <c r="I1771" i="17" s="1"/>
  <c r="G1770" i="17"/>
  <c r="F1770" i="17"/>
  <c r="H1770" i="17" s="1"/>
  <c r="G1769" i="17"/>
  <c r="F1769" i="17"/>
  <c r="G1768" i="17"/>
  <c r="F1768" i="17"/>
  <c r="G1767" i="17"/>
  <c r="F1767" i="17"/>
  <c r="G1766" i="17"/>
  <c r="H1766" i="17" s="1"/>
  <c r="F1766" i="17"/>
  <c r="G1765" i="17"/>
  <c r="F1765" i="17"/>
  <c r="I1765" i="17" s="1"/>
  <c r="G1764" i="17"/>
  <c r="F1764" i="17"/>
  <c r="G1763" i="17"/>
  <c r="F1763" i="17"/>
  <c r="I1763" i="17" s="1"/>
  <c r="G1762" i="17"/>
  <c r="F1762" i="17"/>
  <c r="G1761" i="17"/>
  <c r="F1761" i="17"/>
  <c r="H1761" i="17" s="1"/>
  <c r="G1760" i="17"/>
  <c r="F1760" i="17"/>
  <c r="G1759" i="17"/>
  <c r="F1759" i="17"/>
  <c r="G1758" i="17"/>
  <c r="F1758" i="17"/>
  <c r="H1757" i="17"/>
  <c r="G1757" i="17"/>
  <c r="F1757" i="17"/>
  <c r="G1756" i="17"/>
  <c r="F1756" i="17"/>
  <c r="I1756" i="17" s="1"/>
  <c r="I1755" i="17"/>
  <c r="G1755" i="17"/>
  <c r="F1755" i="17"/>
  <c r="H1755" i="17" s="1"/>
  <c r="G1754" i="17"/>
  <c r="F1754" i="17"/>
  <c r="G1753" i="17"/>
  <c r="F1753" i="17"/>
  <c r="I1753" i="17" s="1"/>
  <c r="G1752" i="17"/>
  <c r="F1752" i="17"/>
  <c r="G1751" i="17"/>
  <c r="F1751" i="17"/>
  <c r="G1750" i="17"/>
  <c r="F1750" i="17"/>
  <c r="G1749" i="17"/>
  <c r="F1749" i="17"/>
  <c r="I1749" i="17" s="1"/>
  <c r="G1748" i="17"/>
  <c r="F1748" i="17"/>
  <c r="H1748" i="17" s="1"/>
  <c r="G1747" i="17"/>
  <c r="F1747" i="17"/>
  <c r="I1747" i="17" s="1"/>
  <c r="G1746" i="17"/>
  <c r="F1746" i="17"/>
  <c r="G1745" i="17"/>
  <c r="F1745" i="17"/>
  <c r="I1745" i="17" s="1"/>
  <c r="G1744" i="17"/>
  <c r="F1744" i="17"/>
  <c r="I1744" i="17" s="1"/>
  <c r="G1743" i="17"/>
  <c r="F1743" i="17"/>
  <c r="G1742" i="17"/>
  <c r="F1742" i="17"/>
  <c r="G1741" i="17"/>
  <c r="F1741" i="17"/>
  <c r="H1740" i="17"/>
  <c r="G1740" i="17"/>
  <c r="F1740" i="17"/>
  <c r="I1740" i="17" s="1"/>
  <c r="G1739" i="17"/>
  <c r="F1739" i="17"/>
  <c r="G1738" i="17"/>
  <c r="F1738" i="17"/>
  <c r="G1737" i="17"/>
  <c r="F1737" i="17"/>
  <c r="I1737" i="17" s="1"/>
  <c r="G1736" i="17"/>
  <c r="F1736" i="17"/>
  <c r="G1735" i="17"/>
  <c r="F1735" i="17"/>
  <c r="I1735" i="17" s="1"/>
  <c r="G1734" i="17"/>
  <c r="F1734" i="17"/>
  <c r="G1733" i="17"/>
  <c r="F1733" i="17"/>
  <c r="G1732" i="17"/>
  <c r="F1732" i="17"/>
  <c r="H1731" i="17"/>
  <c r="G1731" i="17"/>
  <c r="F1731" i="17"/>
  <c r="I1731" i="17" s="1"/>
  <c r="G1730" i="17"/>
  <c r="F1730" i="17"/>
  <c r="H1730" i="17" s="1"/>
  <c r="H1729" i="17"/>
  <c r="G1729" i="17"/>
  <c r="F1729" i="17"/>
  <c r="I1729" i="17" s="1"/>
  <c r="G1728" i="17"/>
  <c r="F1728" i="17"/>
  <c r="H1728" i="17" s="1"/>
  <c r="G1727" i="17"/>
  <c r="F1727" i="17"/>
  <c r="G1726" i="17"/>
  <c r="F1726" i="17"/>
  <c r="G1725" i="17"/>
  <c r="F1725" i="17"/>
  <c r="G1724" i="17"/>
  <c r="F1724" i="17"/>
  <c r="G1723" i="17"/>
  <c r="F1723" i="17"/>
  <c r="G1722" i="17"/>
  <c r="F1722" i="17"/>
  <c r="G1721" i="17"/>
  <c r="F1721" i="17"/>
  <c r="H1721" i="17" s="1"/>
  <c r="G1720" i="17"/>
  <c r="F1720" i="17"/>
  <c r="G1719" i="17"/>
  <c r="F1719" i="17"/>
  <c r="H1719" i="17" s="1"/>
  <c r="G1718" i="17"/>
  <c r="F1718" i="17"/>
  <c r="G1717" i="17"/>
  <c r="F1717" i="17"/>
  <c r="I1717" i="17" s="1"/>
  <c r="I1716" i="17"/>
  <c r="G1716" i="17"/>
  <c r="F1716" i="17"/>
  <c r="H1716" i="17" s="1"/>
  <c r="G1715" i="17"/>
  <c r="F1715" i="17"/>
  <c r="G1714" i="17"/>
  <c r="F1714" i="17"/>
  <c r="G1713" i="17"/>
  <c r="F1713" i="17"/>
  <c r="I1713" i="17" s="1"/>
  <c r="G1712" i="17"/>
  <c r="H1712" i="17" s="1"/>
  <c r="F1712" i="17"/>
  <c r="G1711" i="17"/>
  <c r="F1711" i="17"/>
  <c r="I1711" i="17" s="1"/>
  <c r="G1710" i="17"/>
  <c r="F1710" i="17"/>
  <c r="G1709" i="17"/>
  <c r="F1709" i="17"/>
  <c r="H1709" i="17" s="1"/>
  <c r="G1708" i="17"/>
  <c r="F1708" i="17"/>
  <c r="G1707" i="17"/>
  <c r="F1707" i="17"/>
  <c r="H1707" i="17" s="1"/>
  <c r="G1706" i="17"/>
  <c r="F1706" i="17"/>
  <c r="H1705" i="17"/>
  <c r="G1705" i="17"/>
  <c r="F1705" i="17"/>
  <c r="I1705" i="17" s="1"/>
  <c r="G1704" i="17"/>
  <c r="F1704" i="17"/>
  <c r="I1704" i="17" s="1"/>
  <c r="H1703" i="17"/>
  <c r="G1703" i="17"/>
  <c r="F1703" i="17"/>
  <c r="G1702" i="17"/>
  <c r="F1702" i="17"/>
  <c r="I1702" i="17" s="1"/>
  <c r="I1701" i="17"/>
  <c r="G1701" i="17"/>
  <c r="F1701" i="17"/>
  <c r="H1701" i="17" s="1"/>
  <c r="G1700" i="17"/>
  <c r="F1700" i="17"/>
  <c r="I1700" i="17" s="1"/>
  <c r="G1699" i="17"/>
  <c r="F1699" i="17"/>
  <c r="I1698" i="17"/>
  <c r="G1698" i="17"/>
  <c r="F1698" i="17"/>
  <c r="G1697" i="17"/>
  <c r="F1697" i="17"/>
  <c r="G1696" i="17"/>
  <c r="F1696" i="17"/>
  <c r="I1696" i="17" s="1"/>
  <c r="G1695" i="17"/>
  <c r="F1695" i="17"/>
  <c r="I1695" i="17" s="1"/>
  <c r="G1694" i="17"/>
  <c r="F1694" i="17"/>
  <c r="H1694" i="17" s="1"/>
  <c r="G1693" i="17"/>
  <c r="F1693" i="17"/>
  <c r="I1693" i="17" s="1"/>
  <c r="G1692" i="17"/>
  <c r="F1692" i="17"/>
  <c r="G1691" i="17"/>
  <c r="F1691" i="17"/>
  <c r="G1690" i="17"/>
  <c r="F1690" i="17"/>
  <c r="G1689" i="17"/>
  <c r="F1689" i="17"/>
  <c r="G1688" i="17"/>
  <c r="F1688" i="17"/>
  <c r="G1687" i="17"/>
  <c r="F1687" i="17"/>
  <c r="G1686" i="17"/>
  <c r="F1686" i="17"/>
  <c r="G1685" i="17"/>
  <c r="F1685" i="17"/>
  <c r="G1684" i="17"/>
  <c r="F1684" i="17"/>
  <c r="I1684" i="17" s="1"/>
  <c r="H1683" i="17"/>
  <c r="G1683" i="17"/>
  <c r="F1683" i="17"/>
  <c r="I1683" i="17" s="1"/>
  <c r="G1682" i="17"/>
  <c r="F1682" i="17"/>
  <c r="H1682" i="17" s="1"/>
  <c r="H1681" i="17"/>
  <c r="G1681" i="17"/>
  <c r="F1681" i="17"/>
  <c r="I1681" i="17" s="1"/>
  <c r="G1680" i="17"/>
  <c r="F1680" i="17"/>
  <c r="H1680" i="17" s="1"/>
  <c r="G1679" i="17"/>
  <c r="F1679" i="17"/>
  <c r="H1678" i="17"/>
  <c r="G1678" i="17"/>
  <c r="F1678" i="17"/>
  <c r="I1678" i="17" s="1"/>
  <c r="G1677" i="17"/>
  <c r="F1677" i="17"/>
  <c r="G1676" i="17"/>
  <c r="F1676" i="17"/>
  <c r="H1676" i="17" s="1"/>
  <c r="G1675" i="17"/>
  <c r="F1675" i="17"/>
  <c r="G1674" i="17"/>
  <c r="F1674" i="17"/>
  <c r="H1674" i="17" s="1"/>
  <c r="G1673" i="17"/>
  <c r="F1673" i="17"/>
  <c r="G1672" i="17"/>
  <c r="F1672" i="17"/>
  <c r="G1671" i="17"/>
  <c r="F1671" i="17"/>
  <c r="G1670" i="17"/>
  <c r="F1670" i="17"/>
  <c r="G1669" i="17"/>
  <c r="F1669" i="17"/>
  <c r="I1669" i="17" s="1"/>
  <c r="G1668" i="17"/>
  <c r="F1668" i="17"/>
  <c r="G1667" i="17"/>
  <c r="F1667" i="17"/>
  <c r="H1667" i="17" s="1"/>
  <c r="G1666" i="17"/>
  <c r="F1666" i="17"/>
  <c r="I1666" i="17" s="1"/>
  <c r="I1665" i="17"/>
  <c r="G1665" i="17"/>
  <c r="F1665" i="17"/>
  <c r="H1665" i="17" s="1"/>
  <c r="G1664" i="17"/>
  <c r="F1664" i="17"/>
  <c r="G1663" i="17"/>
  <c r="F1663" i="17"/>
  <c r="G1662" i="17"/>
  <c r="F1662" i="17"/>
  <c r="I1662" i="17" s="1"/>
  <c r="G1661" i="17"/>
  <c r="F1661" i="17"/>
  <c r="G1660" i="17"/>
  <c r="F1660" i="17"/>
  <c r="G1659" i="17"/>
  <c r="F1659" i="17"/>
  <c r="I1659" i="17" s="1"/>
  <c r="G1658" i="17"/>
  <c r="F1658" i="17"/>
  <c r="G1657" i="17"/>
  <c r="F1657" i="17"/>
  <c r="G1656" i="17"/>
  <c r="F1656" i="17"/>
  <c r="I1656" i="17" s="1"/>
  <c r="H1655" i="17"/>
  <c r="G1655" i="17"/>
  <c r="F1655" i="17"/>
  <c r="G1654" i="17"/>
  <c r="F1654" i="17"/>
  <c r="I1654" i="17" s="1"/>
  <c r="I1653" i="17"/>
  <c r="G1653" i="17"/>
  <c r="F1653" i="17"/>
  <c r="H1653" i="17" s="1"/>
  <c r="G1652" i="17"/>
  <c r="F1652" i="17"/>
  <c r="G1651" i="17"/>
  <c r="H1651" i="17" s="1"/>
  <c r="F1651" i="17"/>
  <c r="H1650" i="17"/>
  <c r="G1650" i="17"/>
  <c r="F1650" i="17"/>
  <c r="I1650" i="17" s="1"/>
  <c r="G1649" i="17"/>
  <c r="F1649" i="17"/>
  <c r="H1649" i="17" s="1"/>
  <c r="G1648" i="17"/>
  <c r="F1648" i="17"/>
  <c r="I1648" i="17" s="1"/>
  <c r="G1647" i="17"/>
  <c r="F1647" i="17"/>
  <c r="G1646" i="17"/>
  <c r="F1646" i="17"/>
  <c r="I1646" i="17" s="1"/>
  <c r="G1645" i="17"/>
  <c r="F1645" i="17"/>
  <c r="I1645" i="17" s="1"/>
  <c r="G1644" i="17"/>
  <c r="I1644" i="17" s="1"/>
  <c r="F1644" i="17"/>
  <c r="G1643" i="17"/>
  <c r="F1643" i="17"/>
  <c r="G1642" i="17"/>
  <c r="F1642" i="17"/>
  <c r="G1641" i="17"/>
  <c r="F1641" i="17"/>
  <c r="G1640" i="17"/>
  <c r="F1640" i="17"/>
  <c r="H1640" i="17" s="1"/>
  <c r="G1639" i="17"/>
  <c r="F1639" i="17"/>
  <c r="G1638" i="17"/>
  <c r="F1638" i="17"/>
  <c r="H1638" i="17" s="1"/>
  <c r="G1637" i="17"/>
  <c r="F1637" i="17"/>
  <c r="G1636" i="17"/>
  <c r="F1636" i="17"/>
  <c r="G1635" i="17"/>
  <c r="F1635" i="17"/>
  <c r="I1635" i="17" s="1"/>
  <c r="G1634" i="17"/>
  <c r="F1634" i="17"/>
  <c r="G1633" i="17"/>
  <c r="F1633" i="17"/>
  <c r="G1632" i="17"/>
  <c r="F1632" i="17"/>
  <c r="G1631" i="17"/>
  <c r="H1631" i="17" s="1"/>
  <c r="F1631" i="17"/>
  <c r="G1630" i="17"/>
  <c r="F1630" i="17"/>
  <c r="I1630" i="17" s="1"/>
  <c r="G1629" i="17"/>
  <c r="I1629" i="17" s="1"/>
  <c r="F1629" i="17"/>
  <c r="G1628" i="17"/>
  <c r="F1628" i="17"/>
  <c r="H1628" i="17" s="1"/>
  <c r="G1627" i="17"/>
  <c r="F1627" i="17"/>
  <c r="G1626" i="17"/>
  <c r="F1626" i="17"/>
  <c r="H1626" i="17" s="1"/>
  <c r="G1625" i="17"/>
  <c r="F1625" i="17"/>
  <c r="G1624" i="17"/>
  <c r="F1624" i="17"/>
  <c r="G1623" i="17"/>
  <c r="F1623" i="17"/>
  <c r="I1623" i="17" s="1"/>
  <c r="G1622" i="17"/>
  <c r="F1622" i="17"/>
  <c r="G1621" i="17"/>
  <c r="F1621" i="17"/>
  <c r="I1621" i="17" s="1"/>
  <c r="G1620" i="17"/>
  <c r="F1620" i="17"/>
  <c r="G1619" i="17"/>
  <c r="F1619" i="17"/>
  <c r="G1618" i="17"/>
  <c r="F1618" i="17"/>
  <c r="G1617" i="17"/>
  <c r="F1617" i="17"/>
  <c r="G1616" i="17"/>
  <c r="F1616" i="17"/>
  <c r="H1616" i="17" s="1"/>
  <c r="G1615" i="17"/>
  <c r="F1615" i="17"/>
  <c r="G1614" i="17"/>
  <c r="F1614" i="17"/>
  <c r="G1613" i="17"/>
  <c r="F1613" i="17"/>
  <c r="H1613" i="17" s="1"/>
  <c r="G1612" i="17"/>
  <c r="F1612" i="17"/>
  <c r="G1611" i="17"/>
  <c r="F1611" i="17"/>
  <c r="G1610" i="17"/>
  <c r="F1610" i="17"/>
  <c r="H1610" i="17" s="1"/>
  <c r="G1609" i="17"/>
  <c r="F1609" i="17"/>
  <c r="I1609" i="17" s="1"/>
  <c r="G1608" i="17"/>
  <c r="F1608" i="17"/>
  <c r="H1607" i="17"/>
  <c r="G1607" i="17"/>
  <c r="I1607" i="17" s="1"/>
  <c r="F1607" i="17"/>
  <c r="G1606" i="17"/>
  <c r="F1606" i="17"/>
  <c r="G1605" i="17"/>
  <c r="F1605" i="17"/>
  <c r="G1604" i="17"/>
  <c r="F1604" i="17"/>
  <c r="H1604" i="17" s="1"/>
  <c r="I1603" i="17"/>
  <c r="H1603" i="17"/>
  <c r="G1603" i="17"/>
  <c r="F1603" i="17"/>
  <c r="G1602" i="17"/>
  <c r="F1602" i="17"/>
  <c r="G1601" i="17"/>
  <c r="I1601" i="17" s="1"/>
  <c r="F1601" i="17"/>
  <c r="G1600" i="17"/>
  <c r="F1600" i="17"/>
  <c r="I1600" i="17" s="1"/>
  <c r="G1599" i="17"/>
  <c r="F1599" i="17"/>
  <c r="G1598" i="17"/>
  <c r="F1598" i="17"/>
  <c r="H1598" i="17" s="1"/>
  <c r="G1597" i="17"/>
  <c r="I1597" i="17" s="1"/>
  <c r="F1597" i="17"/>
  <c r="G1596" i="17"/>
  <c r="F1596" i="17"/>
  <c r="G1595" i="17"/>
  <c r="F1595" i="17"/>
  <c r="H1595" i="17" s="1"/>
  <c r="G1594" i="17"/>
  <c r="F1594" i="17"/>
  <c r="I1594" i="17" s="1"/>
  <c r="G1593" i="17"/>
  <c r="F1593" i="17"/>
  <c r="H1592" i="17"/>
  <c r="G1592" i="17"/>
  <c r="I1592" i="17" s="1"/>
  <c r="F1592" i="17"/>
  <c r="G1591" i="17"/>
  <c r="F1591" i="17"/>
  <c r="G1590" i="17"/>
  <c r="F1590" i="17"/>
  <c r="G1589" i="17"/>
  <c r="F1589" i="17"/>
  <c r="H1589" i="17" s="1"/>
  <c r="H1588" i="17"/>
  <c r="G1588" i="17"/>
  <c r="F1588" i="17"/>
  <c r="G1587" i="17"/>
  <c r="F1587" i="17"/>
  <c r="G1586" i="17"/>
  <c r="F1586" i="17"/>
  <c r="G1585" i="17"/>
  <c r="F1585" i="17"/>
  <c r="G1584" i="17"/>
  <c r="F1584" i="17"/>
  <c r="G1583" i="17"/>
  <c r="F1583" i="17"/>
  <c r="H1583" i="17" s="1"/>
  <c r="H1582" i="17"/>
  <c r="G1582" i="17"/>
  <c r="F1582" i="17"/>
  <c r="G1581" i="17"/>
  <c r="F1581" i="17"/>
  <c r="G1580" i="17"/>
  <c r="F1580" i="17"/>
  <c r="H1580" i="17" s="1"/>
  <c r="G1579" i="17"/>
  <c r="F1579" i="17"/>
  <c r="I1579" i="17" s="1"/>
  <c r="G1578" i="17"/>
  <c r="F1578" i="17"/>
  <c r="G1577" i="17"/>
  <c r="F1577" i="17"/>
  <c r="H1577" i="17" s="1"/>
  <c r="G1576" i="17"/>
  <c r="F1576" i="17"/>
  <c r="G1575" i="17"/>
  <c r="F1575" i="17"/>
  <c r="G1574" i="17"/>
  <c r="F1574" i="17"/>
  <c r="H1574" i="17" s="1"/>
  <c r="I1573" i="17"/>
  <c r="G1573" i="17"/>
  <c r="F1573" i="17"/>
  <c r="H1573" i="17" s="1"/>
  <c r="G1572" i="17"/>
  <c r="F1572" i="17"/>
  <c r="H1571" i="17"/>
  <c r="G1571" i="17"/>
  <c r="I1571" i="17" s="1"/>
  <c r="F1571" i="17"/>
  <c r="G1570" i="17"/>
  <c r="F1570" i="17"/>
  <c r="G1569" i="17"/>
  <c r="F1569" i="17"/>
  <c r="G1568" i="17"/>
  <c r="F1568" i="17"/>
  <c r="H1568" i="17" s="1"/>
  <c r="I1567" i="17"/>
  <c r="H1567" i="17"/>
  <c r="G1567" i="17"/>
  <c r="F1567" i="17"/>
  <c r="G1566" i="17"/>
  <c r="F1566" i="17"/>
  <c r="G1565" i="17"/>
  <c r="F1565" i="17"/>
  <c r="G1564" i="17"/>
  <c r="F1564" i="17"/>
  <c r="I1564" i="17" s="1"/>
  <c r="G1563" i="17"/>
  <c r="F1563" i="17"/>
  <c r="G1562" i="17"/>
  <c r="F1562" i="17"/>
  <c r="H1562" i="17" s="1"/>
  <c r="H1561" i="17"/>
  <c r="G1561" i="17"/>
  <c r="I1561" i="17" s="1"/>
  <c r="F1561" i="17"/>
  <c r="G1560" i="17"/>
  <c r="F1560" i="17"/>
  <c r="G1559" i="17"/>
  <c r="F1559" i="17"/>
  <c r="H1559" i="17" s="1"/>
  <c r="G1558" i="17"/>
  <c r="F1558" i="17"/>
  <c r="I1558" i="17" s="1"/>
  <c r="G1557" i="17"/>
  <c r="F1557" i="17"/>
  <c r="H1556" i="17"/>
  <c r="G1556" i="17"/>
  <c r="F1556" i="17"/>
  <c r="G1555" i="17"/>
  <c r="F1555" i="17"/>
  <c r="G1554" i="17"/>
  <c r="F1554" i="17"/>
  <c r="G1553" i="17"/>
  <c r="F1553" i="17"/>
  <c r="H1553" i="17" s="1"/>
  <c r="H1552" i="17"/>
  <c r="G1552" i="17"/>
  <c r="F1552" i="17"/>
  <c r="I1552" i="17" s="1"/>
  <c r="G1551" i="17"/>
  <c r="F1551" i="17"/>
  <c r="G1550" i="17"/>
  <c r="I1550" i="17" s="1"/>
  <c r="F1550" i="17"/>
  <c r="G1549" i="17"/>
  <c r="F1549" i="17"/>
  <c r="G1548" i="17"/>
  <c r="F1548" i="17"/>
  <c r="G1547" i="17"/>
  <c r="F1547" i="17"/>
  <c r="H1547" i="17" s="1"/>
  <c r="H1546" i="17"/>
  <c r="G1546" i="17"/>
  <c r="F1546" i="17"/>
  <c r="G1545" i="17"/>
  <c r="F1545" i="17"/>
  <c r="G1544" i="17"/>
  <c r="F1544" i="17"/>
  <c r="H1544" i="17" s="1"/>
  <c r="G1543" i="17"/>
  <c r="F1543" i="17"/>
  <c r="I1543" i="17" s="1"/>
  <c r="G1542" i="17"/>
  <c r="F1542" i="17"/>
  <c r="G1541" i="17"/>
  <c r="F1541" i="17"/>
  <c r="H1541" i="17" s="1"/>
  <c r="G1540" i="17"/>
  <c r="F1540" i="17"/>
  <c r="G1539" i="17"/>
  <c r="F1539" i="17"/>
  <c r="G1538" i="17"/>
  <c r="F1538" i="17"/>
  <c r="H1538" i="17" s="1"/>
  <c r="I1537" i="17"/>
  <c r="G1537" i="17"/>
  <c r="F1537" i="17"/>
  <c r="H1537" i="17" s="1"/>
  <c r="G1536" i="17"/>
  <c r="F1536" i="17"/>
  <c r="H1535" i="17"/>
  <c r="G1535" i="17"/>
  <c r="I1535" i="17" s="1"/>
  <c r="F1535" i="17"/>
  <c r="G1534" i="17"/>
  <c r="F1534" i="17"/>
  <c r="G1533" i="17"/>
  <c r="F1533" i="17"/>
  <c r="G1532" i="17"/>
  <c r="F1532" i="17"/>
  <c r="H1532" i="17" s="1"/>
  <c r="I1531" i="17"/>
  <c r="H1531" i="17"/>
  <c r="G1531" i="17"/>
  <c r="F1531" i="17"/>
  <c r="G1530" i="17"/>
  <c r="F1530" i="17"/>
  <c r="G1529" i="17"/>
  <c r="I1529" i="17" s="1"/>
  <c r="F1529" i="17"/>
  <c r="G1528" i="17"/>
  <c r="F1528" i="17"/>
  <c r="I1528" i="17" s="1"/>
  <c r="G1527" i="17"/>
  <c r="F1527" i="17"/>
  <c r="G1526" i="17"/>
  <c r="I1526" i="17" s="1"/>
  <c r="F1526" i="17"/>
  <c r="H1526" i="17" s="1"/>
  <c r="H1525" i="17"/>
  <c r="G1525" i="17"/>
  <c r="I1525" i="17" s="1"/>
  <c r="F1525" i="17"/>
  <c r="G1524" i="17"/>
  <c r="F1524" i="17"/>
  <c r="G1523" i="17"/>
  <c r="F1523" i="17"/>
  <c r="H1523" i="17" s="1"/>
  <c r="G1522" i="17"/>
  <c r="F1522" i="17"/>
  <c r="G1521" i="17"/>
  <c r="F1521" i="17"/>
  <c r="H1520" i="17"/>
  <c r="G1520" i="17"/>
  <c r="F1520" i="17"/>
  <c r="G1519" i="17"/>
  <c r="F1519" i="17"/>
  <c r="G1518" i="17"/>
  <c r="F1518" i="17"/>
  <c r="G1517" i="17"/>
  <c r="F1517" i="17"/>
  <c r="H1517" i="17" s="1"/>
  <c r="H1516" i="17"/>
  <c r="G1516" i="17"/>
  <c r="F1516" i="17"/>
  <c r="I1516" i="17" s="1"/>
  <c r="G1515" i="17"/>
  <c r="F1515" i="17"/>
  <c r="G1514" i="17"/>
  <c r="I1514" i="17" s="1"/>
  <c r="F1514" i="17"/>
  <c r="G1513" i="17"/>
  <c r="F1513" i="17"/>
  <c r="G1512" i="17"/>
  <c r="F1512" i="17"/>
  <c r="G1511" i="17"/>
  <c r="F1511" i="17"/>
  <c r="H1511" i="17" s="1"/>
  <c r="G1510" i="17"/>
  <c r="H1510" i="17" s="1"/>
  <c r="F1510" i="17"/>
  <c r="G1509" i="17"/>
  <c r="F1509" i="17"/>
  <c r="G1508" i="17"/>
  <c r="F1508" i="17"/>
  <c r="H1508" i="17" s="1"/>
  <c r="G1507" i="17"/>
  <c r="F1507" i="17"/>
  <c r="I1507" i="17" s="1"/>
  <c r="G1506" i="17"/>
  <c r="F1506" i="17"/>
  <c r="G1505" i="17"/>
  <c r="F1505" i="17"/>
  <c r="H1505" i="17" s="1"/>
  <c r="G1504" i="17"/>
  <c r="F1504" i="17"/>
  <c r="G1503" i="17"/>
  <c r="F1503" i="17"/>
  <c r="G1502" i="17"/>
  <c r="F1502" i="17"/>
  <c r="H1502" i="17" s="1"/>
  <c r="I1501" i="17"/>
  <c r="G1501" i="17"/>
  <c r="F1501" i="17"/>
  <c r="H1501" i="17" s="1"/>
  <c r="G1500" i="17"/>
  <c r="F1500" i="17"/>
  <c r="H1499" i="17"/>
  <c r="G1499" i="17"/>
  <c r="I1499" i="17" s="1"/>
  <c r="F1499" i="17"/>
  <c r="G1498" i="17"/>
  <c r="F1498" i="17"/>
  <c r="G1497" i="17"/>
  <c r="F1497" i="17"/>
  <c r="G1496" i="17"/>
  <c r="F1496" i="17"/>
  <c r="H1496" i="17" s="1"/>
  <c r="I1495" i="17"/>
  <c r="H1495" i="17"/>
  <c r="G1495" i="17"/>
  <c r="F1495" i="17"/>
  <c r="G1494" i="17"/>
  <c r="F1494" i="17"/>
  <c r="G1493" i="17"/>
  <c r="I1493" i="17" s="1"/>
  <c r="F1493" i="17"/>
  <c r="G1492" i="17"/>
  <c r="F1492" i="17"/>
  <c r="I1492" i="17" s="1"/>
  <c r="G1491" i="17"/>
  <c r="F1491" i="17"/>
  <c r="G1490" i="17"/>
  <c r="I1490" i="17" s="1"/>
  <c r="F1490" i="17"/>
  <c r="H1490" i="17" s="1"/>
  <c r="G1489" i="17"/>
  <c r="H1489" i="17" s="1"/>
  <c r="F1489" i="17"/>
  <c r="I1489" i="17" s="1"/>
  <c r="G1488" i="17"/>
  <c r="F1488" i="17"/>
  <c r="G1487" i="17"/>
  <c r="F1487" i="17"/>
  <c r="H1487" i="17" s="1"/>
  <c r="G1486" i="17"/>
  <c r="F1486" i="17"/>
  <c r="I1486" i="17" s="1"/>
  <c r="G1485" i="17"/>
  <c r="F1485" i="17"/>
  <c r="H1484" i="17"/>
  <c r="G1484" i="17"/>
  <c r="F1484" i="17"/>
  <c r="G1483" i="17"/>
  <c r="F1483" i="17"/>
  <c r="G1482" i="17"/>
  <c r="F1482" i="17"/>
  <c r="G1481" i="17"/>
  <c r="F1481" i="17"/>
  <c r="H1481" i="17" s="1"/>
  <c r="H1480" i="17"/>
  <c r="G1480" i="17"/>
  <c r="F1480" i="17"/>
  <c r="I1480" i="17" s="1"/>
  <c r="G1479" i="17"/>
  <c r="F1479" i="17"/>
  <c r="G1478" i="17"/>
  <c r="F1478" i="17"/>
  <c r="G1477" i="17"/>
  <c r="F1477" i="17"/>
  <c r="G1476" i="17"/>
  <c r="F1476" i="17"/>
  <c r="G1475" i="17"/>
  <c r="I1475" i="17" s="1"/>
  <c r="F1475" i="17"/>
  <c r="H1475" i="17" s="1"/>
  <c r="H1474" i="17"/>
  <c r="G1474" i="17"/>
  <c r="F1474" i="17"/>
  <c r="G1473" i="17"/>
  <c r="F1473" i="17"/>
  <c r="G1472" i="17"/>
  <c r="F1472" i="17"/>
  <c r="H1472" i="17" s="1"/>
  <c r="G1471" i="17"/>
  <c r="F1471" i="17"/>
  <c r="I1471" i="17" s="1"/>
  <c r="G1470" i="17"/>
  <c r="F1470" i="17"/>
  <c r="G1469" i="17"/>
  <c r="F1469" i="17"/>
  <c r="H1469" i="17" s="1"/>
  <c r="G1468" i="17"/>
  <c r="F1468" i="17"/>
  <c r="G1467" i="17"/>
  <c r="F1467" i="17"/>
  <c r="G1466" i="17"/>
  <c r="F1466" i="17"/>
  <c r="I1465" i="17"/>
  <c r="H1465" i="17"/>
  <c r="G1465" i="17"/>
  <c r="F1465" i="17"/>
  <c r="G1464" i="17"/>
  <c r="F1464" i="17"/>
  <c r="I1464" i="17" s="1"/>
  <c r="G1463" i="17"/>
  <c r="F1463" i="17"/>
  <c r="G1462" i="17"/>
  <c r="I1462" i="17" s="1"/>
  <c r="F1462" i="17"/>
  <c r="H1462" i="17" s="1"/>
  <c r="G1461" i="17"/>
  <c r="F1461" i="17"/>
  <c r="G1460" i="17"/>
  <c r="I1460" i="17" s="1"/>
  <c r="F1460" i="17"/>
  <c r="H1460" i="17" s="1"/>
  <c r="G1459" i="17"/>
  <c r="F1459" i="17"/>
  <c r="G1458" i="17"/>
  <c r="F1458" i="17"/>
  <c r="G1457" i="17"/>
  <c r="F1457" i="17"/>
  <c r="I1456" i="17"/>
  <c r="H1456" i="17"/>
  <c r="G1456" i="17"/>
  <c r="F1456" i="17"/>
  <c r="G1455" i="17"/>
  <c r="F1455" i="17"/>
  <c r="I1455" i="17" s="1"/>
  <c r="G1454" i="17"/>
  <c r="F1454" i="17"/>
  <c r="I1453" i="17"/>
  <c r="G1453" i="17"/>
  <c r="F1453" i="17"/>
  <c r="H1453" i="17" s="1"/>
  <c r="G1452" i="17"/>
  <c r="I1452" i="17" s="1"/>
  <c r="F1452" i="17"/>
  <c r="G1451" i="17"/>
  <c r="F1451" i="17"/>
  <c r="H1451" i="17" s="1"/>
  <c r="G1450" i="17"/>
  <c r="I1450" i="17" s="1"/>
  <c r="F1450" i="17"/>
  <c r="G1449" i="17"/>
  <c r="F1449" i="17"/>
  <c r="G1448" i="17"/>
  <c r="F1448" i="17"/>
  <c r="I1447" i="17"/>
  <c r="G1447" i="17"/>
  <c r="F1447" i="17"/>
  <c r="H1447" i="17" s="1"/>
  <c r="G1446" i="17"/>
  <c r="F1446" i="17"/>
  <c r="I1446" i="17" s="1"/>
  <c r="G1445" i="17"/>
  <c r="F1445" i="17"/>
  <c r="G1444" i="17"/>
  <c r="F1444" i="17"/>
  <c r="I1443" i="17"/>
  <c r="G1443" i="17"/>
  <c r="F1443" i="17"/>
  <c r="H1443" i="17" s="1"/>
  <c r="G1442" i="17"/>
  <c r="F1442" i="17"/>
  <c r="H1442" i="17" s="1"/>
  <c r="I1441" i="17"/>
  <c r="G1441" i="17"/>
  <c r="F1441" i="17"/>
  <c r="H1441" i="17" s="1"/>
  <c r="G1440" i="17"/>
  <c r="F1440" i="17"/>
  <c r="G1439" i="17"/>
  <c r="F1439" i="17"/>
  <c r="G1438" i="17"/>
  <c r="F1438" i="17"/>
  <c r="I1438" i="17" s="1"/>
  <c r="G1437" i="17"/>
  <c r="I1437" i="17" s="1"/>
  <c r="F1437" i="17"/>
  <c r="G1436" i="17"/>
  <c r="F1436" i="17"/>
  <c r="G1435" i="17"/>
  <c r="F1435" i="17"/>
  <c r="G1434" i="17"/>
  <c r="F1434" i="17"/>
  <c r="H1434" i="17" s="1"/>
  <c r="G1433" i="17"/>
  <c r="F1433" i="17"/>
  <c r="H1433" i="17" s="1"/>
  <c r="I1432" i="17"/>
  <c r="G1432" i="17"/>
  <c r="F1432" i="17"/>
  <c r="H1432" i="17" s="1"/>
  <c r="G1431" i="17"/>
  <c r="F1431" i="17"/>
  <c r="G1430" i="17"/>
  <c r="F1430" i="17"/>
  <c r="H1429" i="17"/>
  <c r="G1429" i="17"/>
  <c r="F1429" i="17"/>
  <c r="I1429" i="17" s="1"/>
  <c r="I1428" i="17"/>
  <c r="G1428" i="17"/>
  <c r="F1428" i="17"/>
  <c r="G1427" i="17"/>
  <c r="F1427" i="17"/>
  <c r="G1426" i="17"/>
  <c r="F1426" i="17"/>
  <c r="G1425" i="17"/>
  <c r="F1425" i="17"/>
  <c r="G1424" i="17"/>
  <c r="F1424" i="17"/>
  <c r="H1424" i="17" s="1"/>
  <c r="G1423" i="17"/>
  <c r="F1423" i="17"/>
  <c r="H1423" i="17" s="1"/>
  <c r="G1422" i="17"/>
  <c r="F1422" i="17"/>
  <c r="G1421" i="17"/>
  <c r="F1421" i="17"/>
  <c r="G1420" i="17"/>
  <c r="F1420" i="17"/>
  <c r="I1419" i="17"/>
  <c r="G1419" i="17"/>
  <c r="F1419" i="17"/>
  <c r="G1418" i="17"/>
  <c r="F1418" i="17"/>
  <c r="I1417" i="17"/>
  <c r="G1417" i="17"/>
  <c r="F1417" i="17"/>
  <c r="G1416" i="17"/>
  <c r="F1416" i="17"/>
  <c r="G1415" i="17"/>
  <c r="F1415" i="17"/>
  <c r="H1415" i="17" s="1"/>
  <c r="G1414" i="17"/>
  <c r="F1414" i="17"/>
  <c r="H1414" i="17" s="1"/>
  <c r="G1413" i="17"/>
  <c r="F1413" i="17"/>
  <c r="G1412" i="17"/>
  <c r="F1412" i="17"/>
  <c r="G1411" i="17"/>
  <c r="F1411" i="17"/>
  <c r="I1410" i="17"/>
  <c r="G1410" i="17"/>
  <c r="F1410" i="17"/>
  <c r="G1409" i="17"/>
  <c r="F1409" i="17"/>
  <c r="I1408" i="17"/>
  <c r="G1408" i="17"/>
  <c r="F1408" i="17"/>
  <c r="G1407" i="17"/>
  <c r="F1407" i="17"/>
  <c r="G1406" i="17"/>
  <c r="F1406" i="17"/>
  <c r="H1406" i="17" s="1"/>
  <c r="G1405" i="17"/>
  <c r="F1405" i="17"/>
  <c r="H1405" i="17" s="1"/>
  <c r="G1404" i="17"/>
  <c r="F1404" i="17"/>
  <c r="G1403" i="17"/>
  <c r="F1403" i="17"/>
  <c r="G1402" i="17"/>
  <c r="F1402" i="17"/>
  <c r="I1401" i="17"/>
  <c r="G1401" i="17"/>
  <c r="F1401" i="17"/>
  <c r="G1400" i="17"/>
  <c r="F1400" i="17"/>
  <c r="G1399" i="17"/>
  <c r="I1399" i="17" s="1"/>
  <c r="F1399" i="17"/>
  <c r="G1398" i="17"/>
  <c r="F1398" i="17"/>
  <c r="H1398" i="17" s="1"/>
  <c r="G1397" i="17"/>
  <c r="H1397" i="17" s="1"/>
  <c r="F1397" i="17"/>
  <c r="G1396" i="17"/>
  <c r="F1396" i="17"/>
  <c r="H1396" i="17" s="1"/>
  <c r="G1395" i="17"/>
  <c r="F1395" i="17"/>
  <c r="G1394" i="17"/>
  <c r="H1394" i="17" s="1"/>
  <c r="F1394" i="17"/>
  <c r="G1393" i="17"/>
  <c r="F1393" i="17"/>
  <c r="I1392" i="17"/>
  <c r="G1392" i="17"/>
  <c r="F1392" i="17"/>
  <c r="G1391" i="17"/>
  <c r="F1391" i="17"/>
  <c r="I1390" i="17"/>
  <c r="G1390" i="17"/>
  <c r="F1390" i="17"/>
  <c r="G1389" i="17"/>
  <c r="F1389" i="17"/>
  <c r="H1388" i="17"/>
  <c r="G1388" i="17"/>
  <c r="F1388" i="17"/>
  <c r="I1388" i="17" s="1"/>
  <c r="G1387" i="17"/>
  <c r="F1387" i="17"/>
  <c r="G1386" i="17"/>
  <c r="F1386" i="17"/>
  <c r="G1385" i="17"/>
  <c r="H1385" i="17" s="1"/>
  <c r="F1385" i="17"/>
  <c r="G1384" i="17"/>
  <c r="H1384" i="17" s="1"/>
  <c r="F1384" i="17"/>
  <c r="I1384" i="17" s="1"/>
  <c r="I1383" i="17"/>
  <c r="G1383" i="17"/>
  <c r="F1383" i="17"/>
  <c r="G1382" i="17"/>
  <c r="F1382" i="17"/>
  <c r="G1381" i="17"/>
  <c r="F1381" i="17"/>
  <c r="G1380" i="17"/>
  <c r="F1380" i="17"/>
  <c r="H1380" i="17" s="1"/>
  <c r="H1379" i="17"/>
  <c r="G1379" i="17"/>
  <c r="F1379" i="17"/>
  <c r="I1379" i="17" s="1"/>
  <c r="G1378" i="17"/>
  <c r="F1378" i="17"/>
  <c r="G1377" i="17"/>
  <c r="F1377" i="17"/>
  <c r="G1376" i="17"/>
  <c r="H1376" i="17" s="1"/>
  <c r="F1376" i="17"/>
  <c r="H1375" i="17"/>
  <c r="G1375" i="17"/>
  <c r="F1375" i="17"/>
  <c r="I1375" i="17" s="1"/>
  <c r="G1374" i="17"/>
  <c r="F1374" i="17"/>
  <c r="I1374" i="17" s="1"/>
  <c r="G1373" i="17"/>
  <c r="F1373" i="17"/>
  <c r="G1372" i="17"/>
  <c r="F1372" i="17"/>
  <c r="G1371" i="17"/>
  <c r="F1371" i="17"/>
  <c r="G1370" i="17"/>
  <c r="F1370" i="17"/>
  <c r="I1370" i="17" s="1"/>
  <c r="G1369" i="17"/>
  <c r="F1369" i="17"/>
  <c r="G1368" i="17"/>
  <c r="F1368" i="17"/>
  <c r="G1367" i="17"/>
  <c r="H1367" i="17" s="1"/>
  <c r="F1367" i="17"/>
  <c r="I1366" i="17"/>
  <c r="H1366" i="17"/>
  <c r="G1366" i="17"/>
  <c r="F1366" i="17"/>
  <c r="G1365" i="17"/>
  <c r="F1365" i="17"/>
  <c r="I1365" i="17" s="1"/>
  <c r="G1364" i="17"/>
  <c r="H1364" i="17" s="1"/>
  <c r="F1364" i="17"/>
  <c r="G1363" i="17"/>
  <c r="F1363" i="17"/>
  <c r="H1363" i="17" s="1"/>
  <c r="G1362" i="17"/>
  <c r="F1362" i="17"/>
  <c r="G1361" i="17"/>
  <c r="F1361" i="17"/>
  <c r="I1361" i="17" s="1"/>
  <c r="G1360" i="17"/>
  <c r="F1360" i="17"/>
  <c r="G1359" i="17"/>
  <c r="F1359" i="17"/>
  <c r="G1358" i="17"/>
  <c r="H1358" i="17" s="1"/>
  <c r="F1358" i="17"/>
  <c r="I1357" i="17"/>
  <c r="H1357" i="17"/>
  <c r="G1357" i="17"/>
  <c r="F1357" i="17"/>
  <c r="G1356" i="17"/>
  <c r="F1356" i="17"/>
  <c r="I1356" i="17" s="1"/>
  <c r="G1355" i="17"/>
  <c r="H1355" i="17" s="1"/>
  <c r="F1355" i="17"/>
  <c r="G1354" i="17"/>
  <c r="F1354" i="17"/>
  <c r="G1353" i="17"/>
  <c r="F1353" i="17"/>
  <c r="G1352" i="17"/>
  <c r="F1352" i="17"/>
  <c r="I1352" i="17" s="1"/>
  <c r="G1351" i="17"/>
  <c r="F1351" i="17"/>
  <c r="G1350" i="17"/>
  <c r="F1350" i="17"/>
  <c r="G1349" i="17"/>
  <c r="H1349" i="17" s="1"/>
  <c r="F1349" i="17"/>
  <c r="I1348" i="17"/>
  <c r="H1348" i="17"/>
  <c r="G1348" i="17"/>
  <c r="F1348" i="17"/>
  <c r="G1347" i="17"/>
  <c r="F1347" i="17"/>
  <c r="I1347" i="17" s="1"/>
  <c r="G1346" i="17"/>
  <c r="H1346" i="17" s="1"/>
  <c r="F1346" i="17"/>
  <c r="G1345" i="17"/>
  <c r="F1345" i="17"/>
  <c r="G1344" i="17"/>
  <c r="I1344" i="17" s="1"/>
  <c r="F1344" i="17"/>
  <c r="G1343" i="17"/>
  <c r="F1343" i="17"/>
  <c r="I1343" i="17" s="1"/>
  <c r="I1342" i="17"/>
  <c r="G1342" i="17"/>
  <c r="F1342" i="17"/>
  <c r="G1341" i="17"/>
  <c r="F1341" i="17"/>
  <c r="G1340" i="17"/>
  <c r="F1340" i="17"/>
  <c r="I1339" i="17"/>
  <c r="G1339" i="17"/>
  <c r="F1339" i="17"/>
  <c r="H1339" i="17" s="1"/>
  <c r="G1338" i="17"/>
  <c r="F1338" i="17"/>
  <c r="G1337" i="17"/>
  <c r="H1337" i="17" s="1"/>
  <c r="F1337" i="17"/>
  <c r="G1336" i="17"/>
  <c r="F1336" i="17"/>
  <c r="I1335" i="17"/>
  <c r="G1335" i="17"/>
  <c r="F1335" i="17"/>
  <c r="G1334" i="17"/>
  <c r="F1334" i="17"/>
  <c r="I1333" i="17"/>
  <c r="G1333" i="17"/>
  <c r="F1333" i="17"/>
  <c r="H1333" i="17" s="1"/>
  <c r="G1332" i="17"/>
  <c r="F1332" i="17"/>
  <c r="G1331" i="17"/>
  <c r="F1331" i="17"/>
  <c r="I1330" i="17"/>
  <c r="H1330" i="17"/>
  <c r="G1330" i="17"/>
  <c r="F1330" i="17"/>
  <c r="G1329" i="17"/>
  <c r="I1329" i="17" s="1"/>
  <c r="F1329" i="17"/>
  <c r="G1328" i="17"/>
  <c r="H1328" i="17" s="1"/>
  <c r="F1328" i="17"/>
  <c r="G1327" i="17"/>
  <c r="F1327" i="17"/>
  <c r="G1326" i="17"/>
  <c r="F1326" i="17"/>
  <c r="H1326" i="17" s="1"/>
  <c r="G1325" i="17"/>
  <c r="F1325" i="17"/>
  <c r="I1324" i="17"/>
  <c r="G1324" i="17"/>
  <c r="F1324" i="17"/>
  <c r="H1324" i="17" s="1"/>
  <c r="G1323" i="17"/>
  <c r="F1323" i="17"/>
  <c r="G1322" i="17"/>
  <c r="H1322" i="17" s="1"/>
  <c r="F1322" i="17"/>
  <c r="H1321" i="17"/>
  <c r="G1321" i="17"/>
  <c r="F1321" i="17"/>
  <c r="I1321" i="17" s="1"/>
  <c r="G1320" i="17"/>
  <c r="I1320" i="17" s="1"/>
  <c r="F1320" i="17"/>
  <c r="G1319" i="17"/>
  <c r="H1319" i="17" s="1"/>
  <c r="F1319" i="17"/>
  <c r="G1318" i="17"/>
  <c r="F1318" i="17"/>
  <c r="G1317" i="17"/>
  <c r="F1317" i="17"/>
  <c r="G1316" i="17"/>
  <c r="F1316" i="17"/>
  <c r="G1315" i="17"/>
  <c r="F1315" i="17"/>
  <c r="H1315" i="17" s="1"/>
  <c r="G1314" i="17"/>
  <c r="F1314" i="17"/>
  <c r="G1313" i="17"/>
  <c r="H1313" i="17" s="1"/>
  <c r="F1313" i="17"/>
  <c r="G1312" i="17"/>
  <c r="F1312" i="17"/>
  <c r="I1311" i="17"/>
  <c r="G1311" i="17"/>
  <c r="F1311" i="17"/>
  <c r="G1310" i="17"/>
  <c r="H1310" i="17" s="1"/>
  <c r="F1310" i="17"/>
  <c r="G1309" i="17"/>
  <c r="F1309" i="17"/>
  <c r="H1309" i="17" s="1"/>
  <c r="G1308" i="17"/>
  <c r="F1308" i="17"/>
  <c r="G1307" i="17"/>
  <c r="F1307" i="17"/>
  <c r="I1306" i="17"/>
  <c r="G1306" i="17"/>
  <c r="F1306" i="17"/>
  <c r="H1306" i="17" s="1"/>
  <c r="G1305" i="17"/>
  <c r="F1305" i="17"/>
  <c r="G1304" i="17"/>
  <c r="H1304" i="17" s="1"/>
  <c r="F1304" i="17"/>
  <c r="G1303" i="17"/>
  <c r="F1303" i="17"/>
  <c r="I1303" i="17" s="1"/>
  <c r="G1302" i="17"/>
  <c r="I1302" i="17" s="1"/>
  <c r="F1302" i="17"/>
  <c r="G1301" i="17"/>
  <c r="F1301" i="17"/>
  <c r="H1301" i="17" s="1"/>
  <c r="G1300" i="17"/>
  <c r="F1300" i="17"/>
  <c r="G1299" i="17"/>
  <c r="F1299" i="17"/>
  <c r="H1299" i="17" s="1"/>
  <c r="G1298" i="17"/>
  <c r="F1298" i="17"/>
  <c r="G1297" i="17"/>
  <c r="F1297" i="17"/>
  <c r="H1297" i="17" s="1"/>
  <c r="G1296" i="17"/>
  <c r="F1296" i="17"/>
  <c r="G1295" i="17"/>
  <c r="H1295" i="17" s="1"/>
  <c r="F1295" i="17"/>
  <c r="G1294" i="17"/>
  <c r="F1294" i="17"/>
  <c r="I1293" i="17"/>
  <c r="G1293" i="17"/>
  <c r="F1293" i="17"/>
  <c r="G1292" i="17"/>
  <c r="H1292" i="17" s="1"/>
  <c r="F1292" i="17"/>
  <c r="G1291" i="17"/>
  <c r="I1291" i="17" s="1"/>
  <c r="F1291" i="17"/>
  <c r="G1290" i="17"/>
  <c r="F1290" i="17"/>
  <c r="G1289" i="17"/>
  <c r="H1289" i="17" s="1"/>
  <c r="F1289" i="17"/>
  <c r="G1288" i="17"/>
  <c r="I1288" i="17" s="1"/>
  <c r="F1288" i="17"/>
  <c r="G1287" i="17"/>
  <c r="F1287" i="17"/>
  <c r="G1286" i="17"/>
  <c r="H1286" i="17" s="1"/>
  <c r="F1286" i="17"/>
  <c r="G1285" i="17"/>
  <c r="F1285" i="17"/>
  <c r="I1284" i="17"/>
  <c r="G1284" i="17"/>
  <c r="F1284" i="17"/>
  <c r="G1283" i="17"/>
  <c r="F1283" i="17"/>
  <c r="G1282" i="17"/>
  <c r="F1282" i="17"/>
  <c r="G1281" i="17"/>
  <c r="F1281" i="17"/>
  <c r="G1280" i="17"/>
  <c r="F1280" i="17"/>
  <c r="G1279" i="17"/>
  <c r="F1279" i="17"/>
  <c r="H1279" i="17" s="1"/>
  <c r="G1278" i="17"/>
  <c r="F1278" i="17"/>
  <c r="G1277" i="17"/>
  <c r="H1277" i="17" s="1"/>
  <c r="F1277" i="17"/>
  <c r="G1276" i="17"/>
  <c r="F1276" i="17"/>
  <c r="I1275" i="17"/>
  <c r="G1275" i="17"/>
  <c r="F1275" i="17"/>
  <c r="G1274" i="17"/>
  <c r="F1274" i="17"/>
  <c r="H1274" i="17" s="1"/>
  <c r="G1273" i="17"/>
  <c r="F1273" i="17"/>
  <c r="G1272" i="17"/>
  <c r="F1272" i="17"/>
  <c r="H1271" i="17"/>
  <c r="G1271" i="17"/>
  <c r="F1271" i="17"/>
  <c r="G1270" i="17"/>
  <c r="F1270" i="17"/>
  <c r="H1270" i="17" s="1"/>
  <c r="G1269" i="17"/>
  <c r="F1269" i="17"/>
  <c r="G1268" i="17"/>
  <c r="H1268" i="17" s="1"/>
  <c r="F1268" i="17"/>
  <c r="G1267" i="17"/>
  <c r="F1267" i="17"/>
  <c r="G1266" i="17"/>
  <c r="F1266" i="17"/>
  <c r="I1266" i="17" s="1"/>
  <c r="G1265" i="17"/>
  <c r="F1265" i="17"/>
  <c r="I1264" i="17"/>
  <c r="G1264" i="17"/>
  <c r="F1264" i="17"/>
  <c r="G1263" i="17"/>
  <c r="F1263" i="17"/>
  <c r="H1262" i="17"/>
  <c r="G1262" i="17"/>
  <c r="F1262" i="17"/>
  <c r="I1262" i="17" s="1"/>
  <c r="G1261" i="17"/>
  <c r="F1261" i="17"/>
  <c r="G1260" i="17"/>
  <c r="F1260" i="17"/>
  <c r="G1259" i="17"/>
  <c r="H1259" i="17" s="1"/>
  <c r="F1259" i="17"/>
  <c r="G1258" i="17"/>
  <c r="H1258" i="17" s="1"/>
  <c r="F1258" i="17"/>
  <c r="I1257" i="17"/>
  <c r="G1257" i="17"/>
  <c r="F1257" i="17"/>
  <c r="G1256" i="17"/>
  <c r="F1256" i="17"/>
  <c r="G1255" i="17"/>
  <c r="F1255" i="17"/>
  <c r="H1255" i="17" s="1"/>
  <c r="G1254" i="17"/>
  <c r="F1254" i="17"/>
  <c r="G1253" i="17"/>
  <c r="F1253" i="17"/>
  <c r="G1252" i="17"/>
  <c r="F1252" i="17"/>
  <c r="H1252" i="17" s="1"/>
  <c r="G1251" i="17"/>
  <c r="F1251" i="17"/>
  <c r="H1251" i="17" s="1"/>
  <c r="G1250" i="17"/>
  <c r="F1250" i="17"/>
  <c r="G1249" i="17"/>
  <c r="F1249" i="17"/>
  <c r="H1248" i="17"/>
  <c r="G1248" i="17"/>
  <c r="I1248" i="17" s="1"/>
  <c r="F1248" i="17"/>
  <c r="G1247" i="17"/>
  <c r="F1247" i="17"/>
  <c r="I1246" i="17"/>
  <c r="G1246" i="17"/>
  <c r="F1246" i="17"/>
  <c r="G1245" i="17"/>
  <c r="F1245" i="17"/>
  <c r="H1245" i="17" s="1"/>
  <c r="G1244" i="17"/>
  <c r="F1244" i="17"/>
  <c r="G1243" i="17"/>
  <c r="F1243" i="17"/>
  <c r="H1243" i="17" s="1"/>
  <c r="G1242" i="17"/>
  <c r="F1242" i="17"/>
  <c r="G1241" i="17"/>
  <c r="F1241" i="17"/>
  <c r="H1241" i="17" s="1"/>
  <c r="G1240" i="17"/>
  <c r="I1240" i="17" s="1"/>
  <c r="F1240" i="17"/>
  <c r="G1239" i="17"/>
  <c r="F1239" i="17"/>
  <c r="H1239" i="17" s="1"/>
  <c r="G1238" i="17"/>
  <c r="F1238" i="17"/>
  <c r="G1237" i="17"/>
  <c r="F1237" i="17"/>
  <c r="H1237" i="17" s="1"/>
  <c r="G1236" i="17"/>
  <c r="F1236" i="17"/>
  <c r="H1236" i="17" s="1"/>
  <c r="G1235" i="17"/>
  <c r="F1235" i="17"/>
  <c r="H1235" i="17" s="1"/>
  <c r="G1234" i="17"/>
  <c r="F1234" i="17"/>
  <c r="G1233" i="17"/>
  <c r="F1233" i="17"/>
  <c r="H1233" i="17" s="1"/>
  <c r="G1232" i="17"/>
  <c r="F1232" i="17"/>
  <c r="I1231" i="17"/>
  <c r="G1231" i="17"/>
  <c r="F1231" i="17"/>
  <c r="H1231" i="17" s="1"/>
  <c r="G1230" i="17"/>
  <c r="F1230" i="17"/>
  <c r="H1230" i="17" s="1"/>
  <c r="I1229" i="17"/>
  <c r="G1229" i="17"/>
  <c r="F1229" i="17"/>
  <c r="H1229" i="17" s="1"/>
  <c r="G1228" i="17"/>
  <c r="F1228" i="17"/>
  <c r="H1227" i="17"/>
  <c r="G1227" i="17"/>
  <c r="F1227" i="17"/>
  <c r="G1226" i="17"/>
  <c r="F1226" i="17"/>
  <c r="I1225" i="17"/>
  <c r="G1225" i="17"/>
  <c r="F1225" i="17"/>
  <c r="G1224" i="17"/>
  <c r="F1224" i="17"/>
  <c r="H1224" i="17" s="1"/>
  <c r="G1223" i="17"/>
  <c r="I1223" i="17" s="1"/>
  <c r="F1223" i="17"/>
  <c r="G1222" i="17"/>
  <c r="F1222" i="17"/>
  <c r="H1222" i="17" s="1"/>
  <c r="H1221" i="17"/>
  <c r="G1221" i="17"/>
  <c r="I1221" i="17" s="1"/>
  <c r="F1221" i="17"/>
  <c r="G1220" i="17"/>
  <c r="F1220" i="17"/>
  <c r="G1219" i="17"/>
  <c r="F1219" i="17"/>
  <c r="G1218" i="17"/>
  <c r="F1218" i="17"/>
  <c r="H1218" i="17" s="1"/>
  <c r="G1217" i="17"/>
  <c r="F1217" i="17"/>
  <c r="G1216" i="17"/>
  <c r="F1216" i="17"/>
  <c r="H1216" i="17" s="1"/>
  <c r="G1215" i="17"/>
  <c r="F1215" i="17"/>
  <c r="H1215" i="17" s="1"/>
  <c r="G1214" i="17"/>
  <c r="F1214" i="17"/>
  <c r="G1213" i="17"/>
  <c r="F1213" i="17"/>
  <c r="H1212" i="17"/>
  <c r="G1212" i="17"/>
  <c r="F1212" i="17"/>
  <c r="G1211" i="17"/>
  <c r="F1211" i="17"/>
  <c r="I1210" i="17"/>
  <c r="G1210" i="17"/>
  <c r="F1210" i="17"/>
  <c r="H1210" i="17" s="1"/>
  <c r="G1209" i="17"/>
  <c r="F1209" i="17"/>
  <c r="H1209" i="17" s="1"/>
  <c r="G1208" i="17"/>
  <c r="F1208" i="17"/>
  <c r="G1207" i="17"/>
  <c r="F1207" i="17"/>
  <c r="H1207" i="17" s="1"/>
  <c r="G1206" i="17"/>
  <c r="I1206" i="17" s="1"/>
  <c r="F1206" i="17"/>
  <c r="G1205" i="17"/>
  <c r="F1205" i="17"/>
  <c r="H1205" i="17" s="1"/>
  <c r="I1204" i="17"/>
  <c r="G1204" i="17"/>
  <c r="F1204" i="17"/>
  <c r="G1203" i="17"/>
  <c r="F1203" i="17"/>
  <c r="H1203" i="17" s="1"/>
  <c r="G1202" i="17"/>
  <c r="F1202" i="17"/>
  <c r="G1201" i="17"/>
  <c r="F1201" i="17"/>
  <c r="H1201" i="17" s="1"/>
  <c r="G1200" i="17"/>
  <c r="F1200" i="17"/>
  <c r="H1200" i="17" s="1"/>
  <c r="G1199" i="17"/>
  <c r="F1199" i="17"/>
  <c r="H1199" i="17" s="1"/>
  <c r="G1198" i="17"/>
  <c r="F1198" i="17"/>
  <c r="G1197" i="17"/>
  <c r="F1197" i="17"/>
  <c r="H1197" i="17" s="1"/>
  <c r="G1196" i="17"/>
  <c r="F1196" i="17"/>
  <c r="G1195" i="17"/>
  <c r="F1195" i="17"/>
  <c r="H1195" i="17" s="1"/>
  <c r="H1194" i="17"/>
  <c r="G1194" i="17"/>
  <c r="F1194" i="17"/>
  <c r="G1193" i="17"/>
  <c r="F1193" i="17"/>
  <c r="H1193" i="17" s="1"/>
  <c r="I1192" i="17"/>
  <c r="G1192" i="17"/>
  <c r="F1192" i="17"/>
  <c r="H1192" i="17" s="1"/>
  <c r="G1191" i="17"/>
  <c r="F1191" i="17"/>
  <c r="H1191" i="17" s="1"/>
  <c r="G1190" i="17"/>
  <c r="F1190" i="17"/>
  <c r="G1189" i="17"/>
  <c r="F1189" i="17"/>
  <c r="H1189" i="17" s="1"/>
  <c r="G1188" i="17"/>
  <c r="F1188" i="17"/>
  <c r="G1187" i="17"/>
  <c r="F1187" i="17"/>
  <c r="H1187" i="17" s="1"/>
  <c r="G1186" i="17"/>
  <c r="I1186" i="17" s="1"/>
  <c r="F1186" i="17"/>
  <c r="G1185" i="17"/>
  <c r="F1185" i="17"/>
  <c r="H1185" i="17" s="1"/>
  <c r="G1184" i="17"/>
  <c r="F1184" i="17"/>
  <c r="G1183" i="17"/>
  <c r="I1183" i="17" s="1"/>
  <c r="F1183" i="17"/>
  <c r="G1182" i="17"/>
  <c r="F1182" i="17"/>
  <c r="H1182" i="17" s="1"/>
  <c r="G1181" i="17"/>
  <c r="I1181" i="17" s="1"/>
  <c r="F1181" i="17"/>
  <c r="G1180" i="17"/>
  <c r="F1180" i="17"/>
  <c r="G1179" i="17"/>
  <c r="I1179" i="17" s="1"/>
  <c r="F1179" i="17"/>
  <c r="G1178" i="17"/>
  <c r="F1178" i="17"/>
  <c r="I1177" i="17"/>
  <c r="G1177" i="17"/>
  <c r="F1177" i="17"/>
  <c r="H1177" i="17" s="1"/>
  <c r="G1176" i="17"/>
  <c r="F1176" i="17"/>
  <c r="H1176" i="17" s="1"/>
  <c r="I1175" i="17"/>
  <c r="G1175" i="17"/>
  <c r="F1175" i="17"/>
  <c r="H1175" i="17" s="1"/>
  <c r="G1174" i="17"/>
  <c r="F1174" i="17"/>
  <c r="H1174" i="17" s="1"/>
  <c r="H1173" i="17"/>
  <c r="G1173" i="17"/>
  <c r="F1173" i="17"/>
  <c r="G1172" i="17"/>
  <c r="F1172" i="17"/>
  <c r="G1171" i="17"/>
  <c r="I1171" i="17" s="1"/>
  <c r="F1171" i="17"/>
  <c r="G1170" i="17"/>
  <c r="F1170" i="17"/>
  <c r="H1170" i="17" s="1"/>
  <c r="G1169" i="17"/>
  <c r="I1169" i="17" s="1"/>
  <c r="F1169" i="17"/>
  <c r="G1168" i="17"/>
  <c r="F1168" i="17"/>
  <c r="H1168" i="17" s="1"/>
  <c r="G1167" i="17"/>
  <c r="F1167" i="17"/>
  <c r="G1166" i="17"/>
  <c r="F1166" i="17"/>
  <c r="G1165" i="17"/>
  <c r="F1165" i="17"/>
  <c r="G1164" i="17"/>
  <c r="I1164" i="17" s="1"/>
  <c r="F1164" i="17"/>
  <c r="G1163" i="17"/>
  <c r="F1163" i="17"/>
  <c r="G1162" i="17"/>
  <c r="I1162" i="17" s="1"/>
  <c r="F1162" i="17"/>
  <c r="G1161" i="17"/>
  <c r="F1161" i="17"/>
  <c r="H1161" i="17" s="1"/>
  <c r="G1160" i="17"/>
  <c r="F1160" i="17"/>
  <c r="G1159" i="17"/>
  <c r="F1159" i="17"/>
  <c r="H1159" i="17" s="1"/>
  <c r="H1158" i="17"/>
  <c r="G1158" i="17"/>
  <c r="F1158" i="17"/>
  <c r="G1157" i="17"/>
  <c r="F1157" i="17"/>
  <c r="H1157" i="17" s="1"/>
  <c r="I1156" i="17"/>
  <c r="G1156" i="17"/>
  <c r="F1156" i="17"/>
  <c r="H1156" i="17" s="1"/>
  <c r="G1155" i="17"/>
  <c r="F1155" i="17"/>
  <c r="H1155" i="17" s="1"/>
  <c r="G1154" i="17"/>
  <c r="F1154" i="17"/>
  <c r="G1153" i="17"/>
  <c r="F1153" i="17"/>
  <c r="H1153" i="17" s="1"/>
  <c r="G1152" i="17"/>
  <c r="F1152" i="17"/>
  <c r="G1151" i="17"/>
  <c r="F1151" i="17"/>
  <c r="H1151" i="17" s="1"/>
  <c r="G1150" i="17"/>
  <c r="I1150" i="17" s="1"/>
  <c r="F1150" i="17"/>
  <c r="G1149" i="17"/>
  <c r="F1149" i="17"/>
  <c r="H1149" i="17" s="1"/>
  <c r="G1148" i="17"/>
  <c r="F1148" i="17"/>
  <c r="G1147" i="17"/>
  <c r="F1147" i="17"/>
  <c r="H1147" i="17" s="1"/>
  <c r="G1146" i="17"/>
  <c r="F1146" i="17"/>
  <c r="I1145" i="17"/>
  <c r="H1145" i="17"/>
  <c r="G1145" i="17"/>
  <c r="F1145" i="17"/>
  <c r="G1144" i="17"/>
  <c r="F1144" i="17"/>
  <c r="I1144" i="17" s="1"/>
  <c r="G1143" i="17"/>
  <c r="I1143" i="17" s="1"/>
  <c r="F1143" i="17"/>
  <c r="G1142" i="17"/>
  <c r="F1142" i="17"/>
  <c r="I1142" i="17" s="1"/>
  <c r="G1141" i="17"/>
  <c r="F1141" i="17"/>
  <c r="G1140" i="17"/>
  <c r="F1140" i="17"/>
  <c r="H1140" i="17" s="1"/>
  <c r="G1139" i="17"/>
  <c r="F1139" i="17"/>
  <c r="G1138" i="17"/>
  <c r="F1138" i="17"/>
  <c r="H1138" i="17" s="1"/>
  <c r="G1137" i="17"/>
  <c r="F1137" i="17"/>
  <c r="I1136" i="17"/>
  <c r="H1136" i="17"/>
  <c r="G1136" i="17"/>
  <c r="F1136" i="17"/>
  <c r="G1135" i="17"/>
  <c r="F1135" i="17"/>
  <c r="I1135" i="17" s="1"/>
  <c r="G1134" i="17"/>
  <c r="I1134" i="17" s="1"/>
  <c r="F1134" i="17"/>
  <c r="G1133" i="17"/>
  <c r="F1133" i="17"/>
  <c r="I1133" i="17" s="1"/>
  <c r="G1132" i="17"/>
  <c r="F1132" i="17"/>
  <c r="G1131" i="17"/>
  <c r="F1131" i="17"/>
  <c r="H1131" i="17" s="1"/>
  <c r="G1130" i="17"/>
  <c r="F1130" i="17"/>
  <c r="G1129" i="17"/>
  <c r="F1129" i="17"/>
  <c r="H1129" i="17" s="1"/>
  <c r="G1128" i="17"/>
  <c r="F1128" i="17"/>
  <c r="I1127" i="17"/>
  <c r="H1127" i="17"/>
  <c r="G1127" i="17"/>
  <c r="F1127" i="17"/>
  <c r="G1126" i="17"/>
  <c r="F1126" i="17"/>
  <c r="I1126" i="17" s="1"/>
  <c r="G1125" i="17"/>
  <c r="I1125" i="17" s="1"/>
  <c r="F1125" i="17"/>
  <c r="G1124" i="17"/>
  <c r="F1124" i="17"/>
  <c r="I1124" i="17" s="1"/>
  <c r="G1123" i="17"/>
  <c r="F1123" i="17"/>
  <c r="G1122" i="17"/>
  <c r="F1122" i="17"/>
  <c r="H1122" i="17" s="1"/>
  <c r="G1121" i="17"/>
  <c r="F1121" i="17"/>
  <c r="G1120" i="17"/>
  <c r="F1120" i="17"/>
  <c r="H1120" i="17" s="1"/>
  <c r="G1119" i="17"/>
  <c r="F1119" i="17"/>
  <c r="I1118" i="17"/>
  <c r="H1118" i="17"/>
  <c r="G1118" i="17"/>
  <c r="F1118" i="17"/>
  <c r="G1117" i="17"/>
  <c r="F1117" i="17"/>
  <c r="I1117" i="17" s="1"/>
  <c r="G1116" i="17"/>
  <c r="I1116" i="17" s="1"/>
  <c r="F1116" i="17"/>
  <c r="G1115" i="17"/>
  <c r="F1115" i="17"/>
  <c r="I1115" i="17" s="1"/>
  <c r="G1114" i="17"/>
  <c r="F1114" i="17"/>
  <c r="G1113" i="17"/>
  <c r="F1113" i="17"/>
  <c r="H1113" i="17" s="1"/>
  <c r="G1112" i="17"/>
  <c r="F1112" i="17"/>
  <c r="G1111" i="17"/>
  <c r="F1111" i="17"/>
  <c r="H1111" i="17" s="1"/>
  <c r="G1110" i="17"/>
  <c r="F1110" i="17"/>
  <c r="I1109" i="17"/>
  <c r="H1109" i="17"/>
  <c r="G1109" i="17"/>
  <c r="F1109" i="17"/>
  <c r="G1108" i="17"/>
  <c r="F1108" i="17"/>
  <c r="I1108" i="17" s="1"/>
  <c r="G1107" i="17"/>
  <c r="I1107" i="17" s="1"/>
  <c r="F1107" i="17"/>
  <c r="G1106" i="17"/>
  <c r="F1106" i="17"/>
  <c r="I1106" i="17" s="1"/>
  <c r="G1105" i="17"/>
  <c r="F1105" i="17"/>
  <c r="G1104" i="17"/>
  <c r="F1104" i="17"/>
  <c r="H1104" i="17" s="1"/>
  <c r="G1103" i="17"/>
  <c r="F1103" i="17"/>
  <c r="G1102" i="17"/>
  <c r="F1102" i="17"/>
  <c r="H1102" i="17" s="1"/>
  <c r="G1101" i="17"/>
  <c r="F1101" i="17"/>
  <c r="I1100" i="17"/>
  <c r="H1100" i="17"/>
  <c r="G1100" i="17"/>
  <c r="F1100" i="17"/>
  <c r="G1099" i="17"/>
  <c r="F1099" i="17"/>
  <c r="I1099" i="17" s="1"/>
  <c r="G1098" i="17"/>
  <c r="I1098" i="17" s="1"/>
  <c r="F1098" i="17"/>
  <c r="G1097" i="17"/>
  <c r="F1097" i="17"/>
  <c r="I1097" i="17" s="1"/>
  <c r="G1096" i="17"/>
  <c r="F1096" i="17"/>
  <c r="G1095" i="17"/>
  <c r="F1095" i="17"/>
  <c r="I1095" i="17" s="1"/>
  <c r="G1094" i="17"/>
  <c r="F1094" i="17"/>
  <c r="G1093" i="17"/>
  <c r="F1093" i="17"/>
  <c r="G1092" i="17"/>
  <c r="F1092" i="17"/>
  <c r="G1091" i="17"/>
  <c r="F1091" i="17"/>
  <c r="G1090" i="17"/>
  <c r="F1090" i="17"/>
  <c r="H1090" i="17" s="1"/>
  <c r="G1089" i="17"/>
  <c r="F1089" i="17"/>
  <c r="G1088" i="17"/>
  <c r="F1088" i="17"/>
  <c r="G1087" i="17"/>
  <c r="F1087" i="17"/>
  <c r="G1086" i="17"/>
  <c r="F1086" i="17"/>
  <c r="G1085" i="17"/>
  <c r="F1085" i="17"/>
  <c r="G1084" i="17"/>
  <c r="I1084" i="17" s="1"/>
  <c r="F1084" i="17"/>
  <c r="G1083" i="17"/>
  <c r="F1083" i="17"/>
  <c r="I1083" i="17" s="1"/>
  <c r="I1082" i="17"/>
  <c r="G1082" i="17"/>
  <c r="F1082" i="17"/>
  <c r="H1082" i="17" s="1"/>
  <c r="G1081" i="17"/>
  <c r="F1081" i="17"/>
  <c r="G1080" i="17"/>
  <c r="F1080" i="17"/>
  <c r="G1079" i="17"/>
  <c r="F1079" i="17"/>
  <c r="I1079" i="17" s="1"/>
  <c r="G1078" i="17"/>
  <c r="F1078" i="17"/>
  <c r="G1077" i="17"/>
  <c r="H1077" i="17" s="1"/>
  <c r="F1077" i="17"/>
  <c r="I1077" i="17" s="1"/>
  <c r="G1076" i="17"/>
  <c r="F1076" i="17"/>
  <c r="G1075" i="17"/>
  <c r="I1075" i="17" s="1"/>
  <c r="F1075" i="17"/>
  <c r="G1074" i="17"/>
  <c r="F1074" i="17"/>
  <c r="I1074" i="17" s="1"/>
  <c r="G1073" i="17"/>
  <c r="F1073" i="17"/>
  <c r="G1072" i="17"/>
  <c r="F1072" i="17"/>
  <c r="G1071" i="17"/>
  <c r="F1071" i="17"/>
  <c r="H1071" i="17" s="1"/>
  <c r="G1070" i="17"/>
  <c r="F1070" i="17"/>
  <c r="G1069" i="17"/>
  <c r="F1069" i="17"/>
  <c r="H1069" i="17" s="1"/>
  <c r="G1068" i="17"/>
  <c r="F1068" i="17"/>
  <c r="G1067" i="17"/>
  <c r="I1067" i="17" s="1"/>
  <c r="F1067" i="17"/>
  <c r="G1066" i="17"/>
  <c r="F1066" i="17"/>
  <c r="I1066" i="17" s="1"/>
  <c r="G1065" i="17"/>
  <c r="F1065" i="17"/>
  <c r="I1065" i="17" s="1"/>
  <c r="G1064" i="17"/>
  <c r="I1064" i="17" s="1"/>
  <c r="F1064" i="17"/>
  <c r="G1063" i="17"/>
  <c r="F1063" i="17"/>
  <c r="G1062" i="17"/>
  <c r="F1062" i="17"/>
  <c r="I1061" i="17"/>
  <c r="G1061" i="17"/>
  <c r="H1061" i="17" s="1"/>
  <c r="F1061" i="17"/>
  <c r="G1060" i="17"/>
  <c r="F1060" i="17"/>
  <c r="I1059" i="17"/>
  <c r="G1059" i="17"/>
  <c r="H1059" i="17" s="1"/>
  <c r="F1059" i="17"/>
  <c r="G1058" i="17"/>
  <c r="F1058" i="17"/>
  <c r="G1057" i="17"/>
  <c r="F1057" i="17"/>
  <c r="I1056" i="17"/>
  <c r="G1056" i="17"/>
  <c r="F1056" i="17"/>
  <c r="H1056" i="17" s="1"/>
  <c r="G1055" i="17"/>
  <c r="F1055" i="17"/>
  <c r="G1054" i="17"/>
  <c r="F1054" i="17"/>
  <c r="H1054" i="17" s="1"/>
  <c r="G1053" i="17"/>
  <c r="F1053" i="17"/>
  <c r="H1053" i="17" s="1"/>
  <c r="G1052" i="17"/>
  <c r="F1052" i="17"/>
  <c r="I1051" i="17"/>
  <c r="G1051" i="17"/>
  <c r="F1051" i="17"/>
  <c r="H1051" i="17" s="1"/>
  <c r="G1050" i="17"/>
  <c r="F1050" i="17"/>
  <c r="G1049" i="17"/>
  <c r="F1049" i="17"/>
  <c r="G1048" i="17"/>
  <c r="F1048" i="17"/>
  <c r="I1048" i="17" s="1"/>
  <c r="I1047" i="17"/>
  <c r="G1047" i="17"/>
  <c r="F1047" i="17"/>
  <c r="H1047" i="17" s="1"/>
  <c r="G1046" i="17"/>
  <c r="F1046" i="17"/>
  <c r="G1045" i="17"/>
  <c r="F1045" i="17"/>
  <c r="G1044" i="17"/>
  <c r="F1044" i="17"/>
  <c r="I1043" i="17"/>
  <c r="H1043" i="17"/>
  <c r="G1043" i="17"/>
  <c r="F1043" i="17"/>
  <c r="G1042" i="17"/>
  <c r="F1042" i="17"/>
  <c r="G1041" i="17"/>
  <c r="F1041" i="17"/>
  <c r="G1040" i="17"/>
  <c r="H1040" i="17" s="1"/>
  <c r="F1040" i="17"/>
  <c r="G1039" i="17"/>
  <c r="F1039" i="17"/>
  <c r="I1038" i="17"/>
  <c r="G1038" i="17"/>
  <c r="F1038" i="17"/>
  <c r="H1038" i="17" s="1"/>
  <c r="G1037" i="17"/>
  <c r="F1037" i="17"/>
  <c r="G1036" i="17"/>
  <c r="F1036" i="17"/>
  <c r="G1035" i="17"/>
  <c r="I1035" i="17" s="1"/>
  <c r="F1035" i="17"/>
  <c r="H1035" i="17" s="1"/>
  <c r="G1034" i="17"/>
  <c r="F1034" i="17"/>
  <c r="G1033" i="17"/>
  <c r="F1033" i="17"/>
  <c r="H1033" i="17" s="1"/>
  <c r="G1032" i="17"/>
  <c r="F1032" i="17"/>
  <c r="G1031" i="17"/>
  <c r="I1031" i="17" s="1"/>
  <c r="F1031" i="17"/>
  <c r="G1030" i="17"/>
  <c r="F1030" i="17"/>
  <c r="I1030" i="17" s="1"/>
  <c r="I1029" i="17"/>
  <c r="H1029" i="17"/>
  <c r="G1029" i="17"/>
  <c r="F1029" i="17"/>
  <c r="G1028" i="17"/>
  <c r="F1028" i="17"/>
  <c r="H1028" i="17" s="1"/>
  <c r="G1027" i="17"/>
  <c r="F1027" i="17"/>
  <c r="G1026" i="17"/>
  <c r="F1026" i="17"/>
  <c r="G1025" i="17"/>
  <c r="F1025" i="17"/>
  <c r="G1024" i="17"/>
  <c r="F1024" i="17"/>
  <c r="G1023" i="17"/>
  <c r="F1023" i="17"/>
  <c r="I1022" i="17"/>
  <c r="G1022" i="17"/>
  <c r="F1022" i="17"/>
  <c r="H1022" i="17" s="1"/>
  <c r="G1021" i="17"/>
  <c r="F1021" i="17"/>
  <c r="G1020" i="17"/>
  <c r="F1020" i="17"/>
  <c r="G1019" i="17"/>
  <c r="F1019" i="17"/>
  <c r="I1019" i="17" s="1"/>
  <c r="G1018" i="17"/>
  <c r="F1018" i="17"/>
  <c r="G1017" i="17"/>
  <c r="F1017" i="17"/>
  <c r="G1016" i="17"/>
  <c r="H1016" i="17" s="1"/>
  <c r="F1016" i="17"/>
  <c r="I1016" i="17" s="1"/>
  <c r="G1015" i="17"/>
  <c r="F1015" i="17"/>
  <c r="H1015" i="17" s="1"/>
  <c r="G1014" i="17"/>
  <c r="F1014" i="17"/>
  <c r="I1013" i="17"/>
  <c r="G1013" i="17"/>
  <c r="F1013" i="17"/>
  <c r="H1013" i="17" s="1"/>
  <c r="G1012" i="17"/>
  <c r="F1012" i="17"/>
  <c r="G1011" i="17"/>
  <c r="F1011" i="17"/>
  <c r="G1010" i="17"/>
  <c r="F1010" i="17"/>
  <c r="I1010" i="17" s="1"/>
  <c r="G1009" i="17"/>
  <c r="F1009" i="17"/>
  <c r="G1008" i="17"/>
  <c r="F1008" i="17"/>
  <c r="G1007" i="17"/>
  <c r="H1007" i="17" s="1"/>
  <c r="F1007" i="17"/>
  <c r="G1006" i="17"/>
  <c r="F1006" i="17"/>
  <c r="G1005" i="17"/>
  <c r="F1005" i="17"/>
  <c r="I1004" i="17"/>
  <c r="G1004" i="17"/>
  <c r="F1004" i="17"/>
  <c r="H1004" i="17" s="1"/>
  <c r="G1003" i="17"/>
  <c r="F1003" i="17"/>
  <c r="H1003" i="17" s="1"/>
  <c r="G1002" i="17"/>
  <c r="F1002" i="17"/>
  <c r="G1001" i="17"/>
  <c r="F1001" i="17"/>
  <c r="I1001" i="17" s="1"/>
  <c r="G1000" i="17"/>
  <c r="F1000" i="17"/>
  <c r="G999" i="17"/>
  <c r="F999" i="17"/>
  <c r="G998" i="17"/>
  <c r="H998" i="17" s="1"/>
  <c r="F998" i="17"/>
  <c r="G997" i="17"/>
  <c r="F997" i="17"/>
  <c r="H997" i="17" s="1"/>
  <c r="G996" i="17"/>
  <c r="F996" i="17"/>
  <c r="I995" i="17"/>
  <c r="G995" i="17"/>
  <c r="F995" i="17"/>
  <c r="H995" i="17" s="1"/>
  <c r="G994" i="17"/>
  <c r="F994" i="17"/>
  <c r="G993" i="17"/>
  <c r="F993" i="17"/>
  <c r="G992" i="17"/>
  <c r="F992" i="17"/>
  <c r="I992" i="17" s="1"/>
  <c r="G991" i="17"/>
  <c r="F991" i="17"/>
  <c r="G990" i="17"/>
  <c r="F990" i="17"/>
  <c r="G989" i="17"/>
  <c r="H989" i="17" s="1"/>
  <c r="F989" i="17"/>
  <c r="G988" i="17"/>
  <c r="F988" i="17"/>
  <c r="G987" i="17"/>
  <c r="F987" i="17"/>
  <c r="I986" i="17"/>
  <c r="G986" i="17"/>
  <c r="F986" i="17"/>
  <c r="H986" i="17" s="1"/>
  <c r="G985" i="17"/>
  <c r="F985" i="17"/>
  <c r="H985" i="17" s="1"/>
  <c r="G984" i="17"/>
  <c r="F984" i="17"/>
  <c r="G983" i="17"/>
  <c r="F983" i="17"/>
  <c r="I983" i="17" s="1"/>
  <c r="G982" i="17"/>
  <c r="F982" i="17"/>
  <c r="G981" i="17"/>
  <c r="F981" i="17"/>
  <c r="G980" i="17"/>
  <c r="H980" i="17" s="1"/>
  <c r="F980" i="17"/>
  <c r="I980" i="17" s="1"/>
  <c r="G979" i="17"/>
  <c r="F979" i="17"/>
  <c r="H979" i="17" s="1"/>
  <c r="G978" i="17"/>
  <c r="F978" i="17"/>
  <c r="I977" i="17"/>
  <c r="G977" i="17"/>
  <c r="F977" i="17"/>
  <c r="H977" i="17" s="1"/>
  <c r="G976" i="17"/>
  <c r="F976" i="17"/>
  <c r="G975" i="17"/>
  <c r="F975" i="17"/>
  <c r="G974" i="17"/>
  <c r="F974" i="17"/>
  <c r="I974" i="17" s="1"/>
  <c r="G973" i="17"/>
  <c r="F973" i="17"/>
  <c r="G972" i="17"/>
  <c r="F972" i="17"/>
  <c r="G971" i="17"/>
  <c r="H971" i="17" s="1"/>
  <c r="F971" i="17"/>
  <c r="I971" i="17" s="1"/>
  <c r="G970" i="17"/>
  <c r="F970" i="17"/>
  <c r="G969" i="17"/>
  <c r="F969" i="17"/>
  <c r="I968" i="17"/>
  <c r="G968" i="17"/>
  <c r="F968" i="17"/>
  <c r="H968" i="17" s="1"/>
  <c r="G967" i="17"/>
  <c r="F967" i="17"/>
  <c r="H967" i="17" s="1"/>
  <c r="G966" i="17"/>
  <c r="F966" i="17"/>
  <c r="G965" i="17"/>
  <c r="F965" i="17"/>
  <c r="I965" i="17" s="1"/>
  <c r="G964" i="17"/>
  <c r="F964" i="17"/>
  <c r="G963" i="17"/>
  <c r="F963" i="17"/>
  <c r="G962" i="17"/>
  <c r="H962" i="17" s="1"/>
  <c r="F962" i="17"/>
  <c r="I962" i="17" s="1"/>
  <c r="G961" i="17"/>
  <c r="F961" i="17"/>
  <c r="H961" i="17" s="1"/>
  <c r="G960" i="17"/>
  <c r="F960" i="17"/>
  <c r="I959" i="17"/>
  <c r="G959" i="17"/>
  <c r="F959" i="17"/>
  <c r="H959" i="17" s="1"/>
  <c r="G958" i="17"/>
  <c r="F958" i="17"/>
  <c r="G957" i="17"/>
  <c r="F957" i="17"/>
  <c r="G956" i="17"/>
  <c r="F956" i="17"/>
  <c r="I956" i="17" s="1"/>
  <c r="G955" i="17"/>
  <c r="F955" i="17"/>
  <c r="G954" i="17"/>
  <c r="F954" i="17"/>
  <c r="G953" i="17"/>
  <c r="H953" i="17" s="1"/>
  <c r="F953" i="17"/>
  <c r="G952" i="17"/>
  <c r="F952" i="17"/>
  <c r="G951" i="17"/>
  <c r="F951" i="17"/>
  <c r="I950" i="17"/>
  <c r="G950" i="17"/>
  <c r="F950" i="17"/>
  <c r="H950" i="17" s="1"/>
  <c r="G949" i="17"/>
  <c r="F949" i="17"/>
  <c r="H949" i="17" s="1"/>
  <c r="G948" i="17"/>
  <c r="F948" i="17"/>
  <c r="G947" i="17"/>
  <c r="F947" i="17"/>
  <c r="I947" i="17" s="1"/>
  <c r="G946" i="17"/>
  <c r="F946" i="17"/>
  <c r="G945" i="17"/>
  <c r="F945" i="17"/>
  <c r="G944" i="17"/>
  <c r="H944" i="17" s="1"/>
  <c r="F944" i="17"/>
  <c r="G943" i="17"/>
  <c r="F943" i="17"/>
  <c r="H943" i="17" s="1"/>
  <c r="G942" i="17"/>
  <c r="F942" i="17"/>
  <c r="I941" i="17"/>
  <c r="G941" i="17"/>
  <c r="F941" i="17"/>
  <c r="H941" i="17" s="1"/>
  <c r="G940" i="17"/>
  <c r="F940" i="17"/>
  <c r="G939" i="17"/>
  <c r="F939" i="17"/>
  <c r="G938" i="17"/>
  <c r="F938" i="17"/>
  <c r="I938" i="17" s="1"/>
  <c r="G937" i="17"/>
  <c r="F937" i="17"/>
  <c r="G936" i="17"/>
  <c r="F936" i="17"/>
  <c r="G935" i="17"/>
  <c r="H935" i="17" s="1"/>
  <c r="F935" i="17"/>
  <c r="G934" i="17"/>
  <c r="F934" i="17"/>
  <c r="G933" i="17"/>
  <c r="F933" i="17"/>
  <c r="I932" i="17"/>
  <c r="G932" i="17"/>
  <c r="F932" i="17"/>
  <c r="H932" i="17" s="1"/>
  <c r="G931" i="17"/>
  <c r="F931" i="17"/>
  <c r="H931" i="17" s="1"/>
  <c r="G930" i="17"/>
  <c r="F930" i="17"/>
  <c r="G929" i="17"/>
  <c r="F929" i="17"/>
  <c r="I929" i="17" s="1"/>
  <c r="G928" i="17"/>
  <c r="F928" i="17"/>
  <c r="G927" i="17"/>
  <c r="F927" i="17"/>
  <c r="G926" i="17"/>
  <c r="H926" i="17" s="1"/>
  <c r="F926" i="17"/>
  <c r="I926" i="17" s="1"/>
  <c r="G925" i="17"/>
  <c r="F925" i="17"/>
  <c r="H925" i="17" s="1"/>
  <c r="G924" i="17"/>
  <c r="F924" i="17"/>
  <c r="I923" i="17"/>
  <c r="G923" i="17"/>
  <c r="F923" i="17"/>
  <c r="H923" i="17" s="1"/>
  <c r="G922" i="17"/>
  <c r="F922" i="17"/>
  <c r="G921" i="17"/>
  <c r="F921" i="17"/>
  <c r="G920" i="17"/>
  <c r="F920" i="17"/>
  <c r="I920" i="17" s="1"/>
  <c r="G919" i="17"/>
  <c r="F919" i="17"/>
  <c r="G918" i="17"/>
  <c r="F918" i="17"/>
  <c r="G917" i="17"/>
  <c r="H917" i="17" s="1"/>
  <c r="F917" i="17"/>
  <c r="I917" i="17" s="1"/>
  <c r="G916" i="17"/>
  <c r="F916" i="17"/>
  <c r="G915" i="17"/>
  <c r="F915" i="17"/>
  <c r="I914" i="17"/>
  <c r="G914" i="17"/>
  <c r="F914" i="17"/>
  <c r="H914" i="17" s="1"/>
  <c r="G913" i="17"/>
  <c r="F913" i="17"/>
  <c r="H913" i="17" s="1"/>
  <c r="G912" i="17"/>
  <c r="F912" i="17"/>
  <c r="G911" i="17"/>
  <c r="F911" i="17"/>
  <c r="I911" i="17" s="1"/>
  <c r="G910" i="17"/>
  <c r="F910" i="17"/>
  <c r="G909" i="17"/>
  <c r="F909" i="17"/>
  <c r="G908" i="17"/>
  <c r="H908" i="17" s="1"/>
  <c r="F908" i="17"/>
  <c r="I908" i="17" s="1"/>
  <c r="G907" i="17"/>
  <c r="F907" i="17"/>
  <c r="H907" i="17" s="1"/>
  <c r="G906" i="17"/>
  <c r="F906" i="17"/>
  <c r="I905" i="17"/>
  <c r="G905" i="17"/>
  <c r="F905" i="17"/>
  <c r="H905" i="17" s="1"/>
  <c r="G904" i="17"/>
  <c r="F904" i="17"/>
  <c r="G903" i="17"/>
  <c r="F903" i="17"/>
  <c r="G902" i="17"/>
  <c r="F902" i="17"/>
  <c r="G901" i="17"/>
  <c r="F901" i="17"/>
  <c r="G900" i="17"/>
  <c r="F900" i="17"/>
  <c r="H899" i="17"/>
  <c r="G899" i="17"/>
  <c r="F899" i="17"/>
  <c r="G898" i="17"/>
  <c r="F898" i="17"/>
  <c r="G897" i="17"/>
  <c r="F897" i="17"/>
  <c r="I896" i="17"/>
  <c r="G896" i="17"/>
  <c r="F896" i="17"/>
  <c r="H896" i="17" s="1"/>
  <c r="G895" i="17"/>
  <c r="F895" i="17"/>
  <c r="H895" i="17" s="1"/>
  <c r="G894" i="17"/>
  <c r="F894" i="17"/>
  <c r="G893" i="17"/>
  <c r="F893" i="17"/>
  <c r="G892" i="17"/>
  <c r="F892" i="17"/>
  <c r="G891" i="17"/>
  <c r="F891" i="17"/>
  <c r="H890" i="17"/>
  <c r="G890" i="17"/>
  <c r="F890" i="17"/>
  <c r="I890" i="17" s="1"/>
  <c r="G889" i="17"/>
  <c r="F889" i="17"/>
  <c r="H889" i="17" s="1"/>
  <c r="G888" i="17"/>
  <c r="F888" i="17"/>
  <c r="I887" i="17"/>
  <c r="G887" i="17"/>
  <c r="F887" i="17"/>
  <c r="H887" i="17" s="1"/>
  <c r="G886" i="17"/>
  <c r="F886" i="17"/>
  <c r="G885" i="17"/>
  <c r="F885" i="17"/>
  <c r="G884" i="17"/>
  <c r="F884" i="17"/>
  <c r="G883" i="17"/>
  <c r="F883" i="17"/>
  <c r="G882" i="17"/>
  <c r="F882" i="17"/>
  <c r="G881" i="17"/>
  <c r="H881" i="17" s="1"/>
  <c r="F881" i="17"/>
  <c r="I881" i="17" s="1"/>
  <c r="G880" i="17"/>
  <c r="F880" i="17"/>
  <c r="G879" i="17"/>
  <c r="F879" i="17"/>
  <c r="I878" i="17"/>
  <c r="G878" i="17"/>
  <c r="F878" i="17"/>
  <c r="H878" i="17" s="1"/>
  <c r="G877" i="17"/>
  <c r="F877" i="17"/>
  <c r="H877" i="17" s="1"/>
  <c r="G876" i="17"/>
  <c r="F876" i="17"/>
  <c r="G875" i="17"/>
  <c r="F875" i="17"/>
  <c r="G874" i="17"/>
  <c r="F874" i="17"/>
  <c r="G873" i="17"/>
  <c r="F873" i="17"/>
  <c r="H872" i="17"/>
  <c r="G872" i="17"/>
  <c r="F872" i="17"/>
  <c r="G871" i="17"/>
  <c r="F871" i="17"/>
  <c r="H871" i="17" s="1"/>
  <c r="G870" i="17"/>
  <c r="F870" i="17"/>
  <c r="I870" i="17" s="1"/>
  <c r="I869" i="17"/>
  <c r="G869" i="17"/>
  <c r="F869" i="17"/>
  <c r="G868" i="17"/>
  <c r="F868" i="17"/>
  <c r="H867" i="17"/>
  <c r="G867" i="17"/>
  <c r="F867" i="17"/>
  <c r="G866" i="17"/>
  <c r="F866" i="17"/>
  <c r="G865" i="17"/>
  <c r="F865" i="17"/>
  <c r="G864" i="17"/>
  <c r="F864" i="17"/>
  <c r="G863" i="17"/>
  <c r="F863" i="17"/>
  <c r="H863" i="17" s="1"/>
  <c r="I862" i="17"/>
  <c r="G862" i="17"/>
  <c r="F862" i="17"/>
  <c r="G861" i="17"/>
  <c r="F861" i="17"/>
  <c r="I860" i="17"/>
  <c r="G860" i="17"/>
  <c r="F860" i="17"/>
  <c r="G859" i="17"/>
  <c r="F859" i="17"/>
  <c r="G858" i="17"/>
  <c r="H858" i="17" s="1"/>
  <c r="F858" i="17"/>
  <c r="G857" i="17"/>
  <c r="F857" i="17"/>
  <c r="G856" i="17"/>
  <c r="F856" i="17"/>
  <c r="G855" i="17"/>
  <c r="F855" i="17"/>
  <c r="G854" i="17"/>
  <c r="F854" i="17"/>
  <c r="H854" i="17" s="1"/>
  <c r="I853" i="17"/>
  <c r="G853" i="17"/>
  <c r="F853" i="17"/>
  <c r="G852" i="17"/>
  <c r="F852" i="17"/>
  <c r="H852" i="17" s="1"/>
  <c r="I851" i="17"/>
  <c r="G851" i="17"/>
  <c r="F851" i="17"/>
  <c r="G850" i="17"/>
  <c r="F850" i="17"/>
  <c r="H849" i="17"/>
  <c r="G849" i="17"/>
  <c r="I849" i="17" s="1"/>
  <c r="F849" i="17"/>
  <c r="G848" i="17"/>
  <c r="F848" i="17"/>
  <c r="G847" i="17"/>
  <c r="F847" i="17"/>
  <c r="G846" i="17"/>
  <c r="F846" i="17"/>
  <c r="G845" i="17"/>
  <c r="F845" i="17"/>
  <c r="H845" i="17" s="1"/>
  <c r="I844" i="17"/>
  <c r="G844" i="17"/>
  <c r="F844" i="17"/>
  <c r="G843" i="17"/>
  <c r="F843" i="17"/>
  <c r="H843" i="17" s="1"/>
  <c r="I842" i="17"/>
  <c r="G842" i="17"/>
  <c r="F842" i="17"/>
  <c r="G841" i="17"/>
  <c r="F841" i="17"/>
  <c r="G840" i="17"/>
  <c r="I840" i="17" s="1"/>
  <c r="F840" i="17"/>
  <c r="G839" i="17"/>
  <c r="F839" i="17"/>
  <c r="G838" i="17"/>
  <c r="F838" i="17"/>
  <c r="G837" i="17"/>
  <c r="F837" i="17"/>
  <c r="G836" i="17"/>
  <c r="F836" i="17"/>
  <c r="H836" i="17" s="1"/>
  <c r="I835" i="17"/>
  <c r="G835" i="17"/>
  <c r="F835" i="17"/>
  <c r="G834" i="17"/>
  <c r="F834" i="17"/>
  <c r="H834" i="17" s="1"/>
  <c r="I833" i="17"/>
  <c r="G833" i="17"/>
  <c r="F833" i="17"/>
  <c r="H833" i="17" s="1"/>
  <c r="G832" i="17"/>
  <c r="F832" i="17"/>
  <c r="H831" i="17"/>
  <c r="G831" i="17"/>
  <c r="I831" i="17" s="1"/>
  <c r="F831" i="17"/>
  <c r="G830" i="17"/>
  <c r="F830" i="17"/>
  <c r="H830" i="17" s="1"/>
  <c r="G829" i="17"/>
  <c r="F829" i="17"/>
  <c r="G828" i="17"/>
  <c r="H828" i="17" s="1"/>
  <c r="F828" i="17"/>
  <c r="G827" i="17"/>
  <c r="F827" i="17"/>
  <c r="H827" i="17" s="1"/>
  <c r="I826" i="17"/>
  <c r="G826" i="17"/>
  <c r="F826" i="17"/>
  <c r="G825" i="17"/>
  <c r="F825" i="17"/>
  <c r="H825" i="17" s="1"/>
  <c r="I824" i="17"/>
  <c r="G824" i="17"/>
  <c r="F824" i="17"/>
  <c r="G823" i="17"/>
  <c r="F823" i="17"/>
  <c r="G822" i="17"/>
  <c r="I822" i="17" s="1"/>
  <c r="F822" i="17"/>
  <c r="G821" i="17"/>
  <c r="F821" i="17"/>
  <c r="I821" i="17" s="1"/>
  <c r="G820" i="17"/>
  <c r="F820" i="17"/>
  <c r="G819" i="17"/>
  <c r="F819" i="17"/>
  <c r="G818" i="17"/>
  <c r="F818" i="17"/>
  <c r="H818" i="17" s="1"/>
  <c r="I817" i="17"/>
  <c r="G817" i="17"/>
  <c r="F817" i="17"/>
  <c r="G816" i="17"/>
  <c r="F816" i="17"/>
  <c r="H816" i="17" s="1"/>
  <c r="I815" i="17"/>
  <c r="G815" i="17"/>
  <c r="F815" i="17"/>
  <c r="G814" i="17"/>
  <c r="F814" i="17"/>
  <c r="G813" i="17"/>
  <c r="I813" i="17" s="1"/>
  <c r="F813" i="17"/>
  <c r="H813" i="17" s="1"/>
  <c r="G812" i="17"/>
  <c r="F812" i="17"/>
  <c r="I812" i="17" s="1"/>
  <c r="G811" i="17"/>
  <c r="F811" i="17"/>
  <c r="G810" i="17"/>
  <c r="F810" i="17"/>
  <c r="G809" i="17"/>
  <c r="F809" i="17"/>
  <c r="H809" i="17" s="1"/>
  <c r="I808" i="17"/>
  <c r="G808" i="17"/>
  <c r="F808" i="17"/>
  <c r="G807" i="17"/>
  <c r="F807" i="17"/>
  <c r="H807" i="17" s="1"/>
  <c r="I806" i="17"/>
  <c r="G806" i="17"/>
  <c r="F806" i="17"/>
  <c r="G805" i="17"/>
  <c r="F805" i="17"/>
  <c r="G804" i="17"/>
  <c r="I804" i="17" s="1"/>
  <c r="F804" i="17"/>
  <c r="H804" i="17" s="1"/>
  <c r="G803" i="17"/>
  <c r="F803" i="17"/>
  <c r="I803" i="17" s="1"/>
  <c r="G802" i="17"/>
  <c r="F802" i="17"/>
  <c r="G801" i="17"/>
  <c r="F801" i="17"/>
  <c r="G800" i="17"/>
  <c r="F800" i="17"/>
  <c r="H800" i="17" s="1"/>
  <c r="I799" i="17"/>
  <c r="G799" i="17"/>
  <c r="F799" i="17"/>
  <c r="G798" i="17"/>
  <c r="F798" i="17"/>
  <c r="H798" i="17" s="1"/>
  <c r="I797" i="17"/>
  <c r="G797" i="17"/>
  <c r="F797" i="17"/>
  <c r="G796" i="17"/>
  <c r="F796" i="17"/>
  <c r="G795" i="17"/>
  <c r="I795" i="17" s="1"/>
  <c r="F795" i="17"/>
  <c r="G794" i="17"/>
  <c r="F794" i="17"/>
  <c r="I794" i="17" s="1"/>
  <c r="G793" i="17"/>
  <c r="F793" i="17"/>
  <c r="G792" i="17"/>
  <c r="F792" i="17"/>
  <c r="G791" i="17"/>
  <c r="F791" i="17"/>
  <c r="H791" i="17" s="1"/>
  <c r="I790" i="17"/>
  <c r="G790" i="17"/>
  <c r="F790" i="17"/>
  <c r="G789" i="17"/>
  <c r="F789" i="17"/>
  <c r="G788" i="17"/>
  <c r="F788" i="17"/>
  <c r="I788" i="17" s="1"/>
  <c r="G787" i="17"/>
  <c r="I787" i="17" s="1"/>
  <c r="F787" i="17"/>
  <c r="G786" i="17"/>
  <c r="F786" i="17"/>
  <c r="H786" i="17" s="1"/>
  <c r="G785" i="17"/>
  <c r="F785" i="17"/>
  <c r="G784" i="17"/>
  <c r="F784" i="17"/>
  <c r="G783" i="17"/>
  <c r="F783" i="17"/>
  <c r="H783" i="17" s="1"/>
  <c r="I782" i="17"/>
  <c r="G782" i="17"/>
  <c r="F782" i="17"/>
  <c r="G781" i="17"/>
  <c r="F781" i="17"/>
  <c r="G780" i="17"/>
  <c r="F780" i="17"/>
  <c r="H780" i="17" s="1"/>
  <c r="I779" i="17"/>
  <c r="G779" i="17"/>
  <c r="F779" i="17"/>
  <c r="G778" i="17"/>
  <c r="F778" i="17"/>
  <c r="G777" i="17"/>
  <c r="F777" i="17"/>
  <c r="G776" i="17"/>
  <c r="F776" i="17"/>
  <c r="H776" i="17" s="1"/>
  <c r="G775" i="17"/>
  <c r="F775" i="17"/>
  <c r="G774" i="17"/>
  <c r="F774" i="17"/>
  <c r="G773" i="17"/>
  <c r="F773" i="17"/>
  <c r="H773" i="17" s="1"/>
  <c r="G772" i="17"/>
  <c r="F772" i="17"/>
  <c r="G771" i="17"/>
  <c r="F771" i="17"/>
  <c r="G770" i="17"/>
  <c r="F770" i="17"/>
  <c r="G769" i="17"/>
  <c r="F769" i="17"/>
  <c r="G768" i="17"/>
  <c r="F768" i="17"/>
  <c r="H768" i="17" s="1"/>
  <c r="G767" i="17"/>
  <c r="F767" i="17"/>
  <c r="G766" i="17"/>
  <c r="F766" i="17"/>
  <c r="G765" i="17"/>
  <c r="F765" i="17"/>
  <c r="H765" i="17" s="1"/>
  <c r="I764" i="17"/>
  <c r="G764" i="17"/>
  <c r="F764" i="17"/>
  <c r="G763" i="17"/>
  <c r="F763" i="17"/>
  <c r="G762" i="17"/>
  <c r="F762" i="17"/>
  <c r="H762" i="17" s="1"/>
  <c r="I761" i="17"/>
  <c r="G761" i="17"/>
  <c r="F761" i="17"/>
  <c r="G760" i="17"/>
  <c r="F760" i="17"/>
  <c r="G759" i="17"/>
  <c r="F759" i="17"/>
  <c r="G758" i="17"/>
  <c r="F758" i="17"/>
  <c r="H758" i="17" s="1"/>
  <c r="G757" i="17"/>
  <c r="F757" i="17"/>
  <c r="G756" i="17"/>
  <c r="F756" i="17"/>
  <c r="G755" i="17"/>
  <c r="F755" i="17"/>
  <c r="H755" i="17" s="1"/>
  <c r="G754" i="17"/>
  <c r="F754" i="17"/>
  <c r="G753" i="17"/>
  <c r="F753" i="17"/>
  <c r="G752" i="17"/>
  <c r="F752" i="17"/>
  <c r="G751" i="17"/>
  <c r="F751" i="17"/>
  <c r="G750" i="17"/>
  <c r="F750" i="17"/>
  <c r="H750" i="17" s="1"/>
  <c r="G749" i="17"/>
  <c r="F749" i="17"/>
  <c r="G748" i="17"/>
  <c r="F748" i="17"/>
  <c r="G747" i="17"/>
  <c r="F747" i="17"/>
  <c r="H747" i="17" s="1"/>
  <c r="I746" i="17"/>
  <c r="G746" i="17"/>
  <c r="F746" i="17"/>
  <c r="G745" i="17"/>
  <c r="F745" i="17"/>
  <c r="G744" i="17"/>
  <c r="F744" i="17"/>
  <c r="H744" i="17" s="1"/>
  <c r="I743" i="17"/>
  <c r="G743" i="17"/>
  <c r="F743" i="17"/>
  <c r="G742" i="17"/>
  <c r="F742" i="17"/>
  <c r="G741" i="17"/>
  <c r="F741" i="17"/>
  <c r="G740" i="17"/>
  <c r="F740" i="17"/>
  <c r="H740" i="17" s="1"/>
  <c r="G739" i="17"/>
  <c r="F739" i="17"/>
  <c r="G738" i="17"/>
  <c r="F738" i="17"/>
  <c r="G737" i="17"/>
  <c r="F737" i="17"/>
  <c r="H737" i="17" s="1"/>
  <c r="G736" i="17"/>
  <c r="F736" i="17"/>
  <c r="G735" i="17"/>
  <c r="F735" i="17"/>
  <c r="H735" i="17" s="1"/>
  <c r="G734" i="17"/>
  <c r="F734" i="17"/>
  <c r="G733" i="17"/>
  <c r="F733" i="17"/>
  <c r="G732" i="17"/>
  <c r="F732" i="17"/>
  <c r="H732" i="17" s="1"/>
  <c r="G731" i="17"/>
  <c r="F731" i="17"/>
  <c r="G730" i="17"/>
  <c r="F730" i="17"/>
  <c r="G729" i="17"/>
  <c r="F729" i="17"/>
  <c r="H729" i="17" s="1"/>
  <c r="I728" i="17"/>
  <c r="G728" i="17"/>
  <c r="F728" i="17"/>
  <c r="G727" i="17"/>
  <c r="F727" i="17"/>
  <c r="G726" i="17"/>
  <c r="F726" i="17"/>
  <c r="H726" i="17" s="1"/>
  <c r="I725" i="17"/>
  <c r="G725" i="17"/>
  <c r="F725" i="17"/>
  <c r="H725" i="17" s="1"/>
  <c r="G724" i="17"/>
  <c r="F724" i="17"/>
  <c r="G723" i="17"/>
  <c r="F723" i="17"/>
  <c r="G722" i="17"/>
  <c r="F722" i="17"/>
  <c r="H722" i="17" s="1"/>
  <c r="G721" i="17"/>
  <c r="F721" i="17"/>
  <c r="G720" i="17"/>
  <c r="F720" i="17"/>
  <c r="G719" i="17"/>
  <c r="F719" i="17"/>
  <c r="H719" i="17" s="1"/>
  <c r="G718" i="17"/>
  <c r="F718" i="17"/>
  <c r="G717" i="17"/>
  <c r="F717" i="17"/>
  <c r="H717" i="17" s="1"/>
  <c r="G716" i="17"/>
  <c r="F716" i="17"/>
  <c r="G715" i="17"/>
  <c r="F715" i="17"/>
  <c r="G714" i="17"/>
  <c r="F714" i="17"/>
  <c r="H714" i="17" s="1"/>
  <c r="G713" i="17"/>
  <c r="F713" i="17"/>
  <c r="G712" i="17"/>
  <c r="F712" i="17"/>
  <c r="G711" i="17"/>
  <c r="F711" i="17"/>
  <c r="H711" i="17" s="1"/>
  <c r="I710" i="17"/>
  <c r="G710" i="17"/>
  <c r="F710" i="17"/>
  <c r="G709" i="17"/>
  <c r="F709" i="17"/>
  <c r="G708" i="17"/>
  <c r="F708" i="17"/>
  <c r="H708" i="17" s="1"/>
  <c r="I707" i="17"/>
  <c r="G707" i="17"/>
  <c r="F707" i="17"/>
  <c r="H707" i="17" s="1"/>
  <c r="G706" i="17"/>
  <c r="F706" i="17"/>
  <c r="G705" i="17"/>
  <c r="F705" i="17"/>
  <c r="G704" i="17"/>
  <c r="F704" i="17"/>
  <c r="H704" i="17" s="1"/>
  <c r="G703" i="17"/>
  <c r="F703" i="17"/>
  <c r="G702" i="17"/>
  <c r="F702" i="17"/>
  <c r="G701" i="17"/>
  <c r="F701" i="17"/>
  <c r="H701" i="17" s="1"/>
  <c r="G700" i="17"/>
  <c r="F700" i="17"/>
  <c r="G699" i="17"/>
  <c r="F699" i="17"/>
  <c r="H699" i="17" s="1"/>
  <c r="G698" i="17"/>
  <c r="F698" i="17"/>
  <c r="G697" i="17"/>
  <c r="F697" i="17"/>
  <c r="G696" i="17"/>
  <c r="F696" i="17"/>
  <c r="H696" i="17" s="1"/>
  <c r="G695" i="17"/>
  <c r="F695" i="17"/>
  <c r="G694" i="17"/>
  <c r="F694" i="17"/>
  <c r="G693" i="17"/>
  <c r="F693" i="17"/>
  <c r="H693" i="17" s="1"/>
  <c r="I692" i="17"/>
  <c r="G692" i="17"/>
  <c r="F692" i="17"/>
  <c r="G691" i="17"/>
  <c r="F691" i="17"/>
  <c r="G690" i="17"/>
  <c r="F690" i="17"/>
  <c r="H690" i="17" s="1"/>
  <c r="I689" i="17"/>
  <c r="G689" i="17"/>
  <c r="F689" i="17"/>
  <c r="H689" i="17" s="1"/>
  <c r="G688" i="17"/>
  <c r="F688" i="17"/>
  <c r="G687" i="17"/>
  <c r="F687" i="17"/>
  <c r="G686" i="17"/>
  <c r="F686" i="17"/>
  <c r="G685" i="17"/>
  <c r="F685" i="17"/>
  <c r="G684" i="17"/>
  <c r="F684" i="17"/>
  <c r="G683" i="17"/>
  <c r="F683" i="17"/>
  <c r="H683" i="17" s="1"/>
  <c r="G682" i="17"/>
  <c r="F682" i="17"/>
  <c r="G681" i="17"/>
  <c r="F681" i="17"/>
  <c r="H681" i="17" s="1"/>
  <c r="G680" i="17"/>
  <c r="F680" i="17"/>
  <c r="G679" i="17"/>
  <c r="F679" i="17"/>
  <c r="G678" i="17"/>
  <c r="F678" i="17"/>
  <c r="G677" i="17"/>
  <c r="F677" i="17"/>
  <c r="G676" i="17"/>
  <c r="F676" i="17"/>
  <c r="G675" i="17"/>
  <c r="F675" i="17"/>
  <c r="H675" i="17" s="1"/>
  <c r="I674" i="17"/>
  <c r="G674" i="17"/>
  <c r="F674" i="17"/>
  <c r="G673" i="17"/>
  <c r="F673" i="17"/>
  <c r="G672" i="17"/>
  <c r="F672" i="17"/>
  <c r="H672" i="17" s="1"/>
  <c r="I671" i="17"/>
  <c r="G671" i="17"/>
  <c r="F671" i="17"/>
  <c r="H671" i="17" s="1"/>
  <c r="G670" i="17"/>
  <c r="F670" i="17"/>
  <c r="G669" i="17"/>
  <c r="F669" i="17"/>
  <c r="G668" i="17"/>
  <c r="F668" i="17"/>
  <c r="G667" i="17"/>
  <c r="F667" i="17"/>
  <c r="G666" i="17"/>
  <c r="F666" i="17"/>
  <c r="G665" i="17"/>
  <c r="F665" i="17"/>
  <c r="H665" i="17" s="1"/>
  <c r="G664" i="17"/>
  <c r="F664" i="17"/>
  <c r="G663" i="17"/>
  <c r="F663" i="17"/>
  <c r="H663" i="17" s="1"/>
  <c r="G662" i="17"/>
  <c r="F662" i="17"/>
  <c r="G661" i="17"/>
  <c r="F661" i="17"/>
  <c r="G660" i="17"/>
  <c r="F660" i="17"/>
  <c r="G659" i="17"/>
  <c r="F659" i="17"/>
  <c r="G658" i="17"/>
  <c r="F658" i="17"/>
  <c r="G657" i="17"/>
  <c r="F657" i="17"/>
  <c r="H657" i="17" s="1"/>
  <c r="I656" i="17"/>
  <c r="G656" i="17"/>
  <c r="F656" i="17"/>
  <c r="G655" i="17"/>
  <c r="F655" i="17"/>
  <c r="G654" i="17"/>
  <c r="F654" i="17"/>
  <c r="H654" i="17" s="1"/>
  <c r="I653" i="17"/>
  <c r="G653" i="17"/>
  <c r="F653" i="17"/>
  <c r="H653" i="17" s="1"/>
  <c r="G652" i="17"/>
  <c r="F652" i="17"/>
  <c r="G651" i="17"/>
  <c r="F651" i="17"/>
  <c r="G650" i="17"/>
  <c r="F650" i="17"/>
  <c r="H650" i="17" s="1"/>
  <c r="G649" i="17"/>
  <c r="F649" i="17"/>
  <c r="G648" i="17"/>
  <c r="F648" i="17"/>
  <c r="G647" i="17"/>
  <c r="F647" i="17"/>
  <c r="G646" i="17"/>
  <c r="F646" i="17"/>
  <c r="G645" i="17"/>
  <c r="F645" i="17"/>
  <c r="G644" i="17"/>
  <c r="F644" i="17"/>
  <c r="G643" i="17"/>
  <c r="I643" i="17" s="1"/>
  <c r="F643" i="17"/>
  <c r="G642" i="17"/>
  <c r="F642" i="17"/>
  <c r="G641" i="17"/>
  <c r="F641" i="17"/>
  <c r="G640" i="17"/>
  <c r="F640" i="17"/>
  <c r="G639" i="17"/>
  <c r="F639" i="17"/>
  <c r="I638" i="17"/>
  <c r="G638" i="17"/>
  <c r="F638" i="17"/>
  <c r="G637" i="17"/>
  <c r="I637" i="17" s="1"/>
  <c r="F637" i="17"/>
  <c r="G636" i="17"/>
  <c r="F636" i="17"/>
  <c r="I635" i="17"/>
  <c r="G635" i="17"/>
  <c r="F635" i="17"/>
  <c r="H635" i="17" s="1"/>
  <c r="G634" i="17"/>
  <c r="I634" i="17" s="1"/>
  <c r="F634" i="17"/>
  <c r="G633" i="17"/>
  <c r="F633" i="17"/>
  <c r="G632" i="17"/>
  <c r="F632" i="17"/>
  <c r="H632" i="17" s="1"/>
  <c r="G631" i="17"/>
  <c r="F631" i="17"/>
  <c r="H630" i="17"/>
  <c r="G630" i="17"/>
  <c r="F630" i="17"/>
  <c r="I630" i="17" s="1"/>
  <c r="G629" i="17"/>
  <c r="F629" i="17"/>
  <c r="H628" i="17"/>
  <c r="G628" i="17"/>
  <c r="I628" i="17" s="1"/>
  <c r="F628" i="17"/>
  <c r="G627" i="17"/>
  <c r="F627" i="17"/>
  <c r="G626" i="17"/>
  <c r="F626" i="17"/>
  <c r="G625" i="17"/>
  <c r="F625" i="17"/>
  <c r="G624" i="17"/>
  <c r="F624" i="17"/>
  <c r="G623" i="17"/>
  <c r="F623" i="17"/>
  <c r="G622" i="17"/>
  <c r="I622" i="17" s="1"/>
  <c r="F622" i="17"/>
  <c r="G621" i="17"/>
  <c r="F621" i="17"/>
  <c r="G620" i="17"/>
  <c r="F620" i="17"/>
  <c r="H620" i="17" s="1"/>
  <c r="G619" i="17"/>
  <c r="F619" i="17"/>
  <c r="H618" i="17"/>
  <c r="G618" i="17"/>
  <c r="F618" i="17"/>
  <c r="I618" i="17" s="1"/>
  <c r="G617" i="17"/>
  <c r="F617" i="17"/>
  <c r="H616" i="17"/>
  <c r="G616" i="17"/>
  <c r="I616" i="17" s="1"/>
  <c r="F616" i="17"/>
  <c r="G615" i="17"/>
  <c r="F615" i="17"/>
  <c r="G614" i="17"/>
  <c r="F614" i="17"/>
  <c r="G613" i="17"/>
  <c r="F613" i="17"/>
  <c r="G612" i="17"/>
  <c r="F612" i="17"/>
  <c r="G611" i="17"/>
  <c r="F611" i="17"/>
  <c r="G610" i="17"/>
  <c r="I610" i="17" s="1"/>
  <c r="F610" i="17"/>
  <c r="G609" i="17"/>
  <c r="F609" i="17"/>
  <c r="G608" i="17"/>
  <c r="F608" i="17"/>
  <c r="H608" i="17" s="1"/>
  <c r="G607" i="17"/>
  <c r="F607" i="17"/>
  <c r="H606" i="17"/>
  <c r="G606" i="17"/>
  <c r="F606" i="17"/>
  <c r="I606" i="17" s="1"/>
  <c r="G605" i="17"/>
  <c r="F605" i="17"/>
  <c r="H604" i="17"/>
  <c r="G604" i="17"/>
  <c r="I604" i="17" s="1"/>
  <c r="F604" i="17"/>
  <c r="G603" i="17"/>
  <c r="F603" i="17"/>
  <c r="G602" i="17"/>
  <c r="F602" i="17"/>
  <c r="G601" i="17"/>
  <c r="F601" i="17"/>
  <c r="G600" i="17"/>
  <c r="F600" i="17"/>
  <c r="G599" i="17"/>
  <c r="F599" i="17"/>
  <c r="G598" i="17"/>
  <c r="I598" i="17" s="1"/>
  <c r="F598" i="17"/>
  <c r="G597" i="17"/>
  <c r="F597" i="17"/>
  <c r="G596" i="17"/>
  <c r="F596" i="17"/>
  <c r="H596" i="17" s="1"/>
  <c r="G595" i="17"/>
  <c r="F595" i="17"/>
  <c r="H594" i="17"/>
  <c r="G594" i="17"/>
  <c r="F594" i="17"/>
  <c r="I594" i="17" s="1"/>
  <c r="G593" i="17"/>
  <c r="F593" i="17"/>
  <c r="H592" i="17"/>
  <c r="G592" i="17"/>
  <c r="I592" i="17" s="1"/>
  <c r="F592" i="17"/>
  <c r="G591" i="17"/>
  <c r="F591" i="17"/>
  <c r="G590" i="17"/>
  <c r="F590" i="17"/>
  <c r="G589" i="17"/>
  <c r="F589" i="17"/>
  <c r="G588" i="17"/>
  <c r="F588" i="17"/>
  <c r="G587" i="17"/>
  <c r="F587" i="17"/>
  <c r="H586" i="17"/>
  <c r="G586" i="17"/>
  <c r="I586" i="17" s="1"/>
  <c r="F586" i="17"/>
  <c r="G585" i="17"/>
  <c r="F585" i="17"/>
  <c r="G584" i="17"/>
  <c r="F584" i="17"/>
  <c r="H584" i="17" s="1"/>
  <c r="G583" i="17"/>
  <c r="F583" i="17"/>
  <c r="G582" i="17"/>
  <c r="F582" i="17"/>
  <c r="I582" i="17" s="1"/>
  <c r="G581" i="17"/>
  <c r="F581" i="17"/>
  <c r="H580" i="17"/>
  <c r="G580" i="17"/>
  <c r="I580" i="17" s="1"/>
  <c r="F580" i="17"/>
  <c r="G579" i="17"/>
  <c r="F579" i="17"/>
  <c r="G578" i="17"/>
  <c r="F578" i="17"/>
  <c r="G577" i="17"/>
  <c r="F577" i="17"/>
  <c r="G576" i="17"/>
  <c r="F576" i="17"/>
  <c r="G575" i="17"/>
  <c r="F575" i="17"/>
  <c r="H574" i="17"/>
  <c r="G574" i="17"/>
  <c r="I574" i="17" s="1"/>
  <c r="F574" i="17"/>
  <c r="G573" i="17"/>
  <c r="F573" i="17"/>
  <c r="G572" i="17"/>
  <c r="F572" i="17"/>
  <c r="H572" i="17" s="1"/>
  <c r="G571" i="17"/>
  <c r="F571" i="17"/>
  <c r="G570" i="17"/>
  <c r="F570" i="17"/>
  <c r="I570" i="17" s="1"/>
  <c r="G569" i="17"/>
  <c r="F569" i="17"/>
  <c r="H568" i="17"/>
  <c r="G568" i="17"/>
  <c r="I568" i="17" s="1"/>
  <c r="F568" i="17"/>
  <c r="G567" i="17"/>
  <c r="F567" i="17"/>
  <c r="G566" i="17"/>
  <c r="F566" i="17"/>
  <c r="G565" i="17"/>
  <c r="F565" i="17"/>
  <c r="G564" i="17"/>
  <c r="F564" i="17"/>
  <c r="G563" i="17"/>
  <c r="F563" i="17"/>
  <c r="G562" i="17"/>
  <c r="I562" i="17" s="1"/>
  <c r="F562" i="17"/>
  <c r="G561" i="17"/>
  <c r="F561" i="17"/>
  <c r="G560" i="17"/>
  <c r="F560" i="17"/>
  <c r="H560" i="17" s="1"/>
  <c r="G559" i="17"/>
  <c r="F559" i="17"/>
  <c r="G558" i="17"/>
  <c r="F558" i="17"/>
  <c r="I558" i="17" s="1"/>
  <c r="G557" i="17"/>
  <c r="F557" i="17"/>
  <c r="H556" i="17"/>
  <c r="G556" i="17"/>
  <c r="F556" i="17"/>
  <c r="G555" i="17"/>
  <c r="F555" i="17"/>
  <c r="G554" i="17"/>
  <c r="F554" i="17"/>
  <c r="G553" i="17"/>
  <c r="F553" i="17"/>
  <c r="G552" i="17"/>
  <c r="F552" i="17"/>
  <c r="G551" i="17"/>
  <c r="F551" i="17"/>
  <c r="H550" i="17"/>
  <c r="G550" i="17"/>
  <c r="I550" i="17" s="1"/>
  <c r="F550" i="17"/>
  <c r="G549" i="17"/>
  <c r="F549" i="17"/>
  <c r="G548" i="17"/>
  <c r="F548" i="17"/>
  <c r="H548" i="17" s="1"/>
  <c r="G547" i="17"/>
  <c r="F547" i="17"/>
  <c r="G546" i="17"/>
  <c r="F546" i="17"/>
  <c r="I546" i="17" s="1"/>
  <c r="G545" i="17"/>
  <c r="F545" i="17"/>
  <c r="H544" i="17"/>
  <c r="G544" i="17"/>
  <c r="I544" i="17" s="1"/>
  <c r="F544" i="17"/>
  <c r="G543" i="17"/>
  <c r="F543" i="17"/>
  <c r="G542" i="17"/>
  <c r="F542" i="17"/>
  <c r="G541" i="17"/>
  <c r="F541" i="17"/>
  <c r="G540" i="17"/>
  <c r="F540" i="17"/>
  <c r="G539" i="17"/>
  <c r="F539" i="17"/>
  <c r="G538" i="17"/>
  <c r="I538" i="17" s="1"/>
  <c r="F538" i="17"/>
  <c r="G537" i="17"/>
  <c r="F537" i="17"/>
  <c r="G536" i="17"/>
  <c r="F536" i="17"/>
  <c r="H536" i="17" s="1"/>
  <c r="G535" i="17"/>
  <c r="F535" i="17"/>
  <c r="H534" i="17"/>
  <c r="G534" i="17"/>
  <c r="F534" i="17"/>
  <c r="I534" i="17" s="1"/>
  <c r="G533" i="17"/>
  <c r="F533" i="17"/>
  <c r="H532" i="17"/>
  <c r="G532" i="17"/>
  <c r="I532" i="17" s="1"/>
  <c r="F532" i="17"/>
  <c r="G531" i="17"/>
  <c r="F531" i="17"/>
  <c r="G530" i="17"/>
  <c r="F530" i="17"/>
  <c r="G529" i="17"/>
  <c r="F529" i="17"/>
  <c r="G528" i="17"/>
  <c r="F528" i="17"/>
  <c r="G527" i="17"/>
  <c r="F527" i="17"/>
  <c r="G526" i="17"/>
  <c r="I526" i="17" s="1"/>
  <c r="F526" i="17"/>
  <c r="G525" i="17"/>
  <c r="F525" i="17"/>
  <c r="G524" i="17"/>
  <c r="F524" i="17"/>
  <c r="H524" i="17" s="1"/>
  <c r="G523" i="17"/>
  <c r="F523" i="17"/>
  <c r="H522" i="17"/>
  <c r="G522" i="17"/>
  <c r="F522" i="17"/>
  <c r="I522" i="17" s="1"/>
  <c r="G521" i="17"/>
  <c r="F521" i="17"/>
  <c r="H520" i="17"/>
  <c r="G520" i="17"/>
  <c r="I520" i="17" s="1"/>
  <c r="F520" i="17"/>
  <c r="G519" i="17"/>
  <c r="F519" i="17"/>
  <c r="G518" i="17"/>
  <c r="F518" i="17"/>
  <c r="G517" i="17"/>
  <c r="F517" i="17"/>
  <c r="G516" i="17"/>
  <c r="F516" i="17"/>
  <c r="G515" i="17"/>
  <c r="F515" i="17"/>
  <c r="H514" i="17"/>
  <c r="G514" i="17"/>
  <c r="I514" i="17" s="1"/>
  <c r="F514" i="17"/>
  <c r="G513" i="17"/>
  <c r="F513" i="17"/>
  <c r="G512" i="17"/>
  <c r="F512" i="17"/>
  <c r="H512" i="17" s="1"/>
  <c r="G511" i="17"/>
  <c r="F511" i="17"/>
  <c r="G510" i="17"/>
  <c r="F510" i="17"/>
  <c r="I510" i="17" s="1"/>
  <c r="G509" i="17"/>
  <c r="F509" i="17"/>
  <c r="H508" i="17"/>
  <c r="G508" i="17"/>
  <c r="I508" i="17" s="1"/>
  <c r="F508" i="17"/>
  <c r="G507" i="17"/>
  <c r="F507" i="17"/>
  <c r="G506" i="17"/>
  <c r="F506" i="17"/>
  <c r="G505" i="17"/>
  <c r="F505" i="17"/>
  <c r="G504" i="17"/>
  <c r="F504" i="17"/>
  <c r="G503" i="17"/>
  <c r="F503" i="17"/>
  <c r="G502" i="17"/>
  <c r="I502" i="17" s="1"/>
  <c r="F502" i="17"/>
  <c r="G501" i="17"/>
  <c r="F501" i="17"/>
  <c r="G500" i="17"/>
  <c r="F500" i="17"/>
  <c r="H500" i="17" s="1"/>
  <c r="G499" i="17"/>
  <c r="F499" i="17"/>
  <c r="H498" i="17"/>
  <c r="G498" i="17"/>
  <c r="F498" i="17"/>
  <c r="I498" i="17" s="1"/>
  <c r="G497" i="17"/>
  <c r="F497" i="17"/>
  <c r="H496" i="17"/>
  <c r="G496" i="17"/>
  <c r="I496" i="17" s="1"/>
  <c r="F496" i="17"/>
  <c r="G495" i="17"/>
  <c r="F495" i="17"/>
  <c r="G494" i="17"/>
  <c r="F494" i="17"/>
  <c r="G493" i="17"/>
  <c r="F493" i="17"/>
  <c r="G492" i="17"/>
  <c r="F492" i="17"/>
  <c r="G491" i="17"/>
  <c r="F491" i="17"/>
  <c r="G490" i="17"/>
  <c r="I490" i="17" s="1"/>
  <c r="F490" i="17"/>
  <c r="G489" i="17"/>
  <c r="F489" i="17"/>
  <c r="G488" i="17"/>
  <c r="F488" i="17"/>
  <c r="H488" i="17" s="1"/>
  <c r="G487" i="17"/>
  <c r="F487" i="17"/>
  <c r="G486" i="17"/>
  <c r="F486" i="17"/>
  <c r="I486" i="17" s="1"/>
  <c r="G485" i="17"/>
  <c r="F485" i="17"/>
  <c r="H484" i="17"/>
  <c r="G484" i="17"/>
  <c r="I484" i="17" s="1"/>
  <c r="F484" i="17"/>
  <c r="G483" i="17"/>
  <c r="F483" i="17"/>
  <c r="G482" i="17"/>
  <c r="F482" i="17"/>
  <c r="G481" i="17"/>
  <c r="F481" i="17"/>
  <c r="G480" i="17"/>
  <c r="F480" i="17"/>
  <c r="G479" i="17"/>
  <c r="F479" i="17"/>
  <c r="G478" i="17"/>
  <c r="I478" i="17" s="1"/>
  <c r="F478" i="17"/>
  <c r="G477" i="17"/>
  <c r="F477" i="17"/>
  <c r="G476" i="17"/>
  <c r="F476" i="17"/>
  <c r="H476" i="17" s="1"/>
  <c r="G475" i="17"/>
  <c r="F475" i="17"/>
  <c r="G474" i="17"/>
  <c r="F474" i="17"/>
  <c r="I474" i="17" s="1"/>
  <c r="G473" i="17"/>
  <c r="F473" i="17"/>
  <c r="H472" i="17"/>
  <c r="G472" i="17"/>
  <c r="I472" i="17" s="1"/>
  <c r="F472" i="17"/>
  <c r="G471" i="17"/>
  <c r="F471" i="17"/>
  <c r="G470" i="17"/>
  <c r="F470" i="17"/>
  <c r="G469" i="17"/>
  <c r="F469" i="17"/>
  <c r="G468" i="17"/>
  <c r="F468" i="17"/>
  <c r="G467" i="17"/>
  <c r="F467" i="17"/>
  <c r="G466" i="17"/>
  <c r="I466" i="17" s="1"/>
  <c r="F466" i="17"/>
  <c r="G465" i="17"/>
  <c r="F465" i="17"/>
  <c r="G464" i="17"/>
  <c r="F464" i="17"/>
  <c r="H464" i="17" s="1"/>
  <c r="G463" i="17"/>
  <c r="F463" i="17"/>
  <c r="H462" i="17"/>
  <c r="G462" i="17"/>
  <c r="F462" i="17"/>
  <c r="I462" i="17" s="1"/>
  <c r="G461" i="17"/>
  <c r="F461" i="17"/>
  <c r="H460" i="17"/>
  <c r="G460" i="17"/>
  <c r="I460" i="17" s="1"/>
  <c r="F460" i="17"/>
  <c r="G459" i="17"/>
  <c r="F459" i="17"/>
  <c r="G458" i="17"/>
  <c r="F458" i="17"/>
  <c r="G457" i="17"/>
  <c r="F457" i="17"/>
  <c r="G456" i="17"/>
  <c r="F456" i="17"/>
  <c r="G455" i="17"/>
  <c r="F455" i="17"/>
  <c r="G454" i="17"/>
  <c r="I454" i="17" s="1"/>
  <c r="F454" i="17"/>
  <c r="G453" i="17"/>
  <c r="F453" i="17"/>
  <c r="G452" i="17"/>
  <c r="F452" i="17"/>
  <c r="H452" i="17" s="1"/>
  <c r="G451" i="17"/>
  <c r="F451" i="17"/>
  <c r="H450" i="17"/>
  <c r="G450" i="17"/>
  <c r="F450" i="17"/>
  <c r="I450" i="17" s="1"/>
  <c r="G449" i="17"/>
  <c r="F449" i="17"/>
  <c r="H448" i="17"/>
  <c r="G448" i="17"/>
  <c r="I448" i="17" s="1"/>
  <c r="F448" i="17"/>
  <c r="G447" i="17"/>
  <c r="F447" i="17"/>
  <c r="G446" i="17"/>
  <c r="F446" i="17"/>
  <c r="G445" i="17"/>
  <c r="F445" i="17"/>
  <c r="G444" i="17"/>
  <c r="F444" i="17"/>
  <c r="G443" i="17"/>
  <c r="F443" i="17"/>
  <c r="G442" i="17"/>
  <c r="I442" i="17" s="1"/>
  <c r="F442" i="17"/>
  <c r="G441" i="17"/>
  <c r="F441" i="17"/>
  <c r="G440" i="17"/>
  <c r="F440" i="17"/>
  <c r="H440" i="17" s="1"/>
  <c r="G439" i="17"/>
  <c r="F439" i="17"/>
  <c r="H438" i="17"/>
  <c r="G438" i="17"/>
  <c r="F438" i="17"/>
  <c r="I438" i="17" s="1"/>
  <c r="G437" i="17"/>
  <c r="F437" i="17"/>
  <c r="H436" i="17"/>
  <c r="G436" i="17"/>
  <c r="I436" i="17" s="1"/>
  <c r="F436" i="17"/>
  <c r="G435" i="17"/>
  <c r="F435" i="17"/>
  <c r="G434" i="17"/>
  <c r="F434" i="17"/>
  <c r="G433" i="17"/>
  <c r="F433" i="17"/>
  <c r="G432" i="17"/>
  <c r="F432" i="17"/>
  <c r="G431" i="17"/>
  <c r="F431" i="17"/>
  <c r="G430" i="17"/>
  <c r="I430" i="17" s="1"/>
  <c r="F430" i="17"/>
  <c r="G429" i="17"/>
  <c r="F429" i="17"/>
  <c r="G428" i="17"/>
  <c r="F428" i="17"/>
  <c r="H428" i="17" s="1"/>
  <c r="G427" i="17"/>
  <c r="F427" i="17"/>
  <c r="H426" i="17"/>
  <c r="G426" i="17"/>
  <c r="F426" i="17"/>
  <c r="I426" i="17" s="1"/>
  <c r="G425" i="17"/>
  <c r="F425" i="17"/>
  <c r="H424" i="17"/>
  <c r="G424" i="17"/>
  <c r="I424" i="17" s="1"/>
  <c r="F424" i="17"/>
  <c r="G423" i="17"/>
  <c r="F423" i="17"/>
  <c r="G422" i="17"/>
  <c r="F422" i="17"/>
  <c r="G421" i="17"/>
  <c r="F421" i="17"/>
  <c r="I421" i="17" s="1"/>
  <c r="G420" i="17"/>
  <c r="F420" i="17"/>
  <c r="G419" i="17"/>
  <c r="F419" i="17"/>
  <c r="G418" i="17"/>
  <c r="H418" i="17" s="1"/>
  <c r="F418" i="17"/>
  <c r="G417" i="17"/>
  <c r="F417" i="17"/>
  <c r="G416" i="17"/>
  <c r="F416" i="17"/>
  <c r="H416" i="17" s="1"/>
  <c r="G415" i="17"/>
  <c r="F415" i="17"/>
  <c r="I415" i="17" s="1"/>
  <c r="H414" i="17"/>
  <c r="G414" i="17"/>
  <c r="F414" i="17"/>
  <c r="I414" i="17" s="1"/>
  <c r="G413" i="17"/>
  <c r="F413" i="17"/>
  <c r="H412" i="17"/>
  <c r="G412" i="17"/>
  <c r="I412" i="17" s="1"/>
  <c r="F412" i="17"/>
  <c r="G411" i="17"/>
  <c r="F411" i="17"/>
  <c r="G410" i="17"/>
  <c r="F410" i="17"/>
  <c r="G409" i="17"/>
  <c r="F409" i="17"/>
  <c r="I409" i="17" s="1"/>
  <c r="G408" i="17"/>
  <c r="F408" i="17"/>
  <c r="G407" i="17"/>
  <c r="F407" i="17"/>
  <c r="G406" i="17"/>
  <c r="H406" i="17" s="1"/>
  <c r="F406" i="17"/>
  <c r="G405" i="17"/>
  <c r="F405" i="17"/>
  <c r="G404" i="17"/>
  <c r="F404" i="17"/>
  <c r="H404" i="17" s="1"/>
  <c r="G403" i="17"/>
  <c r="F403" i="17"/>
  <c r="I403" i="17" s="1"/>
  <c r="H402" i="17"/>
  <c r="G402" i="17"/>
  <c r="F402" i="17"/>
  <c r="I402" i="17" s="1"/>
  <c r="G401" i="17"/>
  <c r="F401" i="17"/>
  <c r="H400" i="17"/>
  <c r="G400" i="17"/>
  <c r="F400" i="17"/>
  <c r="G399" i="17"/>
  <c r="F399" i="17"/>
  <c r="G398" i="17"/>
  <c r="F398" i="17"/>
  <c r="G397" i="17"/>
  <c r="H397" i="17" s="1"/>
  <c r="F397" i="17"/>
  <c r="I397" i="17" s="1"/>
  <c r="G396" i="17"/>
  <c r="F396" i="17"/>
  <c r="G395" i="17"/>
  <c r="F395" i="17"/>
  <c r="G394" i="17"/>
  <c r="H394" i="17" s="1"/>
  <c r="F394" i="17"/>
  <c r="G393" i="17"/>
  <c r="F393" i="17"/>
  <c r="G392" i="17"/>
  <c r="F392" i="17"/>
  <c r="H392" i="17" s="1"/>
  <c r="G391" i="17"/>
  <c r="F391" i="17"/>
  <c r="I391" i="17" s="1"/>
  <c r="H390" i="17"/>
  <c r="G390" i="17"/>
  <c r="F390" i="17"/>
  <c r="I390" i="17" s="1"/>
  <c r="G389" i="17"/>
  <c r="F389" i="17"/>
  <c r="H388" i="17"/>
  <c r="G388" i="17"/>
  <c r="F388" i="17"/>
  <c r="G387" i="17"/>
  <c r="F387" i="17"/>
  <c r="G386" i="17"/>
  <c r="F386" i="17"/>
  <c r="G385" i="17"/>
  <c r="H385" i="17" s="1"/>
  <c r="F385" i="17"/>
  <c r="I385" i="17" s="1"/>
  <c r="G384" i="17"/>
  <c r="F384" i="17"/>
  <c r="G383" i="17"/>
  <c r="F383" i="17"/>
  <c r="G382" i="17"/>
  <c r="H382" i="17" s="1"/>
  <c r="F382" i="17"/>
  <c r="G381" i="17"/>
  <c r="F381" i="17"/>
  <c r="G380" i="17"/>
  <c r="F380" i="17"/>
  <c r="H380" i="17" s="1"/>
  <c r="G379" i="17"/>
  <c r="F379" i="17"/>
  <c r="I379" i="17" s="1"/>
  <c r="H378" i="17"/>
  <c r="G378" i="17"/>
  <c r="F378" i="17"/>
  <c r="I378" i="17" s="1"/>
  <c r="G377" i="17"/>
  <c r="F377" i="17"/>
  <c r="H376" i="17"/>
  <c r="G376" i="17"/>
  <c r="F376" i="17"/>
  <c r="G375" i="17"/>
  <c r="F375" i="17"/>
  <c r="G374" i="17"/>
  <c r="F374" i="17"/>
  <c r="G373" i="17"/>
  <c r="H373" i="17" s="1"/>
  <c r="F373" i="17"/>
  <c r="I373" i="17" s="1"/>
  <c r="G372" i="17"/>
  <c r="F372" i="17"/>
  <c r="G371" i="17"/>
  <c r="F371" i="17"/>
  <c r="G370" i="17"/>
  <c r="H370" i="17" s="1"/>
  <c r="F370" i="17"/>
  <c r="I370" i="17" s="1"/>
  <c r="H369" i="17"/>
  <c r="G369" i="17"/>
  <c r="F369" i="17"/>
  <c r="I369" i="17" s="1"/>
  <c r="G368" i="17"/>
  <c r="F368" i="17"/>
  <c r="H368" i="17" s="1"/>
  <c r="G367" i="17"/>
  <c r="F367" i="17"/>
  <c r="H367" i="17" s="1"/>
  <c r="G366" i="17"/>
  <c r="F366" i="17"/>
  <c r="G365" i="17"/>
  <c r="F365" i="17"/>
  <c r="G364" i="17"/>
  <c r="F364" i="17"/>
  <c r="G363" i="17"/>
  <c r="F363" i="17"/>
  <c r="H362" i="17"/>
  <c r="G362" i="17"/>
  <c r="F362" i="17"/>
  <c r="I362" i="17" s="1"/>
  <c r="G361" i="17"/>
  <c r="F361" i="17"/>
  <c r="G360" i="17"/>
  <c r="F360" i="17"/>
  <c r="G359" i="17"/>
  <c r="I359" i="17" s="1"/>
  <c r="F359" i="17"/>
  <c r="G358" i="17"/>
  <c r="F358" i="17"/>
  <c r="I357" i="17"/>
  <c r="G357" i="17"/>
  <c r="F357" i="17"/>
  <c r="H357" i="17" s="1"/>
  <c r="G356" i="17"/>
  <c r="F356" i="17"/>
  <c r="G355" i="17"/>
  <c r="F355" i="17"/>
  <c r="G354" i="17"/>
  <c r="F354" i="17"/>
  <c r="H354" i="17" s="1"/>
  <c r="G353" i="17"/>
  <c r="I353" i="17" s="1"/>
  <c r="F353" i="17"/>
  <c r="G352" i="17"/>
  <c r="F352" i="17"/>
  <c r="G351" i="17"/>
  <c r="F351" i="17"/>
  <c r="G350" i="17"/>
  <c r="F350" i="17"/>
  <c r="H350" i="17" s="1"/>
  <c r="G349" i="17"/>
  <c r="F349" i="17"/>
  <c r="G348" i="17"/>
  <c r="F348" i="17"/>
  <c r="H348" i="17" s="1"/>
  <c r="G347" i="17"/>
  <c r="I347" i="17" s="1"/>
  <c r="F347" i="17"/>
  <c r="G346" i="17"/>
  <c r="F346" i="17"/>
  <c r="G345" i="17"/>
  <c r="F345" i="17"/>
  <c r="H344" i="17"/>
  <c r="G344" i="17"/>
  <c r="F344" i="17"/>
  <c r="I344" i="17" s="1"/>
  <c r="G343" i="17"/>
  <c r="F343" i="17"/>
  <c r="G342" i="17"/>
  <c r="I342" i="17" s="1"/>
  <c r="F342" i="17"/>
  <c r="G341" i="17"/>
  <c r="F341" i="17"/>
  <c r="G340" i="17"/>
  <c r="F340" i="17"/>
  <c r="I339" i="17"/>
  <c r="G339" i="17"/>
  <c r="F339" i="17"/>
  <c r="H339" i="17" s="1"/>
  <c r="G338" i="17"/>
  <c r="F338" i="17"/>
  <c r="G337" i="17"/>
  <c r="F337" i="17"/>
  <c r="I336" i="17"/>
  <c r="G336" i="17"/>
  <c r="F336" i="17"/>
  <c r="H336" i="17" s="1"/>
  <c r="G335" i="17"/>
  <c r="I335" i="17" s="1"/>
  <c r="F335" i="17"/>
  <c r="G334" i="17"/>
  <c r="F334" i="17"/>
  <c r="G333" i="17"/>
  <c r="F333" i="17"/>
  <c r="G332" i="17"/>
  <c r="F332" i="17"/>
  <c r="H332" i="17" s="1"/>
  <c r="G331" i="17"/>
  <c r="F331" i="17"/>
  <c r="G330" i="17"/>
  <c r="F330" i="17"/>
  <c r="H330" i="17" s="1"/>
  <c r="G329" i="17"/>
  <c r="I329" i="17" s="1"/>
  <c r="F329" i="17"/>
  <c r="G328" i="17"/>
  <c r="F328" i="17"/>
  <c r="G327" i="17"/>
  <c r="F327" i="17"/>
  <c r="H327" i="17" s="1"/>
  <c r="H326" i="17"/>
  <c r="G326" i="17"/>
  <c r="F326" i="17"/>
  <c r="I326" i="17" s="1"/>
  <c r="G325" i="17"/>
  <c r="F325" i="17"/>
  <c r="G324" i="17"/>
  <c r="F324" i="17"/>
  <c r="G323" i="17"/>
  <c r="F323" i="17"/>
  <c r="G322" i="17"/>
  <c r="F322" i="17"/>
  <c r="I321" i="17"/>
  <c r="G321" i="17"/>
  <c r="F321" i="17"/>
  <c r="H321" i="17" s="1"/>
  <c r="G320" i="17"/>
  <c r="F320" i="17"/>
  <c r="G319" i="17"/>
  <c r="F319" i="17"/>
  <c r="G318" i="17"/>
  <c r="I318" i="17" s="1"/>
  <c r="F318" i="17"/>
  <c r="G317" i="17"/>
  <c r="I317" i="17" s="1"/>
  <c r="F317" i="17"/>
  <c r="G316" i="17"/>
  <c r="F316" i="17"/>
  <c r="G315" i="17"/>
  <c r="F315" i="17"/>
  <c r="G314" i="17"/>
  <c r="F314" i="17"/>
  <c r="H314" i="17" s="1"/>
  <c r="G313" i="17"/>
  <c r="F313" i="17"/>
  <c r="G312" i="17"/>
  <c r="F312" i="17"/>
  <c r="H312" i="17" s="1"/>
  <c r="G311" i="17"/>
  <c r="I311" i="17" s="1"/>
  <c r="F311" i="17"/>
  <c r="G310" i="17"/>
  <c r="F310" i="17"/>
  <c r="G309" i="17"/>
  <c r="F309" i="17"/>
  <c r="H309" i="17" s="1"/>
  <c r="H308" i="17"/>
  <c r="G308" i="17"/>
  <c r="F308" i="17"/>
  <c r="I308" i="17" s="1"/>
  <c r="G307" i="17"/>
  <c r="F307" i="17"/>
  <c r="G306" i="17"/>
  <c r="F306" i="17"/>
  <c r="G305" i="17"/>
  <c r="F305" i="17"/>
  <c r="G304" i="17"/>
  <c r="F304" i="17"/>
  <c r="I303" i="17"/>
  <c r="G303" i="17"/>
  <c r="F303" i="17"/>
  <c r="H303" i="17" s="1"/>
  <c r="G302" i="17"/>
  <c r="F302" i="17"/>
  <c r="G301" i="17"/>
  <c r="F301" i="17"/>
  <c r="G300" i="17"/>
  <c r="F300" i="17"/>
  <c r="H300" i="17" s="1"/>
  <c r="G299" i="17"/>
  <c r="I299" i="17" s="1"/>
  <c r="F299" i="17"/>
  <c r="G298" i="17"/>
  <c r="F298" i="17"/>
  <c r="G297" i="17"/>
  <c r="F297" i="17"/>
  <c r="H296" i="17"/>
  <c r="G296" i="17"/>
  <c r="F296" i="17"/>
  <c r="I296" i="17" s="1"/>
  <c r="G295" i="17"/>
  <c r="F295" i="17"/>
  <c r="G294" i="17"/>
  <c r="F294" i="17"/>
  <c r="I294" i="17" s="1"/>
  <c r="G293" i="17"/>
  <c r="F293" i="17"/>
  <c r="G292" i="17"/>
  <c r="F292" i="17"/>
  <c r="G291" i="17"/>
  <c r="F291" i="17"/>
  <c r="H291" i="17" s="1"/>
  <c r="H290" i="17"/>
  <c r="G290" i="17"/>
  <c r="F290" i="17"/>
  <c r="I290" i="17" s="1"/>
  <c r="G289" i="17"/>
  <c r="F289" i="17"/>
  <c r="G288" i="17"/>
  <c r="I288" i="17" s="1"/>
  <c r="F288" i="17"/>
  <c r="G287" i="17"/>
  <c r="F287" i="17"/>
  <c r="G286" i="17"/>
  <c r="F286" i="17"/>
  <c r="I285" i="17"/>
  <c r="G285" i="17"/>
  <c r="F285" i="17"/>
  <c r="H285" i="17" s="1"/>
  <c r="G284" i="17"/>
  <c r="F284" i="17"/>
  <c r="G283" i="17"/>
  <c r="F283" i="17"/>
  <c r="G282" i="17"/>
  <c r="F282" i="17"/>
  <c r="H282" i="17" s="1"/>
  <c r="G281" i="17"/>
  <c r="I281" i="17" s="1"/>
  <c r="F281" i="17"/>
  <c r="G280" i="17"/>
  <c r="F280" i="17"/>
  <c r="G279" i="17"/>
  <c r="F279" i="17"/>
  <c r="G278" i="17"/>
  <c r="F278" i="17"/>
  <c r="H278" i="17" s="1"/>
  <c r="G277" i="17"/>
  <c r="F277" i="17"/>
  <c r="H277" i="17" s="1"/>
  <c r="G276" i="17"/>
  <c r="F276" i="17"/>
  <c r="I276" i="17" s="1"/>
  <c r="G275" i="17"/>
  <c r="F275" i="17"/>
  <c r="G274" i="17"/>
  <c r="F274" i="17"/>
  <c r="G273" i="17"/>
  <c r="I273" i="17" s="1"/>
  <c r="F273" i="17"/>
  <c r="G272" i="17"/>
  <c r="H272" i="17" s="1"/>
  <c r="F272" i="17"/>
  <c r="I271" i="17"/>
  <c r="G271" i="17"/>
  <c r="F271" i="17"/>
  <c r="G270" i="17"/>
  <c r="F270" i="17"/>
  <c r="H270" i="17" s="1"/>
  <c r="H269" i="17"/>
  <c r="G269" i="17"/>
  <c r="F269" i="17"/>
  <c r="I269" i="17" s="1"/>
  <c r="G268" i="17"/>
  <c r="F268" i="17"/>
  <c r="H268" i="17" s="1"/>
  <c r="G267" i="17"/>
  <c r="F267" i="17"/>
  <c r="I267" i="17" s="1"/>
  <c r="G266" i="17"/>
  <c r="I266" i="17" s="1"/>
  <c r="F266" i="17"/>
  <c r="G265" i="17"/>
  <c r="F265" i="17"/>
  <c r="H265" i="17" s="1"/>
  <c r="I264" i="17"/>
  <c r="G264" i="17"/>
  <c r="F264" i="17"/>
  <c r="G263" i="17"/>
  <c r="I263" i="17" s="1"/>
  <c r="F263" i="17"/>
  <c r="G262" i="17"/>
  <c r="F262" i="17"/>
  <c r="I262" i="17" s="1"/>
  <c r="G261" i="17"/>
  <c r="F261" i="17"/>
  <c r="G260" i="17"/>
  <c r="H260" i="17" s="1"/>
  <c r="F260" i="17"/>
  <c r="H259" i="17"/>
  <c r="G259" i="17"/>
  <c r="F259" i="17"/>
  <c r="I259" i="17" s="1"/>
  <c r="G258" i="17"/>
  <c r="F258" i="17"/>
  <c r="H257" i="17"/>
  <c r="G257" i="17"/>
  <c r="F257" i="17"/>
  <c r="I257" i="17" s="1"/>
  <c r="G256" i="17"/>
  <c r="F256" i="17"/>
  <c r="G255" i="17"/>
  <c r="F255" i="17"/>
  <c r="H255" i="17" s="1"/>
  <c r="G254" i="17"/>
  <c r="F254" i="17"/>
  <c r="G253" i="17"/>
  <c r="F253" i="17"/>
  <c r="G252" i="17"/>
  <c r="F252" i="17"/>
  <c r="H252" i="17" s="1"/>
  <c r="H251" i="17"/>
  <c r="G251" i="17"/>
  <c r="F251" i="17"/>
  <c r="I251" i="17" s="1"/>
  <c r="G250" i="17"/>
  <c r="F250" i="17"/>
  <c r="I250" i="17" s="1"/>
  <c r="G249" i="17"/>
  <c r="F249" i="17"/>
  <c r="G248" i="17"/>
  <c r="I248" i="17" s="1"/>
  <c r="F248" i="17"/>
  <c r="G247" i="17"/>
  <c r="F247" i="17"/>
  <c r="I246" i="17"/>
  <c r="G246" i="17"/>
  <c r="F246" i="17"/>
  <c r="G245" i="17"/>
  <c r="F245" i="17"/>
  <c r="G244" i="17"/>
  <c r="F244" i="17"/>
  <c r="I244" i="17" s="1"/>
  <c r="G243" i="17"/>
  <c r="F243" i="17"/>
  <c r="G242" i="17"/>
  <c r="H242" i="17" s="1"/>
  <c r="F242" i="17"/>
  <c r="H241" i="17"/>
  <c r="G241" i="17"/>
  <c r="F241" i="17"/>
  <c r="I241" i="17" s="1"/>
  <c r="G240" i="17"/>
  <c r="F240" i="17"/>
  <c r="H240" i="17" s="1"/>
  <c r="H239" i="17"/>
  <c r="G239" i="17"/>
  <c r="I239" i="17" s="1"/>
  <c r="F239" i="17"/>
  <c r="G238" i="17"/>
  <c r="F238" i="17"/>
  <c r="I238" i="17" s="1"/>
  <c r="G237" i="17"/>
  <c r="F237" i="17"/>
  <c r="G236" i="17"/>
  <c r="F236" i="17"/>
  <c r="I236" i="17" s="1"/>
  <c r="G235" i="17"/>
  <c r="I235" i="17" s="1"/>
  <c r="F235" i="17"/>
  <c r="G234" i="17"/>
  <c r="F234" i="17"/>
  <c r="H234" i="17" s="1"/>
  <c r="H233" i="17"/>
  <c r="G233" i="17"/>
  <c r="I233" i="17" s="1"/>
  <c r="F233" i="17"/>
  <c r="G232" i="17"/>
  <c r="F232" i="17"/>
  <c r="I232" i="17" s="1"/>
  <c r="G231" i="17"/>
  <c r="F231" i="17"/>
  <c r="I231" i="17" s="1"/>
  <c r="G230" i="17"/>
  <c r="F230" i="17"/>
  <c r="G229" i="17"/>
  <c r="F229" i="17"/>
  <c r="I228" i="17"/>
  <c r="G228" i="17"/>
  <c r="F228" i="17"/>
  <c r="G227" i="17"/>
  <c r="F227" i="17"/>
  <c r="G226" i="17"/>
  <c r="F226" i="17"/>
  <c r="I226" i="17" s="1"/>
  <c r="G225" i="17"/>
  <c r="I225" i="17" s="1"/>
  <c r="F225" i="17"/>
  <c r="G224" i="17"/>
  <c r="F224" i="17"/>
  <c r="H223" i="17"/>
  <c r="G223" i="17"/>
  <c r="I223" i="17" s="1"/>
  <c r="F223" i="17"/>
  <c r="G222" i="17"/>
  <c r="F222" i="17"/>
  <c r="H222" i="17" s="1"/>
  <c r="H221" i="17"/>
  <c r="G221" i="17"/>
  <c r="I221" i="17" s="1"/>
  <c r="F221" i="17"/>
  <c r="G220" i="17"/>
  <c r="F220" i="17"/>
  <c r="I220" i="17" s="1"/>
  <c r="G219" i="17"/>
  <c r="F219" i="17"/>
  <c r="G218" i="17"/>
  <c r="F218" i="17"/>
  <c r="I218" i="17" s="1"/>
  <c r="G217" i="17"/>
  <c r="H217" i="17" s="1"/>
  <c r="F217" i="17"/>
  <c r="G216" i="17"/>
  <c r="F216" i="17"/>
  <c r="H216" i="17" s="1"/>
  <c r="H215" i="17"/>
  <c r="G215" i="17"/>
  <c r="I215" i="17" s="1"/>
  <c r="F215" i="17"/>
  <c r="G214" i="17"/>
  <c r="F214" i="17"/>
  <c r="I214" i="17" s="1"/>
  <c r="G213" i="17"/>
  <c r="F213" i="17"/>
  <c r="I213" i="17" s="1"/>
  <c r="G212" i="17"/>
  <c r="F212" i="17"/>
  <c r="G211" i="17"/>
  <c r="F211" i="17"/>
  <c r="I210" i="17"/>
  <c r="G210" i="17"/>
  <c r="F210" i="17"/>
  <c r="G209" i="17"/>
  <c r="F209" i="17"/>
  <c r="G208" i="17"/>
  <c r="F208" i="17"/>
  <c r="I208" i="17" s="1"/>
  <c r="G207" i="17"/>
  <c r="I207" i="17" s="1"/>
  <c r="F207" i="17"/>
  <c r="G206" i="17"/>
  <c r="F206" i="17"/>
  <c r="H205" i="17"/>
  <c r="G205" i="17"/>
  <c r="I205" i="17" s="1"/>
  <c r="F205" i="17"/>
  <c r="G204" i="17"/>
  <c r="F204" i="17"/>
  <c r="H204" i="17" s="1"/>
  <c r="H203" i="17"/>
  <c r="G203" i="17"/>
  <c r="I203" i="17" s="1"/>
  <c r="F203" i="17"/>
  <c r="G202" i="17"/>
  <c r="F202" i="17"/>
  <c r="I202" i="17" s="1"/>
  <c r="G201" i="17"/>
  <c r="F201" i="17"/>
  <c r="G200" i="17"/>
  <c r="F200" i="17"/>
  <c r="I200" i="17" s="1"/>
  <c r="G199" i="17"/>
  <c r="I199" i="17" s="1"/>
  <c r="F199" i="17"/>
  <c r="G198" i="17"/>
  <c r="F198" i="17"/>
  <c r="H198" i="17" s="1"/>
  <c r="H197" i="17"/>
  <c r="G197" i="17"/>
  <c r="I197" i="17" s="1"/>
  <c r="F197" i="17"/>
  <c r="G196" i="17"/>
  <c r="F196" i="17"/>
  <c r="I196" i="17" s="1"/>
  <c r="G195" i="17"/>
  <c r="F195" i="17"/>
  <c r="I195" i="17" s="1"/>
  <c r="G194" i="17"/>
  <c r="F194" i="17"/>
  <c r="G193" i="17"/>
  <c r="F193" i="17"/>
  <c r="I192" i="17"/>
  <c r="G192" i="17"/>
  <c r="F192" i="17"/>
  <c r="G191" i="17"/>
  <c r="F191" i="17"/>
  <c r="G190" i="17"/>
  <c r="F190" i="17"/>
  <c r="I190" i="17" s="1"/>
  <c r="G189" i="17"/>
  <c r="I189" i="17" s="1"/>
  <c r="F189" i="17"/>
  <c r="G188" i="17"/>
  <c r="F188" i="17"/>
  <c r="H187" i="17"/>
  <c r="G187" i="17"/>
  <c r="I187" i="17" s="1"/>
  <c r="F187" i="17"/>
  <c r="G186" i="17"/>
  <c r="F186" i="17"/>
  <c r="H186" i="17" s="1"/>
  <c r="H185" i="17"/>
  <c r="G185" i="17"/>
  <c r="I185" i="17" s="1"/>
  <c r="F185" i="17"/>
  <c r="G184" i="17"/>
  <c r="F184" i="17"/>
  <c r="I184" i="17" s="1"/>
  <c r="G183" i="17"/>
  <c r="F183" i="17"/>
  <c r="G182" i="17"/>
  <c r="F182" i="17"/>
  <c r="I182" i="17" s="1"/>
  <c r="G181" i="17"/>
  <c r="H181" i="17" s="1"/>
  <c r="F181" i="17"/>
  <c r="G180" i="17"/>
  <c r="F180" i="17"/>
  <c r="H180" i="17" s="1"/>
  <c r="H179" i="17"/>
  <c r="G179" i="17"/>
  <c r="I179" i="17" s="1"/>
  <c r="F179" i="17"/>
  <c r="G178" i="17"/>
  <c r="F178" i="17"/>
  <c r="I178" i="17" s="1"/>
  <c r="G177" i="17"/>
  <c r="F177" i="17"/>
  <c r="I177" i="17" s="1"/>
  <c r="G176" i="17"/>
  <c r="F176" i="17"/>
  <c r="G175" i="17"/>
  <c r="F175" i="17"/>
  <c r="I174" i="17"/>
  <c r="G174" i="17"/>
  <c r="F174" i="17"/>
  <c r="G173" i="17"/>
  <c r="F173" i="17"/>
  <c r="G172" i="17"/>
  <c r="F172" i="17"/>
  <c r="I172" i="17" s="1"/>
  <c r="G171" i="17"/>
  <c r="I171" i="17" s="1"/>
  <c r="F171" i="17"/>
  <c r="G170" i="17"/>
  <c r="F170" i="17"/>
  <c r="H169" i="17"/>
  <c r="G169" i="17"/>
  <c r="I169" i="17" s="1"/>
  <c r="F169" i="17"/>
  <c r="G168" i="17"/>
  <c r="F168" i="17"/>
  <c r="H168" i="17" s="1"/>
  <c r="H167" i="17"/>
  <c r="G167" i="17"/>
  <c r="I167" i="17" s="1"/>
  <c r="F167" i="17"/>
  <c r="G166" i="17"/>
  <c r="F166" i="17"/>
  <c r="I166" i="17" s="1"/>
  <c r="G165" i="17"/>
  <c r="F165" i="17"/>
  <c r="G164" i="17"/>
  <c r="F164" i="17"/>
  <c r="I164" i="17" s="1"/>
  <c r="G163" i="17"/>
  <c r="H163" i="17" s="1"/>
  <c r="F163" i="17"/>
  <c r="G162" i="17"/>
  <c r="F162" i="17"/>
  <c r="H162" i="17" s="1"/>
  <c r="H161" i="17"/>
  <c r="G161" i="17"/>
  <c r="I161" i="17" s="1"/>
  <c r="F161" i="17"/>
  <c r="G160" i="17"/>
  <c r="F160" i="17"/>
  <c r="I160" i="17" s="1"/>
  <c r="G159" i="17"/>
  <c r="F159" i="17"/>
  <c r="I159" i="17" s="1"/>
  <c r="G158" i="17"/>
  <c r="F158" i="17"/>
  <c r="G157" i="17"/>
  <c r="F157" i="17"/>
  <c r="I156" i="17"/>
  <c r="H156" i="17"/>
  <c r="G156" i="17"/>
  <c r="F156" i="17"/>
  <c r="G155" i="17"/>
  <c r="H155" i="17" s="1"/>
  <c r="F155" i="17"/>
  <c r="G154" i="17"/>
  <c r="F154" i="17"/>
  <c r="G153" i="17"/>
  <c r="F153" i="17"/>
  <c r="I153" i="17" s="1"/>
  <c r="G152" i="17"/>
  <c r="H152" i="17" s="1"/>
  <c r="F152" i="17"/>
  <c r="G151" i="17"/>
  <c r="F151" i="17"/>
  <c r="H151" i="17" s="1"/>
  <c r="G150" i="17"/>
  <c r="F150" i="17"/>
  <c r="I150" i="17" s="1"/>
  <c r="G149" i="17"/>
  <c r="F149" i="17"/>
  <c r="I149" i="17" s="1"/>
  <c r="G148" i="17"/>
  <c r="F148" i="17"/>
  <c r="I147" i="17"/>
  <c r="H147" i="17"/>
  <c r="G147" i="17"/>
  <c r="F147" i="17"/>
  <c r="G146" i="17"/>
  <c r="H146" i="17" s="1"/>
  <c r="F146" i="17"/>
  <c r="G145" i="17"/>
  <c r="F145" i="17"/>
  <c r="G144" i="17"/>
  <c r="F144" i="17"/>
  <c r="I144" i="17" s="1"/>
  <c r="G143" i="17"/>
  <c r="H143" i="17" s="1"/>
  <c r="F143" i="17"/>
  <c r="G142" i="17"/>
  <c r="F142" i="17"/>
  <c r="H142" i="17" s="1"/>
  <c r="G141" i="17"/>
  <c r="F141" i="17"/>
  <c r="I141" i="17" s="1"/>
  <c r="G140" i="17"/>
  <c r="F140" i="17"/>
  <c r="I140" i="17" s="1"/>
  <c r="G139" i="17"/>
  <c r="F139" i="17"/>
  <c r="I138" i="17"/>
  <c r="H138" i="17"/>
  <c r="G138" i="17"/>
  <c r="F138" i="17"/>
  <c r="G137" i="17"/>
  <c r="H137" i="17" s="1"/>
  <c r="F137" i="17"/>
  <c r="G136" i="17"/>
  <c r="F136" i="17"/>
  <c r="G135" i="17"/>
  <c r="H135" i="17" s="1"/>
  <c r="F135" i="17"/>
  <c r="I135" i="17" s="1"/>
  <c r="G134" i="17"/>
  <c r="H134" i="17" s="1"/>
  <c r="F134" i="17"/>
  <c r="G133" i="17"/>
  <c r="F133" i="17"/>
  <c r="H133" i="17" s="1"/>
  <c r="G132" i="17"/>
  <c r="F132" i="17"/>
  <c r="I132" i="17" s="1"/>
  <c r="G131" i="17"/>
  <c r="F131" i="17"/>
  <c r="I131" i="17" s="1"/>
  <c r="G130" i="17"/>
  <c r="F130" i="17"/>
  <c r="I129" i="17"/>
  <c r="H129" i="17"/>
  <c r="G129" i="17"/>
  <c r="F129" i="17"/>
  <c r="G128" i="17"/>
  <c r="H128" i="17" s="1"/>
  <c r="F128" i="17"/>
  <c r="G127" i="17"/>
  <c r="F127" i="17"/>
  <c r="G126" i="17"/>
  <c r="H126" i="17" s="1"/>
  <c r="F126" i="17"/>
  <c r="I126" i="17" s="1"/>
  <c r="G125" i="17"/>
  <c r="H125" i="17" s="1"/>
  <c r="F125" i="17"/>
  <c r="G124" i="17"/>
  <c r="F124" i="17"/>
  <c r="H124" i="17" s="1"/>
  <c r="G123" i="17"/>
  <c r="F123" i="17"/>
  <c r="I123" i="17" s="1"/>
  <c r="G122" i="17"/>
  <c r="F122" i="17"/>
  <c r="I122" i="17" s="1"/>
  <c r="G121" i="17"/>
  <c r="F121" i="17"/>
  <c r="I120" i="17"/>
  <c r="H120" i="17"/>
  <c r="G120" i="17"/>
  <c r="F120" i="17"/>
  <c r="G119" i="17"/>
  <c r="H119" i="17" s="1"/>
  <c r="F119" i="17"/>
  <c r="G118" i="17"/>
  <c r="F118" i="17"/>
  <c r="H117" i="17"/>
  <c r="G117" i="17"/>
  <c r="F117" i="17"/>
  <c r="I117" i="17" s="1"/>
  <c r="G116" i="17"/>
  <c r="H116" i="17" s="1"/>
  <c r="F116" i="17"/>
  <c r="G115" i="17"/>
  <c r="F115" i="17"/>
  <c r="H115" i="17" s="1"/>
  <c r="G114" i="17"/>
  <c r="F114" i="17"/>
  <c r="I114" i="17" s="1"/>
  <c r="G113" i="17"/>
  <c r="F113" i="17"/>
  <c r="I113" i="17" s="1"/>
  <c r="G112" i="17"/>
  <c r="F112" i="17"/>
  <c r="I111" i="17"/>
  <c r="H111" i="17"/>
  <c r="G111" i="17"/>
  <c r="F111" i="17"/>
  <c r="G110" i="17"/>
  <c r="H110" i="17" s="1"/>
  <c r="F110" i="17"/>
  <c r="G109" i="17"/>
  <c r="F109" i="17"/>
  <c r="H108" i="17"/>
  <c r="G108" i="17"/>
  <c r="F108" i="17"/>
  <c r="I108" i="17" s="1"/>
  <c r="G107" i="17"/>
  <c r="H107" i="17" s="1"/>
  <c r="F107" i="17"/>
  <c r="G106" i="17"/>
  <c r="F106" i="17"/>
  <c r="H106" i="17" s="1"/>
  <c r="G105" i="17"/>
  <c r="F105" i="17"/>
  <c r="I105" i="17" s="1"/>
  <c r="G104" i="17"/>
  <c r="F104" i="17"/>
  <c r="I104" i="17" s="1"/>
  <c r="G103" i="17"/>
  <c r="F103" i="17"/>
  <c r="I102" i="17"/>
  <c r="H102" i="17"/>
  <c r="G102" i="17"/>
  <c r="F102" i="17"/>
  <c r="G101" i="17"/>
  <c r="H101" i="17" s="1"/>
  <c r="F101" i="17"/>
  <c r="G100" i="17"/>
  <c r="F100" i="17"/>
  <c r="H99" i="17"/>
  <c r="G99" i="17"/>
  <c r="F99" i="17"/>
  <c r="I99" i="17" s="1"/>
  <c r="G98" i="17"/>
  <c r="H98" i="17" s="1"/>
  <c r="F98" i="17"/>
  <c r="G97" i="17"/>
  <c r="F97" i="17"/>
  <c r="H97" i="17" s="1"/>
  <c r="G96" i="17"/>
  <c r="F96" i="17"/>
  <c r="I96" i="17" s="1"/>
  <c r="G95" i="17"/>
  <c r="F95" i="17"/>
  <c r="I95" i="17" s="1"/>
  <c r="G94" i="17"/>
  <c r="F94" i="17"/>
  <c r="I93" i="17"/>
  <c r="H93" i="17"/>
  <c r="G93" i="17"/>
  <c r="F93" i="17"/>
  <c r="G92" i="17"/>
  <c r="H92" i="17" s="1"/>
  <c r="F92" i="17"/>
  <c r="G91" i="17"/>
  <c r="F91" i="17"/>
  <c r="H90" i="17"/>
  <c r="G90" i="17"/>
  <c r="F90" i="17"/>
  <c r="I90" i="17" s="1"/>
  <c r="G89" i="17"/>
  <c r="H89" i="17" s="1"/>
  <c r="F89" i="17"/>
  <c r="G88" i="17"/>
  <c r="F88" i="17"/>
  <c r="H88" i="17" s="1"/>
  <c r="G87" i="17"/>
  <c r="F87" i="17"/>
  <c r="I87" i="17" s="1"/>
  <c r="G86" i="17"/>
  <c r="F86" i="17"/>
  <c r="I86" i="17" s="1"/>
  <c r="G85" i="17"/>
  <c r="F85" i="17"/>
  <c r="I84" i="17"/>
  <c r="H84" i="17"/>
  <c r="G84" i="17"/>
  <c r="F84" i="17"/>
  <c r="G83" i="17"/>
  <c r="H83" i="17" s="1"/>
  <c r="F83" i="17"/>
  <c r="G82" i="17"/>
  <c r="F82" i="17"/>
  <c r="H81" i="17"/>
  <c r="G81" i="17"/>
  <c r="F81" i="17"/>
  <c r="I81" i="17" s="1"/>
  <c r="G80" i="17"/>
  <c r="H80" i="17" s="1"/>
  <c r="F80" i="17"/>
  <c r="G79" i="17"/>
  <c r="F79" i="17"/>
  <c r="H79" i="17" s="1"/>
  <c r="G78" i="17"/>
  <c r="F78" i="17"/>
  <c r="I78" i="17" s="1"/>
  <c r="G77" i="17"/>
  <c r="F77" i="17"/>
  <c r="I77" i="17" s="1"/>
  <c r="G76" i="17"/>
  <c r="F76" i="17"/>
  <c r="I75" i="17"/>
  <c r="H75" i="17"/>
  <c r="G75" i="17"/>
  <c r="F75" i="17"/>
  <c r="G74" i="17"/>
  <c r="H74" i="17" s="1"/>
  <c r="F74" i="17"/>
  <c r="I74" i="17" s="1"/>
  <c r="G73" i="17"/>
  <c r="F73" i="17"/>
  <c r="H72" i="17"/>
  <c r="G72" i="17"/>
  <c r="F72" i="17"/>
  <c r="I72" i="17" s="1"/>
  <c r="G71" i="17"/>
  <c r="H71" i="17" s="1"/>
  <c r="F71" i="17"/>
  <c r="G70" i="17"/>
  <c r="F70" i="17"/>
  <c r="H70" i="17" s="1"/>
  <c r="G69" i="17"/>
  <c r="F69" i="17"/>
  <c r="I69" i="17" s="1"/>
  <c r="G68" i="17"/>
  <c r="F68" i="17"/>
  <c r="I68" i="17" s="1"/>
  <c r="G67" i="17"/>
  <c r="F67" i="17"/>
  <c r="I66" i="17"/>
  <c r="H66" i="17"/>
  <c r="G66" i="17"/>
  <c r="F66" i="17"/>
  <c r="G65" i="17"/>
  <c r="H65" i="17" s="1"/>
  <c r="F65" i="17"/>
  <c r="I65" i="17" s="1"/>
  <c r="G64" i="17"/>
  <c r="F64" i="17"/>
  <c r="H63" i="17"/>
  <c r="G63" i="17"/>
  <c r="F63" i="17"/>
  <c r="I63" i="17" s="1"/>
  <c r="G62" i="17"/>
  <c r="H62" i="17" s="1"/>
  <c r="F62" i="17"/>
  <c r="G61" i="17"/>
  <c r="F61" i="17"/>
  <c r="H61" i="17" s="1"/>
  <c r="G60" i="17"/>
  <c r="F60" i="17"/>
  <c r="I60" i="17" s="1"/>
  <c r="G59" i="17"/>
  <c r="F59" i="17"/>
  <c r="I59" i="17" s="1"/>
  <c r="G58" i="17"/>
  <c r="F58" i="17"/>
  <c r="H58" i="17" s="1"/>
  <c r="I57" i="17"/>
  <c r="H57" i="17"/>
  <c r="G57" i="17"/>
  <c r="F57" i="17"/>
  <c r="G56" i="17"/>
  <c r="F56" i="17"/>
  <c r="I56" i="17" s="1"/>
  <c r="G55" i="17"/>
  <c r="F55" i="17"/>
  <c r="H54" i="17"/>
  <c r="G54" i="17"/>
  <c r="F54" i="17"/>
  <c r="I54" i="17" s="1"/>
  <c r="G53" i="17"/>
  <c r="H53" i="17" s="1"/>
  <c r="F53" i="17"/>
  <c r="G52" i="17"/>
  <c r="F52" i="17"/>
  <c r="H52" i="17" s="1"/>
  <c r="G51" i="17"/>
  <c r="F51" i="17"/>
  <c r="I51" i="17" s="1"/>
  <c r="G50" i="17"/>
  <c r="F50" i="17"/>
  <c r="I50" i="17" s="1"/>
  <c r="G49" i="17"/>
  <c r="F49" i="17"/>
  <c r="H49" i="17" s="1"/>
  <c r="I48" i="17"/>
  <c r="H48" i="17"/>
  <c r="G48" i="17"/>
  <c r="F48" i="17"/>
  <c r="G47" i="17"/>
  <c r="F47" i="17"/>
  <c r="I47" i="17" s="1"/>
  <c r="G46" i="17"/>
  <c r="F46" i="17"/>
  <c r="H45" i="17"/>
  <c r="G45" i="17"/>
  <c r="F45" i="17"/>
  <c r="I45" i="17" s="1"/>
  <c r="G44" i="17"/>
  <c r="H44" i="17" s="1"/>
  <c r="F44" i="17"/>
  <c r="G43" i="17"/>
  <c r="F43" i="17"/>
  <c r="H43" i="17" s="1"/>
  <c r="G42" i="17"/>
  <c r="F42" i="17"/>
  <c r="I42" i="17" s="1"/>
  <c r="G41" i="17"/>
  <c r="F41" i="17"/>
  <c r="I41" i="17" s="1"/>
  <c r="G40" i="17"/>
  <c r="F40" i="17"/>
  <c r="H40" i="17" s="1"/>
  <c r="I39" i="17"/>
  <c r="H39" i="17"/>
  <c r="G39" i="17"/>
  <c r="F39" i="17"/>
  <c r="G38" i="17"/>
  <c r="F38" i="17"/>
  <c r="I38" i="17" s="1"/>
  <c r="G37" i="17"/>
  <c r="F37" i="17"/>
  <c r="H36" i="17"/>
  <c r="G36" i="17"/>
  <c r="F36" i="17"/>
  <c r="I36" i="17" s="1"/>
  <c r="G35" i="17"/>
  <c r="H35" i="17" s="1"/>
  <c r="F35" i="17"/>
  <c r="G34" i="17"/>
  <c r="F34" i="17"/>
  <c r="H34" i="17" s="1"/>
  <c r="G33" i="17"/>
  <c r="F33" i="17"/>
  <c r="I33" i="17" s="1"/>
  <c r="G32" i="17"/>
  <c r="F32" i="17"/>
  <c r="I32" i="17" s="1"/>
  <c r="G31" i="17"/>
  <c r="F31" i="17"/>
  <c r="H31" i="17" s="1"/>
  <c r="I30" i="17"/>
  <c r="H30" i="17"/>
  <c r="G30" i="17"/>
  <c r="F30" i="17"/>
  <c r="G29" i="17"/>
  <c r="F29" i="17"/>
  <c r="I29" i="17" s="1"/>
  <c r="G28" i="17"/>
  <c r="F28" i="17"/>
  <c r="H27" i="17"/>
  <c r="G27" i="17"/>
  <c r="F27" i="17"/>
  <c r="I27" i="17" s="1"/>
  <c r="G26" i="17"/>
  <c r="H26" i="17" s="1"/>
  <c r="F26" i="17"/>
  <c r="G25" i="17"/>
  <c r="F25" i="17"/>
  <c r="H25" i="17" s="1"/>
  <c r="G24" i="17"/>
  <c r="F24" i="17"/>
  <c r="I24" i="17" s="1"/>
  <c r="G23" i="17"/>
  <c r="F23" i="17"/>
  <c r="I23" i="17" s="1"/>
  <c r="G22" i="17"/>
  <c r="F22" i="17"/>
  <c r="H22" i="17" s="1"/>
  <c r="I21" i="17"/>
  <c r="H21" i="17"/>
  <c r="G21" i="17"/>
  <c r="F21" i="17"/>
  <c r="G20" i="17"/>
  <c r="F20" i="17"/>
  <c r="I20" i="17" s="1"/>
  <c r="G19" i="17"/>
  <c r="F19" i="17"/>
  <c r="G18" i="17"/>
  <c r="F18" i="17"/>
  <c r="A2116" i="17"/>
  <c r="B2116" i="17"/>
  <c r="A2117" i="17"/>
  <c r="B2117" i="17"/>
  <c r="A2107" i="17"/>
  <c r="B2107" i="17"/>
  <c r="A2108" i="17"/>
  <c r="B2108" i="17"/>
  <c r="A2109" i="17"/>
  <c r="B2109" i="17"/>
  <c r="A2110" i="17"/>
  <c r="A2111" i="17" s="1"/>
  <c r="A2112" i="17" s="1"/>
  <c r="A2113" i="17" s="1"/>
  <c r="A2114" i="17" s="1"/>
  <c r="A2115" i="17" s="1"/>
  <c r="B2110" i="17"/>
  <c r="B2111" i="17"/>
  <c r="B2112" i="17"/>
  <c r="B2113" i="17"/>
  <c r="B2114" i="17"/>
  <c r="B2115" i="17"/>
  <c r="A2099" i="17"/>
  <c r="B2099" i="17"/>
  <c r="A2100" i="17"/>
  <c r="B2100" i="17"/>
  <c r="A2101" i="17"/>
  <c r="B2101" i="17"/>
  <c r="A2102" i="17"/>
  <c r="A2103" i="17" s="1"/>
  <c r="A2104" i="17" s="1"/>
  <c r="A2105" i="17" s="1"/>
  <c r="A2106" i="17" s="1"/>
  <c r="B2102" i="17"/>
  <c r="B2103" i="17"/>
  <c r="B2104" i="17"/>
  <c r="B2105" i="17"/>
  <c r="B2106" i="17"/>
  <c r="B2019" i="17"/>
  <c r="B2020" i="17"/>
  <c r="B2021" i="17"/>
  <c r="B2022" i="17"/>
  <c r="B2023" i="17"/>
  <c r="B2024" i="17"/>
  <c r="B2025" i="17"/>
  <c r="B2026" i="17"/>
  <c r="B2027" i="17"/>
  <c r="B2028" i="17"/>
  <c r="B2029" i="17"/>
  <c r="B2030" i="17"/>
  <c r="B2031" i="17"/>
  <c r="B2032" i="17"/>
  <c r="B2033" i="17"/>
  <c r="B2034" i="17"/>
  <c r="B2035" i="17"/>
  <c r="B2036" i="17"/>
  <c r="B2037" i="17"/>
  <c r="B2038" i="17"/>
  <c r="B2039" i="17"/>
  <c r="B2040" i="17"/>
  <c r="B2041" i="17"/>
  <c r="B2042" i="17"/>
  <c r="B2043" i="17"/>
  <c r="B2044" i="17"/>
  <c r="B2045" i="17"/>
  <c r="B2046" i="17"/>
  <c r="B2047" i="17"/>
  <c r="B2048" i="17"/>
  <c r="B2049" i="17"/>
  <c r="B2050" i="17"/>
  <c r="B2051" i="17"/>
  <c r="B2052" i="17"/>
  <c r="B2053" i="17"/>
  <c r="B2054" i="17"/>
  <c r="B2055" i="17"/>
  <c r="B2056" i="17"/>
  <c r="B2057" i="17"/>
  <c r="B2058" i="17"/>
  <c r="B2059" i="17"/>
  <c r="B2060" i="17"/>
  <c r="B2061" i="17"/>
  <c r="B2062" i="17"/>
  <c r="B2063" i="17"/>
  <c r="B2064" i="17"/>
  <c r="B2065" i="17"/>
  <c r="B2066" i="17"/>
  <c r="B2067" i="17"/>
  <c r="B2068" i="17"/>
  <c r="B2069" i="17"/>
  <c r="B2070" i="17"/>
  <c r="B2071" i="17"/>
  <c r="B2072" i="17"/>
  <c r="B2073" i="17"/>
  <c r="B2074" i="17"/>
  <c r="B2075" i="17"/>
  <c r="B2076" i="17"/>
  <c r="B2077" i="17"/>
  <c r="B2078" i="17"/>
  <c r="B2079" i="17"/>
  <c r="B2080" i="17"/>
  <c r="B2081" i="17"/>
  <c r="B2082" i="17"/>
  <c r="B2083" i="17"/>
  <c r="B2084" i="17"/>
  <c r="B2085" i="17"/>
  <c r="B2086" i="17"/>
  <c r="B2087" i="17"/>
  <c r="B2088" i="17"/>
  <c r="B2089" i="17"/>
  <c r="B2090" i="17"/>
  <c r="B2091" i="17"/>
  <c r="B2092" i="17"/>
  <c r="B2093" i="17"/>
  <c r="B2094" i="17"/>
  <c r="B2095" i="17"/>
  <c r="B2096" i="17"/>
  <c r="B2097" i="17"/>
  <c r="B2098" i="17"/>
  <c r="B2018" i="17"/>
  <c r="B1019" i="17"/>
  <c r="B1020" i="17"/>
  <c r="B1021" i="17"/>
  <c r="B1022" i="17"/>
  <c r="B1023" i="17"/>
  <c r="B1024" i="17"/>
  <c r="B1025" i="17"/>
  <c r="B1026" i="17"/>
  <c r="B1027" i="17"/>
  <c r="B1028" i="17"/>
  <c r="B1029" i="17"/>
  <c r="B1030" i="17"/>
  <c r="B1031" i="17"/>
  <c r="B1032" i="17"/>
  <c r="B1033" i="17"/>
  <c r="B1034" i="17"/>
  <c r="B1035" i="17"/>
  <c r="B1036" i="17"/>
  <c r="B1037" i="17"/>
  <c r="B1038" i="17"/>
  <c r="B1039" i="17"/>
  <c r="B1040" i="17"/>
  <c r="B1041" i="17"/>
  <c r="B1042" i="17"/>
  <c r="B1043" i="17"/>
  <c r="B1044" i="17"/>
  <c r="B1045" i="17"/>
  <c r="B1046" i="17"/>
  <c r="B1047" i="17"/>
  <c r="B1048" i="17"/>
  <c r="B1049" i="17"/>
  <c r="B1050" i="17"/>
  <c r="B1051" i="17"/>
  <c r="B1052" i="17"/>
  <c r="B1053" i="17"/>
  <c r="B1054" i="17"/>
  <c r="B1055" i="17"/>
  <c r="B1056" i="17"/>
  <c r="B1057" i="17"/>
  <c r="B1058" i="17"/>
  <c r="B1059" i="17"/>
  <c r="B1060" i="17"/>
  <c r="B1061" i="17"/>
  <c r="B1062" i="17"/>
  <c r="B1063" i="17"/>
  <c r="B1064" i="17"/>
  <c r="B1065" i="17"/>
  <c r="B1066" i="17"/>
  <c r="B1067" i="17"/>
  <c r="B1068" i="17"/>
  <c r="B1069" i="17"/>
  <c r="B1070" i="17"/>
  <c r="B1071" i="17"/>
  <c r="B1072" i="17"/>
  <c r="B1073" i="17"/>
  <c r="B1074" i="17"/>
  <c r="B1075" i="17"/>
  <c r="B1076" i="17"/>
  <c r="B1077" i="17"/>
  <c r="B1078" i="17"/>
  <c r="B1079" i="17"/>
  <c r="B1080" i="17"/>
  <c r="B1081" i="17"/>
  <c r="B1082" i="17"/>
  <c r="B1083" i="17"/>
  <c r="B1084" i="17"/>
  <c r="B1085" i="17"/>
  <c r="B1086" i="17"/>
  <c r="B1087" i="17"/>
  <c r="B1088" i="17"/>
  <c r="B1089" i="17"/>
  <c r="B1090" i="17"/>
  <c r="B1091" i="17"/>
  <c r="B1092" i="17"/>
  <c r="B1093" i="17"/>
  <c r="B1094" i="17"/>
  <c r="B1095" i="17"/>
  <c r="B1096" i="17"/>
  <c r="B1097" i="17"/>
  <c r="B1098" i="17"/>
  <c r="B1099" i="17"/>
  <c r="B1100" i="17"/>
  <c r="B1101" i="17"/>
  <c r="B1102" i="17"/>
  <c r="B1103" i="17"/>
  <c r="B1104" i="17"/>
  <c r="B1105" i="17"/>
  <c r="B1106" i="17"/>
  <c r="B1107" i="17"/>
  <c r="B1108" i="17"/>
  <c r="B1109" i="17"/>
  <c r="B1110" i="17"/>
  <c r="B1111" i="17"/>
  <c r="B1112" i="17"/>
  <c r="B1113" i="17"/>
  <c r="B1114" i="17"/>
  <c r="B1115" i="17"/>
  <c r="B1116" i="17"/>
  <c r="B1117" i="17"/>
  <c r="B1118" i="17"/>
  <c r="B1119" i="17"/>
  <c r="B1120" i="17"/>
  <c r="B1121" i="17"/>
  <c r="B1122" i="17"/>
  <c r="B1123" i="17"/>
  <c r="B1124" i="17"/>
  <c r="B1125" i="17"/>
  <c r="B1126" i="17"/>
  <c r="B1127" i="17"/>
  <c r="B1128" i="17"/>
  <c r="B1129" i="17"/>
  <c r="B1130" i="17"/>
  <c r="B1131" i="17"/>
  <c r="B1132" i="17"/>
  <c r="B1133" i="17"/>
  <c r="B1134" i="17"/>
  <c r="B1135" i="17"/>
  <c r="B1136" i="17"/>
  <c r="B1137" i="17"/>
  <c r="B1138" i="17"/>
  <c r="B1139" i="17"/>
  <c r="B1140" i="17"/>
  <c r="B1141" i="17"/>
  <c r="B1142" i="17"/>
  <c r="B1143" i="17"/>
  <c r="B1144" i="17"/>
  <c r="B1145" i="17"/>
  <c r="B1146" i="17"/>
  <c r="B1147" i="17"/>
  <c r="B1148" i="17"/>
  <c r="B1149" i="17"/>
  <c r="B1150" i="17"/>
  <c r="B1151" i="17"/>
  <c r="B1152" i="17"/>
  <c r="B1153" i="17"/>
  <c r="B1154" i="17"/>
  <c r="B1155" i="17"/>
  <c r="B1156" i="17"/>
  <c r="B1157" i="17"/>
  <c r="B1158" i="17"/>
  <c r="B1159" i="17"/>
  <c r="B1160" i="17"/>
  <c r="B1161" i="17"/>
  <c r="B1162" i="17"/>
  <c r="B1163" i="17"/>
  <c r="B1164" i="17"/>
  <c r="B1165" i="17"/>
  <c r="B1166" i="17"/>
  <c r="B1167" i="17"/>
  <c r="B1168" i="17"/>
  <c r="B1169" i="17"/>
  <c r="B1170" i="17"/>
  <c r="B1171" i="17"/>
  <c r="B1172" i="17"/>
  <c r="B1173" i="17"/>
  <c r="B1174" i="17"/>
  <c r="B1175" i="17"/>
  <c r="B1176" i="17"/>
  <c r="B1177" i="17"/>
  <c r="B1178" i="17"/>
  <c r="B1179" i="17"/>
  <c r="B1180" i="17"/>
  <c r="B1181" i="17"/>
  <c r="B1182" i="17"/>
  <c r="B1183" i="17"/>
  <c r="B1184" i="17"/>
  <c r="B1185" i="17"/>
  <c r="B1186" i="17"/>
  <c r="B1187" i="17"/>
  <c r="B1188" i="17"/>
  <c r="B1189" i="17"/>
  <c r="B1190" i="17"/>
  <c r="B1191" i="17"/>
  <c r="B1192" i="17"/>
  <c r="B1193" i="17"/>
  <c r="B1194" i="17"/>
  <c r="B1195" i="17"/>
  <c r="B1196" i="17"/>
  <c r="B1197" i="17"/>
  <c r="B1198" i="17"/>
  <c r="B1199" i="17"/>
  <c r="B1200" i="17"/>
  <c r="B1201" i="17"/>
  <c r="B1202" i="17"/>
  <c r="B1203" i="17"/>
  <c r="B1204" i="17"/>
  <c r="B1205" i="17"/>
  <c r="B1206" i="17"/>
  <c r="B1207" i="17"/>
  <c r="B1208" i="17"/>
  <c r="B1209" i="17"/>
  <c r="B1210" i="17"/>
  <c r="B1211" i="17"/>
  <c r="B1212" i="17"/>
  <c r="B1213" i="17"/>
  <c r="B1214" i="17"/>
  <c r="B1215" i="17"/>
  <c r="B1216" i="17"/>
  <c r="B1217" i="17"/>
  <c r="B1218" i="17"/>
  <c r="B1219" i="17"/>
  <c r="B1220" i="17"/>
  <c r="B1221" i="17"/>
  <c r="B1222" i="17"/>
  <c r="B1223" i="17"/>
  <c r="B1224" i="17"/>
  <c r="B1225" i="17"/>
  <c r="B1226" i="17"/>
  <c r="B1227" i="17"/>
  <c r="B1228" i="17"/>
  <c r="B1229" i="17"/>
  <c r="B1230" i="17"/>
  <c r="B1231" i="17"/>
  <c r="B1232" i="17"/>
  <c r="B1233" i="17"/>
  <c r="B1234" i="17"/>
  <c r="B1235" i="17"/>
  <c r="B1236" i="17"/>
  <c r="B1237" i="17"/>
  <c r="B1238" i="17"/>
  <c r="B1239" i="17"/>
  <c r="B1240" i="17"/>
  <c r="B1241" i="17"/>
  <c r="B1242" i="17"/>
  <c r="B1243" i="17"/>
  <c r="B1244" i="17"/>
  <c r="B1245" i="17"/>
  <c r="B1246" i="17"/>
  <c r="B1247" i="17"/>
  <c r="B1248" i="17"/>
  <c r="B1249" i="17"/>
  <c r="B1250" i="17"/>
  <c r="B1251" i="17"/>
  <c r="B1252" i="17"/>
  <c r="B1253" i="17"/>
  <c r="B1254" i="17"/>
  <c r="B1255" i="17"/>
  <c r="B1256" i="17"/>
  <c r="B1257" i="17"/>
  <c r="B1258" i="17"/>
  <c r="B1259" i="17"/>
  <c r="B1260" i="17"/>
  <c r="B1261" i="17"/>
  <c r="B1262" i="17"/>
  <c r="B1263" i="17"/>
  <c r="B1264" i="17"/>
  <c r="B1265" i="17"/>
  <c r="B1266" i="17"/>
  <c r="B1267" i="17"/>
  <c r="B1268" i="17"/>
  <c r="B1269" i="17"/>
  <c r="B1270" i="17"/>
  <c r="B1271" i="17"/>
  <c r="B1272" i="17"/>
  <c r="B1273" i="17"/>
  <c r="B1274" i="17"/>
  <c r="B1275" i="17"/>
  <c r="B1276" i="17"/>
  <c r="B1277" i="17"/>
  <c r="B1278" i="17"/>
  <c r="B1279" i="17"/>
  <c r="B1280" i="17"/>
  <c r="B1281" i="17"/>
  <c r="B1282" i="17"/>
  <c r="B1283" i="17"/>
  <c r="B1284" i="17"/>
  <c r="B1285" i="17"/>
  <c r="B1286" i="17"/>
  <c r="B1287" i="17"/>
  <c r="B1288" i="17"/>
  <c r="B1289" i="17"/>
  <c r="B1290" i="17"/>
  <c r="B1291" i="17"/>
  <c r="B1292" i="17"/>
  <c r="B1293" i="17"/>
  <c r="B1294" i="17"/>
  <c r="B1295" i="17"/>
  <c r="B1296" i="17"/>
  <c r="B1297" i="17"/>
  <c r="B1298" i="17"/>
  <c r="B1299" i="17"/>
  <c r="B1300" i="17"/>
  <c r="B1301" i="17"/>
  <c r="B1302" i="17"/>
  <c r="B1303" i="17"/>
  <c r="B1304" i="17"/>
  <c r="B1305" i="17"/>
  <c r="B1306" i="17"/>
  <c r="B1307" i="17"/>
  <c r="B1308" i="17"/>
  <c r="B1309" i="17"/>
  <c r="B1310" i="17"/>
  <c r="B1311" i="17"/>
  <c r="B1312" i="17"/>
  <c r="B1313" i="17"/>
  <c r="B1314" i="17"/>
  <c r="B1315" i="17"/>
  <c r="B1316" i="17"/>
  <c r="B1317" i="17"/>
  <c r="B1318" i="17"/>
  <c r="B1319" i="17"/>
  <c r="B1320" i="17"/>
  <c r="B1321" i="17"/>
  <c r="B1322" i="17"/>
  <c r="B1323" i="17"/>
  <c r="B1324" i="17"/>
  <c r="B1325" i="17"/>
  <c r="B1326" i="17"/>
  <c r="B1327" i="17"/>
  <c r="B1328" i="17"/>
  <c r="B1329" i="17"/>
  <c r="B1330" i="17"/>
  <c r="B1331" i="17"/>
  <c r="B1332" i="17"/>
  <c r="B1333" i="17"/>
  <c r="B1334" i="17"/>
  <c r="B1335" i="17"/>
  <c r="B1336" i="17"/>
  <c r="B1337" i="17"/>
  <c r="B1338" i="17"/>
  <c r="B1339" i="17"/>
  <c r="B1340" i="17"/>
  <c r="B1341" i="17"/>
  <c r="B1342" i="17"/>
  <c r="B1343" i="17"/>
  <c r="B1344" i="17"/>
  <c r="B1345" i="17"/>
  <c r="B1346" i="17"/>
  <c r="B1347" i="17"/>
  <c r="B1348" i="17"/>
  <c r="B1349" i="17"/>
  <c r="B1350" i="17"/>
  <c r="B1351" i="17"/>
  <c r="B1352" i="17"/>
  <c r="B1353" i="17"/>
  <c r="B1354" i="17"/>
  <c r="B1355" i="17"/>
  <c r="B1356" i="17"/>
  <c r="B1357" i="17"/>
  <c r="B1358" i="17"/>
  <c r="B1359" i="17"/>
  <c r="B1360" i="17"/>
  <c r="B1361" i="17"/>
  <c r="B1362" i="17"/>
  <c r="B1363" i="17"/>
  <c r="B1364" i="17"/>
  <c r="B1365" i="17"/>
  <c r="B1366" i="17"/>
  <c r="B1367" i="17"/>
  <c r="B1368" i="17"/>
  <c r="B1369" i="17"/>
  <c r="B1370" i="17"/>
  <c r="B1371" i="17"/>
  <c r="B1372" i="17"/>
  <c r="B1373" i="17"/>
  <c r="B1374" i="17"/>
  <c r="B1375" i="17"/>
  <c r="B1376" i="17"/>
  <c r="B1377" i="17"/>
  <c r="B1378" i="17"/>
  <c r="B1379" i="17"/>
  <c r="B1380" i="17"/>
  <c r="B1381" i="17"/>
  <c r="B1382" i="17"/>
  <c r="B1383" i="17"/>
  <c r="B1384" i="17"/>
  <c r="B1385" i="17"/>
  <c r="B1386" i="17"/>
  <c r="B1387" i="17"/>
  <c r="B1388" i="17"/>
  <c r="B1389" i="17"/>
  <c r="B1390" i="17"/>
  <c r="B1391" i="17"/>
  <c r="B1392" i="17"/>
  <c r="B1393" i="17"/>
  <c r="B1394" i="17"/>
  <c r="B1395" i="17"/>
  <c r="B1396" i="17"/>
  <c r="B1397" i="17"/>
  <c r="B1398" i="17"/>
  <c r="B1399" i="17"/>
  <c r="B1400" i="17"/>
  <c r="B1401" i="17"/>
  <c r="B1402" i="17"/>
  <c r="B1403" i="17"/>
  <c r="B1404" i="17"/>
  <c r="B1405" i="17"/>
  <c r="B1406" i="17"/>
  <c r="B1407" i="17"/>
  <c r="B1408" i="17"/>
  <c r="B1409" i="17"/>
  <c r="B1410" i="17"/>
  <c r="B1411" i="17"/>
  <c r="B1412" i="17"/>
  <c r="B1413" i="17"/>
  <c r="B1414" i="17"/>
  <c r="B1415" i="17"/>
  <c r="B1416" i="17"/>
  <c r="B1417" i="17"/>
  <c r="B1418" i="17"/>
  <c r="B1419" i="17"/>
  <c r="B1420" i="17"/>
  <c r="B1421" i="17"/>
  <c r="B1422" i="17"/>
  <c r="B1423" i="17"/>
  <c r="B1424" i="17"/>
  <c r="B1425" i="17"/>
  <c r="B1426" i="17"/>
  <c r="B1427" i="17"/>
  <c r="B1428" i="17"/>
  <c r="B1429" i="17"/>
  <c r="B1430" i="17"/>
  <c r="B1431" i="17"/>
  <c r="B1432" i="17"/>
  <c r="B1433" i="17"/>
  <c r="B1434" i="17"/>
  <c r="B1435" i="17"/>
  <c r="B1436" i="17"/>
  <c r="B1437" i="17"/>
  <c r="B1438" i="17"/>
  <c r="B1439" i="17"/>
  <c r="B1440" i="17"/>
  <c r="B1441" i="17"/>
  <c r="B1442" i="17"/>
  <c r="B1443" i="17"/>
  <c r="B1444" i="17"/>
  <c r="B1445" i="17"/>
  <c r="B1446" i="17"/>
  <c r="B1447" i="17"/>
  <c r="B1448" i="17"/>
  <c r="B1449" i="17"/>
  <c r="B1450" i="17"/>
  <c r="B1451" i="17"/>
  <c r="B1452" i="17"/>
  <c r="B1453" i="17"/>
  <c r="B1454" i="17"/>
  <c r="B1455" i="17"/>
  <c r="B1456" i="17"/>
  <c r="B1457" i="17"/>
  <c r="B1458" i="17"/>
  <c r="B1459" i="17"/>
  <c r="B1460" i="17"/>
  <c r="B1461" i="17"/>
  <c r="B1462" i="17"/>
  <c r="B1463" i="17"/>
  <c r="B1464" i="17"/>
  <c r="B1465" i="17"/>
  <c r="B1466" i="17"/>
  <c r="B1467" i="17"/>
  <c r="B1468" i="17"/>
  <c r="B1469" i="17"/>
  <c r="B1470" i="17"/>
  <c r="B1471" i="17"/>
  <c r="B1472" i="17"/>
  <c r="B1473" i="17"/>
  <c r="B1474" i="17"/>
  <c r="B1475" i="17"/>
  <c r="B1476" i="17"/>
  <c r="B1477" i="17"/>
  <c r="B1478" i="17"/>
  <c r="B1479" i="17"/>
  <c r="B1480" i="17"/>
  <c r="B1481" i="17"/>
  <c r="B1482" i="17"/>
  <c r="B1483" i="17"/>
  <c r="B1484" i="17"/>
  <c r="B1485" i="17"/>
  <c r="B1486" i="17"/>
  <c r="B1487" i="17"/>
  <c r="B1488" i="17"/>
  <c r="B1489" i="17"/>
  <c r="B1490" i="17"/>
  <c r="B1491" i="17"/>
  <c r="B1492" i="17"/>
  <c r="B1493" i="17"/>
  <c r="B1494" i="17"/>
  <c r="B1495" i="17"/>
  <c r="B1496" i="17"/>
  <c r="B1497" i="17"/>
  <c r="B1498" i="17"/>
  <c r="B1499" i="17"/>
  <c r="B1500" i="17"/>
  <c r="B1501" i="17"/>
  <c r="B1502" i="17"/>
  <c r="B1503" i="17"/>
  <c r="B1504" i="17"/>
  <c r="B1505" i="17"/>
  <c r="B1506" i="17"/>
  <c r="B1507" i="17"/>
  <c r="B1508" i="17"/>
  <c r="B1509" i="17"/>
  <c r="B1510" i="17"/>
  <c r="B1511" i="17"/>
  <c r="B1512" i="17"/>
  <c r="B1513" i="17"/>
  <c r="B1514" i="17"/>
  <c r="B1515" i="17"/>
  <c r="B1516" i="17"/>
  <c r="B1517" i="17"/>
  <c r="B1518" i="17"/>
  <c r="B1519" i="17"/>
  <c r="B1520" i="17"/>
  <c r="B1521" i="17"/>
  <c r="B1522" i="17"/>
  <c r="B1523" i="17"/>
  <c r="B1524" i="17"/>
  <c r="B1525" i="17"/>
  <c r="B1526" i="17"/>
  <c r="B1527" i="17"/>
  <c r="B1528" i="17"/>
  <c r="B1529" i="17"/>
  <c r="B1530" i="17"/>
  <c r="B1531" i="17"/>
  <c r="B1532" i="17"/>
  <c r="B1533" i="17"/>
  <c r="B1534" i="17"/>
  <c r="B1535" i="17"/>
  <c r="B1536" i="17"/>
  <c r="B1537" i="17"/>
  <c r="B1538" i="17"/>
  <c r="B1539" i="17"/>
  <c r="B1540" i="17"/>
  <c r="B1541" i="17"/>
  <c r="B1542" i="17"/>
  <c r="B1543" i="17"/>
  <c r="B1544" i="17"/>
  <c r="B1545" i="17"/>
  <c r="B1546" i="17"/>
  <c r="B1547" i="17"/>
  <c r="B1548" i="17"/>
  <c r="B1549" i="17"/>
  <c r="B1550" i="17"/>
  <c r="B1551" i="17"/>
  <c r="B1552" i="17"/>
  <c r="B1553" i="17"/>
  <c r="B1554" i="17"/>
  <c r="B1555" i="17"/>
  <c r="B1556" i="17"/>
  <c r="B1557" i="17"/>
  <c r="B1558" i="17"/>
  <c r="B1559" i="17"/>
  <c r="B1560" i="17"/>
  <c r="B1561" i="17"/>
  <c r="B1562" i="17"/>
  <c r="B1563" i="17"/>
  <c r="B1564" i="17"/>
  <c r="B1565" i="17"/>
  <c r="B1566" i="17"/>
  <c r="B1567" i="17"/>
  <c r="B1568" i="17"/>
  <c r="B1569" i="17"/>
  <c r="B1570" i="17"/>
  <c r="B1571" i="17"/>
  <c r="B1572" i="17"/>
  <c r="B1573" i="17"/>
  <c r="B1574" i="17"/>
  <c r="B1575" i="17"/>
  <c r="B1576" i="17"/>
  <c r="B1577" i="17"/>
  <c r="B1578" i="17"/>
  <c r="B1579" i="17"/>
  <c r="B1580" i="17"/>
  <c r="B1581" i="17"/>
  <c r="B1582" i="17"/>
  <c r="B1583" i="17"/>
  <c r="B1584" i="17"/>
  <c r="B1585" i="17"/>
  <c r="B1586" i="17"/>
  <c r="B1587" i="17"/>
  <c r="B1588" i="17"/>
  <c r="B1589" i="17"/>
  <c r="B1590" i="17"/>
  <c r="B1591" i="17"/>
  <c r="B1592" i="17"/>
  <c r="B1593" i="17"/>
  <c r="B1594" i="17"/>
  <c r="B1595" i="17"/>
  <c r="B1596" i="17"/>
  <c r="B1597" i="17"/>
  <c r="B1598" i="17"/>
  <c r="B1599" i="17"/>
  <c r="B1600" i="17"/>
  <c r="B1601" i="17"/>
  <c r="B1602" i="17"/>
  <c r="B1603" i="17"/>
  <c r="B1604" i="17"/>
  <c r="B1605" i="17"/>
  <c r="B1606" i="17"/>
  <c r="B1607" i="17"/>
  <c r="B1608" i="17"/>
  <c r="B1609" i="17"/>
  <c r="B1610" i="17"/>
  <c r="B1611" i="17"/>
  <c r="B1612" i="17"/>
  <c r="B1613" i="17"/>
  <c r="B1614" i="17"/>
  <c r="B1615" i="17"/>
  <c r="B1616" i="17"/>
  <c r="B1617" i="17"/>
  <c r="B1618" i="17"/>
  <c r="B1619" i="17"/>
  <c r="B1620" i="17"/>
  <c r="B1621" i="17"/>
  <c r="B1622" i="17"/>
  <c r="B1623" i="17"/>
  <c r="B1624" i="17"/>
  <c r="B1625" i="17"/>
  <c r="B1626" i="17"/>
  <c r="B1627" i="17"/>
  <c r="B1628" i="17"/>
  <c r="B1629" i="17"/>
  <c r="B1630" i="17"/>
  <c r="B1631" i="17"/>
  <c r="B1632" i="17"/>
  <c r="B1633" i="17"/>
  <c r="B1634" i="17"/>
  <c r="B1635" i="17"/>
  <c r="B1636" i="17"/>
  <c r="B1637" i="17"/>
  <c r="B1638" i="17"/>
  <c r="B1639" i="17"/>
  <c r="B1640" i="17"/>
  <c r="B1641" i="17"/>
  <c r="B1642" i="17"/>
  <c r="B1643" i="17"/>
  <c r="B1644" i="17"/>
  <c r="B1645" i="17"/>
  <c r="B1646" i="17"/>
  <c r="B1647" i="17"/>
  <c r="B1648" i="17"/>
  <c r="B1649" i="17"/>
  <c r="B1650" i="17"/>
  <c r="B1651" i="17"/>
  <c r="B1652" i="17"/>
  <c r="B1653" i="17"/>
  <c r="B1654" i="17"/>
  <c r="B1655" i="17"/>
  <c r="B1656" i="17"/>
  <c r="B1657" i="17"/>
  <c r="B1658" i="17"/>
  <c r="B1659" i="17"/>
  <c r="B1660" i="17"/>
  <c r="B1661" i="17"/>
  <c r="B1662" i="17"/>
  <c r="B1663" i="17"/>
  <c r="B1664" i="17"/>
  <c r="B1665" i="17"/>
  <c r="B1666" i="17"/>
  <c r="B1667" i="17"/>
  <c r="B1668" i="17"/>
  <c r="B1669" i="17"/>
  <c r="B1670" i="17"/>
  <c r="B1671" i="17"/>
  <c r="B1672" i="17"/>
  <c r="B1673" i="17"/>
  <c r="B1674" i="17"/>
  <c r="B1675" i="17"/>
  <c r="B1676" i="17"/>
  <c r="B1677" i="17"/>
  <c r="B1678" i="17"/>
  <c r="B1679" i="17"/>
  <c r="B1680" i="17"/>
  <c r="B1681" i="17"/>
  <c r="B1682" i="17"/>
  <c r="B1683" i="17"/>
  <c r="B1684" i="17"/>
  <c r="B1685" i="17"/>
  <c r="B1686" i="17"/>
  <c r="B1687" i="17"/>
  <c r="B1688" i="17"/>
  <c r="B1689" i="17"/>
  <c r="B1690" i="17"/>
  <c r="B1691" i="17"/>
  <c r="B1692" i="17"/>
  <c r="B1693" i="17"/>
  <c r="B1694" i="17"/>
  <c r="B1695" i="17"/>
  <c r="B1696" i="17"/>
  <c r="B1697" i="17"/>
  <c r="B1698" i="17"/>
  <c r="B1699" i="17"/>
  <c r="B1700" i="17"/>
  <c r="B1701" i="17"/>
  <c r="B1702" i="17"/>
  <c r="B1703" i="17"/>
  <c r="B1704" i="17"/>
  <c r="B1705" i="17"/>
  <c r="B1706" i="17"/>
  <c r="B1707" i="17"/>
  <c r="B1708" i="17"/>
  <c r="B1709" i="17"/>
  <c r="B1710" i="17"/>
  <c r="B1711" i="17"/>
  <c r="B1712" i="17"/>
  <c r="B1713" i="17"/>
  <c r="B1714" i="17"/>
  <c r="B1715" i="17"/>
  <c r="B1716" i="17"/>
  <c r="B1717" i="17"/>
  <c r="B1718" i="17"/>
  <c r="B1719" i="17"/>
  <c r="B1720" i="17"/>
  <c r="B1721" i="17"/>
  <c r="B1722" i="17"/>
  <c r="B1723" i="17"/>
  <c r="B1724" i="17"/>
  <c r="B1725" i="17"/>
  <c r="B1726" i="17"/>
  <c r="B1727" i="17"/>
  <c r="B1728" i="17"/>
  <c r="B1729" i="17"/>
  <c r="B1730" i="17"/>
  <c r="B1731" i="17"/>
  <c r="B1732" i="17"/>
  <c r="B1733" i="17"/>
  <c r="B1734" i="17"/>
  <c r="B1735" i="17"/>
  <c r="B1736" i="17"/>
  <c r="B1737" i="17"/>
  <c r="B1738" i="17"/>
  <c r="B1739" i="17"/>
  <c r="B1740" i="17"/>
  <c r="B1741" i="17"/>
  <c r="B1742" i="17"/>
  <c r="B1743" i="17"/>
  <c r="B1744" i="17"/>
  <c r="B1745" i="17"/>
  <c r="B1746" i="17"/>
  <c r="B1747" i="17"/>
  <c r="B1748" i="17"/>
  <c r="B1749" i="17"/>
  <c r="B1750" i="17"/>
  <c r="B1751" i="17"/>
  <c r="B1752" i="17"/>
  <c r="B1753" i="17"/>
  <c r="B1754" i="17"/>
  <c r="B1755" i="17"/>
  <c r="B1756" i="17"/>
  <c r="B1757" i="17"/>
  <c r="B1758" i="17"/>
  <c r="B1759" i="17"/>
  <c r="B1760" i="17"/>
  <c r="B1761" i="17"/>
  <c r="B1762" i="17"/>
  <c r="B1763" i="17"/>
  <c r="B1764" i="17"/>
  <c r="B1765" i="17"/>
  <c r="B1766" i="17"/>
  <c r="B1767" i="17"/>
  <c r="B1768" i="17"/>
  <c r="B1769" i="17"/>
  <c r="B1770" i="17"/>
  <c r="B1771" i="17"/>
  <c r="B1772" i="17"/>
  <c r="B1773" i="17"/>
  <c r="B1774" i="17"/>
  <c r="B1775" i="17"/>
  <c r="B1776" i="17"/>
  <c r="B1777" i="17"/>
  <c r="B1778" i="17"/>
  <c r="B1779" i="17"/>
  <c r="B1780" i="17"/>
  <c r="B1781" i="17"/>
  <c r="B1782" i="17"/>
  <c r="B1783" i="17"/>
  <c r="B1784" i="17"/>
  <c r="B1785" i="17"/>
  <c r="B1786" i="17"/>
  <c r="B1787" i="17"/>
  <c r="B1788" i="17"/>
  <c r="B1789" i="17"/>
  <c r="B1790" i="17"/>
  <c r="B1791" i="17"/>
  <c r="B1792" i="17"/>
  <c r="B1793" i="17"/>
  <c r="B1794" i="17"/>
  <c r="B1795" i="17"/>
  <c r="B1796" i="17"/>
  <c r="B1797" i="17"/>
  <c r="B1798" i="17"/>
  <c r="B1799" i="17"/>
  <c r="B1800" i="17"/>
  <c r="B1801" i="17"/>
  <c r="B1802" i="17"/>
  <c r="B1803" i="17"/>
  <c r="B1804" i="17"/>
  <c r="B1805" i="17"/>
  <c r="B1806" i="17"/>
  <c r="B1807" i="17"/>
  <c r="B1808" i="17"/>
  <c r="B1809" i="17"/>
  <c r="B1810" i="17"/>
  <c r="B1811" i="17"/>
  <c r="B1812" i="17"/>
  <c r="B1813" i="17"/>
  <c r="B1814" i="17"/>
  <c r="B1815" i="17"/>
  <c r="B1816" i="17"/>
  <c r="B1817" i="17"/>
  <c r="B1818" i="17"/>
  <c r="B1819" i="17"/>
  <c r="B1820" i="17"/>
  <c r="B1821" i="17"/>
  <c r="B1822" i="17"/>
  <c r="B1823" i="17"/>
  <c r="B1824" i="17"/>
  <c r="B1825" i="17"/>
  <c r="B1826" i="17"/>
  <c r="B1827" i="17"/>
  <c r="B1828" i="17"/>
  <c r="B1829" i="17"/>
  <c r="B1830" i="17"/>
  <c r="B1831" i="17"/>
  <c r="B1832" i="17"/>
  <c r="B1833" i="17"/>
  <c r="B1834" i="17"/>
  <c r="B1835" i="17"/>
  <c r="B1836" i="17"/>
  <c r="B1837" i="17"/>
  <c r="B1838" i="17"/>
  <c r="B1839" i="17"/>
  <c r="B1840" i="17"/>
  <c r="B1841" i="17"/>
  <c r="B1842" i="17"/>
  <c r="B1843" i="17"/>
  <c r="B1844" i="17"/>
  <c r="B1845" i="17"/>
  <c r="B1846" i="17"/>
  <c r="B1847" i="17"/>
  <c r="B1848" i="17"/>
  <c r="B1849" i="17"/>
  <c r="B1850" i="17"/>
  <c r="B1851" i="17"/>
  <c r="B1852" i="17"/>
  <c r="B1853" i="17"/>
  <c r="B1854" i="17"/>
  <c r="B1855" i="17"/>
  <c r="B1856" i="17"/>
  <c r="B1857" i="17"/>
  <c r="B1858" i="17"/>
  <c r="B1859" i="17"/>
  <c r="B1860" i="17"/>
  <c r="B1861" i="17"/>
  <c r="B1862" i="17"/>
  <c r="B1863" i="17"/>
  <c r="B1864" i="17"/>
  <c r="B1865" i="17"/>
  <c r="B1866" i="17"/>
  <c r="B1867" i="17"/>
  <c r="B1868" i="17"/>
  <c r="B1869" i="17"/>
  <c r="B1870" i="17"/>
  <c r="B1871" i="17"/>
  <c r="B1872" i="17"/>
  <c r="B1873" i="17"/>
  <c r="B1874" i="17"/>
  <c r="B1875" i="17"/>
  <c r="B1876" i="17"/>
  <c r="B1877" i="17"/>
  <c r="B1878" i="17"/>
  <c r="B1879" i="17"/>
  <c r="B1880" i="17"/>
  <c r="B1881" i="17"/>
  <c r="B1882" i="17"/>
  <c r="B1883" i="17"/>
  <c r="B1884" i="17"/>
  <c r="B1885" i="17"/>
  <c r="B1886" i="17"/>
  <c r="B1887" i="17"/>
  <c r="B1888" i="17"/>
  <c r="B1889" i="17"/>
  <c r="B1890" i="17"/>
  <c r="B1891" i="17"/>
  <c r="B1892" i="17"/>
  <c r="B1893" i="17"/>
  <c r="B1894" i="17"/>
  <c r="B1895" i="17"/>
  <c r="B1896" i="17"/>
  <c r="B1897" i="17"/>
  <c r="B1898" i="17"/>
  <c r="B1899" i="17"/>
  <c r="B1900" i="17"/>
  <c r="B1901" i="17"/>
  <c r="B1902" i="17"/>
  <c r="B1903" i="17"/>
  <c r="B1904" i="17"/>
  <c r="B1905" i="17"/>
  <c r="B1906" i="17"/>
  <c r="B1907" i="17"/>
  <c r="B1908" i="17"/>
  <c r="B1909" i="17"/>
  <c r="B1910" i="17"/>
  <c r="B1911" i="17"/>
  <c r="B1912" i="17"/>
  <c r="B1913" i="17"/>
  <c r="B1914" i="17"/>
  <c r="B1915" i="17"/>
  <c r="B1916" i="17"/>
  <c r="B1917" i="17"/>
  <c r="B1918" i="17"/>
  <c r="B1919" i="17"/>
  <c r="B1920" i="17"/>
  <c r="B1921" i="17"/>
  <c r="B1922" i="17"/>
  <c r="B1923" i="17"/>
  <c r="B1924" i="17"/>
  <c r="B1925" i="17"/>
  <c r="B1926" i="17"/>
  <c r="B1927" i="17"/>
  <c r="B1928" i="17"/>
  <c r="B1929" i="17"/>
  <c r="B1930" i="17"/>
  <c r="B1931" i="17"/>
  <c r="B1932" i="17"/>
  <c r="B1933" i="17"/>
  <c r="B1934" i="17"/>
  <c r="B1935" i="17"/>
  <c r="B1936" i="17"/>
  <c r="B1937" i="17"/>
  <c r="B1938" i="17"/>
  <c r="B1939" i="17"/>
  <c r="B1940" i="17"/>
  <c r="B1941" i="17"/>
  <c r="B1942" i="17"/>
  <c r="B1943" i="17"/>
  <c r="B1944" i="17"/>
  <c r="B1945" i="17"/>
  <c r="B1946" i="17"/>
  <c r="B1947" i="17"/>
  <c r="B1948" i="17"/>
  <c r="B1949" i="17"/>
  <c r="B1950" i="17"/>
  <c r="B1951" i="17"/>
  <c r="B1952" i="17"/>
  <c r="B1953" i="17"/>
  <c r="B1954" i="17"/>
  <c r="B1955" i="17"/>
  <c r="B1956" i="17"/>
  <c r="B1957" i="17"/>
  <c r="B1958" i="17"/>
  <c r="B1959" i="17"/>
  <c r="B1960" i="17"/>
  <c r="B1961" i="17"/>
  <c r="B1962" i="17"/>
  <c r="B1963" i="17"/>
  <c r="B1964" i="17"/>
  <c r="B1965" i="17"/>
  <c r="B1966" i="17"/>
  <c r="B1967" i="17"/>
  <c r="B1968" i="17"/>
  <c r="B1969" i="17"/>
  <c r="B1970" i="17"/>
  <c r="B1971" i="17"/>
  <c r="B1972" i="17"/>
  <c r="B1973" i="17"/>
  <c r="B1974" i="17"/>
  <c r="B1975" i="17"/>
  <c r="B1976" i="17"/>
  <c r="B1977" i="17"/>
  <c r="B1978" i="17"/>
  <c r="B1979" i="17"/>
  <c r="B1980" i="17"/>
  <c r="B1981" i="17"/>
  <c r="B1982" i="17"/>
  <c r="B1983" i="17"/>
  <c r="B1984" i="17"/>
  <c r="B1985" i="17"/>
  <c r="B1986" i="17"/>
  <c r="B1987" i="17"/>
  <c r="B1988" i="17"/>
  <c r="B1989" i="17"/>
  <c r="B1990" i="17"/>
  <c r="B1991" i="17"/>
  <c r="B1992" i="17"/>
  <c r="B1993" i="17"/>
  <c r="B1994" i="17"/>
  <c r="B1995" i="17"/>
  <c r="B1996" i="17"/>
  <c r="B1997" i="17"/>
  <c r="B1998" i="17"/>
  <c r="B1999" i="17"/>
  <c r="B2000" i="17"/>
  <c r="B2001" i="17"/>
  <c r="B2002" i="17"/>
  <c r="B2003" i="17"/>
  <c r="B2004" i="17"/>
  <c r="B2005" i="17"/>
  <c r="B2006" i="17"/>
  <c r="B2007" i="17"/>
  <c r="B2008" i="17"/>
  <c r="B2009" i="17"/>
  <c r="B2010" i="17"/>
  <c r="B2011" i="17"/>
  <c r="B2012" i="17"/>
  <c r="B2013" i="17"/>
  <c r="B2014" i="17"/>
  <c r="B2015" i="17"/>
  <c r="B2016" i="17"/>
  <c r="B2017" i="17"/>
  <c r="B10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370" i="17"/>
  <c r="B371" i="17"/>
  <c r="B372" i="17"/>
  <c r="B373" i="17"/>
  <c r="B374" i="17"/>
  <c r="B375" i="17"/>
  <c r="B376" i="17"/>
  <c r="B377" i="17"/>
  <c r="B378" i="17"/>
  <c r="B379" i="17"/>
  <c r="B380" i="17"/>
  <c r="B381" i="17"/>
  <c r="B382" i="17"/>
  <c r="B383" i="17"/>
  <c r="B384" i="17"/>
  <c r="B385" i="17"/>
  <c r="B386" i="17"/>
  <c r="B387" i="17"/>
  <c r="B388" i="17"/>
  <c r="B389" i="17"/>
  <c r="B390" i="17"/>
  <c r="B391" i="17"/>
  <c r="B392" i="17"/>
  <c r="B393" i="17"/>
  <c r="B394" i="17"/>
  <c r="B395" i="17"/>
  <c r="B396" i="17"/>
  <c r="B397" i="17"/>
  <c r="B398" i="17"/>
  <c r="B399" i="17"/>
  <c r="B400" i="17"/>
  <c r="B401" i="17"/>
  <c r="B402" i="17"/>
  <c r="B403" i="17"/>
  <c r="B404" i="17"/>
  <c r="B405" i="17"/>
  <c r="B406" i="17"/>
  <c r="B407" i="17"/>
  <c r="B408" i="17"/>
  <c r="B409" i="17"/>
  <c r="B410" i="17"/>
  <c r="B411" i="17"/>
  <c r="B412" i="17"/>
  <c r="B413" i="17"/>
  <c r="B414" i="17"/>
  <c r="B415" i="17"/>
  <c r="B416" i="17"/>
  <c r="B417" i="17"/>
  <c r="B418" i="17"/>
  <c r="B419" i="17"/>
  <c r="B420" i="17"/>
  <c r="B421" i="17"/>
  <c r="B422" i="17"/>
  <c r="B423" i="17"/>
  <c r="B424" i="17"/>
  <c r="B425" i="17"/>
  <c r="B426" i="17"/>
  <c r="B427" i="17"/>
  <c r="B428" i="17"/>
  <c r="B429" i="17"/>
  <c r="B430" i="17"/>
  <c r="B431" i="17"/>
  <c r="B432" i="17"/>
  <c r="B433" i="17"/>
  <c r="B434" i="17"/>
  <c r="B435" i="17"/>
  <c r="B436" i="17"/>
  <c r="B437" i="17"/>
  <c r="B438" i="17"/>
  <c r="B439" i="17"/>
  <c r="B440" i="17"/>
  <c r="B441" i="17"/>
  <c r="B442" i="17"/>
  <c r="B443" i="17"/>
  <c r="B444" i="17"/>
  <c r="B445" i="17"/>
  <c r="B446" i="17"/>
  <c r="B447" i="17"/>
  <c r="B448" i="17"/>
  <c r="B449" i="17"/>
  <c r="B450" i="17"/>
  <c r="B451" i="17"/>
  <c r="B452" i="17"/>
  <c r="B453" i="17"/>
  <c r="B454" i="17"/>
  <c r="B455" i="17"/>
  <c r="B456" i="17"/>
  <c r="B457" i="17"/>
  <c r="B458" i="17"/>
  <c r="B459" i="17"/>
  <c r="B460" i="17"/>
  <c r="B461" i="17"/>
  <c r="B462" i="17"/>
  <c r="B463" i="17"/>
  <c r="B464" i="17"/>
  <c r="B465" i="17"/>
  <c r="B466" i="17"/>
  <c r="B467" i="17"/>
  <c r="B468" i="17"/>
  <c r="B469" i="17"/>
  <c r="B470" i="17"/>
  <c r="B471" i="17"/>
  <c r="B472" i="17"/>
  <c r="B473" i="17"/>
  <c r="B474" i="17"/>
  <c r="B475" i="17"/>
  <c r="B476" i="17"/>
  <c r="B477" i="17"/>
  <c r="B478" i="17"/>
  <c r="B479" i="17"/>
  <c r="B480" i="17"/>
  <c r="B481" i="17"/>
  <c r="B482" i="17"/>
  <c r="B483" i="17"/>
  <c r="B484" i="17"/>
  <c r="B485" i="17"/>
  <c r="B486" i="17"/>
  <c r="B487" i="17"/>
  <c r="B488" i="17"/>
  <c r="B489" i="17"/>
  <c r="B490" i="17"/>
  <c r="B491" i="17"/>
  <c r="B492" i="17"/>
  <c r="B493" i="17"/>
  <c r="B494" i="17"/>
  <c r="B495" i="17"/>
  <c r="B496" i="17"/>
  <c r="B497" i="17"/>
  <c r="B498" i="17"/>
  <c r="B499" i="17"/>
  <c r="B500" i="17"/>
  <c r="B501" i="17"/>
  <c r="B502" i="17"/>
  <c r="B503" i="17"/>
  <c r="B504" i="17"/>
  <c r="B505" i="17"/>
  <c r="B506" i="17"/>
  <c r="B507" i="17"/>
  <c r="B508" i="17"/>
  <c r="B509" i="17"/>
  <c r="B510" i="17"/>
  <c r="B511" i="17"/>
  <c r="B512" i="17"/>
  <c r="B513" i="17"/>
  <c r="B514" i="17"/>
  <c r="B515" i="17"/>
  <c r="B516" i="17"/>
  <c r="B517" i="17"/>
  <c r="B518" i="17"/>
  <c r="B519" i="17"/>
  <c r="B520" i="17"/>
  <c r="B521" i="17"/>
  <c r="B522" i="17"/>
  <c r="B523" i="17"/>
  <c r="B524" i="17"/>
  <c r="B525" i="17"/>
  <c r="B526" i="17"/>
  <c r="B527" i="17"/>
  <c r="B528" i="17"/>
  <c r="B529" i="17"/>
  <c r="B530" i="17"/>
  <c r="B531" i="17"/>
  <c r="B532" i="17"/>
  <c r="B533" i="17"/>
  <c r="B534" i="17"/>
  <c r="B535" i="17"/>
  <c r="B536" i="17"/>
  <c r="B537" i="17"/>
  <c r="B538" i="17"/>
  <c r="B539" i="17"/>
  <c r="B540" i="17"/>
  <c r="B541" i="17"/>
  <c r="B542" i="17"/>
  <c r="B543" i="17"/>
  <c r="B544" i="17"/>
  <c r="B545" i="17"/>
  <c r="B546" i="17"/>
  <c r="B547" i="17"/>
  <c r="B548" i="17"/>
  <c r="B549" i="17"/>
  <c r="B550" i="17"/>
  <c r="B551" i="17"/>
  <c r="B552" i="17"/>
  <c r="B553" i="17"/>
  <c r="B554" i="17"/>
  <c r="B555" i="17"/>
  <c r="B556" i="17"/>
  <c r="B557" i="17"/>
  <c r="B558" i="17"/>
  <c r="B559" i="17"/>
  <c r="B560" i="17"/>
  <c r="B561" i="17"/>
  <c r="B562" i="17"/>
  <c r="B563" i="17"/>
  <c r="B564" i="17"/>
  <c r="B565" i="17"/>
  <c r="B566" i="17"/>
  <c r="B567" i="17"/>
  <c r="B568" i="17"/>
  <c r="B569" i="17"/>
  <c r="B570" i="17"/>
  <c r="B571" i="17"/>
  <c r="B572" i="17"/>
  <c r="B573" i="17"/>
  <c r="B574" i="17"/>
  <c r="B575" i="17"/>
  <c r="B576" i="17"/>
  <c r="B577" i="17"/>
  <c r="B578" i="17"/>
  <c r="B579" i="17"/>
  <c r="B580" i="17"/>
  <c r="B581" i="17"/>
  <c r="B582" i="17"/>
  <c r="B583" i="17"/>
  <c r="B584" i="17"/>
  <c r="B585" i="17"/>
  <c r="B586" i="17"/>
  <c r="B587" i="17"/>
  <c r="B588" i="17"/>
  <c r="B589" i="17"/>
  <c r="B590" i="17"/>
  <c r="B591" i="17"/>
  <c r="B592" i="17"/>
  <c r="B593" i="17"/>
  <c r="B594" i="17"/>
  <c r="B595" i="17"/>
  <c r="B596" i="17"/>
  <c r="B597" i="17"/>
  <c r="B598" i="17"/>
  <c r="B599" i="17"/>
  <c r="B600" i="17"/>
  <c r="B601" i="17"/>
  <c r="B602" i="17"/>
  <c r="B603" i="17"/>
  <c r="B604" i="17"/>
  <c r="B605" i="17"/>
  <c r="B606" i="17"/>
  <c r="B607" i="17"/>
  <c r="B608" i="17"/>
  <c r="B609" i="17"/>
  <c r="B610" i="17"/>
  <c r="B611" i="17"/>
  <c r="B612" i="17"/>
  <c r="B613" i="17"/>
  <c r="B614" i="17"/>
  <c r="B615" i="17"/>
  <c r="B616" i="17"/>
  <c r="B617" i="17"/>
  <c r="B618" i="17"/>
  <c r="B619" i="17"/>
  <c r="B620" i="17"/>
  <c r="B621" i="17"/>
  <c r="B622" i="17"/>
  <c r="B623" i="17"/>
  <c r="B624" i="17"/>
  <c r="B625" i="17"/>
  <c r="B626" i="17"/>
  <c r="B627" i="17"/>
  <c r="B628" i="17"/>
  <c r="B629" i="17"/>
  <c r="B630" i="17"/>
  <c r="B631" i="17"/>
  <c r="B632" i="17"/>
  <c r="B633" i="17"/>
  <c r="B634" i="17"/>
  <c r="B635" i="17"/>
  <c r="B636" i="17"/>
  <c r="B637" i="17"/>
  <c r="B638" i="17"/>
  <c r="B639" i="17"/>
  <c r="B640" i="17"/>
  <c r="B641" i="17"/>
  <c r="B642" i="17"/>
  <c r="B643" i="17"/>
  <c r="B644" i="17"/>
  <c r="B645" i="17"/>
  <c r="B646" i="17"/>
  <c r="B647" i="17"/>
  <c r="B648" i="17"/>
  <c r="B649" i="17"/>
  <c r="B650" i="17"/>
  <c r="B651" i="17"/>
  <c r="B652" i="17"/>
  <c r="B653" i="17"/>
  <c r="B654" i="17"/>
  <c r="B655" i="17"/>
  <c r="B656" i="17"/>
  <c r="B657" i="17"/>
  <c r="B658" i="17"/>
  <c r="B659" i="17"/>
  <c r="B660" i="17"/>
  <c r="B661" i="17"/>
  <c r="B662" i="17"/>
  <c r="B663" i="17"/>
  <c r="B664" i="17"/>
  <c r="B665" i="17"/>
  <c r="B666" i="17"/>
  <c r="B667" i="17"/>
  <c r="B668" i="17"/>
  <c r="B669" i="17"/>
  <c r="B670" i="17"/>
  <c r="B671" i="17"/>
  <c r="B672" i="17"/>
  <c r="B673" i="17"/>
  <c r="B674" i="17"/>
  <c r="B675" i="17"/>
  <c r="B676" i="17"/>
  <c r="B677" i="17"/>
  <c r="B678" i="17"/>
  <c r="B679" i="17"/>
  <c r="B680" i="17"/>
  <c r="B681" i="17"/>
  <c r="B682" i="17"/>
  <c r="B683" i="17"/>
  <c r="B684" i="17"/>
  <c r="B685" i="17"/>
  <c r="B686" i="17"/>
  <c r="B687" i="17"/>
  <c r="B688" i="17"/>
  <c r="B689" i="17"/>
  <c r="B690" i="17"/>
  <c r="B691" i="17"/>
  <c r="B692" i="17"/>
  <c r="B693" i="17"/>
  <c r="B694" i="17"/>
  <c r="B695" i="17"/>
  <c r="B696" i="17"/>
  <c r="B697" i="17"/>
  <c r="B698" i="17"/>
  <c r="B699" i="17"/>
  <c r="B700" i="17"/>
  <c r="B701" i="17"/>
  <c r="B702" i="17"/>
  <c r="B703" i="17"/>
  <c r="B704" i="17"/>
  <c r="B705" i="17"/>
  <c r="B706" i="17"/>
  <c r="B707" i="17"/>
  <c r="B708" i="17"/>
  <c r="B709" i="17"/>
  <c r="B710" i="17"/>
  <c r="B711" i="17"/>
  <c r="B712" i="17"/>
  <c r="B713" i="17"/>
  <c r="B714" i="17"/>
  <c r="B715" i="17"/>
  <c r="B716" i="17"/>
  <c r="B717" i="17"/>
  <c r="B718" i="17"/>
  <c r="B719" i="17"/>
  <c r="B720" i="17"/>
  <c r="B721" i="17"/>
  <c r="B722" i="17"/>
  <c r="B723" i="17"/>
  <c r="B724" i="17"/>
  <c r="B725" i="17"/>
  <c r="B726" i="17"/>
  <c r="B727" i="17"/>
  <c r="B728" i="17"/>
  <c r="B729" i="17"/>
  <c r="B730" i="17"/>
  <c r="B731" i="17"/>
  <c r="B732" i="17"/>
  <c r="B733" i="17"/>
  <c r="B734" i="17"/>
  <c r="B735" i="17"/>
  <c r="B736" i="17"/>
  <c r="B737" i="17"/>
  <c r="B738" i="17"/>
  <c r="B739" i="17"/>
  <c r="B740" i="17"/>
  <c r="B741" i="17"/>
  <c r="B742" i="17"/>
  <c r="B743" i="17"/>
  <c r="B744" i="17"/>
  <c r="B745" i="17"/>
  <c r="B746" i="17"/>
  <c r="B747" i="17"/>
  <c r="B748" i="17"/>
  <c r="B749" i="17"/>
  <c r="B750" i="17"/>
  <c r="B751" i="17"/>
  <c r="B752" i="17"/>
  <c r="B753" i="17"/>
  <c r="B754" i="17"/>
  <c r="B755" i="17"/>
  <c r="B756" i="17"/>
  <c r="B757" i="17"/>
  <c r="B758" i="17"/>
  <c r="B759" i="17"/>
  <c r="B760" i="17"/>
  <c r="B761" i="17"/>
  <c r="B762" i="17"/>
  <c r="B763" i="17"/>
  <c r="B764" i="17"/>
  <c r="B765" i="17"/>
  <c r="B766" i="17"/>
  <c r="B767" i="17"/>
  <c r="B768" i="17"/>
  <c r="B769" i="17"/>
  <c r="B770" i="17"/>
  <c r="B771" i="17"/>
  <c r="B772" i="17"/>
  <c r="B773" i="17"/>
  <c r="B774" i="17"/>
  <c r="B775" i="17"/>
  <c r="B776" i="17"/>
  <c r="B777" i="17"/>
  <c r="B778" i="17"/>
  <c r="B779" i="17"/>
  <c r="B780" i="17"/>
  <c r="B781" i="17"/>
  <c r="B782" i="17"/>
  <c r="B783" i="17"/>
  <c r="B784" i="17"/>
  <c r="B785" i="17"/>
  <c r="B786" i="17"/>
  <c r="B787" i="17"/>
  <c r="B788" i="17"/>
  <c r="B789" i="17"/>
  <c r="B790" i="17"/>
  <c r="B791" i="17"/>
  <c r="B792" i="17"/>
  <c r="B793" i="17"/>
  <c r="B794" i="17"/>
  <c r="B795" i="17"/>
  <c r="B796" i="17"/>
  <c r="B797" i="17"/>
  <c r="B798" i="17"/>
  <c r="B799" i="17"/>
  <c r="B800" i="17"/>
  <c r="B801" i="17"/>
  <c r="B802" i="17"/>
  <c r="B803" i="17"/>
  <c r="B804" i="17"/>
  <c r="B805" i="17"/>
  <c r="B806" i="17"/>
  <c r="B807" i="17"/>
  <c r="B808" i="17"/>
  <c r="B809" i="17"/>
  <c r="B810" i="17"/>
  <c r="B811" i="17"/>
  <c r="B812" i="17"/>
  <c r="B813" i="17"/>
  <c r="B814" i="17"/>
  <c r="B815" i="17"/>
  <c r="B816" i="17"/>
  <c r="B817" i="17"/>
  <c r="B818" i="17"/>
  <c r="B819" i="17"/>
  <c r="B820" i="17"/>
  <c r="B821" i="17"/>
  <c r="B822" i="17"/>
  <c r="B823" i="17"/>
  <c r="B824" i="17"/>
  <c r="B825" i="17"/>
  <c r="B826" i="17"/>
  <c r="B827" i="17"/>
  <c r="B828" i="17"/>
  <c r="B829" i="17"/>
  <c r="B830" i="17"/>
  <c r="B831" i="17"/>
  <c r="B832" i="17"/>
  <c r="B833" i="17"/>
  <c r="B834" i="17"/>
  <c r="B835" i="17"/>
  <c r="B836" i="17"/>
  <c r="B837" i="17"/>
  <c r="B838" i="17"/>
  <c r="B839" i="17"/>
  <c r="B840" i="17"/>
  <c r="B841" i="17"/>
  <c r="B842" i="17"/>
  <c r="B843" i="17"/>
  <c r="B844" i="17"/>
  <c r="B845" i="17"/>
  <c r="B846" i="17"/>
  <c r="B847" i="17"/>
  <c r="B848" i="17"/>
  <c r="B849" i="17"/>
  <c r="B850" i="17"/>
  <c r="B851" i="17"/>
  <c r="B852" i="17"/>
  <c r="B853" i="17"/>
  <c r="B854" i="17"/>
  <c r="B855" i="17"/>
  <c r="B856" i="17"/>
  <c r="B857" i="17"/>
  <c r="B858" i="17"/>
  <c r="B859" i="17"/>
  <c r="B860" i="17"/>
  <c r="B861" i="17"/>
  <c r="B862" i="17"/>
  <c r="B863" i="17"/>
  <c r="B864" i="17"/>
  <c r="B865" i="17"/>
  <c r="B866" i="17"/>
  <c r="B867" i="17"/>
  <c r="B868" i="17"/>
  <c r="B869" i="17"/>
  <c r="B870" i="17"/>
  <c r="B871" i="17"/>
  <c r="B872" i="17"/>
  <c r="B873" i="17"/>
  <c r="B874" i="17"/>
  <c r="B875" i="17"/>
  <c r="B876" i="17"/>
  <c r="B877" i="17"/>
  <c r="B878" i="17"/>
  <c r="B879" i="17"/>
  <c r="B880" i="17"/>
  <c r="B881" i="17"/>
  <c r="B882" i="17"/>
  <c r="B883" i="17"/>
  <c r="B884" i="17"/>
  <c r="B885" i="17"/>
  <c r="B886" i="17"/>
  <c r="B887" i="17"/>
  <c r="B888" i="17"/>
  <c r="B889" i="17"/>
  <c r="B890" i="17"/>
  <c r="B891" i="17"/>
  <c r="B892" i="17"/>
  <c r="B893" i="17"/>
  <c r="B894" i="17"/>
  <c r="B895" i="17"/>
  <c r="B896" i="17"/>
  <c r="B897" i="17"/>
  <c r="B898" i="17"/>
  <c r="B899" i="17"/>
  <c r="B900" i="17"/>
  <c r="B901" i="17"/>
  <c r="B902" i="17"/>
  <c r="B903" i="17"/>
  <c r="B904" i="17"/>
  <c r="B905" i="17"/>
  <c r="B906" i="17"/>
  <c r="B907" i="17"/>
  <c r="B908" i="17"/>
  <c r="B909" i="17"/>
  <c r="B910" i="17"/>
  <c r="B911" i="17"/>
  <c r="B912" i="17"/>
  <c r="B913" i="17"/>
  <c r="B914" i="17"/>
  <c r="B915" i="17"/>
  <c r="B916" i="17"/>
  <c r="B917" i="17"/>
  <c r="B918" i="17"/>
  <c r="B919" i="17"/>
  <c r="B920" i="17"/>
  <c r="B921" i="17"/>
  <c r="B922" i="17"/>
  <c r="B923" i="17"/>
  <c r="B924" i="17"/>
  <c r="B925" i="17"/>
  <c r="B926" i="17"/>
  <c r="B927" i="17"/>
  <c r="B928" i="17"/>
  <c r="B929" i="17"/>
  <c r="B930" i="17"/>
  <c r="B931" i="17"/>
  <c r="B932" i="17"/>
  <c r="B933" i="17"/>
  <c r="B934" i="17"/>
  <c r="B935" i="17"/>
  <c r="B936" i="17"/>
  <c r="B937" i="17"/>
  <c r="B938" i="17"/>
  <c r="B939" i="17"/>
  <c r="B940" i="17"/>
  <c r="B941" i="17"/>
  <c r="B942" i="17"/>
  <c r="B943" i="17"/>
  <c r="B944" i="17"/>
  <c r="B945" i="17"/>
  <c r="B946" i="17"/>
  <c r="B947" i="17"/>
  <c r="B948" i="17"/>
  <c r="B949" i="17"/>
  <c r="B950" i="17"/>
  <c r="B951" i="17"/>
  <c r="B952" i="17"/>
  <c r="B953" i="17"/>
  <c r="B954" i="17"/>
  <c r="B955" i="17"/>
  <c r="B956" i="17"/>
  <c r="B957" i="17"/>
  <c r="B958" i="17"/>
  <c r="B959" i="17"/>
  <c r="B960" i="17"/>
  <c r="B961" i="17"/>
  <c r="B962" i="17"/>
  <c r="B963" i="17"/>
  <c r="B964" i="17"/>
  <c r="B965" i="17"/>
  <c r="B966" i="17"/>
  <c r="B967" i="17"/>
  <c r="B968" i="17"/>
  <c r="B969" i="17"/>
  <c r="B970" i="17"/>
  <c r="B971" i="17"/>
  <c r="B972" i="17"/>
  <c r="B973" i="17"/>
  <c r="B974" i="17"/>
  <c r="B975" i="17"/>
  <c r="B976" i="17"/>
  <c r="B977" i="17"/>
  <c r="B978" i="17"/>
  <c r="B979" i="17"/>
  <c r="B980" i="17"/>
  <c r="B981" i="17"/>
  <c r="B982" i="17"/>
  <c r="B983" i="17"/>
  <c r="B984" i="17"/>
  <c r="B985" i="17"/>
  <c r="B986" i="17"/>
  <c r="B987" i="17"/>
  <c r="B988" i="17"/>
  <c r="B989" i="17"/>
  <c r="B990" i="17"/>
  <c r="B991" i="17"/>
  <c r="B992" i="17"/>
  <c r="B993" i="17"/>
  <c r="B994" i="17"/>
  <c r="B995" i="17"/>
  <c r="B996" i="17"/>
  <c r="B997" i="17"/>
  <c r="B998" i="17"/>
  <c r="B999" i="17"/>
  <c r="B1000" i="17"/>
  <c r="B1001" i="17"/>
  <c r="B1002" i="17"/>
  <c r="B1003" i="17"/>
  <c r="B1004" i="17"/>
  <c r="B1005" i="17"/>
  <c r="B1006" i="17"/>
  <c r="B1007" i="17"/>
  <c r="B1008" i="17"/>
  <c r="B1009" i="17"/>
  <c r="B1010" i="17"/>
  <c r="B1011" i="17"/>
  <c r="B1012" i="17"/>
  <c r="B1013" i="17"/>
  <c r="B1014" i="17"/>
  <c r="B1015" i="17"/>
  <c r="B1016" i="17"/>
  <c r="B1017" i="17"/>
  <c r="B18" i="17"/>
  <c r="A343" i="17"/>
  <c r="H19" i="17" l="1"/>
  <c r="I26" i="17"/>
  <c r="H28" i="17"/>
  <c r="I35" i="17"/>
  <c r="K35" i="17" s="1"/>
  <c r="H37" i="17"/>
  <c r="I44" i="17"/>
  <c r="H46" i="17"/>
  <c r="I53" i="17"/>
  <c r="H55" i="17"/>
  <c r="I62" i="17"/>
  <c r="H64" i="17"/>
  <c r="K64" i="17" s="1"/>
  <c r="I71" i="17"/>
  <c r="H73" i="17"/>
  <c r="I80" i="17"/>
  <c r="H82" i="17"/>
  <c r="I89" i="17"/>
  <c r="K89" i="17" s="1"/>
  <c r="H91" i="17"/>
  <c r="I98" i="17"/>
  <c r="H100" i="17"/>
  <c r="I107" i="17"/>
  <c r="H109" i="17"/>
  <c r="I116" i="17"/>
  <c r="H118" i="17"/>
  <c r="I125" i="17"/>
  <c r="H127" i="17"/>
  <c r="I134" i="17"/>
  <c r="H136" i="17"/>
  <c r="I143" i="17"/>
  <c r="H145" i="17"/>
  <c r="I152" i="17"/>
  <c r="H154" i="17"/>
  <c r="I302" i="17"/>
  <c r="H302" i="17"/>
  <c r="H333" i="17"/>
  <c r="I333" i="17"/>
  <c r="H372" i="17"/>
  <c r="I372" i="17"/>
  <c r="I408" i="17"/>
  <c r="H408" i="17"/>
  <c r="I444" i="17"/>
  <c r="H444" i="17"/>
  <c r="I492" i="17"/>
  <c r="H492" i="17"/>
  <c r="I528" i="17"/>
  <c r="H528" i="17"/>
  <c r="H795" i="17"/>
  <c r="H822" i="17"/>
  <c r="I356" i="17"/>
  <c r="H356" i="17"/>
  <c r="I612" i="17"/>
  <c r="H612" i="17"/>
  <c r="H662" i="17"/>
  <c r="I662" i="17"/>
  <c r="H716" i="17"/>
  <c r="I716" i="17"/>
  <c r="H770" i="17"/>
  <c r="I770" i="17"/>
  <c r="H1165" i="17"/>
  <c r="I1165" i="17"/>
  <c r="I1242" i="17"/>
  <c r="H1242" i="17"/>
  <c r="H1444" i="17"/>
  <c r="I1444" i="17"/>
  <c r="H24" i="17"/>
  <c r="H33" i="17"/>
  <c r="H42" i="17"/>
  <c r="H51" i="17"/>
  <c r="H60" i="17"/>
  <c r="H67" i="17"/>
  <c r="H69" i="17"/>
  <c r="H76" i="17"/>
  <c r="H78" i="17"/>
  <c r="I83" i="17"/>
  <c r="H85" i="17"/>
  <c r="H87" i="17"/>
  <c r="I92" i="17"/>
  <c r="H94" i="17"/>
  <c r="H96" i="17"/>
  <c r="I101" i="17"/>
  <c r="H103" i="17"/>
  <c r="H105" i="17"/>
  <c r="I110" i="17"/>
  <c r="H112" i="17"/>
  <c r="H114" i="17"/>
  <c r="I119" i="17"/>
  <c r="H121" i="17"/>
  <c r="H123" i="17"/>
  <c r="I128" i="17"/>
  <c r="H130" i="17"/>
  <c r="H132" i="17"/>
  <c r="I137" i="17"/>
  <c r="H139" i="17"/>
  <c r="H141" i="17"/>
  <c r="I146" i="17"/>
  <c r="H148" i="17"/>
  <c r="H150" i="17"/>
  <c r="I155" i="17"/>
  <c r="H157" i="17"/>
  <c r="H175" i="17"/>
  <c r="H193" i="17"/>
  <c r="H211" i="17"/>
  <c r="K211" i="17" s="1"/>
  <c r="H229" i="17"/>
  <c r="I256" i="17"/>
  <c r="H256" i="17"/>
  <c r="H297" i="17"/>
  <c r="I297" i="17"/>
  <c r="I320" i="17"/>
  <c r="H320" i="17"/>
  <c r="I384" i="17"/>
  <c r="H384" i="17"/>
  <c r="I420" i="17"/>
  <c r="H420" i="17"/>
  <c r="I456" i="17"/>
  <c r="H456" i="17"/>
  <c r="I504" i="17"/>
  <c r="H504" i="17"/>
  <c r="I540" i="17"/>
  <c r="H540" i="17"/>
  <c r="I576" i="17"/>
  <c r="H576" i="17"/>
  <c r="H1046" i="17"/>
  <c r="I1046" i="17"/>
  <c r="H20" i="17"/>
  <c r="H29" i="17"/>
  <c r="K29" i="17" s="1"/>
  <c r="H38" i="17"/>
  <c r="K38" i="17" s="1"/>
  <c r="H47" i="17"/>
  <c r="H56" i="17"/>
  <c r="H164" i="17"/>
  <c r="H166" i="17"/>
  <c r="H182" i="17"/>
  <c r="H184" i="17"/>
  <c r="K184" i="17" s="1"/>
  <c r="H200" i="17"/>
  <c r="H202" i="17"/>
  <c r="H218" i="17"/>
  <c r="H220" i="17"/>
  <c r="H236" i="17"/>
  <c r="K236" i="17" s="1"/>
  <c r="H238" i="17"/>
  <c r="I284" i="17"/>
  <c r="H284" i="17"/>
  <c r="H351" i="17"/>
  <c r="I351" i="17"/>
  <c r="H365" i="17"/>
  <c r="I365" i="17"/>
  <c r="I588" i="17"/>
  <c r="H588" i="17"/>
  <c r="I624" i="17"/>
  <c r="H624" i="17"/>
  <c r="H680" i="17"/>
  <c r="I680" i="17"/>
  <c r="H734" i="17"/>
  <c r="I734" i="17"/>
  <c r="H144" i="17"/>
  <c r="H153" i="17"/>
  <c r="H170" i="17"/>
  <c r="I173" i="17"/>
  <c r="K173" i="17" s="1"/>
  <c r="H188" i="17"/>
  <c r="I191" i="17"/>
  <c r="H206" i="17"/>
  <c r="I209" i="17"/>
  <c r="H224" i="17"/>
  <c r="I227" i="17"/>
  <c r="I254" i="17"/>
  <c r="H254" i="17"/>
  <c r="H315" i="17"/>
  <c r="I315" i="17"/>
  <c r="I396" i="17"/>
  <c r="H396" i="17"/>
  <c r="I432" i="17"/>
  <c r="H432" i="17"/>
  <c r="I468" i="17"/>
  <c r="H468" i="17"/>
  <c r="I516" i="17"/>
  <c r="H516" i="17"/>
  <c r="I552" i="17"/>
  <c r="H552" i="17"/>
  <c r="H23" i="17"/>
  <c r="H32" i="17"/>
  <c r="H41" i="17"/>
  <c r="H50" i="17"/>
  <c r="H59" i="17"/>
  <c r="H68" i="17"/>
  <c r="H77" i="17"/>
  <c r="H86" i="17"/>
  <c r="H95" i="17"/>
  <c r="K95" i="17" s="1"/>
  <c r="H104" i="17"/>
  <c r="H113" i="17"/>
  <c r="H122" i="17"/>
  <c r="H131" i="17"/>
  <c r="H140" i="17"/>
  <c r="H149" i="17"/>
  <c r="I158" i="17"/>
  <c r="I163" i="17"/>
  <c r="H165" i="17"/>
  <c r="I176" i="17"/>
  <c r="I181" i="17"/>
  <c r="H183" i="17"/>
  <c r="H194" i="17"/>
  <c r="H201" i="17"/>
  <c r="H212" i="17"/>
  <c r="H219" i="17"/>
  <c r="I230" i="17"/>
  <c r="H237" i="17"/>
  <c r="I249" i="17"/>
  <c r="H279" i="17"/>
  <c r="I279" i="17"/>
  <c r="I338" i="17"/>
  <c r="H338" i="17"/>
  <c r="I480" i="17"/>
  <c r="H480" i="17"/>
  <c r="I564" i="17"/>
  <c r="H564" i="17"/>
  <c r="I600" i="17"/>
  <c r="H600" i="17"/>
  <c r="H644" i="17"/>
  <c r="I644" i="17"/>
  <c r="H698" i="17"/>
  <c r="I698" i="17"/>
  <c r="H752" i="17"/>
  <c r="I752" i="17"/>
  <c r="I243" i="17"/>
  <c r="H253" i="17"/>
  <c r="I261" i="17"/>
  <c r="H274" i="17"/>
  <c r="I278" i="17"/>
  <c r="H288" i="17"/>
  <c r="H306" i="17"/>
  <c r="K306" i="17" s="1"/>
  <c r="I312" i="17"/>
  <c r="I314" i="17"/>
  <c r="H324" i="17"/>
  <c r="I330" i="17"/>
  <c r="I332" i="17"/>
  <c r="H342" i="17"/>
  <c r="I348" i="17"/>
  <c r="I350" i="17"/>
  <c r="H360" i="17"/>
  <c r="H374" i="17"/>
  <c r="H386" i="17"/>
  <c r="H398" i="17"/>
  <c r="H410" i="17"/>
  <c r="H422" i="17"/>
  <c r="H434" i="17"/>
  <c r="H446" i="17"/>
  <c r="H458" i="17"/>
  <c r="H470" i="17"/>
  <c r="H474" i="17"/>
  <c r="H482" i="17"/>
  <c r="H486" i="17"/>
  <c r="H494" i="17"/>
  <c r="H506" i="17"/>
  <c r="H510" i="17"/>
  <c r="H518" i="17"/>
  <c r="H530" i="17"/>
  <c r="H542" i="17"/>
  <c r="H546" i="17"/>
  <c r="H554" i="17"/>
  <c r="I556" i="17"/>
  <c r="H558" i="17"/>
  <c r="H566" i="17"/>
  <c r="H570" i="17"/>
  <c r="H578" i="17"/>
  <c r="H582" i="17"/>
  <c r="H590" i="17"/>
  <c r="H602" i="17"/>
  <c r="H614" i="17"/>
  <c r="H626" i="17"/>
  <c r="H641" i="17"/>
  <c r="H651" i="17"/>
  <c r="H659" i="17"/>
  <c r="H669" i="17"/>
  <c r="H677" i="17"/>
  <c r="H687" i="17"/>
  <c r="H695" i="17"/>
  <c r="H705" i="17"/>
  <c r="H713" i="17"/>
  <c r="H723" i="17"/>
  <c r="H731" i="17"/>
  <c r="H741" i="17"/>
  <c r="H749" i="17"/>
  <c r="H759" i="17"/>
  <c r="H767" i="17"/>
  <c r="H777" i="17"/>
  <c r="H785" i="17"/>
  <c r="I793" i="17"/>
  <c r="I802" i="17"/>
  <c r="I811" i="17"/>
  <c r="I820" i="17"/>
  <c r="I829" i="17"/>
  <c r="I839" i="17"/>
  <c r="H839" i="17"/>
  <c r="I857" i="17"/>
  <c r="H857" i="17"/>
  <c r="I875" i="17"/>
  <c r="H875" i="17"/>
  <c r="I902" i="17"/>
  <c r="H902" i="17"/>
  <c r="I953" i="17"/>
  <c r="I1007" i="17"/>
  <c r="I1167" i="17"/>
  <c r="H1167" i="17"/>
  <c r="H247" i="17"/>
  <c r="I306" i="17"/>
  <c r="H318" i="17"/>
  <c r="I324" i="17"/>
  <c r="I360" i="17"/>
  <c r="I374" i="17"/>
  <c r="H379" i="17"/>
  <c r="I382" i="17"/>
  <c r="I386" i="17"/>
  <c r="H391" i="17"/>
  <c r="I394" i="17"/>
  <c r="I398" i="17"/>
  <c r="H403" i="17"/>
  <c r="I406" i="17"/>
  <c r="I410" i="17"/>
  <c r="H415" i="17"/>
  <c r="I418" i="17"/>
  <c r="I422" i="17"/>
  <c r="I427" i="17"/>
  <c r="I434" i="17"/>
  <c r="I439" i="17"/>
  <c r="I446" i="17"/>
  <c r="I451" i="17"/>
  <c r="I458" i="17"/>
  <c r="I463" i="17"/>
  <c r="I470" i="17"/>
  <c r="I475" i="17"/>
  <c r="I482" i="17"/>
  <c r="I487" i="17"/>
  <c r="I494" i="17"/>
  <c r="I499" i="17"/>
  <c r="I506" i="17"/>
  <c r="I511" i="17"/>
  <c r="I518" i="17"/>
  <c r="I523" i="17"/>
  <c r="I530" i="17"/>
  <c r="I535" i="17"/>
  <c r="I542" i="17"/>
  <c r="I547" i="17"/>
  <c r="I554" i="17"/>
  <c r="I559" i="17"/>
  <c r="I566" i="17"/>
  <c r="I571" i="17"/>
  <c r="I578" i="17"/>
  <c r="I583" i="17"/>
  <c r="I590" i="17"/>
  <c r="I595" i="17"/>
  <c r="I602" i="17"/>
  <c r="I607" i="17"/>
  <c r="I614" i="17"/>
  <c r="I619" i="17"/>
  <c r="I626" i="17"/>
  <c r="I631" i="17"/>
  <c r="I641" i="17"/>
  <c r="H647" i="17"/>
  <c r="I659" i="17"/>
  <c r="I677" i="17"/>
  <c r="I695" i="17"/>
  <c r="I713" i="17"/>
  <c r="I731" i="17"/>
  <c r="I749" i="17"/>
  <c r="I767" i="17"/>
  <c r="I785" i="17"/>
  <c r="I884" i="17"/>
  <c r="H884" i="17"/>
  <c r="H1041" i="17"/>
  <c r="I1041" i="17"/>
  <c r="H1234" i="17"/>
  <c r="I1234" i="17"/>
  <c r="I1307" i="17"/>
  <c r="H1307" i="17"/>
  <c r="I1420" i="17"/>
  <c r="H1420" i="17"/>
  <c r="H1426" i="17"/>
  <c r="I1426" i="17"/>
  <c r="I1504" i="17"/>
  <c r="H1504" i="17"/>
  <c r="H258" i="17"/>
  <c r="I275" i="17"/>
  <c r="I293" i="17"/>
  <c r="H345" i="17"/>
  <c r="H660" i="17"/>
  <c r="H668" i="17"/>
  <c r="H678" i="17"/>
  <c r="H686" i="17"/>
  <c r="I798" i="17"/>
  <c r="I807" i="17"/>
  <c r="I816" i="17"/>
  <c r="I825" i="17"/>
  <c r="I848" i="17"/>
  <c r="H848" i="17"/>
  <c r="I866" i="17"/>
  <c r="H866" i="17"/>
  <c r="I1025" i="17"/>
  <c r="H1025" i="17"/>
  <c r="I1092" i="17"/>
  <c r="H1092" i="17"/>
  <c r="H1163" i="17"/>
  <c r="I1163" i="17"/>
  <c r="I1188" i="17"/>
  <c r="H1188" i="17"/>
  <c r="H1213" i="17"/>
  <c r="I1213" i="17"/>
  <c r="H1219" i="17"/>
  <c r="I1219" i="17"/>
  <c r="I1570" i="17"/>
  <c r="H1570" i="17"/>
  <c r="I1586" i="17"/>
  <c r="H1586" i="17"/>
  <c r="I245" i="17"/>
  <c r="I270" i="17"/>
  <c r="I282" i="17"/>
  <c r="H294" i="17"/>
  <c r="I300" i="17"/>
  <c r="I354" i="17"/>
  <c r="H430" i="17"/>
  <c r="H442" i="17"/>
  <c r="H454" i="17"/>
  <c r="H466" i="17"/>
  <c r="H478" i="17"/>
  <c r="H490" i="17"/>
  <c r="H502" i="17"/>
  <c r="H526" i="17"/>
  <c r="H538" i="17"/>
  <c r="H562" i="17"/>
  <c r="H598" i="17"/>
  <c r="H610" i="17"/>
  <c r="H622" i="17"/>
  <c r="I647" i="17"/>
  <c r="I665" i="17"/>
  <c r="I683" i="17"/>
  <c r="I701" i="17"/>
  <c r="I719" i="17"/>
  <c r="I737" i="17"/>
  <c r="H743" i="17"/>
  <c r="H753" i="17"/>
  <c r="I755" i="17"/>
  <c r="H761" i="17"/>
  <c r="H771" i="17"/>
  <c r="I773" i="17"/>
  <c r="H779" i="17"/>
  <c r="I789" i="17"/>
  <c r="H794" i="17"/>
  <c r="H803" i="17"/>
  <c r="H812" i="17"/>
  <c r="H821" i="17"/>
  <c r="I830" i="17"/>
  <c r="H840" i="17"/>
  <c r="I861" i="17"/>
  <c r="H861" i="17"/>
  <c r="I893" i="17"/>
  <c r="H893" i="17"/>
  <c r="I935" i="17"/>
  <c r="I989" i="17"/>
  <c r="I1089" i="17"/>
  <c r="H1089" i="17"/>
  <c r="I1152" i="17"/>
  <c r="H1152" i="17"/>
  <c r="H1180" i="17"/>
  <c r="I1180" i="17"/>
  <c r="I1565" i="17"/>
  <c r="H1565" i="17"/>
  <c r="I287" i="17"/>
  <c r="I291" i="17"/>
  <c r="I305" i="17"/>
  <c r="I309" i="17"/>
  <c r="I323" i="17"/>
  <c r="I327" i="17"/>
  <c r="I341" i="17"/>
  <c r="I345" i="17"/>
  <c r="I376" i="17"/>
  <c r="I380" i="17"/>
  <c r="I388" i="17"/>
  <c r="I392" i="17"/>
  <c r="I400" i="17"/>
  <c r="I404" i="17"/>
  <c r="H409" i="17"/>
  <c r="I416" i="17"/>
  <c r="H421" i="17"/>
  <c r="I428" i="17"/>
  <c r="I433" i="17"/>
  <c r="I440" i="17"/>
  <c r="I445" i="17"/>
  <c r="I452" i="17"/>
  <c r="I457" i="17"/>
  <c r="I464" i="17"/>
  <c r="I469" i="17"/>
  <c r="I476" i="17"/>
  <c r="I481" i="17"/>
  <c r="I488" i="17"/>
  <c r="I493" i="17"/>
  <c r="I500" i="17"/>
  <c r="I505" i="17"/>
  <c r="I512" i="17"/>
  <c r="I517" i="17"/>
  <c r="I524" i="17"/>
  <c r="I529" i="17"/>
  <c r="I536" i="17"/>
  <c r="I541" i="17"/>
  <c r="I548" i="17"/>
  <c r="I553" i="17"/>
  <c r="I560" i="17"/>
  <c r="I565" i="17"/>
  <c r="I572" i="17"/>
  <c r="I577" i="17"/>
  <c r="I584" i="17"/>
  <c r="I589" i="17"/>
  <c r="I596" i="17"/>
  <c r="I601" i="17"/>
  <c r="I608" i="17"/>
  <c r="I613" i="17"/>
  <c r="I620" i="17"/>
  <c r="I625" i="17"/>
  <c r="I632" i="17"/>
  <c r="H638" i="17"/>
  <c r="I640" i="17"/>
  <c r="H648" i="17"/>
  <c r="I650" i="17"/>
  <c r="H656" i="17"/>
  <c r="H666" i="17"/>
  <c r="I668" i="17"/>
  <c r="H674" i="17"/>
  <c r="H684" i="17"/>
  <c r="I686" i="17"/>
  <c r="H692" i="17"/>
  <c r="H702" i="17"/>
  <c r="I704" i="17"/>
  <c r="H710" i="17"/>
  <c r="H720" i="17"/>
  <c r="I722" i="17"/>
  <c r="H728" i="17"/>
  <c r="H738" i="17"/>
  <c r="I740" i="17"/>
  <c r="H746" i="17"/>
  <c r="H756" i="17"/>
  <c r="I758" i="17"/>
  <c r="H764" i="17"/>
  <c r="H774" i="17"/>
  <c r="I776" i="17"/>
  <c r="H782" i="17"/>
  <c r="H797" i="17"/>
  <c r="H806" i="17"/>
  <c r="H815" i="17"/>
  <c r="H824" i="17"/>
  <c r="I872" i="17"/>
  <c r="I899" i="17"/>
  <c r="I944" i="17"/>
  <c r="I998" i="17"/>
  <c r="H1087" i="17"/>
  <c r="I1087" i="17"/>
  <c r="H1261" i="17"/>
  <c r="I1261" i="17"/>
  <c r="I1280" i="17"/>
  <c r="H1280" i="17"/>
  <c r="H1351" i="17"/>
  <c r="I1351" i="17"/>
  <c r="H1459" i="17"/>
  <c r="I1459" i="17"/>
  <c r="I1478" i="17"/>
  <c r="H1478" i="17"/>
  <c r="I1057" i="17"/>
  <c r="I1071" i="17"/>
  <c r="I1080" i="17"/>
  <c r="H1094" i="17"/>
  <c r="I1161" i="17"/>
  <c r="I1182" i="17"/>
  <c r="I1197" i="17"/>
  <c r="I1200" i="17"/>
  <c r="H1211" i="17"/>
  <c r="I1211" i="17"/>
  <c r="H1256" i="17"/>
  <c r="I1316" i="17"/>
  <c r="H1316" i="17"/>
  <c r="H1336" i="17"/>
  <c r="I1336" i="17"/>
  <c r="H1373" i="17"/>
  <c r="H1389" i="17"/>
  <c r="I1389" i="17"/>
  <c r="I1415" i="17"/>
  <c r="I1513" i="17"/>
  <c r="H1513" i="17"/>
  <c r="I1523" i="17"/>
  <c r="I1544" i="17"/>
  <c r="I1555" i="17"/>
  <c r="H1555" i="17"/>
  <c r="H1671" i="17"/>
  <c r="I1671" i="17"/>
  <c r="I1718" i="17"/>
  <c r="H1718" i="17"/>
  <c r="I834" i="17"/>
  <c r="I843" i="17"/>
  <c r="I852" i="17"/>
  <c r="H870" i="17"/>
  <c r="I1023" i="17"/>
  <c r="I1039" i="17"/>
  <c r="I1053" i="17"/>
  <c r="I1062" i="17"/>
  <c r="H1076" i="17"/>
  <c r="I1155" i="17"/>
  <c r="I1176" i="17"/>
  <c r="I1191" i="17"/>
  <c r="H1198" i="17"/>
  <c r="I1198" i="17"/>
  <c r="H1217" i="17"/>
  <c r="I1217" i="17"/>
  <c r="I1267" i="17"/>
  <c r="H1267" i="17"/>
  <c r="I1294" i="17"/>
  <c r="H1294" i="17"/>
  <c r="H1327" i="17"/>
  <c r="I1327" i="17"/>
  <c r="H1331" i="17"/>
  <c r="I1334" i="17"/>
  <c r="H1334" i="17"/>
  <c r="H1360" i="17"/>
  <c r="I1360" i="17"/>
  <c r="H1371" i="17"/>
  <c r="I1371" i="17"/>
  <c r="H1387" i="17"/>
  <c r="I1387" i="17"/>
  <c r="I1402" i="17"/>
  <c r="H1402" i="17"/>
  <c r="I1468" i="17"/>
  <c r="H1468" i="17"/>
  <c r="I1534" i="17"/>
  <c r="H1534" i="17"/>
  <c r="I1576" i="17"/>
  <c r="H1576" i="17"/>
  <c r="H1597" i="17"/>
  <c r="I1610" i="17"/>
  <c r="H911" i="17"/>
  <c r="H920" i="17"/>
  <c r="H929" i="17"/>
  <c r="H938" i="17"/>
  <c r="H947" i="17"/>
  <c r="H956" i="17"/>
  <c r="H965" i="17"/>
  <c r="H974" i="17"/>
  <c r="H983" i="17"/>
  <c r="H992" i="17"/>
  <c r="H1001" i="17"/>
  <c r="H1010" i="17"/>
  <c r="H1019" i="17"/>
  <c r="I1028" i="17"/>
  <c r="I1044" i="17"/>
  <c r="H1058" i="17"/>
  <c r="I1069" i="17"/>
  <c r="H1072" i="17"/>
  <c r="H1074" i="17"/>
  <c r="H1083" i="17"/>
  <c r="I1085" i="17"/>
  <c r="H1095" i="17"/>
  <c r="H1097" i="17"/>
  <c r="I1104" i="17"/>
  <c r="H1106" i="17"/>
  <c r="I1113" i="17"/>
  <c r="H1115" i="17"/>
  <c r="I1122" i="17"/>
  <c r="H1124" i="17"/>
  <c r="I1131" i="17"/>
  <c r="H1133" i="17"/>
  <c r="I1140" i="17"/>
  <c r="H1142" i="17"/>
  <c r="I1149" i="17"/>
  <c r="I1157" i="17"/>
  <c r="I1159" i="17"/>
  <c r="H1162" i="17"/>
  <c r="I1170" i="17"/>
  <c r="I1174" i="17"/>
  <c r="H1181" i="17"/>
  <c r="H1183" i="17"/>
  <c r="I1185" i="17"/>
  <c r="I1193" i="17"/>
  <c r="I1195" i="17"/>
  <c r="H1206" i="17"/>
  <c r="I1251" i="17"/>
  <c r="H1382" i="17"/>
  <c r="I1424" i="17"/>
  <c r="H1435" i="17"/>
  <c r="I1435" i="17"/>
  <c r="I1477" i="17"/>
  <c r="H1477" i="17"/>
  <c r="I1487" i="17"/>
  <c r="I1508" i="17"/>
  <c r="I1519" i="17"/>
  <c r="H1519" i="17"/>
  <c r="H1529" i="17"/>
  <c r="H1550" i="17"/>
  <c r="I1585" i="17"/>
  <c r="H1585" i="17"/>
  <c r="I1595" i="17"/>
  <c r="H842" i="17"/>
  <c r="H851" i="17"/>
  <c r="H855" i="17"/>
  <c r="H860" i="17"/>
  <c r="H864" i="17"/>
  <c r="H869" i="17"/>
  <c r="H873" i="17"/>
  <c r="I1026" i="17"/>
  <c r="H1065" i="17"/>
  <c r="H1079" i="17"/>
  <c r="I1151" i="17"/>
  <c r="I1153" i="17"/>
  <c r="I1168" i="17"/>
  <c r="I1187" i="17"/>
  <c r="I1189" i="17"/>
  <c r="H1228" i="17"/>
  <c r="I1228" i="17"/>
  <c r="H1249" i="17"/>
  <c r="I1249" i="17"/>
  <c r="I1276" i="17"/>
  <c r="H1276" i="17"/>
  <c r="I1298" i="17"/>
  <c r="H1298" i="17"/>
  <c r="I1325" i="17"/>
  <c r="H1325" i="17"/>
  <c r="H1369" i="17"/>
  <c r="I1369" i="17"/>
  <c r="I1411" i="17"/>
  <c r="H1411" i="17"/>
  <c r="I1498" i="17"/>
  <c r="H1498" i="17"/>
  <c r="I1540" i="17"/>
  <c r="H1540" i="17"/>
  <c r="I1606" i="17"/>
  <c r="H1606" i="17"/>
  <c r="I838" i="17"/>
  <c r="I847" i="17"/>
  <c r="I856" i="17"/>
  <c r="I858" i="17"/>
  <c r="I865" i="17"/>
  <c r="I867" i="17"/>
  <c r="H883" i="17"/>
  <c r="H901" i="17"/>
  <c r="H919" i="17"/>
  <c r="H937" i="17"/>
  <c r="H955" i="17"/>
  <c r="H973" i="17"/>
  <c r="H991" i="17"/>
  <c r="H1009" i="17"/>
  <c r="I1033" i="17"/>
  <c r="H1036" i="17"/>
  <c r="I1049" i="17"/>
  <c r="H1064" i="17"/>
  <c r="I1093" i="17"/>
  <c r="H1150" i="17"/>
  <c r="I1158" i="17"/>
  <c r="H1164" i="17"/>
  <c r="H1169" i="17"/>
  <c r="H1171" i="17"/>
  <c r="I1173" i="17"/>
  <c r="H1179" i="17"/>
  <c r="H1186" i="17"/>
  <c r="I1194" i="17"/>
  <c r="I1215" i="17"/>
  <c r="I1236" i="17"/>
  <c r="H1247" i="17"/>
  <c r="I1247" i="17"/>
  <c r="I1258" i="17"/>
  <c r="H1263" i="17"/>
  <c r="I1263" i="17"/>
  <c r="I1285" i="17"/>
  <c r="H1285" i="17"/>
  <c r="I1312" i="17"/>
  <c r="H1312" i="17"/>
  <c r="H1318" i="17"/>
  <c r="I1318" i="17"/>
  <c r="I1338" i="17"/>
  <c r="H1378" i="17"/>
  <c r="I1378" i="17"/>
  <c r="I1393" i="17"/>
  <c r="H1393" i="17"/>
  <c r="I1406" i="17"/>
  <c r="I1472" i="17"/>
  <c r="I1483" i="17"/>
  <c r="H1483" i="17"/>
  <c r="H1493" i="17"/>
  <c r="H1514" i="17"/>
  <c r="I1549" i="17"/>
  <c r="H1549" i="17"/>
  <c r="I1559" i="17"/>
  <c r="I1580" i="17"/>
  <c r="I1591" i="17"/>
  <c r="H1591" i="17"/>
  <c r="H1601" i="17"/>
  <c r="I1618" i="17"/>
  <c r="H1618" i="17"/>
  <c r="I1615" i="17"/>
  <c r="I1627" i="17"/>
  <c r="H1746" i="17"/>
  <c r="I1746" i="17"/>
  <c r="I1812" i="17"/>
  <c r="H1812" i="17"/>
  <c r="I1948" i="17"/>
  <c r="H2005" i="17"/>
  <c r="H2077" i="17"/>
  <c r="I1209" i="17"/>
  <c r="I1230" i="17"/>
  <c r="I1245" i="17"/>
  <c r="H1265" i="17"/>
  <c r="H1272" i="17"/>
  <c r="H1283" i="17"/>
  <c r="H1288" i="17"/>
  <c r="H1290" i="17"/>
  <c r="H1340" i="17"/>
  <c r="H1345" i="17"/>
  <c r="H1354" i="17"/>
  <c r="H1391" i="17"/>
  <c r="I1433" i="17"/>
  <c r="I1442" i="17"/>
  <c r="I1481" i="17"/>
  <c r="I1502" i="17"/>
  <c r="I1517" i="17"/>
  <c r="I1538" i="17"/>
  <c r="I1553" i="17"/>
  <c r="I1574" i="17"/>
  <c r="I1589" i="17"/>
  <c r="I1613" i="17"/>
  <c r="H1627" i="17"/>
  <c r="I1710" i="17"/>
  <c r="H1710" i="17"/>
  <c r="H1782" i="17"/>
  <c r="I1782" i="17"/>
  <c r="I1810" i="17"/>
  <c r="H1810" i="17"/>
  <c r="I1821" i="17"/>
  <c r="H1821" i="17"/>
  <c r="I1883" i="17"/>
  <c r="H1883" i="17"/>
  <c r="I1903" i="17"/>
  <c r="H1903" i="17"/>
  <c r="I2026" i="17"/>
  <c r="H2026" i="17"/>
  <c r="I2095" i="17"/>
  <c r="H2095" i="17"/>
  <c r="I1203" i="17"/>
  <c r="I1224" i="17"/>
  <c r="I1239" i="17"/>
  <c r="H1317" i="17"/>
  <c r="H1372" i="17"/>
  <c r="H1381" i="17"/>
  <c r="H1425" i="17"/>
  <c r="I1451" i="17"/>
  <c r="I1496" i="17"/>
  <c r="I1511" i="17"/>
  <c r="I1522" i="17"/>
  <c r="I1532" i="17"/>
  <c r="I1547" i="17"/>
  <c r="I1568" i="17"/>
  <c r="I1583" i="17"/>
  <c r="I1604" i="17"/>
  <c r="I1616" i="17"/>
  <c r="H1623" i="17"/>
  <c r="I1722" i="17"/>
  <c r="H1722" i="17"/>
  <c r="I1921" i="17"/>
  <c r="H1921" i="17"/>
  <c r="I2044" i="17"/>
  <c r="H2044" i="17"/>
  <c r="I2113" i="17"/>
  <c r="H2113" i="17"/>
  <c r="I1205" i="17"/>
  <c r="I1207" i="17"/>
  <c r="I1218" i="17"/>
  <c r="I1222" i="17"/>
  <c r="I1233" i="17"/>
  <c r="I1241" i="17"/>
  <c r="I1243" i="17"/>
  <c r="H1246" i="17"/>
  <c r="H1264" i="17"/>
  <c r="I1270" i="17"/>
  <c r="I1272" i="17"/>
  <c r="I1290" i="17"/>
  <c r="H1303" i="17"/>
  <c r="H1335" i="17"/>
  <c r="H1343" i="17"/>
  <c r="I1345" i="17"/>
  <c r="I1354" i="17"/>
  <c r="I1363" i="17"/>
  <c r="H1390" i="17"/>
  <c r="I1396" i="17"/>
  <c r="I1398" i="17"/>
  <c r="H1438" i="17"/>
  <c r="I1469" i="17"/>
  <c r="H1471" i="17"/>
  <c r="H1492" i="17"/>
  <c r="I1505" i="17"/>
  <c r="H1507" i="17"/>
  <c r="H1528" i="17"/>
  <c r="I1541" i="17"/>
  <c r="H1543" i="17"/>
  <c r="I1562" i="17"/>
  <c r="H1564" i="17"/>
  <c r="I1577" i="17"/>
  <c r="H1579" i="17"/>
  <c r="I1588" i="17"/>
  <c r="I1598" i="17"/>
  <c r="H1600" i="17"/>
  <c r="H1621" i="17"/>
  <c r="H1630" i="17"/>
  <c r="H1635" i="17"/>
  <c r="H1692" i="17"/>
  <c r="I1692" i="17"/>
  <c r="I1708" i="17"/>
  <c r="H1708" i="17"/>
  <c r="H1836" i="17"/>
  <c r="I1836" i="17"/>
  <c r="H1866" i="17"/>
  <c r="I1866" i="17"/>
  <c r="I1930" i="17"/>
  <c r="H1930" i="17"/>
  <c r="I1199" i="17"/>
  <c r="I1201" i="17"/>
  <c r="H1204" i="17"/>
  <c r="I1212" i="17"/>
  <c r="I1216" i="17"/>
  <c r="H1223" i="17"/>
  <c r="H1225" i="17"/>
  <c r="I1227" i="17"/>
  <c r="I1235" i="17"/>
  <c r="I1237" i="17"/>
  <c r="H1240" i="17"/>
  <c r="I1252" i="17"/>
  <c r="I1271" i="17"/>
  <c r="I1279" i="17"/>
  <c r="H1282" i="17"/>
  <c r="I1289" i="17"/>
  <c r="H1291" i="17"/>
  <c r="I1297" i="17"/>
  <c r="I1299" i="17"/>
  <c r="I1315" i="17"/>
  <c r="I1317" i="17"/>
  <c r="H1342" i="17"/>
  <c r="H1344" i="17"/>
  <c r="H1352" i="17"/>
  <c r="H1361" i="17"/>
  <c r="H1370" i="17"/>
  <c r="I1372" i="17"/>
  <c r="I1381" i="17"/>
  <c r="I1397" i="17"/>
  <c r="H1399" i="17"/>
  <c r="I1405" i="17"/>
  <c r="H1408" i="17"/>
  <c r="I1414" i="17"/>
  <c r="H1417" i="17"/>
  <c r="I1423" i="17"/>
  <c r="I1425" i="17"/>
  <c r="H1450" i="17"/>
  <c r="H1452" i="17"/>
  <c r="I1474" i="17"/>
  <c r="I1484" i="17"/>
  <c r="H1486" i="17"/>
  <c r="I1510" i="17"/>
  <c r="I1520" i="17"/>
  <c r="H1522" i="17"/>
  <c r="I1546" i="17"/>
  <c r="I1556" i="17"/>
  <c r="H1558" i="17"/>
  <c r="I1582" i="17"/>
  <c r="H1594" i="17"/>
  <c r="H1609" i="17"/>
  <c r="I1612" i="17"/>
  <c r="H1624" i="17"/>
  <c r="I1626" i="17"/>
  <c r="I1636" i="17"/>
  <c r="I1720" i="17"/>
  <c r="H1720" i="17"/>
  <c r="I1939" i="17"/>
  <c r="H1939" i="17"/>
  <c r="I1993" i="17"/>
  <c r="I1642" i="17"/>
  <c r="H1647" i="17"/>
  <c r="I1651" i="17"/>
  <c r="I1663" i="17"/>
  <c r="I1668" i="17"/>
  <c r="I1673" i="17"/>
  <c r="I1675" i="17"/>
  <c r="I1677" i="17"/>
  <c r="I1686" i="17"/>
  <c r="I1689" i="17"/>
  <c r="I1699" i="17"/>
  <c r="I1707" i="17"/>
  <c r="I1719" i="17"/>
  <c r="H1734" i="17"/>
  <c r="I1736" i="17"/>
  <c r="I1738" i="17"/>
  <c r="H1743" i="17"/>
  <c r="H1745" i="17"/>
  <c r="H1747" i="17"/>
  <c r="H1749" i="17"/>
  <c r="I1762" i="17"/>
  <c r="I1764" i="17"/>
  <c r="I1774" i="17"/>
  <c r="I1776" i="17"/>
  <c r="H1783" i="17"/>
  <c r="H1800" i="17"/>
  <c r="I1807" i="17"/>
  <c r="H1820" i="17"/>
  <c r="I1826" i="17"/>
  <c r="I1828" i="17"/>
  <c r="I1830" i="17"/>
  <c r="I1864" i="17"/>
  <c r="I1871" i="17"/>
  <c r="I1875" i="17"/>
  <c r="I1876" i="17"/>
  <c r="H1879" i="17"/>
  <c r="I1881" i="17"/>
  <c r="I1882" i="17"/>
  <c r="I1885" i="17"/>
  <c r="I1892" i="17"/>
  <c r="H1894" i="17"/>
  <c r="I1900" i="17"/>
  <c r="I1910" i="17"/>
  <c r="H1912" i="17"/>
  <c r="I1918" i="17"/>
  <c r="I1924" i="17"/>
  <c r="I1933" i="17"/>
  <c r="I1942" i="17"/>
  <c r="I1952" i="17"/>
  <c r="I1961" i="17"/>
  <c r="I1970" i="17"/>
  <c r="I1979" i="17"/>
  <c r="I1988" i="17"/>
  <c r="I1997" i="17"/>
  <c r="I2015" i="17"/>
  <c r="H2017" i="17"/>
  <c r="I2023" i="17"/>
  <c r="I2033" i="17"/>
  <c r="I2041" i="17"/>
  <c r="I2051" i="17"/>
  <c r="I2059" i="17"/>
  <c r="I2069" i="17"/>
  <c r="I2087" i="17"/>
  <c r="I2105" i="17"/>
  <c r="I1647" i="17"/>
  <c r="H1658" i="17"/>
  <c r="H1673" i="17"/>
  <c r="H1675" i="17"/>
  <c r="H1677" i="17"/>
  <c r="H1689" i="17"/>
  <c r="I1734" i="17"/>
  <c r="H1736" i="17"/>
  <c r="H1738" i="17"/>
  <c r="I1758" i="17"/>
  <c r="H1762" i="17"/>
  <c r="H1764" i="17"/>
  <c r="I1767" i="17"/>
  <c r="H1774" i="17"/>
  <c r="H1776" i="17"/>
  <c r="I1791" i="17"/>
  <c r="I1798" i="17"/>
  <c r="I1800" i="17"/>
  <c r="I1857" i="17"/>
  <c r="H1872" i="17"/>
  <c r="H1875" i="17"/>
  <c r="I1879" i="17"/>
  <c r="H1881" i="17"/>
  <c r="H1885" i="17"/>
  <c r="I1888" i="17"/>
  <c r="H1900" i="17"/>
  <c r="H1948" i="17"/>
  <c r="H1957" i="17"/>
  <c r="H1966" i="17"/>
  <c r="H1975" i="17"/>
  <c r="H1993" i="17"/>
  <c r="I2008" i="17"/>
  <c r="I2021" i="17"/>
  <c r="H2041" i="17"/>
  <c r="H2059" i="17"/>
  <c r="I2062" i="17"/>
  <c r="I2080" i="17"/>
  <c r="I2098" i="17"/>
  <c r="I2116" i="17"/>
  <c r="K2116" i="17" s="1"/>
  <c r="I1690" i="17"/>
  <c r="H1698" i="17"/>
  <c r="I1780" i="17"/>
  <c r="H1847" i="17"/>
  <c r="I2060" i="17"/>
  <c r="I2083" i="17"/>
  <c r="I2101" i="17"/>
  <c r="K2101" i="17" s="1"/>
  <c r="I1638" i="17"/>
  <c r="I1641" i="17"/>
  <c r="H1644" i="17"/>
  <c r="H1654" i="17"/>
  <c r="H1656" i="17"/>
  <c r="H1669" i="17"/>
  <c r="I1672" i="17"/>
  <c r="I1680" i="17"/>
  <c r="H1700" i="17"/>
  <c r="H1702" i="17"/>
  <c r="H1704" i="17"/>
  <c r="I1726" i="17"/>
  <c r="I1728" i="17"/>
  <c r="H1739" i="17"/>
  <c r="H1756" i="17"/>
  <c r="H1758" i="17"/>
  <c r="H1767" i="17"/>
  <c r="I1785" i="17"/>
  <c r="H1789" i="17"/>
  <c r="H1791" i="17"/>
  <c r="I1794" i="17"/>
  <c r="H1809" i="17"/>
  <c r="I1815" i="17"/>
  <c r="H1817" i="17"/>
  <c r="H1819" i="17"/>
  <c r="I1825" i="17"/>
  <c r="I1837" i="17"/>
  <c r="I1839" i="17"/>
  <c r="H1843" i="17"/>
  <c r="H1845" i="17"/>
  <c r="I1848" i="17"/>
  <c r="H1855" i="17"/>
  <c r="H1857" i="17"/>
  <c r="I1872" i="17"/>
  <c r="H1888" i="17"/>
  <c r="H1906" i="17"/>
  <c r="H1951" i="17"/>
  <c r="H1960" i="17"/>
  <c r="H1969" i="17"/>
  <c r="H1978" i="17"/>
  <c r="H1987" i="17"/>
  <c r="H1996" i="17"/>
  <c r="I1999" i="17"/>
  <c r="H2029" i="17"/>
  <c r="I2035" i="17"/>
  <c r="I2045" i="17"/>
  <c r="H2047" i="17"/>
  <c r="H2065" i="17"/>
  <c r="I2104" i="17"/>
  <c r="K2104" i="17" s="1"/>
  <c r="I1639" i="17"/>
  <c r="H1646" i="17"/>
  <c r="H1648" i="17"/>
  <c r="I1657" i="17"/>
  <c r="H1662" i="17"/>
  <c r="I1674" i="17"/>
  <c r="H1685" i="17"/>
  <c r="H1735" i="17"/>
  <c r="H1737" i="17"/>
  <c r="I1761" i="17"/>
  <c r="H1763" i="17"/>
  <c r="H1765" i="17"/>
  <c r="I1773" i="17"/>
  <c r="H1801" i="17"/>
  <c r="H1803" i="17"/>
  <c r="H1854" i="17"/>
  <c r="I1861" i="17"/>
  <c r="I1863" i="17"/>
  <c r="I1867" i="17"/>
  <c r="H1874" i="17"/>
  <c r="H1878" i="17"/>
  <c r="H1880" i="17"/>
  <c r="I1887" i="17"/>
  <c r="I1889" i="17"/>
  <c r="H1891" i="17"/>
  <c r="I1907" i="17"/>
  <c r="H1909" i="17"/>
  <c r="I1940" i="17"/>
  <c r="H2032" i="17"/>
  <c r="I2066" i="17"/>
  <c r="I2071" i="17"/>
  <c r="I2084" i="17"/>
  <c r="I2089" i="17"/>
  <c r="I2102" i="17"/>
  <c r="I2107" i="17"/>
  <c r="K2107" i="17" s="1"/>
  <c r="H18" i="17"/>
  <c r="I18" i="17"/>
  <c r="H261" i="18"/>
  <c r="H267" i="18"/>
  <c r="H273" i="18"/>
  <c r="H279" i="18"/>
  <c r="H19" i="18"/>
  <c r="H25" i="18"/>
  <c r="H31" i="18"/>
  <c r="H37" i="18"/>
  <c r="H43" i="18"/>
  <c r="H49" i="18"/>
  <c r="H55" i="18"/>
  <c r="H61" i="18"/>
  <c r="H67" i="18"/>
  <c r="H73" i="18"/>
  <c r="H79" i="18"/>
  <c r="H85" i="18"/>
  <c r="H91" i="18"/>
  <c r="H97" i="18"/>
  <c r="H291" i="18"/>
  <c r="H251" i="18"/>
  <c r="H254" i="18"/>
  <c r="H257" i="18"/>
  <c r="H263" i="18"/>
  <c r="H269" i="18"/>
  <c r="H275" i="18"/>
  <c r="H281" i="18"/>
  <c r="I159" i="18"/>
  <c r="H159" i="18"/>
  <c r="K159" i="18" s="1"/>
  <c r="I162" i="18"/>
  <c r="H162" i="18"/>
  <c r="I165" i="18"/>
  <c r="H165" i="18"/>
  <c r="I168" i="18"/>
  <c r="H168" i="18"/>
  <c r="K168" i="18" s="1"/>
  <c r="I171" i="18"/>
  <c r="H171" i="18"/>
  <c r="I174" i="18"/>
  <c r="H174" i="18"/>
  <c r="K174" i="18" s="1"/>
  <c r="I177" i="18"/>
  <c r="H177" i="18"/>
  <c r="K177" i="18" s="1"/>
  <c r="I180" i="18"/>
  <c r="H180" i="18"/>
  <c r="I183" i="18"/>
  <c r="H183" i="18"/>
  <c r="I186" i="18"/>
  <c r="H186" i="18"/>
  <c r="K186" i="18" s="1"/>
  <c r="I189" i="18"/>
  <c r="H189" i="18"/>
  <c r="I192" i="18"/>
  <c r="H192" i="18"/>
  <c r="K192" i="18" s="1"/>
  <c r="I195" i="18"/>
  <c r="H195" i="18"/>
  <c r="K195" i="18" s="1"/>
  <c r="I198" i="18"/>
  <c r="H198" i="18"/>
  <c r="I201" i="18"/>
  <c r="H201" i="18"/>
  <c r="I204" i="18"/>
  <c r="H204" i="18"/>
  <c r="I207" i="18"/>
  <c r="H207" i="18"/>
  <c r="I210" i="18"/>
  <c r="H210" i="18"/>
  <c r="K210" i="18" s="1"/>
  <c r="I213" i="18"/>
  <c r="H213" i="18"/>
  <c r="K213" i="18" s="1"/>
  <c r="I216" i="18"/>
  <c r="H216" i="18"/>
  <c r="I219" i="18"/>
  <c r="H219" i="18"/>
  <c r="H157" i="18"/>
  <c r="I157" i="18"/>
  <c r="I160" i="18"/>
  <c r="H160" i="18"/>
  <c r="H163" i="18"/>
  <c r="I163" i="18"/>
  <c r="I166" i="18"/>
  <c r="H166" i="18"/>
  <c r="K166" i="18" s="1"/>
  <c r="H169" i="18"/>
  <c r="I169" i="18"/>
  <c r="I172" i="18"/>
  <c r="H172" i="18"/>
  <c r="H175" i="18"/>
  <c r="I175" i="18"/>
  <c r="I178" i="18"/>
  <c r="H178" i="18"/>
  <c r="H181" i="18"/>
  <c r="I181" i="18"/>
  <c r="I184" i="18"/>
  <c r="H184" i="18"/>
  <c r="K184" i="18" s="1"/>
  <c r="H187" i="18"/>
  <c r="I187" i="18"/>
  <c r="I190" i="18"/>
  <c r="H190" i="18"/>
  <c r="H193" i="18"/>
  <c r="I193" i="18"/>
  <c r="I196" i="18"/>
  <c r="H196" i="18"/>
  <c r="H199" i="18"/>
  <c r="I199" i="18"/>
  <c r="I202" i="18"/>
  <c r="H202" i="18"/>
  <c r="K202" i="18" s="1"/>
  <c r="H205" i="18"/>
  <c r="I205" i="18"/>
  <c r="I208" i="18"/>
  <c r="H208" i="18"/>
  <c r="H211" i="18"/>
  <c r="I211" i="18"/>
  <c r="I214" i="18"/>
  <c r="H214" i="18"/>
  <c r="H217" i="18"/>
  <c r="I217" i="18"/>
  <c r="I220" i="18"/>
  <c r="H220" i="18"/>
  <c r="K220" i="18" s="1"/>
  <c r="I158" i="18"/>
  <c r="H158" i="18"/>
  <c r="I161" i="18"/>
  <c r="H161" i="18"/>
  <c r="K161" i="18" s="1"/>
  <c r="I164" i="18"/>
  <c r="H164" i="18"/>
  <c r="K164" i="18" s="1"/>
  <c r="I167" i="18"/>
  <c r="H167" i="18"/>
  <c r="I170" i="18"/>
  <c r="H170" i="18"/>
  <c r="K170" i="18" s="1"/>
  <c r="I173" i="18"/>
  <c r="H173" i="18"/>
  <c r="I176" i="18"/>
  <c r="H176" i="18"/>
  <c r="I179" i="18"/>
  <c r="H179" i="18"/>
  <c r="I182" i="18"/>
  <c r="H182" i="18"/>
  <c r="I185" i="18"/>
  <c r="H185" i="18"/>
  <c r="I188" i="18"/>
  <c r="H188" i="18"/>
  <c r="K188" i="18" s="1"/>
  <c r="I191" i="18"/>
  <c r="H191" i="18"/>
  <c r="K191" i="18" s="1"/>
  <c r="I194" i="18"/>
  <c r="H194" i="18"/>
  <c r="I197" i="18"/>
  <c r="H197" i="18"/>
  <c r="I200" i="18"/>
  <c r="H200" i="18"/>
  <c r="I203" i="18"/>
  <c r="H203" i="18"/>
  <c r="I206" i="18"/>
  <c r="H206" i="18"/>
  <c r="I209" i="18"/>
  <c r="H209" i="18"/>
  <c r="I212" i="18"/>
  <c r="H212" i="18"/>
  <c r="I215" i="18"/>
  <c r="H215" i="18"/>
  <c r="I218" i="18"/>
  <c r="H218" i="18"/>
  <c r="I260" i="18"/>
  <c r="I262" i="18"/>
  <c r="I264" i="18"/>
  <c r="I266" i="18"/>
  <c r="I268" i="18"/>
  <c r="I270" i="18"/>
  <c r="I272" i="18"/>
  <c r="I274" i="18"/>
  <c r="I276" i="18"/>
  <c r="I278" i="18"/>
  <c r="I280" i="18"/>
  <c r="I282" i="18"/>
  <c r="I284" i="18"/>
  <c r="I286" i="18"/>
  <c r="I288" i="18"/>
  <c r="I290" i="18"/>
  <c r="I292" i="18"/>
  <c r="H301" i="18"/>
  <c r="I301" i="18"/>
  <c r="H310" i="18"/>
  <c r="I310" i="18"/>
  <c r="I20" i="18"/>
  <c r="I22" i="18"/>
  <c r="I24" i="18"/>
  <c r="I26" i="18"/>
  <c r="I28" i="18"/>
  <c r="I30" i="18"/>
  <c r="I32" i="18"/>
  <c r="I34" i="18"/>
  <c r="I36" i="18"/>
  <c r="I38" i="18"/>
  <c r="I40" i="18"/>
  <c r="I42" i="18"/>
  <c r="I44" i="18"/>
  <c r="I46" i="18"/>
  <c r="I48" i="18"/>
  <c r="I50" i="18"/>
  <c r="I52" i="18"/>
  <c r="I54" i="18"/>
  <c r="I56" i="18"/>
  <c r="I58" i="18"/>
  <c r="I60" i="18"/>
  <c r="I62" i="18"/>
  <c r="I64" i="18"/>
  <c r="I66" i="18"/>
  <c r="I68" i="18"/>
  <c r="I70" i="18"/>
  <c r="I72" i="18"/>
  <c r="I74" i="18"/>
  <c r="I76" i="18"/>
  <c r="I78" i="18"/>
  <c r="I80" i="18"/>
  <c r="I82" i="18"/>
  <c r="I84" i="18"/>
  <c r="I86" i="18"/>
  <c r="I88" i="18"/>
  <c r="I90" i="18"/>
  <c r="I92" i="18"/>
  <c r="I94" i="18"/>
  <c r="I96" i="18"/>
  <c r="I98" i="18"/>
  <c r="I100" i="18"/>
  <c r="I102" i="18"/>
  <c r="I104" i="18"/>
  <c r="I106" i="18"/>
  <c r="I108" i="18"/>
  <c r="I110" i="18"/>
  <c r="I112" i="18"/>
  <c r="I114" i="18"/>
  <c r="I116" i="18"/>
  <c r="I118" i="18"/>
  <c r="I120" i="18"/>
  <c r="I122" i="18"/>
  <c r="I124" i="18"/>
  <c r="I126" i="18"/>
  <c r="I128" i="18"/>
  <c r="I130" i="18"/>
  <c r="I132" i="18"/>
  <c r="I134" i="18"/>
  <c r="I136" i="18"/>
  <c r="I138" i="18"/>
  <c r="I140" i="18"/>
  <c r="I142" i="18"/>
  <c r="I144" i="18"/>
  <c r="I146" i="18"/>
  <c r="I148" i="18"/>
  <c r="I150" i="18"/>
  <c r="I152" i="18"/>
  <c r="I154" i="18"/>
  <c r="I156" i="18"/>
  <c r="H260" i="18"/>
  <c r="H262" i="18"/>
  <c r="K262" i="18" s="1"/>
  <c r="H264" i="18"/>
  <c r="K264" i="18" s="1"/>
  <c r="H266" i="18"/>
  <c r="K266" i="18" s="1"/>
  <c r="H268" i="18"/>
  <c r="K268" i="18" s="1"/>
  <c r="H270" i="18"/>
  <c r="K270" i="18" s="1"/>
  <c r="H272" i="18"/>
  <c r="H274" i="18"/>
  <c r="K274" i="18" s="1"/>
  <c r="H276" i="18"/>
  <c r="K276" i="18" s="1"/>
  <c r="H278" i="18"/>
  <c r="K278" i="18" s="1"/>
  <c r="H280" i="18"/>
  <c r="K280" i="18" s="1"/>
  <c r="H282" i="18"/>
  <c r="K282" i="18" s="1"/>
  <c r="H284" i="18"/>
  <c r="H286" i="18"/>
  <c r="K286" i="18" s="1"/>
  <c r="H288" i="18"/>
  <c r="K288" i="18" s="1"/>
  <c r="H290" i="18"/>
  <c r="K290" i="18" s="1"/>
  <c r="H292" i="18"/>
  <c r="K292" i="18" s="1"/>
  <c r="H295" i="18"/>
  <c r="K172" i="18"/>
  <c r="K190" i="18"/>
  <c r="K208" i="18"/>
  <c r="I259" i="18"/>
  <c r="K259" i="18" s="1"/>
  <c r="I261" i="18"/>
  <c r="K261" i="18" s="1"/>
  <c r="I263" i="18"/>
  <c r="K263" i="18" s="1"/>
  <c r="I265" i="18"/>
  <c r="K265" i="18" s="1"/>
  <c r="I267" i="18"/>
  <c r="K267" i="18" s="1"/>
  <c r="I269" i="18"/>
  <c r="I271" i="18"/>
  <c r="K271" i="18" s="1"/>
  <c r="I273" i="18"/>
  <c r="K273" i="18" s="1"/>
  <c r="I275" i="18"/>
  <c r="K275" i="18" s="1"/>
  <c r="I277" i="18"/>
  <c r="K277" i="18" s="1"/>
  <c r="I279" i="18"/>
  <c r="I281" i="18"/>
  <c r="K281" i="18" s="1"/>
  <c r="I283" i="18"/>
  <c r="K283" i="18" s="1"/>
  <c r="I285" i="18"/>
  <c r="K285" i="18" s="1"/>
  <c r="I287" i="18"/>
  <c r="K287" i="18" s="1"/>
  <c r="I289" i="18"/>
  <c r="K289" i="18" s="1"/>
  <c r="I291" i="18"/>
  <c r="K291" i="18" s="1"/>
  <c r="I293" i="18"/>
  <c r="H293" i="18"/>
  <c r="H304" i="18"/>
  <c r="I304" i="18"/>
  <c r="H313" i="18"/>
  <c r="I313" i="18"/>
  <c r="H20" i="18"/>
  <c r="H22" i="18"/>
  <c r="K22" i="18" s="1"/>
  <c r="H24" i="18"/>
  <c r="K24" i="18" s="1"/>
  <c r="H26" i="18"/>
  <c r="H28" i="18"/>
  <c r="H30" i="18"/>
  <c r="K30" i="18" s="1"/>
  <c r="H32" i="18"/>
  <c r="H34" i="18"/>
  <c r="K34" i="18" s="1"/>
  <c r="H36" i="18"/>
  <c r="K36" i="18" s="1"/>
  <c r="H38" i="18"/>
  <c r="H40" i="18"/>
  <c r="H42" i="18"/>
  <c r="H44" i="18"/>
  <c r="H46" i="18"/>
  <c r="K46" i="18" s="1"/>
  <c r="H48" i="18"/>
  <c r="K48" i="18" s="1"/>
  <c r="H50" i="18"/>
  <c r="H52" i="18"/>
  <c r="H54" i="18"/>
  <c r="H56" i="18"/>
  <c r="H58" i="18"/>
  <c r="K58" i="18" s="1"/>
  <c r="H60" i="18"/>
  <c r="K60" i="18" s="1"/>
  <c r="H62" i="18"/>
  <c r="H64" i="18"/>
  <c r="H66" i="18"/>
  <c r="H68" i="18"/>
  <c r="H70" i="18"/>
  <c r="K70" i="18" s="1"/>
  <c r="H72" i="18"/>
  <c r="K72" i="18" s="1"/>
  <c r="H74" i="18"/>
  <c r="H76" i="18"/>
  <c r="H78" i="18"/>
  <c r="H80" i="18"/>
  <c r="H82" i="18"/>
  <c r="K82" i="18" s="1"/>
  <c r="H84" i="18"/>
  <c r="K84" i="18" s="1"/>
  <c r="H86" i="18"/>
  <c r="H88" i="18"/>
  <c r="H90" i="18"/>
  <c r="H92" i="18"/>
  <c r="H94" i="18"/>
  <c r="K94" i="18" s="1"/>
  <c r="H96" i="18"/>
  <c r="K96" i="18" s="1"/>
  <c r="H98" i="18"/>
  <c r="H100" i="18"/>
  <c r="H102" i="18"/>
  <c r="H104" i="18"/>
  <c r="H106" i="18"/>
  <c r="K106" i="18" s="1"/>
  <c r="H108" i="18"/>
  <c r="K108" i="18" s="1"/>
  <c r="H110" i="18"/>
  <c r="H112" i="18"/>
  <c r="H114" i="18"/>
  <c r="H116" i="18"/>
  <c r="H118" i="18"/>
  <c r="K118" i="18" s="1"/>
  <c r="H120" i="18"/>
  <c r="K120" i="18" s="1"/>
  <c r="H122" i="18"/>
  <c r="H124" i="18"/>
  <c r="H126" i="18"/>
  <c r="H128" i="18"/>
  <c r="H130" i="18"/>
  <c r="K130" i="18" s="1"/>
  <c r="H132" i="18"/>
  <c r="K132" i="18" s="1"/>
  <c r="H134" i="18"/>
  <c r="H136" i="18"/>
  <c r="H138" i="18"/>
  <c r="H140" i="18"/>
  <c r="H142" i="18"/>
  <c r="K142" i="18" s="1"/>
  <c r="H144" i="18"/>
  <c r="K144" i="18" s="1"/>
  <c r="H146" i="18"/>
  <c r="H148" i="18"/>
  <c r="H150" i="18"/>
  <c r="H152" i="18"/>
  <c r="H154" i="18"/>
  <c r="K154" i="18" s="1"/>
  <c r="H156" i="18"/>
  <c r="K156" i="18" s="1"/>
  <c r="K165" i="18"/>
  <c r="K183" i="18"/>
  <c r="K201" i="18"/>
  <c r="K219" i="18"/>
  <c r="I295" i="18"/>
  <c r="I19" i="18"/>
  <c r="I21" i="18"/>
  <c r="K21" i="18" s="1"/>
  <c r="I23" i="18"/>
  <c r="K23" i="18" s="1"/>
  <c r="I25" i="18"/>
  <c r="I27" i="18"/>
  <c r="K27" i="18" s="1"/>
  <c r="I29" i="18"/>
  <c r="K29" i="18" s="1"/>
  <c r="I31" i="18"/>
  <c r="K31" i="18" s="1"/>
  <c r="I33" i="18"/>
  <c r="K33" i="18" s="1"/>
  <c r="I35" i="18"/>
  <c r="K35" i="18" s="1"/>
  <c r="I37" i="18"/>
  <c r="K37" i="18" s="1"/>
  <c r="I39" i="18"/>
  <c r="K39" i="18" s="1"/>
  <c r="I41" i="18"/>
  <c r="K41" i="18" s="1"/>
  <c r="I43" i="18"/>
  <c r="K43" i="18" s="1"/>
  <c r="I45" i="18"/>
  <c r="K45" i="18" s="1"/>
  <c r="I47" i="18"/>
  <c r="K47" i="18" s="1"/>
  <c r="I49" i="18"/>
  <c r="I51" i="18"/>
  <c r="K51" i="18" s="1"/>
  <c r="I53" i="18"/>
  <c r="K53" i="18" s="1"/>
  <c r="I55" i="18"/>
  <c r="K55" i="18" s="1"/>
  <c r="I57" i="18"/>
  <c r="K57" i="18" s="1"/>
  <c r="I59" i="18"/>
  <c r="K59" i="18" s="1"/>
  <c r="I61" i="18"/>
  <c r="I63" i="18"/>
  <c r="K63" i="18" s="1"/>
  <c r="I65" i="18"/>
  <c r="K65" i="18" s="1"/>
  <c r="I67" i="18"/>
  <c r="K67" i="18" s="1"/>
  <c r="I69" i="18"/>
  <c r="K69" i="18" s="1"/>
  <c r="I71" i="18"/>
  <c r="K71" i="18" s="1"/>
  <c r="I73" i="18"/>
  <c r="K73" i="18" s="1"/>
  <c r="I75" i="18"/>
  <c r="K75" i="18" s="1"/>
  <c r="I77" i="18"/>
  <c r="K77" i="18" s="1"/>
  <c r="I79" i="18"/>
  <c r="K79" i="18" s="1"/>
  <c r="I81" i="18"/>
  <c r="K81" i="18" s="1"/>
  <c r="I83" i="18"/>
  <c r="K83" i="18" s="1"/>
  <c r="I85" i="18"/>
  <c r="I87" i="18"/>
  <c r="K87" i="18" s="1"/>
  <c r="I89" i="18"/>
  <c r="K89" i="18" s="1"/>
  <c r="I91" i="18"/>
  <c r="K91" i="18" s="1"/>
  <c r="I93" i="18"/>
  <c r="K93" i="18" s="1"/>
  <c r="I95" i="18"/>
  <c r="K95" i="18" s="1"/>
  <c r="I97" i="18"/>
  <c r="I99" i="18"/>
  <c r="K99" i="18" s="1"/>
  <c r="I101" i="18"/>
  <c r="K101" i="18" s="1"/>
  <c r="I103" i="18"/>
  <c r="K103" i="18" s="1"/>
  <c r="I105" i="18"/>
  <c r="K105" i="18" s="1"/>
  <c r="I107" i="18"/>
  <c r="K107" i="18" s="1"/>
  <c r="I109" i="18"/>
  <c r="K109" i="18" s="1"/>
  <c r="I111" i="18"/>
  <c r="K111" i="18" s="1"/>
  <c r="I113" i="18"/>
  <c r="K113" i="18" s="1"/>
  <c r="I115" i="18"/>
  <c r="K115" i="18" s="1"/>
  <c r="I117" i="18"/>
  <c r="K117" i="18" s="1"/>
  <c r="I119" i="18"/>
  <c r="K119" i="18" s="1"/>
  <c r="I121" i="18"/>
  <c r="K121" i="18" s="1"/>
  <c r="I123" i="18"/>
  <c r="K123" i="18" s="1"/>
  <c r="I125" i="18"/>
  <c r="K125" i="18" s="1"/>
  <c r="I127" i="18"/>
  <c r="K127" i="18" s="1"/>
  <c r="I129" i="18"/>
  <c r="K129" i="18" s="1"/>
  <c r="I131" i="18"/>
  <c r="K131" i="18" s="1"/>
  <c r="I133" i="18"/>
  <c r="K133" i="18" s="1"/>
  <c r="I135" i="18"/>
  <c r="K135" i="18" s="1"/>
  <c r="I137" i="18"/>
  <c r="K137" i="18" s="1"/>
  <c r="I139" i="18"/>
  <c r="K139" i="18" s="1"/>
  <c r="I141" i="18"/>
  <c r="K141" i="18" s="1"/>
  <c r="I143" i="18"/>
  <c r="K143" i="18" s="1"/>
  <c r="I145" i="18"/>
  <c r="K145" i="18" s="1"/>
  <c r="I147" i="18"/>
  <c r="K147" i="18" s="1"/>
  <c r="I149" i="18"/>
  <c r="K149" i="18" s="1"/>
  <c r="I151" i="18"/>
  <c r="K151" i="18" s="1"/>
  <c r="I153" i="18"/>
  <c r="K153" i="18" s="1"/>
  <c r="I155" i="18"/>
  <c r="K155" i="18" s="1"/>
  <c r="I294" i="18"/>
  <c r="K294" i="18" s="1"/>
  <c r="H298" i="18"/>
  <c r="I298" i="18"/>
  <c r="H307" i="18"/>
  <c r="I307" i="18"/>
  <c r="H316" i="18"/>
  <c r="I316" i="18"/>
  <c r="I221" i="18"/>
  <c r="K221" i="18" s="1"/>
  <c r="I222" i="18"/>
  <c r="K222" i="18" s="1"/>
  <c r="I223" i="18"/>
  <c r="K223" i="18" s="1"/>
  <c r="I224" i="18"/>
  <c r="K224" i="18" s="1"/>
  <c r="I225" i="18"/>
  <c r="K225" i="18" s="1"/>
  <c r="I226" i="18"/>
  <c r="K226" i="18" s="1"/>
  <c r="I227" i="18"/>
  <c r="K227" i="18" s="1"/>
  <c r="I228" i="18"/>
  <c r="K228" i="18" s="1"/>
  <c r="I229" i="18"/>
  <c r="K229" i="18" s="1"/>
  <c r="I230" i="18"/>
  <c r="K230" i="18" s="1"/>
  <c r="I231" i="18"/>
  <c r="K231" i="18" s="1"/>
  <c r="I232" i="18"/>
  <c r="K232" i="18" s="1"/>
  <c r="I233" i="18"/>
  <c r="K233" i="18" s="1"/>
  <c r="I234" i="18"/>
  <c r="K234" i="18" s="1"/>
  <c r="I235" i="18"/>
  <c r="K235" i="18" s="1"/>
  <c r="I236" i="18"/>
  <c r="K236" i="18" s="1"/>
  <c r="I237" i="18"/>
  <c r="K237" i="18" s="1"/>
  <c r="I238" i="18"/>
  <c r="K238" i="18" s="1"/>
  <c r="I239" i="18"/>
  <c r="K239" i="18" s="1"/>
  <c r="I240" i="18"/>
  <c r="K240" i="18" s="1"/>
  <c r="I241" i="18"/>
  <c r="K241" i="18" s="1"/>
  <c r="I242" i="18"/>
  <c r="K242" i="18" s="1"/>
  <c r="I243" i="18"/>
  <c r="K243" i="18" s="1"/>
  <c r="I244" i="18"/>
  <c r="K244" i="18" s="1"/>
  <c r="I245" i="18"/>
  <c r="K245" i="18" s="1"/>
  <c r="I246" i="18"/>
  <c r="K246" i="18" s="1"/>
  <c r="I247" i="18"/>
  <c r="K247" i="18" s="1"/>
  <c r="I248" i="18"/>
  <c r="K248" i="18" s="1"/>
  <c r="I249" i="18"/>
  <c r="K249" i="18" s="1"/>
  <c r="I250" i="18"/>
  <c r="K250" i="18" s="1"/>
  <c r="I251" i="18"/>
  <c r="K251" i="18" s="1"/>
  <c r="I252" i="18"/>
  <c r="K252" i="18" s="1"/>
  <c r="I253" i="18"/>
  <c r="K253" i="18" s="1"/>
  <c r="I254" i="18"/>
  <c r="K254" i="18" s="1"/>
  <c r="I255" i="18"/>
  <c r="K255" i="18" s="1"/>
  <c r="I256" i="18"/>
  <c r="K256" i="18" s="1"/>
  <c r="I257" i="18"/>
  <c r="I258" i="18"/>
  <c r="K258" i="18" s="1"/>
  <c r="I300" i="18"/>
  <c r="K300" i="18" s="1"/>
  <c r="I306" i="18"/>
  <c r="K306" i="18" s="1"/>
  <c r="I312" i="18"/>
  <c r="K312" i="18" s="1"/>
  <c r="I318" i="18"/>
  <c r="I299" i="18"/>
  <c r="K299" i="18" s="1"/>
  <c r="I305" i="18"/>
  <c r="K305" i="18" s="1"/>
  <c r="I311" i="18"/>
  <c r="I317" i="18"/>
  <c r="K317" i="18" s="1"/>
  <c r="K318" i="18"/>
  <c r="K311" i="18"/>
  <c r="I297" i="18"/>
  <c r="K297" i="18" s="1"/>
  <c r="I303" i="18"/>
  <c r="K303" i="18" s="1"/>
  <c r="I309" i="18"/>
  <c r="K309" i="18" s="1"/>
  <c r="I315" i="18"/>
  <c r="K315" i="18" s="1"/>
  <c r="I296" i="18"/>
  <c r="K296" i="18" s="1"/>
  <c r="I302" i="18"/>
  <c r="K302" i="18" s="1"/>
  <c r="I308" i="18"/>
  <c r="K308" i="18" s="1"/>
  <c r="I314" i="18"/>
  <c r="K314" i="18" s="1"/>
  <c r="H377" i="17"/>
  <c r="I377" i="17"/>
  <c r="H425" i="17"/>
  <c r="I425" i="17"/>
  <c r="H473" i="17"/>
  <c r="I473" i="17"/>
  <c r="H533" i="17"/>
  <c r="I533" i="17"/>
  <c r="H569" i="17"/>
  <c r="I569" i="17"/>
  <c r="I682" i="17"/>
  <c r="H682" i="17"/>
  <c r="I718" i="17"/>
  <c r="H718" i="17"/>
  <c r="I736" i="17"/>
  <c r="H736" i="17"/>
  <c r="I754" i="17"/>
  <c r="H754" i="17"/>
  <c r="I1103" i="17"/>
  <c r="H1103" i="17"/>
  <c r="I1121" i="17"/>
  <c r="H1121" i="17"/>
  <c r="I1148" i="17"/>
  <c r="H1148" i="17"/>
  <c r="H1416" i="17"/>
  <c r="I1416" i="17"/>
  <c r="I1971" i="17"/>
  <c r="H1971" i="17"/>
  <c r="I2016" i="17"/>
  <c r="H2016" i="17"/>
  <c r="I2106" i="17"/>
  <c r="H2106" i="17"/>
  <c r="H176" i="17"/>
  <c r="H301" i="17"/>
  <c r="K301" i="17" s="1"/>
  <c r="I301" i="17"/>
  <c r="H313" i="17"/>
  <c r="I313" i="17"/>
  <c r="H331" i="17"/>
  <c r="I331" i="17"/>
  <c r="H349" i="17"/>
  <c r="I349" i="17"/>
  <c r="I387" i="17"/>
  <c r="H387" i="17"/>
  <c r="I519" i="17"/>
  <c r="H519" i="17"/>
  <c r="I721" i="17"/>
  <c r="H721" i="17"/>
  <c r="H904" i="17"/>
  <c r="I904" i="17"/>
  <c r="H976" i="17"/>
  <c r="I976" i="17"/>
  <c r="I19" i="17"/>
  <c r="K19" i="17" s="1"/>
  <c r="I22" i="17"/>
  <c r="I25" i="17"/>
  <c r="I28" i="17"/>
  <c r="I31" i="17"/>
  <c r="I34" i="17"/>
  <c r="I37" i="17"/>
  <c r="I40" i="17"/>
  <c r="I43" i="17"/>
  <c r="I46" i="17"/>
  <c r="I49" i="17"/>
  <c r="I52" i="17"/>
  <c r="K52" i="17" s="1"/>
  <c r="I55" i="17"/>
  <c r="K55" i="17" s="1"/>
  <c r="I58" i="17"/>
  <c r="I61" i="17"/>
  <c r="I64" i="17"/>
  <c r="I67" i="17"/>
  <c r="I70" i="17"/>
  <c r="K70" i="17" s="1"/>
  <c r="I73" i="17"/>
  <c r="I76" i="17"/>
  <c r="I79" i="17"/>
  <c r="I82" i="17"/>
  <c r="I85" i="17"/>
  <c r="I88" i="17"/>
  <c r="I91" i="17"/>
  <c r="I94" i="17"/>
  <c r="I97" i="17"/>
  <c r="I100" i="17"/>
  <c r="I103" i="17"/>
  <c r="I106" i="17"/>
  <c r="I109" i="17"/>
  <c r="I112" i="17"/>
  <c r="I115" i="17"/>
  <c r="I118" i="17"/>
  <c r="I121" i="17"/>
  <c r="I124" i="17"/>
  <c r="I127" i="17"/>
  <c r="K127" i="17" s="1"/>
  <c r="I130" i="17"/>
  <c r="I133" i="17"/>
  <c r="I136" i="17"/>
  <c r="I139" i="17"/>
  <c r="I142" i="17"/>
  <c r="I145" i="17"/>
  <c r="I148" i="17"/>
  <c r="I151" i="17"/>
  <c r="I154" i="17"/>
  <c r="I157" i="17"/>
  <c r="I162" i="17"/>
  <c r="I170" i="17"/>
  <c r="K170" i="17" s="1"/>
  <c r="H172" i="17"/>
  <c r="H174" i="17"/>
  <c r="I175" i="17"/>
  <c r="I180" i="17"/>
  <c r="I188" i="17"/>
  <c r="H190" i="17"/>
  <c r="K190" i="17" s="1"/>
  <c r="H192" i="17"/>
  <c r="I193" i="17"/>
  <c r="I198" i="17"/>
  <c r="I206" i="17"/>
  <c r="H208" i="17"/>
  <c r="H210" i="17"/>
  <c r="I211" i="17"/>
  <c r="I216" i="17"/>
  <c r="I224" i="17"/>
  <c r="H226" i="17"/>
  <c r="H228" i="17"/>
  <c r="I229" i="17"/>
  <c r="I234" i="17"/>
  <c r="I242" i="17"/>
  <c r="H244" i="17"/>
  <c r="H246" i="17"/>
  <c r="I247" i="17"/>
  <c r="I252" i="17"/>
  <c r="I260" i="17"/>
  <c r="H262" i="17"/>
  <c r="H264" i="17"/>
  <c r="I265" i="17"/>
  <c r="H271" i="17"/>
  <c r="I272" i="17"/>
  <c r="K272" i="17" s="1"/>
  <c r="I274" i="17"/>
  <c r="H280" i="17"/>
  <c r="I280" i="17"/>
  <c r="H286" i="17"/>
  <c r="I286" i="17"/>
  <c r="H292" i="17"/>
  <c r="I292" i="17"/>
  <c r="H298" i="17"/>
  <c r="I298" i="17"/>
  <c r="H304" i="17"/>
  <c r="I304" i="17"/>
  <c r="H310" i="17"/>
  <c r="I310" i="17"/>
  <c r="H316" i="17"/>
  <c r="I316" i="17"/>
  <c r="H322" i="17"/>
  <c r="I322" i="17"/>
  <c r="H328" i="17"/>
  <c r="I328" i="17"/>
  <c r="H334" i="17"/>
  <c r="I334" i="17"/>
  <c r="H340" i="17"/>
  <c r="I340" i="17"/>
  <c r="H346" i="17"/>
  <c r="I346" i="17"/>
  <c r="H352" i="17"/>
  <c r="I352" i="17"/>
  <c r="H358" i="17"/>
  <c r="I358" i="17"/>
  <c r="I381" i="17"/>
  <c r="H381" i="17"/>
  <c r="I393" i="17"/>
  <c r="H393" i="17"/>
  <c r="I405" i="17"/>
  <c r="H405" i="17"/>
  <c r="I417" i="17"/>
  <c r="H417" i="17"/>
  <c r="I429" i="17"/>
  <c r="H429" i="17"/>
  <c r="I441" i="17"/>
  <c r="H441" i="17"/>
  <c r="I453" i="17"/>
  <c r="H453" i="17"/>
  <c r="I465" i="17"/>
  <c r="H465" i="17"/>
  <c r="I477" i="17"/>
  <c r="H477" i="17"/>
  <c r="I489" i="17"/>
  <c r="H489" i="17"/>
  <c r="I501" i="17"/>
  <c r="H501" i="17"/>
  <c r="I513" i="17"/>
  <c r="H513" i="17"/>
  <c r="I525" i="17"/>
  <c r="H525" i="17"/>
  <c r="I537" i="17"/>
  <c r="H537" i="17"/>
  <c r="I549" i="17"/>
  <c r="H549" i="17"/>
  <c r="I561" i="17"/>
  <c r="H561" i="17"/>
  <c r="I573" i="17"/>
  <c r="H573" i="17"/>
  <c r="I585" i="17"/>
  <c r="H585" i="17"/>
  <c r="I597" i="17"/>
  <c r="H597" i="17"/>
  <c r="I609" i="17"/>
  <c r="H609" i="17"/>
  <c r="I621" i="17"/>
  <c r="H621" i="17"/>
  <c r="H633" i="17"/>
  <c r="I633" i="17"/>
  <c r="H437" i="17"/>
  <c r="I437" i="17"/>
  <c r="H461" i="17"/>
  <c r="I461" i="17"/>
  <c r="H545" i="17"/>
  <c r="I545" i="17"/>
  <c r="H605" i="17"/>
  <c r="I605" i="17"/>
  <c r="H617" i="17"/>
  <c r="I617" i="17"/>
  <c r="I1130" i="17"/>
  <c r="H1130" i="17"/>
  <c r="H1184" i="17"/>
  <c r="I1184" i="17"/>
  <c r="I1400" i="17"/>
  <c r="H1400" i="17"/>
  <c r="H1407" i="17"/>
  <c r="I1407" i="17"/>
  <c r="I1998" i="17"/>
  <c r="H1998" i="17"/>
  <c r="I2070" i="17"/>
  <c r="H2070" i="17"/>
  <c r="H158" i="17"/>
  <c r="H199" i="17"/>
  <c r="H248" i="17"/>
  <c r="H275" i="17"/>
  <c r="H319" i="17"/>
  <c r="I319" i="17"/>
  <c r="H337" i="17"/>
  <c r="I337" i="17"/>
  <c r="I363" i="17"/>
  <c r="H363" i="17"/>
  <c r="I375" i="17"/>
  <c r="H375" i="17"/>
  <c r="I423" i="17"/>
  <c r="H423" i="17"/>
  <c r="I435" i="17"/>
  <c r="H435" i="17"/>
  <c r="I459" i="17"/>
  <c r="H459" i="17"/>
  <c r="I483" i="17"/>
  <c r="H483" i="17"/>
  <c r="I531" i="17"/>
  <c r="H531" i="17"/>
  <c r="I543" i="17"/>
  <c r="H543" i="17"/>
  <c r="I567" i="17"/>
  <c r="H567" i="17"/>
  <c r="I579" i="17"/>
  <c r="H579" i="17"/>
  <c r="I591" i="17"/>
  <c r="H591" i="17"/>
  <c r="I649" i="17"/>
  <c r="H649" i="17"/>
  <c r="I685" i="17"/>
  <c r="H685" i="17"/>
  <c r="H922" i="17"/>
  <c r="I922" i="17"/>
  <c r="H1012" i="17"/>
  <c r="I1012" i="17"/>
  <c r="H171" i="17"/>
  <c r="H189" i="17"/>
  <c r="H207" i="17"/>
  <c r="H225" i="17"/>
  <c r="H243" i="17"/>
  <c r="H261" i="17"/>
  <c r="H273" i="17"/>
  <c r="H485" i="17"/>
  <c r="I485" i="17"/>
  <c r="H521" i="17"/>
  <c r="I521" i="17"/>
  <c r="H581" i="17"/>
  <c r="I581" i="17"/>
  <c r="I772" i="17"/>
  <c r="H772" i="17"/>
  <c r="I1139" i="17"/>
  <c r="H1139" i="17"/>
  <c r="H1220" i="17"/>
  <c r="I1220" i="17"/>
  <c r="H1281" i="17"/>
  <c r="I1281" i="17"/>
  <c r="I1409" i="17"/>
  <c r="H1409" i="17"/>
  <c r="I1893" i="17"/>
  <c r="H1893" i="17"/>
  <c r="I1911" i="17"/>
  <c r="H1911" i="17"/>
  <c r="I1953" i="17"/>
  <c r="H1953" i="17"/>
  <c r="I1980" i="17"/>
  <c r="H1980" i="17"/>
  <c r="I2052" i="17"/>
  <c r="H2052" i="17"/>
  <c r="I2088" i="17"/>
  <c r="H2088" i="17"/>
  <c r="H230" i="17"/>
  <c r="H235" i="17"/>
  <c r="H266" i="17"/>
  <c r="H289" i="17"/>
  <c r="I289" i="17"/>
  <c r="H307" i="17"/>
  <c r="I307" i="17"/>
  <c r="H325" i="17"/>
  <c r="I325" i="17"/>
  <c r="H343" i="17"/>
  <c r="I343" i="17"/>
  <c r="I399" i="17"/>
  <c r="H399" i="17"/>
  <c r="I447" i="17"/>
  <c r="H447" i="17"/>
  <c r="I495" i="17"/>
  <c r="H495" i="17"/>
  <c r="I507" i="17"/>
  <c r="H507" i="17"/>
  <c r="I555" i="17"/>
  <c r="H555" i="17"/>
  <c r="I739" i="17"/>
  <c r="H739" i="17"/>
  <c r="I757" i="17"/>
  <c r="H757" i="17"/>
  <c r="H940" i="17"/>
  <c r="I940" i="17"/>
  <c r="H994" i="17"/>
  <c r="I994" i="17"/>
  <c r="H160" i="17"/>
  <c r="I168" i="17"/>
  <c r="H173" i="17"/>
  <c r="H178" i="17"/>
  <c r="I186" i="17"/>
  <c r="H191" i="17"/>
  <c r="K191" i="17" s="1"/>
  <c r="I194" i="17"/>
  <c r="H196" i="17"/>
  <c r="I204" i="17"/>
  <c r="H209" i="17"/>
  <c r="I212" i="17"/>
  <c r="H214" i="17"/>
  <c r="I217" i="17"/>
  <c r="K217" i="17" s="1"/>
  <c r="I222" i="17"/>
  <c r="H227" i="17"/>
  <c r="H232" i="17"/>
  <c r="I240" i="17"/>
  <c r="H245" i="17"/>
  <c r="H250" i="17"/>
  <c r="K250" i="17" s="1"/>
  <c r="I253" i="17"/>
  <c r="I258" i="17"/>
  <c r="H263" i="17"/>
  <c r="I268" i="17"/>
  <c r="I277" i="17"/>
  <c r="H281" i="17"/>
  <c r="H287" i="17"/>
  <c r="H293" i="17"/>
  <c r="H299" i="17"/>
  <c r="H305" i="17"/>
  <c r="H311" i="17"/>
  <c r="K311" i="17" s="1"/>
  <c r="H317" i="17"/>
  <c r="H323" i="17"/>
  <c r="H329" i="17"/>
  <c r="H335" i="17"/>
  <c r="H341" i="17"/>
  <c r="H347" i="17"/>
  <c r="H353" i="17"/>
  <c r="H359" i="17"/>
  <c r="H366" i="17"/>
  <c r="I366" i="17"/>
  <c r="H642" i="17"/>
  <c r="I642" i="17"/>
  <c r="H389" i="17"/>
  <c r="I389" i="17"/>
  <c r="H401" i="17"/>
  <c r="I401" i="17"/>
  <c r="H413" i="17"/>
  <c r="I413" i="17"/>
  <c r="H449" i="17"/>
  <c r="I449" i="17"/>
  <c r="H497" i="17"/>
  <c r="I497" i="17"/>
  <c r="H509" i="17"/>
  <c r="I509" i="17"/>
  <c r="H557" i="17"/>
  <c r="I557" i="17"/>
  <c r="H593" i="17"/>
  <c r="I593" i="17"/>
  <c r="H629" i="17"/>
  <c r="I629" i="17"/>
  <c r="I646" i="17"/>
  <c r="H646" i="17"/>
  <c r="I664" i="17"/>
  <c r="H664" i="17"/>
  <c r="I700" i="17"/>
  <c r="H700" i="17"/>
  <c r="I1112" i="17"/>
  <c r="H1112" i="17"/>
  <c r="I1962" i="17"/>
  <c r="H1962" i="17"/>
  <c r="I1989" i="17"/>
  <c r="H1989" i="17"/>
  <c r="I2034" i="17"/>
  <c r="H2034" i="17"/>
  <c r="H283" i="17"/>
  <c r="I283" i="17"/>
  <c r="H295" i="17"/>
  <c r="I295" i="17"/>
  <c r="H355" i="17"/>
  <c r="I355" i="17"/>
  <c r="I361" i="17"/>
  <c r="H361" i="17"/>
  <c r="I411" i="17"/>
  <c r="H411" i="17"/>
  <c r="I471" i="17"/>
  <c r="H471" i="17"/>
  <c r="I603" i="17"/>
  <c r="H603" i="17"/>
  <c r="I615" i="17"/>
  <c r="H615" i="17"/>
  <c r="I627" i="17"/>
  <c r="H627" i="17"/>
  <c r="I667" i="17"/>
  <c r="H667" i="17"/>
  <c r="I703" i="17"/>
  <c r="H703" i="17"/>
  <c r="I775" i="17"/>
  <c r="H775" i="17"/>
  <c r="H886" i="17"/>
  <c r="I886" i="17"/>
  <c r="H958" i="17"/>
  <c r="I958" i="17"/>
  <c r="H159" i="17"/>
  <c r="I165" i="17"/>
  <c r="H177" i="17"/>
  <c r="I183" i="17"/>
  <c r="H195" i="17"/>
  <c r="I201" i="17"/>
  <c r="K201" i="17" s="1"/>
  <c r="H213" i="17"/>
  <c r="K213" i="17" s="1"/>
  <c r="I219" i="17"/>
  <c r="H231" i="17"/>
  <c r="I237" i="17"/>
  <c r="H249" i="17"/>
  <c r="I255" i="17"/>
  <c r="K255" i="17" s="1"/>
  <c r="H267" i="17"/>
  <c r="H276" i="17"/>
  <c r="I364" i="17"/>
  <c r="H364" i="17"/>
  <c r="H371" i="17"/>
  <c r="I371" i="17"/>
  <c r="H383" i="17"/>
  <c r="I383" i="17"/>
  <c r="H395" i="17"/>
  <c r="I395" i="17"/>
  <c r="H407" i="17"/>
  <c r="I407" i="17"/>
  <c r="H419" i="17"/>
  <c r="I419" i="17"/>
  <c r="H431" i="17"/>
  <c r="I431" i="17"/>
  <c r="H443" i="17"/>
  <c r="I443" i="17"/>
  <c r="H455" i="17"/>
  <c r="I455" i="17"/>
  <c r="H467" i="17"/>
  <c r="I467" i="17"/>
  <c r="H479" i="17"/>
  <c r="I479" i="17"/>
  <c r="H491" i="17"/>
  <c r="I491" i="17"/>
  <c r="H503" i="17"/>
  <c r="I503" i="17"/>
  <c r="H515" i="17"/>
  <c r="I515" i="17"/>
  <c r="H527" i="17"/>
  <c r="I527" i="17"/>
  <c r="H539" i="17"/>
  <c r="I539" i="17"/>
  <c r="H551" i="17"/>
  <c r="I551" i="17"/>
  <c r="H563" i="17"/>
  <c r="I563" i="17"/>
  <c r="H575" i="17"/>
  <c r="I575" i="17"/>
  <c r="H587" i="17"/>
  <c r="I587" i="17"/>
  <c r="H599" i="17"/>
  <c r="I599" i="17"/>
  <c r="H611" i="17"/>
  <c r="I611" i="17"/>
  <c r="H623" i="17"/>
  <c r="I623" i="17"/>
  <c r="H637" i="17"/>
  <c r="I368" i="17"/>
  <c r="I658" i="17"/>
  <c r="H658" i="17"/>
  <c r="I676" i="17"/>
  <c r="H676" i="17"/>
  <c r="I694" i="17"/>
  <c r="H694" i="17"/>
  <c r="I712" i="17"/>
  <c r="H712" i="17"/>
  <c r="I730" i="17"/>
  <c r="H730" i="17"/>
  <c r="I748" i="17"/>
  <c r="H748" i="17"/>
  <c r="I766" i="17"/>
  <c r="H766" i="17"/>
  <c r="I784" i="17"/>
  <c r="H784" i="17"/>
  <c r="I792" i="17"/>
  <c r="H792" i="17"/>
  <c r="I801" i="17"/>
  <c r="H801" i="17"/>
  <c r="I810" i="17"/>
  <c r="H810" i="17"/>
  <c r="I819" i="17"/>
  <c r="H819" i="17"/>
  <c r="I837" i="17"/>
  <c r="H837" i="17"/>
  <c r="I846" i="17"/>
  <c r="H846" i="17"/>
  <c r="I367" i="17"/>
  <c r="H634" i="17"/>
  <c r="H639" i="17"/>
  <c r="I639" i="17"/>
  <c r="H643" i="17"/>
  <c r="I661" i="17"/>
  <c r="H661" i="17"/>
  <c r="I679" i="17"/>
  <c r="H679" i="17"/>
  <c r="I697" i="17"/>
  <c r="H697" i="17"/>
  <c r="I715" i="17"/>
  <c r="H715" i="17"/>
  <c r="I733" i="17"/>
  <c r="H733" i="17"/>
  <c r="I751" i="17"/>
  <c r="H751" i="17"/>
  <c r="I769" i="17"/>
  <c r="H769" i="17"/>
  <c r="H874" i="17"/>
  <c r="I874" i="17"/>
  <c r="H892" i="17"/>
  <c r="I892" i="17"/>
  <c r="H910" i="17"/>
  <c r="I910" i="17"/>
  <c r="H928" i="17"/>
  <c r="I928" i="17"/>
  <c r="H946" i="17"/>
  <c r="I946" i="17"/>
  <c r="H964" i="17"/>
  <c r="I964" i="17"/>
  <c r="H982" i="17"/>
  <c r="I982" i="17"/>
  <c r="H1000" i="17"/>
  <c r="I1000" i="17"/>
  <c r="H1018" i="17"/>
  <c r="I1018" i="17"/>
  <c r="I652" i="17"/>
  <c r="H652" i="17"/>
  <c r="I670" i="17"/>
  <c r="H670" i="17"/>
  <c r="I688" i="17"/>
  <c r="H688" i="17"/>
  <c r="I706" i="17"/>
  <c r="H706" i="17"/>
  <c r="I724" i="17"/>
  <c r="H724" i="17"/>
  <c r="I742" i="17"/>
  <c r="H742" i="17"/>
  <c r="I760" i="17"/>
  <c r="H760" i="17"/>
  <c r="I778" i="17"/>
  <c r="H778" i="17"/>
  <c r="H796" i="17"/>
  <c r="I796" i="17"/>
  <c r="H805" i="17"/>
  <c r="I805" i="17"/>
  <c r="H814" i="17"/>
  <c r="I814" i="17"/>
  <c r="H823" i="17"/>
  <c r="I823" i="17"/>
  <c r="H832" i="17"/>
  <c r="I832" i="17"/>
  <c r="H841" i="17"/>
  <c r="I841" i="17"/>
  <c r="H850" i="17"/>
  <c r="I850" i="17"/>
  <c r="H859" i="17"/>
  <c r="I859" i="17"/>
  <c r="H868" i="17"/>
  <c r="I868" i="17"/>
  <c r="H427" i="17"/>
  <c r="H433" i="17"/>
  <c r="H439" i="17"/>
  <c r="H445" i="17"/>
  <c r="H451" i="17"/>
  <c r="H457" i="17"/>
  <c r="H463" i="17"/>
  <c r="H469" i="17"/>
  <c r="H475" i="17"/>
  <c r="H481" i="17"/>
  <c r="H487" i="17"/>
  <c r="H493" i="17"/>
  <c r="H499" i="17"/>
  <c r="H505" i="17"/>
  <c r="H511" i="17"/>
  <c r="H517" i="17"/>
  <c r="H523" i="17"/>
  <c r="H529" i="17"/>
  <c r="H535" i="17"/>
  <c r="H541" i="17"/>
  <c r="H547" i="17"/>
  <c r="H553" i="17"/>
  <c r="H559" i="17"/>
  <c r="H565" i="17"/>
  <c r="H571" i="17"/>
  <c r="H577" i="17"/>
  <c r="H583" i="17"/>
  <c r="H589" i="17"/>
  <c r="H595" i="17"/>
  <c r="H601" i="17"/>
  <c r="H607" i="17"/>
  <c r="H613" i="17"/>
  <c r="H619" i="17"/>
  <c r="H625" i="17"/>
  <c r="H631" i="17"/>
  <c r="H636" i="17"/>
  <c r="I636" i="17"/>
  <c r="H640" i="17"/>
  <c r="H645" i="17"/>
  <c r="I645" i="17"/>
  <c r="I655" i="17"/>
  <c r="H655" i="17"/>
  <c r="I673" i="17"/>
  <c r="H673" i="17"/>
  <c r="I691" i="17"/>
  <c r="H691" i="17"/>
  <c r="I709" i="17"/>
  <c r="H709" i="17"/>
  <c r="I727" i="17"/>
  <c r="H727" i="17"/>
  <c r="I745" i="17"/>
  <c r="H745" i="17"/>
  <c r="I763" i="17"/>
  <c r="H763" i="17"/>
  <c r="I781" i="17"/>
  <c r="H781" i="17"/>
  <c r="H880" i="17"/>
  <c r="I880" i="17"/>
  <c r="H898" i="17"/>
  <c r="I898" i="17"/>
  <c r="H916" i="17"/>
  <c r="I916" i="17"/>
  <c r="H934" i="17"/>
  <c r="I934" i="17"/>
  <c r="H952" i="17"/>
  <c r="I952" i="17"/>
  <c r="H970" i="17"/>
  <c r="I970" i="17"/>
  <c r="H988" i="17"/>
  <c r="I988" i="17"/>
  <c r="H1006" i="17"/>
  <c r="I1006" i="17"/>
  <c r="I648" i="17"/>
  <c r="I651" i="17"/>
  <c r="I654" i="17"/>
  <c r="I657" i="17"/>
  <c r="I660" i="17"/>
  <c r="I663" i="17"/>
  <c r="I666" i="17"/>
  <c r="I669" i="17"/>
  <c r="I672" i="17"/>
  <c r="I675" i="17"/>
  <c r="I678" i="17"/>
  <c r="I681" i="17"/>
  <c r="I684" i="17"/>
  <c r="I687" i="17"/>
  <c r="I690" i="17"/>
  <c r="I693" i="17"/>
  <c r="I696" i="17"/>
  <c r="I699" i="17"/>
  <c r="I702" i="17"/>
  <c r="I705" i="17"/>
  <c r="I708" i="17"/>
  <c r="I711" i="17"/>
  <c r="I714" i="17"/>
  <c r="I717" i="17"/>
  <c r="I720" i="17"/>
  <c r="I723" i="17"/>
  <c r="I726" i="17"/>
  <c r="I729" i="17"/>
  <c r="I732" i="17"/>
  <c r="I735" i="17"/>
  <c r="I738" i="17"/>
  <c r="I741" i="17"/>
  <c r="I744" i="17"/>
  <c r="I747" i="17"/>
  <c r="I750" i="17"/>
  <c r="I753" i="17"/>
  <c r="I756" i="17"/>
  <c r="I759" i="17"/>
  <c r="I762" i="17"/>
  <c r="I765" i="17"/>
  <c r="I768" i="17"/>
  <c r="I771" i="17"/>
  <c r="I774" i="17"/>
  <c r="I777" i="17"/>
  <c r="I780" i="17"/>
  <c r="I783" i="17"/>
  <c r="I786" i="17"/>
  <c r="H788" i="17"/>
  <c r="H790" i="17"/>
  <c r="I791" i="17"/>
  <c r="H799" i="17"/>
  <c r="I800" i="17"/>
  <c r="H808" i="17"/>
  <c r="I809" i="17"/>
  <c r="H817" i="17"/>
  <c r="I818" i="17"/>
  <c r="H826" i="17"/>
  <c r="I827" i="17"/>
  <c r="H835" i="17"/>
  <c r="I836" i="17"/>
  <c r="H844" i="17"/>
  <c r="I845" i="17"/>
  <c r="H853" i="17"/>
  <c r="I854" i="17"/>
  <c r="H862" i="17"/>
  <c r="I863" i="17"/>
  <c r="I873" i="17"/>
  <c r="I1032" i="17"/>
  <c r="H1032" i="17"/>
  <c r="I1050" i="17"/>
  <c r="H1050" i="17"/>
  <c r="I1068" i="17"/>
  <c r="H1068" i="17"/>
  <c r="I1086" i="17"/>
  <c r="H1086" i="17"/>
  <c r="H1160" i="17"/>
  <c r="I1160" i="17"/>
  <c r="H1196" i="17"/>
  <c r="I1196" i="17"/>
  <c r="H1232" i="17"/>
  <c r="I1232" i="17"/>
  <c r="H1314" i="17"/>
  <c r="I1314" i="17"/>
  <c r="H1422" i="17"/>
  <c r="I1422" i="17"/>
  <c r="I1430" i="17"/>
  <c r="H1430" i="17"/>
  <c r="I1439" i="17"/>
  <c r="H1439" i="17"/>
  <c r="H787" i="17"/>
  <c r="I828" i="17"/>
  <c r="I855" i="17"/>
  <c r="I864" i="17"/>
  <c r="I871" i="17"/>
  <c r="I877" i="17"/>
  <c r="I879" i="17"/>
  <c r="H879" i="17"/>
  <c r="I883" i="17"/>
  <c r="I885" i="17"/>
  <c r="H885" i="17"/>
  <c r="I889" i="17"/>
  <c r="I891" i="17"/>
  <c r="H891" i="17"/>
  <c r="I895" i="17"/>
  <c r="I897" i="17"/>
  <c r="H897" i="17"/>
  <c r="I901" i="17"/>
  <c r="I903" i="17"/>
  <c r="H903" i="17"/>
  <c r="I907" i="17"/>
  <c r="I909" i="17"/>
  <c r="H909" i="17"/>
  <c r="I913" i="17"/>
  <c r="I915" i="17"/>
  <c r="H915" i="17"/>
  <c r="I919" i="17"/>
  <c r="I921" i="17"/>
  <c r="H921" i="17"/>
  <c r="I925" i="17"/>
  <c r="I927" i="17"/>
  <c r="H927" i="17"/>
  <c r="I931" i="17"/>
  <c r="I933" i="17"/>
  <c r="H933" i="17"/>
  <c r="I937" i="17"/>
  <c r="I939" i="17"/>
  <c r="H939" i="17"/>
  <c r="I943" i="17"/>
  <c r="I945" i="17"/>
  <c r="H945" i="17"/>
  <c r="I949" i="17"/>
  <c r="I951" i="17"/>
  <c r="H951" i="17"/>
  <c r="I955" i="17"/>
  <c r="I957" i="17"/>
  <c r="H957" i="17"/>
  <c r="I961" i="17"/>
  <c r="I963" i="17"/>
  <c r="H963" i="17"/>
  <c r="I967" i="17"/>
  <c r="I969" i="17"/>
  <c r="H969" i="17"/>
  <c r="I973" i="17"/>
  <c r="I975" i="17"/>
  <c r="H975" i="17"/>
  <c r="I979" i="17"/>
  <c r="I981" i="17"/>
  <c r="H981" i="17"/>
  <c r="I985" i="17"/>
  <c r="I987" i="17"/>
  <c r="H987" i="17"/>
  <c r="I991" i="17"/>
  <c r="I993" i="17"/>
  <c r="H993" i="17"/>
  <c r="I997" i="17"/>
  <c r="I999" i="17"/>
  <c r="H999" i="17"/>
  <c r="I1003" i="17"/>
  <c r="I1005" i="17"/>
  <c r="H1005" i="17"/>
  <c r="I1009" i="17"/>
  <c r="I1011" i="17"/>
  <c r="H1011" i="17"/>
  <c r="I1015" i="17"/>
  <c r="I1017" i="17"/>
  <c r="H1017" i="17"/>
  <c r="I1024" i="17"/>
  <c r="H1024" i="17"/>
  <c r="I1040" i="17"/>
  <c r="H1042" i="17"/>
  <c r="I1042" i="17"/>
  <c r="I1058" i="17"/>
  <c r="H1060" i="17"/>
  <c r="I1060" i="17"/>
  <c r="I1076" i="17"/>
  <c r="H1078" i="17"/>
  <c r="I1078" i="17"/>
  <c r="I1094" i="17"/>
  <c r="H1096" i="17"/>
  <c r="I1096" i="17"/>
  <c r="H1105" i="17"/>
  <c r="I1105" i="17"/>
  <c r="H1114" i="17"/>
  <c r="I1114" i="17"/>
  <c r="H1123" i="17"/>
  <c r="I1123" i="17"/>
  <c r="H1132" i="17"/>
  <c r="I1132" i="17"/>
  <c r="H1141" i="17"/>
  <c r="I1141" i="17"/>
  <c r="H1154" i="17"/>
  <c r="I1154" i="17"/>
  <c r="H1190" i="17"/>
  <c r="I1190" i="17"/>
  <c r="H1226" i="17"/>
  <c r="I1226" i="17"/>
  <c r="H1254" i="17"/>
  <c r="I1254" i="17"/>
  <c r="H1323" i="17"/>
  <c r="I1323" i="17"/>
  <c r="H1431" i="17"/>
  <c r="I1431" i="17"/>
  <c r="H1027" i="17"/>
  <c r="I1027" i="17"/>
  <c r="H1045" i="17"/>
  <c r="I1045" i="17"/>
  <c r="H1063" i="17"/>
  <c r="I1063" i="17"/>
  <c r="H1081" i="17"/>
  <c r="I1081" i="17"/>
  <c r="H1178" i="17"/>
  <c r="I1178" i="17"/>
  <c r="H1214" i="17"/>
  <c r="I1214" i="17"/>
  <c r="H1250" i="17"/>
  <c r="I1250" i="17"/>
  <c r="H1308" i="17"/>
  <c r="I1308" i="17"/>
  <c r="H1368" i="17"/>
  <c r="I1368" i="17"/>
  <c r="I1633" i="17"/>
  <c r="H1633" i="17"/>
  <c r="I1853" i="17"/>
  <c r="H1853" i="17"/>
  <c r="H789" i="17"/>
  <c r="H793" i="17"/>
  <c r="H802" i="17"/>
  <c r="H811" i="17"/>
  <c r="H820" i="17"/>
  <c r="H829" i="17"/>
  <c r="H838" i="17"/>
  <c r="H847" i="17"/>
  <c r="H856" i="17"/>
  <c r="H865" i="17"/>
  <c r="I876" i="17"/>
  <c r="H876" i="17"/>
  <c r="I882" i="17"/>
  <c r="H882" i="17"/>
  <c r="I888" i="17"/>
  <c r="H888" i="17"/>
  <c r="I894" i="17"/>
  <c r="H894" i="17"/>
  <c r="I900" i="17"/>
  <c r="H900" i="17"/>
  <c r="I906" i="17"/>
  <c r="H906" i="17"/>
  <c r="I912" i="17"/>
  <c r="H912" i="17"/>
  <c r="I918" i="17"/>
  <c r="H918" i="17"/>
  <c r="I924" i="17"/>
  <c r="H924" i="17"/>
  <c r="I930" i="17"/>
  <c r="H930" i="17"/>
  <c r="I936" i="17"/>
  <c r="H936" i="17"/>
  <c r="I942" i="17"/>
  <c r="H942" i="17"/>
  <c r="I948" i="17"/>
  <c r="H948" i="17"/>
  <c r="I954" i="17"/>
  <c r="H954" i="17"/>
  <c r="I960" i="17"/>
  <c r="H960" i="17"/>
  <c r="I966" i="17"/>
  <c r="H966" i="17"/>
  <c r="I972" i="17"/>
  <c r="H972" i="17"/>
  <c r="I978" i="17"/>
  <c r="H978" i="17"/>
  <c r="I984" i="17"/>
  <c r="H984" i="17"/>
  <c r="I990" i="17"/>
  <c r="H990" i="17"/>
  <c r="I996" i="17"/>
  <c r="H996" i="17"/>
  <c r="I1002" i="17"/>
  <c r="H1002" i="17"/>
  <c r="I1008" i="17"/>
  <c r="H1008" i="17"/>
  <c r="I1014" i="17"/>
  <c r="H1014" i="17"/>
  <c r="I1020" i="17"/>
  <c r="H1020" i="17"/>
  <c r="H1034" i="17"/>
  <c r="I1034" i="17"/>
  <c r="H1052" i="17"/>
  <c r="I1052" i="17"/>
  <c r="H1070" i="17"/>
  <c r="I1070" i="17"/>
  <c r="H1088" i="17"/>
  <c r="I1088" i="17"/>
  <c r="H1172" i="17"/>
  <c r="I1172" i="17"/>
  <c r="H1208" i="17"/>
  <c r="I1208" i="17"/>
  <c r="H1244" i="17"/>
  <c r="I1244" i="17"/>
  <c r="H1260" i="17"/>
  <c r="I1260" i="17"/>
  <c r="H1273" i="17"/>
  <c r="I1273" i="17"/>
  <c r="H1377" i="17"/>
  <c r="I1377" i="17"/>
  <c r="I1497" i="17"/>
  <c r="H1497" i="17"/>
  <c r="I1533" i="17"/>
  <c r="H1533" i="17"/>
  <c r="I1569" i="17"/>
  <c r="H1569" i="17"/>
  <c r="I1605" i="17"/>
  <c r="H1605" i="17"/>
  <c r="I1799" i="17"/>
  <c r="H1799" i="17"/>
  <c r="I1021" i="17"/>
  <c r="H1021" i="17"/>
  <c r="I1037" i="17"/>
  <c r="H1037" i="17"/>
  <c r="I1055" i="17"/>
  <c r="H1055" i="17"/>
  <c r="I1073" i="17"/>
  <c r="H1073" i="17"/>
  <c r="I1091" i="17"/>
  <c r="H1091" i="17"/>
  <c r="I1101" i="17"/>
  <c r="H1101" i="17"/>
  <c r="I1110" i="17"/>
  <c r="H1110" i="17"/>
  <c r="I1119" i="17"/>
  <c r="H1119" i="17"/>
  <c r="I1128" i="17"/>
  <c r="H1128" i="17"/>
  <c r="I1137" i="17"/>
  <c r="H1137" i="17"/>
  <c r="I1146" i="17"/>
  <c r="H1146" i="17"/>
  <c r="H1166" i="17"/>
  <c r="I1166" i="17"/>
  <c r="H1202" i="17"/>
  <c r="I1202" i="17"/>
  <c r="H1238" i="17"/>
  <c r="I1238" i="17"/>
  <c r="H1287" i="17"/>
  <c r="I1287" i="17"/>
  <c r="H1300" i="17"/>
  <c r="I1300" i="17"/>
  <c r="H1353" i="17"/>
  <c r="I1353" i="17"/>
  <c r="H1362" i="17"/>
  <c r="I1362" i="17"/>
  <c r="I1454" i="17"/>
  <c r="H1454" i="17"/>
  <c r="H1461" i="17"/>
  <c r="I1461" i="17"/>
  <c r="I1463" i="17"/>
  <c r="H1463" i="17"/>
  <c r="I1491" i="17"/>
  <c r="H1491" i="17"/>
  <c r="I1527" i="17"/>
  <c r="H1527" i="17"/>
  <c r="I1563" i="17"/>
  <c r="H1563" i="17"/>
  <c r="I1599" i="17"/>
  <c r="H1599" i="17"/>
  <c r="I1620" i="17"/>
  <c r="H1620" i="17"/>
  <c r="H1023" i="17"/>
  <c r="H1026" i="17"/>
  <c r="H1031" i="17"/>
  <c r="H1044" i="17"/>
  <c r="H1049" i="17"/>
  <c r="H1062" i="17"/>
  <c r="H1067" i="17"/>
  <c r="H1080" i="17"/>
  <c r="H1085" i="17"/>
  <c r="H1098" i="17"/>
  <c r="H1107" i="17"/>
  <c r="H1116" i="17"/>
  <c r="H1125" i="17"/>
  <c r="H1134" i="17"/>
  <c r="H1143" i="17"/>
  <c r="I1253" i="17"/>
  <c r="H1253" i="17"/>
  <c r="H1278" i="17"/>
  <c r="I1278" i="17"/>
  <c r="H1305" i="17"/>
  <c r="I1305" i="17"/>
  <c r="H1350" i="17"/>
  <c r="I1350" i="17"/>
  <c r="H1404" i="17"/>
  <c r="I1404" i="17"/>
  <c r="I1412" i="17"/>
  <c r="H1412" i="17"/>
  <c r="I1436" i="17"/>
  <c r="H1436" i="17"/>
  <c r="H1458" i="17"/>
  <c r="I1458" i="17"/>
  <c r="I1466" i="17"/>
  <c r="H1466" i="17"/>
  <c r="I1473" i="17"/>
  <c r="H1473" i="17"/>
  <c r="I1509" i="17"/>
  <c r="H1509" i="17"/>
  <c r="I1545" i="17"/>
  <c r="H1545" i="17"/>
  <c r="I1581" i="17"/>
  <c r="H1581" i="17"/>
  <c r="I1772" i="17"/>
  <c r="H1772" i="17"/>
  <c r="I1905" i="17"/>
  <c r="H1905" i="17"/>
  <c r="I1950" i="17"/>
  <c r="H1950" i="17"/>
  <c r="I1959" i="17"/>
  <c r="H1959" i="17"/>
  <c r="I1968" i="17"/>
  <c r="H1968" i="17"/>
  <c r="I1977" i="17"/>
  <c r="H1977" i="17"/>
  <c r="I1986" i="17"/>
  <c r="H1986" i="17"/>
  <c r="I1995" i="17"/>
  <c r="H1995" i="17"/>
  <c r="I2010" i="17"/>
  <c r="H2010" i="17"/>
  <c r="I2028" i="17"/>
  <c r="H2028" i="17"/>
  <c r="I2046" i="17"/>
  <c r="H2046" i="17"/>
  <c r="I2064" i="17"/>
  <c r="H2064" i="17"/>
  <c r="I2082" i="17"/>
  <c r="H2082" i="17"/>
  <c r="I2100" i="17"/>
  <c r="K2100" i="17" s="1"/>
  <c r="H2100" i="17"/>
  <c r="H1030" i="17"/>
  <c r="I1036" i="17"/>
  <c r="H1048" i="17"/>
  <c r="I1054" i="17"/>
  <c r="H1066" i="17"/>
  <c r="I1072" i="17"/>
  <c r="H1084" i="17"/>
  <c r="I1090" i="17"/>
  <c r="H1099" i="17"/>
  <c r="I1102" i="17"/>
  <c r="H1108" i="17"/>
  <c r="I1111" i="17"/>
  <c r="H1117" i="17"/>
  <c r="I1120" i="17"/>
  <c r="H1126" i="17"/>
  <c r="I1129" i="17"/>
  <c r="H1135" i="17"/>
  <c r="I1138" i="17"/>
  <c r="H1144" i="17"/>
  <c r="I1147" i="17"/>
  <c r="I1255" i="17"/>
  <c r="I1282" i="17"/>
  <c r="I1309" i="17"/>
  <c r="I1326" i="17"/>
  <c r="H1359" i="17"/>
  <c r="I1359" i="17"/>
  <c r="I1380" i="17"/>
  <c r="H1413" i="17"/>
  <c r="I1413" i="17"/>
  <c r="I1421" i="17"/>
  <c r="H1421" i="17"/>
  <c r="I1434" i="17"/>
  <c r="I1445" i="17"/>
  <c r="H1445" i="17"/>
  <c r="I1467" i="17"/>
  <c r="H1467" i="17"/>
  <c r="I1503" i="17"/>
  <c r="H1503" i="17"/>
  <c r="I1539" i="17"/>
  <c r="H1539" i="17"/>
  <c r="I1575" i="17"/>
  <c r="H1575" i="17"/>
  <c r="I1664" i="17"/>
  <c r="H1664" i="17"/>
  <c r="I1687" i="17"/>
  <c r="H1687" i="17"/>
  <c r="H1039" i="17"/>
  <c r="H1057" i="17"/>
  <c r="H1075" i="17"/>
  <c r="H1093" i="17"/>
  <c r="H1269" i="17"/>
  <c r="I1269" i="17"/>
  <c r="H1296" i="17"/>
  <c r="I1296" i="17"/>
  <c r="H1332" i="17"/>
  <c r="I1332" i="17"/>
  <c r="H1386" i="17"/>
  <c r="I1386" i="17"/>
  <c r="I1418" i="17"/>
  <c r="H1418" i="17"/>
  <c r="H1440" i="17"/>
  <c r="I1440" i="17"/>
  <c r="I1448" i="17"/>
  <c r="H1448" i="17"/>
  <c r="I1485" i="17"/>
  <c r="H1485" i="17"/>
  <c r="I1521" i="17"/>
  <c r="H1521" i="17"/>
  <c r="I1557" i="17"/>
  <c r="H1557" i="17"/>
  <c r="I1593" i="17"/>
  <c r="H1593" i="17"/>
  <c r="H1341" i="17"/>
  <c r="I1341" i="17"/>
  <c r="H1395" i="17"/>
  <c r="I1395" i="17"/>
  <c r="I1403" i="17"/>
  <c r="H1403" i="17"/>
  <c r="I1427" i="17"/>
  <c r="H1427" i="17"/>
  <c r="H1449" i="17"/>
  <c r="I1449" i="17"/>
  <c r="I1457" i="17"/>
  <c r="H1457" i="17"/>
  <c r="I1479" i="17"/>
  <c r="H1479" i="17"/>
  <c r="I1515" i="17"/>
  <c r="H1515" i="17"/>
  <c r="I1551" i="17"/>
  <c r="H1551" i="17"/>
  <c r="I1587" i="17"/>
  <c r="H1587" i="17"/>
  <c r="I1625" i="17"/>
  <c r="H1625" i="17"/>
  <c r="I1256" i="17"/>
  <c r="I1265" i="17"/>
  <c r="I1274" i="17"/>
  <c r="I1283" i="17"/>
  <c r="I1292" i="17"/>
  <c r="I1301" i="17"/>
  <c r="I1310" i="17"/>
  <c r="I1319" i="17"/>
  <c r="I1328" i="17"/>
  <c r="I1337" i="17"/>
  <c r="I1346" i="17"/>
  <c r="I1355" i="17"/>
  <c r="I1364" i="17"/>
  <c r="I1373" i="17"/>
  <c r="I1382" i="17"/>
  <c r="I1391" i="17"/>
  <c r="I1611" i="17"/>
  <c r="H1611" i="17"/>
  <c r="H1615" i="17"/>
  <c r="I1622" i="17"/>
  <c r="H1622" i="17"/>
  <c r="H1725" i="17"/>
  <c r="I1725" i="17"/>
  <c r="I1732" i="17"/>
  <c r="H1732" i="17"/>
  <c r="I1741" i="17"/>
  <c r="H1741" i="17"/>
  <c r="I1743" i="17"/>
  <c r="I1760" i="17"/>
  <c r="H1760" i="17"/>
  <c r="I1778" i="17"/>
  <c r="H1778" i="17"/>
  <c r="I1781" i="17"/>
  <c r="H1781" i="17"/>
  <c r="H1806" i="17"/>
  <c r="I1806" i="17"/>
  <c r="I1813" i="17"/>
  <c r="H1813" i="17"/>
  <c r="I1822" i="17"/>
  <c r="H1822" i="17"/>
  <c r="I1824" i="17"/>
  <c r="I1841" i="17"/>
  <c r="H1841" i="17"/>
  <c r="I1859" i="17"/>
  <c r="H1859" i="17"/>
  <c r="I1862" i="17"/>
  <c r="H1862" i="17"/>
  <c r="I1614" i="17"/>
  <c r="H1614" i="17"/>
  <c r="I1637" i="17"/>
  <c r="H1637" i="17"/>
  <c r="I1660" i="17"/>
  <c r="H1660" i="17"/>
  <c r="I1691" i="17"/>
  <c r="H1691" i="17"/>
  <c r="I1714" i="17"/>
  <c r="H1714" i="17"/>
  <c r="I1733" i="17"/>
  <c r="H1733" i="17"/>
  <c r="I1751" i="17"/>
  <c r="H1751" i="17"/>
  <c r="I1754" i="17"/>
  <c r="H1754" i="17"/>
  <c r="H1779" i="17"/>
  <c r="I1779" i="17"/>
  <c r="I1786" i="17"/>
  <c r="H1786" i="17"/>
  <c r="I1795" i="17"/>
  <c r="H1795" i="17"/>
  <c r="I1814" i="17"/>
  <c r="H1814" i="17"/>
  <c r="I1832" i="17"/>
  <c r="H1832" i="17"/>
  <c r="I1835" i="17"/>
  <c r="H1835" i="17"/>
  <c r="H1860" i="17"/>
  <c r="I1860" i="17"/>
  <c r="H1257" i="17"/>
  <c r="H1266" i="17"/>
  <c r="H1275" i="17"/>
  <c r="H1284" i="17"/>
  <c r="H1293" i="17"/>
  <c r="H1302" i="17"/>
  <c r="H1311" i="17"/>
  <c r="H1320" i="17"/>
  <c r="H1329" i="17"/>
  <c r="H1338" i="17"/>
  <c r="H1347" i="17"/>
  <c r="H1356" i="17"/>
  <c r="H1365" i="17"/>
  <c r="H1374" i="17"/>
  <c r="H1383" i="17"/>
  <c r="H1392" i="17"/>
  <c r="H1401" i="17"/>
  <c r="H1410" i="17"/>
  <c r="H1419" i="17"/>
  <c r="H1428" i="17"/>
  <c r="H1437" i="17"/>
  <c r="H1446" i="17"/>
  <c r="H1455" i="17"/>
  <c r="H1464" i="17"/>
  <c r="H1632" i="17"/>
  <c r="I1870" i="17"/>
  <c r="H1870" i="17"/>
  <c r="I1259" i="17"/>
  <c r="I1268" i="17"/>
  <c r="I1277" i="17"/>
  <c r="I1286" i="17"/>
  <c r="I1295" i="17"/>
  <c r="I1304" i="17"/>
  <c r="I1313" i="17"/>
  <c r="I1322" i="17"/>
  <c r="I1331" i="17"/>
  <c r="I1340" i="17"/>
  <c r="I1349" i="17"/>
  <c r="I1358" i="17"/>
  <c r="I1367" i="17"/>
  <c r="I1376" i="17"/>
  <c r="I1385" i="17"/>
  <c r="I1394" i="17"/>
  <c r="I1470" i="17"/>
  <c r="H1470" i="17"/>
  <c r="I1476" i="17"/>
  <c r="H1476" i="17"/>
  <c r="I1482" i="17"/>
  <c r="H1482" i="17"/>
  <c r="I1488" i="17"/>
  <c r="H1488" i="17"/>
  <c r="I1494" i="17"/>
  <c r="H1494" i="17"/>
  <c r="I1500" i="17"/>
  <c r="H1500" i="17"/>
  <c r="I1506" i="17"/>
  <c r="H1506" i="17"/>
  <c r="I1512" i="17"/>
  <c r="H1512" i="17"/>
  <c r="I1518" i="17"/>
  <c r="H1518" i="17"/>
  <c r="I1524" i="17"/>
  <c r="H1524" i="17"/>
  <c r="I1530" i="17"/>
  <c r="H1530" i="17"/>
  <c r="I1536" i="17"/>
  <c r="H1536" i="17"/>
  <c r="I1542" i="17"/>
  <c r="H1542" i="17"/>
  <c r="I1548" i="17"/>
  <c r="H1548" i="17"/>
  <c r="I1554" i="17"/>
  <c r="H1554" i="17"/>
  <c r="I1560" i="17"/>
  <c r="H1560" i="17"/>
  <c r="I1566" i="17"/>
  <c r="H1566" i="17"/>
  <c r="I1572" i="17"/>
  <c r="H1572" i="17"/>
  <c r="I1578" i="17"/>
  <c r="H1578" i="17"/>
  <c r="I1584" i="17"/>
  <c r="H1584" i="17"/>
  <c r="I1590" i="17"/>
  <c r="H1590" i="17"/>
  <c r="I1596" i="17"/>
  <c r="H1596" i="17"/>
  <c r="I1602" i="17"/>
  <c r="H1602" i="17"/>
  <c r="I1608" i="17"/>
  <c r="H1608" i="17"/>
  <c r="H1612" i="17"/>
  <c r="I1617" i="17"/>
  <c r="H1617" i="17"/>
  <c r="H1642" i="17"/>
  <c r="H1696" i="17"/>
  <c r="I1724" i="17"/>
  <c r="H1724" i="17"/>
  <c r="I1727" i="17"/>
  <c r="H1727" i="17"/>
  <c r="H1752" i="17"/>
  <c r="I1752" i="17"/>
  <c r="I1759" i="17"/>
  <c r="H1759" i="17"/>
  <c r="I1768" i="17"/>
  <c r="H1768" i="17"/>
  <c r="I1770" i="17"/>
  <c r="I1787" i="17"/>
  <c r="H1787" i="17"/>
  <c r="I1805" i="17"/>
  <c r="H1805" i="17"/>
  <c r="I1808" i="17"/>
  <c r="H1808" i="17"/>
  <c r="H1833" i="17"/>
  <c r="I1833" i="17"/>
  <c r="I1840" i="17"/>
  <c r="H1840" i="17"/>
  <c r="I1849" i="17"/>
  <c r="H1849" i="17"/>
  <c r="I1851" i="17"/>
  <c r="H1629" i="17"/>
  <c r="H1636" i="17"/>
  <c r="I1652" i="17"/>
  <c r="H1652" i="17"/>
  <c r="H1657" i="17"/>
  <c r="H1659" i="17"/>
  <c r="H1663" i="17"/>
  <c r="I1679" i="17"/>
  <c r="H1679" i="17"/>
  <c r="H1684" i="17"/>
  <c r="H1686" i="17"/>
  <c r="H1690" i="17"/>
  <c r="I1706" i="17"/>
  <c r="H1706" i="17"/>
  <c r="H1711" i="17"/>
  <c r="H1713" i="17"/>
  <c r="H1726" i="17"/>
  <c r="H1753" i="17"/>
  <c r="H1780" i="17"/>
  <c r="H1807" i="17"/>
  <c r="H1834" i="17"/>
  <c r="H1861" i="17"/>
  <c r="H1869" i="17"/>
  <c r="H1871" i="17"/>
  <c r="I1643" i="17"/>
  <c r="H1643" i="17"/>
  <c r="I1670" i="17"/>
  <c r="H1670" i="17"/>
  <c r="I1697" i="17"/>
  <c r="H1697" i="17"/>
  <c r="I1886" i="17"/>
  <c r="H1886" i="17"/>
  <c r="I1619" i="17"/>
  <c r="H1619" i="17"/>
  <c r="I1628" i="17"/>
  <c r="I1655" i="17"/>
  <c r="I1682" i="17"/>
  <c r="I1709" i="17"/>
  <c r="I1715" i="17"/>
  <c r="H1715" i="17"/>
  <c r="I1723" i="17"/>
  <c r="H1723" i="17"/>
  <c r="I1742" i="17"/>
  <c r="H1742" i="17"/>
  <c r="I1750" i="17"/>
  <c r="H1750" i="17"/>
  <c r="I1769" i="17"/>
  <c r="H1769" i="17"/>
  <c r="I1777" i="17"/>
  <c r="H1777" i="17"/>
  <c r="I1796" i="17"/>
  <c r="H1796" i="17"/>
  <c r="I1804" i="17"/>
  <c r="H1804" i="17"/>
  <c r="I1823" i="17"/>
  <c r="H1823" i="17"/>
  <c r="I1831" i="17"/>
  <c r="H1831" i="17"/>
  <c r="I1850" i="17"/>
  <c r="H1850" i="17"/>
  <c r="I1858" i="17"/>
  <c r="H1858" i="17"/>
  <c r="I1884" i="17"/>
  <c r="H1884" i="17"/>
  <c r="I1624" i="17"/>
  <c r="I1632" i="17"/>
  <c r="I1634" i="17"/>
  <c r="H1634" i="17"/>
  <c r="H1639" i="17"/>
  <c r="H1641" i="17"/>
  <c r="H1645" i="17"/>
  <c r="I1661" i="17"/>
  <c r="H1661" i="17"/>
  <c r="H1666" i="17"/>
  <c r="H1668" i="17"/>
  <c r="H1672" i="17"/>
  <c r="I1688" i="17"/>
  <c r="H1688" i="17"/>
  <c r="H1693" i="17"/>
  <c r="H1695" i="17"/>
  <c r="H1699" i="17"/>
  <c r="H1717" i="17"/>
  <c r="H1744" i="17"/>
  <c r="H1771" i="17"/>
  <c r="H1798" i="17"/>
  <c r="H1825" i="17"/>
  <c r="H1852" i="17"/>
  <c r="I1631" i="17"/>
  <c r="I1640" i="17"/>
  <c r="I1649" i="17"/>
  <c r="I1658" i="17"/>
  <c r="I1667" i="17"/>
  <c r="I1676" i="17"/>
  <c r="I1685" i="17"/>
  <c r="I1694" i="17"/>
  <c r="I1703" i="17"/>
  <c r="I1712" i="17"/>
  <c r="I1721" i="17"/>
  <c r="I1730" i="17"/>
  <c r="I1739" i="17"/>
  <c r="I1748" i="17"/>
  <c r="I1757" i="17"/>
  <c r="I1766" i="17"/>
  <c r="I1775" i="17"/>
  <c r="I1784" i="17"/>
  <c r="I1793" i="17"/>
  <c r="I1802" i="17"/>
  <c r="I1811" i="17"/>
  <c r="I1820" i="17"/>
  <c r="I1829" i="17"/>
  <c r="I1838" i="17"/>
  <c r="I1847" i="17"/>
  <c r="I1856" i="17"/>
  <c r="I1865" i="17"/>
  <c r="I1868" i="17"/>
  <c r="I1890" i="17"/>
  <c r="H1890" i="17"/>
  <c r="I1908" i="17"/>
  <c r="H1908" i="17"/>
  <c r="I1923" i="17"/>
  <c r="H1923" i="17"/>
  <c r="I1932" i="17"/>
  <c r="H1932" i="17"/>
  <c r="I1941" i="17"/>
  <c r="H1941" i="17"/>
  <c r="I2013" i="17"/>
  <c r="H2013" i="17"/>
  <c r="I2031" i="17"/>
  <c r="H2031" i="17"/>
  <c r="I2049" i="17"/>
  <c r="H2049" i="17"/>
  <c r="I2067" i="17"/>
  <c r="H2067" i="17"/>
  <c r="I2085" i="17"/>
  <c r="H2085" i="17"/>
  <c r="I2103" i="17"/>
  <c r="H2103" i="17"/>
  <c r="I1896" i="17"/>
  <c r="H1896" i="17"/>
  <c r="I1914" i="17"/>
  <c r="H1914" i="17"/>
  <c r="I1926" i="17"/>
  <c r="H1926" i="17"/>
  <c r="I1935" i="17"/>
  <c r="H1935" i="17"/>
  <c r="I1944" i="17"/>
  <c r="H1944" i="17"/>
  <c r="I2001" i="17"/>
  <c r="H2001" i="17"/>
  <c r="I2019" i="17"/>
  <c r="H2019" i="17"/>
  <c r="I2037" i="17"/>
  <c r="H2037" i="17"/>
  <c r="I2055" i="17"/>
  <c r="H2055" i="17"/>
  <c r="I2073" i="17"/>
  <c r="H2073" i="17"/>
  <c r="I2091" i="17"/>
  <c r="H2091" i="17"/>
  <c r="I2109" i="17"/>
  <c r="H2109" i="17"/>
  <c r="I1899" i="17"/>
  <c r="H1899" i="17"/>
  <c r="I1917" i="17"/>
  <c r="H1917" i="17"/>
  <c r="I1947" i="17"/>
  <c r="H1947" i="17"/>
  <c r="I1956" i="17"/>
  <c r="H1956" i="17"/>
  <c r="I1965" i="17"/>
  <c r="H1965" i="17"/>
  <c r="I1974" i="17"/>
  <c r="H1974" i="17"/>
  <c r="I1983" i="17"/>
  <c r="H1983" i="17"/>
  <c r="I1992" i="17"/>
  <c r="H1992" i="17"/>
  <c r="I2004" i="17"/>
  <c r="H2004" i="17"/>
  <c r="I2022" i="17"/>
  <c r="H2022" i="17"/>
  <c r="I2040" i="17"/>
  <c r="H2040" i="17"/>
  <c r="I2058" i="17"/>
  <c r="H2058" i="17"/>
  <c r="I2076" i="17"/>
  <c r="H2076" i="17"/>
  <c r="I2094" i="17"/>
  <c r="H2094" i="17"/>
  <c r="I2112" i="17"/>
  <c r="H2112" i="17"/>
  <c r="H1877" i="17"/>
  <c r="I1902" i="17"/>
  <c r="H1902" i="17"/>
  <c r="I1920" i="17"/>
  <c r="H1920" i="17"/>
  <c r="I1929" i="17"/>
  <c r="H1929" i="17"/>
  <c r="I1938" i="17"/>
  <c r="H1938" i="17"/>
  <c r="I2007" i="17"/>
  <c r="H2007" i="17"/>
  <c r="I2025" i="17"/>
  <c r="H2025" i="17"/>
  <c r="I2043" i="17"/>
  <c r="H2043" i="17"/>
  <c r="I2061" i="17"/>
  <c r="H2061" i="17"/>
  <c r="I2079" i="17"/>
  <c r="H2079" i="17"/>
  <c r="I2097" i="17"/>
  <c r="H2097" i="17"/>
  <c r="I2115" i="17"/>
  <c r="H2115" i="17"/>
  <c r="H1889" i="17"/>
  <c r="H1892" i="17"/>
  <c r="H1895" i="17"/>
  <c r="H1898" i="17"/>
  <c r="H1901" i="17"/>
  <c r="H1904" i="17"/>
  <c r="H1907" i="17"/>
  <c r="H1910" i="17"/>
  <c r="H1913" i="17"/>
  <c r="H1916" i="17"/>
  <c r="H1919" i="17"/>
  <c r="H1922" i="17"/>
  <c r="H1925" i="17"/>
  <c r="H1928" i="17"/>
  <c r="H1931" i="17"/>
  <c r="H1934" i="17"/>
  <c r="H1937" i="17"/>
  <c r="H1940" i="17"/>
  <c r="H1943" i="17"/>
  <c r="H1946" i="17"/>
  <c r="H1949" i="17"/>
  <c r="H1952" i="17"/>
  <c r="H1955" i="17"/>
  <c r="H1958" i="17"/>
  <c r="H1961" i="17"/>
  <c r="H1964" i="17"/>
  <c r="H1967" i="17"/>
  <c r="H1970" i="17"/>
  <c r="H1973" i="17"/>
  <c r="H1976" i="17"/>
  <c r="H1979" i="17"/>
  <c r="H1982" i="17"/>
  <c r="H1985" i="17"/>
  <c r="H1988" i="17"/>
  <c r="H1991" i="17"/>
  <c r="H1994" i="17"/>
  <c r="H1997" i="17"/>
  <c r="H2000" i="17"/>
  <c r="H2003" i="17"/>
  <c r="H2006" i="17"/>
  <c r="H2009" i="17"/>
  <c r="H2012" i="17"/>
  <c r="H2015" i="17"/>
  <c r="H2018" i="17"/>
  <c r="H2021" i="17"/>
  <c r="H2024" i="17"/>
  <c r="H2027" i="17"/>
  <c r="H2030" i="17"/>
  <c r="H2033" i="17"/>
  <c r="H2036" i="17"/>
  <c r="H2039" i="17"/>
  <c r="H2042" i="17"/>
  <c r="H2045" i="17"/>
  <c r="H2048" i="17"/>
  <c r="H2051" i="17"/>
  <c r="H2054" i="17"/>
  <c r="H2057" i="17"/>
  <c r="H2060" i="17"/>
  <c r="H2063" i="17"/>
  <c r="H2066" i="17"/>
  <c r="H2069" i="17"/>
  <c r="H2072" i="17"/>
  <c r="H2075" i="17"/>
  <c r="H2078" i="17"/>
  <c r="H2081" i="17"/>
  <c r="H2084" i="17"/>
  <c r="H2087" i="17"/>
  <c r="H2090" i="17"/>
  <c r="H2093" i="17"/>
  <c r="H2096" i="17"/>
  <c r="H2099" i="17"/>
  <c r="K2099" i="17" s="1"/>
  <c r="H2102" i="17"/>
  <c r="H2105" i="17"/>
  <c r="H2108" i="17"/>
  <c r="K2108" i="17" s="1"/>
  <c r="H2111" i="17"/>
  <c r="K2111" i="17" s="1"/>
  <c r="H2114" i="17"/>
  <c r="K2114" i="17" s="1"/>
  <c r="H2117" i="17"/>
  <c r="K2117" i="17" s="1"/>
  <c r="K172" i="17"/>
  <c r="K231" i="17"/>
  <c r="K97" i="17"/>
  <c r="K100" i="17"/>
  <c r="K300" i="17"/>
  <c r="K51" i="17"/>
  <c r="K57" i="17"/>
  <c r="K90" i="17"/>
  <c r="K169" i="17"/>
  <c r="K256" i="17"/>
  <c r="K54" i="17"/>
  <c r="K60" i="17"/>
  <c r="K84" i="17"/>
  <c r="K132" i="17"/>
  <c r="K180" i="17"/>
  <c r="K225" i="17"/>
  <c r="K290" i="17"/>
  <c r="K302" i="17"/>
  <c r="K2106" i="17"/>
  <c r="K2109" i="17"/>
  <c r="K2103" i="17"/>
  <c r="K2115" i="17"/>
  <c r="K2110" i="17"/>
  <c r="K2112" i="17"/>
  <c r="K2113" i="17"/>
  <c r="K2105" i="17"/>
  <c r="K59" i="17"/>
  <c r="K46" i="17"/>
  <c r="K108" i="17"/>
  <c r="K41" i="17"/>
  <c r="K237" i="17"/>
  <c r="K77" i="17"/>
  <c r="K83" i="17"/>
  <c r="K56" i="17"/>
  <c r="K71" i="17"/>
  <c r="K78" i="17"/>
  <c r="K42" i="17"/>
  <c r="K53" i="17"/>
  <c r="K25" i="17"/>
  <c r="K36" i="17"/>
  <c r="K107" i="17"/>
  <c r="K115" i="17"/>
  <c r="K39" i="17"/>
  <c r="K62" i="17"/>
  <c r="K43" i="17"/>
  <c r="K66" i="17"/>
  <c r="K102" i="17"/>
  <c r="K279" i="17"/>
  <c r="K40" i="17"/>
  <c r="K121" i="17"/>
  <c r="K274" i="17"/>
  <c r="K47" i="17"/>
  <c r="K72" i="17"/>
  <c r="K101" i="17"/>
  <c r="K261" i="17"/>
  <c r="K245" i="17"/>
  <c r="K23" i="17"/>
  <c r="K106" i="17"/>
  <c r="K224" i="17"/>
  <c r="K135" i="17"/>
  <c r="K138" i="17"/>
  <c r="K147" i="17"/>
  <c r="K319" i="17"/>
  <c r="K322" i="17"/>
  <c r="K99" i="17"/>
  <c r="K202" i="17"/>
  <c r="K226" i="17"/>
  <c r="K308" i="17"/>
  <c r="K32" i="17"/>
  <c r="K67" i="17"/>
  <c r="K125" i="17"/>
  <c r="K136" i="17"/>
  <c r="K137" i="17"/>
  <c r="K139" i="17"/>
  <c r="K146" i="17"/>
  <c r="K160" i="17"/>
  <c r="K161" i="17"/>
  <c r="K163" i="17"/>
  <c r="K164" i="17"/>
  <c r="K167" i="17"/>
  <c r="K175" i="17"/>
  <c r="K179" i="17"/>
  <c r="K181" i="17"/>
  <c r="K193" i="17"/>
  <c r="K218" i="17"/>
  <c r="K114" i="17"/>
  <c r="K123" i="17"/>
  <c r="K20" i="17"/>
  <c r="K149" i="17"/>
  <c r="K188" i="17"/>
  <c r="K198" i="17"/>
  <c r="K205" i="17"/>
  <c r="K222" i="17"/>
  <c r="K234" i="17"/>
  <c r="K197" i="17"/>
  <c r="K209" i="17"/>
  <c r="K221" i="17"/>
  <c r="K233" i="17"/>
  <c r="K244" i="17"/>
  <c r="K262" i="17"/>
  <c r="K280" i="17"/>
  <c r="K284" i="17"/>
  <c r="K296" i="17"/>
  <c r="K316" i="17"/>
  <c r="K340" i="17"/>
  <c r="A344" i="17"/>
  <c r="K158" i="18" l="1"/>
  <c r="K214" i="18"/>
  <c r="K196" i="18"/>
  <c r="K178" i="18"/>
  <c r="K216" i="18"/>
  <c r="K207" i="18"/>
  <c r="K198" i="18"/>
  <c r="K189" i="18"/>
  <c r="K171" i="18"/>
  <c r="K19" i="18"/>
  <c r="K2102" i="17"/>
  <c r="K269" i="18"/>
  <c r="K160" i="18"/>
  <c r="K97" i="18"/>
  <c r="K146" i="18"/>
  <c r="K134" i="18"/>
  <c r="K122" i="18"/>
  <c r="K110" i="18"/>
  <c r="K98" i="18"/>
  <c r="K86" i="18"/>
  <c r="K74" i="18"/>
  <c r="K62" i="18"/>
  <c r="K50" i="18"/>
  <c r="K38" i="18"/>
  <c r="K26" i="18"/>
  <c r="K157" i="18"/>
  <c r="K293" i="18"/>
  <c r="K212" i="18"/>
  <c r="K203" i="18"/>
  <c r="K194" i="18"/>
  <c r="K167" i="18"/>
  <c r="K313" i="18"/>
  <c r="K279" i="18"/>
  <c r="K206" i="18"/>
  <c r="K197" i="18"/>
  <c r="K182" i="18"/>
  <c r="K205" i="18"/>
  <c r="K187" i="18"/>
  <c r="K180" i="18"/>
  <c r="K257" i="18"/>
  <c r="K298" i="18"/>
  <c r="K310" i="18"/>
  <c r="K193" i="18"/>
  <c r="K316" i="18"/>
  <c r="K218" i="18"/>
  <c r="K200" i="18"/>
  <c r="K185" i="18"/>
  <c r="K176" i="18"/>
  <c r="K181" i="18"/>
  <c r="K152" i="18"/>
  <c r="K140" i="18"/>
  <c r="K128" i="18"/>
  <c r="K163" i="18"/>
  <c r="K148" i="18"/>
  <c r="K136" i="18"/>
  <c r="K124" i="18"/>
  <c r="K116" i="18"/>
  <c r="K104" i="18"/>
  <c r="K92" i="18"/>
  <c r="K80" i="18"/>
  <c r="K85" i="18"/>
  <c r="K112" i="18"/>
  <c r="K100" i="18"/>
  <c r="K88" i="18"/>
  <c r="K76" i="18"/>
  <c r="K68" i="18"/>
  <c r="K61" i="18"/>
  <c r="K49" i="18"/>
  <c r="K25" i="18"/>
  <c r="K56" i="18"/>
  <c r="K44" i="18"/>
  <c r="K32" i="18"/>
  <c r="K20" i="18"/>
  <c r="K64" i="18"/>
  <c r="K52" i="18"/>
  <c r="K40" i="18"/>
  <c r="K28" i="18"/>
  <c r="K215" i="18"/>
  <c r="K179" i="18"/>
  <c r="K204" i="18"/>
  <c r="K162" i="18"/>
  <c r="K301" i="18"/>
  <c r="K211" i="18"/>
  <c r="K169" i="18"/>
  <c r="K209" i="18"/>
  <c r="K173" i="18"/>
  <c r="K217" i="18"/>
  <c r="K199" i="18"/>
  <c r="K175" i="18"/>
  <c r="K150" i="18"/>
  <c r="K138" i="18"/>
  <c r="K126" i="18"/>
  <c r="K114" i="18"/>
  <c r="K102" i="18"/>
  <c r="K90" i="18"/>
  <c r="K78" i="18"/>
  <c r="K66" i="18"/>
  <c r="K54" i="18"/>
  <c r="K42" i="18"/>
  <c r="K295" i="18"/>
  <c r="K304" i="18"/>
  <c r="K284" i="18"/>
  <c r="K272" i="18"/>
  <c r="K307" i="18"/>
  <c r="K260" i="18"/>
  <c r="K206" i="17"/>
  <c r="K143" i="17"/>
  <c r="K49" i="17"/>
  <c r="K31" i="17"/>
  <c r="K87" i="17"/>
  <c r="K69" i="17"/>
  <c r="K156" i="17"/>
  <c r="K93" i="17"/>
  <c r="K24" i="17"/>
  <c r="K130" i="17"/>
  <c r="K129" i="17"/>
  <c r="K63" i="17"/>
  <c r="K183" i="17"/>
  <c r="K273" i="17"/>
  <c r="K148" i="17"/>
  <c r="K307" i="17"/>
  <c r="K182" i="17"/>
  <c r="K128" i="17"/>
  <c r="K126" i="17"/>
  <c r="K88" i="17"/>
  <c r="K112" i="17"/>
  <c r="K96" i="17"/>
  <c r="K145" i="17"/>
  <c r="K204" i="17"/>
  <c r="K144" i="17"/>
  <c r="K152" i="17"/>
  <c r="K91" i="17"/>
  <c r="K73" i="17"/>
  <c r="K26" i="17"/>
  <c r="K212" i="17"/>
  <c r="K229" i="17"/>
  <c r="K210" i="17"/>
  <c r="K186" i="17"/>
  <c r="K187" i="17"/>
  <c r="K122" i="17"/>
  <c r="K299" i="17"/>
  <c r="K159" i="17"/>
  <c r="K243" i="17"/>
  <c r="K124" i="17"/>
  <c r="K232" i="17"/>
  <c r="K37" i="17"/>
  <c r="K44" i="17"/>
  <c r="K65" i="17"/>
  <c r="K268" i="17"/>
  <c r="K50" i="17"/>
  <c r="K328" i="17"/>
  <c r="K177" i="17"/>
  <c r="K157" i="17"/>
  <c r="K116" i="17"/>
  <c r="K287" i="17"/>
  <c r="K249" i="17"/>
  <c r="K58" i="17"/>
  <c r="K240" i="17"/>
  <c r="K113" i="17"/>
  <c r="K168" i="17"/>
  <c r="K118" i="17"/>
  <c r="K48" i="17"/>
  <c r="K318" i="17"/>
  <c r="K203" i="17"/>
  <c r="K134" i="17"/>
  <c r="K288" i="17"/>
  <c r="K275" i="17"/>
  <c r="K199" i="17"/>
  <c r="K178" i="17"/>
  <c r="K151" i="17"/>
  <c r="K133" i="17"/>
  <c r="K86" i="17"/>
  <c r="K68" i="17"/>
  <c r="K141" i="17"/>
  <c r="K162" i="17"/>
  <c r="K292" i="17"/>
  <c r="K208" i="17"/>
  <c r="K61" i="17"/>
  <c r="K219" i="17"/>
  <c r="K336" i="17"/>
  <c r="K252" i="17"/>
  <c r="K185" i="17"/>
  <c r="K140" i="17"/>
  <c r="K119" i="17"/>
  <c r="K110" i="17"/>
  <c r="K270" i="17"/>
  <c r="K120" i="17"/>
  <c r="K297" i="17"/>
  <c r="K200" i="17"/>
  <c r="K76" i="17"/>
  <c r="K324" i="17"/>
  <c r="K196" i="17"/>
  <c r="K267" i="17"/>
  <c r="K30" i="17"/>
  <c r="K189" i="17"/>
  <c r="K174" i="17"/>
  <c r="K320" i="17"/>
  <c r="K264" i="17"/>
  <c r="K155" i="17"/>
  <c r="K285" i="17"/>
  <c r="K289" i="17"/>
  <c r="K150" i="17"/>
  <c r="K332" i="17"/>
  <c r="K326" i="17"/>
  <c r="K269" i="17"/>
  <c r="K192" i="17"/>
  <c r="K94" i="17"/>
  <c r="K195" i="17"/>
  <c r="K314" i="17"/>
  <c r="K241" i="17"/>
  <c r="K117" i="17"/>
  <c r="K18" i="17"/>
  <c r="K323" i="17"/>
  <c r="K305" i="17"/>
  <c r="K271" i="17"/>
  <c r="K153" i="17"/>
  <c r="K317" i="17"/>
  <c r="K242" i="17"/>
  <c r="K154" i="17"/>
  <c r="K260" i="17"/>
  <c r="K310" i="17"/>
  <c r="K259" i="17"/>
  <c r="K263" i="17"/>
  <c r="K251" i="17"/>
  <c r="K286" i="17"/>
  <c r="K45" i="17"/>
  <c r="K338" i="17"/>
  <c r="K304" i="17"/>
  <c r="K277" i="17"/>
  <c r="K230" i="17"/>
  <c r="K142" i="17"/>
  <c r="K171" i="17"/>
  <c r="K111" i="17"/>
  <c r="K278" i="17"/>
  <c r="K254" i="17"/>
  <c r="K98" i="17"/>
  <c r="K80" i="17"/>
  <c r="K33" i="17"/>
  <c r="K81" i="17"/>
  <c r="K329" i="17"/>
  <c r="K257" i="17"/>
  <c r="K214" i="17"/>
  <c r="K228" i="17"/>
  <c r="K194" i="17"/>
  <c r="K103" i="17"/>
  <c r="K34" i="17"/>
  <c r="K291" i="17"/>
  <c r="K131" i="17"/>
  <c r="K207" i="17"/>
  <c r="K227" i="17"/>
  <c r="K335" i="17"/>
  <c r="K331" i="17"/>
  <c r="K327" i="17"/>
  <c r="K246" i="17"/>
  <c r="K166" i="17"/>
  <c r="K85" i="17"/>
  <c r="K235" i="17"/>
  <c r="K28" i="17"/>
  <c r="K92" i="17"/>
  <c r="K74" i="17"/>
  <c r="K27" i="17"/>
  <c r="K82" i="17"/>
  <c r="K265" i="17"/>
  <c r="K247" i="17"/>
  <c r="K220" i="17"/>
  <c r="K238" i="17"/>
  <c r="K342" i="17"/>
  <c r="K325" i="17"/>
  <c r="K215" i="17"/>
  <c r="K309" i="17"/>
  <c r="K281" i="17"/>
  <c r="K258" i="17"/>
  <c r="K176" i="17"/>
  <c r="K158" i="17"/>
  <c r="K105" i="17"/>
  <c r="K282" i="17"/>
  <c r="K295" i="17"/>
  <c r="K283" i="17"/>
  <c r="K22" i="17"/>
  <c r="K276" i="17"/>
  <c r="K341" i="17"/>
  <c r="K339" i="17"/>
  <c r="K321" i="17"/>
  <c r="K298" i="17"/>
  <c r="K303" i="17"/>
  <c r="K294" i="17"/>
  <c r="K79" i="17"/>
  <c r="K330" i="17"/>
  <c r="K104" i="17"/>
  <c r="K21" i="17"/>
  <c r="K293" i="17"/>
  <c r="K165" i="17"/>
  <c r="K75" i="17"/>
  <c r="K253" i="17"/>
  <c r="K312" i="17"/>
  <c r="K239" i="17"/>
  <c r="K315" i="17"/>
  <c r="K216" i="17"/>
  <c r="K333" i="17"/>
  <c r="K313" i="17"/>
  <c r="K109" i="17"/>
  <c r="K223" i="17"/>
  <c r="K334" i="17"/>
  <c r="K266" i="17"/>
  <c r="K248" i="17"/>
  <c r="K337" i="17"/>
  <c r="A345" i="17"/>
  <c r="K343" i="17" l="1"/>
  <c r="A346" i="17"/>
  <c r="K344" i="17" l="1"/>
  <c r="K345" i="17"/>
  <c r="A347" i="17"/>
  <c r="A348" i="17" l="1"/>
  <c r="K346" i="17" l="1"/>
  <c r="A349" i="17"/>
  <c r="K347" i="17" l="1"/>
  <c r="K348" i="17"/>
  <c r="A350" i="17"/>
  <c r="A351" i="17" l="1"/>
  <c r="K349" i="17" l="1"/>
  <c r="A352" i="17"/>
  <c r="K350" i="17" l="1"/>
  <c r="K351" i="17"/>
  <c r="A353" i="17"/>
  <c r="A354" i="17" l="1"/>
  <c r="K352" i="17" l="1"/>
  <c r="A355" i="17"/>
  <c r="K353" i="17"/>
  <c r="A356" i="17" l="1"/>
  <c r="K354" i="17" l="1"/>
  <c r="A357" i="17"/>
  <c r="K355" i="17" l="1"/>
  <c r="A358" i="17"/>
  <c r="K356" i="17" l="1"/>
  <c r="A359" i="17"/>
  <c r="K357" i="17" l="1"/>
  <c r="K358" i="17"/>
  <c r="A360" i="17"/>
  <c r="A361" i="17" l="1"/>
  <c r="K359" i="17"/>
  <c r="A362" i="17" l="1"/>
  <c r="K360" i="17" l="1"/>
  <c r="A363" i="17"/>
  <c r="K361" i="17"/>
  <c r="A364" i="17" l="1"/>
  <c r="K362" i="17"/>
  <c r="A365" i="17" l="1"/>
  <c r="K363" i="17" l="1"/>
  <c r="A366" i="17"/>
  <c r="K364" i="17" l="1"/>
  <c r="A367" i="17"/>
  <c r="K365" i="17" l="1"/>
  <c r="A368" i="17"/>
  <c r="K366" i="17"/>
  <c r="A369" i="17" l="1"/>
  <c r="K367" i="17" l="1"/>
  <c r="A370" i="17"/>
  <c r="K368" i="17" l="1"/>
  <c r="A371" i="17"/>
  <c r="K369" i="17" l="1"/>
  <c r="A372" i="17"/>
  <c r="K370" i="17" l="1"/>
  <c r="A373" i="17"/>
  <c r="K371" i="17" l="1"/>
  <c r="A374" i="17"/>
  <c r="K372" i="17"/>
  <c r="A375" i="17" l="1"/>
  <c r="K373" i="17" l="1"/>
  <c r="A376" i="17"/>
  <c r="K374" i="17"/>
  <c r="A377" i="17" l="1"/>
  <c r="K375" i="17" l="1"/>
  <c r="A378" i="17"/>
  <c r="K376" i="17" l="1"/>
  <c r="A379" i="17"/>
  <c r="K377" i="17"/>
  <c r="A380" i="17" l="1"/>
  <c r="K378" i="17"/>
  <c r="A381" i="17" l="1"/>
  <c r="K379" i="17" l="1"/>
  <c r="K380" i="17"/>
  <c r="A382" i="17"/>
  <c r="K381" i="17" l="1"/>
  <c r="A383" i="17"/>
  <c r="A384" i="17" l="1"/>
  <c r="K382" i="17" l="1"/>
  <c r="A385" i="17"/>
  <c r="K383" i="17" l="1"/>
  <c r="A386" i="17"/>
  <c r="K384" i="17" l="1"/>
  <c r="A387" i="17"/>
  <c r="K385" i="17"/>
  <c r="A388" i="17" l="1"/>
  <c r="K386" i="17" l="1"/>
  <c r="A389" i="17"/>
  <c r="K387" i="17" l="1"/>
  <c r="A390" i="17"/>
  <c r="K388" i="17" l="1"/>
  <c r="K389" i="17"/>
  <c r="A391" i="17"/>
  <c r="A392" i="17" l="1"/>
  <c r="K390" i="17"/>
  <c r="K391" i="17" l="1"/>
  <c r="A393" i="17"/>
  <c r="A394" i="17" l="1"/>
  <c r="K392" i="17" l="1"/>
  <c r="A395" i="17"/>
  <c r="K393" i="17" l="1"/>
  <c r="A396" i="17"/>
  <c r="K394" i="17" l="1"/>
  <c r="K395" i="17"/>
  <c r="A397" i="17"/>
  <c r="K396" i="17" l="1"/>
  <c r="A398" i="17"/>
  <c r="K397" i="17" l="1"/>
  <c r="A399" i="17"/>
  <c r="A400" i="17" l="1"/>
  <c r="K398" i="17"/>
  <c r="K399" i="17" l="1"/>
  <c r="A401" i="17"/>
  <c r="A402" i="17" l="1"/>
  <c r="K400" i="17" l="1"/>
  <c r="K401" i="17"/>
  <c r="A403" i="17"/>
  <c r="A404" i="17" l="1"/>
  <c r="K402" i="17"/>
  <c r="A405" i="17" l="1"/>
  <c r="K403" i="17" l="1"/>
  <c r="A406" i="17"/>
  <c r="K404" i="17" l="1"/>
  <c r="A407" i="17"/>
  <c r="K405" i="17" l="1"/>
  <c r="A408" i="17"/>
  <c r="K406" i="17" l="1"/>
  <c r="A409" i="17"/>
  <c r="K407" i="17" l="1"/>
  <c r="A410" i="17"/>
  <c r="K408" i="17"/>
  <c r="A411" i="17" l="1"/>
  <c r="K409" i="17" l="1"/>
  <c r="A412" i="17"/>
  <c r="K410" i="17"/>
  <c r="A413" i="17" l="1"/>
  <c r="K411" i="17" l="1"/>
  <c r="A414" i="17"/>
  <c r="K412" i="17" l="1"/>
  <c r="A415" i="17"/>
  <c r="K413" i="17" l="1"/>
  <c r="A416" i="17"/>
  <c r="K414" i="17" l="1"/>
  <c r="A417" i="17"/>
  <c r="K415" i="17"/>
  <c r="A418" i="17" l="1"/>
  <c r="K416" i="17"/>
  <c r="K417" i="17" l="1"/>
  <c r="A419" i="17"/>
  <c r="A420" i="17" l="1"/>
  <c r="A421" i="17" l="1"/>
  <c r="K418" i="17"/>
  <c r="K419" i="17" l="1"/>
  <c r="A422" i="17"/>
  <c r="K420" i="17"/>
  <c r="A423" i="17" l="1"/>
  <c r="K421" i="17"/>
  <c r="A424" i="17" l="1"/>
  <c r="K422" i="17" l="1"/>
  <c r="A425" i="17"/>
  <c r="K423" i="17"/>
  <c r="A426" i="17" l="1"/>
  <c r="K424" i="17" l="1"/>
  <c r="K425" i="17"/>
  <c r="A427" i="17"/>
  <c r="K426" i="17" l="1"/>
  <c r="A428" i="17"/>
  <c r="K427" i="17" l="1"/>
  <c r="A429" i="17"/>
  <c r="K428" i="17" l="1"/>
  <c r="A430" i="17"/>
  <c r="A431" i="17" l="1"/>
  <c r="K429" i="17" l="1"/>
  <c r="A432" i="17"/>
  <c r="K430" i="17"/>
  <c r="K431" i="17" l="1"/>
  <c r="A433" i="17"/>
  <c r="A434" i="17" l="1"/>
  <c r="K432" i="17"/>
  <c r="A435" i="17" l="1"/>
  <c r="K433" i="17" l="1"/>
  <c r="K434" i="17"/>
  <c r="A436" i="17"/>
  <c r="A437" i="17" l="1"/>
  <c r="A438" i="17" l="1"/>
  <c r="K436" i="17"/>
  <c r="K435" i="17"/>
  <c r="A439" i="17" l="1"/>
  <c r="K437" i="17" l="1"/>
  <c r="A440" i="17"/>
  <c r="K438" i="17"/>
  <c r="A441" i="17" l="1"/>
  <c r="K440" i="17" l="1"/>
  <c r="A442" i="17"/>
  <c r="K439" i="17"/>
  <c r="K441" i="17" l="1"/>
  <c r="A443" i="17"/>
  <c r="A444" i="17" l="1"/>
  <c r="K442" i="17"/>
  <c r="A445" i="17" l="1"/>
  <c r="K443" i="17" l="1"/>
  <c r="A446" i="17"/>
  <c r="K444" i="17" l="1"/>
  <c r="A447" i="17"/>
  <c r="A448" i="17" l="1"/>
  <c r="K446" i="17"/>
  <c r="K445" i="17"/>
  <c r="K447" i="17" l="1"/>
  <c r="A449" i="17"/>
  <c r="A450" i="17" l="1"/>
  <c r="K449" i="17" l="1"/>
  <c r="K448" i="17"/>
  <c r="A451" i="17"/>
  <c r="A452" i="17" l="1"/>
  <c r="K450" i="17"/>
  <c r="A453" i="17" l="1"/>
  <c r="K451" i="17" l="1"/>
  <c r="A454" i="17"/>
  <c r="K452" i="17"/>
  <c r="K453" i="17" l="1"/>
  <c r="A455" i="17"/>
  <c r="A456" i="17" l="1"/>
  <c r="K454" i="17"/>
  <c r="A457" i="17" l="1"/>
  <c r="A458" i="17" l="1"/>
  <c r="K456" i="17"/>
  <c r="K455" i="17"/>
  <c r="A459" i="17" l="1"/>
  <c r="A460" i="17" l="1"/>
  <c r="K458" i="17"/>
  <c r="K457" i="17"/>
  <c r="A461" i="17" l="1"/>
  <c r="K459" i="17"/>
  <c r="A462" i="17" l="1"/>
  <c r="K460" i="17"/>
  <c r="K461" i="17" l="1"/>
  <c r="A463" i="17"/>
  <c r="A464" i="17" l="1"/>
  <c r="A465" i="17" l="1"/>
  <c r="K462" i="17"/>
  <c r="K463" i="17"/>
  <c r="A466" i="17" l="1"/>
  <c r="K464" i="17"/>
  <c r="A467" i="17" l="1"/>
  <c r="K465" i="17"/>
  <c r="A468" i="17" l="1"/>
  <c r="A469" i="17" l="1"/>
  <c r="K466" i="17"/>
  <c r="K468" i="17" l="1"/>
  <c r="A470" i="17"/>
  <c r="K467" i="17"/>
  <c r="K469" i="17" l="1"/>
  <c r="A471" i="17"/>
  <c r="A472" i="17" l="1"/>
  <c r="A473" i="17" l="1"/>
  <c r="K470" i="17"/>
  <c r="K471" i="17" l="1"/>
  <c r="A474" i="17"/>
  <c r="K472" i="17" l="1"/>
  <c r="A475" i="17"/>
  <c r="K473" i="17" l="1"/>
  <c r="A476" i="17"/>
  <c r="K474" i="17"/>
  <c r="K475" i="17" l="1"/>
  <c r="A477" i="17"/>
  <c r="A478" i="17" l="1"/>
  <c r="A479" i="17" l="1"/>
  <c r="K476" i="17"/>
  <c r="A480" i="17" l="1"/>
  <c r="K477" i="17"/>
  <c r="K478" i="17" l="1"/>
  <c r="A481" i="17"/>
  <c r="A482" i="17" l="1"/>
  <c r="K480" i="17"/>
  <c r="K479" i="17"/>
  <c r="K481" i="17" l="1"/>
  <c r="A483" i="17"/>
  <c r="A484" i="17" l="1"/>
  <c r="A485" i="17" l="1"/>
  <c r="K482" i="17"/>
  <c r="K483" i="17" l="1"/>
  <c r="A486" i="17"/>
  <c r="A487" i="17" l="1"/>
  <c r="K484" i="17"/>
  <c r="K485" i="17" l="1"/>
  <c r="K486" i="17"/>
  <c r="A488" i="17"/>
  <c r="K487" i="17" l="1"/>
  <c r="A489" i="17"/>
  <c r="A490" i="17" l="1"/>
  <c r="K488" i="17" l="1"/>
  <c r="A491" i="17"/>
  <c r="K489" i="17" l="1"/>
  <c r="A492" i="17"/>
  <c r="K490" i="17" l="1"/>
  <c r="A493" i="17"/>
  <c r="K491" i="17" l="1"/>
  <c r="A494" i="17"/>
  <c r="K492" i="17"/>
  <c r="A495" i="17" l="1"/>
  <c r="A496" i="17" l="1"/>
  <c r="K493" i="17"/>
  <c r="A497" i="17" l="1"/>
  <c r="K494" i="17"/>
  <c r="A498" i="17" l="1"/>
  <c r="K495" i="17"/>
  <c r="K496" i="17" l="1"/>
  <c r="A499" i="17"/>
  <c r="K498" i="17" l="1"/>
  <c r="A500" i="17"/>
  <c r="K497" i="17"/>
  <c r="A501" i="17" l="1"/>
  <c r="K499" i="17" l="1"/>
  <c r="A502" i="17"/>
  <c r="K500" i="17" l="1"/>
  <c r="A503" i="17"/>
  <c r="A504" i="17" l="1"/>
  <c r="K501" i="17"/>
  <c r="K502" i="17" l="1"/>
  <c r="A505" i="17"/>
  <c r="A506" i="17" l="1"/>
  <c r="K503" i="17"/>
  <c r="K504" i="17" l="1"/>
  <c r="K505" i="17"/>
  <c r="A507" i="17"/>
  <c r="A508" i="17" l="1"/>
  <c r="K506" i="17"/>
  <c r="A509" i="17" l="1"/>
  <c r="K507" i="17"/>
  <c r="K508" i="17" l="1"/>
  <c r="A510" i="17"/>
  <c r="A511" i="17" l="1"/>
  <c r="K509" i="17" l="1"/>
  <c r="A512" i="17"/>
  <c r="K510" i="17" l="1"/>
  <c r="A513" i="17"/>
  <c r="K511" i="17"/>
  <c r="A514" i="17" l="1"/>
  <c r="A515" i="17" l="1"/>
  <c r="K512" i="17"/>
  <c r="K513" i="17" l="1"/>
  <c r="A516" i="17"/>
  <c r="K514" i="17" l="1"/>
  <c r="A517" i="17"/>
  <c r="K515" i="17" l="1"/>
  <c r="A518" i="17"/>
  <c r="K517" i="17" l="1"/>
  <c r="A519" i="17"/>
  <c r="K516" i="17"/>
  <c r="A520" i="17" l="1"/>
  <c r="K518" i="17" l="1"/>
  <c r="A521" i="17"/>
  <c r="K519" i="17"/>
  <c r="A522" i="17" l="1"/>
  <c r="K520" i="17"/>
  <c r="K521" i="17" l="1"/>
  <c r="A523" i="17"/>
  <c r="K522" i="17" l="1"/>
  <c r="A524" i="17"/>
  <c r="A525" i="17" l="1"/>
  <c r="A526" i="17" l="1"/>
  <c r="K523" i="17"/>
  <c r="K524" i="17" l="1"/>
  <c r="K525" i="17"/>
  <c r="A527" i="17"/>
  <c r="A528" i="17" l="1"/>
  <c r="K526" i="17"/>
  <c r="A529" i="17" l="1"/>
  <c r="K527" i="17"/>
  <c r="K528" i="17" l="1"/>
  <c r="A530" i="17"/>
  <c r="A531" i="17" l="1"/>
  <c r="A532" i="17" l="1"/>
  <c r="K529" i="17"/>
  <c r="K530" i="17"/>
  <c r="A533" i="17" l="1"/>
  <c r="K531" i="17"/>
  <c r="K532" i="17" l="1"/>
  <c r="A534" i="17"/>
  <c r="K533" i="17" l="1"/>
  <c r="A535" i="17"/>
  <c r="A536" i="17" l="1"/>
  <c r="K534" i="17"/>
  <c r="A537" i="17" l="1"/>
  <c r="K535" i="17"/>
  <c r="A538" i="17" l="1"/>
  <c r="K536" i="17"/>
  <c r="A539" i="17" l="1"/>
  <c r="K537" i="17"/>
  <c r="K538" i="17" l="1"/>
  <c r="A540" i="17"/>
  <c r="A541" i="17" l="1"/>
  <c r="K539" i="17"/>
  <c r="A542" i="17" l="1"/>
  <c r="A543" i="17" l="1"/>
  <c r="K541" i="17"/>
  <c r="K540" i="17"/>
  <c r="A544" i="17" l="1"/>
  <c r="A545" i="17" l="1"/>
  <c r="K542" i="17"/>
  <c r="K544" i="17" l="1"/>
  <c r="K543" i="17"/>
  <c r="A546" i="17"/>
  <c r="A547" i="17" l="1"/>
  <c r="K545" i="17" l="1"/>
  <c r="K546" i="17"/>
  <c r="A548" i="17"/>
  <c r="A549" i="17" l="1"/>
  <c r="K547" i="17"/>
  <c r="A550" i="17" l="1"/>
  <c r="K548" i="17"/>
  <c r="A551" i="17" l="1"/>
  <c r="K549" i="17" l="1"/>
  <c r="A552" i="17"/>
  <c r="K550" i="17"/>
  <c r="A553" i="17" l="1"/>
  <c r="K551" i="17"/>
  <c r="A554" i="17" l="1"/>
  <c r="A555" i="17" l="1"/>
  <c r="K553" i="17"/>
  <c r="K552" i="17"/>
  <c r="K554" i="17" l="1"/>
  <c r="A556" i="17"/>
  <c r="A557" i="17" l="1"/>
  <c r="K555" i="17" l="1"/>
  <c r="K556" i="17"/>
  <c r="A558" i="17"/>
  <c r="A559" i="17" l="1"/>
  <c r="K557" i="17"/>
  <c r="A560" i="17" l="1"/>
  <c r="K558" i="17"/>
  <c r="A561" i="17" l="1"/>
  <c r="K559" i="17"/>
  <c r="A562" i="17" l="1"/>
  <c r="K560" i="17"/>
  <c r="A563" i="17" l="1"/>
  <c r="K561" i="17"/>
  <c r="K562" i="17" l="1"/>
  <c r="A564" i="17"/>
  <c r="K563" i="17" l="1"/>
  <c r="A565" i="17"/>
  <c r="A566" i="17" l="1"/>
  <c r="K564" i="17"/>
  <c r="K565" i="17" l="1"/>
  <c r="A567" i="17"/>
  <c r="A568" i="17" l="1"/>
  <c r="K566" i="17"/>
  <c r="A569" i="17" l="1"/>
  <c r="K567" i="17"/>
  <c r="K568" i="17" l="1"/>
  <c r="A570" i="17"/>
  <c r="K569" i="17" l="1"/>
  <c r="A571" i="17"/>
  <c r="A572" i="17" l="1"/>
  <c r="K570" i="17"/>
  <c r="A573" i="17" l="1"/>
  <c r="K571" i="17"/>
  <c r="A574" i="17" l="1"/>
  <c r="K572" i="17"/>
  <c r="K573" i="17" l="1"/>
  <c r="A575" i="17"/>
  <c r="A576" i="17" l="1"/>
  <c r="K574" i="17" l="1"/>
  <c r="A577" i="17"/>
  <c r="K575" i="17"/>
  <c r="A578" i="17" l="1"/>
  <c r="K576" i="17"/>
  <c r="A579" i="17" l="1"/>
  <c r="K577" i="17"/>
  <c r="K578" i="17" l="1"/>
  <c r="A580" i="17"/>
  <c r="A581" i="17" l="1"/>
  <c r="K579" i="17"/>
  <c r="K580" i="17" l="1"/>
  <c r="A582" i="17"/>
  <c r="A583" i="17" l="1"/>
  <c r="K581" i="17"/>
  <c r="A584" i="17" l="1"/>
  <c r="K582" i="17"/>
  <c r="A585" i="17" l="1"/>
  <c r="K583" i="17"/>
  <c r="K584" i="17" l="1"/>
  <c r="A586" i="17"/>
  <c r="A587" i="17" l="1"/>
  <c r="K585" i="17"/>
  <c r="A588" i="17" l="1"/>
  <c r="K587" i="17" l="1"/>
  <c r="A589" i="17"/>
  <c r="K586" i="17"/>
  <c r="A590" i="17" l="1"/>
  <c r="K588" i="17"/>
  <c r="A591" i="17" l="1"/>
  <c r="K589" i="17"/>
  <c r="A592" i="17" l="1"/>
  <c r="K590" i="17"/>
  <c r="A593" i="17" l="1"/>
  <c r="K592" i="17" l="1"/>
  <c r="K591" i="17"/>
  <c r="A594" i="17"/>
  <c r="K593" i="17" l="1"/>
  <c r="A595" i="17"/>
  <c r="A596" i="17" l="1"/>
  <c r="K595" i="17" l="1"/>
  <c r="A597" i="17"/>
  <c r="K594" i="17"/>
  <c r="K596" i="17" l="1"/>
  <c r="A598" i="17"/>
  <c r="K597" i="17" l="1"/>
  <c r="A599" i="17"/>
  <c r="A600" i="17" l="1"/>
  <c r="K598" i="17"/>
  <c r="A601" i="17" l="1"/>
  <c r="K599" i="17"/>
  <c r="A602" i="17" l="1"/>
  <c r="A603" i="17" l="1"/>
  <c r="K600" i="17"/>
  <c r="K601" i="17" l="1"/>
  <c r="A604" i="17"/>
  <c r="K602" i="17"/>
  <c r="A605" i="17" l="1"/>
  <c r="A606" i="17" l="1"/>
  <c r="K603" i="17"/>
  <c r="K604" i="17" l="1"/>
  <c r="A607" i="17"/>
  <c r="K605" i="17" l="1"/>
  <c r="K606" i="17"/>
  <c r="A608" i="17"/>
  <c r="A609" i="17" l="1"/>
  <c r="A610" i="17" l="1"/>
  <c r="K607" i="17"/>
  <c r="K608" i="17" l="1"/>
  <c r="K609" i="17"/>
  <c r="A611" i="17"/>
  <c r="K610" i="17" l="1"/>
  <c r="A612" i="17"/>
  <c r="K611" i="17" l="1"/>
  <c r="A613" i="17"/>
  <c r="K612" i="17" l="1"/>
  <c r="A614" i="17"/>
  <c r="A615" i="17" l="1"/>
  <c r="K614" i="17" l="1"/>
  <c r="K613" i="17"/>
  <c r="A616" i="17"/>
  <c r="A617" i="17" l="1"/>
  <c r="A618" i="17" l="1"/>
  <c r="K615" i="17"/>
  <c r="A619" i="17" l="1"/>
  <c r="K617" i="17"/>
  <c r="K616" i="17"/>
  <c r="A620" i="17" l="1"/>
  <c r="K618" i="17"/>
  <c r="A621" i="17" l="1"/>
  <c r="K619" i="17" l="1"/>
  <c r="K620" i="17"/>
  <c r="A622" i="17"/>
  <c r="A623" i="17" l="1"/>
  <c r="A624" i="17" l="1"/>
  <c r="K622" i="17"/>
  <c r="K621" i="17"/>
  <c r="A625" i="17" l="1"/>
  <c r="K623" i="17" l="1"/>
  <c r="A626" i="17"/>
  <c r="K625" i="17" l="1"/>
  <c r="K624" i="17"/>
  <c r="A627" i="17"/>
  <c r="A628" i="17" l="1"/>
  <c r="K626" i="17"/>
  <c r="K627" i="17" l="1"/>
  <c r="A629" i="17"/>
  <c r="K628" i="17" l="1"/>
  <c r="A630" i="17"/>
  <c r="A631" i="17" l="1"/>
  <c r="A632" i="17" l="1"/>
  <c r="K629" i="17"/>
  <c r="K630" i="17"/>
  <c r="A633" i="17" l="1"/>
  <c r="K632" i="17" l="1"/>
  <c r="K631" i="17"/>
  <c r="A634" i="17"/>
  <c r="K633" i="17" l="1"/>
  <c r="A635" i="17"/>
  <c r="A636" i="17" l="1"/>
  <c r="A637" i="17" l="1"/>
  <c r="K634" i="17"/>
  <c r="K635" i="17" l="1"/>
  <c r="A638" i="17"/>
  <c r="K637" i="17" l="1"/>
  <c r="K636" i="17"/>
  <c r="A639" i="17"/>
  <c r="A640" i="17" l="1"/>
  <c r="K639" i="17" l="1"/>
  <c r="A641" i="17"/>
  <c r="K638" i="17"/>
  <c r="A642" i="17" l="1"/>
  <c r="A643" i="17" l="1"/>
  <c r="K640" i="17"/>
  <c r="A644" i="17" l="1"/>
  <c r="K641" i="17"/>
  <c r="A645" i="17" l="1"/>
  <c r="K642" i="17"/>
  <c r="K643" i="17" l="1"/>
  <c r="K644" i="17"/>
  <c r="A646" i="17"/>
  <c r="A647" i="17" l="1"/>
  <c r="K645" i="17" l="1"/>
  <c r="A648" i="17"/>
  <c r="K646" i="17"/>
  <c r="A649" i="17" l="1"/>
  <c r="K647" i="17" l="1"/>
  <c r="A650" i="17"/>
  <c r="A651" i="17" l="1"/>
  <c r="K648" i="17"/>
  <c r="K649" i="17" l="1"/>
  <c r="K650" i="17"/>
  <c r="A652" i="17"/>
  <c r="A653" i="17" l="1"/>
  <c r="K651" i="17" l="1"/>
  <c r="A654" i="17"/>
  <c r="A655" i="17" l="1"/>
  <c r="K652" i="17"/>
  <c r="A656" i="17" l="1"/>
  <c r="K653" i="17"/>
  <c r="A657" i="17" l="1"/>
  <c r="K655" i="17"/>
  <c r="K654" i="17"/>
  <c r="A658" i="17" l="1"/>
  <c r="K656" i="17" l="1"/>
  <c r="A659" i="17"/>
  <c r="K657" i="17"/>
  <c r="K658" i="17" l="1"/>
  <c r="A660" i="17"/>
  <c r="K659" i="17" l="1"/>
  <c r="A661" i="17"/>
  <c r="A662" i="17" l="1"/>
  <c r="K660" i="17"/>
  <c r="A663" i="17" l="1"/>
  <c r="K661" i="17"/>
  <c r="A664" i="17" l="1"/>
  <c r="K663" i="17" l="1"/>
  <c r="K662" i="17"/>
  <c r="A665" i="17"/>
  <c r="K664" i="17" l="1"/>
  <c r="A666" i="17"/>
  <c r="K665" i="17" l="1"/>
  <c r="A667" i="17"/>
  <c r="A668" i="17" l="1"/>
  <c r="K666" i="17" l="1"/>
  <c r="A669" i="17"/>
  <c r="A670" i="17" l="1"/>
  <c r="K667" i="17"/>
  <c r="A671" i="17" l="1"/>
  <c r="K668" i="17"/>
  <c r="K669" i="17"/>
  <c r="K670" i="17" l="1"/>
  <c r="A672" i="17"/>
  <c r="K671" i="17" l="1"/>
  <c r="A673" i="17"/>
  <c r="A674" i="17" l="1"/>
  <c r="K672" i="17"/>
  <c r="A675" i="17" l="1"/>
  <c r="K673" i="17"/>
  <c r="A676" i="17" l="1"/>
  <c r="A677" i="17" l="1"/>
  <c r="K675" i="17"/>
  <c r="K674" i="17"/>
  <c r="K676" i="17" l="1"/>
  <c r="A678" i="17"/>
  <c r="K677" i="17" l="1"/>
  <c r="A679" i="17"/>
  <c r="A680" i="17" l="1"/>
  <c r="K678" i="17"/>
  <c r="A681" i="17" l="1"/>
  <c r="K679" i="17"/>
  <c r="A682" i="17" l="1"/>
  <c r="K681" i="17" l="1"/>
  <c r="A683" i="17"/>
  <c r="K680" i="17"/>
  <c r="K682" i="17" l="1"/>
  <c r="A684" i="17"/>
  <c r="K683" i="17" l="1"/>
  <c r="A685" i="17"/>
  <c r="K684" i="17" l="1"/>
  <c r="A686" i="17"/>
  <c r="A687" i="17" l="1"/>
  <c r="A688" i="17" l="1"/>
  <c r="K685" i="17"/>
  <c r="K686" i="17"/>
  <c r="A689" i="17" l="1"/>
  <c r="K687" i="17" l="1"/>
  <c r="A690" i="17"/>
  <c r="K688" i="17" l="1"/>
  <c r="A691" i="17"/>
  <c r="K689" i="17"/>
  <c r="A692" i="17" l="1"/>
  <c r="K691" i="17" l="1"/>
  <c r="A693" i="17"/>
  <c r="K690" i="17"/>
  <c r="K692" i="17" l="1"/>
  <c r="A694" i="17"/>
  <c r="A695" i="17" l="1"/>
  <c r="A696" i="17" l="1"/>
  <c r="K693" i="17"/>
  <c r="A697" i="17" l="1"/>
  <c r="K695" i="17"/>
  <c r="K694" i="17"/>
  <c r="A698" i="17" l="1"/>
  <c r="K696" i="17"/>
  <c r="K697" i="17" l="1"/>
  <c r="A699" i="17"/>
  <c r="A700" i="17" l="1"/>
  <c r="A701" i="17" l="1"/>
  <c r="K699" i="17"/>
  <c r="K698" i="17"/>
  <c r="A702" i="17" l="1"/>
  <c r="K700" i="17"/>
  <c r="A703" i="17" l="1"/>
  <c r="K701" i="17"/>
  <c r="A704" i="17" l="1"/>
  <c r="K702" i="17" l="1"/>
  <c r="A705" i="17"/>
  <c r="K704" i="17" l="1"/>
  <c r="K703" i="17"/>
  <c r="A706" i="17"/>
  <c r="A707" i="17" l="1"/>
  <c r="A708" i="17" l="1"/>
  <c r="K706" i="17"/>
  <c r="K705" i="17"/>
  <c r="A709" i="17" l="1"/>
  <c r="K707" i="17" l="1"/>
  <c r="A710" i="17"/>
  <c r="K709" i="17" l="1"/>
  <c r="K708" i="17"/>
  <c r="A711" i="17"/>
  <c r="K710" i="17" l="1"/>
  <c r="A712" i="17"/>
  <c r="A713" i="17" l="1"/>
  <c r="K711" i="17" l="1"/>
  <c r="K712" i="17"/>
  <c r="A714" i="17"/>
  <c r="A715" i="17" l="1"/>
  <c r="A716" i="17" l="1"/>
  <c r="K714" i="17"/>
  <c r="K713" i="17"/>
  <c r="K715" i="17" l="1"/>
  <c r="A717" i="17"/>
  <c r="K716" i="17" l="1"/>
  <c r="A718" i="17"/>
  <c r="K717" i="17" l="1"/>
  <c r="A719" i="17"/>
  <c r="K718" i="17" l="1"/>
  <c r="A720" i="17"/>
  <c r="A721" i="17" l="1"/>
  <c r="K719" i="17"/>
  <c r="A722" i="17" l="1"/>
  <c r="K721" i="17" l="1"/>
  <c r="K720" i="17"/>
  <c r="A723" i="17"/>
  <c r="K722" i="17" l="1"/>
  <c r="A724" i="17"/>
  <c r="K723" i="17" l="1"/>
  <c r="A725" i="17"/>
  <c r="A726" i="17" l="1"/>
  <c r="K724" i="17" l="1"/>
  <c r="A727" i="17"/>
  <c r="K725" i="17" l="1"/>
  <c r="A728" i="17"/>
  <c r="K726" i="17" l="1"/>
  <c r="A729" i="17"/>
  <c r="K727" i="17"/>
  <c r="K728" i="17" l="1"/>
  <c r="A730" i="17"/>
  <c r="K729" i="17" l="1"/>
  <c r="A731" i="17"/>
  <c r="K730" i="17" l="1"/>
  <c r="A732" i="17"/>
  <c r="A733" i="17" l="1"/>
  <c r="K731" i="17"/>
  <c r="A734" i="17" l="1"/>
  <c r="K732" i="17"/>
  <c r="A735" i="17" l="1"/>
  <c r="A736" i="17" l="1"/>
  <c r="K733" i="17"/>
  <c r="K734" i="17"/>
  <c r="K735" i="17" l="1"/>
  <c r="A737" i="17"/>
  <c r="K736" i="17" l="1"/>
  <c r="A738" i="17"/>
  <c r="K737" i="17" l="1"/>
  <c r="A739" i="17"/>
  <c r="A740" i="17" l="1"/>
  <c r="K739" i="17" l="1"/>
  <c r="K738" i="17"/>
  <c r="A741" i="17"/>
  <c r="A742" i="17" l="1"/>
  <c r="K740" i="17"/>
  <c r="A743" i="17" l="1"/>
  <c r="K741" i="17"/>
  <c r="K742" i="17" l="1"/>
  <c r="A744" i="17"/>
  <c r="A745" i="17" l="1"/>
  <c r="K743" i="17"/>
  <c r="A746" i="17" l="1"/>
  <c r="K744" i="17"/>
  <c r="K745" i="17" l="1"/>
  <c r="A747" i="17"/>
  <c r="A748" i="17" l="1"/>
  <c r="K746" i="17"/>
  <c r="A749" i="17" l="1"/>
  <c r="A750" i="17" l="1"/>
  <c r="K748" i="17"/>
  <c r="K747" i="17"/>
  <c r="A751" i="17" l="1"/>
  <c r="K749" i="17"/>
  <c r="K750" i="17" l="1"/>
  <c r="A752" i="17"/>
  <c r="K751" i="17" l="1"/>
  <c r="A753" i="17"/>
  <c r="A754" i="17" l="1"/>
  <c r="K752" i="17" l="1"/>
  <c r="K753" i="17"/>
  <c r="A755" i="17"/>
  <c r="A756" i="17" l="1"/>
  <c r="A757" i="17" l="1"/>
  <c r="K754" i="17"/>
  <c r="K755" i="17"/>
  <c r="K756" i="17" l="1"/>
  <c r="A758" i="17"/>
  <c r="K757" i="17" l="1"/>
  <c r="A759" i="17"/>
  <c r="A760" i="17" l="1"/>
  <c r="K758" i="17"/>
  <c r="A761" i="17" l="1"/>
  <c r="K759" i="17"/>
  <c r="A762" i="17" l="1"/>
  <c r="K760" i="17"/>
  <c r="A763" i="17" l="1"/>
  <c r="K761" i="17"/>
  <c r="K762" i="17" l="1"/>
  <c r="A764" i="17"/>
  <c r="A765" i="17" l="1"/>
  <c r="K763" i="17" l="1"/>
  <c r="A766" i="17"/>
  <c r="K764" i="17" l="1"/>
  <c r="A767" i="17"/>
  <c r="K765" i="17"/>
  <c r="K766" i="17" l="1"/>
  <c r="A768" i="17"/>
  <c r="A769" i="17" l="1"/>
  <c r="K767" i="17"/>
  <c r="A770" i="17" l="1"/>
  <c r="K768" i="17" l="1"/>
  <c r="A771" i="17"/>
  <c r="K769" i="17" l="1"/>
  <c r="A772" i="17"/>
  <c r="A773" i="17" l="1"/>
  <c r="K770" i="17"/>
  <c r="K771" i="17"/>
  <c r="K772" i="17" l="1"/>
  <c r="A774" i="17"/>
  <c r="K773" i="17" l="1"/>
  <c r="A775" i="17"/>
  <c r="K774" i="17" l="1"/>
  <c r="A776" i="17"/>
  <c r="A777" i="17" l="1"/>
  <c r="A778" i="17" l="1"/>
  <c r="K776" i="17"/>
  <c r="K775" i="17"/>
  <c r="A779" i="17" l="1"/>
  <c r="K777" i="17"/>
  <c r="A780" i="17" l="1"/>
  <c r="K778" i="17" l="1"/>
  <c r="K779" i="17"/>
  <c r="A781" i="17"/>
  <c r="A782" i="17" l="1"/>
  <c r="K780" i="17"/>
  <c r="K781" i="17" l="1"/>
  <c r="A783" i="17"/>
  <c r="A784" i="17" l="1"/>
  <c r="K782" i="17" l="1"/>
  <c r="K783" i="17"/>
  <c r="A785" i="17"/>
  <c r="A786" i="17" l="1"/>
  <c r="K784" i="17"/>
  <c r="A787" i="17" l="1"/>
  <c r="K785" i="17" l="1"/>
  <c r="K786" i="17"/>
  <c r="A788" i="17"/>
  <c r="A789" i="17" l="1"/>
  <c r="A790" i="17" l="1"/>
  <c r="K787" i="17"/>
  <c r="K788" i="17" l="1"/>
  <c r="K789" i="17"/>
  <c r="A791" i="17"/>
  <c r="A792" i="17" l="1"/>
  <c r="K790" i="17"/>
  <c r="A793" i="17" l="1"/>
  <c r="K792" i="17" l="1"/>
  <c r="A794" i="17"/>
  <c r="K791" i="17"/>
  <c r="A795" i="17" l="1"/>
  <c r="K793" i="17" l="1"/>
  <c r="A796" i="17"/>
  <c r="K794" i="17"/>
  <c r="A797" i="17" l="1"/>
  <c r="A798" i="17" l="1"/>
  <c r="K795" i="17"/>
  <c r="K796" i="17"/>
  <c r="A799" i="17" l="1"/>
  <c r="K797" i="17"/>
  <c r="A800" i="17" l="1"/>
  <c r="K799" i="17" l="1"/>
  <c r="A801" i="17"/>
  <c r="K798" i="17"/>
  <c r="A802" i="17" l="1"/>
  <c r="K800" i="17" l="1"/>
  <c r="A803" i="17"/>
  <c r="A804" i="17" l="1"/>
  <c r="K802" i="17"/>
  <c r="K801" i="17"/>
  <c r="A805" i="17" l="1"/>
  <c r="K804" i="17" l="1"/>
  <c r="K803" i="17"/>
  <c r="A806" i="17"/>
  <c r="K805" i="17" l="1"/>
  <c r="A807" i="17"/>
  <c r="A808" i="17" l="1"/>
  <c r="K806" i="17"/>
  <c r="A809" i="17" l="1"/>
  <c r="A810" i="17" l="1"/>
  <c r="K808" i="17"/>
  <c r="K807" i="17"/>
  <c r="A811" i="17" l="1"/>
  <c r="A812" i="17" l="1"/>
  <c r="K809" i="17"/>
  <c r="K810" i="17" l="1"/>
  <c r="A813" i="17"/>
  <c r="A814" i="17" l="1"/>
  <c r="K811" i="17"/>
  <c r="K812" i="17" l="1"/>
  <c r="A815" i="17"/>
  <c r="K813" i="17"/>
  <c r="A816" i="17" l="1"/>
  <c r="K814" i="17"/>
  <c r="A817" i="17" l="1"/>
  <c r="A818" i="17" l="1"/>
  <c r="K815" i="17"/>
  <c r="A819" i="17" l="1"/>
  <c r="K816" i="17"/>
  <c r="K817" i="17"/>
  <c r="K818" i="17" l="1"/>
  <c r="A820" i="17"/>
  <c r="A821" i="17" l="1"/>
  <c r="K819" i="17"/>
  <c r="K820" i="17" l="1"/>
  <c r="A822" i="17"/>
  <c r="A823" i="17" l="1"/>
  <c r="K822" i="17" l="1"/>
  <c r="A824" i="17"/>
  <c r="K821" i="17"/>
  <c r="K823" i="17" l="1"/>
  <c r="A825" i="17"/>
  <c r="K824" i="17" l="1"/>
  <c r="A826" i="17"/>
  <c r="A827" i="17" l="1"/>
  <c r="K825" i="17" l="1"/>
  <c r="K826" i="17"/>
  <c r="A828" i="17"/>
  <c r="A829" i="17" l="1"/>
  <c r="A830" i="17" l="1"/>
  <c r="K828" i="17"/>
  <c r="K827" i="17"/>
  <c r="A831" i="17" l="1"/>
  <c r="K830" i="17" l="1"/>
  <c r="A832" i="17"/>
  <c r="K829" i="17"/>
  <c r="A833" i="17" l="1"/>
  <c r="K832" i="17" l="1"/>
  <c r="A834" i="17"/>
  <c r="K831" i="17"/>
  <c r="K833" i="17" l="1"/>
  <c r="A835" i="17"/>
  <c r="A836" i="17" l="1"/>
  <c r="K835" i="17" l="1"/>
  <c r="A837" i="17"/>
  <c r="K834" i="17"/>
  <c r="K836" i="17" l="1"/>
  <c r="A838" i="17"/>
  <c r="A839" i="17" l="1"/>
  <c r="A840" i="17" l="1"/>
  <c r="K837" i="17"/>
  <c r="A841" i="17" l="1"/>
  <c r="K839" i="17"/>
  <c r="K838" i="17"/>
  <c r="A842" i="17" l="1"/>
  <c r="K840" i="17"/>
  <c r="A843" i="17" l="1"/>
  <c r="K842" i="17" l="1"/>
  <c r="A844" i="17"/>
  <c r="K841" i="17"/>
  <c r="K843" i="17" l="1"/>
  <c r="A845" i="17"/>
  <c r="A846" i="17" l="1"/>
  <c r="K844" i="17"/>
  <c r="A847" i="17" l="1"/>
  <c r="K845" i="17"/>
  <c r="A848" i="17" l="1"/>
  <c r="K846" i="17" l="1"/>
  <c r="A849" i="17"/>
  <c r="K848" i="17" l="1"/>
  <c r="K847" i="17"/>
  <c r="A850" i="17"/>
  <c r="K849" i="17" l="1"/>
  <c r="A851" i="17"/>
  <c r="K850" i="17" l="1"/>
  <c r="A852" i="17"/>
  <c r="A853" i="17" l="1"/>
  <c r="K851" i="17"/>
  <c r="A854" i="17" l="1"/>
  <c r="K852" i="17"/>
  <c r="K853" i="17" l="1"/>
  <c r="A855" i="17"/>
  <c r="A856" i="17" l="1"/>
  <c r="K854" i="17"/>
  <c r="A857" i="17" l="1"/>
  <c r="K855" i="17"/>
  <c r="K856" i="17" l="1"/>
  <c r="A858" i="17"/>
  <c r="A859" i="17" l="1"/>
  <c r="K857" i="17" l="1"/>
  <c r="A860" i="17"/>
  <c r="K858" i="17"/>
  <c r="K859" i="17" l="1"/>
  <c r="A861" i="17"/>
  <c r="K860" i="17" l="1"/>
  <c r="A862" i="17"/>
  <c r="A863" i="17" l="1"/>
  <c r="K861" i="17"/>
  <c r="K862" i="17" l="1"/>
  <c r="A864" i="17"/>
  <c r="A865" i="17" l="1"/>
  <c r="K863" i="17"/>
  <c r="A866" i="17" l="1"/>
  <c r="K865" i="17" l="1"/>
  <c r="K864" i="17"/>
  <c r="A867" i="17"/>
  <c r="K866" i="17" l="1"/>
  <c r="A868" i="17"/>
  <c r="K867" i="17" l="1"/>
  <c r="A869" i="17"/>
  <c r="A870" i="17" l="1"/>
  <c r="K868" i="17" l="1"/>
  <c r="A871" i="17"/>
  <c r="K869" i="17" l="1"/>
  <c r="A872" i="17"/>
  <c r="A873" i="17" l="1"/>
  <c r="K870" i="17"/>
  <c r="K871" i="17"/>
  <c r="K872" i="17" l="1"/>
  <c r="A874" i="17"/>
  <c r="K873" i="17" l="1"/>
  <c r="A875" i="17"/>
  <c r="A876" i="17" l="1"/>
  <c r="K874" i="17"/>
  <c r="A877" i="17" l="1"/>
  <c r="K875" i="17"/>
  <c r="A878" i="17" l="1"/>
  <c r="A879" i="17" l="1"/>
  <c r="K877" i="17"/>
  <c r="K876" i="17"/>
  <c r="A880" i="17" l="1"/>
  <c r="K878" i="17"/>
  <c r="K879" i="17" l="1"/>
  <c r="A881" i="17"/>
  <c r="K880" i="17" l="1"/>
  <c r="A882" i="17"/>
  <c r="A883" i="17" l="1"/>
  <c r="K881" i="17"/>
  <c r="A884" i="17" l="1"/>
  <c r="K882" i="17" l="1"/>
  <c r="K883" i="17"/>
  <c r="A885" i="17"/>
  <c r="K884" i="17" l="1"/>
  <c r="A886" i="17"/>
  <c r="A887" i="17" l="1"/>
  <c r="K885" i="17" l="1"/>
  <c r="A888" i="17"/>
  <c r="K886" i="17" l="1"/>
  <c r="A889" i="17"/>
  <c r="K887" i="17"/>
  <c r="A890" i="17" l="1"/>
  <c r="K889" i="17" l="1"/>
  <c r="A891" i="17"/>
  <c r="K888" i="17"/>
  <c r="K890" i="17" l="1"/>
  <c r="A892" i="17"/>
  <c r="A893" i="17" l="1"/>
  <c r="K891" i="17" l="1"/>
  <c r="A894" i="17"/>
  <c r="K892" i="17"/>
  <c r="A895" i="17" l="1"/>
  <c r="K893" i="17" l="1"/>
  <c r="A896" i="17"/>
  <c r="K895" i="17" l="1"/>
  <c r="A897" i="17"/>
  <c r="K894" i="17"/>
  <c r="A898" i="17" l="1"/>
  <c r="K896" i="17"/>
  <c r="A899" i="17" l="1"/>
  <c r="K897" i="17" l="1"/>
  <c r="A900" i="17"/>
  <c r="K898" i="17"/>
  <c r="A901" i="17" l="1"/>
  <c r="K899" i="17"/>
  <c r="A902" i="17" l="1"/>
  <c r="K900" i="17" l="1"/>
  <c r="K901" i="17"/>
  <c r="A903" i="17"/>
  <c r="A904" i="17" l="1"/>
  <c r="K902" i="17" l="1"/>
  <c r="K903" i="17"/>
  <c r="A905" i="17"/>
  <c r="A906" i="17" l="1"/>
  <c r="K904" i="17" l="1"/>
  <c r="A907" i="17"/>
  <c r="K905" i="17"/>
  <c r="A908" i="17" l="1"/>
  <c r="K906" i="17" l="1"/>
  <c r="A909" i="17"/>
  <c r="K907" i="17"/>
  <c r="A910" i="17" l="1"/>
  <c r="K908" i="17" l="1"/>
  <c r="A911" i="17"/>
  <c r="K909" i="17"/>
  <c r="K910" i="17" l="1"/>
  <c r="A912" i="17"/>
  <c r="K911" i="17" l="1"/>
  <c r="A913" i="17"/>
  <c r="A914" i="17" l="1"/>
  <c r="K912" i="17" l="1"/>
  <c r="A915" i="17"/>
  <c r="K913" i="17"/>
  <c r="K914" i="17" l="1"/>
  <c r="A916" i="17"/>
  <c r="K915" i="17" l="1"/>
  <c r="A917" i="17"/>
  <c r="K916" i="17" l="1"/>
  <c r="A918" i="17"/>
  <c r="A919" i="17" l="1"/>
  <c r="K917" i="17"/>
  <c r="A920" i="17" l="1"/>
  <c r="K919" i="17" l="1"/>
  <c r="A921" i="17"/>
  <c r="K918" i="17"/>
  <c r="A922" i="17" l="1"/>
  <c r="K921" i="17" l="1"/>
  <c r="A923" i="17"/>
  <c r="K920" i="17"/>
  <c r="K922" i="17" l="1"/>
  <c r="A924" i="17"/>
  <c r="K923" i="17" l="1"/>
  <c r="A925" i="17"/>
  <c r="A926" i="17" l="1"/>
  <c r="A927" i="17" l="1"/>
  <c r="K925" i="17"/>
  <c r="K924" i="17"/>
  <c r="A928" i="17" l="1"/>
  <c r="K926" i="17"/>
  <c r="K927" i="17" l="1"/>
  <c r="A929" i="17"/>
  <c r="K928" i="17" l="1"/>
  <c r="A930" i="17"/>
  <c r="A931" i="17" l="1"/>
  <c r="K929" i="17"/>
  <c r="A932" i="17" l="1"/>
  <c r="K931" i="17" l="1"/>
  <c r="A933" i="17"/>
  <c r="K930" i="17"/>
  <c r="K932" i="17" l="1"/>
  <c r="A934" i="17"/>
  <c r="K933" i="17" l="1"/>
  <c r="A935" i="17"/>
  <c r="A936" i="17" l="1"/>
  <c r="A937" i="17" l="1"/>
  <c r="K934" i="17"/>
  <c r="K935" i="17" l="1"/>
  <c r="K936" i="17"/>
  <c r="A938" i="17"/>
  <c r="K937" i="17" l="1"/>
  <c r="A939" i="17"/>
  <c r="K938" i="17" l="1"/>
  <c r="A940" i="17"/>
  <c r="K939" i="17" l="1"/>
  <c r="A941" i="17"/>
  <c r="A942" i="17" l="1"/>
  <c r="K940" i="17"/>
  <c r="A943" i="17" l="1"/>
  <c r="K941" i="17" l="1"/>
  <c r="K942" i="17"/>
  <c r="A944" i="17"/>
  <c r="K943" i="17" l="1"/>
  <c r="A945" i="17"/>
  <c r="A946" i="17" l="1"/>
  <c r="K944" i="17" l="1"/>
  <c r="K945" i="17"/>
  <c r="A947" i="17"/>
  <c r="A948" i="17" l="1"/>
  <c r="K947" i="17" l="1"/>
  <c r="A949" i="17"/>
  <c r="K946" i="17"/>
  <c r="K948" i="17" l="1"/>
  <c r="A950" i="17"/>
  <c r="A951" i="17" l="1"/>
  <c r="K949" i="17"/>
  <c r="A952" i="17" l="1"/>
  <c r="K950" i="17"/>
  <c r="A953" i="17" l="1"/>
  <c r="K951" i="17"/>
  <c r="A954" i="17" l="1"/>
  <c r="K952" i="17"/>
  <c r="K953" i="17" l="1"/>
  <c r="A955" i="17"/>
  <c r="K954" i="17" l="1"/>
  <c r="A956" i="17"/>
  <c r="K955" i="17" l="1"/>
  <c r="A957" i="17"/>
  <c r="A958" i="17" l="1"/>
  <c r="A959" i="17" l="1"/>
  <c r="K956" i="17"/>
  <c r="K957" i="17"/>
  <c r="K958" i="17" l="1"/>
  <c r="A960" i="17"/>
  <c r="K959" i="17" l="1"/>
  <c r="A961" i="17"/>
  <c r="A962" i="17" l="1"/>
  <c r="A963" i="17" l="1"/>
  <c r="K960" i="17"/>
  <c r="K961" i="17"/>
  <c r="A964" i="17" l="1"/>
  <c r="K962" i="17"/>
  <c r="A965" i="17" l="1"/>
  <c r="K963" i="17"/>
  <c r="A966" i="17" l="1"/>
  <c r="K964" i="17"/>
  <c r="A967" i="17" l="1"/>
  <c r="K965" i="17"/>
  <c r="K966" i="17" l="1"/>
  <c r="A968" i="17"/>
  <c r="A969" i="17" l="1"/>
  <c r="K967" i="17"/>
  <c r="A970" i="17" l="1"/>
  <c r="K968" i="17"/>
  <c r="A971" i="17" l="1"/>
  <c r="K969" i="17"/>
  <c r="A972" i="17" l="1"/>
  <c r="K970" i="17"/>
  <c r="A973" i="17" l="1"/>
  <c r="K971" i="17"/>
  <c r="A974" i="17" l="1"/>
  <c r="A975" i="17" l="1"/>
  <c r="K972" i="17"/>
  <c r="K973" i="17" l="1"/>
  <c r="A976" i="17"/>
  <c r="K974" i="17"/>
  <c r="K975" i="17" l="1"/>
  <c r="A977" i="17"/>
  <c r="A978" i="17" l="1"/>
  <c r="A979" i="17" l="1"/>
  <c r="K977" i="17"/>
  <c r="K976" i="17"/>
  <c r="K978" i="17" l="1"/>
  <c r="A980" i="17"/>
  <c r="K979" i="17" l="1"/>
  <c r="A981" i="17"/>
  <c r="A982" i="17" l="1"/>
  <c r="K980" i="17"/>
  <c r="A983" i="17" l="1"/>
  <c r="K981" i="17"/>
  <c r="A984" i="17" l="1"/>
  <c r="K982" i="17"/>
  <c r="K983" i="17" l="1"/>
  <c r="A985" i="17"/>
  <c r="K984" i="17" l="1"/>
  <c r="A986" i="17"/>
  <c r="A987" i="17" l="1"/>
  <c r="K985" i="17" l="1"/>
  <c r="K986" i="17"/>
  <c r="A988" i="17"/>
  <c r="K987" i="17" l="1"/>
  <c r="A989" i="17"/>
  <c r="A990" i="17" l="1"/>
  <c r="K989" i="17" l="1"/>
  <c r="A991" i="17"/>
  <c r="K988" i="17"/>
  <c r="A992" i="17" l="1"/>
  <c r="K990" i="17" l="1"/>
  <c r="A993" i="17"/>
  <c r="K991" i="17"/>
  <c r="A994" i="17" l="1"/>
  <c r="K992" i="17"/>
  <c r="K993" i="17" l="1"/>
  <c r="A995" i="17"/>
  <c r="A996" i="17" l="1"/>
  <c r="K994" i="17"/>
  <c r="A997" i="17" l="1"/>
  <c r="K995" i="17" l="1"/>
  <c r="A998" i="17"/>
  <c r="A999" i="17" l="1"/>
  <c r="K996" i="17"/>
  <c r="K998" i="17" l="1"/>
  <c r="A1000" i="17"/>
  <c r="K997" i="17"/>
  <c r="K999" i="17" l="1"/>
  <c r="A1001" i="17"/>
  <c r="K1000" i="17" l="1"/>
  <c r="A1002" i="17"/>
  <c r="A1003" i="17" l="1"/>
  <c r="K1001" i="17" l="1"/>
  <c r="A1004" i="17"/>
  <c r="K1002" i="17"/>
  <c r="A1005" i="17" l="1"/>
  <c r="K1003" i="17"/>
  <c r="A1006" i="17" l="1"/>
  <c r="K1004" i="17" l="1"/>
  <c r="A1007" i="17"/>
  <c r="A1008" i="17" l="1"/>
  <c r="K1006" i="17"/>
  <c r="K1005" i="17"/>
  <c r="A1009" i="17" l="1"/>
  <c r="A1010" i="17" l="1"/>
  <c r="K1007" i="17"/>
  <c r="K1008" i="17" l="1"/>
  <c r="K1009" i="17"/>
  <c r="A1011" i="17"/>
  <c r="A1012" i="17" l="1"/>
  <c r="K1010" i="17"/>
  <c r="A1013" i="17" l="1"/>
  <c r="K1012" i="17" l="1"/>
  <c r="A1014" i="17"/>
  <c r="K1011" i="17"/>
  <c r="K1013" i="17" l="1"/>
  <c r="A1015" i="17"/>
  <c r="A1016" i="17" l="1"/>
  <c r="K1015" i="17" l="1"/>
  <c r="K1014" i="17"/>
  <c r="A1017" i="17"/>
  <c r="A1018" i="17" l="1"/>
  <c r="A1019" i="17" l="1"/>
  <c r="K1016" i="17"/>
  <c r="K1017" i="17"/>
  <c r="K1018" i="17" l="1"/>
  <c r="A1020" i="17"/>
  <c r="A1021" i="17" l="1"/>
  <c r="K1019" i="17"/>
  <c r="K1020" i="17" l="1"/>
  <c r="A1022" i="17"/>
  <c r="A1023" i="17" l="1"/>
  <c r="K1021" i="17"/>
  <c r="A1024" i="17" l="1"/>
  <c r="K1023" i="17" l="1"/>
  <c r="K1022" i="17"/>
  <c r="A1025" i="17"/>
  <c r="A1026" i="17" l="1"/>
  <c r="A1027" i="17" l="1"/>
  <c r="K1024" i="17"/>
  <c r="K1025" i="17"/>
  <c r="A1028" i="17" l="1"/>
  <c r="K1026" i="17" l="1"/>
  <c r="A1029" i="17"/>
  <c r="K1027" i="17"/>
  <c r="A1030" i="17" l="1"/>
  <c r="K1029" i="17" l="1"/>
  <c r="K1028" i="17"/>
  <c r="A1031" i="17"/>
  <c r="A1032" i="17" l="1"/>
  <c r="A1033" i="17" l="1"/>
  <c r="K1030" i="17"/>
  <c r="K1031" i="17" l="1"/>
  <c r="K1032" i="17"/>
  <c r="A1034" i="17"/>
  <c r="A1035" i="17" l="1"/>
  <c r="K1034" i="17" l="1"/>
  <c r="K1033" i="17"/>
  <c r="A1036" i="17"/>
  <c r="K1035" i="17" l="1"/>
  <c r="A1037" i="17"/>
  <c r="K1036" i="17" l="1"/>
  <c r="A1038" i="17"/>
  <c r="A1039" i="17" l="1"/>
  <c r="K1037" i="17"/>
  <c r="K1038" i="17" l="1"/>
  <c r="A1040" i="17"/>
  <c r="A1041" i="17" l="1"/>
  <c r="K1039" i="17"/>
  <c r="A1042" i="17" l="1"/>
  <c r="K1041" i="17" l="1"/>
  <c r="A1043" i="17"/>
  <c r="K1040" i="17"/>
  <c r="A1044" i="17" l="1"/>
  <c r="A1045" i="17" l="1"/>
  <c r="K1042" i="17"/>
  <c r="A1046" i="17" l="1"/>
  <c r="K1043" i="17"/>
  <c r="A1047" i="17" l="1"/>
  <c r="K1044" i="17"/>
  <c r="K1045" i="17" l="1"/>
  <c r="A1048" i="17"/>
  <c r="K1047" i="17" l="1"/>
  <c r="A1049" i="17"/>
  <c r="K1046" i="17"/>
  <c r="K1048" i="17" l="1"/>
  <c r="A1050" i="17"/>
  <c r="A1051" i="17" l="1"/>
  <c r="K1049" i="17"/>
  <c r="A1052" i="17" l="1"/>
  <c r="K1051" i="17" l="1"/>
  <c r="A1053" i="17"/>
  <c r="K1050" i="17"/>
  <c r="A1054" i="17" l="1"/>
  <c r="A1055" i="17" l="1"/>
  <c r="K1052" i="17"/>
  <c r="K1053" i="17" l="1"/>
  <c r="A1056" i="17"/>
  <c r="A1057" i="17" l="1"/>
  <c r="K1055" i="17"/>
  <c r="K1054" i="17"/>
  <c r="K1056" i="17" l="1"/>
  <c r="A1058" i="17"/>
  <c r="A1059" i="17" l="1"/>
  <c r="K1057" i="17"/>
  <c r="A1060" i="17" l="1"/>
  <c r="K1059" i="17" l="1"/>
  <c r="A1061" i="17"/>
  <c r="K1058" i="17"/>
  <c r="K1060" i="17" l="1"/>
  <c r="A1062" i="17"/>
  <c r="K1061" i="17" l="1"/>
  <c r="A1063" i="17"/>
  <c r="A1064" i="17" l="1"/>
  <c r="K1063" i="17" l="1"/>
  <c r="A1065" i="17"/>
  <c r="K1062" i="17"/>
  <c r="A1066" i="17" l="1"/>
  <c r="K1064" i="17" l="1"/>
  <c r="K1065" i="17"/>
  <c r="A1067" i="17"/>
  <c r="A1068" i="17" l="1"/>
  <c r="K1066" i="17" l="1"/>
  <c r="K1067" i="17"/>
  <c r="A1069" i="17"/>
  <c r="A1070" i="17" l="1"/>
  <c r="K1068" i="17"/>
  <c r="A1071" i="17" l="1"/>
  <c r="K1070" i="17" l="1"/>
  <c r="A1072" i="17"/>
  <c r="K1069" i="17"/>
  <c r="A1073" i="17" l="1"/>
  <c r="K1071" i="17"/>
  <c r="K1072" i="17" l="1"/>
  <c r="A1074" i="17"/>
  <c r="K1073" i="17" l="1"/>
  <c r="A1075" i="17"/>
  <c r="A1076" i="17" l="1"/>
  <c r="A1077" i="17" l="1"/>
  <c r="K1074" i="17"/>
  <c r="K1075" i="17" l="1"/>
  <c r="A1078" i="17"/>
  <c r="A1079" i="17" l="1"/>
  <c r="K1076" i="17"/>
  <c r="K1077" i="17" l="1"/>
  <c r="K1078" i="17"/>
  <c r="A1080" i="17"/>
  <c r="A1081" i="17" l="1"/>
  <c r="K1079" i="17"/>
  <c r="A1082" i="17" l="1"/>
  <c r="A1083" i="17" l="1"/>
  <c r="K1081" i="17"/>
  <c r="K1080" i="17"/>
  <c r="K1082" i="17" l="1"/>
  <c r="A1084" i="17"/>
  <c r="A1085" i="17" l="1"/>
  <c r="K1083" i="17"/>
  <c r="A1086" i="17" l="1"/>
  <c r="K1084" i="17"/>
  <c r="A1087" i="17" l="1"/>
  <c r="K1086" i="17" l="1"/>
  <c r="A1088" i="17"/>
  <c r="K1085" i="17"/>
  <c r="A1089" i="17" l="1"/>
  <c r="K1087" i="17" l="1"/>
  <c r="K1088" i="17"/>
  <c r="A1090" i="17"/>
  <c r="K1089" i="17" l="1"/>
  <c r="A1091" i="17"/>
  <c r="A1092" i="17" l="1"/>
  <c r="K1090" i="17"/>
  <c r="A1093" i="17" l="1"/>
  <c r="K1091" i="17"/>
  <c r="A1094" i="17" l="1"/>
  <c r="K1092" i="17"/>
  <c r="A1095" i="17" l="1"/>
  <c r="K1093" i="17" l="1"/>
  <c r="A1096" i="17"/>
  <c r="K1094" i="17"/>
  <c r="K1095" i="17" l="1"/>
  <c r="A1097" i="17"/>
  <c r="A1098" i="17" l="1"/>
  <c r="K1096" i="17"/>
  <c r="A1099" i="17" l="1"/>
  <c r="K1097" i="17"/>
  <c r="A1100" i="17" l="1"/>
  <c r="K1098" i="17"/>
  <c r="A1101" i="17" l="1"/>
  <c r="K1099" i="17" l="1"/>
  <c r="A1102" i="17"/>
  <c r="K1100" i="17"/>
  <c r="A1103" i="17" l="1"/>
  <c r="A1104" i="17" l="1"/>
  <c r="K1101" i="17"/>
  <c r="K1102" i="17"/>
  <c r="A1105" i="17" l="1"/>
  <c r="A1106" i="17" l="1"/>
  <c r="K1103" i="17"/>
  <c r="K1104" i="17"/>
  <c r="A1107" i="17" l="1"/>
  <c r="K1106" i="17" l="1"/>
  <c r="A1108" i="17"/>
  <c r="K1105" i="17"/>
  <c r="A1109" i="17" l="1"/>
  <c r="K1107" i="17"/>
  <c r="A1110" i="17" l="1"/>
  <c r="K1108" i="17"/>
  <c r="A1111" i="17" l="1"/>
  <c r="A1112" i="17" l="1"/>
  <c r="K1109" i="17"/>
  <c r="K1110" i="17"/>
  <c r="A1113" i="17" l="1"/>
  <c r="A1114" i="17" l="1"/>
  <c r="K1112" i="17"/>
  <c r="K1111" i="17"/>
  <c r="A1115" i="17" l="1"/>
  <c r="K1113" i="17"/>
  <c r="K1114" i="17" l="1"/>
  <c r="A1116" i="17"/>
  <c r="A1117" i="17" l="1"/>
  <c r="K1115" i="17" l="1"/>
  <c r="A1118" i="17"/>
  <c r="K1116" i="17"/>
  <c r="A1119" i="17" l="1"/>
  <c r="K1117" i="17" l="1"/>
  <c r="A1120" i="17"/>
  <c r="K1118" i="17"/>
  <c r="K1119" i="17" l="1"/>
  <c r="A1121" i="17"/>
  <c r="A1122" i="17" l="1"/>
  <c r="K1120" i="17"/>
  <c r="A1123" i="17" l="1"/>
  <c r="A1124" i="17" l="1"/>
  <c r="K1121" i="17"/>
  <c r="K1122" i="17" l="1"/>
  <c r="K1123" i="17"/>
  <c r="A1125" i="17"/>
  <c r="K1124" i="17" l="1"/>
  <c r="A1126" i="17"/>
  <c r="A1127" i="17" l="1"/>
  <c r="A1128" i="17" l="1"/>
  <c r="K1125" i="17"/>
  <c r="A1129" i="17" l="1"/>
  <c r="K1126" i="17"/>
  <c r="K1127" i="17" l="1"/>
  <c r="K1128" i="17"/>
  <c r="A1130" i="17"/>
  <c r="A1131" i="17" l="1"/>
  <c r="K1129" i="17" l="1"/>
  <c r="A1132" i="17"/>
  <c r="A1133" i="17" l="1"/>
  <c r="K1130" i="17"/>
  <c r="A1134" i="17" l="1"/>
  <c r="K1131" i="17"/>
  <c r="A1135" i="17" l="1"/>
  <c r="K1132" i="17"/>
  <c r="K1133" i="17"/>
  <c r="K1134" i="17" l="1"/>
  <c r="A1136" i="17"/>
  <c r="K1135" i="17" l="1"/>
  <c r="A1137" i="17"/>
  <c r="A1138" i="17" l="1"/>
  <c r="A1139" i="17" l="1"/>
  <c r="K1136" i="17"/>
  <c r="K1137" i="17" l="1"/>
  <c r="A1140" i="17"/>
  <c r="K1138" i="17" l="1"/>
  <c r="A1141" i="17"/>
  <c r="K1140" i="17" l="1"/>
  <c r="A1142" i="17"/>
  <c r="K1139" i="17"/>
  <c r="A1143" i="17" l="1"/>
  <c r="K1141" i="17" l="1"/>
  <c r="A1144" i="17"/>
  <c r="A1145" i="17" l="1"/>
  <c r="K1142" i="17"/>
  <c r="A1146" i="17" l="1"/>
  <c r="K1143" i="17"/>
  <c r="K1144" i="17"/>
  <c r="A1147" i="17" l="1"/>
  <c r="K1145" i="17" l="1"/>
  <c r="K1146" i="17"/>
  <c r="A1148" i="17"/>
  <c r="K1147" i="17" l="1"/>
  <c r="A1149" i="17"/>
  <c r="A1150" i="17" l="1"/>
  <c r="K1148" i="17" l="1"/>
  <c r="K1149" i="17"/>
  <c r="A1151" i="17"/>
  <c r="K1150" i="17" l="1"/>
  <c r="A1152" i="17"/>
  <c r="K1151" i="17" l="1"/>
  <c r="A1153" i="17"/>
  <c r="K1152" i="17" l="1"/>
  <c r="A1154" i="17"/>
  <c r="A1155" i="17" l="1"/>
  <c r="K1153" i="17" l="1"/>
  <c r="A1156" i="17"/>
  <c r="K1154" i="17"/>
  <c r="K1155" i="17" l="1"/>
  <c r="A1157" i="17"/>
  <c r="A1158" i="17" l="1"/>
  <c r="K1156" i="17" l="1"/>
  <c r="A1159" i="17"/>
  <c r="K1157" i="17"/>
  <c r="A1160" i="17" l="1"/>
  <c r="K1158" i="17"/>
  <c r="A1161" i="17" l="1"/>
  <c r="K1159" i="17" l="1"/>
  <c r="A1162" i="17"/>
  <c r="K1160" i="17" l="1"/>
  <c r="A1163" i="17"/>
  <c r="A1164" i="17" l="1"/>
  <c r="K1162" i="17"/>
  <c r="K1161" i="17"/>
  <c r="K1163" i="17" l="1"/>
  <c r="A1165" i="17"/>
  <c r="K1164" i="17" l="1"/>
  <c r="A1166" i="17"/>
  <c r="A1167" i="17" l="1"/>
  <c r="K1165" i="17"/>
  <c r="A1168" i="17" l="1"/>
  <c r="K1166" i="17" l="1"/>
  <c r="A1169" i="17"/>
  <c r="K1167" i="17"/>
  <c r="K1168" i="17" l="1"/>
  <c r="A1170" i="17"/>
  <c r="K1169" i="17" l="1"/>
  <c r="A1171" i="17"/>
  <c r="K1170" i="17" l="1"/>
  <c r="A1172" i="17"/>
  <c r="A1173" i="17" l="1"/>
  <c r="K1171" i="17" l="1"/>
  <c r="A1174" i="17"/>
  <c r="K1172" i="17" l="1"/>
  <c r="A1175" i="17"/>
  <c r="A1176" i="17" l="1"/>
  <c r="K1173" i="17"/>
  <c r="K1175" i="17" l="1"/>
  <c r="A1177" i="17"/>
  <c r="K1174" i="17"/>
  <c r="K1176" i="17" l="1"/>
  <c r="A1178" i="17"/>
  <c r="A1179" i="17" l="1"/>
  <c r="K1177" i="17"/>
  <c r="A1180" i="17" l="1"/>
  <c r="K1178" i="17" l="1"/>
  <c r="A1181" i="17"/>
  <c r="A1182" i="17" l="1"/>
  <c r="K1179" i="17"/>
  <c r="K1180" i="17" l="1"/>
  <c r="A1183" i="17"/>
  <c r="K1182" i="17" l="1"/>
  <c r="A1184" i="17"/>
  <c r="K1181" i="17"/>
  <c r="K1183" i="17" l="1"/>
  <c r="A1185" i="17"/>
  <c r="A1186" i="17" l="1"/>
  <c r="K1184" i="17" l="1"/>
  <c r="A1187" i="17"/>
  <c r="K1185" i="17" l="1"/>
  <c r="A1188" i="17"/>
  <c r="K1187" i="17" l="1"/>
  <c r="A1189" i="17"/>
  <c r="K1186" i="17"/>
  <c r="A1190" i="17" l="1"/>
  <c r="A1191" i="17" l="1"/>
  <c r="K1188" i="17"/>
  <c r="K1189" i="17" l="1"/>
  <c r="K1190" i="17"/>
  <c r="A1192" i="17"/>
  <c r="A1193" i="17" l="1"/>
  <c r="K1191" i="17"/>
  <c r="K1192" i="17" l="1"/>
  <c r="A1194" i="17"/>
  <c r="A1195" i="17" l="1"/>
  <c r="K1193" i="17"/>
  <c r="A1196" i="17" l="1"/>
  <c r="A1197" i="17" l="1"/>
  <c r="K1195" i="17"/>
  <c r="K1194" i="17"/>
  <c r="K1196" i="17" l="1"/>
  <c r="A1198" i="17"/>
  <c r="K1197" i="17" l="1"/>
  <c r="A1199" i="17"/>
  <c r="A1200" i="17" l="1"/>
  <c r="K1198" i="17"/>
  <c r="K1199" i="17" l="1"/>
  <c r="A1201" i="17"/>
  <c r="A1202" i="17" l="1"/>
  <c r="A1203" i="17" l="1"/>
  <c r="K1201" i="17"/>
  <c r="K1200" i="17"/>
  <c r="K1202" i="17" l="1"/>
  <c r="A1204" i="17"/>
  <c r="A1205" i="17" l="1"/>
  <c r="K1203" i="17"/>
  <c r="K1204" i="17" l="1"/>
  <c r="A1206" i="17"/>
  <c r="A1207" i="17" l="1"/>
  <c r="A1208" i="17" l="1"/>
  <c r="K1205" i="17"/>
  <c r="K1206" i="17" l="1"/>
  <c r="K1207" i="17"/>
  <c r="A1209" i="17"/>
  <c r="A1210" i="17" l="1"/>
  <c r="K1209" i="17" l="1"/>
  <c r="A1211" i="17"/>
  <c r="K1208" i="17"/>
  <c r="A1212" i="17" l="1"/>
  <c r="K1210" i="17"/>
  <c r="K1211" i="17" l="1"/>
  <c r="A1213" i="17"/>
  <c r="K1212" i="17" l="1"/>
  <c r="A1214" i="17"/>
  <c r="K1213" i="17" l="1"/>
  <c r="A1215" i="17"/>
  <c r="K1214" i="17" l="1"/>
  <c r="A1216" i="17"/>
  <c r="A1217" i="17" l="1"/>
  <c r="K1215" i="17"/>
  <c r="A1218" i="17" l="1"/>
  <c r="K1216" i="17"/>
  <c r="K1217" i="17" l="1"/>
  <c r="A1219" i="17"/>
  <c r="A1220" i="17" l="1"/>
  <c r="A1221" i="17" l="1"/>
  <c r="K1219" i="17"/>
  <c r="K1218" i="17"/>
  <c r="A1222" i="17" l="1"/>
  <c r="K1220" i="17" l="1"/>
  <c r="K1221" i="17"/>
  <c r="A1223" i="17"/>
  <c r="A1224" i="17" l="1"/>
  <c r="K1222" i="17"/>
  <c r="K1223" i="17" l="1"/>
  <c r="A1225" i="17"/>
  <c r="A1226" i="17" l="1"/>
  <c r="K1224" i="17" l="1"/>
  <c r="A1227" i="17"/>
  <c r="K1225" i="17"/>
  <c r="A1228" i="17" l="1"/>
  <c r="K1226" i="17"/>
  <c r="A1229" i="17" l="1"/>
  <c r="K1227" i="17"/>
  <c r="A1230" i="17" l="1"/>
  <c r="K1229" i="17" l="1"/>
  <c r="A1231" i="17"/>
  <c r="K1228" i="17"/>
  <c r="A1232" i="17" l="1"/>
  <c r="A1233" i="17" l="1"/>
  <c r="K1231" i="17"/>
  <c r="K1230" i="17"/>
  <c r="A1234" i="17" l="1"/>
  <c r="K1232" i="17" l="1"/>
  <c r="A1235" i="17"/>
  <c r="K1233" i="17"/>
  <c r="K1234" i="17" l="1"/>
  <c r="A1236" i="17"/>
  <c r="A1237" i="17" l="1"/>
  <c r="K1235" i="17"/>
  <c r="A1238" i="17" l="1"/>
  <c r="K1236" i="17" l="1"/>
  <c r="K1237" i="17"/>
  <c r="A1239" i="17"/>
  <c r="A1240" i="17" l="1"/>
  <c r="K1238" i="17" l="1"/>
  <c r="A1241" i="17"/>
  <c r="K1239" i="17"/>
  <c r="A1242" i="17" l="1"/>
  <c r="A1243" i="17" l="1"/>
  <c r="K1241" i="17"/>
  <c r="K1240" i="17"/>
  <c r="A1244" i="17" l="1"/>
  <c r="A1245" i="17" l="1"/>
  <c r="K1243" i="17"/>
  <c r="K1242" i="17"/>
  <c r="A1246" i="17" l="1"/>
  <c r="K1244" i="17" l="1"/>
  <c r="A1247" i="17"/>
  <c r="K1245" i="17"/>
  <c r="A1248" i="17" l="1"/>
  <c r="A1249" i="17" l="1"/>
  <c r="K1246" i="17"/>
  <c r="K1247" i="17" l="1"/>
  <c r="A1250" i="17"/>
  <c r="K1248" i="17" l="1"/>
  <c r="A1251" i="17"/>
  <c r="K1249" i="17"/>
  <c r="A1252" i="17" l="1"/>
  <c r="K1250" i="17"/>
  <c r="A1253" i="17" l="1"/>
  <c r="K1251" i="17"/>
  <c r="A1254" i="17" l="1"/>
  <c r="A1255" i="17" l="1"/>
  <c r="K1252" i="17"/>
  <c r="A1256" i="17" l="1"/>
  <c r="K1254" i="17"/>
  <c r="K1253" i="17"/>
  <c r="A1257" i="17" l="1"/>
  <c r="K1255" i="17"/>
  <c r="A1258" i="17" l="1"/>
  <c r="A1259" i="17" l="1"/>
  <c r="K1257" i="17"/>
  <c r="K1256" i="17"/>
  <c r="A1260" i="17" l="1"/>
  <c r="A1261" i="17" l="1"/>
  <c r="K1258" i="17"/>
  <c r="A1262" i="17" l="1"/>
  <c r="K1260" i="17"/>
  <c r="K1259" i="17"/>
  <c r="A1263" i="17" l="1"/>
  <c r="K1261" i="17"/>
  <c r="K1262" i="17" l="1"/>
  <c r="A1264" i="17"/>
  <c r="K1263" i="17" l="1"/>
  <c r="A1265" i="17"/>
  <c r="K1264" i="17" l="1"/>
  <c r="A1266" i="17"/>
  <c r="K1265" i="17" l="1"/>
  <c r="A1267" i="17"/>
  <c r="A1268" i="17" l="1"/>
  <c r="A1269" i="17" l="1"/>
  <c r="K1267" i="17"/>
  <c r="K1266" i="17"/>
  <c r="A1270" i="17" l="1"/>
  <c r="K1268" i="17"/>
  <c r="A1271" i="17" l="1"/>
  <c r="K1269" i="17"/>
  <c r="K1270" i="17" l="1"/>
  <c r="A1272" i="17"/>
  <c r="A1273" i="17" l="1"/>
  <c r="K1271" i="17"/>
  <c r="A1274" i="17" l="1"/>
  <c r="K1272" i="17" l="1"/>
  <c r="K1273" i="17"/>
  <c r="A1275" i="17"/>
  <c r="K1274" i="17" l="1"/>
  <c r="A1276" i="17"/>
  <c r="A1277" i="17" l="1"/>
  <c r="K1275" i="17"/>
  <c r="A1278" i="17" l="1"/>
  <c r="K1276" i="17"/>
  <c r="A1279" i="17" l="1"/>
  <c r="K1277" i="17"/>
  <c r="K1278" i="17" l="1"/>
  <c r="A1280" i="17"/>
  <c r="K1279" i="17" l="1"/>
  <c r="A1281" i="17"/>
  <c r="A1282" i="17" l="1"/>
  <c r="K1280" i="17" l="1"/>
  <c r="A1283" i="17"/>
  <c r="K1281" i="17"/>
  <c r="K1282" i="17" l="1"/>
  <c r="A1284" i="17"/>
  <c r="K1283" i="17" l="1"/>
  <c r="A1285" i="17"/>
  <c r="A1286" i="17" l="1"/>
  <c r="A1287" i="17" l="1"/>
  <c r="K1284" i="17"/>
  <c r="K1285" i="17"/>
  <c r="K1286" i="17" l="1"/>
  <c r="A1288" i="17"/>
  <c r="K1287" i="17" l="1"/>
  <c r="A1289" i="17"/>
  <c r="A1290" i="17" l="1"/>
  <c r="K1288" i="17" l="1"/>
  <c r="K1289" i="17"/>
  <c r="A1291" i="17"/>
  <c r="K1290" i="17" l="1"/>
  <c r="A1292" i="17"/>
  <c r="A1293" i="17" l="1"/>
  <c r="K1291" i="17"/>
  <c r="A1294" i="17" l="1"/>
  <c r="K1292" i="17" l="1"/>
  <c r="K1293" i="17"/>
  <c r="A1295" i="17"/>
  <c r="A1296" i="17" l="1"/>
  <c r="K1294" i="17" l="1"/>
  <c r="K1295" i="17"/>
  <c r="A1297" i="17"/>
  <c r="A1298" i="17" l="1"/>
  <c r="K1296" i="17"/>
  <c r="A1299" i="17" l="1"/>
  <c r="K1297" i="17" l="1"/>
  <c r="A1300" i="17"/>
  <c r="A1301" i="17" l="1"/>
  <c r="K1298" i="17"/>
  <c r="K1300" i="17" l="1"/>
  <c r="A1302" i="17"/>
  <c r="K1299" i="17"/>
  <c r="K1301" i="17" l="1"/>
  <c r="A1303" i="17"/>
  <c r="A1304" i="17" l="1"/>
  <c r="K1302" i="17"/>
  <c r="A1305" i="17" l="1"/>
  <c r="K1303" i="17"/>
  <c r="K1304" i="17" l="1"/>
  <c r="A1306" i="17"/>
  <c r="K1305" i="17" l="1"/>
  <c r="A1307" i="17"/>
  <c r="A1308" i="17" l="1"/>
  <c r="K1306" i="17"/>
  <c r="K1307" i="17" l="1"/>
  <c r="A1309" i="17"/>
  <c r="K1308" i="17" l="1"/>
  <c r="A1310" i="17"/>
  <c r="A1311" i="17" l="1"/>
  <c r="K1309" i="17"/>
  <c r="K1310" i="17" l="1"/>
  <c r="A1312" i="17"/>
  <c r="A1313" i="17" l="1"/>
  <c r="K1311" i="17"/>
  <c r="K1312" i="17" l="1"/>
  <c r="A1314" i="17"/>
  <c r="K1313" i="17" l="1"/>
  <c r="A1315" i="17"/>
  <c r="A1316" i="17" l="1"/>
  <c r="K1314" i="17" l="1"/>
  <c r="K1315" i="17"/>
  <c r="A1317" i="17"/>
  <c r="K1316" i="17" l="1"/>
  <c r="A1318" i="17"/>
  <c r="K1317" i="17" l="1"/>
  <c r="A1319" i="17"/>
  <c r="A1320" i="17" l="1"/>
  <c r="K1319" i="17" l="1"/>
  <c r="A1321" i="17"/>
  <c r="K1318" i="17"/>
  <c r="K1320" i="17" l="1"/>
  <c r="A1322" i="17"/>
  <c r="A1323" i="17" l="1"/>
  <c r="K1321" i="17" l="1"/>
  <c r="K1322" i="17"/>
  <c r="A1324" i="17"/>
  <c r="K1323" i="17" l="1"/>
  <c r="A1325" i="17"/>
  <c r="K1324" i="17" l="1"/>
  <c r="A1326" i="17"/>
  <c r="A1327" i="17" l="1"/>
  <c r="K1325" i="17"/>
  <c r="K1326" i="17" l="1"/>
  <c r="A1328" i="17"/>
  <c r="A1329" i="17" l="1"/>
  <c r="K1327" i="17" l="1"/>
  <c r="A1330" i="17"/>
  <c r="K1328" i="17"/>
  <c r="A1331" i="17" l="1"/>
  <c r="K1329" i="17"/>
  <c r="A1332" i="17" l="1"/>
  <c r="A1333" i="17" l="1"/>
  <c r="K1330" i="17"/>
  <c r="K1331" i="17"/>
  <c r="A1334" i="17" l="1"/>
  <c r="K1332" i="17"/>
  <c r="A1335" i="17" l="1"/>
  <c r="K1333" i="17"/>
  <c r="K1334" i="17" l="1"/>
  <c r="A1336" i="17"/>
  <c r="A1337" i="17" l="1"/>
  <c r="K1335" i="17"/>
  <c r="A1338" i="17" l="1"/>
  <c r="K1336" i="17"/>
  <c r="K1337" i="17" l="1"/>
  <c r="A1339" i="17"/>
  <c r="K1338" i="17" l="1"/>
  <c r="A1340" i="17"/>
  <c r="A1341" i="17" l="1"/>
  <c r="K1339" i="17"/>
  <c r="K1340" i="17" l="1"/>
  <c r="A1342" i="17"/>
  <c r="A1343" i="17" l="1"/>
  <c r="A1344" i="17" l="1"/>
  <c r="K1341" i="17"/>
  <c r="K1342" i="17" l="1"/>
  <c r="K1343" i="17"/>
  <c r="A1345" i="17"/>
  <c r="K1344" i="17" l="1"/>
  <c r="A1346" i="17"/>
  <c r="A1347" i="17" l="1"/>
  <c r="K1345" i="17"/>
  <c r="A1348" i="17" l="1"/>
  <c r="K1346" i="17"/>
  <c r="A1349" i="17" l="1"/>
  <c r="A1350" i="17" l="1"/>
  <c r="K1347" i="17"/>
  <c r="K1348" i="17" l="1"/>
  <c r="A1351" i="17"/>
  <c r="K1349" i="17" l="1"/>
  <c r="A1352" i="17"/>
  <c r="K1350" i="17"/>
  <c r="K1351" i="17" l="1"/>
  <c r="A1353" i="17"/>
  <c r="K1352" i="17" l="1"/>
  <c r="A1354" i="17"/>
  <c r="K1353" i="17" l="1"/>
  <c r="A1355" i="17"/>
  <c r="A1356" i="17" l="1"/>
  <c r="K1354" i="17"/>
  <c r="A1357" i="17" l="1"/>
  <c r="K1355" i="17"/>
  <c r="A1358" i="17" l="1"/>
  <c r="K1356" i="17" l="1"/>
  <c r="A1359" i="17"/>
  <c r="K1358" i="17" l="1"/>
  <c r="A1360" i="17"/>
  <c r="K1357" i="17"/>
  <c r="A1361" i="17" l="1"/>
  <c r="K1359" i="17"/>
  <c r="K1360" i="17" l="1"/>
  <c r="A1362" i="17"/>
  <c r="A1363" i="17" l="1"/>
  <c r="K1361" i="17"/>
  <c r="A1364" i="17" l="1"/>
  <c r="K1362" i="17" l="1"/>
  <c r="A1365" i="17"/>
  <c r="K1363" i="17"/>
  <c r="A1366" i="17" l="1"/>
  <c r="K1365" i="17" l="1"/>
  <c r="A1367" i="17"/>
  <c r="K1364" i="17"/>
  <c r="A1368" i="17" l="1"/>
  <c r="K1366" i="17" l="1"/>
  <c r="A1369" i="17"/>
  <c r="K1367" i="17" l="1"/>
  <c r="K1368" i="17"/>
  <c r="A1370" i="17"/>
  <c r="A1371" i="17" l="1"/>
  <c r="K1369" i="17"/>
  <c r="A1372" i="17" l="1"/>
  <c r="K1370" i="17" l="1"/>
  <c r="K1371" i="17"/>
  <c r="A1373" i="17"/>
  <c r="K1372" i="17" l="1"/>
  <c r="A1374" i="17"/>
  <c r="A1375" i="17" l="1"/>
  <c r="K1373" i="17" l="1"/>
  <c r="K1374" i="17"/>
  <c r="A1376" i="17"/>
  <c r="A1377" i="17" l="1"/>
  <c r="K1375" i="17"/>
  <c r="A1378" i="17" l="1"/>
  <c r="K1376" i="17" l="1"/>
  <c r="K1377" i="17"/>
  <c r="A1379" i="17"/>
  <c r="K1378" i="17" l="1"/>
  <c r="A1380" i="17"/>
  <c r="K1379" i="17" l="1"/>
  <c r="A1381" i="17"/>
  <c r="A1382" i="17" l="1"/>
  <c r="K1380" i="17"/>
  <c r="A1383" i="17" l="1"/>
  <c r="K1381" i="17"/>
  <c r="A1384" i="17" l="1"/>
  <c r="K1382" i="17"/>
  <c r="K1383" i="17" l="1"/>
  <c r="A1385" i="17"/>
  <c r="K1384" i="17" l="1"/>
  <c r="A1386" i="17"/>
  <c r="A1387" i="17" l="1"/>
  <c r="K1385" i="17" l="1"/>
  <c r="A1388" i="17"/>
  <c r="K1386" i="17" l="1"/>
  <c r="K1387" i="17"/>
  <c r="A1389" i="17"/>
  <c r="A1390" i="17" l="1"/>
  <c r="K1388" i="17"/>
  <c r="A1391" i="17" l="1"/>
  <c r="K1389" i="17"/>
  <c r="K1390" i="17" l="1"/>
  <c r="A1392" i="17"/>
  <c r="A1393" i="17" l="1"/>
  <c r="K1391" i="17" l="1"/>
  <c r="A1394" i="17"/>
  <c r="K1392" i="17"/>
  <c r="A1395" i="17" l="1"/>
  <c r="A1396" i="17" l="1"/>
  <c r="K1394" i="17"/>
  <c r="K1393" i="17"/>
  <c r="K1395" i="17" l="1"/>
  <c r="A1397" i="17"/>
  <c r="K1396" i="17" l="1"/>
  <c r="A1398" i="17"/>
  <c r="A1399" i="17" l="1"/>
  <c r="K1397" i="17" l="1"/>
  <c r="A1400" i="17"/>
  <c r="K1398" i="17"/>
  <c r="K1399" i="17" l="1"/>
  <c r="A1401" i="17"/>
  <c r="A1402" i="17" l="1"/>
  <c r="K1400" i="17"/>
  <c r="A1403" i="17" l="1"/>
  <c r="K1401" i="17"/>
  <c r="A1404" i="17" l="1"/>
  <c r="K1402" i="17" l="1"/>
  <c r="A1405" i="17"/>
  <c r="K1403" i="17" l="1"/>
  <c r="A1406" i="17"/>
  <c r="K1404" i="17"/>
  <c r="A1407" i="17" l="1"/>
  <c r="G114" i="16"/>
  <c r="H115" i="16"/>
  <c r="G115" i="16"/>
  <c r="H114" i="16"/>
  <c r="H112" i="16"/>
  <c r="G112" i="16"/>
  <c r="H110" i="16"/>
  <c r="G110" i="16"/>
  <c r="H8" i="16"/>
  <c r="G8" i="16"/>
  <c r="I8" i="16" s="1"/>
  <c r="H118" i="16"/>
  <c r="G118" i="16"/>
  <c r="H116" i="16"/>
  <c r="G116" i="16"/>
  <c r="H119" i="16"/>
  <c r="G119" i="16"/>
  <c r="I118" i="16" l="1"/>
  <c r="I119" i="16"/>
  <c r="I116" i="16"/>
  <c r="I114" i="16"/>
  <c r="I115" i="16"/>
  <c r="I112" i="16"/>
  <c r="I110" i="16"/>
  <c r="A1408" i="17"/>
  <c r="K1406" i="17"/>
  <c r="K1405" i="17"/>
  <c r="J115" i="16"/>
  <c r="J114" i="16"/>
  <c r="J112" i="16"/>
  <c r="J110" i="16"/>
  <c r="J8" i="16"/>
  <c r="J118" i="16"/>
  <c r="J116" i="16"/>
  <c r="J119" i="16"/>
  <c r="L112" i="16" l="1"/>
  <c r="A1409" i="17"/>
  <c r="K1407" i="17"/>
  <c r="L110" i="16"/>
  <c r="L115" i="16"/>
  <c r="L119" i="16"/>
  <c r="L8" i="16"/>
  <c r="L114" i="16"/>
  <c r="L116" i="16"/>
  <c r="L118" i="16"/>
  <c r="A1410" i="17" l="1"/>
  <c r="K1408" i="17" l="1"/>
  <c r="A1411" i="17"/>
  <c r="K1409" i="17" l="1"/>
  <c r="K1410" i="17"/>
  <c r="A1412" i="17"/>
  <c r="A1413" i="17" l="1"/>
  <c r="K1411" i="17"/>
  <c r="K1412" i="17" l="1"/>
  <c r="A1414" i="17"/>
  <c r="K1413" i="17" l="1"/>
  <c r="A1415" i="17"/>
  <c r="K1414" i="17" l="1"/>
  <c r="A1416" i="17"/>
  <c r="K1415" i="17" l="1"/>
  <c r="A1417" i="17"/>
  <c r="K1416" i="17" l="1"/>
  <c r="A1418" i="17"/>
  <c r="K1417" i="17" l="1"/>
  <c r="A1419" i="17"/>
  <c r="A1420" i="17" l="1"/>
  <c r="K1418" i="17"/>
  <c r="A1421" i="17" l="1"/>
  <c r="A1422" i="17" l="1"/>
  <c r="K1419" i="17"/>
  <c r="K1420" i="17" l="1"/>
  <c r="K1421" i="17"/>
  <c r="A1423" i="17"/>
  <c r="K1422" i="17" l="1"/>
  <c r="A1424" i="17"/>
  <c r="A1425" i="17" l="1"/>
  <c r="K1423" i="17"/>
  <c r="A1426" i="17" l="1"/>
  <c r="K1424" i="17" l="1"/>
  <c r="K1425" i="17"/>
  <c r="A1427" i="17"/>
  <c r="K1426" i="17" l="1"/>
  <c r="A1428" i="17"/>
  <c r="A1429" i="17" l="1"/>
  <c r="K1427" i="17"/>
  <c r="A1430" i="17" l="1"/>
  <c r="K1428" i="17"/>
  <c r="A1431" i="17" l="1"/>
  <c r="K1429" i="17" l="1"/>
  <c r="A1432" i="17"/>
  <c r="A1433" i="17" l="1"/>
  <c r="K1430" i="17"/>
  <c r="K1431" i="17" l="1"/>
  <c r="K1432" i="17"/>
  <c r="A1434" i="17"/>
  <c r="K1433" i="17" l="1"/>
  <c r="A1435" i="17"/>
  <c r="A1436" i="17" l="1"/>
  <c r="K1434" i="17"/>
  <c r="A1437" i="17" l="1"/>
  <c r="K1435" i="17"/>
  <c r="K1436" i="17" l="1"/>
  <c r="A1438" i="17"/>
  <c r="A1439" i="17" l="1"/>
  <c r="K1437" i="17"/>
  <c r="A1440" i="17" l="1"/>
  <c r="K1438" i="17"/>
  <c r="K1439" i="17" l="1"/>
  <c r="A1441" i="17"/>
  <c r="K1440" i="17" l="1"/>
  <c r="A1442" i="17"/>
  <c r="K1441" i="17" l="1"/>
  <c r="A1443" i="17"/>
  <c r="K1442" i="17" l="1"/>
  <c r="A1444" i="17"/>
  <c r="A1445" i="17" l="1"/>
  <c r="K1443" i="17"/>
  <c r="A1446" i="17" l="1"/>
  <c r="K1444" i="17"/>
  <c r="K1445" i="17" l="1"/>
  <c r="A1447" i="17"/>
  <c r="A1448" i="17" l="1"/>
  <c r="K1446" i="17"/>
  <c r="A1449" i="17" l="1"/>
  <c r="K1447" i="17" l="1"/>
  <c r="A1450" i="17"/>
  <c r="K1448" i="17" l="1"/>
  <c r="K1449" i="17"/>
  <c r="A1451" i="17"/>
  <c r="K1450" i="17" l="1"/>
  <c r="A1452" i="17"/>
  <c r="A1453" i="17" l="1"/>
  <c r="K1451" i="17"/>
  <c r="A1454" i="17" l="1"/>
  <c r="K1452" i="17" l="1"/>
  <c r="K1453" i="17"/>
  <c r="A1455" i="17"/>
  <c r="A1456" i="17" l="1"/>
  <c r="K1454" i="17" l="1"/>
  <c r="A1457" i="17"/>
  <c r="K1455" i="17" l="1"/>
  <c r="K1456" i="17"/>
  <c r="A1458" i="17"/>
  <c r="K1457" i="17" l="1"/>
  <c r="A1459" i="17"/>
  <c r="K1458" i="17" l="1"/>
  <c r="A1460" i="17"/>
  <c r="K1459" i="17" l="1"/>
  <c r="A1461" i="17"/>
  <c r="A1462" i="17" l="1"/>
  <c r="K1460" i="17" l="1"/>
  <c r="K1461" i="17"/>
  <c r="A1463" i="17"/>
  <c r="K1462" i="17" l="1"/>
  <c r="A1464" i="17"/>
  <c r="K1463" i="17" l="1"/>
  <c r="A1465" i="17"/>
  <c r="K1464" i="17" l="1"/>
  <c r="A1466" i="17"/>
  <c r="K1465" i="17" l="1"/>
  <c r="A1467" i="17"/>
  <c r="A1468" i="17" l="1"/>
  <c r="K1466" i="17" l="1"/>
  <c r="A1469" i="17"/>
  <c r="K1467" i="17" l="1"/>
  <c r="K1468" i="17"/>
  <c r="A1470" i="17"/>
  <c r="K1469" i="17" l="1"/>
  <c r="A1471" i="17"/>
  <c r="A1472" i="17" l="1"/>
  <c r="K1470" i="17"/>
  <c r="K1471" i="17" l="1"/>
  <c r="A1473" i="17"/>
  <c r="A1474" i="17" l="1"/>
  <c r="K1472" i="17"/>
  <c r="K1473" i="17" l="1"/>
  <c r="A1475" i="17"/>
  <c r="K1474" i="17" l="1"/>
  <c r="A1476" i="17"/>
  <c r="K1475" i="17" l="1"/>
  <c r="A1477" i="17"/>
  <c r="A1478" i="17" l="1"/>
  <c r="K1476" i="17" l="1"/>
  <c r="K1477" i="17"/>
  <c r="A1479" i="17"/>
  <c r="A1480" i="17" l="1"/>
  <c r="K1478" i="17" l="1"/>
  <c r="A1481" i="17"/>
  <c r="K1479" i="17" l="1"/>
  <c r="A1482" i="17"/>
  <c r="K1480" i="17"/>
  <c r="K1481" i="17" l="1"/>
  <c r="A1483" i="17"/>
  <c r="A1484" i="17" l="1"/>
  <c r="A1485" i="17" l="1"/>
  <c r="K1482" i="17"/>
  <c r="A1486" i="17" l="1"/>
  <c r="K1483" i="17"/>
  <c r="A1487" i="17" l="1"/>
  <c r="K1485" i="17"/>
  <c r="K1484" i="17"/>
  <c r="K1486" i="17" l="1"/>
  <c r="A1488" i="17"/>
  <c r="K1487" i="17" l="1"/>
  <c r="A1489" i="17"/>
  <c r="A1490" i="17" l="1"/>
  <c r="K1488" i="17"/>
  <c r="K1489" i="17" l="1"/>
  <c r="A1491" i="17"/>
  <c r="K1490" i="17" l="1"/>
  <c r="A1492" i="17"/>
  <c r="A1493" i="17" l="1"/>
  <c r="K1491" i="17"/>
  <c r="A1494" i="17" l="1"/>
  <c r="K1492" i="17"/>
  <c r="A1495" i="17" l="1"/>
  <c r="K1493" i="17"/>
  <c r="K1494" i="17" l="1"/>
  <c r="A1496" i="17"/>
  <c r="K1495" i="17" l="1"/>
  <c r="A1497" i="17"/>
  <c r="A1498" i="17" l="1"/>
  <c r="K1496" i="17"/>
  <c r="A1499" i="17" l="1"/>
  <c r="K1497" i="17"/>
  <c r="K1498" i="17" l="1"/>
  <c r="A1500" i="17"/>
  <c r="A1501" i="17" l="1"/>
  <c r="K1499" i="17"/>
  <c r="A1502" i="17" l="1"/>
  <c r="K1500" i="17"/>
  <c r="K1501" i="17" l="1"/>
  <c r="A1503" i="17"/>
  <c r="A1504" i="17" l="1"/>
  <c r="K1502" i="17"/>
  <c r="A1505" i="17" l="1"/>
  <c r="K1503" i="17"/>
  <c r="A1506" i="17" l="1"/>
  <c r="K1504" i="17"/>
  <c r="A1507" i="17" l="1"/>
  <c r="K1505" i="17"/>
  <c r="A1508" i="17" l="1"/>
  <c r="K1507" i="17" l="1"/>
  <c r="A1509" i="17"/>
  <c r="K1506" i="17"/>
  <c r="A1510" i="17" l="1"/>
  <c r="K1508" i="17"/>
  <c r="K1509" i="17" l="1"/>
  <c r="A1511" i="17"/>
  <c r="K1510" i="17" l="1"/>
  <c r="A1512" i="17"/>
  <c r="K1511" i="17" l="1"/>
  <c r="A1513" i="17"/>
  <c r="K1512" i="17" l="1"/>
  <c r="A1514" i="17"/>
  <c r="K1513" i="17" l="1"/>
  <c r="A1515" i="17"/>
  <c r="K1514" i="17" l="1"/>
  <c r="A1516" i="17"/>
  <c r="K1515" i="17" l="1"/>
  <c r="A1517" i="17"/>
  <c r="K1516" i="17" l="1"/>
  <c r="A1518" i="17"/>
  <c r="A1519" i="17" l="1"/>
  <c r="K1517" i="17"/>
  <c r="K1518" i="17" l="1"/>
  <c r="A1520" i="17"/>
  <c r="A1521" i="17" l="1"/>
  <c r="K1520" i="17" l="1"/>
  <c r="A1522" i="17"/>
  <c r="K1519" i="17"/>
  <c r="K1521" i="17" l="1"/>
  <c r="A1523" i="17"/>
  <c r="A1524" i="17" l="1"/>
  <c r="K1522" i="17"/>
  <c r="K1523" i="17" l="1"/>
  <c r="A1525" i="17"/>
  <c r="A1526" i="17" l="1"/>
  <c r="K1524" i="17"/>
  <c r="K1525" i="17" l="1"/>
  <c r="A1527" i="17"/>
  <c r="K1526" i="17" l="1"/>
  <c r="A1528" i="17"/>
  <c r="K1527" i="17" l="1"/>
  <c r="A1529" i="17"/>
  <c r="K1528" i="17" l="1"/>
  <c r="A1530" i="17"/>
  <c r="K1529" i="17" l="1"/>
  <c r="A1531" i="17"/>
  <c r="A1532" i="17" l="1"/>
  <c r="K1530" i="17" l="1"/>
  <c r="K1531" i="17"/>
  <c r="A1533" i="17"/>
  <c r="K1532" i="17" l="1"/>
  <c r="A1534" i="17"/>
  <c r="A1535" i="17" l="1"/>
  <c r="K1533" i="17"/>
  <c r="A1536" i="17" l="1"/>
  <c r="K1534" i="17"/>
  <c r="K1535" i="17" l="1"/>
  <c r="A1537" i="17"/>
  <c r="A1538" i="17" l="1"/>
  <c r="K1536" i="17"/>
  <c r="K1537" i="17" l="1"/>
  <c r="A1539" i="17"/>
  <c r="K1538" i="17" l="1"/>
  <c r="A1540" i="17"/>
  <c r="A1541" i="17" l="1"/>
  <c r="K1540" i="17" l="1"/>
  <c r="A1542" i="17"/>
  <c r="K1539" i="17"/>
  <c r="K1541" i="17" l="1"/>
  <c r="A1543" i="17"/>
  <c r="K1542" i="17" l="1"/>
  <c r="A1544" i="17"/>
  <c r="K1543" i="17" l="1"/>
  <c r="A1545" i="17"/>
  <c r="A1546" i="17" l="1"/>
  <c r="A1547" i="17" l="1"/>
  <c r="K1544" i="17"/>
  <c r="A1548" i="17" l="1"/>
  <c r="K1546" i="17"/>
  <c r="K1545" i="17"/>
  <c r="K1547" i="17" l="1"/>
  <c r="A1549" i="17"/>
  <c r="K1548" i="17" l="1"/>
  <c r="A1550" i="17"/>
  <c r="K1549" i="17" l="1"/>
  <c r="A1551" i="17"/>
  <c r="A1552" i="17" l="1"/>
  <c r="K1550" i="17"/>
  <c r="A1553" i="17" l="1"/>
  <c r="K1551" i="17"/>
  <c r="K1552" i="17" l="1"/>
  <c r="A1554" i="17"/>
  <c r="A1555" i="17" l="1"/>
  <c r="K1553" i="17"/>
  <c r="K1554" i="17" l="1"/>
  <c r="A1556" i="17"/>
  <c r="A1557" i="17" l="1"/>
  <c r="K1555" i="17"/>
  <c r="A1558" i="17" l="1"/>
  <c r="K1556" i="17"/>
  <c r="A1559" i="17" l="1"/>
  <c r="K1557" i="17"/>
  <c r="A1560" i="17" l="1"/>
  <c r="K1559" i="17" l="1"/>
  <c r="A1561" i="17"/>
  <c r="K1558" i="17"/>
  <c r="A1562" i="17" l="1"/>
  <c r="K1560" i="17"/>
  <c r="A1563" i="17" l="1"/>
  <c r="K1561" i="17"/>
  <c r="K1562" i="17" l="1"/>
  <c r="A1564" i="17"/>
  <c r="A1565" i="17" l="1"/>
  <c r="K1563" i="17"/>
  <c r="A1566" i="17" l="1"/>
  <c r="K1564" i="17"/>
  <c r="K1565" i="17" l="1"/>
  <c r="A1567" i="17"/>
  <c r="A1568" i="17" l="1"/>
  <c r="K1566" i="17"/>
  <c r="A1569" i="17" l="1"/>
  <c r="K1567" i="17" l="1"/>
  <c r="A1570" i="17"/>
  <c r="K1568" i="17" l="1"/>
  <c r="A1571" i="17"/>
  <c r="K1569" i="17"/>
  <c r="A1572" i="17" l="1"/>
  <c r="K1570" i="17"/>
  <c r="K1571" i="17" l="1"/>
  <c r="A1573" i="17"/>
  <c r="A1574" i="17" l="1"/>
  <c r="K1572" i="17"/>
  <c r="A1575" i="17" l="1"/>
  <c r="K1573" i="17"/>
  <c r="A1576" i="17" l="1"/>
  <c r="K1574" i="17" l="1"/>
  <c r="A1577" i="17"/>
  <c r="K1575" i="17"/>
  <c r="A1578" i="17" l="1"/>
  <c r="K1576" i="17"/>
  <c r="A1579" i="17" l="1"/>
  <c r="K1577" i="17"/>
  <c r="K1578" i="17" l="1"/>
  <c r="A1580" i="17"/>
  <c r="A1581" i="17" l="1"/>
  <c r="K1579" i="17"/>
  <c r="A1582" i="17" l="1"/>
  <c r="K1580" i="17" l="1"/>
  <c r="A1583" i="17"/>
  <c r="K1581" i="17"/>
  <c r="A1584" i="17" l="1"/>
  <c r="K1582" i="17"/>
  <c r="A1585" i="17" l="1"/>
  <c r="K1583" i="17"/>
  <c r="A1586" i="17" l="1"/>
  <c r="K1584" i="17"/>
  <c r="K1585" i="17" l="1"/>
  <c r="A1587" i="17"/>
  <c r="K1586" i="17" l="1"/>
  <c r="A1588" i="17"/>
  <c r="K1587" i="17" l="1"/>
  <c r="A1589" i="17"/>
  <c r="K1588" i="17" l="1"/>
  <c r="A1590" i="17"/>
  <c r="A1591" i="17" l="1"/>
  <c r="K1589" i="17"/>
  <c r="K1590" i="17" l="1"/>
  <c r="A1592" i="17"/>
  <c r="A1593" i="17" l="1"/>
  <c r="K1591" i="17"/>
  <c r="A1594" i="17" l="1"/>
  <c r="K1592" i="17" l="1"/>
  <c r="K1593" i="17"/>
  <c r="A1595" i="17"/>
  <c r="K1594" i="17" l="1"/>
  <c r="A1596" i="17"/>
  <c r="K1595" i="17" l="1"/>
  <c r="A1597" i="17"/>
  <c r="K1596" i="17" l="1"/>
  <c r="A1598" i="17"/>
  <c r="K1597" i="17" l="1"/>
  <c r="A1599" i="17"/>
  <c r="A1600" i="17" l="1"/>
  <c r="K1598" i="17"/>
  <c r="A1601" i="17" l="1"/>
  <c r="K1599" i="17"/>
  <c r="K1600" i="17" l="1"/>
  <c r="A1602" i="17"/>
  <c r="K1601" i="17" l="1"/>
  <c r="A1603" i="17"/>
  <c r="A1604" i="17" l="1"/>
  <c r="K1602" i="17"/>
  <c r="A1605" i="17" l="1"/>
  <c r="K1603" i="17"/>
  <c r="A1606" i="17" l="1"/>
  <c r="K1604" i="17" l="1"/>
  <c r="K1605" i="17"/>
  <c r="A1607" i="17"/>
  <c r="K1606" i="17" l="1"/>
  <c r="A1608" i="17"/>
  <c r="K1607" i="17" l="1"/>
  <c r="A1609" i="17"/>
  <c r="K1608" i="17" l="1"/>
  <c r="A1610" i="17"/>
  <c r="A1611" i="17" l="1"/>
  <c r="K1609" i="17"/>
  <c r="K1610" i="17" l="1"/>
  <c r="A1612" i="17"/>
  <c r="A1613" i="17" l="1"/>
  <c r="K1611" i="17"/>
  <c r="A1614" i="17" l="1"/>
  <c r="K1612" i="17"/>
  <c r="K1613" i="17" l="1"/>
  <c r="A1615" i="17"/>
  <c r="K1614" i="17" l="1"/>
  <c r="A1616" i="17"/>
  <c r="A1617" i="17" l="1"/>
  <c r="K1615" i="17"/>
  <c r="A1618" i="17" l="1"/>
  <c r="K1616" i="17"/>
  <c r="A1619" i="17" l="1"/>
  <c r="K1617" i="17"/>
  <c r="A1620" i="17" l="1"/>
  <c r="K1618" i="17"/>
  <c r="K1619" i="17" l="1"/>
  <c r="A1621" i="17"/>
  <c r="A1622" i="17" l="1"/>
  <c r="K1620" i="17"/>
  <c r="A1623" i="17" l="1"/>
  <c r="K1621" i="17"/>
  <c r="A1624" i="17" l="1"/>
  <c r="K1622" i="17"/>
  <c r="A1625" i="17" l="1"/>
  <c r="K1623" i="17"/>
  <c r="A1626" i="17" l="1"/>
  <c r="K1624" i="17"/>
  <c r="K1625" i="17" l="1"/>
  <c r="A1627" i="17"/>
  <c r="K1626" i="17" l="1"/>
  <c r="A1628" i="17"/>
  <c r="A1629" i="17" l="1"/>
  <c r="K1627" i="17"/>
  <c r="A1630" i="17" l="1"/>
  <c r="K1628" i="17"/>
  <c r="A1631" i="17" l="1"/>
  <c r="K1629" i="17"/>
  <c r="A1632" i="17" l="1"/>
  <c r="K1630" i="17"/>
  <c r="A1633" i="17" l="1"/>
  <c r="K1631" i="17" l="1"/>
  <c r="K1632" i="17"/>
  <c r="A1634" i="17"/>
  <c r="A1635" i="17" l="1"/>
  <c r="K1633" i="17"/>
  <c r="A1636" i="17" l="1"/>
  <c r="K1634" i="17"/>
  <c r="A1637" i="17" l="1"/>
  <c r="K1635" i="17"/>
  <c r="A1638" i="17" l="1"/>
  <c r="K1636" i="17"/>
  <c r="A1639" i="17" l="1"/>
  <c r="K1637" i="17" l="1"/>
  <c r="K1638" i="17"/>
  <c r="A1640" i="17"/>
  <c r="K1639" i="17" l="1"/>
  <c r="A1641" i="17"/>
  <c r="A1642" i="17" l="1"/>
  <c r="K1640" i="17"/>
  <c r="A1643" i="17" l="1"/>
  <c r="K1641" i="17"/>
  <c r="A1644" i="17" l="1"/>
  <c r="K1642" i="17"/>
  <c r="A1645" i="17" l="1"/>
  <c r="K1643" i="17" l="1"/>
  <c r="A1646" i="17"/>
  <c r="K1644" i="17" l="1"/>
  <c r="A1647" i="17"/>
  <c r="K1645" i="17"/>
  <c r="K1646" i="17" l="1"/>
  <c r="A1648" i="17"/>
  <c r="A1649" i="17" l="1"/>
  <c r="K1647" i="17"/>
  <c r="A1650" i="17" l="1"/>
  <c r="K1648" i="17"/>
  <c r="A1651" i="17" l="1"/>
  <c r="K1649" i="17"/>
  <c r="K1650" i="17" l="1"/>
  <c r="A1652" i="17"/>
  <c r="A1653" i="17" l="1"/>
  <c r="K1651" i="17"/>
  <c r="A1654" i="17" l="1"/>
  <c r="K1652" i="17"/>
  <c r="A1655" i="17" l="1"/>
  <c r="K1653" i="17"/>
  <c r="K1654" i="17" l="1"/>
  <c r="A1656" i="17"/>
  <c r="K1655" i="17" l="1"/>
  <c r="A1657" i="17"/>
  <c r="A1658" i="17" l="1"/>
  <c r="K1656" i="17"/>
  <c r="A1659" i="17" l="1"/>
  <c r="K1658" i="17" l="1"/>
  <c r="A1660" i="17"/>
  <c r="K1657" i="17"/>
  <c r="A1661" i="17" l="1"/>
  <c r="K1659" i="17"/>
  <c r="K1660" i="17" l="1"/>
  <c r="A1662" i="17"/>
  <c r="K1661" i="17" l="1"/>
  <c r="A1663" i="17"/>
  <c r="A1664" i="17" l="1"/>
  <c r="K1662" i="17"/>
  <c r="K1663" i="17" l="1"/>
  <c r="A1665" i="17"/>
  <c r="K1664" i="17" l="1"/>
  <c r="A1666" i="17"/>
  <c r="K1665" i="17" l="1"/>
  <c r="A1667" i="17"/>
  <c r="K1666" i="17" l="1"/>
  <c r="A1668" i="17"/>
  <c r="K1667" i="17" l="1"/>
  <c r="A1669" i="17"/>
  <c r="K1668" i="17" l="1"/>
  <c r="A1670" i="17"/>
  <c r="K1669" i="17" l="1"/>
  <c r="A1671" i="17"/>
  <c r="K1670" i="17" l="1"/>
  <c r="A1672" i="17"/>
  <c r="A1673" i="17" l="1"/>
  <c r="K1671" i="17"/>
  <c r="K1672" i="17" l="1"/>
  <c r="A1674" i="17"/>
  <c r="A1675" i="17" l="1"/>
  <c r="K1673" i="17"/>
  <c r="A1676" i="17" l="1"/>
  <c r="K1674" i="17" l="1"/>
  <c r="K1675" i="17"/>
  <c r="A1677" i="17"/>
  <c r="A1678" i="17" l="1"/>
  <c r="K1676" i="17"/>
  <c r="K1677" i="17" l="1"/>
  <c r="A1679" i="17"/>
  <c r="K1678" i="17" l="1"/>
  <c r="A1680" i="17"/>
  <c r="K1679" i="17" l="1"/>
  <c r="A1681" i="17"/>
  <c r="A1682" i="17" l="1"/>
  <c r="K1680" i="17" l="1"/>
  <c r="K1681" i="17"/>
  <c r="A1683" i="17"/>
  <c r="A1684" i="17" l="1"/>
  <c r="K1682" i="17"/>
  <c r="K1683" i="17" l="1"/>
  <c r="A1685" i="17"/>
  <c r="K1684" i="17" l="1"/>
  <c r="A1686" i="17"/>
  <c r="A1687" i="17" l="1"/>
  <c r="K1685" i="17" l="1"/>
  <c r="A1688" i="17"/>
  <c r="K1687" i="17" l="1"/>
  <c r="A1689" i="17"/>
  <c r="K1686" i="17"/>
  <c r="K1688" i="17" l="1"/>
  <c r="A1690" i="17"/>
  <c r="A1691" i="17" l="1"/>
  <c r="K1689" i="17"/>
  <c r="K1690" i="17" l="1"/>
  <c r="A1692" i="17"/>
  <c r="K1691" i="17" l="1"/>
  <c r="A1693" i="17"/>
  <c r="A1694" i="17" l="1"/>
  <c r="K1692" i="17"/>
  <c r="K1693" i="17" l="1"/>
  <c r="A1695" i="17"/>
  <c r="K1694" i="17" l="1"/>
  <c r="A1696" i="17"/>
  <c r="K1695" i="17" l="1"/>
  <c r="A1697" i="17"/>
  <c r="K1696" i="17" l="1"/>
  <c r="A1698" i="17"/>
  <c r="K1697" i="17" l="1"/>
  <c r="A1699" i="17"/>
  <c r="K1698" i="17" l="1"/>
  <c r="A1700" i="17"/>
  <c r="A1701" i="17" l="1"/>
  <c r="K1699" i="17" l="1"/>
  <c r="K1700" i="17"/>
  <c r="A1702" i="17"/>
  <c r="K1701" i="17" l="1"/>
  <c r="A1703" i="17"/>
  <c r="K1702" i="17" l="1"/>
  <c r="A1704" i="17"/>
  <c r="K1703" i="17" l="1"/>
  <c r="A1705" i="17"/>
  <c r="A1706" i="17" l="1"/>
  <c r="K1704" i="17" l="1"/>
  <c r="K1705" i="17"/>
  <c r="A1707" i="17"/>
  <c r="K1706" i="17" l="1"/>
  <c r="A1708" i="17"/>
  <c r="K1707" i="17" l="1"/>
  <c r="A1709" i="17"/>
  <c r="K1708" i="17" l="1"/>
  <c r="A1710" i="17"/>
  <c r="K1709" i="17" l="1"/>
  <c r="A1711" i="17"/>
  <c r="A1712" i="17" l="1"/>
  <c r="K1710" i="17" l="1"/>
  <c r="A1713" i="17"/>
  <c r="K1712" i="17" l="1"/>
  <c r="A1714" i="17"/>
  <c r="K1711" i="17"/>
  <c r="K1713" i="17" l="1"/>
  <c r="A1715" i="17"/>
  <c r="K1714" i="17" l="1"/>
  <c r="A1716" i="17"/>
  <c r="A1717" i="17" l="1"/>
  <c r="K1715" i="17" l="1"/>
  <c r="K1716" i="17"/>
  <c r="A1718" i="17"/>
  <c r="K1717" i="17" l="1"/>
  <c r="A1719" i="17"/>
  <c r="K1718" i="17" l="1"/>
  <c r="A1720" i="17"/>
  <c r="A1721" i="17" l="1"/>
  <c r="K1719" i="17"/>
  <c r="K1720" i="17" l="1"/>
  <c r="A1722" i="17"/>
  <c r="K1721" i="17" l="1"/>
  <c r="A1723" i="17"/>
  <c r="A1724" i="17" l="1"/>
  <c r="K1722" i="17" l="1"/>
  <c r="A1725" i="17"/>
  <c r="K1724" i="17" l="1"/>
  <c r="A1726" i="17"/>
  <c r="K1723" i="17"/>
  <c r="A1727" i="17" l="1"/>
  <c r="K1725" i="17" l="1"/>
  <c r="A1728" i="17"/>
  <c r="K1726" i="17"/>
  <c r="A1729" i="17" l="1"/>
  <c r="K1727" i="17" l="1"/>
  <c r="A1730" i="17"/>
  <c r="A1731" i="17" l="1"/>
  <c r="K1728" i="17"/>
  <c r="K1729" i="17" l="1"/>
  <c r="K1730" i="17"/>
  <c r="A1732" i="17"/>
  <c r="K1731" i="17" l="1"/>
  <c r="A1733" i="17"/>
  <c r="K1732" i="17" l="1"/>
  <c r="A1734" i="17"/>
  <c r="K1733" i="17" l="1"/>
  <c r="A1735" i="17"/>
  <c r="K1734" i="17" l="1"/>
  <c r="A1736" i="17"/>
  <c r="K1735" i="17" l="1"/>
  <c r="A1737" i="17"/>
  <c r="A1738" i="17" l="1"/>
  <c r="K1736" i="17"/>
  <c r="A1739" i="17" l="1"/>
  <c r="K1737" i="17"/>
  <c r="A1740" i="17" l="1"/>
  <c r="K1738" i="17" l="1"/>
  <c r="K1739" i="17"/>
  <c r="A1741" i="17"/>
  <c r="A1742" i="17" l="1"/>
  <c r="K1741" i="17" l="1"/>
  <c r="A1743" i="17"/>
  <c r="K1740" i="17"/>
  <c r="A1744" i="17" l="1"/>
  <c r="K1742" i="17"/>
  <c r="A1745" i="17" l="1"/>
  <c r="K1743" i="17"/>
  <c r="A1746" i="17" l="1"/>
  <c r="A1747" i="17" l="1"/>
  <c r="K1744" i="17"/>
  <c r="A1748" i="17" l="1"/>
  <c r="K1746" i="17"/>
  <c r="K1745" i="17"/>
  <c r="A1749" i="17" l="1"/>
  <c r="K1747" i="17" l="1"/>
  <c r="A1750" i="17"/>
  <c r="K1748" i="17"/>
  <c r="A1751" i="17" l="1"/>
  <c r="K1749" i="17"/>
  <c r="K1750" i="17" l="1"/>
  <c r="A1752" i="17"/>
  <c r="K1751" i="17" l="1"/>
  <c r="A1753" i="17"/>
  <c r="A1754" i="17" l="1"/>
  <c r="K1753" i="17" l="1"/>
  <c r="A1755" i="17"/>
  <c r="K1752" i="17"/>
  <c r="A1756" i="17" l="1"/>
  <c r="K1754" i="17"/>
  <c r="K1755" i="17" l="1"/>
  <c r="A1757" i="17"/>
  <c r="K1756" i="17" l="1"/>
  <c r="A1758" i="17"/>
  <c r="A1759" i="17" l="1"/>
  <c r="K1757" i="17"/>
  <c r="A1760" i="17" l="1"/>
  <c r="K1758" i="17" l="1"/>
  <c r="K1759" i="17"/>
  <c r="A1761" i="17"/>
  <c r="K1760" i="17" l="1"/>
  <c r="A1762" i="17"/>
  <c r="K1761" i="17" l="1"/>
  <c r="A1763" i="17"/>
  <c r="K1762" i="17" l="1"/>
  <c r="A1764" i="17"/>
  <c r="A1765" i="17" l="1"/>
  <c r="A1766" i="17" l="1"/>
  <c r="K1763" i="17"/>
  <c r="K1765" i="17" l="1"/>
  <c r="A1767" i="17"/>
  <c r="K1764" i="17"/>
  <c r="A1768" i="17" l="1"/>
  <c r="K1766" i="17" l="1"/>
  <c r="A1769" i="17"/>
  <c r="A1770" i="17" l="1"/>
  <c r="K1768" i="17"/>
  <c r="K1767" i="17"/>
  <c r="K1769" i="17" l="1"/>
  <c r="A1771" i="17"/>
  <c r="A1772" i="17" l="1"/>
  <c r="K1770" i="17"/>
  <c r="K1771" i="17" l="1"/>
  <c r="A1773" i="17"/>
  <c r="A1774" i="17" l="1"/>
  <c r="K1772" i="17"/>
  <c r="A1775" i="17" l="1"/>
  <c r="K1773" i="17"/>
  <c r="A1776" i="17" l="1"/>
  <c r="K1775" i="17" l="1"/>
  <c r="A1777" i="17"/>
  <c r="K1774" i="17"/>
  <c r="K1776" i="17" l="1"/>
  <c r="A1778" i="17"/>
  <c r="K1777" i="17" l="1"/>
  <c r="A1779" i="17"/>
  <c r="K1778" i="17" l="1"/>
  <c r="A1780" i="17"/>
  <c r="A1781" i="17" l="1"/>
  <c r="K1779" i="17"/>
  <c r="A1782" i="17" l="1"/>
  <c r="K1780" i="17"/>
  <c r="K1781" i="17" l="1"/>
  <c r="A1783" i="17"/>
  <c r="K1782" i="17" l="1"/>
  <c r="A1784" i="17"/>
  <c r="K1783" i="17" l="1"/>
  <c r="A1785" i="17"/>
  <c r="A1786" i="17" l="1"/>
  <c r="K1784" i="17"/>
  <c r="K1785" i="17" l="1"/>
  <c r="A1787" i="17"/>
  <c r="K1786" i="17" l="1"/>
  <c r="A1788" i="17"/>
  <c r="K1787" i="17" l="1"/>
  <c r="A1789" i="17"/>
  <c r="A1790" i="17" l="1"/>
  <c r="K1789" i="17" l="1"/>
  <c r="A1791" i="17"/>
  <c r="K1788" i="17"/>
  <c r="A1792" i="17" l="1"/>
  <c r="K1790" i="17"/>
  <c r="K1791" i="17" l="1"/>
  <c r="A1793" i="17"/>
  <c r="K1792" i="17" l="1"/>
  <c r="A1794" i="17"/>
  <c r="K1793" i="17" l="1"/>
  <c r="A1795" i="17"/>
  <c r="K1794" i="17" l="1"/>
  <c r="A1796" i="17"/>
  <c r="K1795" i="17" l="1"/>
  <c r="A1797" i="17"/>
  <c r="A1798" i="17" l="1"/>
  <c r="K1796" i="17"/>
  <c r="A1799" i="17" l="1"/>
  <c r="K1797" i="17"/>
  <c r="K1798" i="17" l="1"/>
  <c r="A1800" i="17"/>
  <c r="K1799" i="17" l="1"/>
  <c r="A1801" i="17"/>
  <c r="A1802" i="17" l="1"/>
  <c r="K1800" i="17"/>
  <c r="K1801" i="17" l="1"/>
  <c r="A1803" i="17"/>
  <c r="A1804" i="17" l="1"/>
  <c r="K1802" i="17"/>
  <c r="K1803" i="17" l="1"/>
  <c r="A1805" i="17"/>
  <c r="A1806" i="17" l="1"/>
  <c r="K1804" i="17"/>
  <c r="K1805" i="17" l="1"/>
  <c r="A1807" i="17"/>
  <c r="A1808" i="17" l="1"/>
  <c r="K1806" i="17" l="1"/>
  <c r="K1807" i="17"/>
  <c r="A1809" i="17"/>
  <c r="A1810" i="17" l="1"/>
  <c r="K1808" i="17"/>
  <c r="K1809" i="17" l="1"/>
  <c r="A1811" i="17"/>
  <c r="A1812" i="17" l="1"/>
  <c r="K1810" i="17"/>
  <c r="A1813" i="17" l="1"/>
  <c r="K1811" i="17"/>
  <c r="A1814" i="17" l="1"/>
  <c r="K1812" i="17" l="1"/>
  <c r="K1813" i="17"/>
  <c r="A1815" i="17"/>
  <c r="K1814" i="17" l="1"/>
  <c r="A1816" i="17"/>
  <c r="A1817" i="17" l="1"/>
  <c r="K1815" i="17"/>
  <c r="K1816" i="17" l="1"/>
  <c r="A1818" i="17"/>
  <c r="K1817" i="17" l="1"/>
  <c r="A1819" i="17"/>
  <c r="A1820" i="17" l="1"/>
  <c r="A1821" i="17" l="1"/>
  <c r="K1819" i="17"/>
  <c r="K1818" i="17"/>
  <c r="A1822" i="17" l="1"/>
  <c r="K1820" i="17"/>
  <c r="K1821" i="17" l="1"/>
  <c r="A1823" i="17"/>
  <c r="A1824" i="17" l="1"/>
  <c r="K1822" i="17"/>
  <c r="K1823" i="17" l="1"/>
  <c r="A1825" i="17"/>
  <c r="A1826" i="17" l="1"/>
  <c r="K1824" i="17"/>
  <c r="K1825" i="17" l="1"/>
  <c r="A1827" i="17"/>
  <c r="A1828" i="17" l="1"/>
  <c r="K1826" i="17" l="1"/>
  <c r="K1827" i="17"/>
  <c r="A1829" i="17"/>
  <c r="K1828" i="17" l="1"/>
  <c r="A1830" i="17"/>
  <c r="K1829" i="17" l="1"/>
  <c r="A1831" i="17"/>
  <c r="A1832" i="17" l="1"/>
  <c r="K1830" i="17" l="1"/>
  <c r="A1833" i="17"/>
  <c r="K1831" i="17"/>
  <c r="K1832" i="17" l="1"/>
  <c r="A1834" i="17"/>
  <c r="A1835" i="17" l="1"/>
  <c r="K1833" i="17"/>
  <c r="A1836" i="17" l="1"/>
  <c r="K1834" i="17"/>
  <c r="K1835" i="17" l="1"/>
  <c r="A1837" i="17"/>
  <c r="A1838" i="17" l="1"/>
  <c r="K1836" i="17" l="1"/>
  <c r="K1837" i="17"/>
  <c r="A1839" i="17"/>
  <c r="A1840" i="17" l="1"/>
  <c r="K1838" i="17"/>
  <c r="A1841" i="17" l="1"/>
  <c r="K1839" i="17" l="1"/>
  <c r="A1842" i="17"/>
  <c r="K1841" i="17" l="1"/>
  <c r="A1843" i="17"/>
  <c r="K1840" i="17"/>
  <c r="A1844" i="17" l="1"/>
  <c r="K1842" i="17" l="1"/>
  <c r="K1843" i="17"/>
  <c r="A1845" i="17"/>
  <c r="A1846" i="17" l="1"/>
  <c r="K1844" i="17"/>
  <c r="A1847" i="17" l="1"/>
  <c r="K1845" i="17"/>
  <c r="A1848" i="17" l="1"/>
  <c r="K1846" i="17"/>
  <c r="A1849" i="17" l="1"/>
  <c r="K1847" i="17"/>
  <c r="K1848" i="17" l="1"/>
  <c r="A1850" i="17"/>
  <c r="A1851" i="17" l="1"/>
  <c r="K1849" i="17"/>
  <c r="A1852" i="17" l="1"/>
  <c r="K1850" i="17" l="1"/>
  <c r="A1853" i="17"/>
  <c r="K1851" i="17"/>
  <c r="A1854" i="17" l="1"/>
  <c r="K1852" i="17"/>
  <c r="A1855" i="17" l="1"/>
  <c r="K1853" i="17" l="1"/>
  <c r="K1854" i="17"/>
  <c r="A1856" i="17"/>
  <c r="A1857" i="17" l="1"/>
  <c r="K1855" i="17"/>
  <c r="K1856" i="17" l="1"/>
  <c r="A1858" i="17"/>
  <c r="K1857" i="17" l="1"/>
  <c r="A1859" i="17"/>
  <c r="A1860" i="17" l="1"/>
  <c r="K1858" i="17"/>
  <c r="A1861" i="17" l="1"/>
  <c r="K1859" i="17"/>
  <c r="K1860" i="17" l="1"/>
  <c r="A1862" i="17"/>
  <c r="A1863" i="17" l="1"/>
  <c r="K1861" i="17"/>
  <c r="A1864" i="17" l="1"/>
  <c r="K1862" i="17" l="1"/>
  <c r="A1865" i="17"/>
  <c r="K1863" i="17"/>
  <c r="A1866" i="17" l="1"/>
  <c r="K1864" i="17"/>
  <c r="K1865" i="17" l="1"/>
  <c r="A1867" i="17"/>
  <c r="A1868" i="17" l="1"/>
  <c r="K1866" i="17"/>
  <c r="A1869" i="17" l="1"/>
  <c r="K1867" i="17"/>
  <c r="A1870" i="17" l="1"/>
  <c r="K1868" i="17"/>
  <c r="A1871" i="17" l="1"/>
  <c r="K1869" i="17"/>
  <c r="A1872" i="17" l="1"/>
  <c r="K1870" i="17"/>
  <c r="K1871" i="17" l="1"/>
  <c r="A1873" i="17"/>
  <c r="A1874" i="17" l="1"/>
  <c r="K1872" i="17"/>
  <c r="A1875" i="17" l="1"/>
  <c r="K1873" i="17"/>
  <c r="K1874" i="17" l="1"/>
  <c r="A1876" i="17"/>
  <c r="A1877" i="17" l="1"/>
  <c r="K1875" i="17"/>
  <c r="A1878" i="17" l="1"/>
  <c r="K1876" i="17"/>
  <c r="K1877" i="17" l="1"/>
  <c r="A1879" i="17"/>
  <c r="K1878" i="17" l="1"/>
  <c r="A1880" i="17"/>
  <c r="K1879" i="17" l="1"/>
  <c r="A1881" i="17"/>
  <c r="A1882" i="17" l="1"/>
  <c r="K1880" i="17" l="1"/>
  <c r="A1883" i="17"/>
  <c r="K1881" i="17"/>
  <c r="A1884" i="17" l="1"/>
  <c r="K1882" i="17"/>
  <c r="K1883" i="17" l="1"/>
  <c r="A1885" i="17"/>
  <c r="K1884" i="17" l="1"/>
  <c r="A1886" i="17"/>
  <c r="A1887" i="17" l="1"/>
  <c r="K1885" i="17"/>
  <c r="K1886" i="17" l="1"/>
  <c r="A1888" i="17"/>
  <c r="A1889" i="17" l="1"/>
  <c r="K1887" i="17"/>
  <c r="A1890" i="17" l="1"/>
  <c r="K1888" i="17"/>
  <c r="A1891" i="17" l="1"/>
  <c r="K1889" i="17"/>
  <c r="K1890" i="17" l="1"/>
  <c r="A1892" i="17"/>
  <c r="A1893" i="17" l="1"/>
  <c r="K1891" i="17"/>
  <c r="K1892" i="17" l="1"/>
  <c r="A1894" i="17"/>
  <c r="A1895" i="17" l="1"/>
  <c r="K1893" i="17"/>
  <c r="A1896" i="17" l="1"/>
  <c r="K1894" i="17"/>
  <c r="K1895" i="17" l="1"/>
  <c r="A1897" i="17"/>
  <c r="K1896" i="17" l="1"/>
  <c r="A1898" i="17"/>
  <c r="A1899" i="17" l="1"/>
  <c r="K1897" i="17"/>
  <c r="K1898" i="17" l="1"/>
  <c r="A1900" i="17"/>
  <c r="A1901" i="17" l="1"/>
  <c r="K1899" i="17"/>
  <c r="A1902" i="17" l="1"/>
  <c r="K1900" i="17"/>
  <c r="K1901" i="17" l="1"/>
  <c r="A1903" i="17"/>
  <c r="A1904" i="17" l="1"/>
  <c r="K1902" i="17"/>
  <c r="A1905" i="17" l="1"/>
  <c r="K1903" i="17"/>
  <c r="A1906" i="17" l="1"/>
  <c r="K1904" i="17"/>
  <c r="A1907" i="17" l="1"/>
  <c r="K1905" i="17"/>
  <c r="A1908" i="17" l="1"/>
  <c r="K1906" i="17"/>
  <c r="K1907" i="17" l="1"/>
  <c r="A1909" i="17"/>
  <c r="K1908" i="17" l="1"/>
  <c r="A1910" i="17"/>
  <c r="A1911" i="17" l="1"/>
  <c r="K1909" i="17"/>
  <c r="A1912" i="17" l="1"/>
  <c r="K1910" i="17"/>
  <c r="A1913" i="17" l="1"/>
  <c r="K1911" i="17"/>
  <c r="A1914" i="17" l="1"/>
  <c r="K1912" i="17"/>
  <c r="A1915" i="17" l="1"/>
  <c r="K1913" i="17"/>
  <c r="A1916" i="17" l="1"/>
  <c r="K1914" i="17"/>
  <c r="A1917" i="17" l="1"/>
  <c r="K1915" i="17"/>
  <c r="A1918" i="17" l="1"/>
  <c r="K1916" i="17"/>
  <c r="A1919" i="17" l="1"/>
  <c r="K1917" i="17"/>
  <c r="A1920" i="17" l="1"/>
  <c r="K1918" i="17"/>
  <c r="A1921" i="17" l="1"/>
  <c r="K1919" i="17" l="1"/>
  <c r="K1920" i="17"/>
  <c r="A1922" i="17"/>
  <c r="K1921" i="17" l="1"/>
  <c r="A1923" i="17"/>
  <c r="K1922" i="17" l="1"/>
  <c r="A1924" i="17"/>
  <c r="A1925" i="17" l="1"/>
  <c r="K1923" i="17"/>
  <c r="A1926" i="17" l="1"/>
  <c r="K1924" i="17"/>
  <c r="K1925" i="17" l="1"/>
  <c r="A1927" i="17"/>
  <c r="A1928" i="17" l="1"/>
  <c r="K1926" i="17"/>
  <c r="A1929" i="17" l="1"/>
  <c r="K1927" i="17"/>
  <c r="A1930" i="17" l="1"/>
  <c r="K1928" i="17"/>
  <c r="A1931" i="17" l="1"/>
  <c r="K1929" i="17"/>
  <c r="A1932" i="17" l="1"/>
  <c r="K1930" i="17"/>
  <c r="K1931" i="17" l="1"/>
  <c r="A1933" i="17"/>
  <c r="A1934" i="17" l="1"/>
  <c r="K1932" i="17"/>
  <c r="A1935" i="17" l="1"/>
  <c r="K1933" i="17"/>
  <c r="A1936" i="17" l="1"/>
  <c r="K1934" i="17"/>
  <c r="K1935" i="17" l="1"/>
  <c r="A1937" i="17"/>
  <c r="A1938" i="17" l="1"/>
  <c r="K1936" i="17"/>
  <c r="K1937" i="17" l="1"/>
  <c r="A1939" i="17"/>
  <c r="K1938" i="17" l="1"/>
  <c r="A1940" i="17"/>
  <c r="A1941" i="17" l="1"/>
  <c r="K1939" i="17"/>
  <c r="A1942" i="17" l="1"/>
  <c r="K1940" i="17"/>
  <c r="A1943" i="17" l="1"/>
  <c r="K1941" i="17"/>
  <c r="A1944" i="17" l="1"/>
  <c r="K1942" i="17"/>
  <c r="K1943" i="17" l="1"/>
  <c r="A1945" i="17"/>
  <c r="A1946" i="17" l="1"/>
  <c r="K1944" i="17"/>
  <c r="A1947" i="17" l="1"/>
  <c r="K1945" i="17"/>
  <c r="A1948" i="17" l="1"/>
  <c r="K1946" i="17"/>
  <c r="K1947" i="17" l="1"/>
  <c r="A1949" i="17"/>
  <c r="A1950" i="17" l="1"/>
  <c r="K1948" i="17"/>
  <c r="K1949" i="17" l="1"/>
  <c r="A1951" i="17"/>
  <c r="K1950" i="17" l="1"/>
  <c r="A1952" i="17"/>
  <c r="A1953" i="17" l="1"/>
  <c r="K1951" i="17"/>
  <c r="A1954" i="17" l="1"/>
  <c r="K1952" i="17"/>
  <c r="A1955" i="17" l="1"/>
  <c r="K1953" i="17"/>
  <c r="A1956" i="17" l="1"/>
  <c r="K1954" i="17"/>
  <c r="K1955" i="17" l="1"/>
  <c r="A1957" i="17"/>
  <c r="A1958" i="17" l="1"/>
  <c r="K1956" i="17"/>
  <c r="A1959" i="17" l="1"/>
  <c r="K1957" i="17"/>
  <c r="A1960" i="17" l="1"/>
  <c r="K1958" i="17"/>
  <c r="A1961" i="17" l="1"/>
  <c r="K1959" i="17"/>
  <c r="A1962" i="17" l="1"/>
  <c r="K1960" i="17"/>
  <c r="K1961" i="17" l="1"/>
  <c r="A1963" i="17"/>
  <c r="K1962" i="17" l="1"/>
  <c r="A1964" i="17"/>
  <c r="K1963" i="17" l="1"/>
  <c r="A1965" i="17"/>
  <c r="A1966" i="17" l="1"/>
  <c r="K1964" i="17"/>
  <c r="A1967" i="17" l="1"/>
  <c r="K1965" i="17"/>
  <c r="A1968" i="17" l="1"/>
  <c r="K1966" i="17"/>
  <c r="A1969" i="17" l="1"/>
  <c r="K1967" i="17"/>
  <c r="K1968" i="17" l="1"/>
  <c r="A1970" i="17"/>
  <c r="A1971" i="17" l="1"/>
  <c r="K1969" i="17"/>
  <c r="A1972" i="17" l="1"/>
  <c r="K1970" i="17"/>
  <c r="K1971" i="17" l="1"/>
  <c r="A1973" i="17"/>
  <c r="A1974" i="17" l="1"/>
  <c r="K1972" i="17"/>
  <c r="K1973" i="17" l="1"/>
  <c r="A1975" i="17"/>
  <c r="A1976" i="17" l="1"/>
  <c r="K1974" i="17"/>
  <c r="A1977" i="17" l="1"/>
  <c r="K1975" i="17"/>
  <c r="A1978" i="17" l="1"/>
  <c r="K1976" i="17"/>
  <c r="K1977" i="17" l="1"/>
  <c r="A1979" i="17"/>
  <c r="A1980" i="17" l="1"/>
  <c r="K1978" i="17"/>
  <c r="K1979" i="17" l="1"/>
  <c r="A1981" i="17"/>
  <c r="K1980" i="17" l="1"/>
  <c r="A1982" i="17"/>
  <c r="A1983" i="17" l="1"/>
  <c r="K1981" i="17"/>
  <c r="A1984" i="17" l="1"/>
  <c r="K1982" i="17"/>
  <c r="K1983" i="17" l="1"/>
  <c r="A1985" i="17"/>
  <c r="A1986" i="17" l="1"/>
  <c r="K1984" i="17"/>
  <c r="K1985" i="17" l="1"/>
  <c r="A1987" i="17"/>
  <c r="K1986" i="17" l="1"/>
  <c r="A1988" i="17"/>
  <c r="A1989" i="17" l="1"/>
  <c r="K1987" i="17"/>
  <c r="A1990" i="17" l="1"/>
  <c r="K1988" i="17"/>
  <c r="A1991" i="17" l="1"/>
  <c r="K1989" i="17"/>
  <c r="A1992" i="17" l="1"/>
  <c r="K1990" i="17"/>
  <c r="A1993" i="17" l="1"/>
  <c r="K1991" i="17" l="1"/>
  <c r="K1992" i="17"/>
  <c r="A1994" i="17"/>
  <c r="A1995" i="17" l="1"/>
  <c r="K1993" i="17"/>
  <c r="A1996" i="17" l="1"/>
  <c r="K1994" i="17"/>
  <c r="A1997" i="17" l="1"/>
  <c r="K1995" i="17"/>
  <c r="A1998" i="17" l="1"/>
  <c r="K1996" i="17"/>
  <c r="K1997" i="17" l="1"/>
  <c r="A1999" i="17"/>
  <c r="A2000" i="17" l="1"/>
  <c r="K1998" i="17"/>
  <c r="A2001" i="17" l="1"/>
  <c r="K1999" i="17"/>
  <c r="A2002" i="17" l="1"/>
  <c r="K2000" i="17"/>
  <c r="A2003" i="17" l="1"/>
  <c r="K2001" i="17"/>
  <c r="A2004" i="17" l="1"/>
  <c r="K2002" i="17"/>
  <c r="K2003" i="17" l="1"/>
  <c r="A2005" i="17"/>
  <c r="A2006" i="17" l="1"/>
  <c r="K2004" i="17"/>
  <c r="A2007" i="17" l="1"/>
  <c r="K2005" i="17"/>
  <c r="A2008" i="17" l="1"/>
  <c r="K2006" i="17"/>
  <c r="A2009" i="17" l="1"/>
  <c r="K2007" i="17"/>
  <c r="A2010" i="17" l="1"/>
  <c r="K2008" i="17"/>
  <c r="K2009" i="17" l="1"/>
  <c r="A2011" i="17"/>
  <c r="A2012" i="17" l="1"/>
  <c r="K2010" i="17"/>
  <c r="A2013" i="17" l="1"/>
  <c r="K2011" i="17"/>
  <c r="A2014" i="17" l="1"/>
  <c r="K2012" i="17"/>
  <c r="K2013" i="17" l="1"/>
  <c r="A2015" i="17"/>
  <c r="A2016" i="17" l="1"/>
  <c r="K2014" i="17"/>
  <c r="K2015" i="17" l="1"/>
  <c r="A2017" i="17"/>
  <c r="K2016" i="17" l="1"/>
  <c r="A2018" i="17"/>
  <c r="A2019" i="17" l="1"/>
  <c r="K2017" i="17"/>
  <c r="A2020" i="17" l="1"/>
  <c r="K2018" i="17"/>
  <c r="A2021" i="17" l="1"/>
  <c r="K2019" i="17"/>
  <c r="A2022" i="17" l="1"/>
  <c r="K2020" i="17"/>
  <c r="A2023" i="17" l="1"/>
  <c r="K2021" i="17"/>
  <c r="A2024" i="17" l="1"/>
  <c r="K2022" i="17"/>
  <c r="A2025" i="17" l="1"/>
  <c r="K2023" i="17"/>
  <c r="A2026" i="17" l="1"/>
  <c r="K2024" i="17"/>
  <c r="A2027" i="17" l="1"/>
  <c r="K2025" i="17"/>
  <c r="A2028" i="17" l="1"/>
  <c r="K2026" i="17"/>
  <c r="A2029" i="17" l="1"/>
  <c r="K2027" i="17" l="1"/>
  <c r="A2030" i="17"/>
  <c r="K2028" i="17"/>
  <c r="A2031" i="17" l="1"/>
  <c r="K2029" i="17"/>
  <c r="K2030" i="17" l="1"/>
  <c r="A2032" i="17"/>
  <c r="A2033" i="17" l="1"/>
  <c r="K2031" i="17"/>
  <c r="A2034" i="17" l="1"/>
  <c r="K2032" i="17"/>
  <c r="A2035" i="17" l="1"/>
  <c r="A2036" i="17" l="1"/>
  <c r="K2033" i="17"/>
  <c r="K2034" i="17" l="1"/>
  <c r="K2035" i="17"/>
  <c r="A2037" i="17"/>
  <c r="K2036" i="17" l="1"/>
  <c r="A2038" i="17"/>
  <c r="A2039" i="17" l="1"/>
  <c r="K2037" i="17"/>
  <c r="A2040" i="17" l="1"/>
  <c r="K2038" i="17"/>
  <c r="A2041" i="17" l="1"/>
  <c r="A2042" i="17" l="1"/>
  <c r="K2039" i="17"/>
  <c r="K2040" i="17" l="1"/>
  <c r="K2041" i="17"/>
  <c r="A2043" i="17"/>
  <c r="A2044" i="17" l="1"/>
  <c r="K2042" i="17"/>
  <c r="A2045" i="17" l="1"/>
  <c r="K2043" i="17"/>
  <c r="A2046" i="17" l="1"/>
  <c r="K2044" i="17"/>
  <c r="A2047" i="17" l="1"/>
  <c r="A2048" i="17" l="1"/>
  <c r="K2046" i="17"/>
  <c r="K2045" i="17"/>
  <c r="K2047" i="17" l="1"/>
  <c r="A2049" i="17"/>
  <c r="A2050" i="17" l="1"/>
  <c r="A2051" i="17" l="1"/>
  <c r="K2049" i="17"/>
  <c r="K2048" i="17"/>
  <c r="K2050" i="17" l="1"/>
  <c r="A2052" i="17"/>
  <c r="A2053" i="17" l="1"/>
  <c r="A2054" i="17" l="1"/>
  <c r="K2051" i="17"/>
  <c r="A2055" i="17" l="1"/>
  <c r="K2052" i="17"/>
  <c r="A2056" i="17" l="1"/>
  <c r="K2053" i="17"/>
  <c r="K2055" i="17" l="1"/>
  <c r="A2057" i="17"/>
  <c r="K2054" i="17"/>
  <c r="A2058" i="17" l="1"/>
  <c r="K2056" i="17"/>
  <c r="A2059" i="17" l="1"/>
  <c r="K2058" i="17" l="1"/>
  <c r="A2060" i="17"/>
  <c r="K2057" i="17"/>
  <c r="K2059" i="17" l="1"/>
  <c r="A2061" i="17"/>
  <c r="K2060" i="17" l="1"/>
  <c r="A2062" i="17"/>
  <c r="K2061" i="17" l="1"/>
  <c r="A2063" i="17"/>
  <c r="K2062" i="17" l="1"/>
  <c r="A2064" i="17"/>
  <c r="A2065" i="17" l="1"/>
  <c r="A2066" i="17" l="1"/>
  <c r="K2063" i="17"/>
  <c r="K2064" i="17" l="1"/>
  <c r="K2065" i="17"/>
  <c r="A2067" i="17"/>
  <c r="A2068" i="17" l="1"/>
  <c r="A2069" i="17" l="1"/>
  <c r="K2067" i="17"/>
  <c r="K2066" i="17"/>
  <c r="K2068" i="17" l="1"/>
  <c r="A2070" i="17"/>
  <c r="A2071" i="17" l="1"/>
  <c r="K2069" i="17" l="1"/>
  <c r="A2072" i="17"/>
  <c r="A2073" i="17" l="1"/>
  <c r="K2070" i="17"/>
  <c r="K2072" i="17" l="1"/>
  <c r="A2074" i="17"/>
  <c r="K2071" i="17"/>
  <c r="K2073" i="17" l="1"/>
  <c r="A2075" i="17"/>
  <c r="A2076" i="17" l="1"/>
  <c r="K2074" i="17"/>
  <c r="A2077" i="17" l="1"/>
  <c r="A2078" i="17" l="1"/>
  <c r="K2075" i="17"/>
  <c r="K2076" i="17" l="1"/>
  <c r="K2077" i="17"/>
  <c r="A2079" i="17"/>
  <c r="A2080" i="17" l="1"/>
  <c r="K2078" i="17"/>
  <c r="K2079" i="17" l="1"/>
  <c r="A2081" i="17"/>
  <c r="K2080" i="17" l="1"/>
  <c r="A2082" i="17"/>
  <c r="A2083" i="17" l="1"/>
  <c r="A2084" i="17" l="1"/>
  <c r="K2081" i="17"/>
  <c r="A2085" i="17" l="1"/>
  <c r="K2083" i="17"/>
  <c r="K2082" i="17"/>
  <c r="A2086" i="17" l="1"/>
  <c r="K2085" i="17" l="1"/>
  <c r="A2087" i="17"/>
  <c r="K2084" i="17"/>
  <c r="A2088" i="17" l="1"/>
  <c r="K2086" i="17"/>
  <c r="A2089" i="17" l="1"/>
  <c r="A2090" i="17" l="1"/>
  <c r="K2088" i="17"/>
  <c r="K2087" i="17"/>
  <c r="A2091" i="17" l="1"/>
  <c r="K2089" i="17" l="1"/>
  <c r="K2090" i="17"/>
  <c r="A2092" i="17"/>
  <c r="A2093" i="17" l="1"/>
  <c r="K2091" i="17" l="1"/>
  <c r="A2094" i="17"/>
  <c r="K2092" i="17" l="1"/>
  <c r="A2095" i="17"/>
  <c r="A2096" i="17" l="1"/>
  <c r="K2093" i="17"/>
  <c r="K2094" i="17" l="1"/>
  <c r="A2097" i="17"/>
  <c r="K2095" i="17" l="1"/>
  <c r="A2098" i="17"/>
  <c r="K2096" i="17"/>
  <c r="K2098" i="17" l="1"/>
  <c r="K2097" i="17" l="1"/>
</calcChain>
</file>

<file path=xl/sharedStrings.xml><?xml version="1.0" encoding="utf-8"?>
<sst xmlns="http://schemas.openxmlformats.org/spreadsheetml/2006/main" count="961" uniqueCount="304">
  <si>
    <t>ŠJ-SŠ,VOŠ (výdejna) nad 1150</t>
  </si>
  <si>
    <t xml:space="preserve">Hlavní město Praha                                </t>
  </si>
  <si>
    <t>Np</t>
  </si>
  <si>
    <t>No</t>
  </si>
  <si>
    <t>Školní klub</t>
  </si>
  <si>
    <t>ŠJ-ZŠ (jídelna) do 29</t>
  </si>
  <si>
    <t>ŠJ-ZŠ (jídelna) do 100</t>
  </si>
  <si>
    <t>ŠJ-ZŠ (jídelna) do 300</t>
  </si>
  <si>
    <t>ŠJ-ZŠ (jídelna) do 500</t>
  </si>
  <si>
    <t>ŠJ-ZŠ (vývařovna) do 29</t>
  </si>
  <si>
    <t>ŠJ-ZŠ (vývařovna) do 300</t>
  </si>
  <si>
    <t>ŠJ-ZŠ (výdejna) do 29</t>
  </si>
  <si>
    <t>ŠJ-ZŠ (výdejna) do 300</t>
  </si>
  <si>
    <t>ŠJ-SŠ,VOŠ (jídelna) do 29</t>
  </si>
  <si>
    <t>ŠJ-SŠ,VOŠ (jídelna) do 100</t>
  </si>
  <si>
    <t>ŠJ-SŠ,VOŠ (jídelna) do 300</t>
  </si>
  <si>
    <t>ŠJ-SŠ,VOŠ (jídelna) do 500</t>
  </si>
  <si>
    <t>ŠJ-SŠ,VOŠ (vývařovna) do 100</t>
  </si>
  <si>
    <t>ŠJ-SŠ,VOŠ (vývařovna) do 300</t>
  </si>
  <si>
    <t>ŠJ-SŠ,VOŠ (vývařovna) do 500</t>
  </si>
  <si>
    <t>ŠJ-SŠ,VOŠ (výdejna) do 29</t>
  </si>
  <si>
    <t>ŠJ-SŠ,VOŠ (výdejna) do 100</t>
  </si>
  <si>
    <t>ŠJ-SŠ,VOŠ (výdejna) do 300</t>
  </si>
  <si>
    <t>ŠJ-SŠ,VOŠ (výdejna) do 500</t>
  </si>
  <si>
    <t>Odvody</t>
  </si>
  <si>
    <t>Normativy mzdových prostředků, odvodů, ONIV a NIV celkem na jednotku výkonu</t>
  </si>
  <si>
    <t>odvody</t>
  </si>
  <si>
    <t>NIV</t>
  </si>
  <si>
    <t>Normativ počtu pedagogických  a ostatních pracovníků</t>
  </si>
  <si>
    <t>Normativy mzdových prostředků, odvodů, ONIV a NIV celkem na jednotku výkonů</t>
  </si>
  <si>
    <t>počet žáků</t>
  </si>
  <si>
    <t>mzdové prostředky</t>
  </si>
  <si>
    <t xml:space="preserve">Normativ počtu pedagogických a ostatních pracovníků </t>
  </si>
  <si>
    <t xml:space="preserve">Odbor rozpočtu Magistrátu hl. m. Prahy            </t>
  </si>
  <si>
    <t>ŠJ-MŠ (jídelna) oběd do 12</t>
  </si>
  <si>
    <t>ŠJ-MŠ (jídelna) oběd + doplňkové jídlo do 12</t>
  </si>
  <si>
    <t>ŠJ-ZŠ (vývařovna) do 100</t>
  </si>
  <si>
    <t>ŠJ-ZŠ (vývařovna) do 500</t>
  </si>
  <si>
    <t>ŠJ-ZŠ (výdejna) do 100</t>
  </si>
  <si>
    <t>ŠJ-ZŠ (výdejna) do 500</t>
  </si>
  <si>
    <t>ŠJ-SŠ,VOŠ (vývařovna) do 29</t>
  </si>
  <si>
    <t>Normativy počtu  pracovníků ŠJ</t>
  </si>
  <si>
    <t>NIV     celkem</t>
  </si>
  <si>
    <t>počet dětí</t>
  </si>
  <si>
    <t>ŠJ-MŠ (vývařovna) oběd + doplňkové jídlo do 12</t>
  </si>
  <si>
    <t>ŠJ-MŠ (výdejna) oběd + doplňkové jídlo do 12</t>
  </si>
  <si>
    <t>ŠJ-MŠ (vývařovna) oběd do 12</t>
  </si>
  <si>
    <t>ŠJ-MŠ (výdejna) oběd do 12</t>
  </si>
  <si>
    <t>pedagogové</t>
  </si>
  <si>
    <t>nepedagogové</t>
  </si>
  <si>
    <t>platy nepedagogové</t>
  </si>
  <si>
    <t>FKSP</t>
  </si>
  <si>
    <t>Pp</t>
  </si>
  <si>
    <t>Po</t>
  </si>
  <si>
    <t>ŠJ-ZŠ (jídelna) do 1150</t>
  </si>
  <si>
    <t>ŠJ-ZŠ (jídelna) nad 1150</t>
  </si>
  <si>
    <t>ŠJ-ZŠ (vývařovna) do 1150</t>
  </si>
  <si>
    <t>ŠJ-ZŠ (výdejna) do 1150</t>
  </si>
  <si>
    <t>ŠJ-SŠ,VOŠ (jídelna) do 1150</t>
  </si>
  <si>
    <t>ŠJ-SŠ,VOŠ (jídelna) nad 1150</t>
  </si>
  <si>
    <t>ŠJ-SŠ,VOŠ (vývařovna) do 1150</t>
  </si>
  <si>
    <t>ŠJ-SŠ,VOŠ (vývařovna) nad 1150</t>
  </si>
  <si>
    <t>ŠJ-SŠ,VOŠ (výdejna) do 1150</t>
  </si>
  <si>
    <t>DDM, SVČ do 1000</t>
  </si>
  <si>
    <t>DDM, SVČ do 2000</t>
  </si>
  <si>
    <t>DDM, SVČ nad 2000</t>
  </si>
  <si>
    <t>Stanice zájmových činností do 1000</t>
  </si>
  <si>
    <t>Stanice zájmových činností do 2000</t>
  </si>
  <si>
    <t>Stanice zájmových činností nad 2000</t>
  </si>
  <si>
    <t>ONIV</t>
  </si>
  <si>
    <t>Mzdové prostředky</t>
  </si>
  <si>
    <t>v Kč</t>
  </si>
  <si>
    <t>Domov mládeže VOŠ do 39</t>
  </si>
  <si>
    <t>Domov mládeže VOŠ nad 39</t>
  </si>
  <si>
    <t>Školní klub do 49</t>
  </si>
  <si>
    <t>Školní klub do 99</t>
  </si>
  <si>
    <t>Školní klub do 149</t>
  </si>
  <si>
    <t>Školní klub nad 149</t>
  </si>
  <si>
    <t>6,958*Ln(x)-13,54</t>
  </si>
  <si>
    <t>(6,958*Ln(x)-13,54)/0,7</t>
  </si>
  <si>
    <t>82-51-H/03 Zlatník a klenotník</t>
  </si>
  <si>
    <t>Jednotka výkonu dle  Vyhlášky 310/2018 Sb. o krajských normativech</t>
  </si>
  <si>
    <t>pedagogicko-psychologická poradna</t>
  </si>
  <si>
    <t>speciálně pedagogické centrum</t>
  </si>
  <si>
    <t>dětský domov - rodinná skupina</t>
  </si>
  <si>
    <t>1 žák kurzu pro získání základního vzdělání podle písm. a)</t>
  </si>
  <si>
    <t>1 dítě, 1 žák ve školní družině, kteří jsou přijati k pravidelné denní docházce podle písm. d)</t>
  </si>
  <si>
    <t>1 dítě, 1 žák, 1 student, kterému středisko volného času zajišťuje naplnění volného času zájmovou činností se zaměřením na různé oblasti podle písm. b)</t>
  </si>
  <si>
    <t>1 žák, který se vzdělává v základní škole, v základní škole speciální, v nižším stupni šestiletého nebo osmiletého gymnázia nebo v odpovídajících ročnících v osmiletém vzdělávacím programu konzervatoře a kterému školní klub zajišťuje naplnění volného času zájmovou činností se zaměřením na různé oblasti podle písm. c)</t>
  </si>
  <si>
    <t>Domov mládeže ZŠ, SŠ a konzervatoř nad 39</t>
  </si>
  <si>
    <t>Domov mládeže ZŠ, SŠ a konzervatoř do 39</t>
  </si>
  <si>
    <t>Internát MŠ, ZŠ a SŠ (těžké zdravotní postižení)</t>
  </si>
  <si>
    <t>Internát MŠ, ZŠ a SŠ (jiné než těžké zdravotní postižení)</t>
  </si>
  <si>
    <t>KRAJSKÉ NORMATIVY A KOMPONENTY NA ROK 2020</t>
  </si>
  <si>
    <t>Název a členění</t>
  </si>
  <si>
    <r>
      <t xml:space="preserve">ONIV                </t>
    </r>
    <r>
      <rPr>
        <b/>
        <i/>
        <sz val="10"/>
        <rFont val="Calibri"/>
        <family val="2"/>
        <charset val="238"/>
        <scheme val="minor"/>
      </rPr>
      <t>přímé</t>
    </r>
  </si>
  <si>
    <t>ŠJ-ZŠ (vývařovna) nad 1150</t>
  </si>
  <si>
    <t>ŠJ-ZŠ (výdejna) nad 1150</t>
  </si>
  <si>
    <t>ŠJ-MŠ (jídelna) oběd do 190</t>
  </si>
  <si>
    <t>ŠJ-MŠ (jídelna) oběd nad 190</t>
  </si>
  <si>
    <t>ŠJ-MŠ (vývařovna) oběd do 190</t>
  </si>
  <si>
    <t>ŠJ-MŠ (vývařovna) oběd nad 190</t>
  </si>
  <si>
    <t>ŠJ-MŠ (výdejna) oběd do 190</t>
  </si>
  <si>
    <t>ŠJ-MŠ (výdejna) oběd nad 190</t>
  </si>
  <si>
    <t>ŠJ-MŠ (jídelna) oběd + doplňkové jídlo do 190</t>
  </si>
  <si>
    <t>ŠJ-MŠ (jídelna) oběd + doplňkové jídlo nad 190</t>
  </si>
  <si>
    <t>ŠJ-MŠ (vývařovna) oběd + doplňkové jídlo do 190</t>
  </si>
  <si>
    <t>ŠJ-MŠ (vývařovna) oběd + doplňkové jídlo nad 190</t>
  </si>
  <si>
    <t>ŠJ-MŠ (výdejna) oběd + doplňkové jídlo do 190</t>
  </si>
  <si>
    <t>ŠJ-MŠ (výdejna) oběd + doplňkové jídlo nad 190</t>
  </si>
  <si>
    <t>ŠJ-MŠ (jídelna) doplňkové jídlo do 12</t>
  </si>
  <si>
    <t>ŠJ-MŠ (jídelna) doplňkové jídlo do 190</t>
  </si>
  <si>
    <t>ŠJ-MŠ (jídelna) doplňkové jídlo nad 190</t>
  </si>
  <si>
    <t>ŠJ-MŠ (vývařovna) doplňkové jídlo do 12</t>
  </si>
  <si>
    <t>ŠJ-MŠ (vývařovna) doplňkové jídlo do 190</t>
  </si>
  <si>
    <t>ŠJ-MŠ (vývařovna) doplňkové jídlo nad 190</t>
  </si>
  <si>
    <t>ŠJ-MŠ (výdejna) doplňkové jídlo do 12</t>
  </si>
  <si>
    <t>ŠJ-MŠ (výdejna) doplňkové jídlo do 190</t>
  </si>
  <si>
    <t>ŠJ-MŠ (výdejna) doplňkové jídlo nad 190</t>
  </si>
  <si>
    <t>Celodenní stravování (jídelna) do 12</t>
  </si>
  <si>
    <t>Celodenní stravování (výdejna) do 12</t>
  </si>
  <si>
    <t>Celodenní stravování (vývařovna) do 12</t>
  </si>
  <si>
    <t>Celodenní stravování bez obědů (jídelna) do 12</t>
  </si>
  <si>
    <t>Celodenní stravování bez obědů (vývařovna) do 12</t>
  </si>
  <si>
    <t>Celodenní stravování bez obědů (výdejna) do 12</t>
  </si>
  <si>
    <t>Celodenní stravování (jídelna) do 180</t>
  </si>
  <si>
    <t>Celodenní stravování (jídelna) do 500</t>
  </si>
  <si>
    <t>Celodenní stravování (jídelna) nad 500</t>
  </si>
  <si>
    <t>Celodenní stravování (vývařovna) do 180</t>
  </si>
  <si>
    <t>Celodenní stravování (vývařovna) do 500</t>
  </si>
  <si>
    <t>Celodenní stravování (vývařovna) nad 500</t>
  </si>
  <si>
    <t>Celodenní stravování (výdejna) do 180</t>
  </si>
  <si>
    <t>Celodenní stravování (výdejna) do 500</t>
  </si>
  <si>
    <t>Celodenní stravování (výdejna) nad 500</t>
  </si>
  <si>
    <t>Celodenní stravování bez obědů (jídelna) do 180</t>
  </si>
  <si>
    <t>Celodenní stravování bez obědů (jídelna) do 500</t>
  </si>
  <si>
    <t>Celodenní stravování bez obědů (jídelna) nad 500</t>
  </si>
  <si>
    <t>Celodenní stravování bez obědů (vývařovna) do 180</t>
  </si>
  <si>
    <t>Celodenní stravování bez obědů (vývařovna) do 500</t>
  </si>
  <si>
    <t>Celodenní stravování bez obědů (vývařovna) nad 500</t>
  </si>
  <si>
    <t>Celodenní stravování bez obědů (výdejna) do 180</t>
  </si>
  <si>
    <t>Celodenní stravování bez obědů (výdejna) do 500</t>
  </si>
  <si>
    <t xml:space="preserve">Celodenní stravování bez obědů (výdejna) nad 500 </t>
  </si>
  <si>
    <t>do 149</t>
  </si>
  <si>
    <t>KRAJSKÉ NORMATIVY NA ROK 2020 - VYUŽITÍ VOLNÉHO ČASU</t>
  </si>
  <si>
    <t>do 1 000</t>
  </si>
  <si>
    <t>do 2 000</t>
  </si>
  <si>
    <t>nad 2 000</t>
  </si>
  <si>
    <t>viz. Příloha č. 1</t>
  </si>
  <si>
    <t>viz. Příloha č. 2</t>
  </si>
  <si>
    <t>viz. Příloha č. 3</t>
  </si>
  <si>
    <t>DDM, SVČ a Stanice zájmových činností</t>
  </si>
  <si>
    <t>Školní družina do 49</t>
  </si>
  <si>
    <t>Školní družina do 99</t>
  </si>
  <si>
    <t>Školní družina do 149</t>
  </si>
  <si>
    <t>Školní družina nad 149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</si>
  <si>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je poskytován alespoň oběd a večeře podle písm. e) bod 3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</si>
  <si>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jsou poskytovány stravovací služby kromě oběda podle písm. e) bod 4.</t>
  </si>
  <si>
    <t>1 ubytovaný v domově mládeže, který se zároveň vzdělává  v základní škole, střední škole nebo konzervatoři podle písm. f) bod 1.</t>
  </si>
  <si>
    <t>1 ubytovaný v domově mládeže, který se zároveň vzdělává ve vyšší odborné škole podle písm. f) bod 2.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</si>
  <si>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g) bod 1.</t>
  </si>
  <si>
    <t>1 ubytovaný v internátě, který se zároveň vzdělává ve škole samostatně zřízené podle § 16 odst. 9 školského zákona pro děti nebo žáky s jiným než těžkým zdravotním postižením podle písm. g) bod 2.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</si>
  <si>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1.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</si>
  <si>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2.</t>
  </si>
  <si>
    <t>1 rodinná skupina v dětském domově podle písm. k) bod 1.</t>
  </si>
  <si>
    <t>1 stravovaný, který se zároveň vzdělává v mateřské škole, pro něhož v rámci školního stravování v jednotlivých typech zařízení školního stravování jsou poskytovány stravovací služby kromě oběda podle písm. e) bod 4.</t>
  </si>
  <si>
    <t xml:space="preserve">Po </t>
  </si>
  <si>
    <t>KRAJSKÉ NORMATIVY NA ROK 2020 - DOMOV MLÁDEŽE</t>
  </si>
  <si>
    <t>Limit počtu</t>
  </si>
  <si>
    <t>do 39</t>
  </si>
  <si>
    <t>nad 39</t>
  </si>
  <si>
    <t>KRAJSKÉ NORMATIVY NA ROK 2020 - ŠKOLNÍ KLUB</t>
  </si>
  <si>
    <t>do 49</t>
  </si>
  <si>
    <t>do 99</t>
  </si>
  <si>
    <t>nad 149</t>
  </si>
  <si>
    <t>KRAJSKÉ NORMATIVY NA ROK 2020 - ŠKOLNÍ DRUŽINA</t>
  </si>
  <si>
    <r>
      <t xml:space="preserve">ONIV </t>
    </r>
    <r>
      <rPr>
        <i/>
        <sz val="10"/>
        <rFont val="Calibri"/>
        <family val="2"/>
        <charset val="238"/>
      </rPr>
      <t>přímé</t>
    </r>
  </si>
  <si>
    <t>DOMOV MLÁDEŽE VOŠ</t>
  </si>
  <si>
    <t>DOMOV MLÁDEŽE ZŠ, SŠ A KONZERVATOŘE</t>
  </si>
  <si>
    <t>ŠKOLNÍ DRUŽINA</t>
  </si>
  <si>
    <t>Limit počtu na 1 ubytovaného</t>
  </si>
  <si>
    <t>Limit počtu na 1 žáka</t>
  </si>
  <si>
    <t>Limit počtu na 1 dítě, žáka, studenta</t>
  </si>
  <si>
    <r>
      <t xml:space="preserve">1 žák v oboru vzdělání ve střední škole v denní formě vzdělávání, kterému praktické vyučování zajišťuje středisko praktického vyučování podle písm. m)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</si>
  <si>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V roce 2020 vzdělává středisko praktického vyučování pouze obor 82-51-H/03 Zlatník a klenotník</t>
    </r>
  </si>
  <si>
    <t>JÍDELNA</t>
  </si>
  <si>
    <t>VÝVAŘOVNA</t>
  </si>
  <si>
    <t>VÝDEJNA</t>
  </si>
  <si>
    <t>oběd do 12</t>
  </si>
  <si>
    <t>oběd + doplňkové jídlo do 12</t>
  </si>
  <si>
    <t xml:space="preserve">v Kč </t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</si>
  <si>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</si>
  <si>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Viz. Příloha č. 11</t>
  </si>
  <si>
    <t>viz. Příloha č. 4</t>
  </si>
  <si>
    <t>viz. Příloha č. 5</t>
  </si>
  <si>
    <t>viz. Příloha č. 6</t>
  </si>
  <si>
    <t>viz. Příloha č.7</t>
  </si>
  <si>
    <t>Limit počtu na 1 strávníka</t>
  </si>
  <si>
    <t>KRAJSKÉ NORMATIVY NA ROK 2020 - ŠKOLNÍ STRAVOVÁNÍ V MATEŘSKÉ ŠKOLE</t>
  </si>
  <si>
    <t>ŠKOLNÍ JÍDELNA</t>
  </si>
  <si>
    <t>oběd do 190</t>
  </si>
  <si>
    <t>oběd nad 190</t>
  </si>
  <si>
    <t>oběd + doplňkové jídlo do 190</t>
  </si>
  <si>
    <t>oběd + doplňkové jídlo nad 190</t>
  </si>
  <si>
    <t>(x/0,8)*1,3</t>
  </si>
  <si>
    <t>(-0,0007x2+0,2645x+12,9)*1,3</t>
  </si>
  <si>
    <t>37,9*1,3</t>
  </si>
  <si>
    <t>x/0,8</t>
  </si>
  <si>
    <t>-0,0007x2+0,2645x+12,9</t>
  </si>
  <si>
    <t>37,9</t>
  </si>
  <si>
    <t>(x/0,8)*1,7</t>
  </si>
  <si>
    <t>(-0,0007x2+0,2645x+12,9)*1,7</t>
  </si>
  <si>
    <t>37,9*1,7</t>
  </si>
  <si>
    <t>4,2*LN(x)+x/150+7,75</t>
  </si>
  <si>
    <t>9,1*LN(x)+x/150-17,72</t>
  </si>
  <si>
    <t>18,56/0,75</t>
  </si>
  <si>
    <t>(4,2*LN(x)+x/150+7,75)/0,75</t>
  </si>
  <si>
    <t>(9,1*LN(x)+x/150-17,72)/0,75</t>
  </si>
  <si>
    <t>42,18/0,75</t>
  </si>
  <si>
    <t>x/0,6</t>
  </si>
  <si>
    <t>9,325*Ln(x)+19</t>
  </si>
  <si>
    <t>5,325*Ln(x)+37,5</t>
  </si>
  <si>
    <t>4,325*Ln(x)+43,2</t>
  </si>
  <si>
    <t>4,125*Ln(x)+44,45</t>
  </si>
  <si>
    <t>63,17*1,3</t>
  </si>
  <si>
    <t>94,75*1,3</t>
  </si>
  <si>
    <t>60</t>
  </si>
  <si>
    <t>36</t>
  </si>
  <si>
    <t>(x/0,8)/0,6</t>
  </si>
  <si>
    <t>(-0,0007x2+0,2645x+12,9)/0,6</t>
  </si>
  <si>
    <t>63,17</t>
  </si>
  <si>
    <t>(x/0,8)/0,4</t>
  </si>
  <si>
    <t>(-0,0007x2+0,2645x+12,9)/0,4</t>
  </si>
  <si>
    <t>63,17*1,7</t>
  </si>
  <si>
    <t>94,75*1,7</t>
  </si>
  <si>
    <t>(x/0,6)/0,6</t>
  </si>
  <si>
    <t>(9,325*Ln(x)+19)/0,6</t>
  </si>
  <si>
    <t>(5,325*Ln(x)+37,5)/0,6</t>
  </si>
  <si>
    <t>(4,325*Ln(x)+43,2)/0,6</t>
  </si>
  <si>
    <t>(4,125*Ln(x)+44,45)/0,6</t>
  </si>
  <si>
    <t>(4,125*Ln(x)+44,45)/0,4</t>
  </si>
  <si>
    <t>(4,325*Ln(x)+43,2)/0,4</t>
  </si>
  <si>
    <t>(x/0,6)/0,4</t>
  </si>
  <si>
    <t>(9,325*Ln(x)+19)/0,4</t>
  </si>
  <si>
    <t>(5,325*Ln(x)+37,5)/0,4</t>
  </si>
  <si>
    <t>(4,2*LN(x)+x/150+7,75)/0,6</t>
  </si>
  <si>
    <t>(9,1*LN(x)+x/150-17,72)/0,6</t>
  </si>
  <si>
    <t>(4,2*LN(x)+x/150+7,75)/0,4</t>
  </si>
  <si>
    <t>(9,1*LN(x)+x/150-17,72)/0,4</t>
  </si>
  <si>
    <t>(18,56/0,75)/0,6</t>
  </si>
  <si>
    <t>((4,2*LN(x)+x/150+7,75)/0,75)/0,6</t>
  </si>
  <si>
    <t>((9,1*LN(x)+x/150-17,72)/0,75)/0,6</t>
  </si>
  <si>
    <t>(42,18/0,75)/0,6</t>
  </si>
  <si>
    <t>(18,56/0,75)/0,4</t>
  </si>
  <si>
    <t>((4,2*LN(x)+x/150+7,75)/0,75)/0,4</t>
  </si>
  <si>
    <t>((9,1*LN(x)+x/150-17,72)/0,75)/0,4</t>
  </si>
  <si>
    <t>(42,18/0,75)/0,4</t>
  </si>
  <si>
    <t>KRAJSKÉ NORMATIVY NA ROK 2020 - ŠKOLNÍ STRAVOVÁNÍ V ZÁKLADNÍ ŠKOLE A STŘEDNÍ ŠKOLE</t>
  </si>
  <si>
    <t>viz. Příloha č.8</t>
  </si>
  <si>
    <t>viz. Příloha č. 9</t>
  </si>
  <si>
    <t>Viz. Příloha č. 10</t>
  </si>
  <si>
    <t>1 stravovaný, který se zároveň vzdělává v mateřské škole, pro něhož v rámci školního stravování v jednotlivých typech zařízení školního stravování je poskytován oběd podle písm. e) bod 1.</t>
  </si>
  <si>
    <t>1 stravovaný, který se zároveň vzdělává v základní škole, pro něhož v rámci školního stravování v jednotlivých typech zařízení školního stravování je poskytován oběd podle písm. e) bod 1.</t>
  </si>
  <si>
    <t>1 stravovaný, který se zároveň nevzdělává v mateřské ani v základní škole, pro něhož v rámci školního stravování v jednotlivých typech zařízení školního stravování je poskytován oběd podle písm. e) bod 1.</t>
  </si>
  <si>
    <t>1 stravovaný, který se zároveň vzdělává v mateřské škole, pro něhož v rámci školního stravování v jednotlivých typech zařízení školního stravování je poskytován oběd a alespoň 1 předcházející nebo navazující doplňkové jídlo podle písm. e) bod 2.</t>
  </si>
  <si>
    <t>oběd do 29</t>
  </si>
  <si>
    <t>oběd do 100</t>
  </si>
  <si>
    <t>oběd do 300</t>
  </si>
  <si>
    <t>oběd do 500</t>
  </si>
  <si>
    <t>oběd do 1150</t>
  </si>
  <si>
    <t>oběd nad 1150</t>
  </si>
  <si>
    <t>KRAJSKÉ NORMATIVY NA ROK 2020 - CELODENNÍ STRAVOVÁNÍ</t>
  </si>
  <si>
    <t>nad 500</t>
  </si>
  <si>
    <t>do 500</t>
  </si>
  <si>
    <t>do 180</t>
  </si>
  <si>
    <t>do 12</t>
  </si>
  <si>
    <t>bez obědů do 12</t>
  </si>
  <si>
    <t>bez obědů do 180</t>
  </si>
  <si>
    <t>bez obědů do 500</t>
  </si>
  <si>
    <t>bez obědů nad 500</t>
  </si>
  <si>
    <t>15*Ln(x)+40</t>
  </si>
  <si>
    <t>59*Ln(x)-264</t>
  </si>
  <si>
    <t>3*Ln(x)+161.68</t>
  </si>
  <si>
    <t>1.61*Ln(x)+580</t>
  </si>
  <si>
    <t>1.5233*Ln(x)+580.34</t>
  </si>
  <si>
    <t>1.09*Ln(x)+582.34</t>
  </si>
  <si>
    <t>0.8233*Ln(x)+583.67</t>
  </si>
  <si>
    <t>x/0.5</t>
  </si>
  <si>
    <t>1.5233*Ln(x)+94.04</t>
  </si>
  <si>
    <t>1.09*Ln(x)+96.04</t>
  </si>
  <si>
    <t>0.8233*Ln(x)+97.37</t>
  </si>
  <si>
    <t>15Ln(x)+40</t>
  </si>
  <si>
    <t>59Ln(x)-264</t>
  </si>
  <si>
    <t>3Ln(x)+161,68</t>
  </si>
  <si>
    <t>((x/0,8)*1,3)/0,6</t>
  </si>
  <si>
    <t>((-0,0007x2+0,2645x+12,9)*1,3)/0,6</t>
  </si>
  <si>
    <t>((x/0,8)*1,3)/0,4</t>
  </si>
  <si>
    <t>((-0,0007x2+0,2645x+12,9)*1,3)/0,4</t>
  </si>
  <si>
    <t>((x/0,8)*1,7)/0,6</t>
  </si>
  <si>
    <t>((-0,0007x2+0,2645x+12,9)*1,7)/0,6</t>
  </si>
  <si>
    <t>((x/0,8)*1,7)/0,4</t>
  </si>
  <si>
    <t>((-0,0007x2+0,2645x+12,9)*1,7)/0,4</t>
  </si>
  <si>
    <t>((-0,0007x2+0,2645x+12,9)*1,7)0,4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</si>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</sst>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33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9"/>
      <name val="Calibri"/>
      <family val="2"/>
      <charset val="238"/>
    </font>
    <font>
      <b/>
      <sz val="13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11"/>
      <name val="Arial CE"/>
      <charset val="238"/>
    </font>
    <font>
      <i/>
      <sz val="10"/>
      <name val="Calibri"/>
      <family val="2"/>
      <charset val="238"/>
    </font>
    <font>
      <b/>
      <sz val="10"/>
      <name val="Book Antiqua"/>
      <family val="1"/>
      <charset val="238"/>
    </font>
    <font>
      <sz val="10"/>
      <name val="Book Antiqua"/>
      <family val="1"/>
      <charset val="238"/>
    </font>
    <font>
      <sz val="13"/>
      <name val="Calibri"/>
      <family val="2"/>
      <charset val="238"/>
    </font>
    <font>
      <b/>
      <sz val="15"/>
      <name val="Calibri"/>
      <family val="2"/>
      <charset val="238"/>
    </font>
    <font>
      <sz val="15"/>
      <name val="Arial CE"/>
      <charset val="238"/>
    </font>
    <font>
      <b/>
      <i/>
      <sz val="11"/>
      <name val="Calibri"/>
      <family val="2"/>
      <charset val="238"/>
    </font>
    <font>
      <sz val="15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theme="0" tint="-0.49998474074526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6">
    <xf numFmtId="0" fontId="0" fillId="0" borderId="0" xfId="0"/>
    <xf numFmtId="0" fontId="1" fillId="0" borderId="0" xfId="0" applyFont="1"/>
    <xf numFmtId="0" fontId="5" fillId="0" borderId="0" xfId="1" applyFont="1" applyFill="1"/>
    <xf numFmtId="0" fontId="6" fillId="0" borderId="0" xfId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/>
    <xf numFmtId="0" fontId="7" fillId="0" borderId="0" xfId="1" applyFont="1" applyFill="1"/>
    <xf numFmtId="0" fontId="8" fillId="0" borderId="0" xfId="1" applyFont="1"/>
    <xf numFmtId="0" fontId="8" fillId="0" borderId="0" xfId="0" applyFont="1"/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0" xfId="0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23" xfId="0" applyNumberFormat="1" applyFont="1" applyFill="1" applyBorder="1" applyAlignment="1">
      <alignment horizontal="right" vertical="center"/>
    </xf>
    <xf numFmtId="3" fontId="8" fillId="0" borderId="43" xfId="0" applyNumberFormat="1" applyFont="1" applyBorder="1" applyAlignment="1">
      <alignment vertical="center"/>
    </xf>
    <xf numFmtId="0" fontId="8" fillId="0" borderId="35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49" fontId="8" fillId="0" borderId="35" xfId="0" applyNumberFormat="1" applyFont="1" applyFill="1" applyBorder="1" applyAlignment="1">
      <alignment horizontal="right" vertical="center"/>
    </xf>
    <xf numFmtId="0" fontId="8" fillId="0" borderId="35" xfId="0" applyNumberFormat="1" applyFont="1" applyFill="1" applyBorder="1" applyAlignment="1">
      <alignment horizontal="right" vertical="center"/>
    </xf>
    <xf numFmtId="1" fontId="8" fillId="0" borderId="35" xfId="0" applyNumberFormat="1" applyFont="1" applyFill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24" xfId="0" applyNumberFormat="1" applyFont="1" applyFill="1" applyBorder="1" applyAlignment="1">
      <alignment horizontal="right" vertical="center"/>
    </xf>
    <xf numFmtId="3" fontId="8" fillId="0" borderId="63" xfId="0" applyNumberFormat="1" applyFont="1" applyBorder="1" applyAlignment="1">
      <alignment vertical="center"/>
    </xf>
    <xf numFmtId="0" fontId="9" fillId="0" borderId="0" xfId="0" applyFont="1" applyAlignment="1">
      <alignment horizontal="right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4" borderId="30" xfId="0" applyFont="1" applyFill="1" applyBorder="1" applyAlignment="1">
      <alignment horizontal="right" vertical="center"/>
    </xf>
    <xf numFmtId="0" fontId="8" fillId="4" borderId="58" xfId="0" applyFont="1" applyFill="1" applyBorder="1" applyAlignment="1">
      <alignment horizontal="right" vertical="center"/>
    </xf>
    <xf numFmtId="0" fontId="8" fillId="0" borderId="46" xfId="0" applyFont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3" fontId="8" fillId="0" borderId="34" xfId="0" applyNumberFormat="1" applyFont="1" applyFill="1" applyBorder="1" applyAlignment="1">
      <alignment horizontal="right" vertical="center"/>
    </xf>
    <xf numFmtId="3" fontId="8" fillId="0" borderId="34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8" fillId="0" borderId="30" xfId="0" applyNumberFormat="1" applyFont="1" applyBorder="1" applyAlignment="1">
      <alignment vertical="center"/>
    </xf>
    <xf numFmtId="3" fontId="8" fillId="0" borderId="40" xfId="0" applyNumberFormat="1" applyFont="1" applyFill="1" applyBorder="1" applyAlignment="1">
      <alignment horizontal="right" vertical="center"/>
    </xf>
    <xf numFmtId="3" fontId="8" fillId="0" borderId="40" xfId="0" applyNumberFormat="1" applyFon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0" fontId="8" fillId="0" borderId="35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0" fillId="0" borderId="0" xfId="0" applyFont="1"/>
    <xf numFmtId="0" fontId="7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Alignme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1" fillId="0" borderId="0" xfId="0" applyFont="1"/>
    <xf numFmtId="0" fontId="23" fillId="0" borderId="0" xfId="0" applyFont="1"/>
    <xf numFmtId="0" fontId="0" fillId="0" borderId="0" xfId="0" applyFont="1" applyFill="1"/>
    <xf numFmtId="0" fontId="13" fillId="6" borderId="45" xfId="0" applyFont="1" applyFill="1" applyBorder="1" applyAlignment="1">
      <alignment horizontal="center" vertical="center" wrapText="1"/>
    </xf>
    <xf numFmtId="0" fontId="13" fillId="6" borderId="5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Border="1"/>
    <xf numFmtId="0" fontId="17" fillId="0" borderId="0" xfId="0" applyFont="1" applyAlignment="1">
      <alignment horizontal="left"/>
    </xf>
    <xf numFmtId="3" fontId="23" fillId="0" borderId="0" xfId="0" applyNumberFormat="1" applyFont="1"/>
    <xf numFmtId="3" fontId="0" fillId="0" borderId="0" xfId="0" applyNumberFormat="1" applyFont="1"/>
    <xf numFmtId="0" fontId="6" fillId="6" borderId="0" xfId="0" applyFont="1" applyFill="1"/>
    <xf numFmtId="0" fontId="6" fillId="6" borderId="0" xfId="0" applyFont="1" applyFill="1" applyAlignment="1">
      <alignment horizontal="right"/>
    </xf>
    <xf numFmtId="0" fontId="21" fillId="6" borderId="44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right"/>
    </xf>
    <xf numFmtId="0" fontId="0" fillId="6" borderId="0" xfId="0" applyFont="1" applyFill="1" applyAlignment="1">
      <alignment vertical="center"/>
    </xf>
    <xf numFmtId="0" fontId="0" fillId="6" borderId="0" xfId="0" applyFont="1" applyFill="1"/>
    <xf numFmtId="0" fontId="8" fillId="6" borderId="51" xfId="0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 wrapText="1"/>
    </xf>
    <xf numFmtId="164" fontId="8" fillId="0" borderId="23" xfId="0" applyNumberFormat="1" applyFont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164" fontId="8" fillId="0" borderId="28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vertical="center"/>
    </xf>
    <xf numFmtId="164" fontId="8" fillId="0" borderId="18" xfId="0" applyNumberFormat="1" applyFont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2" fontId="6" fillId="0" borderId="28" xfId="0" applyNumberFormat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3" fontId="6" fillId="0" borderId="41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21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6" fillId="0" borderId="25" xfId="0" applyNumberFormat="1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0" borderId="7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2" fontId="6" fillId="0" borderId="27" xfId="0" applyNumberFormat="1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3" fontId="6" fillId="0" borderId="24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right"/>
    </xf>
    <xf numFmtId="0" fontId="6" fillId="5" borderId="69" xfId="0" applyFont="1" applyFill="1" applyBorder="1" applyAlignment="1">
      <alignment horizontal="right"/>
    </xf>
    <xf numFmtId="0" fontId="6" fillId="5" borderId="41" xfId="0" applyFont="1" applyFill="1" applyBorder="1" applyAlignment="1">
      <alignment horizontal="right"/>
    </xf>
    <xf numFmtId="0" fontId="17" fillId="5" borderId="69" xfId="0" applyFont="1" applyFill="1" applyBorder="1" applyAlignment="1">
      <alignment horizontal="right"/>
    </xf>
    <xf numFmtId="0" fontId="25" fillId="5" borderId="41" xfId="0" applyFont="1" applyFill="1" applyBorder="1" applyAlignment="1">
      <alignment horizontal="right"/>
    </xf>
    <xf numFmtId="0" fontId="17" fillId="5" borderId="41" xfId="0" applyFont="1" applyFill="1" applyBorder="1" applyAlignment="1">
      <alignment horizontal="right"/>
    </xf>
    <xf numFmtId="0" fontId="17" fillId="5" borderId="51" xfId="0" applyFont="1" applyFill="1" applyBorder="1" applyAlignment="1">
      <alignment horizontal="right"/>
    </xf>
    <xf numFmtId="0" fontId="17" fillId="5" borderId="23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right"/>
    </xf>
    <xf numFmtId="0" fontId="6" fillId="5" borderId="34" xfId="0" applyFont="1" applyFill="1" applyBorder="1" applyAlignment="1">
      <alignment horizontal="right"/>
    </xf>
    <xf numFmtId="0" fontId="26" fillId="5" borderId="34" xfId="0" applyFont="1" applyFill="1" applyBorder="1" applyAlignment="1">
      <alignment horizontal="right"/>
    </xf>
    <xf numFmtId="0" fontId="6" fillId="5" borderId="43" xfId="0" applyFont="1" applyFill="1" applyBorder="1" applyAlignment="1">
      <alignment horizontal="right"/>
    </xf>
    <xf numFmtId="0" fontId="17" fillId="5" borderId="24" xfId="0" applyFont="1" applyFill="1" applyBorder="1" applyAlignment="1">
      <alignment vertical="center"/>
    </xf>
    <xf numFmtId="0" fontId="6" fillId="5" borderId="27" xfId="0" applyFont="1" applyFill="1" applyBorder="1"/>
    <xf numFmtId="0" fontId="6" fillId="5" borderId="40" xfId="0" applyFont="1" applyFill="1" applyBorder="1"/>
    <xf numFmtId="0" fontId="6" fillId="5" borderId="27" xfId="0" applyFont="1" applyFill="1" applyBorder="1" applyAlignment="1">
      <alignment horizontal="right" vertical="center"/>
    </xf>
    <xf numFmtId="0" fontId="26" fillId="5" borderId="40" xfId="0" applyFont="1" applyFill="1" applyBorder="1"/>
    <xf numFmtId="0" fontId="6" fillId="5" borderId="63" xfId="0" applyFont="1" applyFill="1" applyBorder="1"/>
    <xf numFmtId="0" fontId="17" fillId="0" borderId="0" xfId="0" applyFont="1"/>
    <xf numFmtId="0" fontId="18" fillId="0" borderId="0" xfId="0" applyFont="1"/>
    <xf numFmtId="0" fontId="16" fillId="0" borderId="0" xfId="0" applyFont="1"/>
    <xf numFmtId="0" fontId="27" fillId="0" borderId="0" xfId="0" applyFont="1"/>
    <xf numFmtId="0" fontId="16" fillId="0" borderId="0" xfId="0" applyFont="1" applyFill="1"/>
    <xf numFmtId="0" fontId="28" fillId="0" borderId="0" xfId="0" applyFont="1" applyFill="1"/>
    <xf numFmtId="0" fontId="28" fillId="6" borderId="0" xfId="0" applyFont="1" applyFill="1"/>
    <xf numFmtId="0" fontId="6" fillId="6" borderId="5" xfId="0" applyFont="1" applyFill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6" borderId="6" xfId="0" applyFont="1" applyFill="1" applyBorder="1" applyAlignment="1">
      <alignment vertical="center" wrapText="1"/>
    </xf>
    <xf numFmtId="164" fontId="6" fillId="0" borderId="25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164" fontId="6" fillId="0" borderId="23" xfId="0" applyNumberFormat="1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3" fontId="6" fillId="0" borderId="55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vertical="center"/>
    </xf>
    <xf numFmtId="3" fontId="6" fillId="0" borderId="55" xfId="0" applyNumberFormat="1" applyFont="1" applyBorder="1" applyAlignment="1">
      <alignment vertical="center"/>
    </xf>
    <xf numFmtId="164" fontId="6" fillId="0" borderId="24" xfId="0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0" fontId="6" fillId="5" borderId="40" xfId="0" applyFont="1" applyFill="1" applyBorder="1" applyAlignment="1">
      <alignment horizontal="left"/>
    </xf>
    <xf numFmtId="0" fontId="6" fillId="5" borderId="27" xfId="0" applyFont="1" applyFill="1" applyBorder="1" applyAlignment="1">
      <alignment horizontal="left"/>
    </xf>
    <xf numFmtId="0" fontId="17" fillId="5" borderId="22" xfId="0" applyFont="1" applyFill="1" applyBorder="1" applyAlignment="1">
      <alignment horizontal="left"/>
    </xf>
    <xf numFmtId="0" fontId="6" fillId="5" borderId="69" xfId="0" applyFont="1" applyFill="1" applyBorder="1" applyAlignment="1">
      <alignment horizontal="left"/>
    </xf>
    <xf numFmtId="0" fontId="6" fillId="5" borderId="41" xfId="0" applyFont="1" applyFill="1" applyBorder="1"/>
    <xf numFmtId="0" fontId="6" fillId="5" borderId="69" xfId="0" applyFont="1" applyFill="1" applyBorder="1"/>
    <xf numFmtId="0" fontId="17" fillId="5" borderId="23" xfId="0" applyFont="1" applyFill="1" applyBorder="1"/>
    <xf numFmtId="0" fontId="6" fillId="5" borderId="28" xfId="0" applyFont="1" applyFill="1" applyBorder="1" applyAlignment="1"/>
    <xf numFmtId="0" fontId="6" fillId="5" borderId="34" xfId="0" applyFont="1" applyFill="1" applyBorder="1" applyAlignment="1"/>
    <xf numFmtId="0" fontId="6" fillId="5" borderId="28" xfId="0" applyFont="1" applyFill="1" applyBorder="1" applyAlignment="1">
      <alignment horizontal="left"/>
    </xf>
    <xf numFmtId="0" fontId="6" fillId="5" borderId="34" xfId="0" applyFont="1" applyFill="1" applyBorder="1"/>
    <xf numFmtId="0" fontId="6" fillId="5" borderId="28" xfId="0" applyFont="1" applyFill="1" applyBorder="1"/>
    <xf numFmtId="0" fontId="17" fillId="5" borderId="44" xfId="0" applyFont="1" applyFill="1" applyBorder="1"/>
    <xf numFmtId="0" fontId="6" fillId="5" borderId="56" xfId="0" applyFont="1" applyFill="1" applyBorder="1" applyAlignment="1">
      <alignment horizontal="right"/>
    </xf>
    <xf numFmtId="0" fontId="6" fillId="5" borderId="56" xfId="0" applyFont="1" applyFill="1" applyBorder="1" applyAlignment="1"/>
    <xf numFmtId="0" fontId="6" fillId="5" borderId="59" xfId="0" applyFont="1" applyFill="1" applyBorder="1" applyAlignment="1"/>
    <xf numFmtId="0" fontId="6" fillId="5" borderId="56" xfId="0" applyFont="1" applyFill="1" applyBorder="1" applyAlignment="1">
      <alignment horizontal="left"/>
    </xf>
    <xf numFmtId="0" fontId="6" fillId="5" borderId="59" xfId="0" applyFont="1" applyFill="1" applyBorder="1"/>
    <xf numFmtId="0" fontId="6" fillId="5" borderId="56" xfId="0" applyFont="1" applyFill="1" applyBorder="1"/>
    <xf numFmtId="0" fontId="6" fillId="5" borderId="49" xfId="0" applyFont="1" applyFill="1" applyBorder="1" applyAlignment="1">
      <alignment horizontal="right"/>
    </xf>
    <xf numFmtId="2" fontId="6" fillId="6" borderId="48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/>
    </xf>
    <xf numFmtId="4" fontId="6" fillId="0" borderId="20" xfId="0" applyNumberFormat="1" applyFont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3" fontId="17" fillId="0" borderId="11" xfId="0" applyNumberFormat="1" applyFont="1" applyBorder="1" applyAlignment="1">
      <alignment vertical="center"/>
    </xf>
    <xf numFmtId="164" fontId="6" fillId="0" borderId="20" xfId="0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" fontId="6" fillId="0" borderId="18" xfId="0" applyNumberFormat="1" applyFont="1" applyBorder="1" applyAlignment="1">
      <alignment vertical="center"/>
    </xf>
    <xf numFmtId="3" fontId="6" fillId="0" borderId="27" xfId="0" applyNumberFormat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4" fontId="6" fillId="0" borderId="13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left"/>
    </xf>
    <xf numFmtId="0" fontId="17" fillId="5" borderId="19" xfId="0" applyFont="1" applyFill="1" applyBorder="1" applyAlignment="1">
      <alignment horizontal="right"/>
    </xf>
    <xf numFmtId="0" fontId="6" fillId="5" borderId="15" xfId="0" applyFont="1" applyFill="1" applyBorder="1" applyAlignment="1">
      <alignment horizontal="right"/>
    </xf>
    <xf numFmtId="0" fontId="6" fillId="5" borderId="34" xfId="0" applyFont="1" applyFill="1" applyBorder="1" applyAlignment="1">
      <alignment horizontal="left"/>
    </xf>
    <xf numFmtId="0" fontId="6" fillId="5" borderId="59" xfId="0" applyFont="1" applyFill="1" applyBorder="1" applyAlignment="1">
      <alignment horizontal="right"/>
    </xf>
    <xf numFmtId="0" fontId="6" fillId="5" borderId="26" xfId="0" applyFont="1" applyFill="1" applyBorder="1" applyAlignment="1">
      <alignment horizontal="right"/>
    </xf>
    <xf numFmtId="0" fontId="6" fillId="5" borderId="59" xfId="0" applyFont="1" applyFill="1" applyBorder="1" applyAlignment="1">
      <alignment horizontal="left"/>
    </xf>
    <xf numFmtId="3" fontId="6" fillId="0" borderId="41" xfId="0" applyNumberFormat="1" applyFont="1" applyFill="1" applyBorder="1" applyAlignment="1">
      <alignment vertical="center"/>
    </xf>
    <xf numFmtId="164" fontId="6" fillId="0" borderId="22" xfId="0" applyNumberFormat="1" applyFont="1" applyFill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164" fontId="6" fillId="0" borderId="23" xfId="0" applyNumberFormat="1" applyFont="1" applyFill="1" applyBorder="1" applyAlignment="1">
      <alignment vertical="center"/>
    </xf>
    <xf numFmtId="164" fontId="6" fillId="0" borderId="16" xfId="0" applyNumberFormat="1" applyFont="1" applyFill="1" applyBorder="1" applyAlignment="1">
      <alignment vertical="center"/>
    </xf>
    <xf numFmtId="3" fontId="6" fillId="0" borderId="40" xfId="0" applyNumberFormat="1" applyFont="1" applyBorder="1" applyAlignment="1">
      <alignment vertical="center"/>
    </xf>
    <xf numFmtId="164" fontId="6" fillId="0" borderId="24" xfId="0" applyNumberFormat="1" applyFont="1" applyFill="1" applyBorder="1" applyAlignment="1">
      <alignment vertical="center"/>
    </xf>
    <xf numFmtId="164" fontId="6" fillId="0" borderId="18" xfId="0" applyNumberFormat="1" applyFont="1" applyFill="1" applyBorder="1" applyAlignment="1">
      <alignment vertical="center"/>
    </xf>
    <xf numFmtId="2" fontId="6" fillId="0" borderId="19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69" xfId="0" applyNumberFormat="1" applyFont="1" applyBorder="1" applyAlignment="1">
      <alignment vertical="center"/>
    </xf>
    <xf numFmtId="164" fontId="6" fillId="0" borderId="25" xfId="0" applyNumberFormat="1" applyFont="1" applyFill="1" applyBorder="1" applyAlignment="1">
      <alignment vertical="center"/>
    </xf>
    <xf numFmtId="164" fontId="6" fillId="0" borderId="13" xfId="0" applyNumberFormat="1" applyFont="1" applyFill="1" applyBorder="1" applyAlignment="1">
      <alignment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5" borderId="19" xfId="0" applyFont="1" applyFill="1" applyBorder="1" applyAlignment="1">
      <alignment horizontal="left"/>
    </xf>
    <xf numFmtId="164" fontId="6" fillId="0" borderId="41" xfId="0" applyNumberFormat="1" applyFont="1" applyFill="1" applyBorder="1" applyAlignment="1">
      <alignment vertical="center"/>
    </xf>
    <xf numFmtId="164" fontId="6" fillId="0" borderId="34" xfId="0" applyNumberFormat="1" applyFont="1" applyBorder="1" applyAlignment="1">
      <alignment vertical="center"/>
    </xf>
    <xf numFmtId="164" fontId="6" fillId="0" borderId="40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vertical="center"/>
    </xf>
    <xf numFmtId="164" fontId="6" fillId="0" borderId="36" xfId="0" applyNumberFormat="1" applyFont="1" applyBorder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Fill="1" applyBorder="1"/>
    <xf numFmtId="0" fontId="0" fillId="2" borderId="0" xfId="0" applyFont="1" applyFill="1" applyAlignment="1">
      <alignment vertical="center"/>
    </xf>
    <xf numFmtId="0" fontId="11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8" fillId="6" borderId="48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0" fontId="25" fillId="0" borderId="0" xfId="0" applyFont="1" applyBorder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right"/>
    </xf>
    <xf numFmtId="0" fontId="17" fillId="6" borderId="22" xfId="0" applyFont="1" applyFill="1" applyBorder="1"/>
    <xf numFmtId="0" fontId="6" fillId="6" borderId="69" xfId="0" applyFont="1" applyFill="1" applyBorder="1" applyAlignment="1">
      <alignment horizontal="center"/>
    </xf>
    <xf numFmtId="0" fontId="6" fillId="6" borderId="69" xfId="0" applyFont="1" applyFill="1" applyBorder="1"/>
    <xf numFmtId="0" fontId="17" fillId="6" borderId="69" xfId="0" applyFont="1" applyFill="1" applyBorder="1"/>
    <xf numFmtId="0" fontId="17" fillId="6" borderId="23" xfId="0" applyFont="1" applyFill="1" applyBorder="1"/>
    <xf numFmtId="0" fontId="6" fillId="6" borderId="28" xfId="0" applyFont="1" applyFill="1" applyBorder="1" applyAlignment="1">
      <alignment horizontal="right"/>
    </xf>
    <xf numFmtId="0" fontId="6" fillId="6" borderId="28" xfId="0" applyFont="1" applyFill="1" applyBorder="1"/>
    <xf numFmtId="0" fontId="26" fillId="6" borderId="28" xfId="0" applyFont="1" applyFill="1" applyBorder="1"/>
    <xf numFmtId="0" fontId="17" fillId="6" borderId="28" xfId="0" applyFont="1" applyFill="1" applyBorder="1"/>
    <xf numFmtId="0" fontId="6" fillId="6" borderId="28" xfId="0" applyNumberFormat="1" applyFont="1" applyFill="1" applyBorder="1" applyAlignment="1">
      <alignment horizontal="right"/>
    </xf>
    <xf numFmtId="49" fontId="6" fillId="6" borderId="28" xfId="0" applyNumberFormat="1" applyFont="1" applyFill="1" applyBorder="1" applyAlignment="1">
      <alignment horizontal="right"/>
    </xf>
    <xf numFmtId="0" fontId="17" fillId="6" borderId="24" xfId="0" applyFont="1" applyFill="1" applyBorder="1"/>
    <xf numFmtId="0" fontId="6" fillId="6" borderId="27" xfId="0" applyFont="1" applyFill="1" applyBorder="1" applyAlignment="1">
      <alignment horizontal="right"/>
    </xf>
    <xf numFmtId="0" fontId="6" fillId="6" borderId="27" xfId="0" applyFont="1" applyFill="1" applyBorder="1"/>
    <xf numFmtId="0" fontId="26" fillId="6" borderId="27" xfId="0" applyFont="1" applyFill="1" applyBorder="1"/>
    <xf numFmtId="49" fontId="6" fillId="6" borderId="27" xfId="0" applyNumberFormat="1" applyFont="1" applyFill="1" applyBorder="1" applyAlignment="1">
      <alignment horizontal="right"/>
    </xf>
    <xf numFmtId="0" fontId="17" fillId="6" borderId="27" xfId="0" applyFont="1" applyFill="1" applyBorder="1"/>
    <xf numFmtId="0" fontId="17" fillId="6" borderId="41" xfId="0" applyFont="1" applyFill="1" applyBorder="1" applyAlignment="1">
      <alignment horizontal="left"/>
    </xf>
    <xf numFmtId="0" fontId="17" fillId="6" borderId="34" xfId="0" applyFont="1" applyFill="1" applyBorder="1"/>
    <xf numFmtId="0" fontId="17" fillId="6" borderId="40" xfId="0" applyFont="1" applyFill="1" applyBorder="1"/>
    <xf numFmtId="0" fontId="17" fillId="6" borderId="41" xfId="0" applyFont="1" applyFill="1" applyBorder="1"/>
    <xf numFmtId="0" fontId="6" fillId="6" borderId="41" xfId="0" applyFont="1" applyFill="1" applyBorder="1"/>
    <xf numFmtId="0" fontId="6" fillId="6" borderId="34" xfId="0" applyFont="1" applyFill="1" applyBorder="1"/>
    <xf numFmtId="0" fontId="6" fillId="6" borderId="40" xfId="0" applyFont="1" applyFill="1" applyBorder="1"/>
    <xf numFmtId="0" fontId="17" fillId="3" borderId="25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54" xfId="0" applyNumberFormat="1" applyFont="1" applyFill="1" applyBorder="1" applyAlignment="1">
      <alignment horizontal="center" vertical="center"/>
    </xf>
    <xf numFmtId="3" fontId="17" fillId="0" borderId="20" xfId="0" applyNumberFormat="1" applyFont="1" applyFill="1" applyBorder="1" applyAlignment="1">
      <alignment horizontal="center" vertical="center"/>
    </xf>
    <xf numFmtId="2" fontId="6" fillId="0" borderId="61" xfId="0" applyNumberFormat="1" applyFont="1" applyFill="1" applyBorder="1" applyAlignment="1">
      <alignment horizontal="center" vertical="center"/>
    </xf>
    <xf numFmtId="3" fontId="6" fillId="0" borderId="29" xfId="0" applyNumberFormat="1" applyFont="1" applyFill="1" applyBorder="1" applyAlignment="1">
      <alignment horizontal="center" vertical="center"/>
    </xf>
    <xf numFmtId="1" fontId="6" fillId="0" borderId="54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center" vertical="center"/>
    </xf>
    <xf numFmtId="2" fontId="6" fillId="0" borderId="67" xfId="0" applyNumberFormat="1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1" fontId="6" fillId="0" borderId="54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" fontId="6" fillId="0" borderId="40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  <xf numFmtId="2" fontId="6" fillId="2" borderId="48" xfId="0" applyNumberFormat="1" applyFont="1" applyFill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2" fontId="6" fillId="2" borderId="43" xfId="0" applyNumberFormat="1" applyFont="1" applyFill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2" fontId="6" fillId="2" borderId="63" xfId="0" applyNumberFormat="1" applyFont="1" applyFill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3" fontId="6" fillId="0" borderId="47" xfId="0" applyNumberFormat="1" applyFont="1" applyBorder="1" applyAlignment="1">
      <alignment horizontal="center" vertical="center"/>
    </xf>
    <xf numFmtId="3" fontId="6" fillId="0" borderId="38" xfId="0" applyNumberFormat="1" applyFont="1" applyBorder="1" applyAlignment="1">
      <alignment horizontal="center" vertical="center"/>
    </xf>
    <xf numFmtId="2" fontId="6" fillId="2" borderId="65" xfId="0" applyNumberFormat="1" applyFont="1" applyFill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2" fontId="6" fillId="0" borderId="64" xfId="0" applyNumberFormat="1" applyFont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164" fontId="6" fillId="0" borderId="47" xfId="0" applyNumberFormat="1" applyFont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30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3" fontId="6" fillId="2" borderId="3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35" xfId="0" applyNumberFormat="1" applyFont="1" applyFill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3" fontId="6" fillId="2" borderId="36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right"/>
    </xf>
    <xf numFmtId="49" fontId="6" fillId="6" borderId="30" xfId="0" applyNumberFormat="1" applyFont="1" applyFill="1" applyBorder="1" applyAlignment="1">
      <alignment horizontal="right"/>
    </xf>
    <xf numFmtId="49" fontId="6" fillId="6" borderId="31" xfId="0" applyNumberFormat="1" applyFont="1" applyFill="1" applyBorder="1" applyAlignment="1">
      <alignment horizontal="right"/>
    </xf>
    <xf numFmtId="0" fontId="6" fillId="6" borderId="30" xfId="0" applyNumberFormat="1" applyFont="1" applyFill="1" applyBorder="1" applyAlignment="1">
      <alignment horizontal="right"/>
    </xf>
    <xf numFmtId="0" fontId="6" fillId="6" borderId="34" xfId="0" applyFont="1" applyFill="1" applyBorder="1" applyAlignment="1">
      <alignment horizontal="right"/>
    </xf>
    <xf numFmtId="0" fontId="6" fillId="6" borderId="40" xfId="0" applyFont="1" applyFill="1" applyBorder="1" applyAlignment="1">
      <alignment horizontal="right"/>
    </xf>
    <xf numFmtId="2" fontId="6" fillId="0" borderId="60" xfId="0" applyNumberFormat="1" applyFont="1" applyFill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0" fontId="25" fillId="6" borderId="69" xfId="0" applyFont="1" applyFill="1" applyBorder="1"/>
    <xf numFmtId="0" fontId="17" fillId="6" borderId="69" xfId="0" applyFont="1" applyFill="1" applyBorder="1" applyAlignment="1">
      <alignment horizontal="right"/>
    </xf>
    <xf numFmtId="0" fontId="17" fillId="6" borderId="41" xfId="0" applyFont="1" applyFill="1" applyBorder="1" applyAlignment="1">
      <alignment horizontal="right"/>
    </xf>
    <xf numFmtId="0" fontId="17" fillId="6" borderId="20" xfId="0" applyFont="1" applyFill="1" applyBorder="1" applyAlignment="1">
      <alignment horizontal="right"/>
    </xf>
    <xf numFmtId="0" fontId="17" fillId="6" borderId="29" xfId="0" applyFont="1" applyFill="1" applyBorder="1" applyAlignment="1">
      <alignment horizontal="right" vertical="center"/>
    </xf>
    <xf numFmtId="0" fontId="17" fillId="6" borderId="69" xfId="0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47" xfId="0" applyNumberFormat="1" applyFont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right" vertical="center"/>
    </xf>
    <xf numFmtId="0" fontId="8" fillId="6" borderId="34" xfId="0" applyFont="1" applyFill="1" applyBorder="1"/>
    <xf numFmtId="0" fontId="8" fillId="6" borderId="40" xfId="0" applyFont="1" applyFill="1" applyBorder="1"/>
    <xf numFmtId="0" fontId="8" fillId="6" borderId="16" xfId="0" applyFont="1" applyFill="1" applyBorder="1"/>
    <xf numFmtId="0" fontId="8" fillId="6" borderId="18" xfId="0" applyFont="1" applyFill="1" applyBorder="1"/>
    <xf numFmtId="2" fontId="6" fillId="6" borderId="27" xfId="0" applyNumberFormat="1" applyFont="1" applyFill="1" applyBorder="1" applyAlignment="1">
      <alignment horizontal="right"/>
    </xf>
    <xf numFmtId="2" fontId="8" fillId="0" borderId="35" xfId="0" applyNumberFormat="1" applyFont="1" applyFill="1" applyBorder="1" applyAlignment="1">
      <alignment horizontal="right" vertical="center"/>
    </xf>
    <xf numFmtId="0" fontId="6" fillId="6" borderId="15" xfId="0" applyFont="1" applyFill="1" applyBorder="1"/>
    <xf numFmtId="0" fontId="6" fillId="6" borderId="17" xfId="0" applyFont="1" applyFill="1" applyBorder="1"/>
    <xf numFmtId="0" fontId="6" fillId="5" borderId="69" xfId="0" applyFont="1" applyFill="1" applyBorder="1" applyAlignment="1">
      <alignment horizontal="center"/>
    </xf>
    <xf numFmtId="0" fontId="17" fillId="5" borderId="69" xfId="0" applyFont="1" applyFill="1" applyBorder="1"/>
    <xf numFmtId="0" fontId="25" fillId="5" borderId="69" xfId="0" applyFont="1" applyFill="1" applyBorder="1"/>
    <xf numFmtId="0" fontId="17" fillId="5" borderId="41" xfId="0" applyFont="1" applyFill="1" applyBorder="1"/>
    <xf numFmtId="0" fontId="17" fillId="5" borderId="41" xfId="0" applyFont="1" applyFill="1" applyBorder="1" applyAlignment="1">
      <alignment horizontal="left"/>
    </xf>
    <xf numFmtId="0" fontId="17" fillId="5" borderId="20" xfId="0" applyFont="1" applyFill="1" applyBorder="1" applyAlignment="1">
      <alignment horizontal="right"/>
    </xf>
    <xf numFmtId="0" fontId="26" fillId="5" borderId="28" xfId="0" applyFont="1" applyFill="1" applyBorder="1"/>
    <xf numFmtId="0" fontId="8" fillId="5" borderId="34" xfId="0" applyFont="1" applyFill="1" applyBorder="1"/>
    <xf numFmtId="0" fontId="17" fillId="5" borderId="34" xfId="0" applyFont="1" applyFill="1" applyBorder="1"/>
    <xf numFmtId="0" fontId="8" fillId="5" borderId="16" xfId="0" applyFont="1" applyFill="1" applyBorder="1"/>
    <xf numFmtId="0" fontId="6" fillId="5" borderId="27" xfId="0" applyFont="1" applyFill="1" applyBorder="1" applyAlignment="1">
      <alignment horizontal="right"/>
    </xf>
    <xf numFmtId="0" fontId="26" fillId="5" borderId="27" xfId="0" applyFont="1" applyFill="1" applyBorder="1"/>
    <xf numFmtId="0" fontId="8" fillId="5" borderId="40" xfId="0" applyFont="1" applyFill="1" applyBorder="1"/>
    <xf numFmtId="0" fontId="17" fillId="5" borderId="40" xfId="0" applyFont="1" applyFill="1" applyBorder="1"/>
    <xf numFmtId="0" fontId="6" fillId="5" borderId="40" xfId="0" applyFont="1" applyFill="1" applyBorder="1" applyAlignment="1">
      <alignment horizontal="right"/>
    </xf>
    <xf numFmtId="0" fontId="8" fillId="5" borderId="18" xfId="0" applyFont="1" applyFill="1" applyBorder="1"/>
    <xf numFmtId="0" fontId="17" fillId="5" borderId="22" xfId="0" applyFont="1" applyFill="1" applyBorder="1"/>
    <xf numFmtId="0" fontId="17" fillId="5" borderId="24" xfId="0" applyFont="1" applyFill="1" applyBorder="1"/>
    <xf numFmtId="0" fontId="6" fillId="5" borderId="64" xfId="0" applyFont="1" applyFill="1" applyBorder="1" applyAlignment="1">
      <alignment horizontal="right"/>
    </xf>
    <xf numFmtId="0" fontId="6" fillId="5" borderId="64" xfId="0" applyFont="1" applyFill="1" applyBorder="1"/>
    <xf numFmtId="0" fontId="6" fillId="5" borderId="39" xfId="0" applyFont="1" applyFill="1" applyBorder="1"/>
    <xf numFmtId="0" fontId="26" fillId="5" borderId="64" xfId="0" applyFont="1" applyFill="1" applyBorder="1"/>
    <xf numFmtId="0" fontId="8" fillId="5" borderId="39" xfId="0" applyFont="1" applyFill="1" applyBorder="1"/>
    <xf numFmtId="0" fontId="17" fillId="5" borderId="39" xfId="0" applyFont="1" applyFill="1" applyBorder="1"/>
    <xf numFmtId="0" fontId="6" fillId="5" borderId="39" xfId="0" applyFont="1" applyFill="1" applyBorder="1" applyAlignment="1">
      <alignment horizontal="right"/>
    </xf>
    <xf numFmtId="0" fontId="8" fillId="5" borderId="71" xfId="0" applyFont="1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4" fontId="8" fillId="0" borderId="28" xfId="0" applyNumberFormat="1" applyFont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3" fontId="8" fillId="0" borderId="23" xfId="0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43" xfId="0" applyBorder="1" applyAlignment="1">
      <alignment vertical="center"/>
    </xf>
    <xf numFmtId="3" fontId="13" fillId="6" borderId="22" xfId="0" applyNumberFormat="1" applyFont="1" applyFill="1" applyBorder="1" applyAlignment="1">
      <alignment horizontal="center" vertical="center" wrapText="1"/>
    </xf>
    <xf numFmtId="0" fontId="3" fillId="6" borderId="51" xfId="0" applyFont="1" applyFill="1" applyBorder="1" applyAlignment="1">
      <alignment horizontal="center" vertical="center" wrapText="1"/>
    </xf>
    <xf numFmtId="3" fontId="8" fillId="0" borderId="37" xfId="0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8" xfId="0" applyBorder="1" applyAlignment="1">
      <alignment vertical="center"/>
    </xf>
    <xf numFmtId="3" fontId="8" fillId="0" borderId="66" xfId="0" applyNumberFormat="1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13" fillId="6" borderId="54" xfId="0" applyNumberFormat="1" applyFont="1" applyFill="1" applyBorder="1" applyAlignment="1">
      <alignment horizontal="center" vertical="center" wrapText="1"/>
    </xf>
    <xf numFmtId="0" fontId="13" fillId="6" borderId="59" xfId="0" applyFont="1" applyFill="1" applyBorder="1" applyAlignment="1">
      <alignment horizontal="center" vertical="center" wrapText="1"/>
    </xf>
    <xf numFmtId="0" fontId="3" fillId="6" borderId="69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3" fillId="6" borderId="42" xfId="0" applyFont="1" applyFill="1" applyBorder="1" applyAlignment="1">
      <alignment vertical="center" wrapText="1"/>
    </xf>
    <xf numFmtId="0" fontId="13" fillId="6" borderId="57" xfId="0" applyFont="1" applyFill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8" fillId="0" borderId="46" xfId="0" applyFont="1" applyFill="1" applyBorder="1" applyAlignment="1">
      <alignment vertical="center" wrapText="1"/>
    </xf>
    <xf numFmtId="0" fontId="5" fillId="0" borderId="0" xfId="1" applyFont="1" applyAlignment="1"/>
    <xf numFmtId="0" fontId="2" fillId="0" borderId="0" xfId="1" applyAlignment="1"/>
    <xf numFmtId="0" fontId="13" fillId="6" borderId="60" xfId="0" applyFont="1" applyFill="1" applyBorder="1" applyAlignment="1">
      <alignment vertical="center" wrapText="1"/>
    </xf>
    <xf numFmtId="0" fontId="13" fillId="6" borderId="44" xfId="0" applyFont="1" applyFill="1" applyBorder="1" applyAlignment="1">
      <alignment vertical="center" wrapText="1"/>
    </xf>
    <xf numFmtId="0" fontId="13" fillId="6" borderId="42" xfId="0" applyFont="1" applyFill="1" applyBorder="1" applyAlignment="1">
      <alignment horizontal="right" vertical="center"/>
    </xf>
    <xf numFmtId="0" fontId="13" fillId="6" borderId="57" xfId="0" applyFont="1" applyFill="1" applyBorder="1" applyAlignment="1">
      <alignment vertical="center"/>
    </xf>
    <xf numFmtId="3" fontId="13" fillId="6" borderId="68" xfId="0" applyNumberFormat="1" applyFont="1" applyFill="1" applyBorder="1" applyAlignment="1">
      <alignment horizontal="right" vertical="center"/>
    </xf>
    <xf numFmtId="0" fontId="13" fillId="6" borderId="26" xfId="0" applyFont="1" applyFill="1" applyBorder="1" applyAlignment="1">
      <alignment vertical="center"/>
    </xf>
    <xf numFmtId="3" fontId="13" fillId="6" borderId="67" xfId="0" applyNumberFormat="1" applyFont="1" applyFill="1" applyBorder="1" applyAlignment="1">
      <alignment horizontal="right" vertical="center"/>
    </xf>
    <xf numFmtId="0" fontId="13" fillId="6" borderId="56" xfId="0" applyFont="1" applyFill="1" applyBorder="1" applyAlignment="1">
      <alignment vertical="center"/>
    </xf>
    <xf numFmtId="3" fontId="13" fillId="6" borderId="33" xfId="0" applyNumberFormat="1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vertical="center" wrapText="1"/>
    </xf>
    <xf numFmtId="0" fontId="29" fillId="6" borderId="0" xfId="0" applyFont="1" applyFill="1" applyAlignment="1">
      <alignment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0" fillId="6" borderId="5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32" xfId="0" applyBorder="1" applyAlignment="1"/>
    <xf numFmtId="0" fontId="6" fillId="0" borderId="5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3" fontId="6" fillId="0" borderId="70" xfId="0" applyNumberFormat="1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2" fontId="6" fillId="6" borderId="25" xfId="0" applyNumberFormat="1" applyFont="1" applyFill="1" applyBorder="1" applyAlignment="1">
      <alignment horizontal="center" vertical="center" wrapText="1"/>
    </xf>
    <xf numFmtId="2" fontId="6" fillId="6" borderId="48" xfId="0" applyNumberFormat="1" applyFont="1" applyFill="1" applyBorder="1" applyAlignment="1">
      <alignment horizontal="center" vertical="center" wrapText="1"/>
    </xf>
    <xf numFmtId="2" fontId="6" fillId="6" borderId="66" xfId="0" applyNumberFormat="1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2" fontId="6" fillId="6" borderId="62" xfId="0" applyNumberFormat="1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12" fillId="6" borderId="62" xfId="0" applyFont="1" applyFill="1" applyBorder="1" applyAlignment="1">
      <alignment horizontal="center" vertical="center" wrapText="1"/>
    </xf>
    <xf numFmtId="0" fontId="12" fillId="6" borderId="55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2" xfId="0" applyBorder="1" applyAlignment="1">
      <alignment vertical="center"/>
    </xf>
    <xf numFmtId="0" fontId="17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6" borderId="58" xfId="0" applyFont="1" applyFill="1" applyBorder="1" applyAlignment="1">
      <alignment horizontal="center" vertical="center" wrapText="1"/>
    </xf>
    <xf numFmtId="0" fontId="12" fillId="6" borderId="57" xfId="0" applyFont="1" applyFill="1" applyBorder="1" applyAlignment="1">
      <alignment horizontal="center" vertical="center" wrapText="1"/>
    </xf>
    <xf numFmtId="0" fontId="12" fillId="6" borderId="50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28" fillId="0" borderId="0" xfId="0" applyFont="1" applyFill="1" applyAlignment="1"/>
    <xf numFmtId="0" fontId="31" fillId="0" borderId="0" xfId="0" applyFont="1" applyAlignment="1"/>
    <xf numFmtId="0" fontId="17" fillId="2" borderId="14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8" fillId="6" borderId="0" xfId="0" applyFont="1" applyFill="1" applyAlignment="1"/>
    <xf numFmtId="0" fontId="31" fillId="6" borderId="0" xfId="0" applyFont="1" applyFill="1" applyAlignment="1"/>
    <xf numFmtId="0" fontId="0" fillId="6" borderId="0" xfId="0" applyFill="1" applyAlignment="1"/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2" xfId="0" applyBorder="1" applyAlignment="1">
      <alignment horizontal="center"/>
    </xf>
    <xf numFmtId="0" fontId="6" fillId="0" borderId="6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3" fontId="6" fillId="0" borderId="62" xfId="0" applyNumberFormat="1" applyFont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0" fillId="6" borderId="32" xfId="0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1"/>
  <sheetViews>
    <sheetView tabSelected="1" zoomScale="90" zoomScaleNormal="90" workbookViewId="0">
      <selection activeCell="N1" sqref="N1"/>
    </sheetView>
  </sheetViews>
  <sheetFormatPr defaultRowHeight="12.75" x14ac:dyDescent="0.2"/>
  <cols>
    <col min="1" max="1" width="51.42578125" style="8" customWidth="1"/>
    <col min="2" max="2" width="45.42578125" style="8" customWidth="1"/>
    <col min="3" max="3" width="24" style="9" customWidth="1"/>
    <col min="4" max="4" width="28.85546875" style="9" customWidth="1"/>
    <col min="5" max="6" width="10.7109375" style="10" customWidth="1"/>
    <col min="7" max="7" width="11.7109375" style="10" customWidth="1"/>
    <col min="8" max="8" width="14.140625" style="10" customWidth="1"/>
    <col min="9" max="9" width="12.85546875" style="10" customWidth="1"/>
    <col min="10" max="10" width="9.7109375" style="8" customWidth="1"/>
    <col min="11" max="11" width="8.7109375" style="8" customWidth="1"/>
    <col min="12" max="12" width="10.7109375" style="8" customWidth="1"/>
    <col min="13" max="13" width="8.85546875" style="8" customWidth="1"/>
    <col min="14" max="14" width="9.28515625" style="8" customWidth="1"/>
    <col min="15" max="16384" width="9.140625" style="8"/>
  </cols>
  <sheetData>
    <row r="1" spans="1:14" s="7" customFormat="1" ht="21" x14ac:dyDescent="0.35">
      <c r="A1" s="2" t="s">
        <v>1</v>
      </c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</row>
    <row r="2" spans="1:14" s="7" customFormat="1" ht="18.75" x14ac:dyDescent="0.3">
      <c r="A2" s="6" t="s">
        <v>33</v>
      </c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</row>
    <row r="3" spans="1:14" s="7" customFormat="1" ht="4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7" customFormat="1" ht="21" x14ac:dyDescent="0.35">
      <c r="A4" s="470" t="s">
        <v>93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</row>
    <row r="5" spans="1:14" ht="13.5" thickBot="1" x14ac:dyDescent="0.25">
      <c r="L5" s="29" t="s">
        <v>71</v>
      </c>
      <c r="M5" s="29"/>
      <c r="N5" s="29"/>
    </row>
    <row r="6" spans="1:14" s="11" customFormat="1" ht="16.5" customHeight="1" x14ac:dyDescent="0.2">
      <c r="A6" s="472" t="s">
        <v>81</v>
      </c>
      <c r="B6" s="464" t="s">
        <v>94</v>
      </c>
      <c r="C6" s="474" t="s">
        <v>2</v>
      </c>
      <c r="D6" s="474" t="s">
        <v>3</v>
      </c>
      <c r="E6" s="476" t="s">
        <v>52</v>
      </c>
      <c r="F6" s="478" t="s">
        <v>53</v>
      </c>
      <c r="G6" s="435" t="s">
        <v>70</v>
      </c>
      <c r="H6" s="460"/>
      <c r="I6" s="458" t="s">
        <v>24</v>
      </c>
      <c r="J6" s="458" t="s">
        <v>51</v>
      </c>
      <c r="K6" s="458" t="s">
        <v>95</v>
      </c>
      <c r="L6" s="480" t="s">
        <v>42</v>
      </c>
      <c r="M6" s="435" t="s">
        <v>168</v>
      </c>
      <c r="N6" s="436"/>
    </row>
    <row r="7" spans="1:14" s="11" customFormat="1" ht="26.25" customHeight="1" thickBot="1" x14ac:dyDescent="0.25">
      <c r="A7" s="473"/>
      <c r="B7" s="465"/>
      <c r="C7" s="475"/>
      <c r="D7" s="475"/>
      <c r="E7" s="477"/>
      <c r="F7" s="479"/>
      <c r="G7" s="67" t="s">
        <v>48</v>
      </c>
      <c r="H7" s="68" t="s">
        <v>49</v>
      </c>
      <c r="I7" s="459"/>
      <c r="J7" s="459"/>
      <c r="K7" s="459"/>
      <c r="L7" s="481"/>
      <c r="M7" s="67" t="s">
        <v>48</v>
      </c>
      <c r="N7" s="83" t="s">
        <v>49</v>
      </c>
    </row>
    <row r="8" spans="1:14" s="11" customFormat="1" ht="25.5" x14ac:dyDescent="0.2">
      <c r="A8" s="12" t="s">
        <v>85</v>
      </c>
      <c r="B8" s="428" t="s">
        <v>303</v>
      </c>
      <c r="C8" s="13">
        <v>20.25</v>
      </c>
      <c r="D8" s="13">
        <v>71.5</v>
      </c>
      <c r="E8" s="14">
        <v>39079</v>
      </c>
      <c r="F8" s="15">
        <v>21374</v>
      </c>
      <c r="G8" s="16">
        <f t="shared" ref="G8:H8" si="0">12*(1/C8*E8)</f>
        <v>23157.925925925923</v>
      </c>
      <c r="H8" s="36">
        <f t="shared" si="0"/>
        <v>3587.2447552447552</v>
      </c>
      <c r="I8" s="36">
        <f>SUM(G8:H8)*33.8%</f>
        <v>9039.8676902356892</v>
      </c>
      <c r="J8" s="37">
        <f t="shared" ref="J8" si="1">SUM(G8:H8)*2%</f>
        <v>534.9034136234136</v>
      </c>
      <c r="K8" s="37">
        <v>100</v>
      </c>
      <c r="L8" s="38">
        <f>SUM(G8:K8)</f>
        <v>36419.941785029776</v>
      </c>
      <c r="M8" s="84">
        <f>ROUND(1/C8,4)</f>
        <v>4.9399999999999999E-2</v>
      </c>
      <c r="N8" s="85">
        <f>ROUND(1/D8,4)</f>
        <v>1.4E-2</v>
      </c>
    </row>
    <row r="9" spans="1:14" s="11" customFormat="1" ht="15.75" customHeight="1" x14ac:dyDescent="0.2">
      <c r="A9" s="466" t="s">
        <v>87</v>
      </c>
      <c r="B9" s="35" t="s">
        <v>63</v>
      </c>
      <c r="C9" s="13" t="s">
        <v>280</v>
      </c>
      <c r="D9" s="13">
        <v>500</v>
      </c>
      <c r="E9" s="14">
        <v>40620</v>
      </c>
      <c r="F9" s="15">
        <v>27110</v>
      </c>
      <c r="G9" s="437" t="s">
        <v>148</v>
      </c>
      <c r="H9" s="438"/>
      <c r="I9" s="438"/>
      <c r="J9" s="438"/>
      <c r="K9" s="438"/>
      <c r="L9" s="438"/>
      <c r="M9" s="439"/>
      <c r="N9" s="440"/>
    </row>
    <row r="10" spans="1:14" s="11" customFormat="1" ht="15.75" customHeight="1" x14ac:dyDescent="0.2">
      <c r="A10" s="467"/>
      <c r="B10" s="35" t="s">
        <v>64</v>
      </c>
      <c r="C10" s="13" t="s">
        <v>281</v>
      </c>
      <c r="D10" s="13">
        <v>500</v>
      </c>
      <c r="E10" s="14">
        <v>40620</v>
      </c>
      <c r="F10" s="15">
        <v>27110</v>
      </c>
      <c r="G10" s="441"/>
      <c r="H10" s="442"/>
      <c r="I10" s="442"/>
      <c r="J10" s="442"/>
      <c r="K10" s="442"/>
      <c r="L10" s="442"/>
      <c r="M10" s="443"/>
      <c r="N10" s="444"/>
    </row>
    <row r="11" spans="1:14" s="11" customFormat="1" ht="15.75" customHeight="1" x14ac:dyDescent="0.2">
      <c r="A11" s="467"/>
      <c r="B11" s="35" t="s">
        <v>65</v>
      </c>
      <c r="C11" s="13" t="s">
        <v>282</v>
      </c>
      <c r="D11" s="13">
        <v>500</v>
      </c>
      <c r="E11" s="14">
        <v>40620</v>
      </c>
      <c r="F11" s="15">
        <v>27110</v>
      </c>
      <c r="G11" s="445"/>
      <c r="H11" s="446"/>
      <c r="I11" s="446"/>
      <c r="J11" s="446"/>
      <c r="K11" s="446"/>
      <c r="L11" s="446"/>
      <c r="M11" s="447"/>
      <c r="N11" s="448"/>
    </row>
    <row r="12" spans="1:14" s="11" customFormat="1" ht="15.75" customHeight="1" x14ac:dyDescent="0.2">
      <c r="A12" s="467"/>
      <c r="B12" s="35" t="s">
        <v>66</v>
      </c>
      <c r="C12" s="13" t="s">
        <v>280</v>
      </c>
      <c r="D12" s="13">
        <v>500</v>
      </c>
      <c r="E12" s="14">
        <v>40620</v>
      </c>
      <c r="F12" s="15">
        <v>27110</v>
      </c>
      <c r="G12" s="449" t="s">
        <v>148</v>
      </c>
      <c r="H12" s="442"/>
      <c r="I12" s="442"/>
      <c r="J12" s="442"/>
      <c r="K12" s="442"/>
      <c r="L12" s="442"/>
      <c r="M12" s="443"/>
      <c r="N12" s="444"/>
    </row>
    <row r="13" spans="1:14" s="11" customFormat="1" ht="15.75" customHeight="1" x14ac:dyDescent="0.2">
      <c r="A13" s="467"/>
      <c r="B13" s="35" t="s">
        <v>67</v>
      </c>
      <c r="C13" s="13" t="s">
        <v>281</v>
      </c>
      <c r="D13" s="13">
        <v>500</v>
      </c>
      <c r="E13" s="14">
        <v>40620</v>
      </c>
      <c r="F13" s="15">
        <v>27110</v>
      </c>
      <c r="G13" s="441"/>
      <c r="H13" s="442"/>
      <c r="I13" s="442"/>
      <c r="J13" s="442"/>
      <c r="K13" s="442"/>
      <c r="L13" s="442"/>
      <c r="M13" s="443"/>
      <c r="N13" s="444"/>
    </row>
    <row r="14" spans="1:14" s="11" customFormat="1" ht="15.75" customHeight="1" x14ac:dyDescent="0.2">
      <c r="A14" s="468"/>
      <c r="B14" s="35" t="s">
        <v>68</v>
      </c>
      <c r="C14" s="13" t="s">
        <v>282</v>
      </c>
      <c r="D14" s="13">
        <v>500</v>
      </c>
      <c r="E14" s="14">
        <v>40620</v>
      </c>
      <c r="F14" s="15">
        <v>27110</v>
      </c>
      <c r="G14" s="445"/>
      <c r="H14" s="446"/>
      <c r="I14" s="446"/>
      <c r="J14" s="446"/>
      <c r="K14" s="446"/>
      <c r="L14" s="446"/>
      <c r="M14" s="447"/>
      <c r="N14" s="448"/>
    </row>
    <row r="15" spans="1:14" s="11" customFormat="1" ht="21" customHeight="1" x14ac:dyDescent="0.2">
      <c r="A15" s="461" t="s">
        <v>88</v>
      </c>
      <c r="B15" s="429" t="s">
        <v>74</v>
      </c>
      <c r="C15" s="13" t="s">
        <v>287</v>
      </c>
      <c r="D15" s="13" t="s">
        <v>283</v>
      </c>
      <c r="E15" s="14">
        <v>34550</v>
      </c>
      <c r="F15" s="15">
        <v>19500</v>
      </c>
      <c r="G15" s="449" t="s">
        <v>149</v>
      </c>
      <c r="H15" s="442"/>
      <c r="I15" s="442"/>
      <c r="J15" s="442"/>
      <c r="K15" s="442"/>
      <c r="L15" s="442"/>
      <c r="M15" s="443"/>
      <c r="N15" s="444"/>
    </row>
    <row r="16" spans="1:14" s="11" customFormat="1" ht="21" customHeight="1" x14ac:dyDescent="0.2">
      <c r="A16" s="462"/>
      <c r="B16" s="429" t="s">
        <v>75</v>
      </c>
      <c r="C16" s="13" t="s">
        <v>288</v>
      </c>
      <c r="D16" s="13" t="s">
        <v>284</v>
      </c>
      <c r="E16" s="14">
        <v>34550</v>
      </c>
      <c r="F16" s="15">
        <v>19500</v>
      </c>
      <c r="G16" s="441"/>
      <c r="H16" s="442"/>
      <c r="I16" s="442"/>
      <c r="J16" s="442"/>
      <c r="K16" s="442"/>
      <c r="L16" s="442"/>
      <c r="M16" s="443"/>
      <c r="N16" s="444"/>
    </row>
    <row r="17" spans="1:14" s="11" customFormat="1" ht="21" customHeight="1" x14ac:dyDescent="0.2">
      <c r="A17" s="462"/>
      <c r="B17" s="429" t="s">
        <v>76</v>
      </c>
      <c r="C17" s="13" t="s">
        <v>289</v>
      </c>
      <c r="D17" s="13" t="s">
        <v>285</v>
      </c>
      <c r="E17" s="14">
        <v>34550</v>
      </c>
      <c r="F17" s="15">
        <v>19500</v>
      </c>
      <c r="G17" s="441"/>
      <c r="H17" s="442"/>
      <c r="I17" s="442"/>
      <c r="J17" s="442"/>
      <c r="K17" s="442"/>
      <c r="L17" s="442"/>
      <c r="M17" s="443"/>
      <c r="N17" s="444"/>
    </row>
    <row r="18" spans="1:14" s="11" customFormat="1" ht="21" customHeight="1" x14ac:dyDescent="0.2">
      <c r="A18" s="463"/>
      <c r="B18" s="429" t="s">
        <v>77</v>
      </c>
      <c r="C18" s="13" t="s">
        <v>290</v>
      </c>
      <c r="D18" s="13" t="s">
        <v>286</v>
      </c>
      <c r="E18" s="14">
        <v>34550</v>
      </c>
      <c r="F18" s="15">
        <v>19500</v>
      </c>
      <c r="G18" s="445"/>
      <c r="H18" s="446"/>
      <c r="I18" s="446"/>
      <c r="J18" s="446"/>
      <c r="K18" s="446"/>
      <c r="L18" s="446"/>
      <c r="M18" s="447"/>
      <c r="N18" s="448"/>
    </row>
    <row r="19" spans="1:14" s="11" customFormat="1" ht="15.75" customHeight="1" x14ac:dyDescent="0.2">
      <c r="A19" s="461" t="s">
        <v>86</v>
      </c>
      <c r="B19" s="429" t="s">
        <v>152</v>
      </c>
      <c r="C19" s="32"/>
      <c r="D19" s="13" t="s">
        <v>283</v>
      </c>
      <c r="E19" s="32"/>
      <c r="F19" s="15">
        <v>19500</v>
      </c>
      <c r="G19" s="450" t="s">
        <v>150</v>
      </c>
      <c r="H19" s="451"/>
      <c r="I19" s="451"/>
      <c r="J19" s="451"/>
      <c r="K19" s="451"/>
      <c r="L19" s="451"/>
      <c r="M19" s="443"/>
      <c r="N19" s="444"/>
    </row>
    <row r="20" spans="1:14" s="11" customFormat="1" ht="15.75" customHeight="1" x14ac:dyDescent="0.2">
      <c r="A20" s="462"/>
      <c r="B20" s="429" t="s">
        <v>153</v>
      </c>
      <c r="C20" s="32"/>
      <c r="D20" s="13" t="s">
        <v>284</v>
      </c>
      <c r="E20" s="32"/>
      <c r="F20" s="15">
        <v>19500</v>
      </c>
      <c r="G20" s="450"/>
      <c r="H20" s="451"/>
      <c r="I20" s="451"/>
      <c r="J20" s="451"/>
      <c r="K20" s="451"/>
      <c r="L20" s="451"/>
      <c r="M20" s="443"/>
      <c r="N20" s="444"/>
    </row>
    <row r="21" spans="1:14" s="11" customFormat="1" ht="15.75" customHeight="1" x14ac:dyDescent="0.2">
      <c r="A21" s="462"/>
      <c r="B21" s="429" t="s">
        <v>154</v>
      </c>
      <c r="C21" s="32"/>
      <c r="D21" s="13" t="s">
        <v>285</v>
      </c>
      <c r="E21" s="32"/>
      <c r="F21" s="15">
        <v>19500</v>
      </c>
      <c r="G21" s="450"/>
      <c r="H21" s="451"/>
      <c r="I21" s="451"/>
      <c r="J21" s="451"/>
      <c r="K21" s="451"/>
      <c r="L21" s="451"/>
      <c r="M21" s="443"/>
      <c r="N21" s="444"/>
    </row>
    <row r="22" spans="1:14" s="11" customFormat="1" ht="15.75" customHeight="1" x14ac:dyDescent="0.2">
      <c r="A22" s="463"/>
      <c r="B22" s="429" t="s">
        <v>155</v>
      </c>
      <c r="C22" s="32"/>
      <c r="D22" s="13" t="s">
        <v>286</v>
      </c>
      <c r="E22" s="32"/>
      <c r="F22" s="15">
        <v>19500</v>
      </c>
      <c r="G22" s="452"/>
      <c r="H22" s="453"/>
      <c r="I22" s="453"/>
      <c r="J22" s="453"/>
      <c r="K22" s="453"/>
      <c r="L22" s="453"/>
      <c r="M22" s="447"/>
      <c r="N22" s="448"/>
    </row>
    <row r="23" spans="1:14" s="11" customFormat="1" ht="15.75" customHeight="1" x14ac:dyDescent="0.2">
      <c r="A23" s="469" t="s">
        <v>261</v>
      </c>
      <c r="B23" s="35" t="s">
        <v>34</v>
      </c>
      <c r="C23" s="32"/>
      <c r="D23" s="18" t="s">
        <v>204</v>
      </c>
      <c r="E23" s="32"/>
      <c r="F23" s="15">
        <v>21700</v>
      </c>
      <c r="G23" s="450" t="s">
        <v>193</v>
      </c>
      <c r="H23" s="442"/>
      <c r="I23" s="442"/>
      <c r="J23" s="442"/>
      <c r="K23" s="442"/>
      <c r="L23" s="442"/>
      <c r="M23" s="442"/>
      <c r="N23" s="454"/>
    </row>
    <row r="24" spans="1:14" s="11" customFormat="1" ht="15.75" customHeight="1" x14ac:dyDescent="0.2">
      <c r="A24" s="462"/>
      <c r="B24" s="35" t="s">
        <v>98</v>
      </c>
      <c r="C24" s="32"/>
      <c r="D24" s="18" t="s">
        <v>205</v>
      </c>
      <c r="E24" s="32"/>
      <c r="F24" s="15">
        <v>21700</v>
      </c>
      <c r="G24" s="441"/>
      <c r="H24" s="442"/>
      <c r="I24" s="442"/>
      <c r="J24" s="442"/>
      <c r="K24" s="442"/>
      <c r="L24" s="442"/>
      <c r="M24" s="442"/>
      <c r="N24" s="454"/>
    </row>
    <row r="25" spans="1:14" s="11" customFormat="1" ht="15.75" customHeight="1" x14ac:dyDescent="0.2">
      <c r="A25" s="462"/>
      <c r="B25" s="35" t="s">
        <v>99</v>
      </c>
      <c r="C25" s="33"/>
      <c r="D25" s="18" t="s">
        <v>206</v>
      </c>
      <c r="E25" s="33"/>
      <c r="F25" s="15">
        <v>21700</v>
      </c>
      <c r="G25" s="441"/>
      <c r="H25" s="442"/>
      <c r="I25" s="442"/>
      <c r="J25" s="442"/>
      <c r="K25" s="442"/>
      <c r="L25" s="442"/>
      <c r="M25" s="442"/>
      <c r="N25" s="454"/>
    </row>
    <row r="26" spans="1:14" s="11" customFormat="1" ht="15.75" customHeight="1" x14ac:dyDescent="0.2">
      <c r="A26" s="462"/>
      <c r="B26" s="35" t="s">
        <v>46</v>
      </c>
      <c r="C26" s="32"/>
      <c r="D26" s="18" t="s">
        <v>294</v>
      </c>
      <c r="E26" s="32"/>
      <c r="F26" s="15">
        <v>21700</v>
      </c>
      <c r="G26" s="441"/>
      <c r="H26" s="442"/>
      <c r="I26" s="442"/>
      <c r="J26" s="442"/>
      <c r="K26" s="442"/>
      <c r="L26" s="442"/>
      <c r="M26" s="442"/>
      <c r="N26" s="454"/>
    </row>
    <row r="27" spans="1:14" s="11" customFormat="1" ht="15.75" customHeight="1" x14ac:dyDescent="0.2">
      <c r="A27" s="462"/>
      <c r="B27" s="35" t="s">
        <v>100</v>
      </c>
      <c r="C27" s="32"/>
      <c r="D27" s="18" t="s">
        <v>295</v>
      </c>
      <c r="E27" s="32"/>
      <c r="F27" s="15">
        <v>21700</v>
      </c>
      <c r="G27" s="441"/>
      <c r="H27" s="442"/>
      <c r="I27" s="442"/>
      <c r="J27" s="442"/>
      <c r="K27" s="442"/>
      <c r="L27" s="442"/>
      <c r="M27" s="442"/>
      <c r="N27" s="454"/>
    </row>
    <row r="28" spans="1:14" s="11" customFormat="1" ht="15.75" customHeight="1" x14ac:dyDescent="0.2">
      <c r="A28" s="462"/>
      <c r="B28" s="35" t="s">
        <v>101</v>
      </c>
      <c r="C28" s="33"/>
      <c r="D28" s="18" t="s">
        <v>224</v>
      </c>
      <c r="E28" s="33"/>
      <c r="F28" s="15">
        <v>21700</v>
      </c>
      <c r="G28" s="441"/>
      <c r="H28" s="442"/>
      <c r="I28" s="442"/>
      <c r="J28" s="442"/>
      <c r="K28" s="442"/>
      <c r="L28" s="442"/>
      <c r="M28" s="442"/>
      <c r="N28" s="454"/>
    </row>
    <row r="29" spans="1:14" s="11" customFormat="1" ht="15.75" customHeight="1" x14ac:dyDescent="0.2">
      <c r="A29" s="462"/>
      <c r="B29" s="35" t="s">
        <v>47</v>
      </c>
      <c r="C29" s="32"/>
      <c r="D29" s="18" t="s">
        <v>296</v>
      </c>
      <c r="E29" s="32"/>
      <c r="F29" s="15">
        <v>21700</v>
      </c>
      <c r="G29" s="441"/>
      <c r="H29" s="442"/>
      <c r="I29" s="442"/>
      <c r="J29" s="442"/>
      <c r="K29" s="442"/>
      <c r="L29" s="442"/>
      <c r="M29" s="442"/>
      <c r="N29" s="454"/>
    </row>
    <row r="30" spans="1:14" s="11" customFormat="1" ht="15.75" customHeight="1" x14ac:dyDescent="0.2">
      <c r="A30" s="462"/>
      <c r="B30" s="35" t="s">
        <v>102</v>
      </c>
      <c r="C30" s="32"/>
      <c r="D30" s="18" t="s">
        <v>297</v>
      </c>
      <c r="E30" s="32"/>
      <c r="F30" s="15">
        <v>21700</v>
      </c>
      <c r="G30" s="441"/>
      <c r="H30" s="442"/>
      <c r="I30" s="442"/>
      <c r="J30" s="442"/>
      <c r="K30" s="442"/>
      <c r="L30" s="442"/>
      <c r="M30" s="442"/>
      <c r="N30" s="454"/>
    </row>
    <row r="31" spans="1:14" s="11" customFormat="1" ht="15.75" customHeight="1" x14ac:dyDescent="0.2">
      <c r="A31" s="463"/>
      <c r="B31" s="35" t="s">
        <v>103</v>
      </c>
      <c r="C31" s="33"/>
      <c r="D31" s="18" t="s">
        <v>225</v>
      </c>
      <c r="E31" s="33"/>
      <c r="F31" s="15">
        <v>21700</v>
      </c>
      <c r="G31" s="445"/>
      <c r="H31" s="446"/>
      <c r="I31" s="446"/>
      <c r="J31" s="446"/>
      <c r="K31" s="446"/>
      <c r="L31" s="446"/>
      <c r="M31" s="446"/>
      <c r="N31" s="455"/>
    </row>
    <row r="32" spans="1:14" s="11" customFormat="1" ht="15.75" customHeight="1" x14ac:dyDescent="0.2">
      <c r="A32" s="469" t="s">
        <v>264</v>
      </c>
      <c r="B32" s="35" t="s">
        <v>35</v>
      </c>
      <c r="C32" s="32"/>
      <c r="D32" s="19" t="s">
        <v>207</v>
      </c>
      <c r="E32" s="32"/>
      <c r="F32" s="15">
        <v>21700</v>
      </c>
      <c r="G32" s="450" t="s">
        <v>194</v>
      </c>
      <c r="H32" s="442"/>
      <c r="I32" s="442"/>
      <c r="J32" s="442"/>
      <c r="K32" s="442"/>
      <c r="L32" s="442"/>
      <c r="M32" s="442"/>
      <c r="N32" s="454"/>
    </row>
    <row r="33" spans="1:14" s="11" customFormat="1" ht="15.75" customHeight="1" x14ac:dyDescent="0.2">
      <c r="A33" s="462"/>
      <c r="B33" s="35" t="s">
        <v>104</v>
      </c>
      <c r="C33" s="32"/>
      <c r="D33" s="20" t="s">
        <v>208</v>
      </c>
      <c r="E33" s="32"/>
      <c r="F33" s="15">
        <v>21700</v>
      </c>
      <c r="G33" s="441"/>
      <c r="H33" s="442"/>
      <c r="I33" s="442"/>
      <c r="J33" s="442"/>
      <c r="K33" s="442"/>
      <c r="L33" s="442"/>
      <c r="M33" s="442"/>
      <c r="N33" s="454"/>
    </row>
    <row r="34" spans="1:14" s="11" customFormat="1" ht="15.75" customHeight="1" x14ac:dyDescent="0.2">
      <c r="A34" s="462"/>
      <c r="B34" s="35" t="s">
        <v>105</v>
      </c>
      <c r="C34" s="32"/>
      <c r="D34" s="20" t="s">
        <v>209</v>
      </c>
      <c r="E34" s="32"/>
      <c r="F34" s="15">
        <v>21700</v>
      </c>
      <c r="G34" s="441"/>
      <c r="H34" s="442"/>
      <c r="I34" s="442"/>
      <c r="J34" s="442"/>
      <c r="K34" s="442"/>
      <c r="L34" s="442"/>
      <c r="M34" s="442"/>
      <c r="N34" s="454"/>
    </row>
    <row r="35" spans="1:14" s="11" customFormat="1" ht="15.75" customHeight="1" x14ac:dyDescent="0.2">
      <c r="A35" s="462"/>
      <c r="B35" s="35" t="s">
        <v>44</v>
      </c>
      <c r="C35" s="32"/>
      <c r="D35" s="21" t="s">
        <v>228</v>
      </c>
      <c r="E35" s="32"/>
      <c r="F35" s="15">
        <v>21700</v>
      </c>
      <c r="G35" s="441"/>
      <c r="H35" s="442"/>
      <c r="I35" s="442"/>
      <c r="J35" s="442"/>
      <c r="K35" s="442"/>
      <c r="L35" s="442"/>
      <c r="M35" s="442"/>
      <c r="N35" s="454"/>
    </row>
    <row r="36" spans="1:14" s="11" customFormat="1" ht="15.75" customHeight="1" x14ac:dyDescent="0.2">
      <c r="A36" s="462"/>
      <c r="B36" s="35" t="s">
        <v>106</v>
      </c>
      <c r="C36" s="32"/>
      <c r="D36" s="20" t="s">
        <v>229</v>
      </c>
      <c r="E36" s="32"/>
      <c r="F36" s="15">
        <v>21700</v>
      </c>
      <c r="G36" s="441"/>
      <c r="H36" s="442"/>
      <c r="I36" s="442"/>
      <c r="J36" s="442"/>
      <c r="K36" s="442"/>
      <c r="L36" s="442"/>
      <c r="M36" s="442"/>
      <c r="N36" s="454"/>
    </row>
    <row r="37" spans="1:14" s="11" customFormat="1" ht="15.75" customHeight="1" x14ac:dyDescent="0.2">
      <c r="A37" s="462"/>
      <c r="B37" s="35" t="s">
        <v>107</v>
      </c>
      <c r="C37" s="33"/>
      <c r="D37" s="20" t="s">
        <v>230</v>
      </c>
      <c r="E37" s="33"/>
      <c r="F37" s="15">
        <v>21700</v>
      </c>
      <c r="G37" s="441"/>
      <c r="H37" s="442"/>
      <c r="I37" s="442"/>
      <c r="J37" s="442"/>
      <c r="K37" s="442"/>
      <c r="L37" s="442"/>
      <c r="M37" s="442"/>
      <c r="N37" s="454"/>
    </row>
    <row r="38" spans="1:14" s="11" customFormat="1" ht="15.75" customHeight="1" x14ac:dyDescent="0.2">
      <c r="A38" s="462"/>
      <c r="B38" s="35" t="s">
        <v>45</v>
      </c>
      <c r="C38" s="32"/>
      <c r="D38" s="21" t="s">
        <v>231</v>
      </c>
      <c r="E38" s="32"/>
      <c r="F38" s="15">
        <v>21700</v>
      </c>
      <c r="G38" s="441"/>
      <c r="H38" s="442"/>
      <c r="I38" s="442"/>
      <c r="J38" s="442"/>
      <c r="K38" s="442"/>
      <c r="L38" s="442"/>
      <c r="M38" s="442"/>
      <c r="N38" s="454"/>
    </row>
    <row r="39" spans="1:14" s="11" customFormat="1" ht="15.75" customHeight="1" x14ac:dyDescent="0.2">
      <c r="A39" s="462"/>
      <c r="B39" s="35" t="s">
        <v>108</v>
      </c>
      <c r="C39" s="32"/>
      <c r="D39" s="20" t="s">
        <v>232</v>
      </c>
      <c r="E39" s="32"/>
      <c r="F39" s="15">
        <v>21700</v>
      </c>
      <c r="G39" s="441"/>
      <c r="H39" s="442"/>
      <c r="I39" s="442"/>
      <c r="J39" s="442"/>
      <c r="K39" s="442"/>
      <c r="L39" s="442"/>
      <c r="M39" s="442"/>
      <c r="N39" s="454"/>
    </row>
    <row r="40" spans="1:14" s="11" customFormat="1" ht="15.75" customHeight="1" x14ac:dyDescent="0.2">
      <c r="A40" s="463"/>
      <c r="B40" s="35" t="s">
        <v>109</v>
      </c>
      <c r="C40" s="32"/>
      <c r="D40" s="393">
        <v>94.75</v>
      </c>
      <c r="E40" s="32"/>
      <c r="F40" s="15">
        <v>21700</v>
      </c>
      <c r="G40" s="445"/>
      <c r="H40" s="446"/>
      <c r="I40" s="446"/>
      <c r="J40" s="446"/>
      <c r="K40" s="446"/>
      <c r="L40" s="446"/>
      <c r="M40" s="446"/>
      <c r="N40" s="455"/>
    </row>
    <row r="41" spans="1:14" s="11" customFormat="1" ht="15.75" customHeight="1" x14ac:dyDescent="0.2">
      <c r="A41" s="469" t="s">
        <v>165</v>
      </c>
      <c r="B41" s="35" t="s">
        <v>110</v>
      </c>
      <c r="C41" s="32"/>
      <c r="D41" s="22" t="s">
        <v>210</v>
      </c>
      <c r="E41" s="32"/>
      <c r="F41" s="15">
        <v>21700</v>
      </c>
      <c r="G41" s="456" t="s">
        <v>195</v>
      </c>
      <c r="H41" s="438"/>
      <c r="I41" s="438"/>
      <c r="J41" s="438"/>
      <c r="K41" s="438"/>
      <c r="L41" s="438"/>
      <c r="M41" s="438"/>
      <c r="N41" s="457"/>
    </row>
    <row r="42" spans="1:14" s="11" customFormat="1" ht="15.75" customHeight="1" x14ac:dyDescent="0.2">
      <c r="A42" s="462"/>
      <c r="B42" s="35" t="s">
        <v>111</v>
      </c>
      <c r="C42" s="32"/>
      <c r="D42" s="22" t="s">
        <v>211</v>
      </c>
      <c r="E42" s="32"/>
      <c r="F42" s="15">
        <v>21700</v>
      </c>
      <c r="G42" s="441"/>
      <c r="H42" s="442"/>
      <c r="I42" s="442"/>
      <c r="J42" s="442"/>
      <c r="K42" s="442"/>
      <c r="L42" s="442"/>
      <c r="M42" s="442"/>
      <c r="N42" s="454"/>
    </row>
    <row r="43" spans="1:14" s="11" customFormat="1" ht="15.75" customHeight="1" x14ac:dyDescent="0.2">
      <c r="A43" s="462"/>
      <c r="B43" s="35" t="s">
        <v>112</v>
      </c>
      <c r="C43" s="32"/>
      <c r="D43" s="22" t="s">
        <v>212</v>
      </c>
      <c r="E43" s="32"/>
      <c r="F43" s="15">
        <v>21700</v>
      </c>
      <c r="G43" s="441"/>
      <c r="H43" s="442"/>
      <c r="I43" s="442"/>
      <c r="J43" s="442"/>
      <c r="K43" s="442"/>
      <c r="L43" s="442"/>
      <c r="M43" s="442"/>
      <c r="N43" s="454"/>
    </row>
    <row r="44" spans="1:14" s="11" customFormat="1" ht="15.75" customHeight="1" x14ac:dyDescent="0.2">
      <c r="A44" s="462"/>
      <c r="B44" s="35" t="s">
        <v>113</v>
      </c>
      <c r="C44" s="32"/>
      <c r="D44" s="22" t="s">
        <v>298</v>
      </c>
      <c r="E44" s="32"/>
      <c r="F44" s="15">
        <v>21700</v>
      </c>
      <c r="G44" s="441"/>
      <c r="H44" s="442"/>
      <c r="I44" s="442"/>
      <c r="J44" s="442"/>
      <c r="K44" s="442"/>
      <c r="L44" s="442"/>
      <c r="M44" s="442"/>
      <c r="N44" s="454"/>
    </row>
    <row r="45" spans="1:14" s="11" customFormat="1" ht="15.75" customHeight="1" x14ac:dyDescent="0.2">
      <c r="A45" s="462"/>
      <c r="B45" s="35" t="s">
        <v>114</v>
      </c>
      <c r="C45" s="32"/>
      <c r="D45" s="22" t="s">
        <v>299</v>
      </c>
      <c r="E45" s="32"/>
      <c r="F45" s="15">
        <v>21700</v>
      </c>
      <c r="G45" s="441"/>
      <c r="H45" s="442"/>
      <c r="I45" s="442"/>
      <c r="J45" s="442"/>
      <c r="K45" s="442"/>
      <c r="L45" s="442"/>
      <c r="M45" s="442"/>
      <c r="N45" s="454"/>
    </row>
    <row r="46" spans="1:14" s="11" customFormat="1" ht="15.75" customHeight="1" x14ac:dyDescent="0.2">
      <c r="A46" s="462"/>
      <c r="B46" s="35" t="s">
        <v>115</v>
      </c>
      <c r="C46" s="32"/>
      <c r="D46" s="22" t="s">
        <v>233</v>
      </c>
      <c r="E46" s="32"/>
      <c r="F46" s="15">
        <v>21700</v>
      </c>
      <c r="G46" s="441"/>
      <c r="H46" s="442"/>
      <c r="I46" s="442"/>
      <c r="J46" s="442"/>
      <c r="K46" s="442"/>
      <c r="L46" s="442"/>
      <c r="M46" s="442"/>
      <c r="N46" s="454"/>
    </row>
    <row r="47" spans="1:14" s="11" customFormat="1" ht="15.75" customHeight="1" x14ac:dyDescent="0.2">
      <c r="A47" s="462"/>
      <c r="B47" s="35" t="s">
        <v>116</v>
      </c>
      <c r="C47" s="32"/>
      <c r="D47" s="22" t="s">
        <v>300</v>
      </c>
      <c r="E47" s="32"/>
      <c r="F47" s="15">
        <v>21700</v>
      </c>
      <c r="G47" s="441"/>
      <c r="H47" s="442"/>
      <c r="I47" s="442"/>
      <c r="J47" s="442"/>
      <c r="K47" s="442"/>
      <c r="L47" s="442"/>
      <c r="M47" s="442"/>
      <c r="N47" s="454"/>
    </row>
    <row r="48" spans="1:14" s="11" customFormat="1" ht="15.75" customHeight="1" x14ac:dyDescent="0.2">
      <c r="A48" s="462"/>
      <c r="B48" s="35" t="s">
        <v>117</v>
      </c>
      <c r="C48" s="32"/>
      <c r="D48" s="22" t="s">
        <v>301</v>
      </c>
      <c r="E48" s="32"/>
      <c r="F48" s="15">
        <v>21700</v>
      </c>
      <c r="G48" s="441"/>
      <c r="H48" s="442"/>
      <c r="I48" s="442"/>
      <c r="J48" s="442"/>
      <c r="K48" s="442"/>
      <c r="L48" s="442"/>
      <c r="M48" s="442"/>
      <c r="N48" s="454"/>
    </row>
    <row r="49" spans="1:14" s="11" customFormat="1" ht="15.75" customHeight="1" x14ac:dyDescent="0.2">
      <c r="A49" s="463"/>
      <c r="B49" s="35" t="s">
        <v>118</v>
      </c>
      <c r="C49" s="32"/>
      <c r="D49" s="22" t="s">
        <v>234</v>
      </c>
      <c r="E49" s="32"/>
      <c r="F49" s="15">
        <v>21700</v>
      </c>
      <c r="G49" s="445"/>
      <c r="H49" s="446"/>
      <c r="I49" s="446"/>
      <c r="J49" s="446"/>
      <c r="K49" s="446"/>
      <c r="L49" s="446"/>
      <c r="M49" s="446"/>
      <c r="N49" s="455"/>
    </row>
    <row r="50" spans="1:14" s="11" customFormat="1" ht="15.75" customHeight="1" x14ac:dyDescent="0.2">
      <c r="A50" s="461" t="s">
        <v>262</v>
      </c>
      <c r="B50" s="35" t="s">
        <v>5</v>
      </c>
      <c r="C50" s="32"/>
      <c r="D50" s="13" t="s">
        <v>219</v>
      </c>
      <c r="E50" s="32"/>
      <c r="F50" s="15">
        <v>21700</v>
      </c>
      <c r="G50" s="450" t="s">
        <v>196</v>
      </c>
      <c r="H50" s="451"/>
      <c r="I50" s="451"/>
      <c r="J50" s="451"/>
      <c r="K50" s="451"/>
      <c r="L50" s="451"/>
      <c r="M50" s="442"/>
      <c r="N50" s="454"/>
    </row>
    <row r="51" spans="1:14" s="11" customFormat="1" ht="15.75" customHeight="1" x14ac:dyDescent="0.2">
      <c r="A51" s="462"/>
      <c r="B51" s="35" t="s">
        <v>6</v>
      </c>
      <c r="C51" s="32"/>
      <c r="D51" s="13" t="s">
        <v>220</v>
      </c>
      <c r="E51" s="32"/>
      <c r="F51" s="15">
        <v>21700</v>
      </c>
      <c r="G51" s="450"/>
      <c r="H51" s="451"/>
      <c r="I51" s="451"/>
      <c r="J51" s="451"/>
      <c r="K51" s="451"/>
      <c r="L51" s="451"/>
      <c r="M51" s="442"/>
      <c r="N51" s="454"/>
    </row>
    <row r="52" spans="1:14" s="11" customFormat="1" ht="15.75" customHeight="1" x14ac:dyDescent="0.2">
      <c r="A52" s="462"/>
      <c r="B52" s="35" t="s">
        <v>7</v>
      </c>
      <c r="C52" s="32"/>
      <c r="D52" s="13" t="s">
        <v>221</v>
      </c>
      <c r="E52" s="32"/>
      <c r="F52" s="15">
        <v>21700</v>
      </c>
      <c r="G52" s="450"/>
      <c r="H52" s="451"/>
      <c r="I52" s="451"/>
      <c r="J52" s="451"/>
      <c r="K52" s="451"/>
      <c r="L52" s="451"/>
      <c r="M52" s="442"/>
      <c r="N52" s="454"/>
    </row>
    <row r="53" spans="1:14" s="11" customFormat="1" ht="15.75" customHeight="1" x14ac:dyDescent="0.2">
      <c r="A53" s="462"/>
      <c r="B53" s="35" t="s">
        <v>8</v>
      </c>
      <c r="C53" s="32"/>
      <c r="D53" s="13" t="s">
        <v>222</v>
      </c>
      <c r="E53" s="32"/>
      <c r="F53" s="15">
        <v>21700</v>
      </c>
      <c r="G53" s="450"/>
      <c r="H53" s="451"/>
      <c r="I53" s="451"/>
      <c r="J53" s="451"/>
      <c r="K53" s="451"/>
      <c r="L53" s="451"/>
      <c r="M53" s="442"/>
      <c r="N53" s="454"/>
    </row>
    <row r="54" spans="1:14" s="11" customFormat="1" ht="15.75" customHeight="1" x14ac:dyDescent="0.2">
      <c r="A54" s="462"/>
      <c r="B54" s="35" t="s">
        <v>54</v>
      </c>
      <c r="C54" s="32"/>
      <c r="D54" s="13" t="s">
        <v>223</v>
      </c>
      <c r="E54" s="32"/>
      <c r="F54" s="15">
        <v>21700</v>
      </c>
      <c r="G54" s="450"/>
      <c r="H54" s="451"/>
      <c r="I54" s="451"/>
      <c r="J54" s="451"/>
      <c r="K54" s="451"/>
      <c r="L54" s="451"/>
      <c r="M54" s="442"/>
      <c r="N54" s="454"/>
    </row>
    <row r="55" spans="1:14" s="11" customFormat="1" ht="15.75" customHeight="1" x14ac:dyDescent="0.2">
      <c r="A55" s="462"/>
      <c r="B55" s="35" t="s">
        <v>55</v>
      </c>
      <c r="C55" s="32"/>
      <c r="D55" s="13">
        <v>73.52</v>
      </c>
      <c r="E55" s="32"/>
      <c r="F55" s="15">
        <v>21700</v>
      </c>
      <c r="G55" s="450"/>
      <c r="H55" s="451"/>
      <c r="I55" s="451"/>
      <c r="J55" s="451"/>
      <c r="K55" s="451"/>
      <c r="L55" s="451"/>
      <c r="M55" s="442"/>
      <c r="N55" s="454"/>
    </row>
    <row r="56" spans="1:14" s="11" customFormat="1" ht="15.75" customHeight="1" x14ac:dyDescent="0.2">
      <c r="A56" s="462"/>
      <c r="B56" s="35" t="s">
        <v>9</v>
      </c>
      <c r="C56" s="32"/>
      <c r="D56" s="13" t="s">
        <v>235</v>
      </c>
      <c r="E56" s="32"/>
      <c r="F56" s="15">
        <v>21700</v>
      </c>
      <c r="G56" s="450"/>
      <c r="H56" s="451"/>
      <c r="I56" s="451"/>
      <c r="J56" s="451"/>
      <c r="K56" s="451"/>
      <c r="L56" s="451"/>
      <c r="M56" s="442"/>
      <c r="N56" s="454"/>
    </row>
    <row r="57" spans="1:14" s="11" customFormat="1" ht="15.75" customHeight="1" x14ac:dyDescent="0.2">
      <c r="A57" s="462"/>
      <c r="B57" s="35" t="s">
        <v>36</v>
      </c>
      <c r="C57" s="32"/>
      <c r="D57" s="13" t="s">
        <v>236</v>
      </c>
      <c r="E57" s="32"/>
      <c r="F57" s="15">
        <v>21700</v>
      </c>
      <c r="G57" s="450"/>
      <c r="H57" s="451"/>
      <c r="I57" s="451"/>
      <c r="J57" s="451"/>
      <c r="K57" s="451"/>
      <c r="L57" s="451"/>
      <c r="M57" s="442"/>
      <c r="N57" s="454"/>
    </row>
    <row r="58" spans="1:14" s="11" customFormat="1" ht="15.75" customHeight="1" x14ac:dyDescent="0.2">
      <c r="A58" s="462"/>
      <c r="B58" s="35" t="s">
        <v>10</v>
      </c>
      <c r="C58" s="32"/>
      <c r="D58" s="13" t="s">
        <v>237</v>
      </c>
      <c r="E58" s="32"/>
      <c r="F58" s="15">
        <v>21700</v>
      </c>
      <c r="G58" s="450"/>
      <c r="H58" s="451"/>
      <c r="I58" s="451"/>
      <c r="J58" s="451"/>
      <c r="K58" s="451"/>
      <c r="L58" s="451"/>
      <c r="M58" s="442"/>
      <c r="N58" s="454"/>
    </row>
    <row r="59" spans="1:14" s="11" customFormat="1" ht="15.75" customHeight="1" x14ac:dyDescent="0.2">
      <c r="A59" s="462"/>
      <c r="B59" s="35" t="s">
        <v>37</v>
      </c>
      <c r="C59" s="32"/>
      <c r="D59" s="13" t="s">
        <v>238</v>
      </c>
      <c r="E59" s="32"/>
      <c r="F59" s="15">
        <v>21700</v>
      </c>
      <c r="G59" s="450"/>
      <c r="H59" s="451"/>
      <c r="I59" s="451"/>
      <c r="J59" s="451"/>
      <c r="K59" s="451"/>
      <c r="L59" s="451"/>
      <c r="M59" s="442"/>
      <c r="N59" s="454"/>
    </row>
    <row r="60" spans="1:14" s="11" customFormat="1" ht="15.75" customHeight="1" x14ac:dyDescent="0.2">
      <c r="A60" s="462"/>
      <c r="B60" s="35" t="s">
        <v>56</v>
      </c>
      <c r="C60" s="32"/>
      <c r="D60" s="13" t="s">
        <v>239</v>
      </c>
      <c r="E60" s="32"/>
      <c r="F60" s="15">
        <v>21700</v>
      </c>
      <c r="G60" s="450"/>
      <c r="H60" s="451"/>
      <c r="I60" s="451"/>
      <c r="J60" s="451"/>
      <c r="K60" s="451"/>
      <c r="L60" s="451"/>
      <c r="M60" s="442"/>
      <c r="N60" s="454"/>
    </row>
    <row r="61" spans="1:14" s="11" customFormat="1" ht="15.75" customHeight="1" x14ac:dyDescent="0.2">
      <c r="A61" s="462"/>
      <c r="B61" s="35" t="s">
        <v>96</v>
      </c>
      <c r="C61" s="33"/>
      <c r="D61" s="13">
        <v>122.54</v>
      </c>
      <c r="E61" s="33"/>
      <c r="F61" s="15">
        <v>21700</v>
      </c>
      <c r="G61" s="450"/>
      <c r="H61" s="451"/>
      <c r="I61" s="451"/>
      <c r="J61" s="451"/>
      <c r="K61" s="451"/>
      <c r="L61" s="451"/>
      <c r="M61" s="442"/>
      <c r="N61" s="454"/>
    </row>
    <row r="62" spans="1:14" s="11" customFormat="1" ht="15.75" customHeight="1" x14ac:dyDescent="0.2">
      <c r="A62" s="462"/>
      <c r="B62" s="35" t="s">
        <v>11</v>
      </c>
      <c r="C62" s="32"/>
      <c r="D62" s="13" t="s">
        <v>242</v>
      </c>
      <c r="E62" s="32"/>
      <c r="F62" s="15">
        <v>21700</v>
      </c>
      <c r="G62" s="450"/>
      <c r="H62" s="451"/>
      <c r="I62" s="451"/>
      <c r="J62" s="451"/>
      <c r="K62" s="451"/>
      <c r="L62" s="451"/>
      <c r="M62" s="442"/>
      <c r="N62" s="454"/>
    </row>
    <row r="63" spans="1:14" s="11" customFormat="1" ht="15.75" customHeight="1" x14ac:dyDescent="0.2">
      <c r="A63" s="462"/>
      <c r="B63" s="35" t="s">
        <v>38</v>
      </c>
      <c r="C63" s="32"/>
      <c r="D63" s="13" t="s">
        <v>243</v>
      </c>
      <c r="E63" s="32"/>
      <c r="F63" s="15">
        <v>21700</v>
      </c>
      <c r="G63" s="450"/>
      <c r="H63" s="451"/>
      <c r="I63" s="451"/>
      <c r="J63" s="451"/>
      <c r="K63" s="451"/>
      <c r="L63" s="451"/>
      <c r="M63" s="442"/>
      <c r="N63" s="454"/>
    </row>
    <row r="64" spans="1:14" s="11" customFormat="1" ht="15.75" customHeight="1" x14ac:dyDescent="0.2">
      <c r="A64" s="462"/>
      <c r="B64" s="35" t="s">
        <v>12</v>
      </c>
      <c r="C64" s="32"/>
      <c r="D64" s="13" t="s">
        <v>244</v>
      </c>
      <c r="E64" s="32"/>
      <c r="F64" s="15">
        <v>21700</v>
      </c>
      <c r="G64" s="450"/>
      <c r="H64" s="451"/>
      <c r="I64" s="451"/>
      <c r="J64" s="451"/>
      <c r="K64" s="451"/>
      <c r="L64" s="451"/>
      <c r="M64" s="442"/>
      <c r="N64" s="454"/>
    </row>
    <row r="65" spans="1:14" s="11" customFormat="1" ht="15.75" customHeight="1" x14ac:dyDescent="0.2">
      <c r="A65" s="462"/>
      <c r="B65" s="35" t="s">
        <v>39</v>
      </c>
      <c r="C65" s="32"/>
      <c r="D65" s="13" t="s">
        <v>241</v>
      </c>
      <c r="E65" s="32"/>
      <c r="F65" s="15">
        <v>21700</v>
      </c>
      <c r="G65" s="450"/>
      <c r="H65" s="451"/>
      <c r="I65" s="451"/>
      <c r="J65" s="451"/>
      <c r="K65" s="451"/>
      <c r="L65" s="451"/>
      <c r="M65" s="442"/>
      <c r="N65" s="454"/>
    </row>
    <row r="66" spans="1:14" s="11" customFormat="1" ht="15.75" customHeight="1" x14ac:dyDescent="0.2">
      <c r="A66" s="462"/>
      <c r="B66" s="35" t="s">
        <v>57</v>
      </c>
      <c r="C66" s="32"/>
      <c r="D66" s="13" t="s">
        <v>240</v>
      </c>
      <c r="E66" s="32"/>
      <c r="F66" s="15">
        <v>21700</v>
      </c>
      <c r="G66" s="450"/>
      <c r="H66" s="451"/>
      <c r="I66" s="451"/>
      <c r="J66" s="451"/>
      <c r="K66" s="451"/>
      <c r="L66" s="451"/>
      <c r="M66" s="442"/>
      <c r="N66" s="454"/>
    </row>
    <row r="67" spans="1:14" s="11" customFormat="1" ht="15.75" customHeight="1" x14ac:dyDescent="0.2">
      <c r="A67" s="463"/>
      <c r="B67" s="35" t="s">
        <v>97</v>
      </c>
      <c r="C67" s="33"/>
      <c r="D67" s="13">
        <v>183.8</v>
      </c>
      <c r="E67" s="33"/>
      <c r="F67" s="15">
        <v>21700</v>
      </c>
      <c r="G67" s="452"/>
      <c r="H67" s="453"/>
      <c r="I67" s="453"/>
      <c r="J67" s="453"/>
      <c r="K67" s="453"/>
      <c r="L67" s="453"/>
      <c r="M67" s="446"/>
      <c r="N67" s="455"/>
    </row>
    <row r="68" spans="1:14" s="11" customFormat="1" ht="15.75" customHeight="1" x14ac:dyDescent="0.2">
      <c r="A68" s="461" t="s">
        <v>263</v>
      </c>
      <c r="B68" s="35" t="s">
        <v>13</v>
      </c>
      <c r="C68" s="32"/>
      <c r="D68" s="13" t="s">
        <v>219</v>
      </c>
      <c r="E68" s="32"/>
      <c r="F68" s="15">
        <v>21700</v>
      </c>
      <c r="G68" s="450" t="s">
        <v>196</v>
      </c>
      <c r="H68" s="451"/>
      <c r="I68" s="451"/>
      <c r="J68" s="451"/>
      <c r="K68" s="451"/>
      <c r="L68" s="451"/>
      <c r="M68" s="442"/>
      <c r="N68" s="454"/>
    </row>
    <row r="69" spans="1:14" s="11" customFormat="1" ht="15.75" customHeight="1" x14ac:dyDescent="0.2">
      <c r="A69" s="462"/>
      <c r="B69" s="35" t="s">
        <v>14</v>
      </c>
      <c r="C69" s="32"/>
      <c r="D69" s="13" t="s">
        <v>220</v>
      </c>
      <c r="E69" s="32"/>
      <c r="F69" s="15">
        <v>21700</v>
      </c>
      <c r="G69" s="450"/>
      <c r="H69" s="451"/>
      <c r="I69" s="451"/>
      <c r="J69" s="451"/>
      <c r="K69" s="451"/>
      <c r="L69" s="451"/>
      <c r="M69" s="442"/>
      <c r="N69" s="454"/>
    </row>
    <row r="70" spans="1:14" s="11" customFormat="1" ht="15.75" customHeight="1" x14ac:dyDescent="0.2">
      <c r="A70" s="462"/>
      <c r="B70" s="35" t="s">
        <v>15</v>
      </c>
      <c r="C70" s="32"/>
      <c r="D70" s="13" t="s">
        <v>221</v>
      </c>
      <c r="E70" s="32"/>
      <c r="F70" s="15">
        <v>21700</v>
      </c>
      <c r="G70" s="450"/>
      <c r="H70" s="451"/>
      <c r="I70" s="451"/>
      <c r="J70" s="451"/>
      <c r="K70" s="451"/>
      <c r="L70" s="451"/>
      <c r="M70" s="442"/>
      <c r="N70" s="454"/>
    </row>
    <row r="71" spans="1:14" s="11" customFormat="1" ht="15.75" customHeight="1" x14ac:dyDescent="0.2">
      <c r="A71" s="462"/>
      <c r="B71" s="35" t="s">
        <v>16</v>
      </c>
      <c r="C71" s="32"/>
      <c r="D71" s="13" t="s">
        <v>222</v>
      </c>
      <c r="E71" s="32"/>
      <c r="F71" s="15">
        <v>21700</v>
      </c>
      <c r="G71" s="450"/>
      <c r="H71" s="451"/>
      <c r="I71" s="451"/>
      <c r="J71" s="451"/>
      <c r="K71" s="451"/>
      <c r="L71" s="451"/>
      <c r="M71" s="442"/>
      <c r="N71" s="454"/>
    </row>
    <row r="72" spans="1:14" s="11" customFormat="1" ht="15.75" customHeight="1" x14ac:dyDescent="0.2">
      <c r="A72" s="462"/>
      <c r="B72" s="35" t="s">
        <v>58</v>
      </c>
      <c r="C72" s="32"/>
      <c r="D72" s="13" t="s">
        <v>223</v>
      </c>
      <c r="E72" s="32"/>
      <c r="F72" s="15">
        <v>21700</v>
      </c>
      <c r="G72" s="450"/>
      <c r="H72" s="451"/>
      <c r="I72" s="451"/>
      <c r="J72" s="451"/>
      <c r="K72" s="451"/>
      <c r="L72" s="451"/>
      <c r="M72" s="442"/>
      <c r="N72" s="454"/>
    </row>
    <row r="73" spans="1:14" s="11" customFormat="1" ht="15.75" customHeight="1" x14ac:dyDescent="0.2">
      <c r="A73" s="462"/>
      <c r="B73" s="35" t="s">
        <v>59</v>
      </c>
      <c r="C73" s="32"/>
      <c r="D73" s="13">
        <v>73.52</v>
      </c>
      <c r="E73" s="32"/>
      <c r="F73" s="15">
        <v>21700</v>
      </c>
      <c r="G73" s="450"/>
      <c r="H73" s="451"/>
      <c r="I73" s="451"/>
      <c r="J73" s="451"/>
      <c r="K73" s="451"/>
      <c r="L73" s="451"/>
      <c r="M73" s="442"/>
      <c r="N73" s="454"/>
    </row>
    <row r="74" spans="1:14" s="11" customFormat="1" ht="15.75" customHeight="1" x14ac:dyDescent="0.2">
      <c r="A74" s="462"/>
      <c r="B74" s="35" t="s">
        <v>40</v>
      </c>
      <c r="C74" s="32"/>
      <c r="D74" s="13" t="s">
        <v>235</v>
      </c>
      <c r="E74" s="32"/>
      <c r="F74" s="15">
        <v>21700</v>
      </c>
      <c r="G74" s="450"/>
      <c r="H74" s="451"/>
      <c r="I74" s="451"/>
      <c r="J74" s="451"/>
      <c r="K74" s="451"/>
      <c r="L74" s="451"/>
      <c r="M74" s="442"/>
      <c r="N74" s="454"/>
    </row>
    <row r="75" spans="1:14" s="11" customFormat="1" ht="15.75" customHeight="1" x14ac:dyDescent="0.2">
      <c r="A75" s="462"/>
      <c r="B75" s="35" t="s">
        <v>17</v>
      </c>
      <c r="C75" s="32"/>
      <c r="D75" s="13" t="s">
        <v>236</v>
      </c>
      <c r="E75" s="32"/>
      <c r="F75" s="15">
        <v>21700</v>
      </c>
      <c r="G75" s="450"/>
      <c r="H75" s="451"/>
      <c r="I75" s="451"/>
      <c r="J75" s="451"/>
      <c r="K75" s="451"/>
      <c r="L75" s="451"/>
      <c r="M75" s="442"/>
      <c r="N75" s="454"/>
    </row>
    <row r="76" spans="1:14" s="11" customFormat="1" ht="15.75" customHeight="1" x14ac:dyDescent="0.2">
      <c r="A76" s="462"/>
      <c r="B76" s="35" t="s">
        <v>18</v>
      </c>
      <c r="C76" s="33"/>
      <c r="D76" s="13" t="s">
        <v>237</v>
      </c>
      <c r="E76" s="33"/>
      <c r="F76" s="15">
        <v>21700</v>
      </c>
      <c r="G76" s="450"/>
      <c r="H76" s="451"/>
      <c r="I76" s="451"/>
      <c r="J76" s="451"/>
      <c r="K76" s="451"/>
      <c r="L76" s="451"/>
      <c r="M76" s="442"/>
      <c r="N76" s="454"/>
    </row>
    <row r="77" spans="1:14" s="11" customFormat="1" ht="15.75" customHeight="1" x14ac:dyDescent="0.2">
      <c r="A77" s="462"/>
      <c r="B77" s="35" t="s">
        <v>19</v>
      </c>
      <c r="C77" s="32"/>
      <c r="D77" s="13" t="s">
        <v>238</v>
      </c>
      <c r="E77" s="32"/>
      <c r="F77" s="15">
        <v>21700</v>
      </c>
      <c r="G77" s="450"/>
      <c r="H77" s="451"/>
      <c r="I77" s="451"/>
      <c r="J77" s="451"/>
      <c r="K77" s="451"/>
      <c r="L77" s="451"/>
      <c r="M77" s="442"/>
      <c r="N77" s="454"/>
    </row>
    <row r="78" spans="1:14" s="11" customFormat="1" ht="15.75" customHeight="1" x14ac:dyDescent="0.2">
      <c r="A78" s="462"/>
      <c r="B78" s="35" t="s">
        <v>60</v>
      </c>
      <c r="C78" s="32"/>
      <c r="D78" s="13" t="s">
        <v>239</v>
      </c>
      <c r="E78" s="32"/>
      <c r="F78" s="15">
        <v>21700</v>
      </c>
      <c r="G78" s="450"/>
      <c r="H78" s="451"/>
      <c r="I78" s="451"/>
      <c r="J78" s="451"/>
      <c r="K78" s="451"/>
      <c r="L78" s="451"/>
      <c r="M78" s="442"/>
      <c r="N78" s="454"/>
    </row>
    <row r="79" spans="1:14" s="11" customFormat="1" ht="15.75" customHeight="1" x14ac:dyDescent="0.2">
      <c r="A79" s="462"/>
      <c r="B79" s="35" t="s">
        <v>61</v>
      </c>
      <c r="C79" s="32"/>
      <c r="D79" s="13">
        <v>122.54</v>
      </c>
      <c r="E79" s="32"/>
      <c r="F79" s="15">
        <v>21700</v>
      </c>
      <c r="G79" s="450"/>
      <c r="H79" s="451"/>
      <c r="I79" s="451"/>
      <c r="J79" s="451"/>
      <c r="K79" s="451"/>
      <c r="L79" s="451"/>
      <c r="M79" s="442"/>
      <c r="N79" s="454"/>
    </row>
    <row r="80" spans="1:14" s="11" customFormat="1" ht="15.75" customHeight="1" x14ac:dyDescent="0.2">
      <c r="A80" s="462"/>
      <c r="B80" s="35" t="s">
        <v>20</v>
      </c>
      <c r="C80" s="32"/>
      <c r="D80" s="13" t="s">
        <v>242</v>
      </c>
      <c r="E80" s="32"/>
      <c r="F80" s="15">
        <v>21700</v>
      </c>
      <c r="G80" s="450"/>
      <c r="H80" s="451"/>
      <c r="I80" s="451"/>
      <c r="J80" s="451"/>
      <c r="K80" s="451"/>
      <c r="L80" s="451"/>
      <c r="M80" s="442"/>
      <c r="N80" s="454"/>
    </row>
    <row r="81" spans="1:14" s="11" customFormat="1" ht="15.75" customHeight="1" x14ac:dyDescent="0.2">
      <c r="A81" s="462"/>
      <c r="B81" s="35" t="s">
        <v>21</v>
      </c>
      <c r="C81" s="32"/>
      <c r="D81" s="13" t="s">
        <v>243</v>
      </c>
      <c r="E81" s="32"/>
      <c r="F81" s="15">
        <v>21700</v>
      </c>
      <c r="G81" s="450"/>
      <c r="H81" s="451"/>
      <c r="I81" s="451"/>
      <c r="J81" s="451"/>
      <c r="K81" s="451"/>
      <c r="L81" s="451"/>
      <c r="M81" s="442"/>
      <c r="N81" s="454"/>
    </row>
    <row r="82" spans="1:14" s="11" customFormat="1" ht="15.75" customHeight="1" x14ac:dyDescent="0.2">
      <c r="A82" s="462"/>
      <c r="B82" s="35" t="s">
        <v>22</v>
      </c>
      <c r="C82" s="32"/>
      <c r="D82" s="13" t="s">
        <v>244</v>
      </c>
      <c r="E82" s="32"/>
      <c r="F82" s="15">
        <v>21700</v>
      </c>
      <c r="G82" s="450"/>
      <c r="H82" s="451"/>
      <c r="I82" s="451"/>
      <c r="J82" s="451"/>
      <c r="K82" s="451"/>
      <c r="L82" s="451"/>
      <c r="M82" s="442"/>
      <c r="N82" s="454"/>
    </row>
    <row r="83" spans="1:14" s="11" customFormat="1" ht="15.75" customHeight="1" x14ac:dyDescent="0.2">
      <c r="A83" s="462"/>
      <c r="B83" s="35" t="s">
        <v>23</v>
      </c>
      <c r="C83" s="32"/>
      <c r="D83" s="13" t="s">
        <v>241</v>
      </c>
      <c r="E83" s="32"/>
      <c r="F83" s="15">
        <v>21700</v>
      </c>
      <c r="G83" s="450"/>
      <c r="H83" s="451"/>
      <c r="I83" s="451"/>
      <c r="J83" s="451"/>
      <c r="K83" s="451"/>
      <c r="L83" s="451"/>
      <c r="M83" s="442"/>
      <c r="N83" s="454"/>
    </row>
    <row r="84" spans="1:14" s="11" customFormat="1" ht="15.75" customHeight="1" x14ac:dyDescent="0.2">
      <c r="A84" s="462"/>
      <c r="B84" s="35" t="s">
        <v>62</v>
      </c>
      <c r="C84" s="32"/>
      <c r="D84" s="13" t="s">
        <v>240</v>
      </c>
      <c r="E84" s="32"/>
      <c r="F84" s="15">
        <v>21700</v>
      </c>
      <c r="G84" s="450"/>
      <c r="H84" s="451"/>
      <c r="I84" s="451"/>
      <c r="J84" s="451"/>
      <c r="K84" s="451"/>
      <c r="L84" s="451"/>
      <c r="M84" s="442"/>
      <c r="N84" s="454"/>
    </row>
    <row r="85" spans="1:14" s="11" customFormat="1" ht="15.75" customHeight="1" x14ac:dyDescent="0.2">
      <c r="A85" s="463"/>
      <c r="B85" s="35" t="s">
        <v>0</v>
      </c>
      <c r="C85" s="33"/>
      <c r="D85" s="23">
        <v>183.8</v>
      </c>
      <c r="E85" s="33"/>
      <c r="F85" s="15">
        <v>21700</v>
      </c>
      <c r="G85" s="452"/>
      <c r="H85" s="453"/>
      <c r="I85" s="453"/>
      <c r="J85" s="453"/>
      <c r="K85" s="453"/>
      <c r="L85" s="453"/>
      <c r="M85" s="446"/>
      <c r="N85" s="455"/>
    </row>
    <row r="86" spans="1:14" s="11" customFormat="1" ht="15.75" customHeight="1" x14ac:dyDescent="0.2">
      <c r="A86" s="461" t="s">
        <v>156</v>
      </c>
      <c r="B86" s="35" t="s">
        <v>119</v>
      </c>
      <c r="C86" s="32"/>
      <c r="D86" s="13">
        <v>18.559999999999999</v>
      </c>
      <c r="E86" s="32"/>
      <c r="F86" s="15">
        <v>21700</v>
      </c>
      <c r="G86" s="449" t="s">
        <v>258</v>
      </c>
      <c r="H86" s="442"/>
      <c r="I86" s="442"/>
      <c r="J86" s="442"/>
      <c r="K86" s="442"/>
      <c r="L86" s="442"/>
      <c r="M86" s="442"/>
      <c r="N86" s="454"/>
    </row>
    <row r="87" spans="1:14" s="11" customFormat="1" ht="15.75" customHeight="1" x14ac:dyDescent="0.2">
      <c r="A87" s="462"/>
      <c r="B87" s="35" t="s">
        <v>125</v>
      </c>
      <c r="C87" s="32"/>
      <c r="D87" s="13" t="s">
        <v>213</v>
      </c>
      <c r="E87" s="32"/>
      <c r="F87" s="15">
        <v>21700</v>
      </c>
      <c r="G87" s="441"/>
      <c r="H87" s="442"/>
      <c r="I87" s="442"/>
      <c r="J87" s="442"/>
      <c r="K87" s="442"/>
      <c r="L87" s="442"/>
      <c r="M87" s="442"/>
      <c r="N87" s="454"/>
    </row>
    <row r="88" spans="1:14" s="11" customFormat="1" ht="15.75" customHeight="1" x14ac:dyDescent="0.2">
      <c r="A88" s="462"/>
      <c r="B88" s="35" t="s">
        <v>126</v>
      </c>
      <c r="C88" s="32"/>
      <c r="D88" s="13" t="s">
        <v>214</v>
      </c>
      <c r="E88" s="32"/>
      <c r="F88" s="15">
        <v>21700</v>
      </c>
      <c r="G88" s="441"/>
      <c r="H88" s="442"/>
      <c r="I88" s="442"/>
      <c r="J88" s="442"/>
      <c r="K88" s="442"/>
      <c r="L88" s="442"/>
      <c r="M88" s="442"/>
      <c r="N88" s="454"/>
    </row>
    <row r="89" spans="1:14" s="11" customFormat="1" ht="15.75" customHeight="1" x14ac:dyDescent="0.2">
      <c r="A89" s="462"/>
      <c r="B89" s="35" t="s">
        <v>127</v>
      </c>
      <c r="C89" s="32"/>
      <c r="D89" s="13">
        <v>42.18</v>
      </c>
      <c r="E89" s="32"/>
      <c r="F89" s="15">
        <v>21700</v>
      </c>
      <c r="G89" s="441"/>
      <c r="H89" s="442"/>
      <c r="I89" s="442"/>
      <c r="J89" s="442"/>
      <c r="K89" s="442"/>
      <c r="L89" s="442"/>
      <c r="M89" s="442"/>
      <c r="N89" s="454"/>
    </row>
    <row r="90" spans="1:14" s="11" customFormat="1" ht="15.75" customHeight="1" x14ac:dyDescent="0.2">
      <c r="A90" s="462"/>
      <c r="B90" s="35" t="s">
        <v>121</v>
      </c>
      <c r="C90" s="32"/>
      <c r="D90" s="13">
        <v>30.93</v>
      </c>
      <c r="E90" s="32"/>
      <c r="F90" s="15">
        <v>21700</v>
      </c>
      <c r="G90" s="441"/>
      <c r="H90" s="442"/>
      <c r="I90" s="442"/>
      <c r="J90" s="442"/>
      <c r="K90" s="442"/>
      <c r="L90" s="442"/>
      <c r="M90" s="442"/>
      <c r="N90" s="454"/>
    </row>
    <row r="91" spans="1:14" s="11" customFormat="1" ht="15.75" customHeight="1" x14ac:dyDescent="0.2">
      <c r="A91" s="462"/>
      <c r="B91" s="35" t="s">
        <v>128</v>
      </c>
      <c r="C91" s="32"/>
      <c r="D91" s="13" t="s">
        <v>245</v>
      </c>
      <c r="E91" s="32"/>
      <c r="F91" s="15">
        <v>21700</v>
      </c>
      <c r="G91" s="441"/>
      <c r="H91" s="442"/>
      <c r="I91" s="442"/>
      <c r="J91" s="442"/>
      <c r="K91" s="442"/>
      <c r="L91" s="442"/>
      <c r="M91" s="442"/>
      <c r="N91" s="454"/>
    </row>
    <row r="92" spans="1:14" s="11" customFormat="1" ht="15.75" customHeight="1" x14ac:dyDescent="0.2">
      <c r="A92" s="462"/>
      <c r="B92" s="35" t="s">
        <v>129</v>
      </c>
      <c r="C92" s="32"/>
      <c r="D92" s="13" t="s">
        <v>246</v>
      </c>
      <c r="E92" s="32"/>
      <c r="F92" s="15">
        <v>21700</v>
      </c>
      <c r="G92" s="441"/>
      <c r="H92" s="442"/>
      <c r="I92" s="442"/>
      <c r="J92" s="442"/>
      <c r="K92" s="442"/>
      <c r="L92" s="442"/>
      <c r="M92" s="442"/>
      <c r="N92" s="454"/>
    </row>
    <row r="93" spans="1:14" s="11" customFormat="1" ht="15.75" customHeight="1" x14ac:dyDescent="0.2">
      <c r="A93" s="462"/>
      <c r="B93" s="35" t="s">
        <v>130</v>
      </c>
      <c r="C93" s="32"/>
      <c r="D93" s="13">
        <v>70.3</v>
      </c>
      <c r="E93" s="32"/>
      <c r="F93" s="15">
        <v>21700</v>
      </c>
      <c r="G93" s="441"/>
      <c r="H93" s="442"/>
      <c r="I93" s="442"/>
      <c r="J93" s="442"/>
      <c r="K93" s="442"/>
      <c r="L93" s="442"/>
      <c r="M93" s="442"/>
      <c r="N93" s="454"/>
    </row>
    <row r="94" spans="1:14" s="11" customFormat="1" ht="15.75" customHeight="1" x14ac:dyDescent="0.2">
      <c r="A94" s="462"/>
      <c r="B94" s="35" t="s">
        <v>120</v>
      </c>
      <c r="C94" s="32"/>
      <c r="D94" s="13">
        <v>46.4</v>
      </c>
      <c r="E94" s="32"/>
      <c r="F94" s="15">
        <v>21700</v>
      </c>
      <c r="G94" s="441"/>
      <c r="H94" s="442"/>
      <c r="I94" s="442"/>
      <c r="J94" s="442"/>
      <c r="K94" s="442"/>
      <c r="L94" s="442"/>
      <c r="M94" s="442"/>
      <c r="N94" s="454"/>
    </row>
    <row r="95" spans="1:14" s="11" customFormat="1" ht="15.75" customHeight="1" x14ac:dyDescent="0.2">
      <c r="A95" s="462"/>
      <c r="B95" s="35" t="s">
        <v>131</v>
      </c>
      <c r="C95" s="32"/>
      <c r="D95" s="13" t="s">
        <v>247</v>
      </c>
      <c r="E95" s="32"/>
      <c r="F95" s="15">
        <v>21700</v>
      </c>
      <c r="G95" s="441"/>
      <c r="H95" s="442"/>
      <c r="I95" s="442"/>
      <c r="J95" s="442"/>
      <c r="K95" s="442"/>
      <c r="L95" s="442"/>
      <c r="M95" s="442"/>
      <c r="N95" s="454"/>
    </row>
    <row r="96" spans="1:14" s="11" customFormat="1" ht="15.75" customHeight="1" x14ac:dyDescent="0.2">
      <c r="A96" s="462"/>
      <c r="B96" s="35" t="s">
        <v>132</v>
      </c>
      <c r="C96" s="32"/>
      <c r="D96" s="13" t="s">
        <v>248</v>
      </c>
      <c r="E96" s="32"/>
      <c r="F96" s="15">
        <v>21700</v>
      </c>
      <c r="G96" s="441"/>
      <c r="H96" s="442"/>
      <c r="I96" s="442"/>
      <c r="J96" s="442"/>
      <c r="K96" s="442"/>
      <c r="L96" s="442"/>
      <c r="M96" s="442"/>
      <c r="N96" s="454"/>
    </row>
    <row r="97" spans="1:14" s="11" customFormat="1" ht="15.75" customHeight="1" x14ac:dyDescent="0.2">
      <c r="A97" s="463"/>
      <c r="B97" s="35" t="s">
        <v>133</v>
      </c>
      <c r="C97" s="32"/>
      <c r="D97" s="13">
        <v>105.45</v>
      </c>
      <c r="E97" s="32"/>
      <c r="F97" s="15">
        <v>21700</v>
      </c>
      <c r="G97" s="445"/>
      <c r="H97" s="446"/>
      <c r="I97" s="446"/>
      <c r="J97" s="446"/>
      <c r="K97" s="446"/>
      <c r="L97" s="446"/>
      <c r="M97" s="446"/>
      <c r="N97" s="455"/>
    </row>
    <row r="98" spans="1:14" s="11" customFormat="1" ht="15.75" customHeight="1" x14ac:dyDescent="0.2">
      <c r="A98" s="461" t="s">
        <v>157</v>
      </c>
      <c r="B98" s="35" t="s">
        <v>122</v>
      </c>
      <c r="C98" s="32"/>
      <c r="D98" s="13" t="s">
        <v>215</v>
      </c>
      <c r="E98" s="32"/>
      <c r="F98" s="15">
        <v>21700</v>
      </c>
      <c r="G98" s="449" t="s">
        <v>259</v>
      </c>
      <c r="H98" s="442"/>
      <c r="I98" s="442"/>
      <c r="J98" s="442"/>
      <c r="K98" s="442"/>
      <c r="L98" s="442"/>
      <c r="M98" s="442"/>
      <c r="N98" s="454"/>
    </row>
    <row r="99" spans="1:14" s="11" customFormat="1" ht="15.75" customHeight="1" x14ac:dyDescent="0.2">
      <c r="A99" s="462"/>
      <c r="B99" s="35" t="s">
        <v>134</v>
      </c>
      <c r="C99" s="32"/>
      <c r="D99" s="43" t="s">
        <v>216</v>
      </c>
      <c r="E99" s="32"/>
      <c r="F99" s="15">
        <v>21700</v>
      </c>
      <c r="G99" s="441"/>
      <c r="H99" s="442"/>
      <c r="I99" s="442"/>
      <c r="J99" s="442"/>
      <c r="K99" s="442"/>
      <c r="L99" s="442"/>
      <c r="M99" s="442"/>
      <c r="N99" s="454"/>
    </row>
    <row r="100" spans="1:14" s="11" customFormat="1" ht="15.75" customHeight="1" x14ac:dyDescent="0.2">
      <c r="A100" s="462"/>
      <c r="B100" s="35" t="s">
        <v>135</v>
      </c>
      <c r="C100" s="32"/>
      <c r="D100" s="43" t="s">
        <v>217</v>
      </c>
      <c r="E100" s="32"/>
      <c r="F100" s="15">
        <v>21700</v>
      </c>
      <c r="G100" s="441"/>
      <c r="H100" s="442"/>
      <c r="I100" s="442"/>
      <c r="J100" s="442"/>
      <c r="K100" s="442"/>
      <c r="L100" s="442"/>
      <c r="M100" s="442"/>
      <c r="N100" s="454"/>
    </row>
    <row r="101" spans="1:14" s="11" customFormat="1" ht="15.75" customHeight="1" x14ac:dyDescent="0.2">
      <c r="A101" s="462"/>
      <c r="B101" s="35" t="s">
        <v>136</v>
      </c>
      <c r="C101" s="32"/>
      <c r="D101" s="43" t="s">
        <v>218</v>
      </c>
      <c r="E101" s="32"/>
      <c r="F101" s="15">
        <v>21700</v>
      </c>
      <c r="G101" s="441"/>
      <c r="H101" s="442"/>
      <c r="I101" s="442"/>
      <c r="J101" s="442"/>
      <c r="K101" s="442"/>
      <c r="L101" s="442"/>
      <c r="M101" s="442"/>
      <c r="N101" s="454"/>
    </row>
    <row r="102" spans="1:14" s="11" customFormat="1" ht="15.75" customHeight="1" x14ac:dyDescent="0.2">
      <c r="A102" s="462"/>
      <c r="B102" s="35" t="s">
        <v>123</v>
      </c>
      <c r="C102" s="32"/>
      <c r="D102" s="13" t="s">
        <v>249</v>
      </c>
      <c r="E102" s="32"/>
      <c r="F102" s="15">
        <v>21700</v>
      </c>
      <c r="G102" s="441"/>
      <c r="H102" s="442"/>
      <c r="I102" s="442"/>
      <c r="J102" s="442"/>
      <c r="K102" s="442"/>
      <c r="L102" s="442"/>
      <c r="M102" s="442"/>
      <c r="N102" s="454"/>
    </row>
    <row r="103" spans="1:14" s="11" customFormat="1" ht="15.75" customHeight="1" x14ac:dyDescent="0.2">
      <c r="A103" s="462"/>
      <c r="B103" s="35" t="s">
        <v>137</v>
      </c>
      <c r="C103" s="32"/>
      <c r="D103" s="43" t="s">
        <v>250</v>
      </c>
      <c r="E103" s="32"/>
      <c r="F103" s="15">
        <v>21700</v>
      </c>
      <c r="G103" s="441"/>
      <c r="H103" s="442"/>
      <c r="I103" s="442"/>
      <c r="J103" s="442"/>
      <c r="K103" s="442"/>
      <c r="L103" s="442"/>
      <c r="M103" s="442"/>
      <c r="N103" s="454"/>
    </row>
    <row r="104" spans="1:14" s="11" customFormat="1" ht="15.75" customHeight="1" x14ac:dyDescent="0.2">
      <c r="A104" s="462"/>
      <c r="B104" s="35" t="s">
        <v>138</v>
      </c>
      <c r="C104" s="32"/>
      <c r="D104" s="43" t="s">
        <v>251</v>
      </c>
      <c r="E104" s="32"/>
      <c r="F104" s="15">
        <v>21700</v>
      </c>
      <c r="G104" s="441"/>
      <c r="H104" s="442"/>
      <c r="I104" s="442"/>
      <c r="J104" s="442"/>
      <c r="K104" s="442"/>
      <c r="L104" s="442"/>
      <c r="M104" s="442"/>
      <c r="N104" s="454"/>
    </row>
    <row r="105" spans="1:14" s="11" customFormat="1" ht="15.75" customHeight="1" x14ac:dyDescent="0.2">
      <c r="A105" s="462"/>
      <c r="B105" s="35" t="s">
        <v>139</v>
      </c>
      <c r="C105" s="32"/>
      <c r="D105" s="43" t="s">
        <v>252</v>
      </c>
      <c r="E105" s="32"/>
      <c r="F105" s="15">
        <v>21700</v>
      </c>
      <c r="G105" s="441"/>
      <c r="H105" s="442"/>
      <c r="I105" s="442"/>
      <c r="J105" s="442"/>
      <c r="K105" s="442"/>
      <c r="L105" s="442"/>
      <c r="M105" s="442"/>
      <c r="N105" s="454"/>
    </row>
    <row r="106" spans="1:14" s="11" customFormat="1" ht="15.75" customHeight="1" x14ac:dyDescent="0.2">
      <c r="A106" s="462"/>
      <c r="B106" s="35" t="s">
        <v>124</v>
      </c>
      <c r="C106" s="32"/>
      <c r="D106" s="13" t="s">
        <v>253</v>
      </c>
      <c r="E106" s="32"/>
      <c r="F106" s="15">
        <v>21700</v>
      </c>
      <c r="G106" s="441"/>
      <c r="H106" s="442"/>
      <c r="I106" s="442"/>
      <c r="J106" s="442"/>
      <c r="K106" s="442"/>
      <c r="L106" s="442"/>
      <c r="M106" s="442"/>
      <c r="N106" s="454"/>
    </row>
    <row r="107" spans="1:14" s="11" customFormat="1" ht="15.75" customHeight="1" x14ac:dyDescent="0.2">
      <c r="A107" s="462"/>
      <c r="B107" s="35" t="s">
        <v>140</v>
      </c>
      <c r="C107" s="32"/>
      <c r="D107" s="43" t="s">
        <v>254</v>
      </c>
      <c r="E107" s="32"/>
      <c r="F107" s="15">
        <v>21700</v>
      </c>
      <c r="G107" s="441"/>
      <c r="H107" s="442"/>
      <c r="I107" s="442"/>
      <c r="J107" s="442"/>
      <c r="K107" s="442"/>
      <c r="L107" s="442"/>
      <c r="M107" s="442"/>
      <c r="N107" s="454"/>
    </row>
    <row r="108" spans="1:14" s="11" customFormat="1" ht="15.75" customHeight="1" x14ac:dyDescent="0.2">
      <c r="A108" s="462"/>
      <c r="B108" s="35" t="s">
        <v>141</v>
      </c>
      <c r="C108" s="32"/>
      <c r="D108" s="43" t="s">
        <v>255</v>
      </c>
      <c r="E108" s="32"/>
      <c r="F108" s="15">
        <v>21700</v>
      </c>
      <c r="G108" s="441"/>
      <c r="H108" s="442"/>
      <c r="I108" s="442"/>
      <c r="J108" s="442"/>
      <c r="K108" s="442"/>
      <c r="L108" s="442"/>
      <c r="M108" s="442"/>
      <c r="N108" s="454"/>
    </row>
    <row r="109" spans="1:14" s="11" customFormat="1" ht="15.75" customHeight="1" x14ac:dyDescent="0.2">
      <c r="A109" s="463"/>
      <c r="B109" s="35" t="s">
        <v>142</v>
      </c>
      <c r="C109" s="32"/>
      <c r="D109" s="43" t="s">
        <v>256</v>
      </c>
      <c r="E109" s="32"/>
      <c r="F109" s="15">
        <v>21700</v>
      </c>
      <c r="G109" s="445"/>
      <c r="H109" s="446"/>
      <c r="I109" s="446"/>
      <c r="J109" s="446"/>
      <c r="K109" s="446"/>
      <c r="L109" s="446"/>
      <c r="M109" s="446"/>
      <c r="N109" s="455"/>
    </row>
    <row r="110" spans="1:14" s="11" customFormat="1" ht="20.25" customHeight="1" x14ac:dyDescent="0.2">
      <c r="A110" s="461" t="s">
        <v>158</v>
      </c>
      <c r="B110" s="429" t="s">
        <v>90</v>
      </c>
      <c r="C110" s="13">
        <v>11.9</v>
      </c>
      <c r="D110" s="13">
        <v>27.82</v>
      </c>
      <c r="E110" s="14">
        <v>39420</v>
      </c>
      <c r="F110" s="15">
        <v>23508</v>
      </c>
      <c r="G110" s="16">
        <f t="shared" ref="G110" si="2">12*(1/C110*E110)</f>
        <v>39751.260504201673</v>
      </c>
      <c r="H110" s="36">
        <f t="shared" ref="H110" si="3">12*(1/D110*F110)</f>
        <v>10140.043134435657</v>
      </c>
      <c r="I110" s="36">
        <f>SUM(G110:H110)*33.8%</f>
        <v>16863.260629859415</v>
      </c>
      <c r="J110" s="37">
        <f t="shared" ref="J110" si="4">SUM(G110:H110)*2%</f>
        <v>997.82607277274656</v>
      </c>
      <c r="K110" s="39">
        <v>305</v>
      </c>
      <c r="L110" s="17">
        <f>SUM(G110:K110)</f>
        <v>68057.390341269493</v>
      </c>
      <c r="M110" s="86">
        <f>ROUND(1/C110,4)</f>
        <v>8.4000000000000005E-2</v>
      </c>
      <c r="N110" s="85">
        <f>ROUND(1/D110,4)</f>
        <v>3.5900000000000001E-2</v>
      </c>
    </row>
    <row r="111" spans="1:14" s="11" customFormat="1" ht="20.25" customHeight="1" x14ac:dyDescent="0.2">
      <c r="A111" s="463"/>
      <c r="B111" s="429" t="s">
        <v>89</v>
      </c>
      <c r="C111" s="13" t="s">
        <v>78</v>
      </c>
      <c r="D111" s="13">
        <v>27.82</v>
      </c>
      <c r="E111" s="14">
        <v>39420</v>
      </c>
      <c r="F111" s="15">
        <v>23508</v>
      </c>
      <c r="G111" s="431" t="s">
        <v>260</v>
      </c>
      <c r="H111" s="432"/>
      <c r="I111" s="432"/>
      <c r="J111" s="432"/>
      <c r="K111" s="432"/>
      <c r="L111" s="432"/>
      <c r="M111" s="433"/>
      <c r="N111" s="434"/>
    </row>
    <row r="112" spans="1:14" s="11" customFormat="1" ht="15.75" customHeight="1" x14ac:dyDescent="0.2">
      <c r="A112" s="461" t="s">
        <v>159</v>
      </c>
      <c r="B112" s="429" t="s">
        <v>72</v>
      </c>
      <c r="C112" s="13">
        <v>17.05</v>
      </c>
      <c r="D112" s="13">
        <v>27.82</v>
      </c>
      <c r="E112" s="14">
        <v>39420</v>
      </c>
      <c r="F112" s="15">
        <v>23508</v>
      </c>
      <c r="G112" s="16">
        <f t="shared" ref="G112" si="5">12*(1/C112*E112)</f>
        <v>27744.281524926686</v>
      </c>
      <c r="H112" s="36">
        <f t="shared" ref="H112" si="6">12*(1/D112*F112)</f>
        <v>10140.043134435657</v>
      </c>
      <c r="I112" s="36">
        <f>SUM(G112:H112)*33.8%</f>
        <v>12804.90173486447</v>
      </c>
      <c r="J112" s="37">
        <f t="shared" ref="J112" si="7">SUM(G112:H112)*2%</f>
        <v>757.68649318724681</v>
      </c>
      <c r="K112" s="39">
        <v>305</v>
      </c>
      <c r="L112" s="17">
        <f>SUM(G112:K112)</f>
        <v>51751.912887414059</v>
      </c>
      <c r="M112" s="86">
        <f>ROUND(1/C112,4)</f>
        <v>5.8700000000000002E-2</v>
      </c>
      <c r="N112" s="85">
        <f>ROUND(1/D112,4)</f>
        <v>3.5900000000000001E-2</v>
      </c>
    </row>
    <row r="113" spans="1:14" s="11" customFormat="1" ht="15.75" customHeight="1" x14ac:dyDescent="0.2">
      <c r="A113" s="463"/>
      <c r="B113" s="429" t="s">
        <v>73</v>
      </c>
      <c r="C113" s="13" t="s">
        <v>79</v>
      </c>
      <c r="D113" s="13">
        <v>27.82</v>
      </c>
      <c r="E113" s="14">
        <v>39420</v>
      </c>
      <c r="F113" s="15">
        <v>23508</v>
      </c>
      <c r="G113" s="431" t="s">
        <v>192</v>
      </c>
      <c r="H113" s="432"/>
      <c r="I113" s="432"/>
      <c r="J113" s="432"/>
      <c r="K113" s="432"/>
      <c r="L113" s="432"/>
      <c r="M113" s="433"/>
      <c r="N113" s="434"/>
    </row>
    <row r="114" spans="1:14" s="11" customFormat="1" ht="69" customHeight="1" x14ac:dyDescent="0.2">
      <c r="A114" s="30" t="s">
        <v>160</v>
      </c>
      <c r="B114" s="429" t="s">
        <v>91</v>
      </c>
      <c r="C114" s="13">
        <v>5.57</v>
      </c>
      <c r="D114" s="13">
        <v>6.22</v>
      </c>
      <c r="E114" s="14">
        <v>37080</v>
      </c>
      <c r="F114" s="15">
        <v>24026</v>
      </c>
      <c r="G114" s="16">
        <f t="shared" ref="G114:H115" si="8">12*(1/C114*E114)</f>
        <v>79885.098743267503</v>
      </c>
      <c r="H114" s="36">
        <f t="shared" si="8"/>
        <v>46352.411575562706</v>
      </c>
      <c r="I114" s="36">
        <f>SUM(G114:H114)*33.8%</f>
        <v>42668.278487764605</v>
      </c>
      <c r="J114" s="37">
        <f t="shared" ref="J114:J115" si="9">SUM(G114:H114)*2%</f>
        <v>2524.7502063766042</v>
      </c>
      <c r="K114" s="39">
        <v>1760</v>
      </c>
      <c r="L114" s="17">
        <f>SUM(G114:K114)</f>
        <v>173190.53901297139</v>
      </c>
      <c r="M114" s="86">
        <f t="shared" ref="M114:M119" si="10">ROUND(1/C114,4)</f>
        <v>0.17949999999999999</v>
      </c>
      <c r="N114" s="85">
        <f t="shared" ref="N114:N119" si="11">ROUND(1/D114,4)</f>
        <v>0.1608</v>
      </c>
    </row>
    <row r="115" spans="1:14" s="11" customFormat="1" ht="51" x14ac:dyDescent="0.2">
      <c r="A115" s="30" t="s">
        <v>161</v>
      </c>
      <c r="B115" s="429" t="s">
        <v>92</v>
      </c>
      <c r="C115" s="13">
        <v>6.17</v>
      </c>
      <c r="D115" s="13">
        <v>6.92</v>
      </c>
      <c r="E115" s="14">
        <v>37080</v>
      </c>
      <c r="F115" s="15">
        <v>24026</v>
      </c>
      <c r="G115" s="16">
        <f t="shared" si="8"/>
        <v>72116.693679092379</v>
      </c>
      <c r="H115" s="36">
        <f t="shared" si="8"/>
        <v>41663.583815028906</v>
      </c>
      <c r="I115" s="36">
        <f t="shared" ref="I115:I118" si="12">SUM(G115:H115)*33.8%</f>
        <v>38457.733793012987</v>
      </c>
      <c r="J115" s="37">
        <f t="shared" si="9"/>
        <v>2275.6055498824257</v>
      </c>
      <c r="K115" s="39">
        <v>1760</v>
      </c>
      <c r="L115" s="17">
        <f>SUM(G115:K115)</f>
        <v>156273.61683701669</v>
      </c>
      <c r="M115" s="86">
        <f t="shared" si="10"/>
        <v>0.16209999999999999</v>
      </c>
      <c r="N115" s="85">
        <f t="shared" si="11"/>
        <v>0.14449999999999999</v>
      </c>
    </row>
    <row r="116" spans="1:14" s="11" customFormat="1" ht="79.5" customHeight="1" x14ac:dyDescent="0.2">
      <c r="A116" s="34" t="s">
        <v>162</v>
      </c>
      <c r="B116" s="429" t="s">
        <v>82</v>
      </c>
      <c r="C116" s="13">
        <v>260</v>
      </c>
      <c r="D116" s="13">
        <v>3590</v>
      </c>
      <c r="E116" s="14">
        <v>45340</v>
      </c>
      <c r="F116" s="15">
        <v>30878</v>
      </c>
      <c r="G116" s="16">
        <f t="shared" ref="G116:H116" si="13">12*(1/C116*E116)</f>
        <v>2092.6153846153848</v>
      </c>
      <c r="H116" s="36">
        <f t="shared" si="13"/>
        <v>103.21337047353761</v>
      </c>
      <c r="I116" s="36">
        <f t="shared" si="12"/>
        <v>742.19011922005564</v>
      </c>
      <c r="J116" s="37">
        <f t="shared" ref="J116" si="14">SUM(G116:H116)*2%</f>
        <v>43.916575101778442</v>
      </c>
      <c r="K116" s="39">
        <v>27</v>
      </c>
      <c r="L116" s="17">
        <f>SUM(G116:K116)</f>
        <v>3008.9354494107565</v>
      </c>
      <c r="M116" s="86">
        <f t="shared" si="10"/>
        <v>3.8E-3</v>
      </c>
      <c r="N116" s="85">
        <f t="shared" si="11"/>
        <v>2.9999999999999997E-4</v>
      </c>
    </row>
    <row r="117" spans="1:14" s="11" customFormat="1" ht="78.75" customHeight="1" x14ac:dyDescent="0.2">
      <c r="A117" s="34" t="s">
        <v>163</v>
      </c>
      <c r="B117" s="429" t="s">
        <v>83</v>
      </c>
      <c r="C117" s="13">
        <v>116.7</v>
      </c>
      <c r="D117" s="13">
        <v>255</v>
      </c>
      <c r="E117" s="14">
        <v>45090</v>
      </c>
      <c r="F117" s="15">
        <v>31875</v>
      </c>
      <c r="G117" s="16">
        <v>4214.9100257069413</v>
      </c>
      <c r="H117" s="36">
        <v>1166.5882352941176</v>
      </c>
      <c r="I117" s="36">
        <f t="shared" si="12"/>
        <v>1818.9464122183579</v>
      </c>
      <c r="J117" s="37">
        <v>107.62996522002119</v>
      </c>
      <c r="K117" s="39">
        <v>10</v>
      </c>
      <c r="L117" s="17">
        <v>7318.8376349614409</v>
      </c>
      <c r="M117" s="86">
        <f t="shared" si="10"/>
        <v>8.6E-3</v>
      </c>
      <c r="N117" s="85">
        <f t="shared" si="11"/>
        <v>3.8999999999999998E-3</v>
      </c>
    </row>
    <row r="118" spans="1:14" s="11" customFormat="1" ht="15.75" customHeight="1" x14ac:dyDescent="0.2">
      <c r="A118" s="30" t="s">
        <v>164</v>
      </c>
      <c r="B118" s="429" t="s">
        <v>84</v>
      </c>
      <c r="C118" s="13">
        <v>0.24</v>
      </c>
      <c r="D118" s="13">
        <v>1.2</v>
      </c>
      <c r="E118" s="14">
        <v>44750</v>
      </c>
      <c r="F118" s="15">
        <v>27801</v>
      </c>
      <c r="G118" s="16">
        <f t="shared" ref="G118:H118" si="15">12*(1/C118*E118)</f>
        <v>2237500</v>
      </c>
      <c r="H118" s="36">
        <f t="shared" si="15"/>
        <v>278010</v>
      </c>
      <c r="I118" s="36">
        <f t="shared" si="12"/>
        <v>850242.37999999989</v>
      </c>
      <c r="J118" s="37">
        <f>SUM(G118:H118)*2%</f>
        <v>50310.200000000004</v>
      </c>
      <c r="K118" s="39">
        <v>9800</v>
      </c>
      <c r="L118" s="17">
        <f>SUM(G118:K118)</f>
        <v>3425862.58</v>
      </c>
      <c r="M118" s="86">
        <f t="shared" si="10"/>
        <v>4.1666999999999996</v>
      </c>
      <c r="N118" s="85">
        <f t="shared" si="11"/>
        <v>0.83330000000000004</v>
      </c>
    </row>
    <row r="119" spans="1:14" s="11" customFormat="1" ht="41.25" thickBot="1" x14ac:dyDescent="0.25">
      <c r="A119" s="31" t="s">
        <v>183</v>
      </c>
      <c r="B119" s="430" t="s">
        <v>80</v>
      </c>
      <c r="C119" s="24">
        <v>14.3</v>
      </c>
      <c r="D119" s="24">
        <v>39.5</v>
      </c>
      <c r="E119" s="25">
        <v>41075</v>
      </c>
      <c r="F119" s="26">
        <v>27178</v>
      </c>
      <c r="G119" s="27">
        <f t="shared" ref="G119:H119" si="16">12*(1/C119*E119)</f>
        <v>34468.531468531466</v>
      </c>
      <c r="H119" s="40">
        <f t="shared" si="16"/>
        <v>8256.6075949367096</v>
      </c>
      <c r="I119" s="40">
        <f>SUM(G119:H119)*33.8%</f>
        <v>14441.097003452242</v>
      </c>
      <c r="J119" s="41">
        <f t="shared" ref="J119" si="17">SUM(G119:H119)*2%</f>
        <v>854.50278126936348</v>
      </c>
      <c r="K119" s="42">
        <v>683</v>
      </c>
      <c r="L119" s="28">
        <f t="shared" ref="L119" si="18">SUM(G119:K119)</f>
        <v>58703.73884818978</v>
      </c>
      <c r="M119" s="87">
        <f t="shared" si="10"/>
        <v>6.9900000000000004E-2</v>
      </c>
      <c r="N119" s="88">
        <f t="shared" si="11"/>
        <v>2.53E-2</v>
      </c>
    </row>
    <row r="121" spans="1:14" ht="15" x14ac:dyDescent="0.2">
      <c r="A121" s="8" t="s">
        <v>184</v>
      </c>
    </row>
  </sheetData>
  <mergeCells count="38">
    <mergeCell ref="A4:N4"/>
    <mergeCell ref="A15:A18"/>
    <mergeCell ref="A6:A7"/>
    <mergeCell ref="C6:C7"/>
    <mergeCell ref="D6:D7"/>
    <mergeCell ref="E6:E7"/>
    <mergeCell ref="F6:F7"/>
    <mergeCell ref="J6:J7"/>
    <mergeCell ref="K6:K7"/>
    <mergeCell ref="L6:L7"/>
    <mergeCell ref="A19:A22"/>
    <mergeCell ref="B6:B7"/>
    <mergeCell ref="A9:A14"/>
    <mergeCell ref="A110:A111"/>
    <mergeCell ref="A112:A113"/>
    <mergeCell ref="A86:A97"/>
    <mergeCell ref="A98:A109"/>
    <mergeCell ref="A41:A49"/>
    <mergeCell ref="A23:A31"/>
    <mergeCell ref="A32:A40"/>
    <mergeCell ref="A50:A67"/>
    <mergeCell ref="A68:A85"/>
    <mergeCell ref="G113:N113"/>
    <mergeCell ref="M6:N6"/>
    <mergeCell ref="G9:N11"/>
    <mergeCell ref="G12:N14"/>
    <mergeCell ref="G15:N18"/>
    <mergeCell ref="G19:N22"/>
    <mergeCell ref="G23:N31"/>
    <mergeCell ref="G32:N40"/>
    <mergeCell ref="G41:N49"/>
    <mergeCell ref="I6:I7"/>
    <mergeCell ref="G6:H6"/>
    <mergeCell ref="G50:N67"/>
    <mergeCell ref="G68:N85"/>
    <mergeCell ref="G86:N97"/>
    <mergeCell ref="G98:N109"/>
    <mergeCell ref="G111:N111"/>
  </mergeCells>
  <phoneticPr fontId="4" type="noConversion"/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44"/>
  <sheetViews>
    <sheetView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28515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28515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28515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5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23" t="s">
        <v>271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234"/>
      <c r="K5" s="142"/>
      <c r="L5" s="142"/>
      <c r="M5" s="234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234"/>
      <c r="K6" s="142"/>
      <c r="L6" s="142"/>
      <c r="M6" s="234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J7" s="23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57" customFormat="1" ht="16.5" x14ac:dyDescent="0.3">
      <c r="A8" s="412" t="s">
        <v>185</v>
      </c>
      <c r="B8" s="396"/>
      <c r="C8" s="396"/>
      <c r="D8" s="169"/>
      <c r="E8" s="397"/>
      <c r="F8" s="397"/>
      <c r="G8" s="398"/>
      <c r="H8" s="127" t="s">
        <v>3</v>
      </c>
      <c r="I8" s="129" t="s">
        <v>69</v>
      </c>
      <c r="J8" s="399" t="s">
        <v>186</v>
      </c>
      <c r="K8" s="397"/>
      <c r="L8" s="397"/>
      <c r="M8" s="399"/>
      <c r="N8" s="397"/>
      <c r="O8" s="397"/>
      <c r="P8" s="127" t="s">
        <v>3</v>
      </c>
      <c r="Q8" s="129" t="s">
        <v>69</v>
      </c>
      <c r="R8" s="400" t="s">
        <v>187</v>
      </c>
      <c r="S8" s="397"/>
      <c r="T8" s="397"/>
      <c r="U8" s="399"/>
      <c r="V8" s="397"/>
      <c r="W8" s="397"/>
      <c r="X8" s="127" t="s">
        <v>3</v>
      </c>
      <c r="Y8" s="401" t="s">
        <v>69</v>
      </c>
      <c r="AE8" s="236"/>
      <c r="AI8" s="236"/>
      <c r="AL8" s="56"/>
      <c r="AM8" s="236"/>
      <c r="AR8" s="236"/>
    </row>
    <row r="9" spans="1:44" s="71" customFormat="1" ht="15.75" x14ac:dyDescent="0.25">
      <c r="A9" s="171" t="s">
        <v>276</v>
      </c>
      <c r="B9" s="132"/>
      <c r="C9" s="176"/>
      <c r="D9" s="175"/>
      <c r="E9" s="176"/>
      <c r="F9" s="176"/>
      <c r="G9" s="402"/>
      <c r="H9" s="132" t="s">
        <v>215</v>
      </c>
      <c r="I9" s="403">
        <v>75</v>
      </c>
      <c r="J9" s="404" t="s">
        <v>276</v>
      </c>
      <c r="K9" s="176"/>
      <c r="L9" s="176"/>
      <c r="M9" s="175"/>
      <c r="N9" s="176"/>
      <c r="O9" s="176"/>
      <c r="P9" s="132" t="s">
        <v>249</v>
      </c>
      <c r="Q9" s="133">
        <v>45</v>
      </c>
      <c r="R9" s="404" t="s">
        <v>276</v>
      </c>
      <c r="S9" s="176"/>
      <c r="T9" s="176"/>
      <c r="U9" s="175"/>
      <c r="V9" s="176"/>
      <c r="W9" s="176"/>
      <c r="X9" s="132" t="s">
        <v>253</v>
      </c>
      <c r="Y9" s="405">
        <v>30</v>
      </c>
      <c r="AC9" s="237"/>
      <c r="AF9" s="238"/>
      <c r="AG9" s="238"/>
      <c r="AL9" s="239"/>
      <c r="AN9" s="238"/>
    </row>
    <row r="10" spans="1:44" s="71" customFormat="1" ht="15.75" x14ac:dyDescent="0.25">
      <c r="A10" s="171" t="s">
        <v>277</v>
      </c>
      <c r="B10" s="132"/>
      <c r="C10" s="176"/>
      <c r="D10" s="175"/>
      <c r="E10" s="176"/>
      <c r="F10" s="176"/>
      <c r="G10" s="402"/>
      <c r="H10" s="132" t="s">
        <v>216</v>
      </c>
      <c r="I10" s="403">
        <v>75</v>
      </c>
      <c r="J10" s="404" t="s">
        <v>277</v>
      </c>
      <c r="K10" s="176"/>
      <c r="L10" s="176"/>
      <c r="M10" s="175"/>
      <c r="N10" s="176"/>
      <c r="O10" s="176"/>
      <c r="P10" s="132" t="s">
        <v>250</v>
      </c>
      <c r="Q10" s="133">
        <v>45</v>
      </c>
      <c r="R10" s="404" t="s">
        <v>277</v>
      </c>
      <c r="S10" s="176"/>
      <c r="T10" s="176"/>
      <c r="U10" s="175"/>
      <c r="V10" s="176"/>
      <c r="W10" s="176"/>
      <c r="X10" s="132" t="s">
        <v>254</v>
      </c>
      <c r="Y10" s="405">
        <v>30</v>
      </c>
      <c r="AC10" s="237"/>
      <c r="AF10" s="238"/>
      <c r="AG10" s="238"/>
      <c r="AL10" s="239"/>
      <c r="AN10" s="238"/>
    </row>
    <row r="11" spans="1:44" s="71" customFormat="1" ht="15.75" x14ac:dyDescent="0.25">
      <c r="A11" s="171" t="s">
        <v>278</v>
      </c>
      <c r="B11" s="414"/>
      <c r="C11" s="415"/>
      <c r="D11" s="416"/>
      <c r="E11" s="415"/>
      <c r="F11" s="415"/>
      <c r="G11" s="417"/>
      <c r="H11" s="414" t="s">
        <v>217</v>
      </c>
      <c r="I11" s="418">
        <v>75</v>
      </c>
      <c r="J11" s="404" t="s">
        <v>278</v>
      </c>
      <c r="K11" s="415"/>
      <c r="L11" s="415"/>
      <c r="M11" s="416"/>
      <c r="N11" s="415"/>
      <c r="O11" s="415"/>
      <c r="P11" s="414" t="s">
        <v>251</v>
      </c>
      <c r="Q11" s="420">
        <v>45</v>
      </c>
      <c r="R11" s="404" t="s">
        <v>278</v>
      </c>
      <c r="S11" s="415"/>
      <c r="T11" s="415"/>
      <c r="U11" s="416"/>
      <c r="V11" s="415"/>
      <c r="W11" s="415"/>
      <c r="X11" s="414" t="s">
        <v>255</v>
      </c>
      <c r="Y11" s="421">
        <v>30</v>
      </c>
      <c r="AC11" s="237"/>
      <c r="AF11" s="238"/>
      <c r="AG11" s="238"/>
      <c r="AL11" s="239"/>
      <c r="AN11" s="238"/>
    </row>
    <row r="12" spans="1:44" s="71" customFormat="1" ht="16.5" thickBot="1" x14ac:dyDescent="0.3">
      <c r="A12" s="413" t="s">
        <v>279</v>
      </c>
      <c r="B12" s="406"/>
      <c r="C12" s="137"/>
      <c r="D12" s="138"/>
      <c r="E12" s="137"/>
      <c r="F12" s="137"/>
      <c r="G12" s="407"/>
      <c r="H12" s="406" t="s">
        <v>218</v>
      </c>
      <c r="I12" s="408">
        <v>75</v>
      </c>
      <c r="J12" s="409" t="s">
        <v>279</v>
      </c>
      <c r="K12" s="137"/>
      <c r="L12" s="137"/>
      <c r="M12" s="138"/>
      <c r="N12" s="137"/>
      <c r="O12" s="137"/>
      <c r="P12" s="406" t="s">
        <v>252</v>
      </c>
      <c r="Q12" s="410">
        <v>45</v>
      </c>
      <c r="R12" s="409" t="s">
        <v>279</v>
      </c>
      <c r="S12" s="137"/>
      <c r="T12" s="137"/>
      <c r="U12" s="138"/>
      <c r="V12" s="137"/>
      <c r="W12" s="137"/>
      <c r="X12" s="406" t="s">
        <v>256</v>
      </c>
      <c r="Y12" s="411">
        <v>30</v>
      </c>
      <c r="AC12" s="237"/>
      <c r="AF12" s="238"/>
      <c r="AG12" s="238"/>
      <c r="AL12" s="239"/>
      <c r="AN12" s="238"/>
    </row>
    <row r="13" spans="1:44" ht="15.75" x14ac:dyDescent="0.25">
      <c r="A13" s="142"/>
      <c r="B13" s="234"/>
      <c r="C13" s="234"/>
      <c r="D13" s="143"/>
      <c r="E13" s="143"/>
      <c r="F13" s="143"/>
      <c r="G13" s="143"/>
      <c r="H13" s="46"/>
      <c r="I13" s="46"/>
      <c r="J13" s="234"/>
      <c r="K13" s="142"/>
      <c r="L13" s="142"/>
      <c r="M13" s="234"/>
      <c r="N13" s="234"/>
      <c r="O13" s="234"/>
      <c r="P13" s="234"/>
      <c r="Q13" s="234"/>
      <c r="R13" s="142"/>
      <c r="S13" s="142"/>
      <c r="T13" s="142"/>
      <c r="U13" s="234"/>
      <c r="V13" s="234"/>
      <c r="W13" s="46"/>
      <c r="X13" s="46"/>
      <c r="Y13" s="46"/>
    </row>
    <row r="14" spans="1:44" ht="13.5" thickBot="1" x14ac:dyDescent="0.25">
      <c r="A14" s="142"/>
      <c r="B14" s="234"/>
      <c r="C14" s="234"/>
      <c r="D14" s="142"/>
      <c r="E14" s="142"/>
      <c r="F14" s="142"/>
      <c r="G14" s="142"/>
      <c r="H14" s="62" t="s">
        <v>190</v>
      </c>
      <c r="I14" s="62"/>
      <c r="J14" s="46"/>
      <c r="K14" s="234"/>
      <c r="L14" s="142"/>
      <c r="M14" s="142"/>
      <c r="N14" s="142"/>
      <c r="O14" s="234"/>
      <c r="P14" s="62" t="s">
        <v>190</v>
      </c>
      <c r="Q14" s="62"/>
      <c r="R14" s="234"/>
      <c r="S14" s="234"/>
      <c r="T14" s="142"/>
      <c r="U14" s="142"/>
      <c r="V14" s="142"/>
      <c r="W14" s="234"/>
      <c r="X14" s="62" t="s">
        <v>190</v>
      </c>
      <c r="Y14" s="46"/>
    </row>
    <row r="15" spans="1:44" s="63" customFormat="1" ht="16.5" customHeight="1" thickBot="1" x14ac:dyDescent="0.25">
      <c r="A15" s="520" t="s">
        <v>43</v>
      </c>
      <c r="B15" s="509" t="s">
        <v>199</v>
      </c>
      <c r="C15" s="510"/>
      <c r="D15" s="510"/>
      <c r="E15" s="510"/>
      <c r="F15" s="510"/>
      <c r="G15" s="510"/>
      <c r="H15" s="510"/>
      <c r="I15" s="511"/>
      <c r="J15" s="509" t="s">
        <v>186</v>
      </c>
      <c r="K15" s="510"/>
      <c r="L15" s="510"/>
      <c r="M15" s="510"/>
      <c r="N15" s="510"/>
      <c r="O15" s="510"/>
      <c r="P15" s="510"/>
      <c r="Q15" s="511"/>
      <c r="R15" s="509" t="s">
        <v>187</v>
      </c>
      <c r="S15" s="510"/>
      <c r="T15" s="510"/>
      <c r="U15" s="510"/>
      <c r="V15" s="510"/>
      <c r="W15" s="510"/>
      <c r="X15" s="510"/>
      <c r="Y15" s="511"/>
    </row>
    <row r="16" spans="1:44" s="63" customFormat="1" ht="25.5" customHeight="1" x14ac:dyDescent="0.2">
      <c r="A16" s="521"/>
      <c r="B16" s="512" t="s">
        <v>3</v>
      </c>
      <c r="C16" s="512" t="s">
        <v>166</v>
      </c>
      <c r="D16" s="516" t="s">
        <v>50</v>
      </c>
      <c r="E16" s="514" t="s">
        <v>26</v>
      </c>
      <c r="F16" s="514" t="s">
        <v>51</v>
      </c>
      <c r="G16" s="514" t="s">
        <v>191</v>
      </c>
      <c r="H16" s="507" t="s">
        <v>27</v>
      </c>
      <c r="I16" s="244" t="s">
        <v>197</v>
      </c>
      <c r="J16" s="512" t="s">
        <v>3</v>
      </c>
      <c r="K16" s="512" t="s">
        <v>166</v>
      </c>
      <c r="L16" s="516" t="s">
        <v>50</v>
      </c>
      <c r="M16" s="514" t="s">
        <v>26</v>
      </c>
      <c r="N16" s="514" t="s">
        <v>51</v>
      </c>
      <c r="O16" s="514" t="s">
        <v>191</v>
      </c>
      <c r="P16" s="507" t="s">
        <v>27</v>
      </c>
      <c r="Q16" s="244" t="s">
        <v>197</v>
      </c>
      <c r="R16" s="512" t="s">
        <v>3</v>
      </c>
      <c r="S16" s="512" t="s">
        <v>166</v>
      </c>
      <c r="T16" s="516" t="s">
        <v>50</v>
      </c>
      <c r="U16" s="514" t="s">
        <v>26</v>
      </c>
      <c r="V16" s="514" t="s">
        <v>51</v>
      </c>
      <c r="W16" s="514" t="s">
        <v>191</v>
      </c>
      <c r="X16" s="507" t="s">
        <v>27</v>
      </c>
      <c r="Y16" s="244" t="s">
        <v>197</v>
      </c>
    </row>
    <row r="17" spans="1:25" ht="13.5" thickBot="1" x14ac:dyDescent="0.25">
      <c r="A17" s="522"/>
      <c r="B17" s="513"/>
      <c r="C17" s="513"/>
      <c r="D17" s="517"/>
      <c r="E17" s="515"/>
      <c r="F17" s="515"/>
      <c r="G17" s="515"/>
      <c r="H17" s="508"/>
      <c r="I17" s="78" t="s">
        <v>49</v>
      </c>
      <c r="J17" s="513"/>
      <c r="K17" s="513"/>
      <c r="L17" s="517"/>
      <c r="M17" s="515"/>
      <c r="N17" s="515"/>
      <c r="O17" s="515"/>
      <c r="P17" s="508"/>
      <c r="Q17" s="78" t="s">
        <v>49</v>
      </c>
      <c r="R17" s="513"/>
      <c r="S17" s="513"/>
      <c r="T17" s="517"/>
      <c r="U17" s="515"/>
      <c r="V17" s="515"/>
      <c r="W17" s="515"/>
      <c r="X17" s="508"/>
      <c r="Y17" s="78" t="s">
        <v>49</v>
      </c>
    </row>
    <row r="18" spans="1:25" s="63" customFormat="1" ht="16.5" customHeight="1" x14ac:dyDescent="0.2">
      <c r="A18" s="278">
        <v>1</v>
      </c>
      <c r="B18" s="285">
        <f>18.56/0.75</f>
        <v>24.746666666666666</v>
      </c>
      <c r="C18" s="286">
        <v>21700</v>
      </c>
      <c r="D18" s="287">
        <f t="shared" ref="D18:D81" si="0">12*(1/B18*C18)</f>
        <v>10522.629310344828</v>
      </c>
      <c r="E18" s="288">
        <f>D18*33.8%</f>
        <v>3556.6487068965516</v>
      </c>
      <c r="F18" s="288">
        <f>D18*2%</f>
        <v>210.45258620689657</v>
      </c>
      <c r="G18" s="289">
        <v>75</v>
      </c>
      <c r="H18" s="290">
        <f>SUM(D18:G18)</f>
        <v>14364.730603448277</v>
      </c>
      <c r="I18" s="300">
        <f>ROUND(A18/B18,4)</f>
        <v>4.0399999999999998E-2</v>
      </c>
      <c r="J18" s="291">
        <f>(18.56/0.75)/0.6</f>
        <v>41.244444444444447</v>
      </c>
      <c r="K18" s="286">
        <v>21700</v>
      </c>
      <c r="L18" s="287">
        <f t="shared" ref="L18:L81" si="1">12*(1/J18*K18)</f>
        <v>6313.5775862068967</v>
      </c>
      <c r="M18" s="292">
        <f>L18*33.8%</f>
        <v>2133.9892241379307</v>
      </c>
      <c r="N18" s="292">
        <f>L18*2%</f>
        <v>126.27155172413794</v>
      </c>
      <c r="O18" s="293">
        <v>45</v>
      </c>
      <c r="P18" s="294">
        <f>SUM(L18:O18)</f>
        <v>8618.8383620689656</v>
      </c>
      <c r="Q18" s="300">
        <f>ROUND(A18/J18,4)</f>
        <v>2.4199999999999999E-2</v>
      </c>
      <c r="R18" s="363">
        <f>(18.56/0.75)/0.4</f>
        <v>61.86666666666666</v>
      </c>
      <c r="S18" s="286">
        <v>21700</v>
      </c>
      <c r="T18" s="296">
        <f t="shared" ref="T18:T81" si="2">12*(1/R18*S18)</f>
        <v>4209.0517241379312</v>
      </c>
      <c r="U18" s="297">
        <f>T18*33.8%</f>
        <v>1422.6594827586207</v>
      </c>
      <c r="V18" s="297">
        <f>T18*2%</f>
        <v>84.181034482758619</v>
      </c>
      <c r="W18" s="298">
        <v>30</v>
      </c>
      <c r="X18" s="299">
        <f>SUM(T18:W18)</f>
        <v>5745.8922413793107</v>
      </c>
      <c r="Y18" s="300">
        <f>ROUND(A18/R18,4)</f>
        <v>1.6199999999999999E-2</v>
      </c>
    </row>
    <row r="19" spans="1:25" s="63" customFormat="1" ht="16.5" customHeight="1" x14ac:dyDescent="0.2">
      <c r="A19" s="279">
        <v>2</v>
      </c>
      <c r="B19" s="301">
        <f t="shared" ref="B19:B29" si="3">18.56/0.75</f>
        <v>24.746666666666666</v>
      </c>
      <c r="C19" s="302">
        <v>21700</v>
      </c>
      <c r="D19" s="303">
        <f t="shared" si="0"/>
        <v>10522.629310344828</v>
      </c>
      <c r="E19" s="304">
        <f t="shared" ref="E19:E82" si="4">D19*33.8%</f>
        <v>3556.6487068965516</v>
      </c>
      <c r="F19" s="304">
        <f t="shared" ref="F19:F82" si="5">D19*2%</f>
        <v>210.45258620689657</v>
      </c>
      <c r="G19" s="101">
        <v>75</v>
      </c>
      <c r="H19" s="305">
        <f t="shared" ref="H19:H82" si="6">SUM(D19:G19)</f>
        <v>14364.730603448277</v>
      </c>
      <c r="I19" s="309">
        <f t="shared" ref="I19:I82" si="7">ROUND(A19/B19,4)</f>
        <v>8.0799999999999997E-2</v>
      </c>
      <c r="J19" s="306">
        <f t="shared" ref="J19:J29" si="8">(18.56/0.75)/0.6</f>
        <v>41.244444444444447</v>
      </c>
      <c r="K19" s="302">
        <v>21700</v>
      </c>
      <c r="L19" s="307">
        <f t="shared" si="1"/>
        <v>6313.5775862068967</v>
      </c>
      <c r="M19" s="304">
        <f t="shared" ref="M19:M82" si="9">L19*33.8%</f>
        <v>2133.9892241379307</v>
      </c>
      <c r="N19" s="304">
        <f t="shared" ref="N19:N82" si="10">L19*2%</f>
        <v>126.27155172413794</v>
      </c>
      <c r="O19" s="308">
        <v>45</v>
      </c>
      <c r="P19" s="305">
        <f t="shared" ref="P19:P82" si="11">SUM(L19:O19)</f>
        <v>8618.8383620689656</v>
      </c>
      <c r="Q19" s="309">
        <f t="shared" ref="Q19:Q82" si="12">ROUND(A19/J19,4)</f>
        <v>4.8500000000000001E-2</v>
      </c>
      <c r="R19" s="364">
        <f t="shared" ref="R19:R29" si="13">(18.56/0.75)/0.4</f>
        <v>61.86666666666666</v>
      </c>
      <c r="S19" s="302">
        <v>21700</v>
      </c>
      <c r="T19" s="307">
        <f t="shared" si="2"/>
        <v>4209.0517241379312</v>
      </c>
      <c r="U19" s="101">
        <f t="shared" ref="U19:U82" si="14">T19*33.8%</f>
        <v>1422.6594827586207</v>
      </c>
      <c r="V19" s="304">
        <f t="shared" ref="V19:V82" si="15">T19*2%</f>
        <v>84.181034482758619</v>
      </c>
      <c r="W19" s="308">
        <v>30</v>
      </c>
      <c r="X19" s="305">
        <f t="shared" ref="X19:X82" si="16">SUM(T19:W19)</f>
        <v>5745.8922413793107</v>
      </c>
      <c r="Y19" s="309">
        <f t="shared" ref="Y19:Y82" si="17">ROUND(A19/R19,4)</f>
        <v>3.2300000000000002E-2</v>
      </c>
    </row>
    <row r="20" spans="1:25" s="63" customFormat="1" ht="16.5" customHeight="1" x14ac:dyDescent="0.2">
      <c r="A20" s="279">
        <v>3</v>
      </c>
      <c r="B20" s="301">
        <f t="shared" si="3"/>
        <v>24.746666666666666</v>
      </c>
      <c r="C20" s="302">
        <v>21700</v>
      </c>
      <c r="D20" s="303">
        <f t="shared" si="0"/>
        <v>10522.629310344828</v>
      </c>
      <c r="E20" s="304">
        <f t="shared" si="4"/>
        <v>3556.6487068965516</v>
      </c>
      <c r="F20" s="304">
        <f t="shared" si="5"/>
        <v>210.45258620689657</v>
      </c>
      <c r="G20" s="101">
        <v>75</v>
      </c>
      <c r="H20" s="305">
        <f t="shared" si="6"/>
        <v>14364.730603448277</v>
      </c>
      <c r="I20" s="309">
        <f t="shared" si="7"/>
        <v>0.1212</v>
      </c>
      <c r="J20" s="306">
        <f t="shared" si="8"/>
        <v>41.244444444444447</v>
      </c>
      <c r="K20" s="302">
        <v>21700</v>
      </c>
      <c r="L20" s="307">
        <f t="shared" si="1"/>
        <v>6313.5775862068967</v>
      </c>
      <c r="M20" s="304">
        <f t="shared" si="9"/>
        <v>2133.9892241379307</v>
      </c>
      <c r="N20" s="304">
        <f t="shared" si="10"/>
        <v>126.27155172413794</v>
      </c>
      <c r="O20" s="308">
        <v>45</v>
      </c>
      <c r="P20" s="305">
        <f t="shared" si="11"/>
        <v>8618.8383620689656</v>
      </c>
      <c r="Q20" s="309">
        <f t="shared" si="12"/>
        <v>7.2700000000000001E-2</v>
      </c>
      <c r="R20" s="364">
        <f t="shared" si="13"/>
        <v>61.86666666666666</v>
      </c>
      <c r="S20" s="302">
        <v>21700</v>
      </c>
      <c r="T20" s="307">
        <f t="shared" si="2"/>
        <v>4209.0517241379312</v>
      </c>
      <c r="U20" s="101">
        <f t="shared" si="14"/>
        <v>1422.6594827586207</v>
      </c>
      <c r="V20" s="304">
        <f t="shared" si="15"/>
        <v>84.181034482758619</v>
      </c>
      <c r="W20" s="308">
        <v>30</v>
      </c>
      <c r="X20" s="305">
        <f t="shared" si="16"/>
        <v>5745.8922413793107</v>
      </c>
      <c r="Y20" s="309">
        <f t="shared" si="17"/>
        <v>4.8500000000000001E-2</v>
      </c>
    </row>
    <row r="21" spans="1:25" s="63" customFormat="1" ht="16.5" customHeight="1" x14ac:dyDescent="0.2">
      <c r="A21" s="279">
        <v>4</v>
      </c>
      <c r="B21" s="301">
        <f t="shared" si="3"/>
        <v>24.746666666666666</v>
      </c>
      <c r="C21" s="302">
        <v>21700</v>
      </c>
      <c r="D21" s="303">
        <f t="shared" si="0"/>
        <v>10522.629310344828</v>
      </c>
      <c r="E21" s="304">
        <f t="shared" si="4"/>
        <v>3556.6487068965516</v>
      </c>
      <c r="F21" s="304">
        <f t="shared" si="5"/>
        <v>210.45258620689657</v>
      </c>
      <c r="G21" s="101">
        <v>75</v>
      </c>
      <c r="H21" s="305">
        <f t="shared" si="6"/>
        <v>14364.730603448277</v>
      </c>
      <c r="I21" s="309">
        <f t="shared" si="7"/>
        <v>0.16159999999999999</v>
      </c>
      <c r="J21" s="306">
        <f t="shared" si="8"/>
        <v>41.244444444444447</v>
      </c>
      <c r="K21" s="302">
        <v>21700</v>
      </c>
      <c r="L21" s="307">
        <f t="shared" si="1"/>
        <v>6313.5775862068967</v>
      </c>
      <c r="M21" s="304">
        <f t="shared" si="9"/>
        <v>2133.9892241379307</v>
      </c>
      <c r="N21" s="304">
        <f t="shared" si="10"/>
        <v>126.27155172413794</v>
      </c>
      <c r="O21" s="308">
        <v>45</v>
      </c>
      <c r="P21" s="305">
        <f t="shared" si="11"/>
        <v>8618.8383620689656</v>
      </c>
      <c r="Q21" s="309">
        <f t="shared" si="12"/>
        <v>9.7000000000000003E-2</v>
      </c>
      <c r="R21" s="364">
        <f t="shared" si="13"/>
        <v>61.86666666666666</v>
      </c>
      <c r="S21" s="302">
        <v>21700</v>
      </c>
      <c r="T21" s="307">
        <f t="shared" si="2"/>
        <v>4209.0517241379312</v>
      </c>
      <c r="U21" s="101">
        <f t="shared" si="14"/>
        <v>1422.6594827586207</v>
      </c>
      <c r="V21" s="304">
        <f t="shared" si="15"/>
        <v>84.181034482758619</v>
      </c>
      <c r="W21" s="308">
        <v>30</v>
      </c>
      <c r="X21" s="305">
        <f t="shared" si="16"/>
        <v>5745.8922413793107</v>
      </c>
      <c r="Y21" s="309">
        <f t="shared" si="17"/>
        <v>6.4699999999999994E-2</v>
      </c>
    </row>
    <row r="22" spans="1:25" s="63" customFormat="1" ht="16.5" customHeight="1" x14ac:dyDescent="0.2">
      <c r="A22" s="279">
        <v>5</v>
      </c>
      <c r="B22" s="301">
        <f t="shared" si="3"/>
        <v>24.746666666666666</v>
      </c>
      <c r="C22" s="302">
        <v>21700</v>
      </c>
      <c r="D22" s="303">
        <f t="shared" si="0"/>
        <v>10522.629310344828</v>
      </c>
      <c r="E22" s="304">
        <f t="shared" si="4"/>
        <v>3556.6487068965516</v>
      </c>
      <c r="F22" s="304">
        <f t="shared" si="5"/>
        <v>210.45258620689657</v>
      </c>
      <c r="G22" s="101">
        <v>75</v>
      </c>
      <c r="H22" s="305">
        <f t="shared" si="6"/>
        <v>14364.730603448277</v>
      </c>
      <c r="I22" s="309">
        <f t="shared" si="7"/>
        <v>0.20200000000000001</v>
      </c>
      <c r="J22" s="306">
        <f t="shared" si="8"/>
        <v>41.244444444444447</v>
      </c>
      <c r="K22" s="302">
        <v>21700</v>
      </c>
      <c r="L22" s="307">
        <f t="shared" si="1"/>
        <v>6313.5775862068967</v>
      </c>
      <c r="M22" s="304">
        <f t="shared" si="9"/>
        <v>2133.9892241379307</v>
      </c>
      <c r="N22" s="304">
        <f t="shared" si="10"/>
        <v>126.27155172413794</v>
      </c>
      <c r="O22" s="308">
        <v>45</v>
      </c>
      <c r="P22" s="305">
        <f t="shared" si="11"/>
        <v>8618.8383620689656</v>
      </c>
      <c r="Q22" s="309">
        <f t="shared" si="12"/>
        <v>0.1212</v>
      </c>
      <c r="R22" s="364">
        <f t="shared" si="13"/>
        <v>61.86666666666666</v>
      </c>
      <c r="S22" s="302">
        <v>21700</v>
      </c>
      <c r="T22" s="307">
        <f t="shared" si="2"/>
        <v>4209.0517241379312</v>
      </c>
      <c r="U22" s="101">
        <f t="shared" si="14"/>
        <v>1422.6594827586207</v>
      </c>
      <c r="V22" s="304">
        <f t="shared" si="15"/>
        <v>84.181034482758619</v>
      </c>
      <c r="W22" s="308">
        <v>30</v>
      </c>
      <c r="X22" s="305">
        <f t="shared" si="16"/>
        <v>5745.8922413793107</v>
      </c>
      <c r="Y22" s="309">
        <f t="shared" si="17"/>
        <v>8.0799999999999997E-2</v>
      </c>
    </row>
    <row r="23" spans="1:25" s="63" customFormat="1" ht="16.5" customHeight="1" x14ac:dyDescent="0.2">
      <c r="A23" s="279">
        <v>6</v>
      </c>
      <c r="B23" s="301">
        <f t="shared" si="3"/>
        <v>24.746666666666666</v>
      </c>
      <c r="C23" s="302">
        <v>21700</v>
      </c>
      <c r="D23" s="303">
        <f t="shared" si="0"/>
        <v>10522.629310344828</v>
      </c>
      <c r="E23" s="304">
        <f t="shared" si="4"/>
        <v>3556.6487068965516</v>
      </c>
      <c r="F23" s="304">
        <f t="shared" si="5"/>
        <v>210.45258620689657</v>
      </c>
      <c r="G23" s="101">
        <v>75</v>
      </c>
      <c r="H23" s="305">
        <f t="shared" si="6"/>
        <v>14364.730603448277</v>
      </c>
      <c r="I23" s="309">
        <f t="shared" si="7"/>
        <v>0.24249999999999999</v>
      </c>
      <c r="J23" s="306">
        <f t="shared" si="8"/>
        <v>41.244444444444447</v>
      </c>
      <c r="K23" s="302">
        <v>21700</v>
      </c>
      <c r="L23" s="307">
        <f t="shared" si="1"/>
        <v>6313.5775862068967</v>
      </c>
      <c r="M23" s="304">
        <f t="shared" si="9"/>
        <v>2133.9892241379307</v>
      </c>
      <c r="N23" s="304">
        <f t="shared" si="10"/>
        <v>126.27155172413794</v>
      </c>
      <c r="O23" s="308">
        <v>45</v>
      </c>
      <c r="P23" s="305">
        <f t="shared" si="11"/>
        <v>8618.8383620689656</v>
      </c>
      <c r="Q23" s="309">
        <f t="shared" si="12"/>
        <v>0.14549999999999999</v>
      </c>
      <c r="R23" s="364">
        <f t="shared" si="13"/>
        <v>61.86666666666666</v>
      </c>
      <c r="S23" s="302">
        <v>21700</v>
      </c>
      <c r="T23" s="307">
        <f t="shared" si="2"/>
        <v>4209.0517241379312</v>
      </c>
      <c r="U23" s="101">
        <f t="shared" si="14"/>
        <v>1422.6594827586207</v>
      </c>
      <c r="V23" s="304">
        <f t="shared" si="15"/>
        <v>84.181034482758619</v>
      </c>
      <c r="W23" s="308">
        <v>30</v>
      </c>
      <c r="X23" s="305">
        <f t="shared" si="16"/>
        <v>5745.8922413793107</v>
      </c>
      <c r="Y23" s="309">
        <f t="shared" si="17"/>
        <v>9.7000000000000003E-2</v>
      </c>
    </row>
    <row r="24" spans="1:25" s="63" customFormat="1" ht="16.5" customHeight="1" x14ac:dyDescent="0.2">
      <c r="A24" s="279">
        <v>7</v>
      </c>
      <c r="B24" s="301">
        <f t="shared" si="3"/>
        <v>24.746666666666666</v>
      </c>
      <c r="C24" s="302">
        <v>21700</v>
      </c>
      <c r="D24" s="303">
        <f t="shared" si="0"/>
        <v>10522.629310344828</v>
      </c>
      <c r="E24" s="304">
        <f t="shared" si="4"/>
        <v>3556.6487068965516</v>
      </c>
      <c r="F24" s="304">
        <f t="shared" si="5"/>
        <v>210.45258620689657</v>
      </c>
      <c r="G24" s="101">
        <v>75</v>
      </c>
      <c r="H24" s="305">
        <f t="shared" si="6"/>
        <v>14364.730603448277</v>
      </c>
      <c r="I24" s="309">
        <f t="shared" si="7"/>
        <v>0.28289999999999998</v>
      </c>
      <c r="J24" s="306">
        <f t="shared" si="8"/>
        <v>41.244444444444447</v>
      </c>
      <c r="K24" s="302">
        <v>21700</v>
      </c>
      <c r="L24" s="307">
        <f t="shared" si="1"/>
        <v>6313.5775862068967</v>
      </c>
      <c r="M24" s="304">
        <f t="shared" si="9"/>
        <v>2133.9892241379307</v>
      </c>
      <c r="N24" s="304">
        <f t="shared" si="10"/>
        <v>126.27155172413794</v>
      </c>
      <c r="O24" s="308">
        <v>45</v>
      </c>
      <c r="P24" s="305">
        <f t="shared" si="11"/>
        <v>8618.8383620689656</v>
      </c>
      <c r="Q24" s="309">
        <f t="shared" si="12"/>
        <v>0.16969999999999999</v>
      </c>
      <c r="R24" s="364">
        <f t="shared" si="13"/>
        <v>61.86666666666666</v>
      </c>
      <c r="S24" s="302">
        <v>21700</v>
      </c>
      <c r="T24" s="307">
        <f t="shared" si="2"/>
        <v>4209.0517241379312</v>
      </c>
      <c r="U24" s="101">
        <f t="shared" si="14"/>
        <v>1422.6594827586207</v>
      </c>
      <c r="V24" s="304">
        <f t="shared" si="15"/>
        <v>84.181034482758619</v>
      </c>
      <c r="W24" s="308">
        <v>30</v>
      </c>
      <c r="X24" s="305">
        <f t="shared" si="16"/>
        <v>5745.8922413793107</v>
      </c>
      <c r="Y24" s="309">
        <f t="shared" si="17"/>
        <v>0.11310000000000001</v>
      </c>
    </row>
    <row r="25" spans="1:25" s="63" customFormat="1" ht="16.5" customHeight="1" x14ac:dyDescent="0.2">
      <c r="A25" s="279">
        <v>8</v>
      </c>
      <c r="B25" s="301">
        <f t="shared" si="3"/>
        <v>24.746666666666666</v>
      </c>
      <c r="C25" s="302">
        <v>21700</v>
      </c>
      <c r="D25" s="303">
        <f t="shared" si="0"/>
        <v>10522.629310344828</v>
      </c>
      <c r="E25" s="304">
        <f t="shared" si="4"/>
        <v>3556.6487068965516</v>
      </c>
      <c r="F25" s="304">
        <f t="shared" si="5"/>
        <v>210.45258620689657</v>
      </c>
      <c r="G25" s="101">
        <v>75</v>
      </c>
      <c r="H25" s="305">
        <f t="shared" si="6"/>
        <v>14364.730603448277</v>
      </c>
      <c r="I25" s="309">
        <f t="shared" si="7"/>
        <v>0.32329999999999998</v>
      </c>
      <c r="J25" s="306">
        <f t="shared" si="8"/>
        <v>41.244444444444447</v>
      </c>
      <c r="K25" s="302">
        <v>21700</v>
      </c>
      <c r="L25" s="307">
        <f t="shared" si="1"/>
        <v>6313.5775862068967</v>
      </c>
      <c r="M25" s="304">
        <f t="shared" si="9"/>
        <v>2133.9892241379307</v>
      </c>
      <c r="N25" s="304">
        <f t="shared" si="10"/>
        <v>126.27155172413794</v>
      </c>
      <c r="O25" s="308">
        <v>45</v>
      </c>
      <c r="P25" s="305">
        <f t="shared" si="11"/>
        <v>8618.8383620689656</v>
      </c>
      <c r="Q25" s="309">
        <f t="shared" si="12"/>
        <v>0.19400000000000001</v>
      </c>
      <c r="R25" s="364">
        <f t="shared" si="13"/>
        <v>61.86666666666666</v>
      </c>
      <c r="S25" s="302">
        <v>21700</v>
      </c>
      <c r="T25" s="307">
        <f t="shared" si="2"/>
        <v>4209.0517241379312</v>
      </c>
      <c r="U25" s="101">
        <f t="shared" si="14"/>
        <v>1422.6594827586207</v>
      </c>
      <c r="V25" s="304">
        <f t="shared" si="15"/>
        <v>84.181034482758619</v>
      </c>
      <c r="W25" s="308">
        <v>30</v>
      </c>
      <c r="X25" s="305">
        <f t="shared" si="16"/>
        <v>5745.8922413793107</v>
      </c>
      <c r="Y25" s="309">
        <f t="shared" si="17"/>
        <v>0.1293</v>
      </c>
    </row>
    <row r="26" spans="1:25" s="63" customFormat="1" ht="16.5" customHeight="1" x14ac:dyDescent="0.2">
      <c r="A26" s="279">
        <v>9</v>
      </c>
      <c r="B26" s="301">
        <f t="shared" si="3"/>
        <v>24.746666666666666</v>
      </c>
      <c r="C26" s="302">
        <v>21700</v>
      </c>
      <c r="D26" s="303">
        <f t="shared" si="0"/>
        <v>10522.629310344828</v>
      </c>
      <c r="E26" s="304">
        <f t="shared" si="4"/>
        <v>3556.6487068965516</v>
      </c>
      <c r="F26" s="304">
        <f t="shared" si="5"/>
        <v>210.45258620689657</v>
      </c>
      <c r="G26" s="101">
        <v>75</v>
      </c>
      <c r="H26" s="305">
        <f t="shared" si="6"/>
        <v>14364.730603448277</v>
      </c>
      <c r="I26" s="309">
        <f t="shared" si="7"/>
        <v>0.36370000000000002</v>
      </c>
      <c r="J26" s="306">
        <f t="shared" si="8"/>
        <v>41.244444444444447</v>
      </c>
      <c r="K26" s="302">
        <v>21700</v>
      </c>
      <c r="L26" s="307">
        <f t="shared" si="1"/>
        <v>6313.5775862068967</v>
      </c>
      <c r="M26" s="304">
        <f t="shared" si="9"/>
        <v>2133.9892241379307</v>
      </c>
      <c r="N26" s="304">
        <f t="shared" si="10"/>
        <v>126.27155172413794</v>
      </c>
      <c r="O26" s="308">
        <v>45</v>
      </c>
      <c r="P26" s="305">
        <f t="shared" si="11"/>
        <v>8618.8383620689656</v>
      </c>
      <c r="Q26" s="309">
        <f t="shared" si="12"/>
        <v>0.21820000000000001</v>
      </c>
      <c r="R26" s="364">
        <f t="shared" si="13"/>
        <v>61.86666666666666</v>
      </c>
      <c r="S26" s="302">
        <v>21700</v>
      </c>
      <c r="T26" s="307">
        <f t="shared" si="2"/>
        <v>4209.0517241379312</v>
      </c>
      <c r="U26" s="101">
        <f t="shared" si="14"/>
        <v>1422.6594827586207</v>
      </c>
      <c r="V26" s="304">
        <f t="shared" si="15"/>
        <v>84.181034482758619</v>
      </c>
      <c r="W26" s="308">
        <v>30</v>
      </c>
      <c r="X26" s="305">
        <f t="shared" si="16"/>
        <v>5745.8922413793107</v>
      </c>
      <c r="Y26" s="309">
        <f t="shared" si="17"/>
        <v>0.14549999999999999</v>
      </c>
    </row>
    <row r="27" spans="1:25" s="63" customFormat="1" ht="16.5" customHeight="1" x14ac:dyDescent="0.2">
      <c r="A27" s="280">
        <v>10</v>
      </c>
      <c r="B27" s="301">
        <f t="shared" si="3"/>
        <v>24.746666666666666</v>
      </c>
      <c r="C27" s="302">
        <v>21700</v>
      </c>
      <c r="D27" s="303">
        <f t="shared" si="0"/>
        <v>10522.629310344828</v>
      </c>
      <c r="E27" s="304">
        <f t="shared" si="4"/>
        <v>3556.6487068965516</v>
      </c>
      <c r="F27" s="304">
        <f t="shared" si="5"/>
        <v>210.45258620689657</v>
      </c>
      <c r="G27" s="101">
        <v>75</v>
      </c>
      <c r="H27" s="305">
        <f t="shared" si="6"/>
        <v>14364.730603448277</v>
      </c>
      <c r="I27" s="309">
        <f t="shared" si="7"/>
        <v>0.40410000000000001</v>
      </c>
      <c r="J27" s="306">
        <f t="shared" si="8"/>
        <v>41.244444444444447</v>
      </c>
      <c r="K27" s="302">
        <v>21700</v>
      </c>
      <c r="L27" s="307">
        <f t="shared" si="1"/>
        <v>6313.5775862068967</v>
      </c>
      <c r="M27" s="304">
        <f t="shared" si="9"/>
        <v>2133.9892241379307</v>
      </c>
      <c r="N27" s="304">
        <f t="shared" si="10"/>
        <v>126.27155172413794</v>
      </c>
      <c r="O27" s="308">
        <v>45</v>
      </c>
      <c r="P27" s="305">
        <f t="shared" si="11"/>
        <v>8618.8383620689656</v>
      </c>
      <c r="Q27" s="309">
        <f t="shared" si="12"/>
        <v>0.24249999999999999</v>
      </c>
      <c r="R27" s="364">
        <f t="shared" si="13"/>
        <v>61.86666666666666</v>
      </c>
      <c r="S27" s="302">
        <v>21700</v>
      </c>
      <c r="T27" s="307">
        <f t="shared" si="2"/>
        <v>4209.0517241379312</v>
      </c>
      <c r="U27" s="101">
        <f t="shared" si="14"/>
        <v>1422.6594827586207</v>
      </c>
      <c r="V27" s="304">
        <f t="shared" si="15"/>
        <v>84.181034482758619</v>
      </c>
      <c r="W27" s="308">
        <v>30</v>
      </c>
      <c r="X27" s="305">
        <f t="shared" si="16"/>
        <v>5745.8922413793107</v>
      </c>
      <c r="Y27" s="309">
        <f t="shared" si="17"/>
        <v>0.16159999999999999</v>
      </c>
    </row>
    <row r="28" spans="1:25" s="63" customFormat="1" ht="16.5" customHeight="1" x14ac:dyDescent="0.2">
      <c r="A28" s="279">
        <v>11</v>
      </c>
      <c r="B28" s="301">
        <f t="shared" si="3"/>
        <v>24.746666666666666</v>
      </c>
      <c r="C28" s="302">
        <v>21700</v>
      </c>
      <c r="D28" s="303">
        <f t="shared" si="0"/>
        <v>10522.629310344828</v>
      </c>
      <c r="E28" s="304">
        <f t="shared" si="4"/>
        <v>3556.6487068965516</v>
      </c>
      <c r="F28" s="304">
        <f t="shared" si="5"/>
        <v>210.45258620689657</v>
      </c>
      <c r="G28" s="101">
        <v>75</v>
      </c>
      <c r="H28" s="305">
        <f t="shared" si="6"/>
        <v>14364.730603448277</v>
      </c>
      <c r="I28" s="309">
        <f t="shared" si="7"/>
        <v>0.44450000000000001</v>
      </c>
      <c r="J28" s="306">
        <f t="shared" si="8"/>
        <v>41.244444444444447</v>
      </c>
      <c r="K28" s="302">
        <v>21700</v>
      </c>
      <c r="L28" s="307">
        <f t="shared" si="1"/>
        <v>6313.5775862068967</v>
      </c>
      <c r="M28" s="304">
        <f t="shared" si="9"/>
        <v>2133.9892241379307</v>
      </c>
      <c r="N28" s="304">
        <f t="shared" si="10"/>
        <v>126.27155172413794</v>
      </c>
      <c r="O28" s="308">
        <v>45</v>
      </c>
      <c r="P28" s="305">
        <f t="shared" si="11"/>
        <v>8618.8383620689656</v>
      </c>
      <c r="Q28" s="309">
        <f t="shared" si="12"/>
        <v>0.26669999999999999</v>
      </c>
      <c r="R28" s="364">
        <f t="shared" si="13"/>
        <v>61.86666666666666</v>
      </c>
      <c r="S28" s="302">
        <v>21700</v>
      </c>
      <c r="T28" s="307">
        <f t="shared" si="2"/>
        <v>4209.0517241379312</v>
      </c>
      <c r="U28" s="101">
        <f t="shared" si="14"/>
        <v>1422.6594827586207</v>
      </c>
      <c r="V28" s="304">
        <f t="shared" si="15"/>
        <v>84.181034482758619</v>
      </c>
      <c r="W28" s="308">
        <v>30</v>
      </c>
      <c r="X28" s="305">
        <f t="shared" si="16"/>
        <v>5745.8922413793107</v>
      </c>
      <c r="Y28" s="309">
        <f t="shared" si="17"/>
        <v>0.17780000000000001</v>
      </c>
    </row>
    <row r="29" spans="1:25" s="63" customFormat="1" ht="16.5" customHeight="1" thickBot="1" x14ac:dyDescent="0.25">
      <c r="A29" s="385">
        <v>12</v>
      </c>
      <c r="B29" s="310">
        <f t="shared" si="3"/>
        <v>24.746666666666666</v>
      </c>
      <c r="C29" s="311">
        <v>21700</v>
      </c>
      <c r="D29" s="312">
        <f t="shared" si="0"/>
        <v>10522.629310344828</v>
      </c>
      <c r="E29" s="313">
        <f t="shared" si="4"/>
        <v>3556.6487068965516</v>
      </c>
      <c r="F29" s="313">
        <f t="shared" si="5"/>
        <v>210.45258620689657</v>
      </c>
      <c r="G29" s="115">
        <v>75</v>
      </c>
      <c r="H29" s="314">
        <f t="shared" si="6"/>
        <v>14364.730603448277</v>
      </c>
      <c r="I29" s="318">
        <f t="shared" si="7"/>
        <v>0.4849</v>
      </c>
      <c r="J29" s="315">
        <f t="shared" si="8"/>
        <v>41.244444444444447</v>
      </c>
      <c r="K29" s="311">
        <v>21700</v>
      </c>
      <c r="L29" s="316">
        <f t="shared" si="1"/>
        <v>6313.5775862068967</v>
      </c>
      <c r="M29" s="313">
        <f t="shared" si="9"/>
        <v>2133.9892241379307</v>
      </c>
      <c r="N29" s="313">
        <f t="shared" si="10"/>
        <v>126.27155172413794</v>
      </c>
      <c r="O29" s="317">
        <v>45</v>
      </c>
      <c r="P29" s="314">
        <f t="shared" si="11"/>
        <v>8618.8383620689656</v>
      </c>
      <c r="Q29" s="318">
        <f t="shared" si="12"/>
        <v>0.29089999999999999</v>
      </c>
      <c r="R29" s="365">
        <f t="shared" si="13"/>
        <v>61.86666666666666</v>
      </c>
      <c r="S29" s="311">
        <v>21700</v>
      </c>
      <c r="T29" s="316">
        <f t="shared" si="2"/>
        <v>4209.0517241379312</v>
      </c>
      <c r="U29" s="115">
        <f t="shared" si="14"/>
        <v>1422.6594827586207</v>
      </c>
      <c r="V29" s="313">
        <f t="shared" si="15"/>
        <v>84.181034482758619</v>
      </c>
      <c r="W29" s="317">
        <v>30</v>
      </c>
      <c r="X29" s="314">
        <f t="shared" si="16"/>
        <v>5745.8922413793107</v>
      </c>
      <c r="Y29" s="318">
        <f t="shared" si="17"/>
        <v>0.19400000000000001</v>
      </c>
    </row>
    <row r="30" spans="1:25" s="63" customFormat="1" ht="16.5" customHeight="1" x14ac:dyDescent="0.2">
      <c r="A30" s="278">
        <v>13</v>
      </c>
      <c r="B30" s="319">
        <f>(4.2*LN($A30)+$A30/150+7.75)/0.75</f>
        <v>24.812605290673492</v>
      </c>
      <c r="C30" s="320">
        <v>21700</v>
      </c>
      <c r="D30" s="321">
        <f t="shared" si="0"/>
        <v>10494.665793836593</v>
      </c>
      <c r="E30" s="322">
        <f t="shared" si="4"/>
        <v>3547.1970383167682</v>
      </c>
      <c r="F30" s="322">
        <f t="shared" si="5"/>
        <v>209.89331587673186</v>
      </c>
      <c r="G30" s="106">
        <v>75</v>
      </c>
      <c r="H30" s="323">
        <f t="shared" si="6"/>
        <v>14326.756148030094</v>
      </c>
      <c r="I30" s="328">
        <f t="shared" si="7"/>
        <v>0.52390000000000003</v>
      </c>
      <c r="J30" s="319">
        <f>((4.2*LN($A30)+$A30/150+7.75)/0.75)/0.6</f>
        <v>41.354342151122488</v>
      </c>
      <c r="K30" s="320">
        <v>21700</v>
      </c>
      <c r="L30" s="325">
        <f t="shared" si="1"/>
        <v>6296.799476301956</v>
      </c>
      <c r="M30" s="322">
        <f t="shared" si="9"/>
        <v>2128.3182229900608</v>
      </c>
      <c r="N30" s="322">
        <f t="shared" si="10"/>
        <v>125.93598952603912</v>
      </c>
      <c r="O30" s="326">
        <v>45</v>
      </c>
      <c r="P30" s="323">
        <f t="shared" si="11"/>
        <v>8596.0536888180559</v>
      </c>
      <c r="Q30" s="328">
        <f t="shared" si="12"/>
        <v>0.31440000000000001</v>
      </c>
      <c r="R30" s="366">
        <f>((4.2*LN($A30)+$A30/150+7.75)/0.75)/0.4</f>
        <v>62.031513226683728</v>
      </c>
      <c r="S30" s="320">
        <v>21700</v>
      </c>
      <c r="T30" s="325">
        <f t="shared" si="2"/>
        <v>4197.8663175346373</v>
      </c>
      <c r="U30" s="106">
        <f t="shared" si="14"/>
        <v>1418.8788153267074</v>
      </c>
      <c r="V30" s="322">
        <f t="shared" si="15"/>
        <v>83.957326350692753</v>
      </c>
      <c r="W30" s="326">
        <v>30</v>
      </c>
      <c r="X30" s="323">
        <f t="shared" si="16"/>
        <v>5730.702459212037</v>
      </c>
      <c r="Y30" s="328">
        <f t="shared" si="17"/>
        <v>0.20960000000000001</v>
      </c>
    </row>
    <row r="31" spans="1:25" s="63" customFormat="1" ht="16.5" customHeight="1" x14ac:dyDescent="0.2">
      <c r="A31" s="279">
        <v>14</v>
      </c>
      <c r="B31" s="301">
        <f t="shared" ref="B31:B94" si="18">(4.2*LN($A31)+$A31/150+7.75)/0.75</f>
        <v>25.236498823623226</v>
      </c>
      <c r="C31" s="302">
        <v>21700</v>
      </c>
      <c r="D31" s="303">
        <f t="shared" si="0"/>
        <v>10318.388530038341</v>
      </c>
      <c r="E31" s="304">
        <f t="shared" si="4"/>
        <v>3487.6153231529588</v>
      </c>
      <c r="F31" s="304">
        <f t="shared" si="5"/>
        <v>206.36777060076682</v>
      </c>
      <c r="G31" s="101">
        <v>75</v>
      </c>
      <c r="H31" s="305">
        <f t="shared" si="6"/>
        <v>14087.371623792067</v>
      </c>
      <c r="I31" s="309">
        <f t="shared" si="7"/>
        <v>0.55479999999999996</v>
      </c>
      <c r="J31" s="329">
        <f t="shared" ref="J31:J94" si="19">((4.2*LN($A31)+$A31/150+7.75)/0.75)/0.6</f>
        <v>42.06083137270538</v>
      </c>
      <c r="K31" s="302">
        <v>21700</v>
      </c>
      <c r="L31" s="307">
        <f t="shared" si="1"/>
        <v>6191.033118023005</v>
      </c>
      <c r="M31" s="304">
        <f t="shared" si="9"/>
        <v>2092.5691938917753</v>
      </c>
      <c r="N31" s="304">
        <f t="shared" si="10"/>
        <v>123.8206623604601</v>
      </c>
      <c r="O31" s="308">
        <v>45</v>
      </c>
      <c r="P31" s="305">
        <f t="shared" si="11"/>
        <v>8452.4229742752395</v>
      </c>
      <c r="Q31" s="309">
        <f t="shared" si="12"/>
        <v>0.33289999999999997</v>
      </c>
      <c r="R31" s="367">
        <f t="shared" ref="R31:R94" si="20">((4.2*LN($A31)+$A31/150+7.75)/0.75)/0.4</f>
        <v>63.091247059058063</v>
      </c>
      <c r="S31" s="302">
        <v>21700</v>
      </c>
      <c r="T31" s="307">
        <f t="shared" si="2"/>
        <v>4127.3554120153376</v>
      </c>
      <c r="U31" s="101">
        <f t="shared" si="14"/>
        <v>1395.046129261184</v>
      </c>
      <c r="V31" s="304">
        <f t="shared" si="15"/>
        <v>82.547108240306756</v>
      </c>
      <c r="W31" s="308">
        <v>30</v>
      </c>
      <c r="X31" s="305">
        <f t="shared" si="16"/>
        <v>5634.9486495168285</v>
      </c>
      <c r="Y31" s="309">
        <f t="shared" si="17"/>
        <v>0.22189999999999999</v>
      </c>
    </row>
    <row r="32" spans="1:25" s="63" customFormat="1" ht="16.5" customHeight="1" x14ac:dyDescent="0.2">
      <c r="A32" s="279">
        <v>15</v>
      </c>
      <c r="B32" s="301">
        <f t="shared" si="18"/>
        <v>25.631747792839047</v>
      </c>
      <c r="C32" s="302">
        <v>21700</v>
      </c>
      <c r="D32" s="303">
        <f t="shared" si="0"/>
        <v>10159.275992593455</v>
      </c>
      <c r="E32" s="304">
        <f t="shared" si="4"/>
        <v>3433.8352854965874</v>
      </c>
      <c r="F32" s="304">
        <f t="shared" si="5"/>
        <v>203.18551985186912</v>
      </c>
      <c r="G32" s="101">
        <v>75</v>
      </c>
      <c r="H32" s="305">
        <f t="shared" si="6"/>
        <v>13871.296797941912</v>
      </c>
      <c r="I32" s="309">
        <f t="shared" si="7"/>
        <v>0.58520000000000005</v>
      </c>
      <c r="J32" s="329">
        <f t="shared" si="19"/>
        <v>42.719579654731746</v>
      </c>
      <c r="K32" s="302">
        <v>21700</v>
      </c>
      <c r="L32" s="307">
        <f t="shared" si="1"/>
        <v>6095.5655955560724</v>
      </c>
      <c r="M32" s="304">
        <f t="shared" si="9"/>
        <v>2060.3011712979524</v>
      </c>
      <c r="N32" s="304">
        <f t="shared" si="10"/>
        <v>121.91131191112144</v>
      </c>
      <c r="O32" s="308">
        <v>45</v>
      </c>
      <c r="P32" s="305">
        <f t="shared" si="11"/>
        <v>8322.7780787651463</v>
      </c>
      <c r="Q32" s="309">
        <f t="shared" si="12"/>
        <v>0.35110000000000002</v>
      </c>
      <c r="R32" s="367">
        <f t="shared" si="20"/>
        <v>64.079369482097619</v>
      </c>
      <c r="S32" s="302">
        <v>21700</v>
      </c>
      <c r="T32" s="307">
        <f t="shared" si="2"/>
        <v>4063.7103970373819</v>
      </c>
      <c r="U32" s="101">
        <f t="shared" si="14"/>
        <v>1373.5341141986351</v>
      </c>
      <c r="V32" s="304">
        <f t="shared" si="15"/>
        <v>81.274207940747644</v>
      </c>
      <c r="W32" s="308">
        <v>30</v>
      </c>
      <c r="X32" s="305">
        <f t="shared" si="16"/>
        <v>5548.5187191767645</v>
      </c>
      <c r="Y32" s="309">
        <f t="shared" si="17"/>
        <v>0.2341</v>
      </c>
    </row>
    <row r="33" spans="1:25" s="63" customFormat="1" ht="16.5" customHeight="1" x14ac:dyDescent="0.2">
      <c r="A33" s="279">
        <v>16</v>
      </c>
      <c r="B33" s="301">
        <f t="shared" si="18"/>
        <v>26.002052400098332</v>
      </c>
      <c r="C33" s="302">
        <v>21700</v>
      </c>
      <c r="D33" s="303">
        <f t="shared" si="0"/>
        <v>10014.594078697235</v>
      </c>
      <c r="E33" s="304">
        <f t="shared" si="4"/>
        <v>3384.9327985996651</v>
      </c>
      <c r="F33" s="304">
        <f t="shared" si="5"/>
        <v>200.29188157394469</v>
      </c>
      <c r="G33" s="101">
        <v>75</v>
      </c>
      <c r="H33" s="305">
        <f t="shared" si="6"/>
        <v>13674.818758870844</v>
      </c>
      <c r="I33" s="309">
        <f t="shared" si="7"/>
        <v>0.61529999999999996</v>
      </c>
      <c r="J33" s="329">
        <f t="shared" si="19"/>
        <v>43.336754000163886</v>
      </c>
      <c r="K33" s="302">
        <v>21700</v>
      </c>
      <c r="L33" s="307">
        <f t="shared" si="1"/>
        <v>6008.7564472183412</v>
      </c>
      <c r="M33" s="304">
        <f t="shared" si="9"/>
        <v>2030.9596791597992</v>
      </c>
      <c r="N33" s="304">
        <f t="shared" si="10"/>
        <v>120.17512894436683</v>
      </c>
      <c r="O33" s="308">
        <v>45</v>
      </c>
      <c r="P33" s="305">
        <f t="shared" si="11"/>
        <v>8204.8912553225055</v>
      </c>
      <c r="Q33" s="309">
        <f t="shared" si="12"/>
        <v>0.36919999999999997</v>
      </c>
      <c r="R33" s="367">
        <f t="shared" si="20"/>
        <v>65.005131000245825</v>
      </c>
      <c r="S33" s="302">
        <v>21700</v>
      </c>
      <c r="T33" s="307">
        <f t="shared" si="2"/>
        <v>4005.8376314788948</v>
      </c>
      <c r="U33" s="101">
        <f t="shared" si="14"/>
        <v>1353.9731194398662</v>
      </c>
      <c r="V33" s="304">
        <f t="shared" si="15"/>
        <v>80.116752629577903</v>
      </c>
      <c r="W33" s="308">
        <v>30</v>
      </c>
      <c r="X33" s="305">
        <f t="shared" si="16"/>
        <v>5469.9275035483388</v>
      </c>
      <c r="Y33" s="309">
        <f t="shared" si="17"/>
        <v>0.24610000000000001</v>
      </c>
    </row>
    <row r="34" spans="1:25" s="63" customFormat="1" ht="16.5" customHeight="1" x14ac:dyDescent="0.2">
      <c r="A34" s="279">
        <v>17</v>
      </c>
      <c r="B34" s="301">
        <f t="shared" si="18"/>
        <v>26.350439171159255</v>
      </c>
      <c r="C34" s="302">
        <v>21700</v>
      </c>
      <c r="D34" s="303">
        <f t="shared" si="0"/>
        <v>9882.1882363543173</v>
      </c>
      <c r="E34" s="304">
        <f t="shared" si="4"/>
        <v>3340.1796238877591</v>
      </c>
      <c r="F34" s="304">
        <f t="shared" si="5"/>
        <v>197.64376472708636</v>
      </c>
      <c r="G34" s="101">
        <v>75</v>
      </c>
      <c r="H34" s="305">
        <f t="shared" si="6"/>
        <v>13495.011624969164</v>
      </c>
      <c r="I34" s="309">
        <f t="shared" si="7"/>
        <v>0.6452</v>
      </c>
      <c r="J34" s="329">
        <f t="shared" si="19"/>
        <v>43.91739861859876</v>
      </c>
      <c r="K34" s="302">
        <v>21700</v>
      </c>
      <c r="L34" s="307">
        <f t="shared" si="1"/>
        <v>5929.31294181259</v>
      </c>
      <c r="M34" s="304">
        <f t="shared" si="9"/>
        <v>2004.1077743326553</v>
      </c>
      <c r="N34" s="304">
        <f t="shared" si="10"/>
        <v>118.5862588362518</v>
      </c>
      <c r="O34" s="308">
        <v>45</v>
      </c>
      <c r="P34" s="305">
        <f t="shared" si="11"/>
        <v>8097.0069749814966</v>
      </c>
      <c r="Q34" s="309">
        <f t="shared" si="12"/>
        <v>0.3871</v>
      </c>
      <c r="R34" s="367">
        <f t="shared" si="20"/>
        <v>65.87609792789813</v>
      </c>
      <c r="S34" s="302">
        <v>21700</v>
      </c>
      <c r="T34" s="307">
        <f t="shared" si="2"/>
        <v>3952.8752945417273</v>
      </c>
      <c r="U34" s="101">
        <f t="shared" si="14"/>
        <v>1336.0718495551037</v>
      </c>
      <c r="V34" s="304">
        <f t="shared" si="15"/>
        <v>79.057505890834548</v>
      </c>
      <c r="W34" s="308">
        <v>30</v>
      </c>
      <c r="X34" s="305">
        <f t="shared" si="16"/>
        <v>5398.0046499876653</v>
      </c>
      <c r="Y34" s="309">
        <f t="shared" si="17"/>
        <v>0.2581</v>
      </c>
    </row>
    <row r="35" spans="1:25" s="63" customFormat="1" ht="16.5" customHeight="1" x14ac:dyDescent="0.2">
      <c r="A35" s="279">
        <v>18</v>
      </c>
      <c r="B35" s="301">
        <f t="shared" si="18"/>
        <v>26.679415177551856</v>
      </c>
      <c r="C35" s="302">
        <v>21700</v>
      </c>
      <c r="D35" s="303">
        <f t="shared" si="0"/>
        <v>9760.3338853957102</v>
      </c>
      <c r="E35" s="304">
        <f t="shared" si="4"/>
        <v>3298.9928532637496</v>
      </c>
      <c r="F35" s="304">
        <f t="shared" si="5"/>
        <v>195.2066777079142</v>
      </c>
      <c r="G35" s="101">
        <v>75</v>
      </c>
      <c r="H35" s="305">
        <f t="shared" si="6"/>
        <v>13329.533416367374</v>
      </c>
      <c r="I35" s="309">
        <f t="shared" si="7"/>
        <v>0.67469999999999997</v>
      </c>
      <c r="J35" s="329">
        <f t="shared" si="19"/>
        <v>44.465691962586426</v>
      </c>
      <c r="K35" s="302">
        <v>21700</v>
      </c>
      <c r="L35" s="307">
        <f t="shared" si="1"/>
        <v>5856.2003312374263</v>
      </c>
      <c r="M35" s="304">
        <f t="shared" si="9"/>
        <v>1979.3957119582499</v>
      </c>
      <c r="N35" s="304">
        <f t="shared" si="10"/>
        <v>117.12400662474853</v>
      </c>
      <c r="O35" s="308">
        <v>45</v>
      </c>
      <c r="P35" s="305">
        <f t="shared" si="11"/>
        <v>7997.7200498204247</v>
      </c>
      <c r="Q35" s="309">
        <f t="shared" si="12"/>
        <v>0.40479999999999999</v>
      </c>
      <c r="R35" s="367">
        <f t="shared" si="20"/>
        <v>66.698537943879643</v>
      </c>
      <c r="S35" s="302">
        <v>21700</v>
      </c>
      <c r="T35" s="307">
        <f t="shared" si="2"/>
        <v>3904.1335541582844</v>
      </c>
      <c r="U35" s="101">
        <f t="shared" si="14"/>
        <v>1319.5971413054999</v>
      </c>
      <c r="V35" s="304">
        <f t="shared" si="15"/>
        <v>78.082671083165692</v>
      </c>
      <c r="W35" s="308">
        <v>30</v>
      </c>
      <c r="X35" s="305">
        <f t="shared" si="16"/>
        <v>5331.8133665469504</v>
      </c>
      <c r="Y35" s="309">
        <f t="shared" si="17"/>
        <v>0.26989999999999997</v>
      </c>
    </row>
    <row r="36" spans="1:25" s="63" customFormat="1" ht="16.5" customHeight="1" x14ac:dyDescent="0.2">
      <c r="A36" s="279">
        <v>19</v>
      </c>
      <c r="B36" s="301">
        <f t="shared" si="18"/>
        <v>26.99108050555429</v>
      </c>
      <c r="C36" s="302">
        <v>21700</v>
      </c>
      <c r="D36" s="303">
        <f t="shared" si="0"/>
        <v>9647.631555410102</v>
      </c>
      <c r="E36" s="304">
        <f t="shared" si="4"/>
        <v>3260.8994657286144</v>
      </c>
      <c r="F36" s="304">
        <f t="shared" si="5"/>
        <v>192.95263110820204</v>
      </c>
      <c r="G36" s="101">
        <v>75</v>
      </c>
      <c r="H36" s="305">
        <f t="shared" si="6"/>
        <v>13176.48365224692</v>
      </c>
      <c r="I36" s="309">
        <f t="shared" si="7"/>
        <v>0.70389999999999997</v>
      </c>
      <c r="J36" s="329">
        <f t="shared" si="19"/>
        <v>44.985134175923818</v>
      </c>
      <c r="K36" s="302">
        <v>21700</v>
      </c>
      <c r="L36" s="307">
        <f t="shared" si="1"/>
        <v>5788.5789332460608</v>
      </c>
      <c r="M36" s="304">
        <f t="shared" si="9"/>
        <v>1956.5396794371684</v>
      </c>
      <c r="N36" s="304">
        <f t="shared" si="10"/>
        <v>115.77157866492122</v>
      </c>
      <c r="O36" s="308">
        <v>45</v>
      </c>
      <c r="P36" s="305">
        <f t="shared" si="11"/>
        <v>7905.8901913481504</v>
      </c>
      <c r="Q36" s="309">
        <f t="shared" si="12"/>
        <v>0.4224</v>
      </c>
      <c r="R36" s="367">
        <f t="shared" si="20"/>
        <v>67.47770126388572</v>
      </c>
      <c r="S36" s="302">
        <v>21700</v>
      </c>
      <c r="T36" s="307">
        <f t="shared" si="2"/>
        <v>3859.0526221640403</v>
      </c>
      <c r="U36" s="101">
        <f t="shared" si="14"/>
        <v>1304.3597862914455</v>
      </c>
      <c r="V36" s="304">
        <f t="shared" si="15"/>
        <v>77.181052443280805</v>
      </c>
      <c r="W36" s="308">
        <v>30</v>
      </c>
      <c r="X36" s="305">
        <f t="shared" si="16"/>
        <v>5270.5934608987664</v>
      </c>
      <c r="Y36" s="309">
        <f t="shared" si="17"/>
        <v>0.28160000000000002</v>
      </c>
    </row>
    <row r="37" spans="1:25" s="63" customFormat="1" ht="16.5" customHeight="1" x14ac:dyDescent="0.2">
      <c r="A37" s="280">
        <v>20</v>
      </c>
      <c r="B37" s="301">
        <f t="shared" si="18"/>
        <v>27.287211843013456</v>
      </c>
      <c r="C37" s="302">
        <v>21700</v>
      </c>
      <c r="D37" s="303">
        <f t="shared" si="0"/>
        <v>9542.9317402639681</v>
      </c>
      <c r="E37" s="304">
        <f t="shared" si="4"/>
        <v>3225.5109282092208</v>
      </c>
      <c r="F37" s="304">
        <f t="shared" si="5"/>
        <v>190.85863480527937</v>
      </c>
      <c r="G37" s="101">
        <v>75</v>
      </c>
      <c r="H37" s="305">
        <f t="shared" si="6"/>
        <v>13034.301303278467</v>
      </c>
      <c r="I37" s="309">
        <f t="shared" si="7"/>
        <v>0.7329</v>
      </c>
      <c r="J37" s="329">
        <f t="shared" si="19"/>
        <v>45.47868640502243</v>
      </c>
      <c r="K37" s="302">
        <v>21700</v>
      </c>
      <c r="L37" s="307">
        <f t="shared" si="1"/>
        <v>5725.7590441583816</v>
      </c>
      <c r="M37" s="304">
        <f t="shared" si="9"/>
        <v>1935.3065569255327</v>
      </c>
      <c r="N37" s="304">
        <f t="shared" si="10"/>
        <v>114.51518088316763</v>
      </c>
      <c r="O37" s="308">
        <v>45</v>
      </c>
      <c r="P37" s="305">
        <f t="shared" si="11"/>
        <v>7820.5807819670817</v>
      </c>
      <c r="Q37" s="309">
        <f t="shared" si="12"/>
        <v>0.43980000000000002</v>
      </c>
      <c r="R37" s="367">
        <f t="shared" si="20"/>
        <v>68.218029607533637</v>
      </c>
      <c r="S37" s="302">
        <v>21700</v>
      </c>
      <c r="T37" s="307">
        <f t="shared" si="2"/>
        <v>3817.1726961055879</v>
      </c>
      <c r="U37" s="101">
        <f t="shared" si="14"/>
        <v>1290.2043712836885</v>
      </c>
      <c r="V37" s="304">
        <f t="shared" si="15"/>
        <v>76.343453922111763</v>
      </c>
      <c r="W37" s="308">
        <v>30</v>
      </c>
      <c r="X37" s="305">
        <f t="shared" si="16"/>
        <v>5213.7205213113875</v>
      </c>
      <c r="Y37" s="309">
        <f t="shared" si="17"/>
        <v>0.29320000000000002</v>
      </c>
    </row>
    <row r="38" spans="1:25" s="63" customFormat="1" ht="16.5" customHeight="1" x14ac:dyDescent="0.2">
      <c r="A38" s="279">
        <v>21</v>
      </c>
      <c r="B38" s="301">
        <f t="shared" si="18"/>
        <v>27.569325651251166</v>
      </c>
      <c r="C38" s="302">
        <v>21700</v>
      </c>
      <c r="D38" s="303">
        <f t="shared" si="0"/>
        <v>9445.2799932080452</v>
      </c>
      <c r="E38" s="304">
        <f t="shared" si="4"/>
        <v>3192.5046377043191</v>
      </c>
      <c r="F38" s="304">
        <f t="shared" si="5"/>
        <v>188.90559986416091</v>
      </c>
      <c r="G38" s="101">
        <v>75</v>
      </c>
      <c r="H38" s="305">
        <f t="shared" si="6"/>
        <v>12901.690230776525</v>
      </c>
      <c r="I38" s="309">
        <f t="shared" si="7"/>
        <v>0.76170000000000004</v>
      </c>
      <c r="J38" s="329">
        <f t="shared" si="19"/>
        <v>45.948876085418611</v>
      </c>
      <c r="K38" s="302">
        <v>21700</v>
      </c>
      <c r="L38" s="307">
        <f t="shared" si="1"/>
        <v>5667.1679959248268</v>
      </c>
      <c r="M38" s="304">
        <f t="shared" si="9"/>
        <v>1915.5027826225912</v>
      </c>
      <c r="N38" s="304">
        <f t="shared" si="10"/>
        <v>113.34335991849653</v>
      </c>
      <c r="O38" s="308">
        <v>45</v>
      </c>
      <c r="P38" s="305">
        <f t="shared" si="11"/>
        <v>7741.0141384659146</v>
      </c>
      <c r="Q38" s="309">
        <f t="shared" si="12"/>
        <v>0.45700000000000002</v>
      </c>
      <c r="R38" s="367">
        <f t="shared" si="20"/>
        <v>68.923314128127913</v>
      </c>
      <c r="S38" s="302">
        <v>21700</v>
      </c>
      <c r="T38" s="307">
        <f t="shared" si="2"/>
        <v>3778.1119972832184</v>
      </c>
      <c r="U38" s="101">
        <f t="shared" si="14"/>
        <v>1277.0018550817276</v>
      </c>
      <c r="V38" s="304">
        <f t="shared" si="15"/>
        <v>75.562239945664373</v>
      </c>
      <c r="W38" s="308">
        <v>30</v>
      </c>
      <c r="X38" s="305">
        <f t="shared" si="16"/>
        <v>5160.6760923106103</v>
      </c>
      <c r="Y38" s="309">
        <f t="shared" si="17"/>
        <v>0.30470000000000003</v>
      </c>
    </row>
    <row r="39" spans="1:25" s="63" customFormat="1" ht="16.5" customHeight="1" x14ac:dyDescent="0.2">
      <c r="A39" s="279">
        <v>22</v>
      </c>
      <c r="B39" s="301">
        <f t="shared" si="18"/>
        <v>27.838726627695461</v>
      </c>
      <c r="C39" s="302">
        <v>21700</v>
      </c>
      <c r="D39" s="303">
        <f t="shared" si="0"/>
        <v>9353.8761123125532</v>
      </c>
      <c r="E39" s="304">
        <f t="shared" si="4"/>
        <v>3161.6101259616426</v>
      </c>
      <c r="F39" s="304">
        <f t="shared" si="5"/>
        <v>187.07752224625108</v>
      </c>
      <c r="G39" s="101">
        <v>75</v>
      </c>
      <c r="H39" s="305">
        <f t="shared" si="6"/>
        <v>12777.563760520447</v>
      </c>
      <c r="I39" s="309">
        <f t="shared" si="7"/>
        <v>0.7903</v>
      </c>
      <c r="J39" s="329">
        <f t="shared" si="19"/>
        <v>46.397877712825768</v>
      </c>
      <c r="K39" s="302">
        <v>21700</v>
      </c>
      <c r="L39" s="307">
        <f t="shared" si="1"/>
        <v>5612.3256673875321</v>
      </c>
      <c r="M39" s="304">
        <f t="shared" si="9"/>
        <v>1896.9660755769858</v>
      </c>
      <c r="N39" s="304">
        <f t="shared" si="10"/>
        <v>112.24651334775065</v>
      </c>
      <c r="O39" s="308">
        <v>45</v>
      </c>
      <c r="P39" s="305">
        <f t="shared" si="11"/>
        <v>7666.5382563122685</v>
      </c>
      <c r="Q39" s="309">
        <f t="shared" si="12"/>
        <v>0.47420000000000001</v>
      </c>
      <c r="R39" s="367">
        <f t="shared" si="20"/>
        <v>69.596816569238655</v>
      </c>
      <c r="S39" s="302">
        <v>21700</v>
      </c>
      <c r="T39" s="307">
        <f t="shared" si="2"/>
        <v>3741.5504449250211</v>
      </c>
      <c r="U39" s="101">
        <f t="shared" si="14"/>
        <v>1264.644050384657</v>
      </c>
      <c r="V39" s="304">
        <f t="shared" si="15"/>
        <v>74.831008898500428</v>
      </c>
      <c r="W39" s="308">
        <v>30</v>
      </c>
      <c r="X39" s="305">
        <f t="shared" si="16"/>
        <v>5111.025504208179</v>
      </c>
      <c r="Y39" s="309">
        <f t="shared" si="17"/>
        <v>0.31609999999999999</v>
      </c>
    </row>
    <row r="40" spans="1:25" s="63" customFormat="1" ht="16.5" customHeight="1" x14ac:dyDescent="0.2">
      <c r="A40" s="279">
        <v>23</v>
      </c>
      <c r="B40" s="301">
        <f t="shared" si="18"/>
        <v>28.096545386981017</v>
      </c>
      <c r="C40" s="302">
        <v>21700</v>
      </c>
      <c r="D40" s="303">
        <f t="shared" si="0"/>
        <v>9268.0433275138694</v>
      </c>
      <c r="E40" s="304">
        <f t="shared" si="4"/>
        <v>3132.5986446996876</v>
      </c>
      <c r="F40" s="304">
        <f t="shared" si="5"/>
        <v>185.36086655027739</v>
      </c>
      <c r="G40" s="101">
        <v>75</v>
      </c>
      <c r="H40" s="305">
        <f t="shared" si="6"/>
        <v>12661.002838763836</v>
      </c>
      <c r="I40" s="309">
        <f t="shared" si="7"/>
        <v>0.81859999999999999</v>
      </c>
      <c r="J40" s="329">
        <f t="shared" si="19"/>
        <v>46.827575644968363</v>
      </c>
      <c r="K40" s="302">
        <v>21700</v>
      </c>
      <c r="L40" s="307">
        <f t="shared" si="1"/>
        <v>5560.8259965083216</v>
      </c>
      <c r="M40" s="304">
        <f t="shared" si="9"/>
        <v>1879.5591868198126</v>
      </c>
      <c r="N40" s="304">
        <f t="shared" si="10"/>
        <v>111.21651993016644</v>
      </c>
      <c r="O40" s="308">
        <v>45</v>
      </c>
      <c r="P40" s="305">
        <f t="shared" si="11"/>
        <v>7596.6017032583004</v>
      </c>
      <c r="Q40" s="309">
        <f t="shared" si="12"/>
        <v>0.49120000000000003</v>
      </c>
      <c r="R40" s="367">
        <f t="shared" si="20"/>
        <v>70.241363467452544</v>
      </c>
      <c r="S40" s="302">
        <v>21700</v>
      </c>
      <c r="T40" s="307">
        <f t="shared" si="2"/>
        <v>3707.2173310055477</v>
      </c>
      <c r="U40" s="101">
        <f t="shared" si="14"/>
        <v>1253.039457879875</v>
      </c>
      <c r="V40" s="304">
        <f t="shared" si="15"/>
        <v>74.144346620110952</v>
      </c>
      <c r="W40" s="308">
        <v>30</v>
      </c>
      <c r="X40" s="305">
        <f t="shared" si="16"/>
        <v>5064.4011355055336</v>
      </c>
      <c r="Y40" s="309">
        <f t="shared" si="17"/>
        <v>0.32740000000000002</v>
      </c>
    </row>
    <row r="41" spans="1:25" s="63" customFormat="1" ht="16.5" customHeight="1" x14ac:dyDescent="0.2">
      <c r="A41" s="279">
        <v>24</v>
      </c>
      <c r="B41" s="301">
        <f t="shared" si="18"/>
        <v>28.343768116615166</v>
      </c>
      <c r="C41" s="302">
        <v>21700</v>
      </c>
      <c r="D41" s="303">
        <f t="shared" si="0"/>
        <v>9187.2047121128198</v>
      </c>
      <c r="E41" s="304">
        <f t="shared" si="4"/>
        <v>3105.2751926941328</v>
      </c>
      <c r="F41" s="304">
        <f t="shared" si="5"/>
        <v>183.74409424225641</v>
      </c>
      <c r="G41" s="101">
        <v>75</v>
      </c>
      <c r="H41" s="305">
        <f t="shared" si="6"/>
        <v>12551.223999049209</v>
      </c>
      <c r="I41" s="309">
        <f t="shared" si="7"/>
        <v>0.84670000000000001</v>
      </c>
      <c r="J41" s="329">
        <f t="shared" si="19"/>
        <v>47.239613527691944</v>
      </c>
      <c r="K41" s="302">
        <v>21700</v>
      </c>
      <c r="L41" s="307">
        <f t="shared" si="1"/>
        <v>5512.3228272676934</v>
      </c>
      <c r="M41" s="304">
        <f t="shared" si="9"/>
        <v>1863.1651156164801</v>
      </c>
      <c r="N41" s="304">
        <f t="shared" si="10"/>
        <v>110.24645654535387</v>
      </c>
      <c r="O41" s="308">
        <v>45</v>
      </c>
      <c r="P41" s="305">
        <f t="shared" si="11"/>
        <v>7530.734399429527</v>
      </c>
      <c r="Q41" s="309">
        <f t="shared" si="12"/>
        <v>0.50800000000000001</v>
      </c>
      <c r="R41" s="367">
        <f t="shared" si="20"/>
        <v>70.859420291537916</v>
      </c>
      <c r="S41" s="302">
        <v>21700</v>
      </c>
      <c r="T41" s="307">
        <f t="shared" si="2"/>
        <v>3674.8818848451283</v>
      </c>
      <c r="U41" s="101">
        <f t="shared" si="14"/>
        <v>1242.1100770776532</v>
      </c>
      <c r="V41" s="304">
        <f t="shared" si="15"/>
        <v>73.497637696902572</v>
      </c>
      <c r="W41" s="308">
        <v>30</v>
      </c>
      <c r="X41" s="305">
        <f t="shared" si="16"/>
        <v>5020.4895996196838</v>
      </c>
      <c r="Y41" s="309">
        <f t="shared" si="17"/>
        <v>0.3387</v>
      </c>
    </row>
    <row r="42" spans="1:25" s="63" customFormat="1" ht="16.5" customHeight="1" x14ac:dyDescent="0.2">
      <c r="A42" s="278">
        <v>25</v>
      </c>
      <c r="B42" s="319">
        <f t="shared" si="18"/>
        <v>28.581260174817476</v>
      </c>
      <c r="C42" s="320">
        <v>21700</v>
      </c>
      <c r="D42" s="321">
        <f t="shared" si="0"/>
        <v>9110.8648956435663</v>
      </c>
      <c r="E42" s="322">
        <f t="shared" si="4"/>
        <v>3079.4723347275253</v>
      </c>
      <c r="F42" s="322">
        <f t="shared" si="5"/>
        <v>182.21729791287132</v>
      </c>
      <c r="G42" s="106">
        <v>75</v>
      </c>
      <c r="H42" s="323">
        <f t="shared" si="6"/>
        <v>12447.554528283963</v>
      </c>
      <c r="I42" s="328">
        <f t="shared" si="7"/>
        <v>0.87470000000000003</v>
      </c>
      <c r="J42" s="324">
        <f t="shared" si="19"/>
        <v>47.635433624695793</v>
      </c>
      <c r="K42" s="320">
        <v>21700</v>
      </c>
      <c r="L42" s="325">
        <f t="shared" si="1"/>
        <v>5466.5189373861394</v>
      </c>
      <c r="M42" s="322">
        <f t="shared" si="9"/>
        <v>1847.6834008365149</v>
      </c>
      <c r="N42" s="322">
        <f t="shared" si="10"/>
        <v>109.33037874772279</v>
      </c>
      <c r="O42" s="326">
        <v>45</v>
      </c>
      <c r="P42" s="323">
        <f t="shared" si="11"/>
        <v>7468.5327169703769</v>
      </c>
      <c r="Q42" s="328">
        <f t="shared" si="12"/>
        <v>0.52480000000000004</v>
      </c>
      <c r="R42" s="366">
        <f t="shared" si="20"/>
        <v>71.453150437043689</v>
      </c>
      <c r="S42" s="320">
        <v>21700</v>
      </c>
      <c r="T42" s="325">
        <f t="shared" si="2"/>
        <v>3644.345958257426</v>
      </c>
      <c r="U42" s="106">
        <f t="shared" si="14"/>
        <v>1231.7889338910099</v>
      </c>
      <c r="V42" s="322">
        <f t="shared" si="15"/>
        <v>72.886919165148527</v>
      </c>
      <c r="W42" s="326">
        <v>30</v>
      </c>
      <c r="X42" s="323">
        <f t="shared" si="16"/>
        <v>4979.0218113135843</v>
      </c>
      <c r="Y42" s="328">
        <f t="shared" si="17"/>
        <v>0.34989999999999999</v>
      </c>
    </row>
    <row r="43" spans="1:25" s="63" customFormat="1" ht="16.5" customHeight="1" x14ac:dyDescent="0.2">
      <c r="A43" s="279">
        <v>26</v>
      </c>
      <c r="B43" s="301">
        <f t="shared" si="18"/>
        <v>28.809785057364746</v>
      </c>
      <c r="C43" s="302">
        <v>21700</v>
      </c>
      <c r="D43" s="303">
        <f t="shared" si="0"/>
        <v>9038.5957229983924</v>
      </c>
      <c r="E43" s="304">
        <f t="shared" si="4"/>
        <v>3055.0453543734561</v>
      </c>
      <c r="F43" s="304">
        <f t="shared" si="5"/>
        <v>180.77191445996786</v>
      </c>
      <c r="G43" s="101">
        <v>75</v>
      </c>
      <c r="H43" s="305">
        <f t="shared" si="6"/>
        <v>12349.412991831818</v>
      </c>
      <c r="I43" s="309">
        <f t="shared" si="7"/>
        <v>0.90249999999999997</v>
      </c>
      <c r="J43" s="329">
        <f t="shared" si="19"/>
        <v>48.016308428941244</v>
      </c>
      <c r="K43" s="302">
        <v>21700</v>
      </c>
      <c r="L43" s="307">
        <f t="shared" si="1"/>
        <v>5423.1574337990351</v>
      </c>
      <c r="M43" s="304">
        <f t="shared" si="9"/>
        <v>1833.0272126240736</v>
      </c>
      <c r="N43" s="304">
        <f t="shared" si="10"/>
        <v>108.4631486759807</v>
      </c>
      <c r="O43" s="308">
        <v>45</v>
      </c>
      <c r="P43" s="305">
        <f t="shared" si="11"/>
        <v>7409.6477950990893</v>
      </c>
      <c r="Q43" s="309">
        <f t="shared" si="12"/>
        <v>0.54149999999999998</v>
      </c>
      <c r="R43" s="367">
        <f t="shared" si="20"/>
        <v>72.024462643411866</v>
      </c>
      <c r="S43" s="302">
        <v>21700</v>
      </c>
      <c r="T43" s="307">
        <f t="shared" si="2"/>
        <v>3615.4382891993569</v>
      </c>
      <c r="U43" s="101">
        <f t="shared" si="14"/>
        <v>1222.0181417493825</v>
      </c>
      <c r="V43" s="304">
        <f t="shared" si="15"/>
        <v>72.308765783987141</v>
      </c>
      <c r="W43" s="308">
        <v>30</v>
      </c>
      <c r="X43" s="305">
        <f t="shared" si="16"/>
        <v>4939.7651967327265</v>
      </c>
      <c r="Y43" s="309">
        <f t="shared" si="17"/>
        <v>0.36099999999999999</v>
      </c>
    </row>
    <row r="44" spans="1:25" s="63" customFormat="1" ht="16.5" customHeight="1" x14ac:dyDescent="0.2">
      <c r="A44" s="279">
        <v>27</v>
      </c>
      <c r="B44" s="301">
        <f t="shared" si="18"/>
        <v>29.030019782957577</v>
      </c>
      <c r="C44" s="302">
        <v>21700</v>
      </c>
      <c r="D44" s="303">
        <f t="shared" si="0"/>
        <v>8970.0248896444427</v>
      </c>
      <c r="E44" s="304">
        <f t="shared" si="4"/>
        <v>3031.8684126998214</v>
      </c>
      <c r="F44" s="304">
        <f t="shared" si="5"/>
        <v>179.40049779288887</v>
      </c>
      <c r="G44" s="101">
        <v>75</v>
      </c>
      <c r="H44" s="305">
        <f t="shared" si="6"/>
        <v>12256.293800137153</v>
      </c>
      <c r="I44" s="309">
        <f t="shared" si="7"/>
        <v>0.93010000000000004</v>
      </c>
      <c r="J44" s="329">
        <f t="shared" si="19"/>
        <v>48.383366304929297</v>
      </c>
      <c r="K44" s="302">
        <v>21700</v>
      </c>
      <c r="L44" s="307">
        <f t="shared" si="1"/>
        <v>5382.0149337866651</v>
      </c>
      <c r="M44" s="304">
        <f t="shared" si="9"/>
        <v>1819.1210476198926</v>
      </c>
      <c r="N44" s="304">
        <f t="shared" si="10"/>
        <v>107.64029867573331</v>
      </c>
      <c r="O44" s="308">
        <v>45</v>
      </c>
      <c r="P44" s="305">
        <f t="shared" si="11"/>
        <v>7353.7762800822911</v>
      </c>
      <c r="Q44" s="309">
        <f t="shared" si="12"/>
        <v>0.55800000000000005</v>
      </c>
      <c r="R44" s="367">
        <f t="shared" si="20"/>
        <v>72.575049457393945</v>
      </c>
      <c r="S44" s="302">
        <v>21700</v>
      </c>
      <c r="T44" s="307">
        <f t="shared" si="2"/>
        <v>3588.0099558577767</v>
      </c>
      <c r="U44" s="101">
        <f t="shared" si="14"/>
        <v>1212.7473650799284</v>
      </c>
      <c r="V44" s="304">
        <f t="shared" si="15"/>
        <v>71.760199117155537</v>
      </c>
      <c r="W44" s="308">
        <v>30</v>
      </c>
      <c r="X44" s="305">
        <f t="shared" si="16"/>
        <v>4902.5175200548611</v>
      </c>
      <c r="Y44" s="309">
        <f t="shared" si="17"/>
        <v>0.372</v>
      </c>
    </row>
    <row r="45" spans="1:25" s="63" customFormat="1" ht="16.5" customHeight="1" x14ac:dyDescent="0.2">
      <c r="A45" s="279">
        <v>28</v>
      </c>
      <c r="B45" s="301">
        <f t="shared" si="18"/>
        <v>29.24256747920337</v>
      </c>
      <c r="C45" s="302">
        <v>21700</v>
      </c>
      <c r="D45" s="303">
        <f t="shared" si="0"/>
        <v>8904.8268482304229</v>
      </c>
      <c r="E45" s="304">
        <f t="shared" si="4"/>
        <v>3009.8314747018826</v>
      </c>
      <c r="F45" s="304">
        <f t="shared" si="5"/>
        <v>178.09653696460848</v>
      </c>
      <c r="G45" s="101">
        <v>75</v>
      </c>
      <c r="H45" s="305">
        <f t="shared" si="6"/>
        <v>12167.754859896915</v>
      </c>
      <c r="I45" s="309">
        <f t="shared" si="7"/>
        <v>0.95750000000000002</v>
      </c>
      <c r="J45" s="329">
        <f t="shared" si="19"/>
        <v>48.737612465338948</v>
      </c>
      <c r="K45" s="302">
        <v>21700</v>
      </c>
      <c r="L45" s="307">
        <f t="shared" si="1"/>
        <v>5342.8961089382537</v>
      </c>
      <c r="M45" s="304">
        <f t="shared" si="9"/>
        <v>1805.8988848211295</v>
      </c>
      <c r="N45" s="304">
        <f t="shared" si="10"/>
        <v>106.85792217876508</v>
      </c>
      <c r="O45" s="308">
        <v>45</v>
      </c>
      <c r="P45" s="305">
        <f t="shared" si="11"/>
        <v>7300.652915938148</v>
      </c>
      <c r="Q45" s="309">
        <f t="shared" si="12"/>
        <v>0.57450000000000001</v>
      </c>
      <c r="R45" s="367">
        <f t="shared" si="20"/>
        <v>73.106418698008426</v>
      </c>
      <c r="S45" s="302">
        <v>21700</v>
      </c>
      <c r="T45" s="307">
        <f t="shared" si="2"/>
        <v>3561.9307392921692</v>
      </c>
      <c r="U45" s="101">
        <f t="shared" si="14"/>
        <v>1203.9325898807531</v>
      </c>
      <c r="V45" s="304">
        <f t="shared" si="15"/>
        <v>71.238614785843382</v>
      </c>
      <c r="W45" s="308">
        <v>30</v>
      </c>
      <c r="X45" s="305">
        <f t="shared" si="16"/>
        <v>4867.1019439587653</v>
      </c>
      <c r="Y45" s="309">
        <f t="shared" si="17"/>
        <v>0.38300000000000001</v>
      </c>
    </row>
    <row r="46" spans="1:25" s="63" customFormat="1" ht="16.5" customHeight="1" x14ac:dyDescent="0.2">
      <c r="A46" s="279">
        <v>29</v>
      </c>
      <c r="B46" s="301">
        <f t="shared" si="18"/>
        <v>29.447967759035368</v>
      </c>
      <c r="C46" s="302">
        <v>21700</v>
      </c>
      <c r="D46" s="303">
        <f t="shared" si="0"/>
        <v>8842.7154678645966</v>
      </c>
      <c r="E46" s="304">
        <f t="shared" si="4"/>
        <v>2988.8378281382334</v>
      </c>
      <c r="F46" s="304">
        <f t="shared" si="5"/>
        <v>176.85430935729192</v>
      </c>
      <c r="G46" s="101">
        <v>75</v>
      </c>
      <c r="H46" s="305">
        <f t="shared" si="6"/>
        <v>12083.407605360122</v>
      </c>
      <c r="I46" s="309">
        <f t="shared" si="7"/>
        <v>0.98480000000000001</v>
      </c>
      <c r="J46" s="329">
        <f t="shared" si="19"/>
        <v>49.07994626505895</v>
      </c>
      <c r="K46" s="302">
        <v>21700</v>
      </c>
      <c r="L46" s="307">
        <f t="shared" si="1"/>
        <v>5305.6292807187574</v>
      </c>
      <c r="M46" s="304">
        <f t="shared" si="9"/>
        <v>1793.3026968829399</v>
      </c>
      <c r="N46" s="304">
        <f t="shared" si="10"/>
        <v>106.11258561437515</v>
      </c>
      <c r="O46" s="308">
        <v>45</v>
      </c>
      <c r="P46" s="305">
        <f t="shared" si="11"/>
        <v>7250.0445632160727</v>
      </c>
      <c r="Q46" s="309">
        <f t="shared" si="12"/>
        <v>0.59089999999999998</v>
      </c>
      <c r="R46" s="367">
        <f t="shared" si="20"/>
        <v>73.619919397588419</v>
      </c>
      <c r="S46" s="302">
        <v>21700</v>
      </c>
      <c r="T46" s="307">
        <f t="shared" si="2"/>
        <v>3537.0861871458392</v>
      </c>
      <c r="U46" s="101">
        <f t="shared" si="14"/>
        <v>1195.5351312552934</v>
      </c>
      <c r="V46" s="304">
        <f t="shared" si="15"/>
        <v>70.74172374291679</v>
      </c>
      <c r="W46" s="308">
        <v>30</v>
      </c>
      <c r="X46" s="305">
        <f t="shared" si="16"/>
        <v>4833.3630421440494</v>
      </c>
      <c r="Y46" s="309">
        <f t="shared" si="17"/>
        <v>0.39389999999999997</v>
      </c>
    </row>
    <row r="47" spans="1:25" s="63" customFormat="1" ht="16.5" customHeight="1" x14ac:dyDescent="0.2">
      <c r="A47" s="281">
        <v>30</v>
      </c>
      <c r="B47" s="319">
        <f t="shared" si="18"/>
        <v>29.646705337308067</v>
      </c>
      <c r="C47" s="320">
        <v>21700</v>
      </c>
      <c r="D47" s="321">
        <f t="shared" si="0"/>
        <v>8783.4380595508155</v>
      </c>
      <c r="E47" s="322">
        <f t="shared" si="4"/>
        <v>2968.8020641281755</v>
      </c>
      <c r="F47" s="322">
        <f t="shared" si="5"/>
        <v>175.6687611910163</v>
      </c>
      <c r="G47" s="106">
        <v>75</v>
      </c>
      <c r="H47" s="323">
        <f t="shared" si="6"/>
        <v>12002.908884870008</v>
      </c>
      <c r="I47" s="328">
        <f t="shared" si="7"/>
        <v>1.0119</v>
      </c>
      <c r="J47" s="324">
        <f t="shared" si="19"/>
        <v>49.411175562180112</v>
      </c>
      <c r="K47" s="320">
        <v>21700</v>
      </c>
      <c r="L47" s="325">
        <f t="shared" si="1"/>
        <v>5270.0628357304904</v>
      </c>
      <c r="M47" s="322">
        <f t="shared" si="9"/>
        <v>1781.2812384769056</v>
      </c>
      <c r="N47" s="322">
        <f t="shared" si="10"/>
        <v>105.40125671460981</v>
      </c>
      <c r="O47" s="326">
        <v>45</v>
      </c>
      <c r="P47" s="323">
        <f t="shared" si="11"/>
        <v>7201.7453309220064</v>
      </c>
      <c r="Q47" s="328">
        <f t="shared" si="12"/>
        <v>0.60719999999999996</v>
      </c>
      <c r="R47" s="366">
        <f t="shared" si="20"/>
        <v>74.116763343270165</v>
      </c>
      <c r="S47" s="320">
        <v>21700</v>
      </c>
      <c r="T47" s="325">
        <f t="shared" si="2"/>
        <v>3513.3752238203269</v>
      </c>
      <c r="U47" s="106">
        <f t="shared" si="14"/>
        <v>1187.5208256512703</v>
      </c>
      <c r="V47" s="322">
        <f t="shared" si="15"/>
        <v>70.267504476406543</v>
      </c>
      <c r="W47" s="326">
        <v>30</v>
      </c>
      <c r="X47" s="323">
        <f t="shared" si="16"/>
        <v>4801.1635539480039</v>
      </c>
      <c r="Y47" s="328">
        <f t="shared" si="17"/>
        <v>0.40479999999999999</v>
      </c>
    </row>
    <row r="48" spans="1:25" s="63" customFormat="1" ht="16.5" customHeight="1" x14ac:dyDescent="0.2">
      <c r="A48" s="279">
        <v>31</v>
      </c>
      <c r="B48" s="301">
        <f t="shared" si="18"/>
        <v>29.839217234005712</v>
      </c>
      <c r="C48" s="302">
        <v>21700</v>
      </c>
      <c r="D48" s="303">
        <f t="shared" si="0"/>
        <v>8726.7704765137059</v>
      </c>
      <c r="E48" s="304">
        <f t="shared" si="4"/>
        <v>2949.6484210616322</v>
      </c>
      <c r="F48" s="304">
        <f t="shared" si="5"/>
        <v>174.53540953027411</v>
      </c>
      <c r="G48" s="101">
        <v>75</v>
      </c>
      <c r="H48" s="305">
        <f t="shared" si="6"/>
        <v>11925.954307105612</v>
      </c>
      <c r="I48" s="309">
        <f t="shared" si="7"/>
        <v>1.0388999999999999</v>
      </c>
      <c r="J48" s="329">
        <f t="shared" si="19"/>
        <v>49.732028723342857</v>
      </c>
      <c r="K48" s="302">
        <v>21700</v>
      </c>
      <c r="L48" s="307">
        <f t="shared" si="1"/>
        <v>5236.0622859082232</v>
      </c>
      <c r="M48" s="304">
        <f t="shared" si="9"/>
        <v>1769.7890526369792</v>
      </c>
      <c r="N48" s="304">
        <f t="shared" si="10"/>
        <v>104.72124571816447</v>
      </c>
      <c r="O48" s="308">
        <v>45</v>
      </c>
      <c r="P48" s="305">
        <f t="shared" si="11"/>
        <v>7155.5725842633665</v>
      </c>
      <c r="Q48" s="309">
        <f t="shared" si="12"/>
        <v>0.62329999999999997</v>
      </c>
      <c r="R48" s="367">
        <f t="shared" si="20"/>
        <v>74.598043085014282</v>
      </c>
      <c r="S48" s="302">
        <v>21700</v>
      </c>
      <c r="T48" s="307">
        <f t="shared" si="2"/>
        <v>3490.7081906054823</v>
      </c>
      <c r="U48" s="101">
        <f t="shared" si="14"/>
        <v>1179.859368424653</v>
      </c>
      <c r="V48" s="304">
        <f t="shared" si="15"/>
        <v>69.814163812109641</v>
      </c>
      <c r="W48" s="308">
        <v>30</v>
      </c>
      <c r="X48" s="305">
        <f t="shared" si="16"/>
        <v>4770.3817228422449</v>
      </c>
      <c r="Y48" s="309">
        <f t="shared" si="17"/>
        <v>0.41560000000000002</v>
      </c>
    </row>
    <row r="49" spans="1:25" s="63" customFormat="1" ht="16.5" customHeight="1" x14ac:dyDescent="0.2">
      <c r="A49" s="279">
        <v>32</v>
      </c>
      <c r="B49" s="301">
        <f t="shared" si="18"/>
        <v>30.02589883345625</v>
      </c>
      <c r="C49" s="302">
        <v>21700</v>
      </c>
      <c r="D49" s="303">
        <f t="shared" si="0"/>
        <v>8672.5130676138251</v>
      </c>
      <c r="E49" s="304">
        <f t="shared" si="4"/>
        <v>2931.3094168534726</v>
      </c>
      <c r="F49" s="304">
        <f t="shared" si="5"/>
        <v>173.4502613522765</v>
      </c>
      <c r="G49" s="101">
        <v>75</v>
      </c>
      <c r="H49" s="305">
        <f t="shared" si="6"/>
        <v>11852.272745819575</v>
      </c>
      <c r="I49" s="309">
        <f t="shared" si="7"/>
        <v>1.0657000000000001</v>
      </c>
      <c r="J49" s="329">
        <f t="shared" si="19"/>
        <v>50.043164722427086</v>
      </c>
      <c r="K49" s="302">
        <v>21700</v>
      </c>
      <c r="L49" s="307">
        <f t="shared" si="1"/>
        <v>5203.5078405682943</v>
      </c>
      <c r="M49" s="304">
        <f t="shared" si="9"/>
        <v>1758.7856501120832</v>
      </c>
      <c r="N49" s="304">
        <f t="shared" si="10"/>
        <v>104.07015681136589</v>
      </c>
      <c r="O49" s="308">
        <v>45</v>
      </c>
      <c r="P49" s="305">
        <f t="shared" si="11"/>
        <v>7111.363647491743</v>
      </c>
      <c r="Q49" s="309">
        <f t="shared" si="12"/>
        <v>0.63939999999999997</v>
      </c>
      <c r="R49" s="367">
        <f t="shared" si="20"/>
        <v>75.064747083640626</v>
      </c>
      <c r="S49" s="302">
        <v>21700</v>
      </c>
      <c r="T49" s="307">
        <f t="shared" si="2"/>
        <v>3469.0052270455294</v>
      </c>
      <c r="U49" s="101">
        <f t="shared" si="14"/>
        <v>1172.5237667413887</v>
      </c>
      <c r="V49" s="304">
        <f t="shared" si="15"/>
        <v>69.380104540910594</v>
      </c>
      <c r="W49" s="308">
        <v>30</v>
      </c>
      <c r="X49" s="305">
        <f t="shared" si="16"/>
        <v>4740.9090983278293</v>
      </c>
      <c r="Y49" s="309">
        <f t="shared" si="17"/>
        <v>0.42630000000000001</v>
      </c>
    </row>
    <row r="50" spans="1:25" s="63" customFormat="1" ht="16.5" customHeight="1" x14ac:dyDescent="0.2">
      <c r="A50" s="279">
        <v>33</v>
      </c>
      <c r="B50" s="301">
        <f t="shared" si="18"/>
        <v>30.207109010878956</v>
      </c>
      <c r="C50" s="302">
        <v>21700</v>
      </c>
      <c r="D50" s="303">
        <f t="shared" si="0"/>
        <v>8620.4873133082056</v>
      </c>
      <c r="E50" s="304">
        <f t="shared" si="4"/>
        <v>2913.7247118981732</v>
      </c>
      <c r="F50" s="304">
        <f t="shared" si="5"/>
        <v>172.40974626616412</v>
      </c>
      <c r="G50" s="101">
        <v>75</v>
      </c>
      <c r="H50" s="305">
        <f t="shared" si="6"/>
        <v>11781.621771472544</v>
      </c>
      <c r="I50" s="309">
        <f t="shared" si="7"/>
        <v>1.0925</v>
      </c>
      <c r="J50" s="329">
        <f t="shared" si="19"/>
        <v>50.345181684798263</v>
      </c>
      <c r="K50" s="302">
        <v>21700</v>
      </c>
      <c r="L50" s="307">
        <f t="shared" si="1"/>
        <v>5172.2923879849232</v>
      </c>
      <c r="M50" s="304">
        <f t="shared" si="9"/>
        <v>1748.2348271389039</v>
      </c>
      <c r="N50" s="304">
        <f t="shared" si="10"/>
        <v>103.44584775969847</v>
      </c>
      <c r="O50" s="308">
        <v>45</v>
      </c>
      <c r="P50" s="305">
        <f t="shared" si="11"/>
        <v>7068.973062883525</v>
      </c>
      <c r="Q50" s="309">
        <f t="shared" si="12"/>
        <v>0.65549999999999997</v>
      </c>
      <c r="R50" s="367">
        <f t="shared" si="20"/>
        <v>75.51777252719738</v>
      </c>
      <c r="S50" s="302">
        <v>21700</v>
      </c>
      <c r="T50" s="307">
        <f t="shared" si="2"/>
        <v>3448.1949253232829</v>
      </c>
      <c r="U50" s="101">
        <f t="shared" si="14"/>
        <v>1165.4898847592694</v>
      </c>
      <c r="V50" s="304">
        <f t="shared" si="15"/>
        <v>68.963898506465654</v>
      </c>
      <c r="W50" s="308">
        <v>30</v>
      </c>
      <c r="X50" s="305">
        <f t="shared" si="16"/>
        <v>4712.6487085890176</v>
      </c>
      <c r="Y50" s="309">
        <f t="shared" si="17"/>
        <v>0.437</v>
      </c>
    </row>
    <row r="51" spans="1:25" s="63" customFormat="1" ht="16.5" customHeight="1" x14ac:dyDescent="0.2">
      <c r="A51" s="279">
        <v>34</v>
      </c>
      <c r="B51" s="301">
        <f t="shared" si="18"/>
        <v>30.383174493406063</v>
      </c>
      <c r="C51" s="302">
        <v>21700</v>
      </c>
      <c r="D51" s="303">
        <f t="shared" si="0"/>
        <v>8570.5330118323727</v>
      </c>
      <c r="E51" s="304">
        <f t="shared" si="4"/>
        <v>2896.8401579993415</v>
      </c>
      <c r="F51" s="304">
        <f t="shared" si="5"/>
        <v>171.41066023664746</v>
      </c>
      <c r="G51" s="101">
        <v>75</v>
      </c>
      <c r="H51" s="305">
        <f t="shared" si="6"/>
        <v>11713.783830068362</v>
      </c>
      <c r="I51" s="309">
        <f t="shared" si="7"/>
        <v>1.119</v>
      </c>
      <c r="J51" s="329">
        <f t="shared" si="19"/>
        <v>50.638624155676773</v>
      </c>
      <c r="K51" s="302">
        <v>21700</v>
      </c>
      <c r="L51" s="307">
        <f t="shared" si="1"/>
        <v>5142.319807099424</v>
      </c>
      <c r="M51" s="304">
        <f t="shared" si="9"/>
        <v>1738.104094799605</v>
      </c>
      <c r="N51" s="304">
        <f t="shared" si="10"/>
        <v>102.84639614198848</v>
      </c>
      <c r="O51" s="308">
        <v>45</v>
      </c>
      <c r="P51" s="305">
        <f t="shared" si="11"/>
        <v>7028.2702980410177</v>
      </c>
      <c r="Q51" s="309">
        <f t="shared" si="12"/>
        <v>0.6714</v>
      </c>
      <c r="R51" s="367">
        <f t="shared" si="20"/>
        <v>75.957936233515156</v>
      </c>
      <c r="S51" s="302">
        <v>21700</v>
      </c>
      <c r="T51" s="307">
        <f t="shared" si="2"/>
        <v>3428.2132047329496</v>
      </c>
      <c r="U51" s="101">
        <f t="shared" si="14"/>
        <v>1158.7360631997369</v>
      </c>
      <c r="V51" s="304">
        <f t="shared" si="15"/>
        <v>68.564264094658995</v>
      </c>
      <c r="W51" s="308">
        <v>30</v>
      </c>
      <c r="X51" s="305">
        <f t="shared" si="16"/>
        <v>4685.5135320273457</v>
      </c>
      <c r="Y51" s="309">
        <f t="shared" si="17"/>
        <v>0.4476</v>
      </c>
    </row>
    <row r="52" spans="1:25" s="63" customFormat="1" ht="16.5" customHeight="1" x14ac:dyDescent="0.2">
      <c r="A52" s="279">
        <v>35</v>
      </c>
      <c r="B52" s="301">
        <f t="shared" si="18"/>
        <v>30.55439358878516</v>
      </c>
      <c r="C52" s="302">
        <v>21700</v>
      </c>
      <c r="D52" s="303">
        <f t="shared" si="0"/>
        <v>8522.5059120655751</v>
      </c>
      <c r="E52" s="304">
        <f t="shared" si="4"/>
        <v>2880.6069982781642</v>
      </c>
      <c r="F52" s="304">
        <f t="shared" si="5"/>
        <v>170.45011824131151</v>
      </c>
      <c r="G52" s="101">
        <v>75</v>
      </c>
      <c r="H52" s="305">
        <f t="shared" si="6"/>
        <v>11648.563028585051</v>
      </c>
      <c r="I52" s="309">
        <f t="shared" si="7"/>
        <v>1.1455</v>
      </c>
      <c r="J52" s="329">
        <f t="shared" si="19"/>
        <v>50.923989314641936</v>
      </c>
      <c r="K52" s="302">
        <v>21700</v>
      </c>
      <c r="L52" s="307">
        <f t="shared" si="1"/>
        <v>5113.5035472393438</v>
      </c>
      <c r="M52" s="304">
        <f t="shared" si="9"/>
        <v>1728.3641989668981</v>
      </c>
      <c r="N52" s="304">
        <f t="shared" si="10"/>
        <v>102.27007094478688</v>
      </c>
      <c r="O52" s="308">
        <v>45</v>
      </c>
      <c r="P52" s="305">
        <f t="shared" si="11"/>
        <v>6989.1378171510296</v>
      </c>
      <c r="Q52" s="309">
        <f t="shared" si="12"/>
        <v>0.68730000000000002</v>
      </c>
      <c r="R52" s="367">
        <f t="shared" si="20"/>
        <v>76.385983971962901</v>
      </c>
      <c r="S52" s="302">
        <v>21700</v>
      </c>
      <c r="T52" s="307">
        <f t="shared" si="2"/>
        <v>3409.00236482623</v>
      </c>
      <c r="U52" s="101">
        <f t="shared" si="14"/>
        <v>1152.2427993112656</v>
      </c>
      <c r="V52" s="304">
        <f t="shared" si="15"/>
        <v>68.180047296524606</v>
      </c>
      <c r="W52" s="308">
        <v>30</v>
      </c>
      <c r="X52" s="305">
        <f t="shared" si="16"/>
        <v>4659.4252114340197</v>
      </c>
      <c r="Y52" s="309">
        <f t="shared" si="17"/>
        <v>0.4582</v>
      </c>
    </row>
    <row r="53" spans="1:25" s="63" customFormat="1" ht="16.5" customHeight="1" x14ac:dyDescent="0.2">
      <c r="A53" s="279">
        <v>36</v>
      </c>
      <c r="B53" s="301">
        <f t="shared" si="18"/>
        <v>30.721039388687547</v>
      </c>
      <c r="C53" s="302">
        <v>21700</v>
      </c>
      <c r="D53" s="303">
        <f t="shared" si="0"/>
        <v>8476.2757114229498</v>
      </c>
      <c r="E53" s="304">
        <f t="shared" si="4"/>
        <v>2864.9811904609569</v>
      </c>
      <c r="F53" s="304">
        <f t="shared" si="5"/>
        <v>169.525514228459</v>
      </c>
      <c r="G53" s="101">
        <v>75</v>
      </c>
      <c r="H53" s="305">
        <f t="shared" si="6"/>
        <v>11585.782416112364</v>
      </c>
      <c r="I53" s="309">
        <f t="shared" si="7"/>
        <v>1.1718</v>
      </c>
      <c r="J53" s="329">
        <f t="shared" si="19"/>
        <v>51.201732314479244</v>
      </c>
      <c r="K53" s="302">
        <v>21700</v>
      </c>
      <c r="L53" s="307">
        <f t="shared" si="1"/>
        <v>5085.7654268537699</v>
      </c>
      <c r="M53" s="304">
        <f t="shared" si="9"/>
        <v>1718.988714276574</v>
      </c>
      <c r="N53" s="304">
        <f t="shared" si="10"/>
        <v>101.7153085370754</v>
      </c>
      <c r="O53" s="308">
        <v>45</v>
      </c>
      <c r="P53" s="305">
        <f t="shared" si="11"/>
        <v>6951.4694496674192</v>
      </c>
      <c r="Q53" s="309">
        <f t="shared" si="12"/>
        <v>0.70309999999999995</v>
      </c>
      <c r="R53" s="367">
        <f t="shared" si="20"/>
        <v>76.802598471718866</v>
      </c>
      <c r="S53" s="302">
        <v>21700</v>
      </c>
      <c r="T53" s="307">
        <f t="shared" si="2"/>
        <v>3390.5102845691799</v>
      </c>
      <c r="U53" s="101">
        <f t="shared" si="14"/>
        <v>1145.9924761843827</v>
      </c>
      <c r="V53" s="304">
        <f t="shared" si="15"/>
        <v>67.810205691383601</v>
      </c>
      <c r="W53" s="308">
        <v>30</v>
      </c>
      <c r="X53" s="305">
        <f t="shared" si="16"/>
        <v>4634.3129664449471</v>
      </c>
      <c r="Y53" s="309">
        <f t="shared" si="17"/>
        <v>0.46870000000000001</v>
      </c>
    </row>
    <row r="54" spans="1:25" s="63" customFormat="1" ht="16.5" customHeight="1" x14ac:dyDescent="0.2">
      <c r="A54" s="279">
        <v>37</v>
      </c>
      <c r="B54" s="301">
        <f t="shared" si="18"/>
        <v>30.883362533029878</v>
      </c>
      <c r="C54" s="302">
        <v>21700</v>
      </c>
      <c r="D54" s="303">
        <f t="shared" si="0"/>
        <v>8431.7243538977091</v>
      </c>
      <c r="E54" s="304">
        <f t="shared" si="4"/>
        <v>2849.9228316174253</v>
      </c>
      <c r="F54" s="304">
        <f t="shared" si="5"/>
        <v>168.63448707795419</v>
      </c>
      <c r="G54" s="101">
        <v>75</v>
      </c>
      <c r="H54" s="305">
        <f t="shared" si="6"/>
        <v>11525.281672593088</v>
      </c>
      <c r="I54" s="309">
        <f t="shared" si="7"/>
        <v>1.1980999999999999</v>
      </c>
      <c r="J54" s="329">
        <f t="shared" si="19"/>
        <v>51.472270888383129</v>
      </c>
      <c r="K54" s="302">
        <v>21700</v>
      </c>
      <c r="L54" s="307">
        <f t="shared" si="1"/>
        <v>5059.0346123386244</v>
      </c>
      <c r="M54" s="304">
        <f t="shared" si="9"/>
        <v>1709.953698970455</v>
      </c>
      <c r="N54" s="304">
        <f t="shared" si="10"/>
        <v>101.18069224677249</v>
      </c>
      <c r="O54" s="308">
        <v>45</v>
      </c>
      <c r="P54" s="305">
        <f t="shared" si="11"/>
        <v>6915.1690035558513</v>
      </c>
      <c r="Q54" s="309">
        <f t="shared" si="12"/>
        <v>0.71879999999999999</v>
      </c>
      <c r="R54" s="367">
        <f t="shared" si="20"/>
        <v>77.208406332574697</v>
      </c>
      <c r="S54" s="302">
        <v>21700</v>
      </c>
      <c r="T54" s="307">
        <f t="shared" si="2"/>
        <v>3372.6897415590829</v>
      </c>
      <c r="U54" s="101">
        <f t="shared" si="14"/>
        <v>1139.9691326469699</v>
      </c>
      <c r="V54" s="304">
        <f t="shared" si="15"/>
        <v>67.453794831181654</v>
      </c>
      <c r="W54" s="308">
        <v>30</v>
      </c>
      <c r="X54" s="305">
        <f t="shared" si="16"/>
        <v>4610.1126690372348</v>
      </c>
      <c r="Y54" s="309">
        <f t="shared" si="17"/>
        <v>0.47920000000000001</v>
      </c>
    </row>
    <row r="55" spans="1:25" s="63" customFormat="1" ht="16.5" customHeight="1" x14ac:dyDescent="0.2">
      <c r="A55" s="279">
        <v>38</v>
      </c>
      <c r="B55" s="301">
        <f t="shared" si="18"/>
        <v>31.041593605578871</v>
      </c>
      <c r="C55" s="302">
        <v>21700</v>
      </c>
      <c r="D55" s="303">
        <f t="shared" si="0"/>
        <v>8388.7445763480482</v>
      </c>
      <c r="E55" s="304">
        <f t="shared" si="4"/>
        <v>2835.3956668056398</v>
      </c>
      <c r="F55" s="304">
        <f t="shared" si="5"/>
        <v>167.77489152696097</v>
      </c>
      <c r="G55" s="101">
        <v>75</v>
      </c>
      <c r="H55" s="305">
        <f t="shared" si="6"/>
        <v>11466.915134680648</v>
      </c>
      <c r="I55" s="309">
        <f t="shared" si="7"/>
        <v>1.2242</v>
      </c>
      <c r="J55" s="329">
        <f t="shared" si="19"/>
        <v>51.735989342631456</v>
      </c>
      <c r="K55" s="302">
        <v>21700</v>
      </c>
      <c r="L55" s="307">
        <f t="shared" si="1"/>
        <v>5033.2467458088286</v>
      </c>
      <c r="M55" s="304">
        <f t="shared" si="9"/>
        <v>1701.2374000833838</v>
      </c>
      <c r="N55" s="304">
        <f t="shared" si="10"/>
        <v>100.66493491617658</v>
      </c>
      <c r="O55" s="308">
        <v>45</v>
      </c>
      <c r="P55" s="305">
        <f t="shared" si="11"/>
        <v>6880.149080808389</v>
      </c>
      <c r="Q55" s="309">
        <f t="shared" si="12"/>
        <v>0.73450000000000004</v>
      </c>
      <c r="R55" s="367">
        <f t="shared" si="20"/>
        <v>77.603984013947169</v>
      </c>
      <c r="S55" s="302">
        <v>21700</v>
      </c>
      <c r="T55" s="307">
        <f t="shared" si="2"/>
        <v>3355.4978305392196</v>
      </c>
      <c r="U55" s="101">
        <f t="shared" si="14"/>
        <v>1134.158266722256</v>
      </c>
      <c r="V55" s="304">
        <f t="shared" si="15"/>
        <v>67.109956610784394</v>
      </c>
      <c r="W55" s="308">
        <v>30</v>
      </c>
      <c r="X55" s="305">
        <f t="shared" si="16"/>
        <v>4586.7660538722594</v>
      </c>
      <c r="Y55" s="309">
        <f t="shared" si="17"/>
        <v>0.48970000000000002</v>
      </c>
    </row>
    <row r="56" spans="1:25" s="63" customFormat="1" ht="16.5" customHeight="1" x14ac:dyDescent="0.2">
      <c r="A56" s="279">
        <v>39</v>
      </c>
      <c r="B56" s="301">
        <f t="shared" si="18"/>
        <v>31.195945218326017</v>
      </c>
      <c r="C56" s="302">
        <v>21700</v>
      </c>
      <c r="D56" s="303">
        <f t="shared" si="0"/>
        <v>8347.2386612292285</v>
      </c>
      <c r="E56" s="304">
        <f t="shared" si="4"/>
        <v>2821.3666674954789</v>
      </c>
      <c r="F56" s="304">
        <f t="shared" si="5"/>
        <v>166.94477322458457</v>
      </c>
      <c r="G56" s="101">
        <v>75</v>
      </c>
      <c r="H56" s="305">
        <f t="shared" si="6"/>
        <v>11410.550101949291</v>
      </c>
      <c r="I56" s="309">
        <f t="shared" si="7"/>
        <v>1.2502</v>
      </c>
      <c r="J56" s="329">
        <f t="shared" si="19"/>
        <v>51.993242030543364</v>
      </c>
      <c r="K56" s="302">
        <v>21700</v>
      </c>
      <c r="L56" s="307">
        <f t="shared" si="1"/>
        <v>5008.3431967375363</v>
      </c>
      <c r="M56" s="304">
        <f t="shared" si="9"/>
        <v>1692.8200004972871</v>
      </c>
      <c r="N56" s="304">
        <f t="shared" si="10"/>
        <v>100.16686393475072</v>
      </c>
      <c r="O56" s="308">
        <v>45</v>
      </c>
      <c r="P56" s="305">
        <f t="shared" si="11"/>
        <v>6846.330061169574</v>
      </c>
      <c r="Q56" s="309">
        <f t="shared" si="12"/>
        <v>0.75009999999999999</v>
      </c>
      <c r="R56" s="367">
        <f t="shared" si="20"/>
        <v>77.989863045815042</v>
      </c>
      <c r="S56" s="302">
        <v>21700</v>
      </c>
      <c r="T56" s="307">
        <f t="shared" si="2"/>
        <v>3338.8954644916912</v>
      </c>
      <c r="U56" s="101">
        <f t="shared" si="14"/>
        <v>1128.5466669981915</v>
      </c>
      <c r="V56" s="304">
        <f t="shared" si="15"/>
        <v>66.777909289833829</v>
      </c>
      <c r="W56" s="308">
        <v>30</v>
      </c>
      <c r="X56" s="305">
        <f t="shared" si="16"/>
        <v>4564.2200407797163</v>
      </c>
      <c r="Y56" s="309">
        <f t="shared" si="17"/>
        <v>0.50009999999999999</v>
      </c>
    </row>
    <row r="57" spans="1:25" s="63" customFormat="1" ht="16.5" customHeight="1" x14ac:dyDescent="0.2">
      <c r="A57" s="280">
        <v>40</v>
      </c>
      <c r="B57" s="301">
        <f t="shared" si="18"/>
        <v>31.346613831926931</v>
      </c>
      <c r="C57" s="302">
        <v>21700</v>
      </c>
      <c r="D57" s="303">
        <f t="shared" si="0"/>
        <v>8307.1173619008005</v>
      </c>
      <c r="E57" s="304">
        <f t="shared" si="4"/>
        <v>2807.8056683224704</v>
      </c>
      <c r="F57" s="304">
        <f t="shared" si="5"/>
        <v>166.14234723801601</v>
      </c>
      <c r="G57" s="101">
        <v>75</v>
      </c>
      <c r="H57" s="305">
        <f t="shared" si="6"/>
        <v>11356.065377461287</v>
      </c>
      <c r="I57" s="309">
        <f t="shared" si="7"/>
        <v>1.2761</v>
      </c>
      <c r="J57" s="329">
        <f t="shared" si="19"/>
        <v>52.244356386544887</v>
      </c>
      <c r="K57" s="302">
        <v>21700</v>
      </c>
      <c r="L57" s="307">
        <f t="shared" si="1"/>
        <v>4984.2704171404803</v>
      </c>
      <c r="M57" s="304">
        <f t="shared" si="9"/>
        <v>1684.6834009934821</v>
      </c>
      <c r="N57" s="304">
        <f t="shared" si="10"/>
        <v>99.685408342809609</v>
      </c>
      <c r="O57" s="308">
        <v>45</v>
      </c>
      <c r="P57" s="305">
        <f t="shared" si="11"/>
        <v>6813.6392264767719</v>
      </c>
      <c r="Q57" s="309">
        <f t="shared" si="12"/>
        <v>0.76559999999999995</v>
      </c>
      <c r="R57" s="367">
        <f t="shared" si="20"/>
        <v>78.366534579817326</v>
      </c>
      <c r="S57" s="302">
        <v>21700</v>
      </c>
      <c r="T57" s="307">
        <f t="shared" si="2"/>
        <v>3322.8469447603206</v>
      </c>
      <c r="U57" s="101">
        <f t="shared" si="14"/>
        <v>1123.1222673289883</v>
      </c>
      <c r="V57" s="304">
        <f t="shared" si="15"/>
        <v>66.45693889520642</v>
      </c>
      <c r="W57" s="308">
        <v>30</v>
      </c>
      <c r="X57" s="305">
        <f t="shared" si="16"/>
        <v>4542.4261509845155</v>
      </c>
      <c r="Y57" s="309">
        <f t="shared" si="17"/>
        <v>0.51039999999999996</v>
      </c>
    </row>
    <row r="58" spans="1:25" s="63" customFormat="1" ht="16.5" customHeight="1" x14ac:dyDescent="0.2">
      <c r="A58" s="279">
        <v>41</v>
      </c>
      <c r="B58" s="301">
        <f t="shared" si="18"/>
        <v>31.4937813513219</v>
      </c>
      <c r="C58" s="302">
        <v>21700</v>
      </c>
      <c r="D58" s="303">
        <f t="shared" si="0"/>
        <v>8268.2989729040637</v>
      </c>
      <c r="E58" s="304">
        <f t="shared" si="4"/>
        <v>2794.6850528415735</v>
      </c>
      <c r="F58" s="304">
        <f t="shared" si="5"/>
        <v>165.36597945808128</v>
      </c>
      <c r="G58" s="101">
        <v>75</v>
      </c>
      <c r="H58" s="305">
        <f t="shared" si="6"/>
        <v>11303.35000520372</v>
      </c>
      <c r="I58" s="309">
        <f t="shared" si="7"/>
        <v>1.3018000000000001</v>
      </c>
      <c r="J58" s="329">
        <f t="shared" si="19"/>
        <v>52.489635585536504</v>
      </c>
      <c r="K58" s="302">
        <v>21700</v>
      </c>
      <c r="L58" s="307">
        <f t="shared" si="1"/>
        <v>4960.9793837424377</v>
      </c>
      <c r="M58" s="304">
        <f t="shared" si="9"/>
        <v>1676.8110317049438</v>
      </c>
      <c r="N58" s="304">
        <f t="shared" si="10"/>
        <v>99.219587674848754</v>
      </c>
      <c r="O58" s="308">
        <v>45</v>
      </c>
      <c r="P58" s="305">
        <f t="shared" si="11"/>
        <v>6782.01000312223</v>
      </c>
      <c r="Q58" s="309">
        <f t="shared" si="12"/>
        <v>0.78110000000000002</v>
      </c>
      <c r="R58" s="367">
        <f t="shared" si="20"/>
        <v>78.73445337830475</v>
      </c>
      <c r="S58" s="302">
        <v>21700</v>
      </c>
      <c r="T58" s="307">
        <f t="shared" si="2"/>
        <v>3307.3195891616251</v>
      </c>
      <c r="U58" s="101">
        <f t="shared" si="14"/>
        <v>1117.8740211366292</v>
      </c>
      <c r="V58" s="304">
        <f t="shared" si="15"/>
        <v>66.146391783232502</v>
      </c>
      <c r="W58" s="308">
        <v>30</v>
      </c>
      <c r="X58" s="305">
        <f t="shared" si="16"/>
        <v>4521.340002081487</v>
      </c>
      <c r="Y58" s="309">
        <f t="shared" si="17"/>
        <v>0.52070000000000005</v>
      </c>
    </row>
    <row r="59" spans="1:25" s="63" customFormat="1" ht="16.5" customHeight="1" x14ac:dyDescent="0.2">
      <c r="A59" s="279">
        <v>42</v>
      </c>
      <c r="B59" s="301">
        <f t="shared" si="18"/>
        <v>31.637616529053531</v>
      </c>
      <c r="C59" s="302">
        <v>21700</v>
      </c>
      <c r="D59" s="303">
        <f t="shared" si="0"/>
        <v>8230.7085225863593</v>
      </c>
      <c r="E59" s="304">
        <f t="shared" si="4"/>
        <v>2781.9794806341893</v>
      </c>
      <c r="F59" s="304">
        <f t="shared" si="5"/>
        <v>164.61417045172718</v>
      </c>
      <c r="G59" s="101">
        <v>75</v>
      </c>
      <c r="H59" s="305">
        <f t="shared" si="6"/>
        <v>11252.302173672275</v>
      </c>
      <c r="I59" s="309">
        <f t="shared" si="7"/>
        <v>1.3274999999999999</v>
      </c>
      <c r="J59" s="329">
        <f t="shared" si="19"/>
        <v>52.729360881755888</v>
      </c>
      <c r="K59" s="302">
        <v>21700</v>
      </c>
      <c r="L59" s="307">
        <f t="shared" si="1"/>
        <v>4938.4251135518161</v>
      </c>
      <c r="M59" s="304">
        <f t="shared" si="9"/>
        <v>1669.1876883805137</v>
      </c>
      <c r="N59" s="304">
        <f t="shared" si="10"/>
        <v>98.768502271036326</v>
      </c>
      <c r="O59" s="308">
        <v>45</v>
      </c>
      <c r="P59" s="305">
        <f t="shared" si="11"/>
        <v>6751.3813042033662</v>
      </c>
      <c r="Q59" s="309">
        <f t="shared" si="12"/>
        <v>0.79649999999999999</v>
      </c>
      <c r="R59" s="367">
        <f t="shared" si="20"/>
        <v>79.094041322633828</v>
      </c>
      <c r="S59" s="302">
        <v>21700</v>
      </c>
      <c r="T59" s="307">
        <f t="shared" si="2"/>
        <v>3292.2834090345441</v>
      </c>
      <c r="U59" s="101">
        <f t="shared" si="14"/>
        <v>1112.7917922536758</v>
      </c>
      <c r="V59" s="304">
        <f t="shared" si="15"/>
        <v>65.845668180690879</v>
      </c>
      <c r="W59" s="308">
        <v>30</v>
      </c>
      <c r="X59" s="305">
        <f t="shared" si="16"/>
        <v>4500.9208694689114</v>
      </c>
      <c r="Y59" s="309">
        <f t="shared" si="17"/>
        <v>0.53100000000000003</v>
      </c>
    </row>
    <row r="60" spans="1:25" s="63" customFormat="1" ht="16.5" customHeight="1" x14ac:dyDescent="0.2">
      <c r="A60" s="279">
        <v>43</v>
      </c>
      <c r="B60" s="301">
        <f t="shared" si="18"/>
        <v>31.778276203439503</v>
      </c>
      <c r="C60" s="302">
        <v>21700</v>
      </c>
      <c r="D60" s="303">
        <f t="shared" si="0"/>
        <v>8194.277069434489</v>
      </c>
      <c r="E60" s="304">
        <f t="shared" si="4"/>
        <v>2769.6656494688568</v>
      </c>
      <c r="F60" s="304">
        <f t="shared" si="5"/>
        <v>163.88554138868977</v>
      </c>
      <c r="G60" s="101">
        <v>75</v>
      </c>
      <c r="H60" s="305">
        <f t="shared" si="6"/>
        <v>11202.828260292035</v>
      </c>
      <c r="I60" s="309">
        <f t="shared" si="7"/>
        <v>1.3531</v>
      </c>
      <c r="J60" s="329">
        <f t="shared" si="19"/>
        <v>52.963793672399177</v>
      </c>
      <c r="K60" s="302">
        <v>21700</v>
      </c>
      <c r="L60" s="307">
        <f t="shared" si="1"/>
        <v>4916.5662416606929</v>
      </c>
      <c r="M60" s="304">
        <f t="shared" si="9"/>
        <v>1661.7993896813141</v>
      </c>
      <c r="N60" s="304">
        <f t="shared" si="10"/>
        <v>98.331324833213856</v>
      </c>
      <c r="O60" s="308">
        <v>45</v>
      </c>
      <c r="P60" s="305">
        <f t="shared" si="11"/>
        <v>6721.6969561752212</v>
      </c>
      <c r="Q60" s="309">
        <f t="shared" si="12"/>
        <v>0.81189999999999996</v>
      </c>
      <c r="R60" s="367">
        <f t="shared" si="20"/>
        <v>79.445690508598759</v>
      </c>
      <c r="S60" s="302">
        <v>21700</v>
      </c>
      <c r="T60" s="307">
        <f t="shared" si="2"/>
        <v>3277.7108277737952</v>
      </c>
      <c r="U60" s="101">
        <f t="shared" si="14"/>
        <v>1107.8662597875427</v>
      </c>
      <c r="V60" s="304">
        <f t="shared" si="15"/>
        <v>65.554216555475904</v>
      </c>
      <c r="W60" s="308">
        <v>30</v>
      </c>
      <c r="X60" s="305">
        <f t="shared" si="16"/>
        <v>4481.1313041168141</v>
      </c>
      <c r="Y60" s="309">
        <f t="shared" si="17"/>
        <v>0.5413</v>
      </c>
    </row>
    <row r="61" spans="1:25" s="63" customFormat="1" ht="16.5" customHeight="1" x14ac:dyDescent="0.2">
      <c r="A61" s="279">
        <v>44</v>
      </c>
      <c r="B61" s="301">
        <f t="shared" si="18"/>
        <v>31.91590639438671</v>
      </c>
      <c r="C61" s="302">
        <v>21700</v>
      </c>
      <c r="D61" s="303">
        <f t="shared" si="0"/>
        <v>8158.9410866864337</v>
      </c>
      <c r="E61" s="304">
        <f t="shared" si="4"/>
        <v>2757.7220873000142</v>
      </c>
      <c r="F61" s="304">
        <f t="shared" si="5"/>
        <v>163.17882173372868</v>
      </c>
      <c r="G61" s="101">
        <v>75</v>
      </c>
      <c r="H61" s="305">
        <f t="shared" si="6"/>
        <v>11154.841995720177</v>
      </c>
      <c r="I61" s="309">
        <f t="shared" si="7"/>
        <v>1.3786</v>
      </c>
      <c r="J61" s="329">
        <f t="shared" si="19"/>
        <v>53.193177323977849</v>
      </c>
      <c r="K61" s="302">
        <v>21700</v>
      </c>
      <c r="L61" s="307">
        <f t="shared" si="1"/>
        <v>4895.36465201186</v>
      </c>
      <c r="M61" s="304">
        <f t="shared" si="9"/>
        <v>1654.6332523800086</v>
      </c>
      <c r="N61" s="304">
        <f t="shared" si="10"/>
        <v>97.907293040237207</v>
      </c>
      <c r="O61" s="308">
        <v>45</v>
      </c>
      <c r="P61" s="305">
        <f t="shared" si="11"/>
        <v>6692.9051974321055</v>
      </c>
      <c r="Q61" s="309">
        <f t="shared" si="12"/>
        <v>0.82720000000000005</v>
      </c>
      <c r="R61" s="367">
        <f t="shared" si="20"/>
        <v>79.789765985966767</v>
      </c>
      <c r="S61" s="302">
        <v>21700</v>
      </c>
      <c r="T61" s="307">
        <f t="shared" si="2"/>
        <v>3263.5764346745736</v>
      </c>
      <c r="U61" s="101">
        <f t="shared" si="14"/>
        <v>1103.0888349200059</v>
      </c>
      <c r="V61" s="304">
        <f t="shared" si="15"/>
        <v>65.271528693491476</v>
      </c>
      <c r="W61" s="308">
        <v>30</v>
      </c>
      <c r="X61" s="305">
        <f t="shared" si="16"/>
        <v>4461.9367982880713</v>
      </c>
      <c r="Y61" s="309">
        <f t="shared" si="17"/>
        <v>0.5514</v>
      </c>
    </row>
    <row r="62" spans="1:25" s="63" customFormat="1" ht="16.5" customHeight="1" x14ac:dyDescent="0.2">
      <c r="A62" s="279">
        <v>45</v>
      </c>
      <c r="B62" s="301">
        <f t="shared" si="18"/>
        <v>32.050643276047126</v>
      </c>
      <c r="C62" s="302">
        <v>21700</v>
      </c>
      <c r="D62" s="303">
        <f t="shared" si="0"/>
        <v>8124.6419223856428</v>
      </c>
      <c r="E62" s="304">
        <f t="shared" si="4"/>
        <v>2746.1289697663469</v>
      </c>
      <c r="F62" s="304">
        <f t="shared" si="5"/>
        <v>162.49283844771287</v>
      </c>
      <c r="G62" s="101">
        <v>75</v>
      </c>
      <c r="H62" s="305">
        <f t="shared" si="6"/>
        <v>11108.263730599703</v>
      </c>
      <c r="I62" s="309">
        <f t="shared" si="7"/>
        <v>1.4039999999999999</v>
      </c>
      <c r="J62" s="329">
        <f t="shared" si="19"/>
        <v>53.417738793411878</v>
      </c>
      <c r="K62" s="302">
        <v>21700</v>
      </c>
      <c r="L62" s="307">
        <f t="shared" si="1"/>
        <v>4874.785153431385</v>
      </c>
      <c r="M62" s="304">
        <f t="shared" si="9"/>
        <v>1647.6773818598081</v>
      </c>
      <c r="N62" s="304">
        <f t="shared" si="10"/>
        <v>97.495703068627705</v>
      </c>
      <c r="O62" s="308">
        <v>45</v>
      </c>
      <c r="P62" s="305">
        <f t="shared" si="11"/>
        <v>6664.9582383598208</v>
      </c>
      <c r="Q62" s="309">
        <f t="shared" si="12"/>
        <v>0.84240000000000004</v>
      </c>
      <c r="R62" s="367">
        <f t="shared" si="20"/>
        <v>80.126608190117807</v>
      </c>
      <c r="S62" s="302">
        <v>21700</v>
      </c>
      <c r="T62" s="307">
        <f t="shared" si="2"/>
        <v>3249.8567689542579</v>
      </c>
      <c r="U62" s="101">
        <f t="shared" si="14"/>
        <v>1098.4515879065391</v>
      </c>
      <c r="V62" s="304">
        <f t="shared" si="15"/>
        <v>64.997135379085165</v>
      </c>
      <c r="W62" s="308">
        <v>30</v>
      </c>
      <c r="X62" s="305">
        <f t="shared" si="16"/>
        <v>4443.3054922398824</v>
      </c>
      <c r="Y62" s="309">
        <f t="shared" si="17"/>
        <v>0.56159999999999999</v>
      </c>
    </row>
    <row r="63" spans="1:25" s="63" customFormat="1" ht="16.5" customHeight="1" x14ac:dyDescent="0.2">
      <c r="A63" s="279">
        <v>46</v>
      </c>
      <c r="B63" s="301">
        <f t="shared" si="18"/>
        <v>32.182614042561148</v>
      </c>
      <c r="C63" s="302">
        <v>21700</v>
      </c>
      <c r="D63" s="303">
        <f t="shared" si="0"/>
        <v>8091.3253241524726</v>
      </c>
      <c r="E63" s="304">
        <f t="shared" si="4"/>
        <v>2734.8679595635354</v>
      </c>
      <c r="F63" s="304">
        <f t="shared" si="5"/>
        <v>161.82650648304946</v>
      </c>
      <c r="G63" s="101">
        <v>75</v>
      </c>
      <c r="H63" s="305">
        <f t="shared" si="6"/>
        <v>11063.019790199058</v>
      </c>
      <c r="I63" s="309">
        <f t="shared" si="7"/>
        <v>1.4293</v>
      </c>
      <c r="J63" s="329">
        <f t="shared" si="19"/>
        <v>53.63769007093525</v>
      </c>
      <c r="K63" s="302">
        <v>21700</v>
      </c>
      <c r="L63" s="307">
        <f t="shared" si="1"/>
        <v>4854.7951944914839</v>
      </c>
      <c r="M63" s="304">
        <f t="shared" si="9"/>
        <v>1640.9207757381214</v>
      </c>
      <c r="N63" s="304">
        <f t="shared" si="10"/>
        <v>97.095903889829685</v>
      </c>
      <c r="O63" s="308">
        <v>45</v>
      </c>
      <c r="P63" s="305">
        <f t="shared" si="11"/>
        <v>6637.8118741194348</v>
      </c>
      <c r="Q63" s="309">
        <f t="shared" si="12"/>
        <v>0.85760000000000003</v>
      </c>
      <c r="R63" s="367">
        <f t="shared" si="20"/>
        <v>80.456535106402868</v>
      </c>
      <c r="S63" s="302">
        <v>21700</v>
      </c>
      <c r="T63" s="307">
        <f t="shared" si="2"/>
        <v>3236.5301296609896</v>
      </c>
      <c r="U63" s="101">
        <f t="shared" si="14"/>
        <v>1093.9471838254144</v>
      </c>
      <c r="V63" s="304">
        <f t="shared" si="15"/>
        <v>64.7306025932198</v>
      </c>
      <c r="W63" s="308">
        <v>30</v>
      </c>
      <c r="X63" s="305">
        <f t="shared" si="16"/>
        <v>4425.2079160796238</v>
      </c>
      <c r="Y63" s="309">
        <f t="shared" si="17"/>
        <v>0.57169999999999999</v>
      </c>
    </row>
    <row r="64" spans="1:25" s="63" customFormat="1" ht="16.5" customHeight="1" x14ac:dyDescent="0.2">
      <c r="A64" s="279">
        <v>47</v>
      </c>
      <c r="B64" s="301">
        <f t="shared" si="18"/>
        <v>32.311937680687443</v>
      </c>
      <c r="C64" s="302">
        <v>21700</v>
      </c>
      <c r="D64" s="303">
        <f t="shared" si="0"/>
        <v>8058.9410196727003</v>
      </c>
      <c r="E64" s="304">
        <f t="shared" si="4"/>
        <v>2723.9220646493723</v>
      </c>
      <c r="F64" s="304">
        <f t="shared" si="5"/>
        <v>161.178820393454</v>
      </c>
      <c r="G64" s="101">
        <v>75</v>
      </c>
      <c r="H64" s="305">
        <f t="shared" si="6"/>
        <v>11019.041904715526</v>
      </c>
      <c r="I64" s="309">
        <f t="shared" si="7"/>
        <v>1.4545999999999999</v>
      </c>
      <c r="J64" s="329">
        <f t="shared" si="19"/>
        <v>53.853229467812405</v>
      </c>
      <c r="K64" s="302">
        <v>21700</v>
      </c>
      <c r="L64" s="307">
        <f t="shared" si="1"/>
        <v>4835.3646118036204</v>
      </c>
      <c r="M64" s="304">
        <f t="shared" si="9"/>
        <v>1634.3532387896234</v>
      </c>
      <c r="N64" s="304">
        <f t="shared" si="10"/>
        <v>96.707292236072405</v>
      </c>
      <c r="O64" s="308">
        <v>45</v>
      </c>
      <c r="P64" s="305">
        <f t="shared" si="11"/>
        <v>6611.4251428293164</v>
      </c>
      <c r="Q64" s="309">
        <f t="shared" si="12"/>
        <v>0.87270000000000003</v>
      </c>
      <c r="R64" s="367">
        <f t="shared" si="20"/>
        <v>80.779844201718603</v>
      </c>
      <c r="S64" s="302">
        <v>21700</v>
      </c>
      <c r="T64" s="307">
        <f t="shared" si="2"/>
        <v>3223.5764078690809</v>
      </c>
      <c r="U64" s="101">
        <f t="shared" si="14"/>
        <v>1089.5688258597493</v>
      </c>
      <c r="V64" s="304">
        <f t="shared" si="15"/>
        <v>64.471528157381613</v>
      </c>
      <c r="W64" s="308">
        <v>30</v>
      </c>
      <c r="X64" s="305">
        <f t="shared" si="16"/>
        <v>4407.6167618862119</v>
      </c>
      <c r="Y64" s="309">
        <f t="shared" si="17"/>
        <v>0.58179999999999998</v>
      </c>
    </row>
    <row r="65" spans="1:25" s="63" customFormat="1" ht="16.5" customHeight="1" x14ac:dyDescent="0.2">
      <c r="A65" s="279">
        <v>48</v>
      </c>
      <c r="B65" s="301">
        <f t="shared" si="18"/>
        <v>32.438725661084192</v>
      </c>
      <c r="C65" s="302">
        <v>21700</v>
      </c>
      <c r="D65" s="303">
        <f t="shared" si="0"/>
        <v>8027.4423453198224</v>
      </c>
      <c r="E65" s="304">
        <f t="shared" si="4"/>
        <v>2713.2755127180999</v>
      </c>
      <c r="F65" s="304">
        <f t="shared" si="5"/>
        <v>160.54884690639645</v>
      </c>
      <c r="G65" s="101">
        <v>75</v>
      </c>
      <c r="H65" s="305">
        <f t="shared" si="6"/>
        <v>10976.266704944319</v>
      </c>
      <c r="I65" s="309">
        <f t="shared" si="7"/>
        <v>1.4797</v>
      </c>
      <c r="J65" s="329">
        <f t="shared" si="19"/>
        <v>54.064542768473657</v>
      </c>
      <c r="K65" s="302">
        <v>21700</v>
      </c>
      <c r="L65" s="307">
        <f t="shared" si="1"/>
        <v>4816.4654071918931</v>
      </c>
      <c r="M65" s="304">
        <f t="shared" si="9"/>
        <v>1627.9653076308598</v>
      </c>
      <c r="N65" s="304">
        <f t="shared" si="10"/>
        <v>96.329308143837864</v>
      </c>
      <c r="O65" s="308">
        <v>45</v>
      </c>
      <c r="P65" s="305">
        <f t="shared" si="11"/>
        <v>6585.7600229665904</v>
      </c>
      <c r="Q65" s="309">
        <f t="shared" si="12"/>
        <v>0.88780000000000003</v>
      </c>
      <c r="R65" s="367">
        <f t="shared" si="20"/>
        <v>81.096814152710479</v>
      </c>
      <c r="S65" s="302">
        <v>21700</v>
      </c>
      <c r="T65" s="307">
        <f t="shared" si="2"/>
        <v>3210.9769381279293</v>
      </c>
      <c r="U65" s="101">
        <f t="shared" si="14"/>
        <v>1085.3102050872401</v>
      </c>
      <c r="V65" s="304">
        <f t="shared" si="15"/>
        <v>64.219538762558585</v>
      </c>
      <c r="W65" s="308">
        <v>30</v>
      </c>
      <c r="X65" s="305">
        <f t="shared" si="16"/>
        <v>4390.5066819777285</v>
      </c>
      <c r="Y65" s="309">
        <f t="shared" si="17"/>
        <v>0.59189999999999998</v>
      </c>
    </row>
    <row r="66" spans="1:25" s="63" customFormat="1" ht="16.5" customHeight="1" x14ac:dyDescent="0.2">
      <c r="A66" s="279">
        <v>49</v>
      </c>
      <c r="B66" s="301">
        <f t="shared" si="18"/>
        <v>32.563082558308402</v>
      </c>
      <c r="C66" s="302">
        <v>21700</v>
      </c>
      <c r="D66" s="303">
        <f t="shared" si="0"/>
        <v>7996.7859164967012</v>
      </c>
      <c r="E66" s="304">
        <f t="shared" si="4"/>
        <v>2702.9136397758848</v>
      </c>
      <c r="F66" s="304">
        <f t="shared" si="5"/>
        <v>159.93571832993402</v>
      </c>
      <c r="G66" s="101">
        <v>75</v>
      </c>
      <c r="H66" s="305">
        <f t="shared" si="6"/>
        <v>10934.63527460252</v>
      </c>
      <c r="I66" s="309">
        <f t="shared" si="7"/>
        <v>1.5047999999999999</v>
      </c>
      <c r="J66" s="329">
        <f t="shared" si="19"/>
        <v>54.271804263847336</v>
      </c>
      <c r="K66" s="302">
        <v>21700</v>
      </c>
      <c r="L66" s="307">
        <f t="shared" si="1"/>
        <v>4798.0715498980207</v>
      </c>
      <c r="M66" s="304">
        <f t="shared" si="9"/>
        <v>1621.7481838655308</v>
      </c>
      <c r="N66" s="304">
        <f t="shared" si="10"/>
        <v>95.96143099796042</v>
      </c>
      <c r="O66" s="308">
        <v>45</v>
      </c>
      <c r="P66" s="305">
        <f t="shared" si="11"/>
        <v>6560.7811647615126</v>
      </c>
      <c r="Q66" s="309">
        <f t="shared" si="12"/>
        <v>0.90290000000000004</v>
      </c>
      <c r="R66" s="367">
        <f t="shared" si="20"/>
        <v>81.407706395771001</v>
      </c>
      <c r="S66" s="302">
        <v>21700</v>
      </c>
      <c r="T66" s="307">
        <f t="shared" si="2"/>
        <v>3198.7143665986805</v>
      </c>
      <c r="U66" s="101">
        <f t="shared" si="14"/>
        <v>1081.165455910354</v>
      </c>
      <c r="V66" s="304">
        <f t="shared" si="15"/>
        <v>63.974287331973613</v>
      </c>
      <c r="W66" s="308">
        <v>30</v>
      </c>
      <c r="X66" s="305">
        <f t="shared" si="16"/>
        <v>4373.8541098410078</v>
      </c>
      <c r="Y66" s="309">
        <f t="shared" si="17"/>
        <v>0.60189999999999999</v>
      </c>
    </row>
    <row r="67" spans="1:25" s="63" customFormat="1" ht="16.5" customHeight="1" x14ac:dyDescent="0.2">
      <c r="A67" s="281">
        <v>50</v>
      </c>
      <c r="B67" s="319">
        <f t="shared" si="18"/>
        <v>32.685106608175396</v>
      </c>
      <c r="C67" s="320">
        <v>21700</v>
      </c>
      <c r="D67" s="321">
        <f t="shared" si="0"/>
        <v>7966.9313342507867</v>
      </c>
      <c r="E67" s="322">
        <f t="shared" si="4"/>
        <v>2692.8227909767656</v>
      </c>
      <c r="F67" s="322">
        <f t="shared" si="5"/>
        <v>159.33862668501573</v>
      </c>
      <c r="G67" s="106">
        <v>75</v>
      </c>
      <c r="H67" s="323">
        <f t="shared" si="6"/>
        <v>10894.092751912567</v>
      </c>
      <c r="I67" s="328">
        <f t="shared" si="7"/>
        <v>1.5297000000000001</v>
      </c>
      <c r="J67" s="324">
        <f t="shared" si="19"/>
        <v>54.475177680292326</v>
      </c>
      <c r="K67" s="320">
        <v>21700</v>
      </c>
      <c r="L67" s="325">
        <f t="shared" si="1"/>
        <v>4780.1588005504718</v>
      </c>
      <c r="M67" s="322">
        <f t="shared" si="9"/>
        <v>1615.6936745860594</v>
      </c>
      <c r="N67" s="322">
        <f t="shared" si="10"/>
        <v>95.603176011009438</v>
      </c>
      <c r="O67" s="326">
        <v>45</v>
      </c>
      <c r="P67" s="323">
        <f t="shared" si="11"/>
        <v>6536.4556511475403</v>
      </c>
      <c r="Q67" s="328">
        <f t="shared" si="12"/>
        <v>0.91779999999999995</v>
      </c>
      <c r="R67" s="366">
        <f t="shared" si="20"/>
        <v>81.712766520438478</v>
      </c>
      <c r="S67" s="320">
        <v>21700</v>
      </c>
      <c r="T67" s="325">
        <f t="shared" si="2"/>
        <v>3186.7725337003153</v>
      </c>
      <c r="U67" s="106">
        <f t="shared" si="14"/>
        <v>1077.1291163907065</v>
      </c>
      <c r="V67" s="322">
        <f t="shared" si="15"/>
        <v>63.735450674006309</v>
      </c>
      <c r="W67" s="326">
        <v>30</v>
      </c>
      <c r="X67" s="323">
        <f t="shared" si="16"/>
        <v>4357.6371007650287</v>
      </c>
      <c r="Y67" s="328">
        <f t="shared" si="17"/>
        <v>0.6119</v>
      </c>
    </row>
    <row r="68" spans="1:25" s="63" customFormat="1" ht="16.5" customHeight="1" x14ac:dyDescent="0.2">
      <c r="A68" s="278">
        <v>51</v>
      </c>
      <c r="B68" s="301">
        <f t="shared" si="18"/>
        <v>32.804890209922895</v>
      </c>
      <c r="C68" s="302">
        <v>21700</v>
      </c>
      <c r="D68" s="303">
        <f t="shared" si="0"/>
        <v>7937.8409235228482</v>
      </c>
      <c r="E68" s="304">
        <f t="shared" si="4"/>
        <v>2682.9902321507225</v>
      </c>
      <c r="F68" s="304">
        <f t="shared" si="5"/>
        <v>158.75681847045698</v>
      </c>
      <c r="G68" s="101">
        <v>75</v>
      </c>
      <c r="H68" s="305">
        <f t="shared" si="6"/>
        <v>10854.587974144029</v>
      </c>
      <c r="I68" s="309">
        <f t="shared" si="7"/>
        <v>1.5546</v>
      </c>
      <c r="J68" s="329">
        <f t="shared" si="19"/>
        <v>54.674817016538164</v>
      </c>
      <c r="K68" s="302">
        <v>21700</v>
      </c>
      <c r="L68" s="307">
        <f t="shared" si="1"/>
        <v>4762.7045541137086</v>
      </c>
      <c r="M68" s="304">
        <f t="shared" si="9"/>
        <v>1609.7941392904333</v>
      </c>
      <c r="N68" s="304">
        <f t="shared" si="10"/>
        <v>95.254091082274172</v>
      </c>
      <c r="O68" s="308">
        <v>45</v>
      </c>
      <c r="P68" s="305">
        <f t="shared" si="11"/>
        <v>6512.7527844864162</v>
      </c>
      <c r="Q68" s="309">
        <f t="shared" si="12"/>
        <v>0.93279999999999996</v>
      </c>
      <c r="R68" s="367">
        <f t="shared" si="20"/>
        <v>82.012225524807235</v>
      </c>
      <c r="S68" s="302">
        <v>21700</v>
      </c>
      <c r="T68" s="307">
        <f t="shared" si="2"/>
        <v>3175.1363694091392</v>
      </c>
      <c r="U68" s="101">
        <f t="shared" si="14"/>
        <v>1073.1960928602889</v>
      </c>
      <c r="V68" s="304">
        <f t="shared" si="15"/>
        <v>63.502727388182784</v>
      </c>
      <c r="W68" s="308">
        <v>30</v>
      </c>
      <c r="X68" s="305">
        <f t="shared" si="16"/>
        <v>4341.8351896576105</v>
      </c>
      <c r="Y68" s="309">
        <f t="shared" si="17"/>
        <v>0.62190000000000001</v>
      </c>
    </row>
    <row r="69" spans="1:25" s="63" customFormat="1" ht="16.5" customHeight="1" x14ac:dyDescent="0.2">
      <c r="A69" s="279">
        <v>52</v>
      </c>
      <c r="B69" s="301">
        <f t="shared" si="18"/>
        <v>32.922520379611548</v>
      </c>
      <c r="C69" s="302">
        <v>21700</v>
      </c>
      <c r="D69" s="303">
        <f t="shared" si="0"/>
        <v>7909.4794990623523</v>
      </c>
      <c r="E69" s="304">
        <f t="shared" si="4"/>
        <v>2673.4040706830747</v>
      </c>
      <c r="F69" s="304">
        <f t="shared" si="5"/>
        <v>158.18958998124705</v>
      </c>
      <c r="G69" s="101">
        <v>75</v>
      </c>
      <c r="H69" s="305">
        <f t="shared" si="6"/>
        <v>10816.073159726673</v>
      </c>
      <c r="I69" s="309">
        <f t="shared" si="7"/>
        <v>1.5794999999999999</v>
      </c>
      <c r="J69" s="329">
        <f t="shared" si="19"/>
        <v>54.870867299352582</v>
      </c>
      <c r="K69" s="302">
        <v>21700</v>
      </c>
      <c r="L69" s="307">
        <f t="shared" si="1"/>
        <v>4745.6876994374106</v>
      </c>
      <c r="M69" s="304">
        <f t="shared" si="9"/>
        <v>1604.0424424098446</v>
      </c>
      <c r="N69" s="304">
        <f t="shared" si="10"/>
        <v>94.913753988748212</v>
      </c>
      <c r="O69" s="308">
        <v>45</v>
      </c>
      <c r="P69" s="305">
        <f t="shared" si="11"/>
        <v>6489.6438958360031</v>
      </c>
      <c r="Q69" s="309">
        <f t="shared" si="12"/>
        <v>0.94769999999999999</v>
      </c>
      <c r="R69" s="367">
        <f t="shared" si="20"/>
        <v>82.306300949028866</v>
      </c>
      <c r="S69" s="302">
        <v>21700</v>
      </c>
      <c r="T69" s="307">
        <f t="shared" si="2"/>
        <v>3163.7917996249407</v>
      </c>
      <c r="U69" s="101">
        <f t="shared" si="14"/>
        <v>1069.3616282732298</v>
      </c>
      <c r="V69" s="304">
        <f t="shared" si="15"/>
        <v>63.275835992498813</v>
      </c>
      <c r="W69" s="308">
        <v>30</v>
      </c>
      <c r="X69" s="305">
        <f t="shared" si="16"/>
        <v>4326.42926389067</v>
      </c>
      <c r="Y69" s="309">
        <f t="shared" si="17"/>
        <v>0.63180000000000003</v>
      </c>
    </row>
    <row r="70" spans="1:25" s="63" customFormat="1" ht="16.5" customHeight="1" x14ac:dyDescent="0.2">
      <c r="A70" s="279">
        <v>53</v>
      </c>
      <c r="B70" s="301">
        <f t="shared" si="18"/>
        <v>33.038079160336331</v>
      </c>
      <c r="C70" s="302">
        <v>21700</v>
      </c>
      <c r="D70" s="303">
        <f t="shared" si="0"/>
        <v>7881.814155606894</v>
      </c>
      <c r="E70" s="304">
        <f t="shared" si="4"/>
        <v>2664.05318459513</v>
      </c>
      <c r="F70" s="304">
        <f t="shared" si="5"/>
        <v>157.63628311213787</v>
      </c>
      <c r="G70" s="101">
        <v>75</v>
      </c>
      <c r="H70" s="305">
        <f t="shared" si="6"/>
        <v>10778.503623314164</v>
      </c>
      <c r="I70" s="309">
        <f t="shared" si="7"/>
        <v>1.6042000000000001</v>
      </c>
      <c r="J70" s="329">
        <f t="shared" si="19"/>
        <v>55.063465267227222</v>
      </c>
      <c r="K70" s="302">
        <v>21700</v>
      </c>
      <c r="L70" s="307">
        <f t="shared" si="1"/>
        <v>4729.0884933641364</v>
      </c>
      <c r="M70" s="304">
        <f t="shared" si="9"/>
        <v>1598.431910757078</v>
      </c>
      <c r="N70" s="304">
        <f t="shared" si="10"/>
        <v>94.581769867282731</v>
      </c>
      <c r="O70" s="308">
        <v>45</v>
      </c>
      <c r="P70" s="305">
        <f t="shared" si="11"/>
        <v>6467.1021739884973</v>
      </c>
      <c r="Q70" s="309">
        <f t="shared" si="12"/>
        <v>0.96250000000000002</v>
      </c>
      <c r="R70" s="367">
        <f t="shared" si="20"/>
        <v>82.595197900840816</v>
      </c>
      <c r="S70" s="302">
        <v>21700</v>
      </c>
      <c r="T70" s="307">
        <f t="shared" si="2"/>
        <v>3152.7256622427576</v>
      </c>
      <c r="U70" s="101">
        <f t="shared" si="14"/>
        <v>1065.621273838052</v>
      </c>
      <c r="V70" s="304">
        <f t="shared" si="15"/>
        <v>63.054513244855151</v>
      </c>
      <c r="W70" s="308">
        <v>30</v>
      </c>
      <c r="X70" s="305">
        <f t="shared" si="16"/>
        <v>4311.4014493256645</v>
      </c>
      <c r="Y70" s="309">
        <f t="shared" si="17"/>
        <v>0.64170000000000005</v>
      </c>
    </row>
    <row r="71" spans="1:25" s="63" customFormat="1" ht="16.5" customHeight="1" x14ac:dyDescent="0.2">
      <c r="A71" s="279">
        <v>54</v>
      </c>
      <c r="B71" s="301">
        <f t="shared" si="18"/>
        <v>33.15164399409327</v>
      </c>
      <c r="C71" s="302">
        <v>21700</v>
      </c>
      <c r="D71" s="303">
        <f t="shared" si="0"/>
        <v>7854.814079398182</v>
      </c>
      <c r="E71" s="304">
        <f t="shared" si="4"/>
        <v>2654.9271588365855</v>
      </c>
      <c r="F71" s="304">
        <f t="shared" si="5"/>
        <v>157.09628158796363</v>
      </c>
      <c r="G71" s="101">
        <v>75</v>
      </c>
      <c r="H71" s="305">
        <f t="shared" si="6"/>
        <v>10741.837519822731</v>
      </c>
      <c r="I71" s="309">
        <f t="shared" si="7"/>
        <v>1.6289</v>
      </c>
      <c r="J71" s="329">
        <f t="shared" si="19"/>
        <v>55.252739990155455</v>
      </c>
      <c r="K71" s="302">
        <v>21700</v>
      </c>
      <c r="L71" s="307">
        <f t="shared" si="1"/>
        <v>4712.8884476389085</v>
      </c>
      <c r="M71" s="304">
        <f t="shared" si="9"/>
        <v>1592.9562953019508</v>
      </c>
      <c r="N71" s="304">
        <f t="shared" si="10"/>
        <v>94.257768952778164</v>
      </c>
      <c r="O71" s="308">
        <v>45</v>
      </c>
      <c r="P71" s="305">
        <f t="shared" si="11"/>
        <v>6445.1025118936368</v>
      </c>
      <c r="Q71" s="309">
        <f t="shared" si="12"/>
        <v>0.97729999999999995</v>
      </c>
      <c r="R71" s="367">
        <f t="shared" si="20"/>
        <v>82.879109985233171</v>
      </c>
      <c r="S71" s="302">
        <v>21700</v>
      </c>
      <c r="T71" s="307">
        <f t="shared" si="2"/>
        <v>3141.9256317592735</v>
      </c>
      <c r="U71" s="101">
        <f t="shared" si="14"/>
        <v>1061.9708635346344</v>
      </c>
      <c r="V71" s="304">
        <f t="shared" si="15"/>
        <v>62.838512635185474</v>
      </c>
      <c r="W71" s="308">
        <v>30</v>
      </c>
      <c r="X71" s="305">
        <f t="shared" si="16"/>
        <v>4296.7350079290936</v>
      </c>
      <c r="Y71" s="309">
        <f t="shared" si="17"/>
        <v>0.65159999999999996</v>
      </c>
    </row>
    <row r="72" spans="1:25" s="63" customFormat="1" ht="16.5" customHeight="1" x14ac:dyDescent="0.2">
      <c r="A72" s="279">
        <v>55</v>
      </c>
      <c r="B72" s="301">
        <f t="shared" si="18"/>
        <v>33.263288059524065</v>
      </c>
      <c r="C72" s="302">
        <v>21700</v>
      </c>
      <c r="D72" s="303">
        <f t="shared" si="0"/>
        <v>7828.450378507946</v>
      </c>
      <c r="E72" s="304">
        <f t="shared" si="4"/>
        <v>2646.0162279356855</v>
      </c>
      <c r="F72" s="304">
        <f t="shared" si="5"/>
        <v>156.56900757015893</v>
      </c>
      <c r="G72" s="101">
        <v>75</v>
      </c>
      <c r="H72" s="305">
        <f t="shared" si="6"/>
        <v>10706.03561401379</v>
      </c>
      <c r="I72" s="309">
        <f t="shared" si="7"/>
        <v>1.6535</v>
      </c>
      <c r="J72" s="329">
        <f t="shared" si="19"/>
        <v>55.438813432540108</v>
      </c>
      <c r="K72" s="302">
        <v>21700</v>
      </c>
      <c r="L72" s="307">
        <f t="shared" si="1"/>
        <v>4697.0702271047676</v>
      </c>
      <c r="M72" s="304">
        <f t="shared" si="9"/>
        <v>1587.6097367614113</v>
      </c>
      <c r="N72" s="304">
        <f t="shared" si="10"/>
        <v>93.941404542095356</v>
      </c>
      <c r="O72" s="308">
        <v>45</v>
      </c>
      <c r="P72" s="305">
        <f t="shared" si="11"/>
        <v>6423.6213684082741</v>
      </c>
      <c r="Q72" s="309">
        <f t="shared" si="12"/>
        <v>0.99209999999999998</v>
      </c>
      <c r="R72" s="367">
        <f t="shared" si="20"/>
        <v>83.158220148810159</v>
      </c>
      <c r="S72" s="302">
        <v>21700</v>
      </c>
      <c r="T72" s="307">
        <f t="shared" si="2"/>
        <v>3131.3801514031784</v>
      </c>
      <c r="U72" s="101">
        <f t="shared" si="14"/>
        <v>1058.4064911742742</v>
      </c>
      <c r="V72" s="304">
        <f t="shared" si="15"/>
        <v>62.627603028063568</v>
      </c>
      <c r="W72" s="308">
        <v>30</v>
      </c>
      <c r="X72" s="305">
        <f t="shared" si="16"/>
        <v>4282.414245605516</v>
      </c>
      <c r="Y72" s="309">
        <f t="shared" si="17"/>
        <v>0.66139999999999999</v>
      </c>
    </row>
    <row r="73" spans="1:25" s="63" customFormat="1" ht="16.5" customHeight="1" x14ac:dyDescent="0.2">
      <c r="A73" s="279">
        <v>56</v>
      </c>
      <c r="B73" s="301">
        <f t="shared" si="18"/>
        <v>33.373080579227953</v>
      </c>
      <c r="C73" s="302">
        <v>21700</v>
      </c>
      <c r="D73" s="303">
        <f t="shared" si="0"/>
        <v>7802.6959297871335</v>
      </c>
      <c r="E73" s="304">
        <f t="shared" si="4"/>
        <v>2637.3112242680509</v>
      </c>
      <c r="F73" s="304">
        <f t="shared" si="5"/>
        <v>156.05391859574269</v>
      </c>
      <c r="G73" s="101">
        <v>75</v>
      </c>
      <c r="H73" s="305">
        <f t="shared" si="6"/>
        <v>10671.061072650926</v>
      </c>
      <c r="I73" s="309">
        <f t="shared" si="7"/>
        <v>1.6779999999999999</v>
      </c>
      <c r="J73" s="329">
        <f t="shared" si="19"/>
        <v>55.621800965379926</v>
      </c>
      <c r="K73" s="302">
        <v>21700</v>
      </c>
      <c r="L73" s="307">
        <f t="shared" si="1"/>
        <v>4681.6175578722796</v>
      </c>
      <c r="M73" s="304">
        <f t="shared" si="9"/>
        <v>1582.3867345608303</v>
      </c>
      <c r="N73" s="304">
        <f t="shared" si="10"/>
        <v>93.632351157445598</v>
      </c>
      <c r="O73" s="308">
        <v>45</v>
      </c>
      <c r="P73" s="305">
        <f t="shared" si="11"/>
        <v>6402.6366435905557</v>
      </c>
      <c r="Q73" s="309">
        <f t="shared" si="12"/>
        <v>1.0067999999999999</v>
      </c>
      <c r="R73" s="367">
        <f t="shared" si="20"/>
        <v>83.432701448069878</v>
      </c>
      <c r="S73" s="302">
        <v>21700</v>
      </c>
      <c r="T73" s="307">
        <f t="shared" si="2"/>
        <v>3121.078371914854</v>
      </c>
      <c r="U73" s="101">
        <f t="shared" si="14"/>
        <v>1054.9244897072206</v>
      </c>
      <c r="V73" s="304">
        <f t="shared" si="15"/>
        <v>62.421567438297082</v>
      </c>
      <c r="W73" s="308">
        <v>30</v>
      </c>
      <c r="X73" s="305">
        <f t="shared" si="16"/>
        <v>4268.424429060371</v>
      </c>
      <c r="Y73" s="309">
        <f t="shared" si="17"/>
        <v>0.67120000000000002</v>
      </c>
    </row>
    <row r="74" spans="1:25" s="63" customFormat="1" ht="16.5" customHeight="1" x14ac:dyDescent="0.2">
      <c r="A74" s="278">
        <v>57</v>
      </c>
      <c r="B74" s="301">
        <f t="shared" si="18"/>
        <v>33.481087099873484</v>
      </c>
      <c r="C74" s="302">
        <v>21700</v>
      </c>
      <c r="D74" s="303">
        <f t="shared" si="0"/>
        <v>7777.5252405404708</v>
      </c>
      <c r="E74" s="304">
        <f t="shared" si="4"/>
        <v>2628.8035313026789</v>
      </c>
      <c r="F74" s="304">
        <f t="shared" si="5"/>
        <v>155.55050481080943</v>
      </c>
      <c r="G74" s="101">
        <v>75</v>
      </c>
      <c r="H74" s="305">
        <f t="shared" si="6"/>
        <v>10636.879276653959</v>
      </c>
      <c r="I74" s="309">
        <f t="shared" si="7"/>
        <v>1.7024999999999999</v>
      </c>
      <c r="J74" s="329">
        <f t="shared" si="19"/>
        <v>55.801811833122478</v>
      </c>
      <c r="K74" s="302">
        <v>21700</v>
      </c>
      <c r="L74" s="307">
        <f t="shared" si="1"/>
        <v>4666.5151443242821</v>
      </c>
      <c r="M74" s="304">
        <f t="shared" si="9"/>
        <v>1577.2821187816071</v>
      </c>
      <c r="N74" s="304">
        <f t="shared" si="10"/>
        <v>93.33030288648564</v>
      </c>
      <c r="O74" s="308">
        <v>45</v>
      </c>
      <c r="P74" s="305">
        <f t="shared" si="11"/>
        <v>6382.1275659923749</v>
      </c>
      <c r="Q74" s="309">
        <f t="shared" si="12"/>
        <v>1.0215000000000001</v>
      </c>
      <c r="R74" s="367">
        <f t="shared" si="20"/>
        <v>83.7027177496837</v>
      </c>
      <c r="S74" s="302">
        <v>21700</v>
      </c>
      <c r="T74" s="307">
        <f t="shared" si="2"/>
        <v>3111.0100962161891</v>
      </c>
      <c r="U74" s="101">
        <f t="shared" si="14"/>
        <v>1051.5214125210719</v>
      </c>
      <c r="V74" s="304">
        <f t="shared" si="15"/>
        <v>62.220201924323781</v>
      </c>
      <c r="W74" s="308">
        <v>30</v>
      </c>
      <c r="X74" s="305">
        <f t="shared" si="16"/>
        <v>4254.7517106615851</v>
      </c>
      <c r="Y74" s="309">
        <f t="shared" si="17"/>
        <v>0.68100000000000005</v>
      </c>
    </row>
    <row r="75" spans="1:25" s="63" customFormat="1" ht="16.5" customHeight="1" x14ac:dyDescent="0.2">
      <c r="A75" s="279">
        <v>58</v>
      </c>
      <c r="B75" s="301">
        <f t="shared" si="18"/>
        <v>33.587369747948834</v>
      </c>
      <c r="C75" s="302">
        <v>21700</v>
      </c>
      <c r="D75" s="303">
        <f t="shared" si="0"/>
        <v>7752.9143232748229</v>
      </c>
      <c r="E75" s="304">
        <f t="shared" si="4"/>
        <v>2620.4850412668898</v>
      </c>
      <c r="F75" s="304">
        <f t="shared" si="5"/>
        <v>155.05828646549645</v>
      </c>
      <c r="G75" s="101">
        <v>75</v>
      </c>
      <c r="H75" s="305">
        <f t="shared" si="6"/>
        <v>10603.457651007209</v>
      </c>
      <c r="I75" s="309">
        <f t="shared" si="7"/>
        <v>1.7267999999999999</v>
      </c>
      <c r="J75" s="329">
        <f t="shared" si="19"/>
        <v>55.978949579914726</v>
      </c>
      <c r="K75" s="302">
        <v>21700</v>
      </c>
      <c r="L75" s="307">
        <f t="shared" si="1"/>
        <v>4651.7485939648941</v>
      </c>
      <c r="M75" s="304">
        <f t="shared" si="9"/>
        <v>1572.291024760134</v>
      </c>
      <c r="N75" s="304">
        <f t="shared" si="10"/>
        <v>93.034971879297885</v>
      </c>
      <c r="O75" s="308">
        <v>45</v>
      </c>
      <c r="P75" s="305">
        <f t="shared" si="11"/>
        <v>6362.0745906043257</v>
      </c>
      <c r="Q75" s="309">
        <f t="shared" si="12"/>
        <v>1.0361</v>
      </c>
      <c r="R75" s="367">
        <f t="shared" si="20"/>
        <v>83.968424369872082</v>
      </c>
      <c r="S75" s="302">
        <v>21700</v>
      </c>
      <c r="T75" s="307">
        <f t="shared" si="2"/>
        <v>3101.1657293099297</v>
      </c>
      <c r="U75" s="101">
        <f t="shared" si="14"/>
        <v>1048.194016506756</v>
      </c>
      <c r="V75" s="304">
        <f t="shared" si="15"/>
        <v>62.023314586198595</v>
      </c>
      <c r="W75" s="308">
        <v>30</v>
      </c>
      <c r="X75" s="305">
        <f t="shared" si="16"/>
        <v>4241.3830604028844</v>
      </c>
      <c r="Y75" s="309">
        <f t="shared" si="17"/>
        <v>0.69069999999999998</v>
      </c>
    </row>
    <row r="76" spans="1:25" s="63" customFormat="1" ht="16.5" customHeight="1" x14ac:dyDescent="0.2">
      <c r="A76" s="279">
        <v>59</v>
      </c>
      <c r="B76" s="301">
        <f t="shared" si="18"/>
        <v>33.691987463649809</v>
      </c>
      <c r="C76" s="302">
        <v>21700</v>
      </c>
      <c r="D76" s="303">
        <f t="shared" si="0"/>
        <v>7728.8405820803782</v>
      </c>
      <c r="E76" s="304">
        <f t="shared" si="4"/>
        <v>2612.3481167431678</v>
      </c>
      <c r="F76" s="304">
        <f t="shared" si="5"/>
        <v>154.57681164160758</v>
      </c>
      <c r="G76" s="101">
        <v>75</v>
      </c>
      <c r="H76" s="305">
        <f t="shared" si="6"/>
        <v>10570.765510465153</v>
      </c>
      <c r="I76" s="309">
        <f t="shared" si="7"/>
        <v>1.7512000000000001</v>
      </c>
      <c r="J76" s="329">
        <f t="shared" si="19"/>
        <v>56.153312439416354</v>
      </c>
      <c r="K76" s="302">
        <v>21700</v>
      </c>
      <c r="L76" s="307">
        <f t="shared" si="1"/>
        <v>4637.3043492482266</v>
      </c>
      <c r="M76" s="304">
        <f t="shared" si="9"/>
        <v>1567.4088700459004</v>
      </c>
      <c r="N76" s="304">
        <f t="shared" si="10"/>
        <v>92.746086984964535</v>
      </c>
      <c r="O76" s="308">
        <v>45</v>
      </c>
      <c r="P76" s="305">
        <f t="shared" si="11"/>
        <v>6342.4593062790918</v>
      </c>
      <c r="Q76" s="309">
        <f t="shared" si="12"/>
        <v>1.0507</v>
      </c>
      <c r="R76" s="367">
        <f t="shared" si="20"/>
        <v>84.229968659124523</v>
      </c>
      <c r="S76" s="302">
        <v>21700</v>
      </c>
      <c r="T76" s="307">
        <f t="shared" si="2"/>
        <v>3091.5362328321517</v>
      </c>
      <c r="U76" s="101">
        <f t="shared" si="14"/>
        <v>1044.9392466972672</v>
      </c>
      <c r="V76" s="304">
        <f t="shared" si="15"/>
        <v>61.830724656643035</v>
      </c>
      <c r="W76" s="308">
        <v>30</v>
      </c>
      <c r="X76" s="305">
        <f t="shared" si="16"/>
        <v>4228.3062041860621</v>
      </c>
      <c r="Y76" s="309">
        <f t="shared" si="17"/>
        <v>0.70050000000000001</v>
      </c>
    </row>
    <row r="77" spans="1:25" s="63" customFormat="1" ht="16.5" customHeight="1" x14ac:dyDescent="0.2">
      <c r="A77" s="280">
        <v>60</v>
      </c>
      <c r="B77" s="301">
        <f t="shared" si="18"/>
        <v>33.79499621511043</v>
      </c>
      <c r="C77" s="302">
        <v>21700</v>
      </c>
      <c r="D77" s="303">
        <f t="shared" si="0"/>
        <v>7705.2827093843516</v>
      </c>
      <c r="E77" s="304">
        <f t="shared" si="4"/>
        <v>2604.3855557719107</v>
      </c>
      <c r="F77" s="304">
        <f t="shared" si="5"/>
        <v>154.10565418768704</v>
      </c>
      <c r="G77" s="101">
        <v>75</v>
      </c>
      <c r="H77" s="305">
        <f t="shared" si="6"/>
        <v>10538.77391934395</v>
      </c>
      <c r="I77" s="309">
        <f t="shared" si="7"/>
        <v>1.7754000000000001</v>
      </c>
      <c r="J77" s="329">
        <f t="shared" si="19"/>
        <v>56.324993691850722</v>
      </c>
      <c r="K77" s="302">
        <v>21700</v>
      </c>
      <c r="L77" s="307">
        <f t="shared" si="1"/>
        <v>4623.1696256306104</v>
      </c>
      <c r="M77" s="304">
        <f t="shared" si="9"/>
        <v>1562.6313334631461</v>
      </c>
      <c r="N77" s="304">
        <f t="shared" si="10"/>
        <v>92.463392512612216</v>
      </c>
      <c r="O77" s="308">
        <v>45</v>
      </c>
      <c r="P77" s="305">
        <f t="shared" si="11"/>
        <v>6323.2643516063681</v>
      </c>
      <c r="Q77" s="309">
        <f t="shared" si="12"/>
        <v>1.0651999999999999</v>
      </c>
      <c r="R77" s="367">
        <f t="shared" si="20"/>
        <v>84.487490537776068</v>
      </c>
      <c r="S77" s="302">
        <v>21700</v>
      </c>
      <c r="T77" s="307">
        <f t="shared" si="2"/>
        <v>3082.1130837537407</v>
      </c>
      <c r="U77" s="101">
        <f t="shared" si="14"/>
        <v>1041.7542223087642</v>
      </c>
      <c r="V77" s="304">
        <f t="shared" si="15"/>
        <v>61.642261675074813</v>
      </c>
      <c r="W77" s="308">
        <v>30</v>
      </c>
      <c r="X77" s="305">
        <f t="shared" si="16"/>
        <v>4215.5095677375803</v>
      </c>
      <c r="Y77" s="309">
        <f t="shared" si="17"/>
        <v>0.71020000000000005</v>
      </c>
    </row>
    <row r="78" spans="1:25" s="63" customFormat="1" ht="16.5" customHeight="1" x14ac:dyDescent="0.2">
      <c r="A78" s="279">
        <v>61</v>
      </c>
      <c r="B78" s="301">
        <f t="shared" si="18"/>
        <v>33.896449194926099</v>
      </c>
      <c r="C78" s="302">
        <v>21700</v>
      </c>
      <c r="D78" s="303">
        <f t="shared" si="0"/>
        <v>7682.2205919721764</v>
      </c>
      <c r="E78" s="304">
        <f t="shared" si="4"/>
        <v>2596.5905600865954</v>
      </c>
      <c r="F78" s="304">
        <f t="shared" si="5"/>
        <v>153.64441183944353</v>
      </c>
      <c r="G78" s="101">
        <v>75</v>
      </c>
      <c r="H78" s="305">
        <f t="shared" si="6"/>
        <v>10507.455563898215</v>
      </c>
      <c r="I78" s="309">
        <f t="shared" si="7"/>
        <v>1.7996000000000001</v>
      </c>
      <c r="J78" s="329">
        <f t="shared" si="19"/>
        <v>56.494081991543503</v>
      </c>
      <c r="K78" s="302">
        <v>21700</v>
      </c>
      <c r="L78" s="307">
        <f t="shared" si="1"/>
        <v>4609.3323551833055</v>
      </c>
      <c r="M78" s="304">
        <f t="shared" si="9"/>
        <v>1557.9543360519572</v>
      </c>
      <c r="N78" s="304">
        <f t="shared" si="10"/>
        <v>92.186647103666118</v>
      </c>
      <c r="O78" s="308">
        <v>45</v>
      </c>
      <c r="P78" s="305">
        <f t="shared" si="11"/>
        <v>6304.4733383389294</v>
      </c>
      <c r="Q78" s="309">
        <f t="shared" si="12"/>
        <v>1.0798000000000001</v>
      </c>
      <c r="R78" s="367">
        <f t="shared" si="20"/>
        <v>84.741122987315237</v>
      </c>
      <c r="S78" s="302">
        <v>21700</v>
      </c>
      <c r="T78" s="307">
        <f t="shared" si="2"/>
        <v>3072.8882367888709</v>
      </c>
      <c r="U78" s="101">
        <f t="shared" si="14"/>
        <v>1038.6362240346382</v>
      </c>
      <c r="V78" s="304">
        <f t="shared" si="15"/>
        <v>61.457764735777417</v>
      </c>
      <c r="W78" s="308">
        <v>30</v>
      </c>
      <c r="X78" s="305">
        <f t="shared" si="16"/>
        <v>4202.9822255592862</v>
      </c>
      <c r="Y78" s="309">
        <f t="shared" si="17"/>
        <v>0.7198</v>
      </c>
    </row>
    <row r="79" spans="1:25" s="63" customFormat="1" ht="16.5" customHeight="1" x14ac:dyDescent="0.2">
      <c r="A79" s="279">
        <v>62</v>
      </c>
      <c r="B79" s="301">
        <f t="shared" si="18"/>
        <v>33.996397000696959</v>
      </c>
      <c r="C79" s="302">
        <v>21700</v>
      </c>
      <c r="D79" s="303">
        <f t="shared" si="0"/>
        <v>7659.6352253052446</v>
      </c>
      <c r="E79" s="304">
        <f t="shared" si="4"/>
        <v>2588.9567061531725</v>
      </c>
      <c r="F79" s="304">
        <f t="shared" si="5"/>
        <v>153.19270450610489</v>
      </c>
      <c r="G79" s="101">
        <v>75</v>
      </c>
      <c r="H79" s="305">
        <f t="shared" si="6"/>
        <v>10476.784635964523</v>
      </c>
      <c r="I79" s="309">
        <f t="shared" si="7"/>
        <v>1.8237000000000001</v>
      </c>
      <c r="J79" s="329">
        <f t="shared" si="19"/>
        <v>56.660661667828265</v>
      </c>
      <c r="K79" s="302">
        <v>21700</v>
      </c>
      <c r="L79" s="307">
        <f t="shared" si="1"/>
        <v>4595.7811351831469</v>
      </c>
      <c r="M79" s="304">
        <f t="shared" si="9"/>
        <v>1553.3740236919034</v>
      </c>
      <c r="N79" s="304">
        <f t="shared" si="10"/>
        <v>91.915622703662947</v>
      </c>
      <c r="O79" s="308">
        <v>45</v>
      </c>
      <c r="P79" s="305">
        <f t="shared" si="11"/>
        <v>6286.0707815787127</v>
      </c>
      <c r="Q79" s="309">
        <f t="shared" si="12"/>
        <v>1.0942000000000001</v>
      </c>
      <c r="R79" s="367">
        <f t="shared" si="20"/>
        <v>84.990992501742397</v>
      </c>
      <c r="S79" s="302">
        <v>21700</v>
      </c>
      <c r="T79" s="307">
        <f t="shared" si="2"/>
        <v>3063.8540901220981</v>
      </c>
      <c r="U79" s="101">
        <f t="shared" si="14"/>
        <v>1035.5826824612691</v>
      </c>
      <c r="V79" s="304">
        <f t="shared" si="15"/>
        <v>61.277081802441963</v>
      </c>
      <c r="W79" s="308">
        <v>30</v>
      </c>
      <c r="X79" s="305">
        <f t="shared" si="16"/>
        <v>4190.7138543858091</v>
      </c>
      <c r="Y79" s="309">
        <f t="shared" si="17"/>
        <v>0.72950000000000004</v>
      </c>
    </row>
    <row r="80" spans="1:25" s="63" customFormat="1" ht="16.5" customHeight="1" x14ac:dyDescent="0.2">
      <c r="A80" s="279">
        <v>63</v>
      </c>
      <c r="B80" s="301">
        <f t="shared" si="18"/>
        <v>34.094887801125921</v>
      </c>
      <c r="C80" s="302">
        <v>21700</v>
      </c>
      <c r="D80" s="303">
        <f t="shared" si="0"/>
        <v>7637.5086352799426</v>
      </c>
      <c r="E80" s="304">
        <f t="shared" si="4"/>
        <v>2581.4779187246204</v>
      </c>
      <c r="F80" s="304">
        <f t="shared" si="5"/>
        <v>152.75017270559886</v>
      </c>
      <c r="G80" s="101">
        <v>75</v>
      </c>
      <c r="H80" s="305">
        <f t="shared" si="6"/>
        <v>10446.736726710162</v>
      </c>
      <c r="I80" s="309">
        <f t="shared" si="7"/>
        <v>1.8478000000000001</v>
      </c>
      <c r="J80" s="329">
        <f t="shared" si="19"/>
        <v>56.824813001876535</v>
      </c>
      <c r="K80" s="302">
        <v>21700</v>
      </c>
      <c r="L80" s="307">
        <f t="shared" si="1"/>
        <v>4582.5051811679659</v>
      </c>
      <c r="M80" s="304">
        <f t="shared" si="9"/>
        <v>1548.8867512347724</v>
      </c>
      <c r="N80" s="304">
        <f t="shared" si="10"/>
        <v>91.650103623359314</v>
      </c>
      <c r="O80" s="308">
        <v>45</v>
      </c>
      <c r="P80" s="305">
        <f t="shared" si="11"/>
        <v>6268.0420360260978</v>
      </c>
      <c r="Q80" s="309">
        <f t="shared" si="12"/>
        <v>1.1087</v>
      </c>
      <c r="R80" s="367">
        <f t="shared" si="20"/>
        <v>85.237219502814796</v>
      </c>
      <c r="S80" s="302">
        <v>21700</v>
      </c>
      <c r="T80" s="307">
        <f t="shared" si="2"/>
        <v>3055.0034541119771</v>
      </c>
      <c r="U80" s="101">
        <f t="shared" si="14"/>
        <v>1032.5911674898482</v>
      </c>
      <c r="V80" s="304">
        <f t="shared" si="15"/>
        <v>61.100069082239543</v>
      </c>
      <c r="W80" s="308">
        <v>30</v>
      </c>
      <c r="X80" s="305">
        <f t="shared" si="16"/>
        <v>4178.6946906840649</v>
      </c>
      <c r="Y80" s="309">
        <f t="shared" si="17"/>
        <v>0.73909999999999998</v>
      </c>
    </row>
    <row r="81" spans="1:25" s="63" customFormat="1" ht="16.5" customHeight="1" x14ac:dyDescent="0.2">
      <c r="A81" s="279">
        <v>64</v>
      </c>
      <c r="B81" s="301">
        <f t="shared" si="18"/>
        <v>34.191967489036379</v>
      </c>
      <c r="C81" s="302">
        <v>21700</v>
      </c>
      <c r="D81" s="303">
        <f t="shared" si="0"/>
        <v>7615.8238066732192</v>
      </c>
      <c r="E81" s="304">
        <f t="shared" si="4"/>
        <v>2574.148446655548</v>
      </c>
      <c r="F81" s="304">
        <f t="shared" si="5"/>
        <v>152.31647613346439</v>
      </c>
      <c r="G81" s="101">
        <v>75</v>
      </c>
      <c r="H81" s="305">
        <f t="shared" si="6"/>
        <v>10417.288729462232</v>
      </c>
      <c r="I81" s="309">
        <f t="shared" si="7"/>
        <v>1.8717999999999999</v>
      </c>
      <c r="J81" s="329">
        <f t="shared" si="19"/>
        <v>56.986612481727299</v>
      </c>
      <c r="K81" s="302">
        <v>21700</v>
      </c>
      <c r="L81" s="307">
        <f t="shared" si="1"/>
        <v>4569.4942840039312</v>
      </c>
      <c r="M81" s="304">
        <f t="shared" si="9"/>
        <v>1544.4890679933285</v>
      </c>
      <c r="N81" s="304">
        <f t="shared" si="10"/>
        <v>91.389885680078621</v>
      </c>
      <c r="O81" s="308">
        <v>45</v>
      </c>
      <c r="P81" s="305">
        <f t="shared" si="11"/>
        <v>6250.3732376773387</v>
      </c>
      <c r="Q81" s="309">
        <f t="shared" si="12"/>
        <v>1.1231</v>
      </c>
      <c r="R81" s="367">
        <f t="shared" si="20"/>
        <v>85.479918722590938</v>
      </c>
      <c r="S81" s="302">
        <v>21700</v>
      </c>
      <c r="T81" s="307">
        <f t="shared" si="2"/>
        <v>3046.3295226692881</v>
      </c>
      <c r="U81" s="101">
        <f t="shared" si="14"/>
        <v>1029.6593786622193</v>
      </c>
      <c r="V81" s="304">
        <f t="shared" si="15"/>
        <v>60.926590453385764</v>
      </c>
      <c r="W81" s="308">
        <v>30</v>
      </c>
      <c r="X81" s="305">
        <f t="shared" si="16"/>
        <v>4166.9154917848928</v>
      </c>
      <c r="Y81" s="309">
        <f t="shared" si="17"/>
        <v>0.74870000000000003</v>
      </c>
    </row>
    <row r="82" spans="1:25" s="63" customFormat="1" ht="16.5" customHeight="1" x14ac:dyDescent="0.2">
      <c r="A82" s="279">
        <v>65</v>
      </c>
      <c r="B82" s="301">
        <f t="shared" si="18"/>
        <v>34.287679822526677</v>
      </c>
      <c r="C82" s="302">
        <v>21700</v>
      </c>
      <c r="D82" s="303">
        <f t="shared" ref="D82:D145" si="21">12*(1/B82*C82)</f>
        <v>7594.5646176070422</v>
      </c>
      <c r="E82" s="304">
        <f t="shared" si="4"/>
        <v>2566.96284075118</v>
      </c>
      <c r="F82" s="304">
        <f t="shared" si="5"/>
        <v>151.89129235214085</v>
      </c>
      <c r="G82" s="101">
        <v>75</v>
      </c>
      <c r="H82" s="305">
        <f t="shared" si="6"/>
        <v>10388.418750710362</v>
      </c>
      <c r="I82" s="309">
        <f t="shared" si="7"/>
        <v>1.8956999999999999</v>
      </c>
      <c r="J82" s="329">
        <f t="shared" si="19"/>
        <v>57.146133037544466</v>
      </c>
      <c r="K82" s="302">
        <v>21700</v>
      </c>
      <c r="L82" s="307">
        <f t="shared" ref="L82:L145" si="22">12*(1/J82*K82)</f>
        <v>4556.738770564225</v>
      </c>
      <c r="M82" s="304">
        <f t="shared" si="9"/>
        <v>1540.177704450708</v>
      </c>
      <c r="N82" s="304">
        <f t="shared" si="10"/>
        <v>91.134775411284508</v>
      </c>
      <c r="O82" s="308">
        <v>45</v>
      </c>
      <c r="P82" s="305">
        <f t="shared" si="11"/>
        <v>6233.0512504262178</v>
      </c>
      <c r="Q82" s="309">
        <f t="shared" si="12"/>
        <v>1.1374</v>
      </c>
      <c r="R82" s="367">
        <f t="shared" si="20"/>
        <v>85.719199556316681</v>
      </c>
      <c r="S82" s="302">
        <v>21700</v>
      </c>
      <c r="T82" s="307">
        <f t="shared" ref="T82:T145" si="23">12*(1/R82*S82)</f>
        <v>3037.8258470428173</v>
      </c>
      <c r="U82" s="101">
        <f t="shared" si="14"/>
        <v>1026.7851363004722</v>
      </c>
      <c r="V82" s="304">
        <f t="shared" si="15"/>
        <v>60.756516940856343</v>
      </c>
      <c r="W82" s="308">
        <v>30</v>
      </c>
      <c r="X82" s="305">
        <f t="shared" si="16"/>
        <v>4155.3675002841455</v>
      </c>
      <c r="Y82" s="309">
        <f t="shared" si="17"/>
        <v>0.75829999999999997</v>
      </c>
    </row>
    <row r="83" spans="1:25" s="63" customFormat="1" ht="16.5" customHeight="1" x14ac:dyDescent="0.2">
      <c r="A83" s="279">
        <v>66</v>
      </c>
      <c r="B83" s="301">
        <f t="shared" si="18"/>
        <v>34.382066555347983</v>
      </c>
      <c r="C83" s="302">
        <v>21700</v>
      </c>
      <c r="D83" s="303">
        <f t="shared" si="21"/>
        <v>7573.7157794401364</v>
      </c>
      <c r="E83" s="304">
        <f t="shared" ref="E83:E146" si="24">D83*33.8%</f>
        <v>2559.9159334507658</v>
      </c>
      <c r="F83" s="304">
        <f t="shared" ref="F83:F146" si="25">D83*2%</f>
        <v>151.47431558880274</v>
      </c>
      <c r="G83" s="101">
        <v>75</v>
      </c>
      <c r="H83" s="305">
        <f t="shared" ref="H83:H146" si="26">SUM(D83:G83)</f>
        <v>10360.106028479706</v>
      </c>
      <c r="I83" s="309">
        <f t="shared" ref="I83:I146" si="27">ROUND(A83/B83,4)</f>
        <v>1.9196</v>
      </c>
      <c r="J83" s="329">
        <f t="shared" si="19"/>
        <v>57.303444258913309</v>
      </c>
      <c r="K83" s="302">
        <v>21700</v>
      </c>
      <c r="L83" s="307">
        <f t="shared" si="22"/>
        <v>4544.2294676640822</v>
      </c>
      <c r="M83" s="304">
        <f t="shared" ref="M83:M146" si="28">L83*33.8%</f>
        <v>1535.9495600704597</v>
      </c>
      <c r="N83" s="304">
        <f t="shared" ref="N83:N146" si="29">L83*2%</f>
        <v>90.88458935328164</v>
      </c>
      <c r="O83" s="308">
        <v>45</v>
      </c>
      <c r="P83" s="305">
        <f t="shared" ref="P83:P146" si="30">SUM(L83:O83)</f>
        <v>6216.0636170878233</v>
      </c>
      <c r="Q83" s="309">
        <f t="shared" ref="Q83:Q146" si="31">ROUND(A83/J83,4)</f>
        <v>1.1517999999999999</v>
      </c>
      <c r="R83" s="367">
        <f t="shared" si="20"/>
        <v>85.955166388369946</v>
      </c>
      <c r="S83" s="302">
        <v>21700</v>
      </c>
      <c r="T83" s="307">
        <f t="shared" si="23"/>
        <v>3029.4863117760551</v>
      </c>
      <c r="U83" s="101">
        <f t="shared" ref="U83:U146" si="32">T83*33.8%</f>
        <v>1023.9663733803065</v>
      </c>
      <c r="V83" s="304">
        <f t="shared" ref="V83:V146" si="33">T83*2%</f>
        <v>60.589726235521105</v>
      </c>
      <c r="W83" s="308">
        <v>30</v>
      </c>
      <c r="X83" s="305">
        <f t="shared" ref="X83:X146" si="34">SUM(T83:W83)</f>
        <v>4144.0424113918825</v>
      </c>
      <c r="Y83" s="309">
        <f t="shared" ref="Y83:Y146" si="35">ROUND(A83/R83,4)</f>
        <v>0.76780000000000004</v>
      </c>
    </row>
    <row r="84" spans="1:25" s="63" customFormat="1" ht="16.5" customHeight="1" x14ac:dyDescent="0.2">
      <c r="A84" s="279">
        <v>67</v>
      </c>
      <c r="B84" s="301">
        <f t="shared" si="18"/>
        <v>34.475167557478294</v>
      </c>
      <c r="C84" s="302">
        <v>21700</v>
      </c>
      <c r="D84" s="303">
        <f t="shared" si="21"/>
        <v>7553.2627815615788</v>
      </c>
      <c r="E84" s="304">
        <f t="shared" si="24"/>
        <v>2553.0028201678133</v>
      </c>
      <c r="F84" s="304">
        <f t="shared" si="25"/>
        <v>151.06525563123157</v>
      </c>
      <c r="G84" s="101">
        <v>75</v>
      </c>
      <c r="H84" s="305">
        <f t="shared" si="26"/>
        <v>10332.330857360623</v>
      </c>
      <c r="I84" s="309">
        <f t="shared" si="27"/>
        <v>1.9434</v>
      </c>
      <c r="J84" s="329">
        <f t="shared" si="19"/>
        <v>57.458612595797156</v>
      </c>
      <c r="K84" s="302">
        <v>21700</v>
      </c>
      <c r="L84" s="307">
        <f t="shared" si="22"/>
        <v>4531.9576689369469</v>
      </c>
      <c r="M84" s="304">
        <f t="shared" si="28"/>
        <v>1531.8016921006879</v>
      </c>
      <c r="N84" s="304">
        <f t="shared" si="29"/>
        <v>90.639153378738939</v>
      </c>
      <c r="O84" s="308">
        <v>45</v>
      </c>
      <c r="P84" s="305">
        <f t="shared" si="30"/>
        <v>6199.3985144163744</v>
      </c>
      <c r="Q84" s="309">
        <f t="shared" si="31"/>
        <v>1.1660999999999999</v>
      </c>
      <c r="R84" s="367">
        <f t="shared" si="20"/>
        <v>86.187918893695723</v>
      </c>
      <c r="S84" s="302">
        <v>21700</v>
      </c>
      <c r="T84" s="307">
        <f t="shared" si="23"/>
        <v>3021.3051126246319</v>
      </c>
      <c r="U84" s="101">
        <f t="shared" si="32"/>
        <v>1021.2011280671255</v>
      </c>
      <c r="V84" s="304">
        <f t="shared" si="33"/>
        <v>60.42610225249264</v>
      </c>
      <c r="W84" s="308">
        <v>30</v>
      </c>
      <c r="X84" s="305">
        <f t="shared" si="34"/>
        <v>4132.9323429442502</v>
      </c>
      <c r="Y84" s="309">
        <f t="shared" si="35"/>
        <v>0.77739999999999998</v>
      </c>
    </row>
    <row r="85" spans="1:25" s="63" customFormat="1" ht="16.5" customHeight="1" x14ac:dyDescent="0.2">
      <c r="A85" s="279">
        <v>68</v>
      </c>
      <c r="B85" s="301">
        <f t="shared" si="18"/>
        <v>34.567020926763981</v>
      </c>
      <c r="C85" s="302">
        <v>21700</v>
      </c>
      <c r="D85" s="303">
        <f t="shared" si="21"/>
        <v>7533.1918406188652</v>
      </c>
      <c r="E85" s="304">
        <f t="shared" si="24"/>
        <v>2546.2188421291762</v>
      </c>
      <c r="F85" s="304">
        <f t="shared" si="25"/>
        <v>150.6638368123773</v>
      </c>
      <c r="G85" s="101">
        <v>75</v>
      </c>
      <c r="H85" s="305">
        <f t="shared" si="26"/>
        <v>10305.074519560418</v>
      </c>
      <c r="I85" s="309">
        <f t="shared" si="27"/>
        <v>1.9672000000000001</v>
      </c>
      <c r="J85" s="329">
        <f t="shared" si="19"/>
        <v>57.611701544606639</v>
      </c>
      <c r="K85" s="302">
        <v>21700</v>
      </c>
      <c r="L85" s="307">
        <f t="shared" si="22"/>
        <v>4519.9151043713191</v>
      </c>
      <c r="M85" s="304">
        <f t="shared" si="28"/>
        <v>1527.7313052775057</v>
      </c>
      <c r="N85" s="304">
        <f t="shared" si="29"/>
        <v>90.398302087426387</v>
      </c>
      <c r="O85" s="308">
        <v>45</v>
      </c>
      <c r="P85" s="305">
        <f t="shared" si="30"/>
        <v>6183.0447117362519</v>
      </c>
      <c r="Q85" s="309">
        <f t="shared" si="31"/>
        <v>1.1802999999999999</v>
      </c>
      <c r="R85" s="367">
        <f t="shared" si="20"/>
        <v>86.417552316909948</v>
      </c>
      <c r="S85" s="302">
        <v>21700</v>
      </c>
      <c r="T85" s="307">
        <f t="shared" si="23"/>
        <v>3013.2767362475461</v>
      </c>
      <c r="U85" s="101">
        <f t="shared" si="32"/>
        <v>1018.4875368516705</v>
      </c>
      <c r="V85" s="304">
        <f t="shared" si="33"/>
        <v>60.265534724950925</v>
      </c>
      <c r="W85" s="308">
        <v>30</v>
      </c>
      <c r="X85" s="305">
        <f t="shared" si="34"/>
        <v>4122.0298078241676</v>
      </c>
      <c r="Y85" s="309">
        <f t="shared" si="35"/>
        <v>0.78690000000000004</v>
      </c>
    </row>
    <row r="86" spans="1:25" s="63" customFormat="1" ht="16.5" customHeight="1" x14ac:dyDescent="0.2">
      <c r="A86" s="279">
        <v>69</v>
      </c>
      <c r="B86" s="301">
        <f t="shared" si="18"/>
        <v>34.657663092411319</v>
      </c>
      <c r="C86" s="302">
        <v>21700</v>
      </c>
      <c r="D86" s="303">
        <f t="shared" si="21"/>
        <v>7513.4898537638992</v>
      </c>
      <c r="E86" s="304">
        <f t="shared" si="24"/>
        <v>2539.5595705721976</v>
      </c>
      <c r="F86" s="304">
        <f t="shared" si="25"/>
        <v>150.26979707527798</v>
      </c>
      <c r="G86" s="101">
        <v>75</v>
      </c>
      <c r="H86" s="305">
        <f t="shared" si="26"/>
        <v>10278.319221411375</v>
      </c>
      <c r="I86" s="309">
        <f t="shared" si="27"/>
        <v>1.9908999999999999</v>
      </c>
      <c r="J86" s="329">
        <f t="shared" si="19"/>
        <v>57.762771820685536</v>
      </c>
      <c r="K86" s="302">
        <v>21700</v>
      </c>
      <c r="L86" s="307">
        <f t="shared" si="22"/>
        <v>4508.0939122583386</v>
      </c>
      <c r="M86" s="304">
        <f t="shared" si="28"/>
        <v>1523.7357423433184</v>
      </c>
      <c r="N86" s="304">
        <f t="shared" si="29"/>
        <v>90.161878245166776</v>
      </c>
      <c r="O86" s="308">
        <v>45</v>
      </c>
      <c r="P86" s="305">
        <f t="shared" si="30"/>
        <v>6166.9915328468242</v>
      </c>
      <c r="Q86" s="309">
        <f t="shared" si="31"/>
        <v>1.1944999999999999</v>
      </c>
      <c r="R86" s="367">
        <f t="shared" si="20"/>
        <v>86.644157731028287</v>
      </c>
      <c r="S86" s="302">
        <v>21700</v>
      </c>
      <c r="T86" s="307">
        <f t="shared" si="23"/>
        <v>3005.3959415055597</v>
      </c>
      <c r="U86" s="101">
        <f t="shared" si="32"/>
        <v>1015.8238282288791</v>
      </c>
      <c r="V86" s="304">
        <f t="shared" si="33"/>
        <v>60.107918830111196</v>
      </c>
      <c r="W86" s="308">
        <v>30</v>
      </c>
      <c r="X86" s="305">
        <f t="shared" si="34"/>
        <v>4111.32768856455</v>
      </c>
      <c r="Y86" s="309">
        <f t="shared" si="35"/>
        <v>0.7964</v>
      </c>
    </row>
    <row r="87" spans="1:25" s="63" customFormat="1" ht="16.5" customHeight="1" x14ac:dyDescent="0.2">
      <c r="A87" s="280">
        <v>70</v>
      </c>
      <c r="B87" s="301">
        <f t="shared" si="18"/>
        <v>34.747128911031965</v>
      </c>
      <c r="C87" s="302">
        <v>21700</v>
      </c>
      <c r="D87" s="303">
        <f t="shared" si="21"/>
        <v>7494.1443555448659</v>
      </c>
      <c r="E87" s="304">
        <f t="shared" si="24"/>
        <v>2533.0207921741644</v>
      </c>
      <c r="F87" s="304">
        <f t="shared" si="25"/>
        <v>149.88288711089731</v>
      </c>
      <c r="G87" s="101">
        <v>75</v>
      </c>
      <c r="H87" s="305">
        <f t="shared" si="26"/>
        <v>10252.048034829928</v>
      </c>
      <c r="I87" s="309">
        <f t="shared" si="27"/>
        <v>2.0146000000000002</v>
      </c>
      <c r="J87" s="329">
        <f t="shared" si="19"/>
        <v>57.911881518386608</v>
      </c>
      <c r="K87" s="302">
        <v>21700</v>
      </c>
      <c r="L87" s="307">
        <f t="shared" si="22"/>
        <v>4496.4866133269197</v>
      </c>
      <c r="M87" s="304">
        <f t="shared" si="28"/>
        <v>1519.8124753044988</v>
      </c>
      <c r="N87" s="304">
        <f t="shared" si="29"/>
        <v>89.929732266538394</v>
      </c>
      <c r="O87" s="308">
        <v>45</v>
      </c>
      <c r="P87" s="305">
        <f t="shared" si="30"/>
        <v>6151.2288208979571</v>
      </c>
      <c r="Q87" s="309">
        <f t="shared" si="31"/>
        <v>1.2087000000000001</v>
      </c>
      <c r="R87" s="367">
        <f t="shared" si="20"/>
        <v>86.867822277579904</v>
      </c>
      <c r="S87" s="302">
        <v>21700</v>
      </c>
      <c r="T87" s="307">
        <f t="shared" si="23"/>
        <v>2997.6577422179462</v>
      </c>
      <c r="U87" s="101">
        <f t="shared" si="32"/>
        <v>1013.2083168696657</v>
      </c>
      <c r="V87" s="304">
        <f t="shared" si="33"/>
        <v>59.953154844358927</v>
      </c>
      <c r="W87" s="308">
        <v>30</v>
      </c>
      <c r="X87" s="305">
        <f t="shared" si="34"/>
        <v>4100.8192139319708</v>
      </c>
      <c r="Y87" s="309">
        <f t="shared" si="35"/>
        <v>0.80579999999999996</v>
      </c>
    </row>
    <row r="88" spans="1:25" s="63" customFormat="1" ht="16.5" customHeight="1" x14ac:dyDescent="0.2">
      <c r="A88" s="279">
        <v>71</v>
      </c>
      <c r="B88" s="301">
        <f t="shared" si="18"/>
        <v>34.835451755875809</v>
      </c>
      <c r="C88" s="302">
        <v>21700</v>
      </c>
      <c r="D88" s="303">
        <f t="shared" si="21"/>
        <v>7475.1434781114185</v>
      </c>
      <c r="E88" s="304">
        <f t="shared" si="24"/>
        <v>2526.5984956016591</v>
      </c>
      <c r="F88" s="304">
        <f t="shared" si="25"/>
        <v>149.50286956222837</v>
      </c>
      <c r="G88" s="101">
        <v>75</v>
      </c>
      <c r="H88" s="305">
        <f t="shared" si="26"/>
        <v>10226.244843275304</v>
      </c>
      <c r="I88" s="309">
        <f t="shared" si="27"/>
        <v>2.0381999999999998</v>
      </c>
      <c r="J88" s="329">
        <f t="shared" si="19"/>
        <v>58.05908625979302</v>
      </c>
      <c r="K88" s="302">
        <v>21700</v>
      </c>
      <c r="L88" s="307">
        <f t="shared" si="22"/>
        <v>4485.0860868668506</v>
      </c>
      <c r="M88" s="304">
        <f t="shared" si="28"/>
        <v>1515.9590973609954</v>
      </c>
      <c r="N88" s="304">
        <f t="shared" si="29"/>
        <v>89.70172173733701</v>
      </c>
      <c r="O88" s="308">
        <v>45</v>
      </c>
      <c r="P88" s="305">
        <f t="shared" si="30"/>
        <v>6135.746905965183</v>
      </c>
      <c r="Q88" s="309">
        <f t="shared" si="31"/>
        <v>1.2229000000000001</v>
      </c>
      <c r="R88" s="367">
        <f t="shared" si="20"/>
        <v>87.088629389689515</v>
      </c>
      <c r="S88" s="302">
        <v>21700</v>
      </c>
      <c r="T88" s="307">
        <f t="shared" si="23"/>
        <v>2990.057391244567</v>
      </c>
      <c r="U88" s="101">
        <f t="shared" si="32"/>
        <v>1010.6393982406636</v>
      </c>
      <c r="V88" s="304">
        <f t="shared" si="33"/>
        <v>59.801147824891345</v>
      </c>
      <c r="W88" s="308">
        <v>30</v>
      </c>
      <c r="X88" s="305">
        <f t="shared" si="34"/>
        <v>4090.4979373101219</v>
      </c>
      <c r="Y88" s="309">
        <f t="shared" si="35"/>
        <v>0.81530000000000002</v>
      </c>
    </row>
    <row r="89" spans="1:25" s="63" customFormat="1" ht="16.5" customHeight="1" x14ac:dyDescent="0.2">
      <c r="A89" s="279">
        <v>72</v>
      </c>
      <c r="B89" s="301">
        <f t="shared" si="18"/>
        <v>34.922663599823245</v>
      </c>
      <c r="C89" s="302">
        <v>21700</v>
      </c>
      <c r="D89" s="303">
        <f t="shared" si="21"/>
        <v>7456.4759144350592</v>
      </c>
      <c r="E89" s="304">
        <f t="shared" si="24"/>
        <v>2520.2888590790499</v>
      </c>
      <c r="F89" s="304">
        <f t="shared" si="25"/>
        <v>149.12951828870118</v>
      </c>
      <c r="G89" s="101">
        <v>75</v>
      </c>
      <c r="H89" s="305">
        <f t="shared" si="26"/>
        <v>10200.89429180281</v>
      </c>
      <c r="I89" s="309">
        <f t="shared" si="27"/>
        <v>2.0617000000000001</v>
      </c>
      <c r="J89" s="329">
        <f t="shared" si="19"/>
        <v>58.204439333038742</v>
      </c>
      <c r="K89" s="302">
        <v>21700</v>
      </c>
      <c r="L89" s="307">
        <f t="shared" si="22"/>
        <v>4473.8855486610355</v>
      </c>
      <c r="M89" s="304">
        <f t="shared" si="28"/>
        <v>1512.1733154474298</v>
      </c>
      <c r="N89" s="304">
        <f t="shared" si="29"/>
        <v>89.477710973220709</v>
      </c>
      <c r="O89" s="308">
        <v>45</v>
      </c>
      <c r="P89" s="305">
        <f t="shared" si="30"/>
        <v>6120.5365750816854</v>
      </c>
      <c r="Q89" s="309">
        <f t="shared" si="31"/>
        <v>1.2370000000000001</v>
      </c>
      <c r="R89" s="367">
        <f t="shared" si="20"/>
        <v>87.30665899955811</v>
      </c>
      <c r="S89" s="302">
        <v>21700</v>
      </c>
      <c r="T89" s="307">
        <f t="shared" si="23"/>
        <v>2982.5903657740237</v>
      </c>
      <c r="U89" s="101">
        <f t="shared" si="32"/>
        <v>1008.1155436316199</v>
      </c>
      <c r="V89" s="304">
        <f t="shared" si="33"/>
        <v>59.651807315480475</v>
      </c>
      <c r="W89" s="308">
        <v>30</v>
      </c>
      <c r="X89" s="305">
        <f t="shared" si="34"/>
        <v>4080.3577167211238</v>
      </c>
      <c r="Y89" s="309">
        <f t="shared" si="35"/>
        <v>0.82469999999999999</v>
      </c>
    </row>
    <row r="90" spans="1:25" s="63" customFormat="1" ht="16.5" customHeight="1" x14ac:dyDescent="0.2">
      <c r="A90" s="279">
        <v>73</v>
      </c>
      <c r="B90" s="301">
        <f t="shared" si="18"/>
        <v>35.008795092653216</v>
      </c>
      <c r="C90" s="302">
        <v>21700</v>
      </c>
      <c r="D90" s="303">
        <f t="shared" si="21"/>
        <v>7438.1308842773151</v>
      </c>
      <c r="E90" s="304">
        <f t="shared" si="24"/>
        <v>2514.0882388857322</v>
      </c>
      <c r="F90" s="304">
        <f t="shared" si="25"/>
        <v>148.7626176855463</v>
      </c>
      <c r="G90" s="101">
        <v>75</v>
      </c>
      <c r="H90" s="305">
        <f t="shared" si="26"/>
        <v>10175.981740848594</v>
      </c>
      <c r="I90" s="309">
        <f t="shared" si="27"/>
        <v>2.0851999999999999</v>
      </c>
      <c r="J90" s="329">
        <f t="shared" si="19"/>
        <v>58.347991821088698</v>
      </c>
      <c r="K90" s="302">
        <v>21700</v>
      </c>
      <c r="L90" s="307">
        <f t="shared" si="22"/>
        <v>4462.8785305663878</v>
      </c>
      <c r="M90" s="304">
        <f t="shared" si="28"/>
        <v>1508.452943331439</v>
      </c>
      <c r="N90" s="304">
        <f t="shared" si="29"/>
        <v>89.25757061132775</v>
      </c>
      <c r="O90" s="308">
        <v>45</v>
      </c>
      <c r="P90" s="305">
        <f t="shared" si="30"/>
        <v>6105.5890445091545</v>
      </c>
      <c r="Q90" s="309">
        <f t="shared" si="31"/>
        <v>1.2511000000000001</v>
      </c>
      <c r="R90" s="367">
        <f t="shared" si="20"/>
        <v>87.521987731633033</v>
      </c>
      <c r="S90" s="302">
        <v>21700</v>
      </c>
      <c r="T90" s="307">
        <f t="shared" si="23"/>
        <v>2975.2523537109264</v>
      </c>
      <c r="U90" s="101">
        <f t="shared" si="32"/>
        <v>1005.6352955542931</v>
      </c>
      <c r="V90" s="304">
        <f t="shared" si="33"/>
        <v>59.505047074218531</v>
      </c>
      <c r="W90" s="308">
        <v>30</v>
      </c>
      <c r="X90" s="305">
        <f t="shared" si="34"/>
        <v>4070.3926963394379</v>
      </c>
      <c r="Y90" s="309">
        <f t="shared" si="35"/>
        <v>0.83409999999999995</v>
      </c>
    </row>
    <row r="91" spans="1:25" s="63" customFormat="1" ht="16.5" customHeight="1" x14ac:dyDescent="0.2">
      <c r="A91" s="279">
        <v>74</v>
      </c>
      <c r="B91" s="301">
        <f t="shared" si="18"/>
        <v>35.093875633054459</v>
      </c>
      <c r="C91" s="302">
        <v>21700</v>
      </c>
      <c r="D91" s="303">
        <f t="shared" si="21"/>
        <v>7420.0981026653171</v>
      </c>
      <c r="E91" s="304">
        <f t="shared" si="24"/>
        <v>2507.9931587008768</v>
      </c>
      <c r="F91" s="304">
        <f t="shared" si="25"/>
        <v>148.40196205330633</v>
      </c>
      <c r="G91" s="101">
        <v>75</v>
      </c>
      <c r="H91" s="305">
        <f t="shared" si="26"/>
        <v>10151.4932234195</v>
      </c>
      <c r="I91" s="309">
        <f t="shared" si="27"/>
        <v>2.1086</v>
      </c>
      <c r="J91" s="329">
        <f t="shared" si="19"/>
        <v>58.489792721757432</v>
      </c>
      <c r="K91" s="302">
        <v>21700</v>
      </c>
      <c r="L91" s="307">
        <f t="shared" si="22"/>
        <v>4452.0588615991901</v>
      </c>
      <c r="M91" s="304">
        <f t="shared" si="28"/>
        <v>1504.7958952205261</v>
      </c>
      <c r="N91" s="304">
        <f t="shared" si="29"/>
        <v>89.041177231983809</v>
      </c>
      <c r="O91" s="308">
        <v>45</v>
      </c>
      <c r="P91" s="305">
        <f t="shared" si="30"/>
        <v>6090.8959340517004</v>
      </c>
      <c r="Q91" s="309">
        <f t="shared" si="31"/>
        <v>1.2652000000000001</v>
      </c>
      <c r="R91" s="367">
        <f t="shared" si="20"/>
        <v>87.734689082636137</v>
      </c>
      <c r="S91" s="302">
        <v>21700</v>
      </c>
      <c r="T91" s="307">
        <f t="shared" si="23"/>
        <v>2968.039241066127</v>
      </c>
      <c r="U91" s="101">
        <f t="shared" si="32"/>
        <v>1003.1972634803508</v>
      </c>
      <c r="V91" s="304">
        <f t="shared" si="33"/>
        <v>59.36078482132254</v>
      </c>
      <c r="W91" s="308">
        <v>30</v>
      </c>
      <c r="X91" s="305">
        <f t="shared" si="34"/>
        <v>4060.5972893677999</v>
      </c>
      <c r="Y91" s="309">
        <f t="shared" si="35"/>
        <v>0.84350000000000003</v>
      </c>
    </row>
    <row r="92" spans="1:25" s="63" customFormat="1" ht="16.5" customHeight="1" x14ac:dyDescent="0.2">
      <c r="A92" s="279">
        <v>75</v>
      </c>
      <c r="B92" s="301">
        <f t="shared" si="18"/>
        <v>35.17793343580334</v>
      </c>
      <c r="C92" s="302">
        <v>21700</v>
      </c>
      <c r="D92" s="303">
        <f t="shared" si="21"/>
        <v>7402.3677506584436</v>
      </c>
      <c r="E92" s="304">
        <f t="shared" si="24"/>
        <v>2502.0002997225538</v>
      </c>
      <c r="F92" s="304">
        <f t="shared" si="25"/>
        <v>148.04735501316887</v>
      </c>
      <c r="G92" s="101">
        <v>75</v>
      </c>
      <c r="H92" s="305">
        <f t="shared" si="26"/>
        <v>10127.415405394166</v>
      </c>
      <c r="I92" s="309">
        <f t="shared" si="27"/>
        <v>2.1320000000000001</v>
      </c>
      <c r="J92" s="329">
        <f t="shared" si="19"/>
        <v>58.629889059672237</v>
      </c>
      <c r="K92" s="302">
        <v>21700</v>
      </c>
      <c r="L92" s="307">
        <f t="shared" si="22"/>
        <v>4441.4206503950654</v>
      </c>
      <c r="M92" s="304">
        <f t="shared" si="28"/>
        <v>1501.200179833532</v>
      </c>
      <c r="N92" s="304">
        <f t="shared" si="29"/>
        <v>88.828413007901304</v>
      </c>
      <c r="O92" s="308">
        <v>45</v>
      </c>
      <c r="P92" s="305">
        <f t="shared" si="30"/>
        <v>6076.4492432364987</v>
      </c>
      <c r="Q92" s="309">
        <f t="shared" si="31"/>
        <v>1.2791999999999999</v>
      </c>
      <c r="R92" s="367">
        <f t="shared" si="20"/>
        <v>87.944833589508349</v>
      </c>
      <c r="S92" s="302">
        <v>21700</v>
      </c>
      <c r="T92" s="307">
        <f t="shared" si="23"/>
        <v>2960.9471002633773</v>
      </c>
      <c r="U92" s="101">
        <f t="shared" si="32"/>
        <v>1000.8001198890214</v>
      </c>
      <c r="V92" s="304">
        <f t="shared" si="33"/>
        <v>59.218942005267543</v>
      </c>
      <c r="W92" s="308">
        <v>30</v>
      </c>
      <c r="X92" s="305">
        <f t="shared" si="34"/>
        <v>4050.9661621576665</v>
      </c>
      <c r="Y92" s="309">
        <f t="shared" si="35"/>
        <v>0.8528</v>
      </c>
    </row>
    <row r="93" spans="1:25" s="63" customFormat="1" ht="16.5" customHeight="1" x14ac:dyDescent="0.2">
      <c r="A93" s="279">
        <v>76</v>
      </c>
      <c r="B93" s="301">
        <f t="shared" si="18"/>
        <v>35.26099559449235</v>
      </c>
      <c r="C93" s="302">
        <v>21700</v>
      </c>
      <c r="D93" s="303">
        <f t="shared" si="21"/>
        <v>7384.9304482109856</v>
      </c>
      <c r="E93" s="304">
        <f t="shared" si="24"/>
        <v>2496.1064914953131</v>
      </c>
      <c r="F93" s="304">
        <f t="shared" si="25"/>
        <v>147.69860896421972</v>
      </c>
      <c r="G93" s="101">
        <v>75</v>
      </c>
      <c r="H93" s="305">
        <f t="shared" si="26"/>
        <v>10103.735548670518</v>
      </c>
      <c r="I93" s="309">
        <f t="shared" si="27"/>
        <v>2.1554000000000002</v>
      </c>
      <c r="J93" s="329">
        <f t="shared" si="19"/>
        <v>58.768325990820586</v>
      </c>
      <c r="K93" s="302">
        <v>21700</v>
      </c>
      <c r="L93" s="307">
        <f t="shared" si="22"/>
        <v>4430.9582689265917</v>
      </c>
      <c r="M93" s="304">
        <f t="shared" si="28"/>
        <v>1497.6638948971879</v>
      </c>
      <c r="N93" s="304">
        <f t="shared" si="29"/>
        <v>88.619165378531832</v>
      </c>
      <c r="O93" s="308">
        <v>45</v>
      </c>
      <c r="P93" s="305">
        <f t="shared" si="30"/>
        <v>6062.2413292023111</v>
      </c>
      <c r="Q93" s="309">
        <f t="shared" si="31"/>
        <v>1.2931999999999999</v>
      </c>
      <c r="R93" s="367">
        <f t="shared" si="20"/>
        <v>88.152488986230864</v>
      </c>
      <c r="S93" s="302">
        <v>21700</v>
      </c>
      <c r="T93" s="307">
        <f t="shared" si="23"/>
        <v>2953.9721792843948</v>
      </c>
      <c r="U93" s="101">
        <f t="shared" si="32"/>
        <v>998.44259659812531</v>
      </c>
      <c r="V93" s="304">
        <f t="shared" si="33"/>
        <v>59.079443585687898</v>
      </c>
      <c r="W93" s="308">
        <v>30</v>
      </c>
      <c r="X93" s="305">
        <f t="shared" si="34"/>
        <v>4041.494219468208</v>
      </c>
      <c r="Y93" s="309">
        <f t="shared" si="35"/>
        <v>0.86209999999999998</v>
      </c>
    </row>
    <row r="94" spans="1:25" s="63" customFormat="1" ht="16.5" customHeight="1" x14ac:dyDescent="0.2">
      <c r="A94" s="279">
        <v>77</v>
      </c>
      <c r="B94" s="301">
        <f t="shared" si="18"/>
        <v>35.343088140158407</v>
      </c>
      <c r="C94" s="302">
        <v>21700</v>
      </c>
      <c r="D94" s="303">
        <f t="shared" si="21"/>
        <v>7367.7772289547556</v>
      </c>
      <c r="E94" s="304">
        <f t="shared" si="24"/>
        <v>2490.3087033867073</v>
      </c>
      <c r="F94" s="304">
        <f t="shared" si="25"/>
        <v>147.35554457909512</v>
      </c>
      <c r="G94" s="101">
        <v>75</v>
      </c>
      <c r="H94" s="305">
        <f t="shared" si="26"/>
        <v>10080.441476920558</v>
      </c>
      <c r="I94" s="309">
        <f t="shared" si="27"/>
        <v>2.1785999999999999</v>
      </c>
      <c r="J94" s="329">
        <f t="shared" si="19"/>
        <v>58.905146900264015</v>
      </c>
      <c r="K94" s="302">
        <v>21700</v>
      </c>
      <c r="L94" s="307">
        <f t="shared" si="22"/>
        <v>4420.6663373728534</v>
      </c>
      <c r="M94" s="304">
        <f t="shared" si="28"/>
        <v>1494.1852220320243</v>
      </c>
      <c r="N94" s="304">
        <f t="shared" si="29"/>
        <v>88.413326747457063</v>
      </c>
      <c r="O94" s="308">
        <v>45</v>
      </c>
      <c r="P94" s="305">
        <f t="shared" si="30"/>
        <v>6048.2648861523348</v>
      </c>
      <c r="Q94" s="309">
        <f t="shared" si="31"/>
        <v>1.3071999999999999</v>
      </c>
      <c r="R94" s="367">
        <f t="shared" si="20"/>
        <v>88.357720350396008</v>
      </c>
      <c r="S94" s="302">
        <v>21700</v>
      </c>
      <c r="T94" s="307">
        <f t="shared" si="23"/>
        <v>2947.1108915819027</v>
      </c>
      <c r="U94" s="101">
        <f t="shared" si="32"/>
        <v>996.12348135468301</v>
      </c>
      <c r="V94" s="304">
        <f t="shared" si="33"/>
        <v>58.942217831638054</v>
      </c>
      <c r="W94" s="308">
        <v>30</v>
      </c>
      <c r="X94" s="305">
        <f t="shared" si="34"/>
        <v>4032.1765907682238</v>
      </c>
      <c r="Y94" s="309">
        <f t="shared" si="35"/>
        <v>0.87150000000000005</v>
      </c>
    </row>
    <row r="95" spans="1:25" s="63" customFormat="1" ht="16.5" customHeight="1" x14ac:dyDescent="0.2">
      <c r="A95" s="279">
        <v>78</v>
      </c>
      <c r="B95" s="301">
        <f t="shared" ref="B95:B158" si="36">(4.2*LN($A95)+$A95/150+7.75)/0.75</f>
        <v>35.424236096128382</v>
      </c>
      <c r="C95" s="302">
        <v>21700</v>
      </c>
      <c r="D95" s="303">
        <f t="shared" si="21"/>
        <v>7350.8995167424346</v>
      </c>
      <c r="E95" s="304">
        <f t="shared" si="24"/>
        <v>2484.6040366589427</v>
      </c>
      <c r="F95" s="304">
        <f t="shared" si="25"/>
        <v>147.01799033484869</v>
      </c>
      <c r="G95" s="101">
        <v>75</v>
      </c>
      <c r="H95" s="305">
        <f t="shared" si="26"/>
        <v>10057.521543736226</v>
      </c>
      <c r="I95" s="309">
        <f t="shared" si="27"/>
        <v>2.2019000000000002</v>
      </c>
      <c r="J95" s="329">
        <f t="shared" ref="J95:J158" si="37">((4.2*LN($A95)+$A95/150+7.75)/0.75)/0.6</f>
        <v>59.040393493547306</v>
      </c>
      <c r="K95" s="302">
        <v>21700</v>
      </c>
      <c r="L95" s="307">
        <f t="shared" si="22"/>
        <v>4410.5397100454602</v>
      </c>
      <c r="M95" s="304">
        <f t="shared" si="28"/>
        <v>1490.7624219953655</v>
      </c>
      <c r="N95" s="304">
        <f t="shared" si="29"/>
        <v>88.210794200909206</v>
      </c>
      <c r="O95" s="308">
        <v>45</v>
      </c>
      <c r="P95" s="305">
        <f t="shared" si="30"/>
        <v>6034.5129262417349</v>
      </c>
      <c r="Q95" s="309">
        <f t="shared" si="31"/>
        <v>1.3210999999999999</v>
      </c>
      <c r="R95" s="367">
        <f t="shared" ref="R95:R158" si="38">((4.2*LN($A95)+$A95/150+7.75)/0.75)/0.4</f>
        <v>88.560590240320948</v>
      </c>
      <c r="S95" s="302">
        <v>21700</v>
      </c>
      <c r="T95" s="307">
        <f t="shared" si="23"/>
        <v>2940.3598066969735</v>
      </c>
      <c r="U95" s="101">
        <f t="shared" si="32"/>
        <v>993.84161466357693</v>
      </c>
      <c r="V95" s="304">
        <f t="shared" si="33"/>
        <v>58.80719613393947</v>
      </c>
      <c r="W95" s="308">
        <v>30</v>
      </c>
      <c r="X95" s="305">
        <f t="shared" si="34"/>
        <v>4023.00861749449</v>
      </c>
      <c r="Y95" s="309">
        <f t="shared" si="35"/>
        <v>0.88080000000000003</v>
      </c>
    </row>
    <row r="96" spans="1:25" s="63" customFormat="1" ht="16.5" customHeight="1" x14ac:dyDescent="0.2">
      <c r="A96" s="279">
        <v>79</v>
      </c>
      <c r="B96" s="301">
        <f t="shared" si="36"/>
        <v>35.504463529370874</v>
      </c>
      <c r="C96" s="302">
        <v>21700</v>
      </c>
      <c r="D96" s="303">
        <f t="shared" si="21"/>
        <v>7334.289103807625</v>
      </c>
      <c r="E96" s="304">
        <f t="shared" si="24"/>
        <v>2478.9897170869772</v>
      </c>
      <c r="F96" s="304">
        <f t="shared" si="25"/>
        <v>146.68578207615249</v>
      </c>
      <c r="G96" s="101">
        <v>75</v>
      </c>
      <c r="H96" s="305">
        <f t="shared" si="26"/>
        <v>10034.964602970755</v>
      </c>
      <c r="I96" s="309">
        <f t="shared" si="27"/>
        <v>2.2250999999999999</v>
      </c>
      <c r="J96" s="329">
        <f t="shared" si="37"/>
        <v>59.174105882284792</v>
      </c>
      <c r="K96" s="302">
        <v>21700</v>
      </c>
      <c r="L96" s="307">
        <f t="shared" si="22"/>
        <v>4400.5734622845748</v>
      </c>
      <c r="M96" s="304">
        <f t="shared" si="28"/>
        <v>1487.393830252186</v>
      </c>
      <c r="N96" s="304">
        <f t="shared" si="29"/>
        <v>88.011469245691501</v>
      </c>
      <c r="O96" s="308">
        <v>45</v>
      </c>
      <c r="P96" s="305">
        <f t="shared" si="30"/>
        <v>6020.9787617824531</v>
      </c>
      <c r="Q96" s="309">
        <f t="shared" si="31"/>
        <v>1.335</v>
      </c>
      <c r="R96" s="367">
        <f t="shared" si="38"/>
        <v>88.761158823427181</v>
      </c>
      <c r="S96" s="302">
        <v>21700</v>
      </c>
      <c r="T96" s="307">
        <f t="shared" si="23"/>
        <v>2933.7156415230497</v>
      </c>
      <c r="U96" s="101">
        <f t="shared" si="32"/>
        <v>991.59588683479069</v>
      </c>
      <c r="V96" s="304">
        <f t="shared" si="33"/>
        <v>58.674312830460998</v>
      </c>
      <c r="W96" s="308">
        <v>30</v>
      </c>
      <c r="X96" s="305">
        <f t="shared" si="34"/>
        <v>4013.9858411883015</v>
      </c>
      <c r="Y96" s="309">
        <f t="shared" si="35"/>
        <v>0.89</v>
      </c>
    </row>
    <row r="97" spans="1:25" s="63" customFormat="1" ht="16.5" customHeight="1" x14ac:dyDescent="0.2">
      <c r="A97" s="280">
        <v>80</v>
      </c>
      <c r="B97" s="301">
        <f t="shared" si="36"/>
        <v>35.583793598618179</v>
      </c>
      <c r="C97" s="302">
        <v>21700</v>
      </c>
      <c r="D97" s="303">
        <f t="shared" si="21"/>
        <v>7317.9381304109193</v>
      </c>
      <c r="E97" s="304">
        <f t="shared" si="24"/>
        <v>2473.4630880788905</v>
      </c>
      <c r="F97" s="304">
        <f t="shared" si="25"/>
        <v>146.3587626082184</v>
      </c>
      <c r="G97" s="101">
        <v>75</v>
      </c>
      <c r="H97" s="305">
        <f t="shared" si="26"/>
        <v>10012.759981098028</v>
      </c>
      <c r="I97" s="309">
        <f t="shared" si="27"/>
        <v>2.2482000000000002</v>
      </c>
      <c r="J97" s="329">
        <f t="shared" si="37"/>
        <v>59.306322664363634</v>
      </c>
      <c r="K97" s="302">
        <v>21700</v>
      </c>
      <c r="L97" s="307">
        <f t="shared" si="22"/>
        <v>4390.7628782465517</v>
      </c>
      <c r="M97" s="304">
        <f t="shared" si="28"/>
        <v>1484.0778528473343</v>
      </c>
      <c r="N97" s="304">
        <f t="shared" si="29"/>
        <v>87.815257564931031</v>
      </c>
      <c r="O97" s="308">
        <v>45</v>
      </c>
      <c r="P97" s="305">
        <f t="shared" si="30"/>
        <v>6007.6559886588166</v>
      </c>
      <c r="Q97" s="309">
        <f t="shared" si="31"/>
        <v>1.3489</v>
      </c>
      <c r="R97" s="367">
        <f t="shared" si="38"/>
        <v>88.959483996545444</v>
      </c>
      <c r="S97" s="302">
        <v>21700</v>
      </c>
      <c r="T97" s="307">
        <f t="shared" si="23"/>
        <v>2927.1752521643684</v>
      </c>
      <c r="U97" s="101">
        <f t="shared" si="32"/>
        <v>989.38523523155641</v>
      </c>
      <c r="V97" s="304">
        <f t="shared" si="33"/>
        <v>58.543505043287368</v>
      </c>
      <c r="W97" s="308">
        <v>30</v>
      </c>
      <c r="X97" s="305">
        <f t="shared" si="34"/>
        <v>4005.1039924392121</v>
      </c>
      <c r="Y97" s="309">
        <f t="shared" si="35"/>
        <v>0.89929999999999999</v>
      </c>
    </row>
    <row r="98" spans="1:25" s="63" customFormat="1" ht="16.5" customHeight="1" x14ac:dyDescent="0.2">
      <c r="A98" s="279">
        <v>81</v>
      </c>
      <c r="B98" s="301">
        <f t="shared" si="36"/>
        <v>35.662248599498994</v>
      </c>
      <c r="C98" s="302">
        <v>21700</v>
      </c>
      <c r="D98" s="303">
        <f t="shared" si="21"/>
        <v>7301.8390658534718</v>
      </c>
      <c r="E98" s="304">
        <f t="shared" si="24"/>
        <v>2468.0216042584734</v>
      </c>
      <c r="F98" s="304">
        <f t="shared" si="25"/>
        <v>146.03678131706943</v>
      </c>
      <c r="G98" s="101">
        <v>75</v>
      </c>
      <c r="H98" s="305">
        <f t="shared" si="26"/>
        <v>9990.8974514290148</v>
      </c>
      <c r="I98" s="309">
        <f t="shared" si="27"/>
        <v>2.2713000000000001</v>
      </c>
      <c r="J98" s="329">
        <f t="shared" si="37"/>
        <v>59.437080999164991</v>
      </c>
      <c r="K98" s="302">
        <v>21700</v>
      </c>
      <c r="L98" s="307">
        <f t="shared" si="22"/>
        <v>4381.1034395120823</v>
      </c>
      <c r="M98" s="304">
        <f t="shared" si="28"/>
        <v>1480.8129625550837</v>
      </c>
      <c r="N98" s="304">
        <f t="shared" si="29"/>
        <v>87.622068790241642</v>
      </c>
      <c r="O98" s="308">
        <v>45</v>
      </c>
      <c r="P98" s="305">
        <f t="shared" si="30"/>
        <v>5994.5384708574074</v>
      </c>
      <c r="Q98" s="309">
        <f t="shared" si="31"/>
        <v>1.3628</v>
      </c>
      <c r="R98" s="367">
        <f t="shared" si="38"/>
        <v>89.155621498747479</v>
      </c>
      <c r="S98" s="302">
        <v>21700</v>
      </c>
      <c r="T98" s="307">
        <f t="shared" si="23"/>
        <v>2920.7356263413885</v>
      </c>
      <c r="U98" s="101">
        <f t="shared" si="32"/>
        <v>987.20864170338928</v>
      </c>
      <c r="V98" s="304">
        <f t="shared" si="33"/>
        <v>58.41471252682777</v>
      </c>
      <c r="W98" s="308">
        <v>30</v>
      </c>
      <c r="X98" s="305">
        <f t="shared" si="34"/>
        <v>3996.3589805716056</v>
      </c>
      <c r="Y98" s="309">
        <f t="shared" si="35"/>
        <v>0.90849999999999997</v>
      </c>
    </row>
    <row r="99" spans="1:25" s="63" customFormat="1" ht="16.5" customHeight="1" x14ac:dyDescent="0.2">
      <c r="A99" s="279">
        <v>82</v>
      </c>
      <c r="B99" s="301">
        <f t="shared" si="36"/>
        <v>35.739850006902039</v>
      </c>
      <c r="C99" s="302">
        <v>21700</v>
      </c>
      <c r="D99" s="303">
        <f t="shared" si="21"/>
        <v>7285.9846907502924</v>
      </c>
      <c r="E99" s="304">
        <f t="shared" si="24"/>
        <v>2462.6628254735988</v>
      </c>
      <c r="F99" s="304">
        <f t="shared" si="25"/>
        <v>145.71969381500585</v>
      </c>
      <c r="G99" s="101">
        <v>75</v>
      </c>
      <c r="H99" s="305">
        <f t="shared" si="26"/>
        <v>9969.3672100388976</v>
      </c>
      <c r="I99" s="309">
        <f t="shared" si="27"/>
        <v>2.2944</v>
      </c>
      <c r="J99" s="329">
        <f t="shared" si="37"/>
        <v>59.566416678170064</v>
      </c>
      <c r="K99" s="302">
        <v>21700</v>
      </c>
      <c r="L99" s="307">
        <f t="shared" si="22"/>
        <v>4371.5908144501755</v>
      </c>
      <c r="M99" s="304">
        <f t="shared" si="28"/>
        <v>1477.5976952841593</v>
      </c>
      <c r="N99" s="304">
        <f t="shared" si="29"/>
        <v>87.431816289003507</v>
      </c>
      <c r="O99" s="308">
        <v>45</v>
      </c>
      <c r="P99" s="305">
        <f t="shared" si="30"/>
        <v>5981.6203260233378</v>
      </c>
      <c r="Q99" s="309">
        <f t="shared" si="31"/>
        <v>1.3766</v>
      </c>
      <c r="R99" s="367">
        <f t="shared" si="38"/>
        <v>89.349625017255093</v>
      </c>
      <c r="S99" s="302">
        <v>21700</v>
      </c>
      <c r="T99" s="307">
        <f t="shared" si="23"/>
        <v>2914.393876300117</v>
      </c>
      <c r="U99" s="101">
        <f t="shared" si="32"/>
        <v>985.0651301894394</v>
      </c>
      <c r="V99" s="304">
        <f t="shared" si="33"/>
        <v>58.28787752600234</v>
      </c>
      <c r="W99" s="308">
        <v>30</v>
      </c>
      <c r="X99" s="305">
        <f t="shared" si="34"/>
        <v>3987.7468840155589</v>
      </c>
      <c r="Y99" s="309">
        <f t="shared" si="35"/>
        <v>0.91769999999999996</v>
      </c>
    </row>
    <row r="100" spans="1:25" s="63" customFormat="1" ht="16.5" customHeight="1" x14ac:dyDescent="0.2">
      <c r="A100" s="279">
        <v>83</v>
      </c>
      <c r="B100" s="301">
        <f t="shared" si="36"/>
        <v>35.816618514772067</v>
      </c>
      <c r="C100" s="302">
        <v>21700</v>
      </c>
      <c r="D100" s="303">
        <f t="shared" si="21"/>
        <v>7270.3680804652631</v>
      </c>
      <c r="E100" s="304">
        <f t="shared" si="24"/>
        <v>2457.3844111972585</v>
      </c>
      <c r="F100" s="304">
        <f t="shared" si="25"/>
        <v>145.40736160930527</v>
      </c>
      <c r="G100" s="101">
        <v>75</v>
      </c>
      <c r="H100" s="305">
        <f t="shared" si="26"/>
        <v>9948.1598532718272</v>
      </c>
      <c r="I100" s="309">
        <f t="shared" si="27"/>
        <v>2.3174000000000001</v>
      </c>
      <c r="J100" s="329">
        <f t="shared" si="37"/>
        <v>59.69436419128678</v>
      </c>
      <c r="K100" s="302">
        <v>21700</v>
      </c>
      <c r="L100" s="307">
        <f t="shared" si="22"/>
        <v>4362.2208482791575</v>
      </c>
      <c r="M100" s="304">
        <f t="shared" si="28"/>
        <v>1474.4306467183551</v>
      </c>
      <c r="N100" s="304">
        <f t="shared" si="29"/>
        <v>87.244416965583156</v>
      </c>
      <c r="O100" s="308">
        <v>45</v>
      </c>
      <c r="P100" s="305">
        <f t="shared" si="30"/>
        <v>5968.8959119630954</v>
      </c>
      <c r="Q100" s="309">
        <f t="shared" si="31"/>
        <v>1.3904000000000001</v>
      </c>
      <c r="R100" s="367">
        <f t="shared" si="38"/>
        <v>89.541546286930156</v>
      </c>
      <c r="S100" s="302">
        <v>21700</v>
      </c>
      <c r="T100" s="307">
        <f t="shared" si="23"/>
        <v>2908.1472321861056</v>
      </c>
      <c r="U100" s="101">
        <f t="shared" si="32"/>
        <v>982.95376447890362</v>
      </c>
      <c r="V100" s="304">
        <f t="shared" si="33"/>
        <v>58.162944643722113</v>
      </c>
      <c r="W100" s="308">
        <v>30</v>
      </c>
      <c r="X100" s="305">
        <f t="shared" si="34"/>
        <v>3979.2639413087313</v>
      </c>
      <c r="Y100" s="309">
        <f t="shared" si="35"/>
        <v>0.92689999999999995</v>
      </c>
    </row>
    <row r="101" spans="1:25" s="63" customFormat="1" ht="16.5" customHeight="1" x14ac:dyDescent="0.2">
      <c r="A101" s="279">
        <v>84</v>
      </c>
      <c r="B101" s="301">
        <f t="shared" si="36"/>
        <v>35.892574073522553</v>
      </c>
      <c r="C101" s="302">
        <v>21700</v>
      </c>
      <c r="D101" s="303">
        <f t="shared" si="21"/>
        <v>7254.982589618543</v>
      </c>
      <c r="E101" s="304">
        <f t="shared" si="24"/>
        <v>2452.1841152910674</v>
      </c>
      <c r="F101" s="304">
        <f t="shared" si="25"/>
        <v>145.09965179237085</v>
      </c>
      <c r="G101" s="101">
        <v>75</v>
      </c>
      <c r="H101" s="305">
        <f t="shared" si="26"/>
        <v>9927.2663567019808</v>
      </c>
      <c r="I101" s="309">
        <f t="shared" si="27"/>
        <v>2.3403</v>
      </c>
      <c r="J101" s="329">
        <f t="shared" si="37"/>
        <v>59.82095678920426</v>
      </c>
      <c r="K101" s="302">
        <v>21700</v>
      </c>
      <c r="L101" s="307">
        <f t="shared" si="22"/>
        <v>4352.9895537711254</v>
      </c>
      <c r="M101" s="304">
        <f t="shared" si="28"/>
        <v>1471.3104691746403</v>
      </c>
      <c r="N101" s="304">
        <f t="shared" si="29"/>
        <v>87.05979107542251</v>
      </c>
      <c r="O101" s="308">
        <v>45</v>
      </c>
      <c r="P101" s="305">
        <f t="shared" si="30"/>
        <v>5956.359814021188</v>
      </c>
      <c r="Q101" s="309">
        <f t="shared" si="31"/>
        <v>1.4041999999999999</v>
      </c>
      <c r="R101" s="367">
        <f t="shared" si="38"/>
        <v>89.731435183806383</v>
      </c>
      <c r="S101" s="302">
        <v>21700</v>
      </c>
      <c r="T101" s="307">
        <f t="shared" si="23"/>
        <v>2901.9930358474171</v>
      </c>
      <c r="U101" s="101">
        <f t="shared" si="32"/>
        <v>980.87364611642693</v>
      </c>
      <c r="V101" s="304">
        <f t="shared" si="33"/>
        <v>58.03986071694834</v>
      </c>
      <c r="W101" s="308">
        <v>30</v>
      </c>
      <c r="X101" s="305">
        <f t="shared" si="34"/>
        <v>3970.906542680792</v>
      </c>
      <c r="Y101" s="309">
        <f t="shared" si="35"/>
        <v>0.93610000000000004</v>
      </c>
    </row>
    <row r="102" spans="1:25" s="63" customFormat="1" ht="16.5" customHeight="1" x14ac:dyDescent="0.2">
      <c r="A102" s="279">
        <v>85</v>
      </c>
      <c r="B102" s="301">
        <f t="shared" si="36"/>
        <v>35.967735925234663</v>
      </c>
      <c r="C102" s="302">
        <v>21700</v>
      </c>
      <c r="D102" s="303">
        <f t="shared" si="21"/>
        <v>7239.8218375848755</v>
      </c>
      <c r="E102" s="304">
        <f t="shared" si="24"/>
        <v>2447.0597811036878</v>
      </c>
      <c r="F102" s="304">
        <f t="shared" si="25"/>
        <v>144.79643675169751</v>
      </c>
      <c r="G102" s="101">
        <v>75</v>
      </c>
      <c r="H102" s="305">
        <f t="shared" si="26"/>
        <v>9906.6780554402612</v>
      </c>
      <c r="I102" s="309">
        <f t="shared" si="27"/>
        <v>2.3632</v>
      </c>
      <c r="J102" s="329">
        <f t="shared" si="37"/>
        <v>59.946226542057772</v>
      </c>
      <c r="K102" s="302">
        <v>21700</v>
      </c>
      <c r="L102" s="307">
        <f t="shared" si="22"/>
        <v>4343.8931025509264</v>
      </c>
      <c r="M102" s="304">
        <f t="shared" si="28"/>
        <v>1468.2358686622131</v>
      </c>
      <c r="N102" s="304">
        <f t="shared" si="29"/>
        <v>86.877862051018525</v>
      </c>
      <c r="O102" s="308">
        <v>45</v>
      </c>
      <c r="P102" s="305">
        <f t="shared" si="30"/>
        <v>5944.0068332641576</v>
      </c>
      <c r="Q102" s="309">
        <f t="shared" si="31"/>
        <v>1.4178999999999999</v>
      </c>
      <c r="R102" s="367">
        <f t="shared" si="38"/>
        <v>89.919339813086651</v>
      </c>
      <c r="S102" s="302">
        <v>21700</v>
      </c>
      <c r="T102" s="307">
        <f t="shared" si="23"/>
        <v>2895.9287350339509</v>
      </c>
      <c r="U102" s="101">
        <f t="shared" si="32"/>
        <v>978.82391244147527</v>
      </c>
      <c r="V102" s="304">
        <f t="shared" si="33"/>
        <v>57.918574700679017</v>
      </c>
      <c r="W102" s="308">
        <v>30</v>
      </c>
      <c r="X102" s="305">
        <f t="shared" si="34"/>
        <v>3962.6712221761054</v>
      </c>
      <c r="Y102" s="309">
        <f t="shared" si="35"/>
        <v>0.94530000000000003</v>
      </c>
    </row>
    <row r="103" spans="1:25" s="63" customFormat="1" ht="16.5" customHeight="1" x14ac:dyDescent="0.2">
      <c r="A103" s="279">
        <v>86</v>
      </c>
      <c r="B103" s="301">
        <f t="shared" si="36"/>
        <v>36.042122636797423</v>
      </c>
      <c r="C103" s="302">
        <v>21700</v>
      </c>
      <c r="D103" s="303">
        <f t="shared" si="21"/>
        <v>7224.8796949085081</v>
      </c>
      <c r="E103" s="304">
        <f t="shared" si="24"/>
        <v>2442.0093368790754</v>
      </c>
      <c r="F103" s="304">
        <f t="shared" si="25"/>
        <v>144.49759389817015</v>
      </c>
      <c r="G103" s="101">
        <v>75</v>
      </c>
      <c r="H103" s="305">
        <f t="shared" si="26"/>
        <v>9886.3866256857527</v>
      </c>
      <c r="I103" s="309">
        <f t="shared" si="27"/>
        <v>2.3860999999999999</v>
      </c>
      <c r="J103" s="329">
        <f t="shared" si="37"/>
        <v>60.070204394662376</v>
      </c>
      <c r="K103" s="302">
        <v>21700</v>
      </c>
      <c r="L103" s="307">
        <f t="shared" si="22"/>
        <v>4334.9278169451045</v>
      </c>
      <c r="M103" s="304">
        <f t="shared" si="28"/>
        <v>1465.2056021274452</v>
      </c>
      <c r="N103" s="304">
        <f t="shared" si="29"/>
        <v>86.698556338902094</v>
      </c>
      <c r="O103" s="308">
        <v>45</v>
      </c>
      <c r="P103" s="305">
        <f t="shared" si="30"/>
        <v>5931.8319754114518</v>
      </c>
      <c r="Q103" s="309">
        <f t="shared" si="31"/>
        <v>1.4317</v>
      </c>
      <c r="R103" s="367">
        <f t="shared" si="38"/>
        <v>90.105306591993553</v>
      </c>
      <c r="S103" s="302">
        <v>21700</v>
      </c>
      <c r="T103" s="307">
        <f t="shared" si="23"/>
        <v>2889.9518779634036</v>
      </c>
      <c r="U103" s="101">
        <f t="shared" si="32"/>
        <v>976.80373475163037</v>
      </c>
      <c r="V103" s="304">
        <f t="shared" si="33"/>
        <v>57.799037559268072</v>
      </c>
      <c r="W103" s="308">
        <v>30</v>
      </c>
      <c r="X103" s="305">
        <f t="shared" si="34"/>
        <v>3954.5546502743018</v>
      </c>
      <c r="Y103" s="309">
        <f t="shared" si="35"/>
        <v>0.95440000000000003</v>
      </c>
    </row>
    <row r="104" spans="1:25" s="63" customFormat="1" ht="16.5" customHeight="1" x14ac:dyDescent="0.2">
      <c r="A104" s="279">
        <v>87</v>
      </c>
      <c r="B104" s="301">
        <f t="shared" si="36"/>
        <v>36.115752131132332</v>
      </c>
      <c r="C104" s="302">
        <v>21700</v>
      </c>
      <c r="D104" s="303">
        <f t="shared" si="21"/>
        <v>7210.150270566598</v>
      </c>
      <c r="E104" s="304">
        <f t="shared" si="24"/>
        <v>2437.0307914515097</v>
      </c>
      <c r="F104" s="304">
        <f t="shared" si="25"/>
        <v>144.20300541133196</v>
      </c>
      <c r="G104" s="101">
        <v>75</v>
      </c>
      <c r="H104" s="305">
        <f t="shared" si="26"/>
        <v>9866.3840674294388</v>
      </c>
      <c r="I104" s="309">
        <f t="shared" si="27"/>
        <v>2.4089</v>
      </c>
      <c r="J104" s="329">
        <f t="shared" si="37"/>
        <v>60.192920218553887</v>
      </c>
      <c r="K104" s="302">
        <v>21700</v>
      </c>
      <c r="L104" s="307">
        <f t="shared" si="22"/>
        <v>4326.0901623399586</v>
      </c>
      <c r="M104" s="304">
        <f t="shared" si="28"/>
        <v>1462.2184748709058</v>
      </c>
      <c r="N104" s="304">
        <f t="shared" si="29"/>
        <v>86.52180324679918</v>
      </c>
      <c r="O104" s="308">
        <v>45</v>
      </c>
      <c r="P104" s="305">
        <f t="shared" si="30"/>
        <v>5919.8304404576638</v>
      </c>
      <c r="Q104" s="309">
        <f t="shared" si="31"/>
        <v>1.4454</v>
      </c>
      <c r="R104" s="367">
        <f t="shared" si="38"/>
        <v>90.289380327830827</v>
      </c>
      <c r="S104" s="302">
        <v>21700</v>
      </c>
      <c r="T104" s="307">
        <f t="shared" si="23"/>
        <v>2884.0601082266394</v>
      </c>
      <c r="U104" s="101">
        <f t="shared" si="32"/>
        <v>974.81231658060403</v>
      </c>
      <c r="V104" s="304">
        <f t="shared" si="33"/>
        <v>57.681202164532792</v>
      </c>
      <c r="W104" s="308">
        <v>30</v>
      </c>
      <c r="X104" s="305">
        <f t="shared" si="34"/>
        <v>3946.5536269717763</v>
      </c>
      <c r="Y104" s="309">
        <f t="shared" si="35"/>
        <v>0.96360000000000001</v>
      </c>
    </row>
    <row r="105" spans="1:25" s="63" customFormat="1" ht="16.5" customHeight="1" x14ac:dyDescent="0.2">
      <c r="A105" s="279">
        <v>88</v>
      </c>
      <c r="B105" s="301">
        <f t="shared" si="36"/>
        <v>36.188641716633512</v>
      </c>
      <c r="C105" s="302">
        <v>21700</v>
      </c>
      <c r="D105" s="303">
        <f t="shared" si="21"/>
        <v>7195.6279000190125</v>
      </c>
      <c r="E105" s="304">
        <f t="shared" si="24"/>
        <v>2432.1222302064261</v>
      </c>
      <c r="F105" s="304">
        <f t="shared" si="25"/>
        <v>143.91255800038024</v>
      </c>
      <c r="G105" s="101">
        <v>75</v>
      </c>
      <c r="H105" s="305">
        <f t="shared" si="26"/>
        <v>9846.6626882258188</v>
      </c>
      <c r="I105" s="309">
        <f t="shared" si="27"/>
        <v>2.4317000000000002</v>
      </c>
      <c r="J105" s="329">
        <f t="shared" si="37"/>
        <v>60.314402861055854</v>
      </c>
      <c r="K105" s="302">
        <v>21700</v>
      </c>
      <c r="L105" s="307">
        <f t="shared" si="22"/>
        <v>4317.3767400114066</v>
      </c>
      <c r="M105" s="304">
        <f t="shared" si="28"/>
        <v>1459.2733381238552</v>
      </c>
      <c r="N105" s="304">
        <f t="shared" si="29"/>
        <v>86.347534800228132</v>
      </c>
      <c r="O105" s="308">
        <v>45</v>
      </c>
      <c r="P105" s="305">
        <f t="shared" si="30"/>
        <v>5907.99761293549</v>
      </c>
      <c r="Q105" s="309">
        <f t="shared" si="31"/>
        <v>1.4590000000000001</v>
      </c>
      <c r="R105" s="367">
        <f t="shared" si="38"/>
        <v>90.471604291583773</v>
      </c>
      <c r="S105" s="302">
        <v>21700</v>
      </c>
      <c r="T105" s="307">
        <f t="shared" si="23"/>
        <v>2878.251160007605</v>
      </c>
      <c r="U105" s="101">
        <f t="shared" si="32"/>
        <v>972.84889208257039</v>
      </c>
      <c r="V105" s="304">
        <f t="shared" si="33"/>
        <v>57.565023200152098</v>
      </c>
      <c r="W105" s="308">
        <v>30</v>
      </c>
      <c r="X105" s="305">
        <f t="shared" si="34"/>
        <v>3938.6650752903274</v>
      </c>
      <c r="Y105" s="309">
        <f t="shared" si="35"/>
        <v>0.97270000000000001</v>
      </c>
    </row>
    <row r="106" spans="1:25" s="63" customFormat="1" ht="16.5" customHeight="1" x14ac:dyDescent="0.2">
      <c r="A106" s="279">
        <v>89</v>
      </c>
      <c r="B106" s="301">
        <f t="shared" si="36"/>
        <v>36.260808114944432</v>
      </c>
      <c r="C106" s="302">
        <v>21700</v>
      </c>
      <c r="D106" s="303">
        <f t="shared" si="21"/>
        <v>7181.3071339874368</v>
      </c>
      <c r="E106" s="304">
        <f t="shared" si="24"/>
        <v>2427.2818112877535</v>
      </c>
      <c r="F106" s="304">
        <f t="shared" si="25"/>
        <v>143.62614267974874</v>
      </c>
      <c r="G106" s="101">
        <v>75</v>
      </c>
      <c r="H106" s="305">
        <f t="shared" si="26"/>
        <v>9827.215087954939</v>
      </c>
      <c r="I106" s="309">
        <f t="shared" si="27"/>
        <v>2.4544000000000001</v>
      </c>
      <c r="J106" s="329">
        <f t="shared" si="37"/>
        <v>60.434680191574053</v>
      </c>
      <c r="K106" s="302">
        <v>21700</v>
      </c>
      <c r="L106" s="307">
        <f t="shared" si="22"/>
        <v>4308.7842803924623</v>
      </c>
      <c r="M106" s="304">
        <f t="shared" si="28"/>
        <v>1456.3690867726521</v>
      </c>
      <c r="N106" s="304">
        <f t="shared" si="29"/>
        <v>86.175685607849246</v>
      </c>
      <c r="O106" s="308">
        <v>45</v>
      </c>
      <c r="P106" s="305">
        <f t="shared" si="30"/>
        <v>5896.3290527729632</v>
      </c>
      <c r="Q106" s="309">
        <f t="shared" si="31"/>
        <v>1.4726999999999999</v>
      </c>
      <c r="R106" s="367">
        <f t="shared" si="38"/>
        <v>90.652020287361069</v>
      </c>
      <c r="S106" s="302">
        <v>21700</v>
      </c>
      <c r="T106" s="307">
        <f t="shared" si="23"/>
        <v>2872.5228535949755</v>
      </c>
      <c r="U106" s="101">
        <f t="shared" si="32"/>
        <v>970.91272451510156</v>
      </c>
      <c r="V106" s="304">
        <f t="shared" si="33"/>
        <v>57.450457071899507</v>
      </c>
      <c r="W106" s="308">
        <v>30</v>
      </c>
      <c r="X106" s="305">
        <f t="shared" si="34"/>
        <v>3930.8860351819767</v>
      </c>
      <c r="Y106" s="309">
        <f t="shared" si="35"/>
        <v>0.98180000000000001</v>
      </c>
    </row>
    <row r="107" spans="1:25" s="63" customFormat="1" ht="16.5" customHeight="1" x14ac:dyDescent="0.2">
      <c r="A107" s="280">
        <v>90</v>
      </c>
      <c r="B107" s="301">
        <f t="shared" si="36"/>
        <v>36.332267487182818</v>
      </c>
      <c r="C107" s="302">
        <v>21700</v>
      </c>
      <c r="D107" s="303">
        <f t="shared" si="21"/>
        <v>7167.1827279115751</v>
      </c>
      <c r="E107" s="304">
        <f t="shared" si="24"/>
        <v>2422.5077620341121</v>
      </c>
      <c r="F107" s="304">
        <f t="shared" si="25"/>
        <v>143.34365455823149</v>
      </c>
      <c r="G107" s="101">
        <v>75</v>
      </c>
      <c r="H107" s="305">
        <f t="shared" si="26"/>
        <v>9808.0341445039194</v>
      </c>
      <c r="I107" s="309">
        <f t="shared" si="27"/>
        <v>2.4771000000000001</v>
      </c>
      <c r="J107" s="329">
        <f t="shared" si="37"/>
        <v>60.553779145304702</v>
      </c>
      <c r="K107" s="302">
        <v>21700</v>
      </c>
      <c r="L107" s="307">
        <f t="shared" si="22"/>
        <v>4300.3096367469443</v>
      </c>
      <c r="M107" s="304">
        <f t="shared" si="28"/>
        <v>1453.5046572204669</v>
      </c>
      <c r="N107" s="304">
        <f t="shared" si="29"/>
        <v>86.006192734938892</v>
      </c>
      <c r="O107" s="308">
        <v>45</v>
      </c>
      <c r="P107" s="305">
        <f t="shared" si="30"/>
        <v>5884.8204867023496</v>
      </c>
      <c r="Q107" s="309">
        <f t="shared" si="31"/>
        <v>1.4863</v>
      </c>
      <c r="R107" s="367">
        <f t="shared" si="38"/>
        <v>90.830668717957039</v>
      </c>
      <c r="S107" s="302">
        <v>21700</v>
      </c>
      <c r="T107" s="307">
        <f t="shared" si="23"/>
        <v>2866.8730911646308</v>
      </c>
      <c r="U107" s="101">
        <f t="shared" si="32"/>
        <v>969.00310481364511</v>
      </c>
      <c r="V107" s="304">
        <f t="shared" si="33"/>
        <v>57.337461823292614</v>
      </c>
      <c r="W107" s="308">
        <v>30</v>
      </c>
      <c r="X107" s="305">
        <f t="shared" si="34"/>
        <v>3923.2136578015684</v>
      </c>
      <c r="Y107" s="309">
        <f t="shared" si="35"/>
        <v>0.9909</v>
      </c>
    </row>
    <row r="108" spans="1:25" s="63" customFormat="1" ht="16.5" customHeight="1" x14ac:dyDescent="0.2">
      <c r="A108" s="279">
        <v>91</v>
      </c>
      <c r="B108" s="301">
        <f t="shared" si="36"/>
        <v>36.40303545871658</v>
      </c>
      <c r="C108" s="302">
        <v>21700</v>
      </c>
      <c r="D108" s="303">
        <f t="shared" si="21"/>
        <v>7153.2496320344108</v>
      </c>
      <c r="E108" s="304">
        <f t="shared" si="24"/>
        <v>2417.7983756276308</v>
      </c>
      <c r="F108" s="304">
        <f t="shared" si="25"/>
        <v>143.06499264068822</v>
      </c>
      <c r="G108" s="101">
        <v>75</v>
      </c>
      <c r="H108" s="305">
        <f t="shared" si="26"/>
        <v>9789.1130003027283</v>
      </c>
      <c r="I108" s="309">
        <f t="shared" si="27"/>
        <v>2.4998</v>
      </c>
      <c r="J108" s="329">
        <f t="shared" si="37"/>
        <v>60.671725764527636</v>
      </c>
      <c r="K108" s="302">
        <v>21700</v>
      </c>
      <c r="L108" s="307">
        <f t="shared" si="22"/>
        <v>4291.9497792206466</v>
      </c>
      <c r="M108" s="304">
        <f t="shared" si="28"/>
        <v>1450.6790253765785</v>
      </c>
      <c r="N108" s="304">
        <f t="shared" si="29"/>
        <v>85.838995584412928</v>
      </c>
      <c r="O108" s="308">
        <v>45</v>
      </c>
      <c r="P108" s="305">
        <f t="shared" si="30"/>
        <v>5873.4678001816383</v>
      </c>
      <c r="Q108" s="309">
        <f t="shared" si="31"/>
        <v>1.4999</v>
      </c>
      <c r="R108" s="367">
        <f t="shared" si="38"/>
        <v>91.007588646791447</v>
      </c>
      <c r="S108" s="302">
        <v>21700</v>
      </c>
      <c r="T108" s="307">
        <f t="shared" si="23"/>
        <v>2861.2998528137646</v>
      </c>
      <c r="U108" s="101">
        <f t="shared" si="32"/>
        <v>967.11935025105231</v>
      </c>
      <c r="V108" s="304">
        <f t="shared" si="33"/>
        <v>57.22599705627529</v>
      </c>
      <c r="W108" s="308">
        <v>30</v>
      </c>
      <c r="X108" s="305">
        <f t="shared" si="34"/>
        <v>3915.6452001210923</v>
      </c>
      <c r="Y108" s="309">
        <f t="shared" si="35"/>
        <v>0.99990000000000001</v>
      </c>
    </row>
    <row r="109" spans="1:25" s="63" customFormat="1" ht="16.5" customHeight="1" x14ac:dyDescent="0.2">
      <c r="A109" s="279">
        <v>92</v>
      </c>
      <c r="B109" s="301">
        <f t="shared" si="36"/>
        <v>36.473127142585739</v>
      </c>
      <c r="C109" s="302">
        <v>21700</v>
      </c>
      <c r="D109" s="303">
        <f t="shared" si="21"/>
        <v>7139.5029820724903</v>
      </c>
      <c r="E109" s="304">
        <f t="shared" si="24"/>
        <v>2413.1520079405013</v>
      </c>
      <c r="F109" s="304">
        <f t="shared" si="25"/>
        <v>142.7900596414498</v>
      </c>
      <c r="G109" s="101">
        <v>75</v>
      </c>
      <c r="H109" s="305">
        <f t="shared" si="26"/>
        <v>9770.4450496544414</v>
      </c>
      <c r="I109" s="309">
        <f t="shared" si="27"/>
        <v>2.5224000000000002</v>
      </c>
      <c r="J109" s="329">
        <f t="shared" si="37"/>
        <v>60.7885452376429</v>
      </c>
      <c r="K109" s="302">
        <v>21700</v>
      </c>
      <c r="L109" s="307">
        <f t="shared" si="22"/>
        <v>4283.7017892434942</v>
      </c>
      <c r="M109" s="304">
        <f t="shared" si="28"/>
        <v>1447.8912047643009</v>
      </c>
      <c r="N109" s="304">
        <f t="shared" si="29"/>
        <v>85.674035784869886</v>
      </c>
      <c r="O109" s="308">
        <v>45</v>
      </c>
      <c r="P109" s="305">
        <f t="shared" si="30"/>
        <v>5862.2670297926652</v>
      </c>
      <c r="Q109" s="309">
        <f t="shared" si="31"/>
        <v>1.5134000000000001</v>
      </c>
      <c r="R109" s="367">
        <f t="shared" si="38"/>
        <v>91.182817856464339</v>
      </c>
      <c r="S109" s="302">
        <v>21700</v>
      </c>
      <c r="T109" s="307">
        <f t="shared" si="23"/>
        <v>2855.8011928289966</v>
      </c>
      <c r="U109" s="101">
        <f t="shared" si="32"/>
        <v>965.26080317620074</v>
      </c>
      <c r="V109" s="304">
        <f t="shared" si="33"/>
        <v>57.116023856579936</v>
      </c>
      <c r="W109" s="308">
        <v>30</v>
      </c>
      <c r="X109" s="305">
        <f t="shared" si="34"/>
        <v>3908.1780198617771</v>
      </c>
      <c r="Y109" s="309">
        <f t="shared" si="35"/>
        <v>1.0089999999999999</v>
      </c>
    </row>
    <row r="110" spans="1:25" s="63" customFormat="1" ht="16.5" customHeight="1" x14ac:dyDescent="0.2">
      <c r="A110" s="279">
        <v>93</v>
      </c>
      <c r="B110" s="301">
        <f t="shared" si="36"/>
        <v>36.542557161658237</v>
      </c>
      <c r="C110" s="302">
        <v>21700</v>
      </c>
      <c r="D110" s="303">
        <f t="shared" si="21"/>
        <v>7125.9380904306563</v>
      </c>
      <c r="E110" s="304">
        <f t="shared" si="24"/>
        <v>2408.5670745655616</v>
      </c>
      <c r="F110" s="304">
        <f t="shared" si="25"/>
        <v>142.51876180861314</v>
      </c>
      <c r="G110" s="101">
        <v>75</v>
      </c>
      <c r="H110" s="305">
        <f t="shared" si="26"/>
        <v>9752.0239268048317</v>
      </c>
      <c r="I110" s="309">
        <f t="shared" si="27"/>
        <v>2.5449999999999999</v>
      </c>
      <c r="J110" s="329">
        <f t="shared" si="37"/>
        <v>60.904261936097065</v>
      </c>
      <c r="K110" s="302">
        <v>21700</v>
      </c>
      <c r="L110" s="307">
        <f t="shared" si="22"/>
        <v>4275.5628542583945</v>
      </c>
      <c r="M110" s="304">
        <f t="shared" si="28"/>
        <v>1445.1402447393373</v>
      </c>
      <c r="N110" s="304">
        <f t="shared" si="29"/>
        <v>85.511257085167898</v>
      </c>
      <c r="O110" s="308">
        <v>45</v>
      </c>
      <c r="P110" s="305">
        <f t="shared" si="30"/>
        <v>5851.2143560828999</v>
      </c>
      <c r="Q110" s="309">
        <f t="shared" si="31"/>
        <v>1.5269999999999999</v>
      </c>
      <c r="R110" s="367">
        <f t="shared" si="38"/>
        <v>91.356392904145594</v>
      </c>
      <c r="S110" s="302">
        <v>21700</v>
      </c>
      <c r="T110" s="307">
        <f t="shared" si="23"/>
        <v>2850.3752361722622</v>
      </c>
      <c r="U110" s="101">
        <f t="shared" si="32"/>
        <v>963.42682982622455</v>
      </c>
      <c r="V110" s="304">
        <f t="shared" si="33"/>
        <v>57.007504723445244</v>
      </c>
      <c r="W110" s="308">
        <v>30</v>
      </c>
      <c r="X110" s="305">
        <f t="shared" si="34"/>
        <v>3900.8095707219322</v>
      </c>
      <c r="Y110" s="309">
        <f t="shared" si="35"/>
        <v>1.018</v>
      </c>
    </row>
    <row r="111" spans="1:25" s="63" customFormat="1" ht="16.5" customHeight="1" x14ac:dyDescent="0.2">
      <c r="A111" s="279">
        <v>94</v>
      </c>
      <c r="B111" s="301">
        <f t="shared" si="36"/>
        <v>36.611339669600909</v>
      </c>
      <c r="C111" s="302">
        <v>21700</v>
      </c>
      <c r="D111" s="303">
        <f t="shared" si="21"/>
        <v>7112.5504379238846</v>
      </c>
      <c r="E111" s="304">
        <f t="shared" si="24"/>
        <v>2404.0420480182729</v>
      </c>
      <c r="F111" s="304">
        <f t="shared" si="25"/>
        <v>142.2510087584777</v>
      </c>
      <c r="G111" s="101">
        <v>75</v>
      </c>
      <c r="H111" s="305">
        <f t="shared" si="26"/>
        <v>9733.8434947006353</v>
      </c>
      <c r="I111" s="309">
        <f t="shared" si="27"/>
        <v>2.5674999999999999</v>
      </c>
      <c r="J111" s="329">
        <f t="shared" si="37"/>
        <v>61.018899449334853</v>
      </c>
      <c r="K111" s="302">
        <v>21700</v>
      </c>
      <c r="L111" s="307">
        <f t="shared" si="22"/>
        <v>4267.5302627543297</v>
      </c>
      <c r="M111" s="304">
        <f t="shared" si="28"/>
        <v>1442.4252288109633</v>
      </c>
      <c r="N111" s="304">
        <f t="shared" si="29"/>
        <v>85.350605255086592</v>
      </c>
      <c r="O111" s="308">
        <v>45</v>
      </c>
      <c r="P111" s="305">
        <f t="shared" si="30"/>
        <v>5840.3060968203799</v>
      </c>
      <c r="Q111" s="309">
        <f t="shared" si="31"/>
        <v>1.5405</v>
      </c>
      <c r="R111" s="367">
        <f t="shared" si="38"/>
        <v>91.528349174002273</v>
      </c>
      <c r="S111" s="302">
        <v>21700</v>
      </c>
      <c r="T111" s="307">
        <f t="shared" si="23"/>
        <v>2845.0201751695536</v>
      </c>
      <c r="U111" s="101">
        <f t="shared" si="32"/>
        <v>961.61681920730905</v>
      </c>
      <c r="V111" s="304">
        <f t="shared" si="33"/>
        <v>56.900403503391075</v>
      </c>
      <c r="W111" s="308">
        <v>30</v>
      </c>
      <c r="X111" s="305">
        <f t="shared" si="34"/>
        <v>3893.5373978802536</v>
      </c>
      <c r="Y111" s="309">
        <f t="shared" si="35"/>
        <v>1.0269999999999999</v>
      </c>
    </row>
    <row r="112" spans="1:25" s="63" customFormat="1" ht="16.5" customHeight="1" x14ac:dyDescent="0.2">
      <c r="A112" s="279">
        <v>95</v>
      </c>
      <c r="B112" s="301">
        <f t="shared" si="36"/>
        <v>36.679488370740806</v>
      </c>
      <c r="C112" s="302">
        <v>21700</v>
      </c>
      <c r="D112" s="303">
        <f t="shared" si="21"/>
        <v>7099.335665971852</v>
      </c>
      <c r="E112" s="304">
        <f t="shared" si="24"/>
        <v>2399.5754550984857</v>
      </c>
      <c r="F112" s="304">
        <f t="shared" si="25"/>
        <v>141.98671331943703</v>
      </c>
      <c r="G112" s="101">
        <v>75</v>
      </c>
      <c r="H112" s="305">
        <f t="shared" si="26"/>
        <v>9715.8978343897743</v>
      </c>
      <c r="I112" s="309">
        <f t="shared" si="27"/>
        <v>2.59</v>
      </c>
      <c r="J112" s="329">
        <f t="shared" si="37"/>
        <v>61.132480617901344</v>
      </c>
      <c r="K112" s="302">
        <v>21700</v>
      </c>
      <c r="L112" s="307">
        <f t="shared" si="22"/>
        <v>4259.6013995831117</v>
      </c>
      <c r="M112" s="304">
        <f t="shared" si="28"/>
        <v>1439.7452730590917</v>
      </c>
      <c r="N112" s="304">
        <f t="shared" si="29"/>
        <v>85.192027991662243</v>
      </c>
      <c r="O112" s="308">
        <v>45</v>
      </c>
      <c r="P112" s="305">
        <f t="shared" si="30"/>
        <v>5829.5387006338651</v>
      </c>
      <c r="Q112" s="309">
        <f t="shared" si="31"/>
        <v>1.554</v>
      </c>
      <c r="R112" s="367">
        <f t="shared" si="38"/>
        <v>91.698720926852005</v>
      </c>
      <c r="S112" s="302">
        <v>21700</v>
      </c>
      <c r="T112" s="307">
        <f t="shared" si="23"/>
        <v>2839.7342663887412</v>
      </c>
      <c r="U112" s="101">
        <f t="shared" si="32"/>
        <v>959.83018203939446</v>
      </c>
      <c r="V112" s="304">
        <f t="shared" si="33"/>
        <v>56.794685327774822</v>
      </c>
      <c r="W112" s="308">
        <v>30</v>
      </c>
      <c r="X112" s="305">
        <f t="shared" si="34"/>
        <v>3886.3591337559105</v>
      </c>
      <c r="Y112" s="309">
        <f t="shared" si="35"/>
        <v>1.036</v>
      </c>
    </row>
    <row r="113" spans="1:25" s="63" customFormat="1" ht="16.5" customHeight="1" x14ac:dyDescent="0.2">
      <c r="A113" s="279">
        <v>96</v>
      </c>
      <c r="B113" s="301">
        <f t="shared" si="36"/>
        <v>36.747016538886548</v>
      </c>
      <c r="C113" s="302">
        <v>21700</v>
      </c>
      <c r="D113" s="303">
        <f t="shared" si="21"/>
        <v>7086.2895692345164</v>
      </c>
      <c r="E113" s="304">
        <f t="shared" si="24"/>
        <v>2395.1658744012661</v>
      </c>
      <c r="F113" s="304">
        <f t="shared" si="25"/>
        <v>141.72579138469033</v>
      </c>
      <c r="G113" s="101">
        <v>75</v>
      </c>
      <c r="H113" s="305">
        <f t="shared" si="26"/>
        <v>9698.1812350204727</v>
      </c>
      <c r="I113" s="309">
        <f t="shared" si="27"/>
        <v>2.6124999999999998</v>
      </c>
      <c r="J113" s="329">
        <f t="shared" si="37"/>
        <v>61.245027564810918</v>
      </c>
      <c r="K113" s="302">
        <v>21700</v>
      </c>
      <c r="L113" s="307">
        <f t="shared" si="22"/>
        <v>4251.7737415407091</v>
      </c>
      <c r="M113" s="304">
        <f t="shared" si="28"/>
        <v>1437.0995246407595</v>
      </c>
      <c r="N113" s="304">
        <f t="shared" si="29"/>
        <v>85.035474830814181</v>
      </c>
      <c r="O113" s="308">
        <v>45</v>
      </c>
      <c r="P113" s="305">
        <f t="shared" si="30"/>
        <v>5818.9087410122829</v>
      </c>
      <c r="Q113" s="309">
        <f t="shared" si="31"/>
        <v>1.5674999999999999</v>
      </c>
      <c r="R113" s="367">
        <f t="shared" si="38"/>
        <v>91.86754134721636</v>
      </c>
      <c r="S113" s="302">
        <v>21700</v>
      </c>
      <c r="T113" s="307">
        <f t="shared" si="23"/>
        <v>2834.5158276938068</v>
      </c>
      <c r="U113" s="101">
        <f t="shared" si="32"/>
        <v>958.06634976050657</v>
      </c>
      <c r="V113" s="304">
        <f t="shared" si="33"/>
        <v>56.690316553876137</v>
      </c>
      <c r="W113" s="308">
        <v>30</v>
      </c>
      <c r="X113" s="305">
        <f t="shared" si="34"/>
        <v>3879.2724940081894</v>
      </c>
      <c r="Y113" s="309">
        <f t="shared" si="35"/>
        <v>1.0449999999999999</v>
      </c>
    </row>
    <row r="114" spans="1:25" s="63" customFormat="1" ht="16.5" customHeight="1" x14ac:dyDescent="0.2">
      <c r="A114" s="279">
        <v>97</v>
      </c>
      <c r="B114" s="301">
        <f t="shared" si="36"/>
        <v>36.813937035174504</v>
      </c>
      <c r="C114" s="302">
        <v>21700</v>
      </c>
      <c r="D114" s="303">
        <f t="shared" si="21"/>
        <v>7073.4080886593674</v>
      </c>
      <c r="E114" s="304">
        <f t="shared" si="24"/>
        <v>2390.811933966866</v>
      </c>
      <c r="F114" s="304">
        <f t="shared" si="25"/>
        <v>141.46816177318735</v>
      </c>
      <c r="G114" s="101">
        <v>75</v>
      </c>
      <c r="H114" s="305">
        <f t="shared" si="26"/>
        <v>9680.6881843994215</v>
      </c>
      <c r="I114" s="309">
        <f t="shared" si="27"/>
        <v>2.6349</v>
      </c>
      <c r="J114" s="329">
        <f t="shared" si="37"/>
        <v>61.356561725290845</v>
      </c>
      <c r="K114" s="302">
        <v>21700</v>
      </c>
      <c r="L114" s="307">
        <f t="shared" si="22"/>
        <v>4244.0448531956199</v>
      </c>
      <c r="M114" s="304">
        <f t="shared" si="28"/>
        <v>1434.4871603801193</v>
      </c>
      <c r="N114" s="304">
        <f t="shared" si="29"/>
        <v>84.8808970639124</v>
      </c>
      <c r="O114" s="308">
        <v>45</v>
      </c>
      <c r="P114" s="305">
        <f t="shared" si="30"/>
        <v>5808.4129106396513</v>
      </c>
      <c r="Q114" s="309">
        <f t="shared" si="31"/>
        <v>1.5809</v>
      </c>
      <c r="R114" s="367">
        <f t="shared" si="38"/>
        <v>92.034842587936254</v>
      </c>
      <c r="S114" s="302">
        <v>21700</v>
      </c>
      <c r="T114" s="307">
        <f t="shared" si="23"/>
        <v>2829.3632354637471</v>
      </c>
      <c r="U114" s="101">
        <f t="shared" si="32"/>
        <v>956.32477358674646</v>
      </c>
      <c r="V114" s="304">
        <f t="shared" si="33"/>
        <v>56.58726470927494</v>
      </c>
      <c r="W114" s="308">
        <v>30</v>
      </c>
      <c r="X114" s="305">
        <f t="shared" si="34"/>
        <v>3872.2752737597689</v>
      </c>
      <c r="Y114" s="309">
        <f t="shared" si="35"/>
        <v>1.0539000000000001</v>
      </c>
    </row>
    <row r="115" spans="1:25" s="63" customFormat="1" ht="16.5" customHeight="1" x14ac:dyDescent="0.2">
      <c r="A115" s="279">
        <v>98</v>
      </c>
      <c r="B115" s="301">
        <f t="shared" si="36"/>
        <v>36.880262324999649</v>
      </c>
      <c r="C115" s="302">
        <v>21700</v>
      </c>
      <c r="D115" s="303">
        <f t="shared" si="21"/>
        <v>7060.6873049133728</v>
      </c>
      <c r="E115" s="304">
        <f t="shared" si="24"/>
        <v>2386.5123090607199</v>
      </c>
      <c r="F115" s="304">
        <f t="shared" si="25"/>
        <v>141.21374609826745</v>
      </c>
      <c r="G115" s="101">
        <v>75</v>
      </c>
      <c r="H115" s="305">
        <f t="shared" si="26"/>
        <v>9663.4133600723599</v>
      </c>
      <c r="I115" s="309">
        <f t="shared" si="27"/>
        <v>2.6572</v>
      </c>
      <c r="J115" s="329">
        <f t="shared" si="37"/>
        <v>61.467103874999417</v>
      </c>
      <c r="K115" s="302">
        <v>21700</v>
      </c>
      <c r="L115" s="307">
        <f t="shared" si="22"/>
        <v>4236.4123829480241</v>
      </c>
      <c r="M115" s="304">
        <f t="shared" si="28"/>
        <v>1431.9073854364319</v>
      </c>
      <c r="N115" s="304">
        <f t="shared" si="29"/>
        <v>84.728247658960484</v>
      </c>
      <c r="O115" s="308">
        <v>45</v>
      </c>
      <c r="P115" s="305">
        <f t="shared" si="30"/>
        <v>5798.0480160434163</v>
      </c>
      <c r="Q115" s="309">
        <f t="shared" si="31"/>
        <v>1.5943000000000001</v>
      </c>
      <c r="R115" s="367">
        <f t="shared" si="38"/>
        <v>92.200655812499122</v>
      </c>
      <c r="S115" s="302">
        <v>21700</v>
      </c>
      <c r="T115" s="307">
        <f t="shared" si="23"/>
        <v>2824.2749219653492</v>
      </c>
      <c r="U115" s="101">
        <f t="shared" si="32"/>
        <v>954.60492362428795</v>
      </c>
      <c r="V115" s="304">
        <f t="shared" si="33"/>
        <v>56.485498439306987</v>
      </c>
      <c r="W115" s="308">
        <v>30</v>
      </c>
      <c r="X115" s="305">
        <f t="shared" si="34"/>
        <v>3865.365344028944</v>
      </c>
      <c r="Y115" s="309">
        <f t="shared" si="35"/>
        <v>1.0629</v>
      </c>
    </row>
    <row r="116" spans="1:25" s="63" customFormat="1" ht="16.5" customHeight="1" x14ac:dyDescent="0.2">
      <c r="A116" s="279">
        <v>99</v>
      </c>
      <c r="B116" s="301">
        <f t="shared" si="36"/>
        <v>36.946004494087042</v>
      </c>
      <c r="C116" s="302">
        <v>21700</v>
      </c>
      <c r="D116" s="303">
        <f t="shared" si="21"/>
        <v>7048.1234321745205</v>
      </c>
      <c r="E116" s="304">
        <f t="shared" si="24"/>
        <v>2382.2657200749877</v>
      </c>
      <c r="F116" s="304">
        <f t="shared" si="25"/>
        <v>140.96246864349041</v>
      </c>
      <c r="G116" s="101">
        <v>75</v>
      </c>
      <c r="H116" s="305">
        <f t="shared" si="26"/>
        <v>9646.3516208929996</v>
      </c>
      <c r="I116" s="309">
        <f t="shared" si="27"/>
        <v>2.6796000000000002</v>
      </c>
      <c r="J116" s="329">
        <f t="shared" si="37"/>
        <v>61.576674156811741</v>
      </c>
      <c r="K116" s="302">
        <v>21700</v>
      </c>
      <c r="L116" s="307">
        <f t="shared" si="22"/>
        <v>4228.8740593047114</v>
      </c>
      <c r="M116" s="304">
        <f t="shared" si="28"/>
        <v>1429.3594320449922</v>
      </c>
      <c r="N116" s="304">
        <f t="shared" si="29"/>
        <v>84.577481186094232</v>
      </c>
      <c r="O116" s="308">
        <v>45</v>
      </c>
      <c r="P116" s="305">
        <f t="shared" si="30"/>
        <v>5787.8109725357972</v>
      </c>
      <c r="Q116" s="309">
        <f t="shared" si="31"/>
        <v>1.6077999999999999</v>
      </c>
      <c r="R116" s="367">
        <f t="shared" si="38"/>
        <v>92.365011235217594</v>
      </c>
      <c r="S116" s="302">
        <v>21700</v>
      </c>
      <c r="T116" s="307">
        <f t="shared" si="23"/>
        <v>2819.2493728698087</v>
      </c>
      <c r="U116" s="101">
        <f t="shared" si="32"/>
        <v>952.90628802999527</v>
      </c>
      <c r="V116" s="304">
        <f t="shared" si="33"/>
        <v>56.384987457396171</v>
      </c>
      <c r="W116" s="308">
        <v>30</v>
      </c>
      <c r="X116" s="305">
        <f t="shared" si="34"/>
        <v>3858.5406483572001</v>
      </c>
      <c r="Y116" s="309">
        <f t="shared" si="35"/>
        <v>1.0718000000000001</v>
      </c>
    </row>
    <row r="117" spans="1:25" s="63" customFormat="1" ht="16.5" customHeight="1" x14ac:dyDescent="0.2">
      <c r="A117" s="280">
        <v>100</v>
      </c>
      <c r="B117" s="301">
        <f t="shared" si="36"/>
        <v>37.01117526375554</v>
      </c>
      <c r="C117" s="302">
        <v>21700</v>
      </c>
      <c r="D117" s="303">
        <f t="shared" si="21"/>
        <v>7035.7128122598579</v>
      </c>
      <c r="E117" s="304">
        <f t="shared" si="24"/>
        <v>2378.0709305438318</v>
      </c>
      <c r="F117" s="304">
        <f t="shared" si="25"/>
        <v>140.71425624519716</v>
      </c>
      <c r="G117" s="101">
        <v>75</v>
      </c>
      <c r="H117" s="305">
        <f t="shared" si="26"/>
        <v>9629.4979990488864</v>
      </c>
      <c r="I117" s="309">
        <f t="shared" si="27"/>
        <v>2.7019000000000002</v>
      </c>
      <c r="J117" s="329">
        <f t="shared" si="37"/>
        <v>61.685292106259233</v>
      </c>
      <c r="K117" s="302">
        <v>21700</v>
      </c>
      <c r="L117" s="307">
        <f t="shared" si="22"/>
        <v>4221.4276873559147</v>
      </c>
      <c r="M117" s="304">
        <f t="shared" si="28"/>
        <v>1426.842558326299</v>
      </c>
      <c r="N117" s="304">
        <f t="shared" si="29"/>
        <v>84.428553747118301</v>
      </c>
      <c r="O117" s="308">
        <v>45</v>
      </c>
      <c r="P117" s="305">
        <f t="shared" si="30"/>
        <v>5777.6987994293322</v>
      </c>
      <c r="Q117" s="309">
        <f t="shared" si="31"/>
        <v>1.6211</v>
      </c>
      <c r="R117" s="367">
        <f t="shared" si="38"/>
        <v>92.527938159388839</v>
      </c>
      <c r="S117" s="302">
        <v>21700</v>
      </c>
      <c r="T117" s="307">
        <f t="shared" si="23"/>
        <v>2814.2851249039441</v>
      </c>
      <c r="U117" s="101">
        <f t="shared" si="32"/>
        <v>951.22837221753298</v>
      </c>
      <c r="V117" s="304">
        <f t="shared" si="33"/>
        <v>56.285702498078884</v>
      </c>
      <c r="W117" s="308">
        <v>30</v>
      </c>
      <c r="X117" s="305">
        <f t="shared" si="34"/>
        <v>3851.799199619556</v>
      </c>
      <c r="Y117" s="309">
        <f t="shared" si="35"/>
        <v>1.0808</v>
      </c>
    </row>
    <row r="118" spans="1:25" s="63" customFormat="1" ht="16.5" customHeight="1" x14ac:dyDescent="0.2">
      <c r="A118" s="278">
        <v>101</v>
      </c>
      <c r="B118" s="319">
        <f t="shared" si="36"/>
        <v>37.075786005422167</v>
      </c>
      <c r="C118" s="320">
        <v>21700</v>
      </c>
      <c r="D118" s="321">
        <f t="shared" si="21"/>
        <v>7023.4519090685681</v>
      </c>
      <c r="E118" s="322">
        <f t="shared" si="24"/>
        <v>2373.9267452651757</v>
      </c>
      <c r="F118" s="322">
        <f t="shared" si="25"/>
        <v>140.46903818137136</v>
      </c>
      <c r="G118" s="106">
        <v>75</v>
      </c>
      <c r="H118" s="323">
        <f t="shared" si="26"/>
        <v>9612.8476925151153</v>
      </c>
      <c r="I118" s="328">
        <f t="shared" si="27"/>
        <v>2.7241</v>
      </c>
      <c r="J118" s="324">
        <f t="shared" si="37"/>
        <v>61.792976675703613</v>
      </c>
      <c r="K118" s="320">
        <v>21700</v>
      </c>
      <c r="L118" s="325">
        <f t="shared" si="22"/>
        <v>4214.0711454411403</v>
      </c>
      <c r="M118" s="322">
        <f t="shared" si="28"/>
        <v>1424.3560471591052</v>
      </c>
      <c r="N118" s="322">
        <f t="shared" si="29"/>
        <v>84.281422908822805</v>
      </c>
      <c r="O118" s="326">
        <v>45</v>
      </c>
      <c r="P118" s="323">
        <f t="shared" si="30"/>
        <v>5767.7086155090683</v>
      </c>
      <c r="Q118" s="328">
        <f t="shared" si="31"/>
        <v>1.6345000000000001</v>
      </c>
      <c r="R118" s="366">
        <f t="shared" si="38"/>
        <v>92.689465013555406</v>
      </c>
      <c r="S118" s="320">
        <v>21700</v>
      </c>
      <c r="T118" s="325">
        <f t="shared" si="23"/>
        <v>2809.3807636274273</v>
      </c>
      <c r="U118" s="106">
        <f t="shared" si="32"/>
        <v>949.57069810607038</v>
      </c>
      <c r="V118" s="322">
        <f t="shared" si="33"/>
        <v>56.187615272548548</v>
      </c>
      <c r="W118" s="326">
        <v>30</v>
      </c>
      <c r="X118" s="323">
        <f t="shared" si="34"/>
        <v>3845.1390770060461</v>
      </c>
      <c r="Y118" s="328">
        <f t="shared" si="35"/>
        <v>1.0896999999999999</v>
      </c>
    </row>
    <row r="119" spans="1:25" s="63" customFormat="1" ht="16.5" customHeight="1" x14ac:dyDescent="0.2">
      <c r="A119" s="279">
        <v>102</v>
      </c>
      <c r="B119" s="301">
        <f t="shared" si="36"/>
        <v>37.139847754391916</v>
      </c>
      <c r="C119" s="302">
        <v>21700</v>
      </c>
      <c r="D119" s="303">
        <f t="shared" si="21"/>
        <v>7011.3373033201733</v>
      </c>
      <c r="E119" s="304">
        <f t="shared" si="24"/>
        <v>2369.8320085222185</v>
      </c>
      <c r="F119" s="304">
        <f t="shared" si="25"/>
        <v>140.22674606640348</v>
      </c>
      <c r="G119" s="101">
        <v>75</v>
      </c>
      <c r="H119" s="305">
        <f t="shared" si="26"/>
        <v>9596.3960579087961</v>
      </c>
      <c r="I119" s="309">
        <f t="shared" si="27"/>
        <v>2.7464</v>
      </c>
      <c r="J119" s="329">
        <f t="shared" si="37"/>
        <v>61.899746257319862</v>
      </c>
      <c r="K119" s="302">
        <v>21700</v>
      </c>
      <c r="L119" s="307">
        <f t="shared" si="22"/>
        <v>4206.8023819921036</v>
      </c>
      <c r="M119" s="304">
        <f t="shared" si="28"/>
        <v>1421.8992051133309</v>
      </c>
      <c r="N119" s="304">
        <f t="shared" si="29"/>
        <v>84.136047639842076</v>
      </c>
      <c r="O119" s="308">
        <v>45</v>
      </c>
      <c r="P119" s="305">
        <f t="shared" si="30"/>
        <v>5757.8376347452768</v>
      </c>
      <c r="Q119" s="309">
        <f t="shared" si="31"/>
        <v>1.6477999999999999</v>
      </c>
      <c r="R119" s="367">
        <f t="shared" si="38"/>
        <v>92.849619385979778</v>
      </c>
      <c r="S119" s="302">
        <v>21700</v>
      </c>
      <c r="T119" s="307">
        <f t="shared" si="23"/>
        <v>2804.5349213280697</v>
      </c>
      <c r="U119" s="101">
        <f t="shared" si="32"/>
        <v>947.93280340888748</v>
      </c>
      <c r="V119" s="304">
        <f t="shared" si="33"/>
        <v>56.090698426561396</v>
      </c>
      <c r="W119" s="308">
        <v>30</v>
      </c>
      <c r="X119" s="305">
        <f t="shared" si="34"/>
        <v>3838.5584231635185</v>
      </c>
      <c r="Y119" s="309">
        <f t="shared" si="35"/>
        <v>1.0986</v>
      </c>
    </row>
    <row r="120" spans="1:25" s="63" customFormat="1" ht="16.5" customHeight="1" x14ac:dyDescent="0.2">
      <c r="A120" s="279">
        <v>103</v>
      </c>
      <c r="B120" s="301">
        <f t="shared" si="36"/>
        <v>37.203371222974852</v>
      </c>
      <c r="C120" s="302">
        <v>21700</v>
      </c>
      <c r="D120" s="303">
        <f t="shared" si="21"/>
        <v>6999.3656875694815</v>
      </c>
      <c r="E120" s="304">
        <f t="shared" si="24"/>
        <v>2365.7856023984846</v>
      </c>
      <c r="F120" s="304">
        <f t="shared" si="25"/>
        <v>139.98731375138962</v>
      </c>
      <c r="G120" s="101">
        <v>75</v>
      </c>
      <c r="H120" s="305">
        <f t="shared" si="26"/>
        <v>9580.1386037193552</v>
      </c>
      <c r="I120" s="309">
        <f t="shared" si="27"/>
        <v>2.7686000000000002</v>
      </c>
      <c r="J120" s="329">
        <f t="shared" si="37"/>
        <v>62.005618704958088</v>
      </c>
      <c r="K120" s="302">
        <v>21700</v>
      </c>
      <c r="L120" s="307">
        <f t="shared" si="22"/>
        <v>4199.6194125416878</v>
      </c>
      <c r="M120" s="304">
        <f t="shared" si="28"/>
        <v>1419.4713614390903</v>
      </c>
      <c r="N120" s="304">
        <f t="shared" si="29"/>
        <v>83.992388250833756</v>
      </c>
      <c r="O120" s="308">
        <v>45</v>
      </c>
      <c r="P120" s="305">
        <f t="shared" si="30"/>
        <v>5748.0831622316118</v>
      </c>
      <c r="Q120" s="309">
        <f t="shared" si="31"/>
        <v>1.6611</v>
      </c>
      <c r="R120" s="367">
        <f t="shared" si="38"/>
        <v>93.008428057437129</v>
      </c>
      <c r="S120" s="302">
        <v>21700</v>
      </c>
      <c r="T120" s="307">
        <f t="shared" si="23"/>
        <v>2799.7462750277928</v>
      </c>
      <c r="U120" s="101">
        <f t="shared" si="32"/>
        <v>946.31424095939383</v>
      </c>
      <c r="V120" s="304">
        <f t="shared" si="33"/>
        <v>55.994925500555858</v>
      </c>
      <c r="W120" s="308">
        <v>30</v>
      </c>
      <c r="X120" s="305">
        <f t="shared" si="34"/>
        <v>3832.0554414877424</v>
      </c>
      <c r="Y120" s="309">
        <f t="shared" si="35"/>
        <v>1.1073999999999999</v>
      </c>
    </row>
    <row r="121" spans="1:25" s="63" customFormat="1" ht="16.5" customHeight="1" x14ac:dyDescent="0.2">
      <c r="A121" s="279">
        <v>104</v>
      </c>
      <c r="B121" s="301">
        <f t="shared" si="36"/>
        <v>37.266366812969466</v>
      </c>
      <c r="C121" s="302">
        <v>21700</v>
      </c>
      <c r="D121" s="303">
        <f t="shared" si="21"/>
        <v>6987.5338614811099</v>
      </c>
      <c r="E121" s="304">
        <f t="shared" si="24"/>
        <v>2361.7864451806149</v>
      </c>
      <c r="F121" s="304">
        <f t="shared" si="25"/>
        <v>139.7506772296222</v>
      </c>
      <c r="G121" s="101">
        <v>75</v>
      </c>
      <c r="H121" s="305">
        <f t="shared" si="26"/>
        <v>9564.0709838913463</v>
      </c>
      <c r="I121" s="309">
        <f t="shared" si="27"/>
        <v>2.7907000000000002</v>
      </c>
      <c r="J121" s="329">
        <f t="shared" si="37"/>
        <v>62.110611354949114</v>
      </c>
      <c r="K121" s="302">
        <v>21700</v>
      </c>
      <c r="L121" s="307">
        <f t="shared" si="22"/>
        <v>4192.5203168886655</v>
      </c>
      <c r="M121" s="304">
        <f t="shared" si="28"/>
        <v>1417.0718671083689</v>
      </c>
      <c r="N121" s="304">
        <f t="shared" si="29"/>
        <v>83.850406337773308</v>
      </c>
      <c r="O121" s="308">
        <v>45</v>
      </c>
      <c r="P121" s="305">
        <f t="shared" si="30"/>
        <v>5738.4425903348074</v>
      </c>
      <c r="Q121" s="309">
        <f t="shared" si="31"/>
        <v>1.6744000000000001</v>
      </c>
      <c r="R121" s="367">
        <f t="shared" si="38"/>
        <v>93.165917032423664</v>
      </c>
      <c r="S121" s="302">
        <v>21700</v>
      </c>
      <c r="T121" s="307">
        <f t="shared" si="23"/>
        <v>2795.0135445924443</v>
      </c>
      <c r="U121" s="101">
        <f t="shared" si="32"/>
        <v>944.71457807224613</v>
      </c>
      <c r="V121" s="304">
        <f t="shared" si="33"/>
        <v>55.900270891848891</v>
      </c>
      <c r="W121" s="308">
        <v>30</v>
      </c>
      <c r="X121" s="305">
        <f t="shared" si="34"/>
        <v>3825.6283935565393</v>
      </c>
      <c r="Y121" s="309">
        <f t="shared" si="35"/>
        <v>1.1163000000000001</v>
      </c>
    </row>
    <row r="122" spans="1:25" s="63" customFormat="1" ht="16.5" customHeight="1" x14ac:dyDescent="0.2">
      <c r="A122" s="279">
        <v>105</v>
      </c>
      <c r="B122" s="301">
        <f t="shared" si="36"/>
        <v>37.328844627548797</v>
      </c>
      <c r="C122" s="302">
        <v>21700</v>
      </c>
      <c r="D122" s="303">
        <f t="shared" si="21"/>
        <v>6975.8387273476983</v>
      </c>
      <c r="E122" s="304">
        <f t="shared" si="24"/>
        <v>2357.8334898435219</v>
      </c>
      <c r="F122" s="304">
        <f t="shared" si="25"/>
        <v>139.51677454695397</v>
      </c>
      <c r="G122" s="101">
        <v>75</v>
      </c>
      <c r="H122" s="305">
        <f t="shared" si="26"/>
        <v>9548.1889917381741</v>
      </c>
      <c r="I122" s="309">
        <f t="shared" si="27"/>
        <v>2.8128000000000002</v>
      </c>
      <c r="J122" s="329">
        <f t="shared" si="37"/>
        <v>62.214741045914664</v>
      </c>
      <c r="K122" s="302">
        <v>21700</v>
      </c>
      <c r="L122" s="307">
        <f t="shared" si="22"/>
        <v>4185.5032364086192</v>
      </c>
      <c r="M122" s="304">
        <f t="shared" si="28"/>
        <v>1414.7000939061131</v>
      </c>
      <c r="N122" s="304">
        <f t="shared" si="29"/>
        <v>83.710064728172384</v>
      </c>
      <c r="O122" s="308">
        <v>45</v>
      </c>
      <c r="P122" s="305">
        <f t="shared" si="30"/>
        <v>5728.913395042905</v>
      </c>
      <c r="Q122" s="309">
        <f t="shared" si="31"/>
        <v>1.6877</v>
      </c>
      <c r="R122" s="367">
        <f t="shared" si="38"/>
        <v>93.322111568871989</v>
      </c>
      <c r="S122" s="302">
        <v>21700</v>
      </c>
      <c r="T122" s="307">
        <f t="shared" si="23"/>
        <v>2790.3354909390796</v>
      </c>
      <c r="U122" s="101">
        <f t="shared" si="32"/>
        <v>943.13339593740886</v>
      </c>
      <c r="V122" s="304">
        <f t="shared" si="33"/>
        <v>55.806709818781592</v>
      </c>
      <c r="W122" s="308">
        <v>30</v>
      </c>
      <c r="X122" s="305">
        <f t="shared" si="34"/>
        <v>3819.27559669527</v>
      </c>
      <c r="Y122" s="309">
        <f t="shared" si="35"/>
        <v>1.1251</v>
      </c>
    </row>
    <row r="123" spans="1:25" s="63" customFormat="1" ht="16.5" customHeight="1" x14ac:dyDescent="0.2">
      <c r="A123" s="282">
        <v>106</v>
      </c>
      <c r="B123" s="333">
        <f t="shared" si="36"/>
        <v>37.390814482583131</v>
      </c>
      <c r="C123" s="334">
        <v>21700</v>
      </c>
      <c r="D123" s="303">
        <f t="shared" si="21"/>
        <v>6964.2772858370317</v>
      </c>
      <c r="E123" s="335">
        <f t="shared" si="24"/>
        <v>2353.9257226129166</v>
      </c>
      <c r="F123" s="335">
        <f t="shared" si="25"/>
        <v>139.28554571674064</v>
      </c>
      <c r="G123" s="101">
        <v>75</v>
      </c>
      <c r="H123" s="305">
        <f t="shared" si="26"/>
        <v>9532.4885541666899</v>
      </c>
      <c r="I123" s="340">
        <f t="shared" si="27"/>
        <v>2.8349000000000002</v>
      </c>
      <c r="J123" s="336">
        <f t="shared" si="37"/>
        <v>62.318024137638552</v>
      </c>
      <c r="K123" s="334">
        <v>21700</v>
      </c>
      <c r="L123" s="337">
        <f t="shared" si="22"/>
        <v>4178.5663715022183</v>
      </c>
      <c r="M123" s="335">
        <f t="shared" si="28"/>
        <v>1412.3554335677497</v>
      </c>
      <c r="N123" s="335">
        <f t="shared" si="29"/>
        <v>83.571327430044363</v>
      </c>
      <c r="O123" s="308">
        <v>45</v>
      </c>
      <c r="P123" s="305">
        <f t="shared" si="30"/>
        <v>5719.4931325000125</v>
      </c>
      <c r="Q123" s="340">
        <f t="shared" si="31"/>
        <v>1.7010000000000001</v>
      </c>
      <c r="R123" s="369">
        <f t="shared" si="38"/>
        <v>93.477036206457825</v>
      </c>
      <c r="S123" s="334">
        <v>21700</v>
      </c>
      <c r="T123" s="337">
        <f t="shared" si="23"/>
        <v>2785.7109143348125</v>
      </c>
      <c r="U123" s="339">
        <f t="shared" si="32"/>
        <v>941.57028904516653</v>
      </c>
      <c r="V123" s="335">
        <f t="shared" si="33"/>
        <v>55.714218286696251</v>
      </c>
      <c r="W123" s="308">
        <v>30</v>
      </c>
      <c r="X123" s="305">
        <f t="shared" si="34"/>
        <v>3812.9954216666756</v>
      </c>
      <c r="Y123" s="340">
        <f t="shared" si="35"/>
        <v>1.1339999999999999</v>
      </c>
    </row>
    <row r="124" spans="1:25" s="63" customFormat="1" ht="16.5" customHeight="1" x14ac:dyDescent="0.2">
      <c r="A124" s="279">
        <v>107</v>
      </c>
      <c r="B124" s="301">
        <f t="shared" si="36"/>
        <v>37.452285917431119</v>
      </c>
      <c r="C124" s="302">
        <v>21700</v>
      </c>
      <c r="D124" s="303">
        <f t="shared" si="21"/>
        <v>6952.8466319542895</v>
      </c>
      <c r="E124" s="304">
        <f t="shared" si="24"/>
        <v>2350.0621616005496</v>
      </c>
      <c r="F124" s="304">
        <f t="shared" si="25"/>
        <v>139.0569326390858</v>
      </c>
      <c r="G124" s="101">
        <v>75</v>
      </c>
      <c r="H124" s="305">
        <f t="shared" si="26"/>
        <v>9516.9657261939246</v>
      </c>
      <c r="I124" s="309">
        <f t="shared" si="27"/>
        <v>2.8570000000000002</v>
      </c>
      <c r="J124" s="329">
        <f t="shared" si="37"/>
        <v>62.420476529051868</v>
      </c>
      <c r="K124" s="302">
        <v>21700</v>
      </c>
      <c r="L124" s="307">
        <f t="shared" si="22"/>
        <v>4171.7079791725728</v>
      </c>
      <c r="M124" s="304">
        <f t="shared" si="28"/>
        <v>1410.0372969603295</v>
      </c>
      <c r="N124" s="304">
        <f t="shared" si="29"/>
        <v>83.434159583451461</v>
      </c>
      <c r="O124" s="308">
        <v>45</v>
      </c>
      <c r="P124" s="305">
        <f t="shared" si="30"/>
        <v>5710.1794357163535</v>
      </c>
      <c r="Q124" s="309">
        <f t="shared" si="31"/>
        <v>1.7141999999999999</v>
      </c>
      <c r="R124" s="367">
        <f t="shared" si="38"/>
        <v>93.630714793577795</v>
      </c>
      <c r="S124" s="302">
        <v>21700</v>
      </c>
      <c r="T124" s="307">
        <f t="shared" si="23"/>
        <v>2781.1386527817158</v>
      </c>
      <c r="U124" s="304">
        <f t="shared" si="32"/>
        <v>940.0248646402199</v>
      </c>
      <c r="V124" s="304">
        <f t="shared" si="33"/>
        <v>55.622773055634319</v>
      </c>
      <c r="W124" s="308">
        <v>30</v>
      </c>
      <c r="X124" s="305">
        <f t="shared" si="34"/>
        <v>3806.7862904775698</v>
      </c>
      <c r="Y124" s="309">
        <f t="shared" si="35"/>
        <v>1.1428</v>
      </c>
    </row>
    <row r="125" spans="1:25" s="63" customFormat="1" ht="16.5" customHeight="1" x14ac:dyDescent="0.2">
      <c r="A125" s="278">
        <v>108</v>
      </c>
      <c r="B125" s="319">
        <f t="shared" si="36"/>
        <v>37.513268205228961</v>
      </c>
      <c r="C125" s="320">
        <v>21700</v>
      </c>
      <c r="D125" s="303">
        <f t="shared" si="21"/>
        <v>6941.5439512066532</v>
      </c>
      <c r="E125" s="322">
        <f t="shared" si="24"/>
        <v>2346.2418555078484</v>
      </c>
      <c r="F125" s="322">
        <f t="shared" si="25"/>
        <v>138.83087902413305</v>
      </c>
      <c r="G125" s="101">
        <v>75</v>
      </c>
      <c r="H125" s="305">
        <f t="shared" si="26"/>
        <v>9501.6166857386361</v>
      </c>
      <c r="I125" s="328">
        <f t="shared" si="27"/>
        <v>2.879</v>
      </c>
      <c r="J125" s="324">
        <f t="shared" si="37"/>
        <v>62.522113675381604</v>
      </c>
      <c r="K125" s="320">
        <v>21700</v>
      </c>
      <c r="L125" s="325">
        <f t="shared" si="22"/>
        <v>4164.9263707239925</v>
      </c>
      <c r="M125" s="322">
        <f t="shared" si="28"/>
        <v>1407.7451133047093</v>
      </c>
      <c r="N125" s="322">
        <f t="shared" si="29"/>
        <v>83.29852741447985</v>
      </c>
      <c r="O125" s="308">
        <v>45</v>
      </c>
      <c r="P125" s="305">
        <f t="shared" si="30"/>
        <v>5700.9700114431816</v>
      </c>
      <c r="Q125" s="328">
        <f t="shared" si="31"/>
        <v>1.7274</v>
      </c>
      <c r="R125" s="366">
        <f t="shared" si="38"/>
        <v>93.783170513072392</v>
      </c>
      <c r="S125" s="320">
        <v>21700</v>
      </c>
      <c r="T125" s="325">
        <f t="shared" si="23"/>
        <v>2776.6175804826617</v>
      </c>
      <c r="U125" s="106">
        <f t="shared" si="32"/>
        <v>938.49674220313955</v>
      </c>
      <c r="V125" s="322">
        <f t="shared" si="33"/>
        <v>55.532351609653233</v>
      </c>
      <c r="W125" s="308">
        <v>30</v>
      </c>
      <c r="X125" s="305">
        <f t="shared" si="34"/>
        <v>3800.6466742954544</v>
      </c>
      <c r="Y125" s="328">
        <f t="shared" si="35"/>
        <v>1.1516</v>
      </c>
    </row>
    <row r="126" spans="1:25" s="63" customFormat="1" ht="16.5" customHeight="1" x14ac:dyDescent="0.2">
      <c r="A126" s="279">
        <v>109</v>
      </c>
      <c r="B126" s="301">
        <f t="shared" si="36"/>
        <v>37.573770362705424</v>
      </c>
      <c r="C126" s="302">
        <v>21700</v>
      </c>
      <c r="D126" s="303">
        <f t="shared" si="21"/>
        <v>6930.3665159582988</v>
      </c>
      <c r="E126" s="304">
        <f t="shared" si="24"/>
        <v>2342.4638823939049</v>
      </c>
      <c r="F126" s="304">
        <f t="shared" si="25"/>
        <v>138.60733031916598</v>
      </c>
      <c r="G126" s="101">
        <v>75</v>
      </c>
      <c r="H126" s="305">
        <f t="shared" si="26"/>
        <v>9486.4377286713698</v>
      </c>
      <c r="I126" s="309">
        <f t="shared" si="27"/>
        <v>2.9009999999999998</v>
      </c>
      <c r="J126" s="329">
        <f t="shared" si="37"/>
        <v>62.622950604509043</v>
      </c>
      <c r="K126" s="302">
        <v>21700</v>
      </c>
      <c r="L126" s="307">
        <f t="shared" si="22"/>
        <v>4158.2199095749793</v>
      </c>
      <c r="M126" s="304">
        <f t="shared" si="28"/>
        <v>1405.4783294363428</v>
      </c>
      <c r="N126" s="304">
        <f t="shared" si="29"/>
        <v>83.164398191499586</v>
      </c>
      <c r="O126" s="308">
        <v>45</v>
      </c>
      <c r="P126" s="305">
        <f t="shared" si="30"/>
        <v>5691.862637202822</v>
      </c>
      <c r="Q126" s="309">
        <f t="shared" si="31"/>
        <v>1.7405999999999999</v>
      </c>
      <c r="R126" s="367">
        <f t="shared" si="38"/>
        <v>93.934425906763551</v>
      </c>
      <c r="S126" s="302">
        <v>21700</v>
      </c>
      <c r="T126" s="307">
        <f t="shared" si="23"/>
        <v>2772.1466063833204</v>
      </c>
      <c r="U126" s="101">
        <f t="shared" si="32"/>
        <v>936.98555295756216</v>
      </c>
      <c r="V126" s="304">
        <f t="shared" si="33"/>
        <v>55.44293212766641</v>
      </c>
      <c r="W126" s="308">
        <v>30</v>
      </c>
      <c r="X126" s="305">
        <f t="shared" si="34"/>
        <v>3794.5750914685491</v>
      </c>
      <c r="Y126" s="309">
        <f t="shared" si="35"/>
        <v>1.1604000000000001</v>
      </c>
    </row>
    <row r="127" spans="1:25" s="63" customFormat="1" ht="16.5" customHeight="1" x14ac:dyDescent="0.2">
      <c r="A127" s="280">
        <v>110</v>
      </c>
      <c r="B127" s="301">
        <f t="shared" si="36"/>
        <v>37.633801159548646</v>
      </c>
      <c r="C127" s="302">
        <v>21700</v>
      </c>
      <c r="D127" s="303">
        <f t="shared" si="21"/>
        <v>6919.3116819646566</v>
      </c>
      <c r="E127" s="304">
        <f t="shared" si="24"/>
        <v>2338.7273485040537</v>
      </c>
      <c r="F127" s="304">
        <f t="shared" si="25"/>
        <v>138.38623363929312</v>
      </c>
      <c r="G127" s="101">
        <v>75</v>
      </c>
      <c r="H127" s="305">
        <f t="shared" si="26"/>
        <v>9471.4252641080038</v>
      </c>
      <c r="I127" s="309">
        <f t="shared" si="27"/>
        <v>2.9228999999999998</v>
      </c>
      <c r="J127" s="329">
        <f t="shared" si="37"/>
        <v>62.723001932581077</v>
      </c>
      <c r="K127" s="302">
        <v>21700</v>
      </c>
      <c r="L127" s="307">
        <f t="shared" si="22"/>
        <v>4151.5870091787947</v>
      </c>
      <c r="M127" s="304">
        <f t="shared" si="28"/>
        <v>1403.2364091024324</v>
      </c>
      <c r="N127" s="304">
        <f t="shared" si="29"/>
        <v>83.031740183575891</v>
      </c>
      <c r="O127" s="308">
        <v>45</v>
      </c>
      <c r="P127" s="305">
        <f t="shared" si="30"/>
        <v>5682.8551584648021</v>
      </c>
      <c r="Q127" s="309">
        <f t="shared" si="31"/>
        <v>1.7537</v>
      </c>
      <c r="R127" s="367">
        <f t="shared" si="38"/>
        <v>94.084502898871605</v>
      </c>
      <c r="S127" s="302">
        <v>21700</v>
      </c>
      <c r="T127" s="307">
        <f t="shared" si="23"/>
        <v>2767.7246727858628</v>
      </c>
      <c r="U127" s="101">
        <f t="shared" si="32"/>
        <v>935.49093940162152</v>
      </c>
      <c r="V127" s="304">
        <f t="shared" si="33"/>
        <v>55.354493455717261</v>
      </c>
      <c r="W127" s="308">
        <v>30</v>
      </c>
      <c r="X127" s="305">
        <f t="shared" si="34"/>
        <v>3788.5701056432013</v>
      </c>
      <c r="Y127" s="309">
        <f t="shared" si="35"/>
        <v>1.1692</v>
      </c>
    </row>
    <row r="128" spans="1:25" s="63" customFormat="1" ht="16.5" customHeight="1" x14ac:dyDescent="0.2">
      <c r="A128" s="279">
        <v>111</v>
      </c>
      <c r="B128" s="301">
        <f t="shared" si="36"/>
        <v>37.693369127349065</v>
      </c>
      <c r="C128" s="302">
        <v>21700</v>
      </c>
      <c r="D128" s="303">
        <f t="shared" si="21"/>
        <v>6908.376885075586</v>
      </c>
      <c r="E128" s="304">
        <f t="shared" si="24"/>
        <v>2335.0313871555477</v>
      </c>
      <c r="F128" s="304">
        <f t="shared" si="25"/>
        <v>138.16753770151172</v>
      </c>
      <c r="G128" s="101">
        <v>75</v>
      </c>
      <c r="H128" s="305">
        <f t="shared" si="26"/>
        <v>9456.5758099326449</v>
      </c>
      <c r="I128" s="309">
        <f t="shared" si="27"/>
        <v>2.9447999999999999</v>
      </c>
      <c r="J128" s="329">
        <f t="shared" si="37"/>
        <v>62.822281878915113</v>
      </c>
      <c r="K128" s="302">
        <v>21700</v>
      </c>
      <c r="L128" s="307">
        <f t="shared" si="22"/>
        <v>4145.0261310453516</v>
      </c>
      <c r="M128" s="304">
        <f t="shared" si="28"/>
        <v>1401.0188322933286</v>
      </c>
      <c r="N128" s="304">
        <f t="shared" si="29"/>
        <v>82.90052262090704</v>
      </c>
      <c r="O128" s="308">
        <v>45</v>
      </c>
      <c r="P128" s="305">
        <f t="shared" si="30"/>
        <v>5673.9454859595871</v>
      </c>
      <c r="Q128" s="309">
        <f t="shared" si="31"/>
        <v>1.7668999999999999</v>
      </c>
      <c r="R128" s="367">
        <f t="shared" si="38"/>
        <v>94.233422818372659</v>
      </c>
      <c r="S128" s="302">
        <v>21700</v>
      </c>
      <c r="T128" s="307">
        <f t="shared" si="23"/>
        <v>2763.3507540302348</v>
      </c>
      <c r="U128" s="101">
        <f t="shared" si="32"/>
        <v>934.0125548622193</v>
      </c>
      <c r="V128" s="304">
        <f t="shared" si="33"/>
        <v>55.2670150806047</v>
      </c>
      <c r="W128" s="308">
        <v>30</v>
      </c>
      <c r="X128" s="305">
        <f t="shared" si="34"/>
        <v>3782.6303239730591</v>
      </c>
      <c r="Y128" s="309">
        <f t="shared" si="35"/>
        <v>1.1778999999999999</v>
      </c>
    </row>
    <row r="129" spans="1:25" s="63" customFormat="1" ht="16.5" customHeight="1" x14ac:dyDescent="0.2">
      <c r="A129" s="279">
        <v>112</v>
      </c>
      <c r="B129" s="301">
        <f t="shared" si="36"/>
        <v>37.752482568141417</v>
      </c>
      <c r="C129" s="302">
        <v>21700</v>
      </c>
      <c r="D129" s="303">
        <f t="shared" si="21"/>
        <v>6897.5596380977204</v>
      </c>
      <c r="E129" s="304">
        <f t="shared" si="24"/>
        <v>2331.3751576770292</v>
      </c>
      <c r="F129" s="304">
        <f t="shared" si="25"/>
        <v>137.95119276195442</v>
      </c>
      <c r="G129" s="101">
        <v>75</v>
      </c>
      <c r="H129" s="305">
        <f t="shared" si="26"/>
        <v>9441.8859885367037</v>
      </c>
      <c r="I129" s="309">
        <f t="shared" si="27"/>
        <v>2.9666999999999999</v>
      </c>
      <c r="J129" s="329">
        <f t="shared" si="37"/>
        <v>62.9208042802357</v>
      </c>
      <c r="K129" s="302">
        <v>21700</v>
      </c>
      <c r="L129" s="307">
        <f t="shared" si="22"/>
        <v>4138.535782858632</v>
      </c>
      <c r="M129" s="304">
        <f t="shared" si="28"/>
        <v>1398.8250946062176</v>
      </c>
      <c r="N129" s="304">
        <f t="shared" si="29"/>
        <v>82.770715657172644</v>
      </c>
      <c r="O129" s="308">
        <v>45</v>
      </c>
      <c r="P129" s="305">
        <f t="shared" si="30"/>
        <v>5665.1315931220215</v>
      </c>
      <c r="Q129" s="309">
        <f t="shared" si="31"/>
        <v>1.78</v>
      </c>
      <c r="R129" s="367">
        <f t="shared" si="38"/>
        <v>94.381206420353536</v>
      </c>
      <c r="S129" s="302">
        <v>21700</v>
      </c>
      <c r="T129" s="307">
        <f t="shared" si="23"/>
        <v>2759.0238552390883</v>
      </c>
      <c r="U129" s="101">
        <f t="shared" si="32"/>
        <v>932.5500630708118</v>
      </c>
      <c r="V129" s="304">
        <f t="shared" si="33"/>
        <v>55.180477104781765</v>
      </c>
      <c r="W129" s="308">
        <v>30</v>
      </c>
      <c r="X129" s="305">
        <f t="shared" si="34"/>
        <v>3776.7543954146822</v>
      </c>
      <c r="Y129" s="309">
        <f t="shared" si="35"/>
        <v>1.1867000000000001</v>
      </c>
    </row>
    <row r="130" spans="1:25" s="63" customFormat="1" ht="16.5" customHeight="1" x14ac:dyDescent="0.2">
      <c r="A130" s="279">
        <v>113</v>
      </c>
      <c r="B130" s="301">
        <f t="shared" si="36"/>
        <v>37.811149562566889</v>
      </c>
      <c r="C130" s="302">
        <v>21700</v>
      </c>
      <c r="D130" s="303">
        <f t="shared" si="21"/>
        <v>6886.8575278069957</v>
      </c>
      <c r="E130" s="304">
        <f t="shared" si="24"/>
        <v>2327.7578443987645</v>
      </c>
      <c r="F130" s="304">
        <f t="shared" si="25"/>
        <v>137.73715055613991</v>
      </c>
      <c r="G130" s="101">
        <v>75</v>
      </c>
      <c r="H130" s="305">
        <f t="shared" si="26"/>
        <v>9427.3525227619011</v>
      </c>
      <c r="I130" s="309">
        <f t="shared" si="27"/>
        <v>2.9885000000000002</v>
      </c>
      <c r="J130" s="329">
        <f t="shared" si="37"/>
        <v>63.018582604278151</v>
      </c>
      <c r="K130" s="302">
        <v>21700</v>
      </c>
      <c r="L130" s="307">
        <f t="shared" si="22"/>
        <v>4132.114516684197</v>
      </c>
      <c r="M130" s="304">
        <f t="shared" si="28"/>
        <v>1396.6547066392584</v>
      </c>
      <c r="N130" s="304">
        <f t="shared" si="29"/>
        <v>82.642290333683945</v>
      </c>
      <c r="O130" s="308">
        <v>45</v>
      </c>
      <c r="P130" s="305">
        <f t="shared" si="30"/>
        <v>5656.4115136571399</v>
      </c>
      <c r="Q130" s="309">
        <f t="shared" si="31"/>
        <v>1.7930999999999999</v>
      </c>
      <c r="R130" s="367">
        <f t="shared" si="38"/>
        <v>94.527873906417213</v>
      </c>
      <c r="S130" s="302">
        <v>21700</v>
      </c>
      <c r="T130" s="307">
        <f t="shared" si="23"/>
        <v>2754.7430111227986</v>
      </c>
      <c r="U130" s="101">
        <f t="shared" si="32"/>
        <v>931.1031377595059</v>
      </c>
      <c r="V130" s="304">
        <f t="shared" si="33"/>
        <v>55.094860222455971</v>
      </c>
      <c r="W130" s="308">
        <v>30</v>
      </c>
      <c r="X130" s="305">
        <f t="shared" si="34"/>
        <v>3770.9410091047607</v>
      </c>
      <c r="Y130" s="309">
        <f t="shared" si="35"/>
        <v>1.1954</v>
      </c>
    </row>
    <row r="131" spans="1:25" s="63" customFormat="1" ht="16.5" customHeight="1" x14ac:dyDescent="0.2">
      <c r="A131" s="279">
        <v>114</v>
      </c>
      <c r="B131" s="301">
        <f t="shared" si="36"/>
        <v>37.869377977675846</v>
      </c>
      <c r="C131" s="302">
        <v>21700</v>
      </c>
      <c r="D131" s="303">
        <f t="shared" si="21"/>
        <v>6876.2682121028465</v>
      </c>
      <c r="E131" s="304">
        <f t="shared" si="24"/>
        <v>2324.1786556907618</v>
      </c>
      <c r="F131" s="304">
        <f t="shared" si="25"/>
        <v>137.52536424205692</v>
      </c>
      <c r="G131" s="101">
        <v>75</v>
      </c>
      <c r="H131" s="305">
        <f t="shared" si="26"/>
        <v>9412.9722320356668</v>
      </c>
      <c r="I131" s="309">
        <f t="shared" si="27"/>
        <v>3.0103</v>
      </c>
      <c r="J131" s="329">
        <f t="shared" si="37"/>
        <v>63.115629962793079</v>
      </c>
      <c r="K131" s="302">
        <v>21700</v>
      </c>
      <c r="L131" s="307">
        <f t="shared" si="22"/>
        <v>4125.7609272617074</v>
      </c>
      <c r="M131" s="304">
        <f t="shared" si="28"/>
        <v>1394.5071934144569</v>
      </c>
      <c r="N131" s="304">
        <f t="shared" si="29"/>
        <v>82.515218545234148</v>
      </c>
      <c r="O131" s="308">
        <v>45</v>
      </c>
      <c r="P131" s="305">
        <f t="shared" si="30"/>
        <v>5647.7833392213988</v>
      </c>
      <c r="Q131" s="309">
        <f t="shared" si="31"/>
        <v>1.8062</v>
      </c>
      <c r="R131" s="367">
        <f t="shared" si="38"/>
        <v>94.673444944189612</v>
      </c>
      <c r="S131" s="302">
        <v>21700</v>
      </c>
      <c r="T131" s="307">
        <f t="shared" si="23"/>
        <v>2750.5072848411387</v>
      </c>
      <c r="U131" s="101">
        <f t="shared" si="32"/>
        <v>929.67146227630474</v>
      </c>
      <c r="V131" s="304">
        <f t="shared" si="33"/>
        <v>55.010145696822775</v>
      </c>
      <c r="W131" s="308">
        <v>30</v>
      </c>
      <c r="X131" s="305">
        <f t="shared" si="34"/>
        <v>3765.1888928142662</v>
      </c>
      <c r="Y131" s="309">
        <f t="shared" si="35"/>
        <v>1.2040999999999999</v>
      </c>
    </row>
    <row r="132" spans="1:25" s="63" customFormat="1" ht="16.5" customHeight="1" x14ac:dyDescent="0.2">
      <c r="A132" s="279">
        <v>115</v>
      </c>
      <c r="B132" s="301">
        <f t="shared" si="36"/>
        <v>37.927175474389756</v>
      </c>
      <c r="C132" s="302">
        <v>21700</v>
      </c>
      <c r="D132" s="303">
        <f t="shared" si="21"/>
        <v>6865.7894172961696</v>
      </c>
      <c r="E132" s="304">
        <f t="shared" si="24"/>
        <v>2320.6368230461053</v>
      </c>
      <c r="F132" s="304">
        <f t="shared" si="25"/>
        <v>137.31578834592341</v>
      </c>
      <c r="G132" s="101">
        <v>75</v>
      </c>
      <c r="H132" s="305">
        <f t="shared" si="26"/>
        <v>9398.742028688197</v>
      </c>
      <c r="I132" s="309">
        <f t="shared" si="27"/>
        <v>3.0320999999999998</v>
      </c>
      <c r="J132" s="329">
        <f t="shared" si="37"/>
        <v>63.211959123982929</v>
      </c>
      <c r="K132" s="302">
        <v>21700</v>
      </c>
      <c r="L132" s="307">
        <f t="shared" si="22"/>
        <v>4119.4736503777012</v>
      </c>
      <c r="M132" s="304">
        <f t="shared" si="28"/>
        <v>1392.3820938276629</v>
      </c>
      <c r="N132" s="304">
        <f t="shared" si="29"/>
        <v>82.389473007554031</v>
      </c>
      <c r="O132" s="308">
        <v>45</v>
      </c>
      <c r="P132" s="305">
        <f t="shared" si="30"/>
        <v>5639.2452172129188</v>
      </c>
      <c r="Q132" s="309">
        <f t="shared" si="31"/>
        <v>1.8192999999999999</v>
      </c>
      <c r="R132" s="367">
        <f t="shared" si="38"/>
        <v>94.817938685974383</v>
      </c>
      <c r="S132" s="302">
        <v>21700</v>
      </c>
      <c r="T132" s="307">
        <f t="shared" si="23"/>
        <v>2746.3157669184675</v>
      </c>
      <c r="U132" s="101">
        <f t="shared" si="32"/>
        <v>928.25472921844187</v>
      </c>
      <c r="V132" s="304">
        <f t="shared" si="33"/>
        <v>54.926315338369349</v>
      </c>
      <c r="W132" s="308">
        <v>30</v>
      </c>
      <c r="X132" s="305">
        <f t="shared" si="34"/>
        <v>3759.4968114752787</v>
      </c>
      <c r="Y132" s="309">
        <f t="shared" si="35"/>
        <v>1.2129000000000001</v>
      </c>
    </row>
    <row r="133" spans="1:25" s="63" customFormat="1" ht="16.5" customHeight="1" x14ac:dyDescent="0.2">
      <c r="A133" s="279">
        <v>116</v>
      </c>
      <c r="B133" s="301">
        <f t="shared" si="36"/>
        <v>37.984549514640086</v>
      </c>
      <c r="C133" s="302">
        <v>21700</v>
      </c>
      <c r="D133" s="303">
        <f t="shared" si="21"/>
        <v>6855.4189355236676</v>
      </c>
      <c r="E133" s="304">
        <f t="shared" si="24"/>
        <v>2317.1316002069993</v>
      </c>
      <c r="F133" s="304">
        <f t="shared" si="25"/>
        <v>137.10837871047335</v>
      </c>
      <c r="G133" s="101">
        <v>75</v>
      </c>
      <c r="H133" s="305">
        <f t="shared" si="26"/>
        <v>9384.6589144411391</v>
      </c>
      <c r="I133" s="309">
        <f t="shared" si="27"/>
        <v>3.0539000000000001</v>
      </c>
      <c r="J133" s="329">
        <f t="shared" si="37"/>
        <v>63.307582524400146</v>
      </c>
      <c r="K133" s="302">
        <v>21700</v>
      </c>
      <c r="L133" s="307">
        <f t="shared" si="22"/>
        <v>4113.2513613142009</v>
      </c>
      <c r="M133" s="304">
        <f t="shared" si="28"/>
        <v>1390.2789601241998</v>
      </c>
      <c r="N133" s="304">
        <f t="shared" si="29"/>
        <v>82.265027226284019</v>
      </c>
      <c r="O133" s="308">
        <v>45</v>
      </c>
      <c r="P133" s="305">
        <f t="shared" si="30"/>
        <v>5630.7953486646838</v>
      </c>
      <c r="Q133" s="309">
        <f t="shared" si="31"/>
        <v>1.8323</v>
      </c>
      <c r="R133" s="367">
        <f t="shared" si="38"/>
        <v>94.961373786600205</v>
      </c>
      <c r="S133" s="302">
        <v>21700</v>
      </c>
      <c r="T133" s="307">
        <f t="shared" si="23"/>
        <v>2742.1675742094676</v>
      </c>
      <c r="U133" s="101">
        <f t="shared" si="32"/>
        <v>926.85264008280001</v>
      </c>
      <c r="V133" s="304">
        <f t="shared" si="33"/>
        <v>54.843351484189355</v>
      </c>
      <c r="W133" s="308">
        <v>30</v>
      </c>
      <c r="X133" s="305">
        <f t="shared" si="34"/>
        <v>3753.8635657764571</v>
      </c>
      <c r="Y133" s="309">
        <f t="shared" si="35"/>
        <v>1.2215</v>
      </c>
    </row>
    <row r="134" spans="1:25" s="63" customFormat="1" ht="16.5" customHeight="1" x14ac:dyDescent="0.2">
      <c r="A134" s="279">
        <v>117</v>
      </c>
      <c r="B134" s="301">
        <f t="shared" si="36"/>
        <v>38.041507368200776</v>
      </c>
      <c r="C134" s="302">
        <v>21700</v>
      </c>
      <c r="D134" s="303">
        <f t="shared" si="21"/>
        <v>6845.1546222816232</v>
      </c>
      <c r="E134" s="304">
        <f t="shared" si="24"/>
        <v>2313.6622623311882</v>
      </c>
      <c r="F134" s="304">
        <f t="shared" si="25"/>
        <v>136.90309244563247</v>
      </c>
      <c r="G134" s="101">
        <v>75</v>
      </c>
      <c r="H134" s="305">
        <f t="shared" si="26"/>
        <v>9370.7199770584448</v>
      </c>
      <c r="I134" s="309">
        <f t="shared" si="27"/>
        <v>3.0756000000000001</v>
      </c>
      <c r="J134" s="329">
        <f t="shared" si="37"/>
        <v>63.402512280334626</v>
      </c>
      <c r="K134" s="302">
        <v>21700</v>
      </c>
      <c r="L134" s="307">
        <f t="shared" si="22"/>
        <v>4107.0927733689741</v>
      </c>
      <c r="M134" s="304">
        <f t="shared" si="28"/>
        <v>1388.1973573987132</v>
      </c>
      <c r="N134" s="304">
        <f t="shared" si="29"/>
        <v>82.141855467379486</v>
      </c>
      <c r="O134" s="308">
        <v>45</v>
      </c>
      <c r="P134" s="305">
        <f t="shared" si="30"/>
        <v>5622.4319862350667</v>
      </c>
      <c r="Q134" s="309">
        <f t="shared" si="31"/>
        <v>1.8453999999999999</v>
      </c>
      <c r="R134" s="367">
        <f t="shared" si="38"/>
        <v>95.103768420501936</v>
      </c>
      <c r="S134" s="302">
        <v>21700</v>
      </c>
      <c r="T134" s="307">
        <f t="shared" si="23"/>
        <v>2738.0618489126496</v>
      </c>
      <c r="U134" s="101">
        <f t="shared" si="32"/>
        <v>925.46490493247552</v>
      </c>
      <c r="V134" s="304">
        <f t="shared" si="33"/>
        <v>54.761236978252995</v>
      </c>
      <c r="W134" s="308">
        <v>30</v>
      </c>
      <c r="X134" s="305">
        <f t="shared" si="34"/>
        <v>3748.2879908233781</v>
      </c>
      <c r="Y134" s="309">
        <f t="shared" si="35"/>
        <v>1.2302</v>
      </c>
    </row>
    <row r="135" spans="1:25" s="63" customFormat="1" ht="16.5" customHeight="1" x14ac:dyDescent="0.2">
      <c r="A135" s="279">
        <v>118</v>
      </c>
      <c r="B135" s="301">
        <f t="shared" si="36"/>
        <v>38.098056119229945</v>
      </c>
      <c r="C135" s="302">
        <v>21700</v>
      </c>
      <c r="D135" s="303">
        <f t="shared" si="21"/>
        <v>6834.9943940725998</v>
      </c>
      <c r="E135" s="304">
        <f t="shared" si="24"/>
        <v>2310.2281051965383</v>
      </c>
      <c r="F135" s="304">
        <f t="shared" si="25"/>
        <v>136.69988788145199</v>
      </c>
      <c r="G135" s="101">
        <v>75</v>
      </c>
      <c r="H135" s="305">
        <f t="shared" si="26"/>
        <v>9356.9223871505892</v>
      </c>
      <c r="I135" s="309">
        <f t="shared" si="27"/>
        <v>3.0973000000000002</v>
      </c>
      <c r="J135" s="329">
        <f t="shared" si="37"/>
        <v>63.496760198716579</v>
      </c>
      <c r="K135" s="302">
        <v>21700</v>
      </c>
      <c r="L135" s="307">
        <f t="shared" si="22"/>
        <v>4100.9966364435604</v>
      </c>
      <c r="M135" s="304">
        <f t="shared" si="28"/>
        <v>1386.1368631179232</v>
      </c>
      <c r="N135" s="304">
        <f t="shared" si="29"/>
        <v>82.019932728871211</v>
      </c>
      <c r="O135" s="308">
        <v>45</v>
      </c>
      <c r="P135" s="305">
        <f t="shared" si="30"/>
        <v>5614.1534322903544</v>
      </c>
      <c r="Q135" s="309">
        <f t="shared" si="31"/>
        <v>1.8584000000000001</v>
      </c>
      <c r="R135" s="367">
        <f t="shared" si="38"/>
        <v>95.245140298074858</v>
      </c>
      <c r="S135" s="302">
        <v>21700</v>
      </c>
      <c r="T135" s="307">
        <f t="shared" si="23"/>
        <v>2733.9977576290403</v>
      </c>
      <c r="U135" s="101">
        <f t="shared" si="32"/>
        <v>924.09124207861555</v>
      </c>
      <c r="V135" s="304">
        <f t="shared" si="33"/>
        <v>54.67995515258081</v>
      </c>
      <c r="W135" s="308">
        <v>30</v>
      </c>
      <c r="X135" s="305">
        <f t="shared" si="34"/>
        <v>3742.7689548602366</v>
      </c>
      <c r="Y135" s="309">
        <f t="shared" si="35"/>
        <v>1.2388999999999999</v>
      </c>
    </row>
    <row r="136" spans="1:25" s="63" customFormat="1" ht="16.5" customHeight="1" x14ac:dyDescent="0.2">
      <c r="A136" s="279">
        <v>119</v>
      </c>
      <c r="B136" s="301">
        <f t="shared" si="36"/>
        <v>38.154202672535682</v>
      </c>
      <c r="C136" s="302">
        <v>21700</v>
      </c>
      <c r="D136" s="303">
        <f t="shared" si="21"/>
        <v>6824.9362261589649</v>
      </c>
      <c r="E136" s="304">
        <f t="shared" si="24"/>
        <v>2306.82844444173</v>
      </c>
      <c r="F136" s="304">
        <f t="shared" si="25"/>
        <v>136.49872452317931</v>
      </c>
      <c r="G136" s="101">
        <v>75</v>
      </c>
      <c r="H136" s="305">
        <f t="shared" si="26"/>
        <v>9343.2633951238731</v>
      </c>
      <c r="I136" s="309">
        <f t="shared" si="27"/>
        <v>3.1189</v>
      </c>
      <c r="J136" s="329">
        <f t="shared" si="37"/>
        <v>63.59033778755947</v>
      </c>
      <c r="K136" s="302">
        <v>21700</v>
      </c>
      <c r="L136" s="307">
        <f t="shared" si="22"/>
        <v>4094.9617356953795</v>
      </c>
      <c r="M136" s="304">
        <f t="shared" si="28"/>
        <v>1384.097066665038</v>
      </c>
      <c r="N136" s="304">
        <f t="shared" si="29"/>
        <v>81.899234713907589</v>
      </c>
      <c r="O136" s="308">
        <v>45</v>
      </c>
      <c r="P136" s="305">
        <f t="shared" si="30"/>
        <v>5605.9580370743251</v>
      </c>
      <c r="Q136" s="309">
        <f t="shared" si="31"/>
        <v>1.8714</v>
      </c>
      <c r="R136" s="367">
        <f t="shared" si="38"/>
        <v>95.385506681339194</v>
      </c>
      <c r="S136" s="302">
        <v>21700</v>
      </c>
      <c r="T136" s="307">
        <f t="shared" si="23"/>
        <v>2729.9744904635863</v>
      </c>
      <c r="U136" s="101">
        <f t="shared" si="32"/>
        <v>922.73137777669206</v>
      </c>
      <c r="V136" s="304">
        <f t="shared" si="33"/>
        <v>54.599489809271731</v>
      </c>
      <c r="W136" s="308">
        <v>30</v>
      </c>
      <c r="X136" s="305">
        <f t="shared" si="34"/>
        <v>3737.3053580495503</v>
      </c>
      <c r="Y136" s="309">
        <f t="shared" si="35"/>
        <v>1.2476</v>
      </c>
    </row>
    <row r="137" spans="1:25" s="63" customFormat="1" ht="16.5" customHeight="1" x14ac:dyDescent="0.2">
      <c r="A137" s="280">
        <v>120</v>
      </c>
      <c r="B137" s="301">
        <f t="shared" si="36"/>
        <v>38.209953759579456</v>
      </c>
      <c r="C137" s="302">
        <v>21700</v>
      </c>
      <c r="D137" s="303">
        <f t="shared" si="21"/>
        <v>6814.9781504175789</v>
      </c>
      <c r="E137" s="304">
        <f t="shared" si="24"/>
        <v>2303.4626148411417</v>
      </c>
      <c r="F137" s="304">
        <f t="shared" si="25"/>
        <v>136.29956300835158</v>
      </c>
      <c r="G137" s="101">
        <v>75</v>
      </c>
      <c r="H137" s="305">
        <f t="shared" si="26"/>
        <v>9329.740328267073</v>
      </c>
      <c r="I137" s="309">
        <f t="shared" si="27"/>
        <v>3.1404999999999998</v>
      </c>
      <c r="J137" s="329">
        <f t="shared" si="37"/>
        <v>63.68325626596576</v>
      </c>
      <c r="K137" s="302">
        <v>21700</v>
      </c>
      <c r="L137" s="307">
        <f t="shared" si="22"/>
        <v>4088.9868902505468</v>
      </c>
      <c r="M137" s="304">
        <f t="shared" si="28"/>
        <v>1382.0775689046848</v>
      </c>
      <c r="N137" s="304">
        <f t="shared" si="29"/>
        <v>81.779737805010939</v>
      </c>
      <c r="O137" s="308">
        <v>45</v>
      </c>
      <c r="P137" s="305">
        <f t="shared" si="30"/>
        <v>5597.8441969602427</v>
      </c>
      <c r="Q137" s="309">
        <f t="shared" si="31"/>
        <v>1.8843000000000001</v>
      </c>
      <c r="R137" s="367">
        <f t="shared" si="38"/>
        <v>95.524884398948629</v>
      </c>
      <c r="S137" s="302">
        <v>21700</v>
      </c>
      <c r="T137" s="307">
        <f t="shared" si="23"/>
        <v>2725.9912601670312</v>
      </c>
      <c r="U137" s="101">
        <f t="shared" si="32"/>
        <v>921.38504593645644</v>
      </c>
      <c r="V137" s="304">
        <f t="shared" si="33"/>
        <v>54.519825203340623</v>
      </c>
      <c r="W137" s="308">
        <v>30</v>
      </c>
      <c r="X137" s="305">
        <f t="shared" si="34"/>
        <v>3731.8961313068285</v>
      </c>
      <c r="Y137" s="309">
        <f t="shared" si="35"/>
        <v>1.2562</v>
      </c>
    </row>
    <row r="138" spans="1:25" s="63" customFormat="1" ht="16.5" customHeight="1" x14ac:dyDescent="0.2">
      <c r="A138" s="279">
        <v>121</v>
      </c>
      <c r="B138" s="301">
        <f t="shared" si="36"/>
        <v>38.265315944230643</v>
      </c>
      <c r="C138" s="302">
        <v>21700</v>
      </c>
      <c r="D138" s="303">
        <f t="shared" si="21"/>
        <v>6805.1182532901876</v>
      </c>
      <c r="E138" s="304">
        <f t="shared" si="24"/>
        <v>2300.1299696120832</v>
      </c>
      <c r="F138" s="304">
        <f t="shared" si="25"/>
        <v>136.10236506580375</v>
      </c>
      <c r="G138" s="101">
        <v>75</v>
      </c>
      <c r="H138" s="305">
        <f t="shared" si="26"/>
        <v>9316.3505879680761</v>
      </c>
      <c r="I138" s="309">
        <f t="shared" si="27"/>
        <v>3.1621000000000001</v>
      </c>
      <c r="J138" s="329">
        <f t="shared" si="37"/>
        <v>63.775526573717741</v>
      </c>
      <c r="K138" s="302">
        <v>21700</v>
      </c>
      <c r="L138" s="307">
        <f t="shared" si="22"/>
        <v>4083.0709519741122</v>
      </c>
      <c r="M138" s="304">
        <f t="shared" si="28"/>
        <v>1380.0779817672499</v>
      </c>
      <c r="N138" s="304">
        <f t="shared" si="29"/>
        <v>81.66141903948224</v>
      </c>
      <c r="O138" s="308">
        <v>45</v>
      </c>
      <c r="P138" s="305">
        <f t="shared" si="30"/>
        <v>5589.8103527808444</v>
      </c>
      <c r="Q138" s="309">
        <f t="shared" si="31"/>
        <v>1.8973</v>
      </c>
      <c r="R138" s="367">
        <f t="shared" si="38"/>
        <v>95.663289860576597</v>
      </c>
      <c r="S138" s="302">
        <v>21700</v>
      </c>
      <c r="T138" s="307">
        <f t="shared" si="23"/>
        <v>2722.0473013160754</v>
      </c>
      <c r="U138" s="101">
        <f t="shared" si="32"/>
        <v>920.05198784483343</v>
      </c>
      <c r="V138" s="304">
        <f t="shared" si="33"/>
        <v>54.440946026321512</v>
      </c>
      <c r="W138" s="308">
        <v>30</v>
      </c>
      <c r="X138" s="305">
        <f t="shared" si="34"/>
        <v>3726.5402351872303</v>
      </c>
      <c r="Y138" s="309">
        <f t="shared" si="35"/>
        <v>1.2648999999999999</v>
      </c>
    </row>
    <row r="139" spans="1:25" s="63" customFormat="1" ht="16.5" customHeight="1" x14ac:dyDescent="0.2">
      <c r="A139" s="279">
        <v>122</v>
      </c>
      <c r="B139" s="301">
        <f t="shared" si="36"/>
        <v>38.320295628284015</v>
      </c>
      <c r="C139" s="302">
        <v>21700</v>
      </c>
      <c r="D139" s="303">
        <f t="shared" si="21"/>
        <v>6795.354673824595</v>
      </c>
      <c r="E139" s="304">
        <f t="shared" si="24"/>
        <v>2296.8298797527127</v>
      </c>
      <c r="F139" s="304">
        <f t="shared" si="25"/>
        <v>135.90709347649189</v>
      </c>
      <c r="G139" s="101">
        <v>75</v>
      </c>
      <c r="H139" s="305">
        <f t="shared" si="26"/>
        <v>9303.0916470537995</v>
      </c>
      <c r="I139" s="309">
        <f t="shared" si="27"/>
        <v>3.1837</v>
      </c>
      <c r="J139" s="329">
        <f t="shared" si="37"/>
        <v>63.86715938047336</v>
      </c>
      <c r="K139" s="302">
        <v>21700</v>
      </c>
      <c r="L139" s="307">
        <f t="shared" si="22"/>
        <v>4077.212804294757</v>
      </c>
      <c r="M139" s="304">
        <f t="shared" si="28"/>
        <v>1378.0979278516277</v>
      </c>
      <c r="N139" s="304">
        <f t="shared" si="29"/>
        <v>81.544256085895142</v>
      </c>
      <c r="O139" s="308">
        <v>45</v>
      </c>
      <c r="P139" s="305">
        <f t="shared" si="30"/>
        <v>5581.8549882322804</v>
      </c>
      <c r="Q139" s="309">
        <f t="shared" si="31"/>
        <v>1.9101999999999999</v>
      </c>
      <c r="R139" s="367">
        <f t="shared" si="38"/>
        <v>95.800739070710037</v>
      </c>
      <c r="S139" s="302">
        <v>21700</v>
      </c>
      <c r="T139" s="307">
        <f t="shared" si="23"/>
        <v>2718.1418695298385</v>
      </c>
      <c r="U139" s="101">
        <f t="shared" si="32"/>
        <v>918.73195190108527</v>
      </c>
      <c r="V139" s="304">
        <f t="shared" si="33"/>
        <v>54.362837390596773</v>
      </c>
      <c r="W139" s="308">
        <v>30</v>
      </c>
      <c r="X139" s="305">
        <f t="shared" si="34"/>
        <v>3721.2366588215205</v>
      </c>
      <c r="Y139" s="309">
        <f t="shared" si="35"/>
        <v>1.2735000000000001</v>
      </c>
    </row>
    <row r="140" spans="1:25" s="63" customFormat="1" ht="16.5" customHeight="1" x14ac:dyDescent="0.2">
      <c r="A140" s="279">
        <v>123</v>
      </c>
      <c r="B140" s="301">
        <f t="shared" si="36"/>
        <v>38.374899056752206</v>
      </c>
      <c r="C140" s="302">
        <v>21700</v>
      </c>
      <c r="D140" s="303">
        <f t="shared" si="21"/>
        <v>6785.6856018017761</v>
      </c>
      <c r="E140" s="304">
        <f t="shared" si="24"/>
        <v>2293.5617334090002</v>
      </c>
      <c r="F140" s="304">
        <f t="shared" si="25"/>
        <v>135.71371203603553</v>
      </c>
      <c r="G140" s="101">
        <v>75</v>
      </c>
      <c r="H140" s="305">
        <f t="shared" si="26"/>
        <v>9289.9610472468121</v>
      </c>
      <c r="I140" s="309">
        <f t="shared" si="27"/>
        <v>3.2052</v>
      </c>
      <c r="J140" s="329">
        <f t="shared" si="37"/>
        <v>63.958165094587009</v>
      </c>
      <c r="K140" s="302">
        <v>21700</v>
      </c>
      <c r="L140" s="307">
        <f t="shared" si="22"/>
        <v>4071.4113610810655</v>
      </c>
      <c r="M140" s="304">
        <f t="shared" si="28"/>
        <v>1376.1370400454</v>
      </c>
      <c r="N140" s="304">
        <f t="shared" si="29"/>
        <v>81.428227221621313</v>
      </c>
      <c r="O140" s="308">
        <v>45</v>
      </c>
      <c r="P140" s="305">
        <f t="shared" si="30"/>
        <v>5573.9766283480867</v>
      </c>
      <c r="Q140" s="309">
        <f t="shared" si="31"/>
        <v>1.9231</v>
      </c>
      <c r="R140" s="367">
        <f t="shared" si="38"/>
        <v>95.937247641880504</v>
      </c>
      <c r="S140" s="302">
        <v>21700</v>
      </c>
      <c r="T140" s="307">
        <f t="shared" si="23"/>
        <v>2714.2742407207106</v>
      </c>
      <c r="U140" s="101">
        <f t="shared" si="32"/>
        <v>917.42469336360011</v>
      </c>
      <c r="V140" s="304">
        <f t="shared" si="33"/>
        <v>54.285484814414211</v>
      </c>
      <c r="W140" s="308">
        <v>30</v>
      </c>
      <c r="X140" s="305">
        <f t="shared" si="34"/>
        <v>3715.9844188987249</v>
      </c>
      <c r="Y140" s="309">
        <f t="shared" si="35"/>
        <v>1.2821</v>
      </c>
    </row>
    <row r="141" spans="1:25" s="63" customFormat="1" ht="16.5" customHeight="1" x14ac:dyDescent="0.2">
      <c r="A141" s="279">
        <v>124</v>
      </c>
      <c r="B141" s="301">
        <f t="shared" si="36"/>
        <v>38.429132322943765</v>
      </c>
      <c r="C141" s="302">
        <v>21700</v>
      </c>
      <c r="D141" s="303">
        <f t="shared" si="21"/>
        <v>6776.1092759445564</v>
      </c>
      <c r="E141" s="304">
        <f t="shared" si="24"/>
        <v>2290.3249352692596</v>
      </c>
      <c r="F141" s="304">
        <f t="shared" si="25"/>
        <v>135.52218551889112</v>
      </c>
      <c r="G141" s="101">
        <v>75</v>
      </c>
      <c r="H141" s="305">
        <f t="shared" si="26"/>
        <v>9276.9563967327085</v>
      </c>
      <c r="I141" s="309">
        <f t="shared" si="27"/>
        <v>3.2267000000000001</v>
      </c>
      <c r="J141" s="329">
        <f t="shared" si="37"/>
        <v>64.048553871572949</v>
      </c>
      <c r="K141" s="302">
        <v>21700</v>
      </c>
      <c r="L141" s="307">
        <f t="shared" si="22"/>
        <v>4065.6655655667337</v>
      </c>
      <c r="M141" s="304">
        <f t="shared" si="28"/>
        <v>1374.1949611615557</v>
      </c>
      <c r="N141" s="304">
        <f t="shared" si="29"/>
        <v>81.313311311334672</v>
      </c>
      <c r="O141" s="308">
        <v>45</v>
      </c>
      <c r="P141" s="305">
        <f t="shared" si="30"/>
        <v>5566.1738380396237</v>
      </c>
      <c r="Q141" s="309">
        <f t="shared" si="31"/>
        <v>1.9359999999999999</v>
      </c>
      <c r="R141" s="367">
        <f t="shared" si="38"/>
        <v>96.072830807359409</v>
      </c>
      <c r="S141" s="302">
        <v>21700</v>
      </c>
      <c r="T141" s="307">
        <f t="shared" si="23"/>
        <v>2710.4437103778223</v>
      </c>
      <c r="U141" s="101">
        <f t="shared" si="32"/>
        <v>916.1299741077039</v>
      </c>
      <c r="V141" s="304">
        <f t="shared" si="33"/>
        <v>54.208874207556448</v>
      </c>
      <c r="W141" s="308">
        <v>30</v>
      </c>
      <c r="X141" s="305">
        <f t="shared" si="34"/>
        <v>3710.782558693083</v>
      </c>
      <c r="Y141" s="309">
        <f t="shared" si="35"/>
        <v>1.2907</v>
      </c>
    </row>
    <row r="142" spans="1:25" s="63" customFormat="1" ht="16.5" customHeight="1" x14ac:dyDescent="0.2">
      <c r="A142" s="279">
        <v>125</v>
      </c>
      <c r="B142" s="301">
        <f t="shared" si="36"/>
        <v>38.483001373337331</v>
      </c>
      <c r="C142" s="302">
        <v>21700</v>
      </c>
      <c r="D142" s="303">
        <f t="shared" si="21"/>
        <v>6766.6239822036405</v>
      </c>
      <c r="E142" s="304">
        <f t="shared" si="24"/>
        <v>2287.1189059848302</v>
      </c>
      <c r="F142" s="304">
        <f t="shared" si="25"/>
        <v>135.33247964407281</v>
      </c>
      <c r="G142" s="101">
        <v>75</v>
      </c>
      <c r="H142" s="305">
        <f t="shared" si="26"/>
        <v>9264.0753678325418</v>
      </c>
      <c r="I142" s="309">
        <f t="shared" si="27"/>
        <v>3.2482000000000002</v>
      </c>
      <c r="J142" s="329">
        <f t="shared" si="37"/>
        <v>64.138335622228894</v>
      </c>
      <c r="K142" s="302">
        <v>21700</v>
      </c>
      <c r="L142" s="307">
        <f t="shared" si="22"/>
        <v>4059.9743893221835</v>
      </c>
      <c r="M142" s="304">
        <f t="shared" si="28"/>
        <v>1372.2713435908979</v>
      </c>
      <c r="N142" s="304">
        <f t="shared" si="29"/>
        <v>81.199487786443669</v>
      </c>
      <c r="O142" s="308">
        <v>45</v>
      </c>
      <c r="P142" s="305">
        <f t="shared" si="30"/>
        <v>5558.4452206995247</v>
      </c>
      <c r="Q142" s="309">
        <f t="shared" si="31"/>
        <v>1.9489000000000001</v>
      </c>
      <c r="R142" s="367">
        <f t="shared" si="38"/>
        <v>96.207503433343319</v>
      </c>
      <c r="S142" s="302">
        <v>21700</v>
      </c>
      <c r="T142" s="307">
        <f t="shared" si="23"/>
        <v>2706.6495928814566</v>
      </c>
      <c r="U142" s="101">
        <f t="shared" si="32"/>
        <v>914.84756239393221</v>
      </c>
      <c r="V142" s="304">
        <f t="shared" si="33"/>
        <v>54.132991857629129</v>
      </c>
      <c r="W142" s="308">
        <v>30</v>
      </c>
      <c r="X142" s="305">
        <f t="shared" si="34"/>
        <v>3705.630147133018</v>
      </c>
      <c r="Y142" s="309">
        <f t="shared" si="35"/>
        <v>1.2992999999999999</v>
      </c>
    </row>
    <row r="143" spans="1:25" s="63" customFormat="1" ht="16.5" customHeight="1" x14ac:dyDescent="0.2">
      <c r="A143" s="279">
        <v>126</v>
      </c>
      <c r="B143" s="301">
        <f t="shared" si="36"/>
        <v>38.53651201226161</v>
      </c>
      <c r="C143" s="302">
        <v>21700</v>
      </c>
      <c r="D143" s="303">
        <f t="shared" si="21"/>
        <v>6757.2280521170551</v>
      </c>
      <c r="E143" s="304">
        <f t="shared" si="24"/>
        <v>2283.9430816155646</v>
      </c>
      <c r="F143" s="304">
        <f t="shared" si="25"/>
        <v>135.14456104234111</v>
      </c>
      <c r="G143" s="101">
        <v>75</v>
      </c>
      <c r="H143" s="305">
        <f t="shared" si="26"/>
        <v>9251.3156947749612</v>
      </c>
      <c r="I143" s="309">
        <f t="shared" si="27"/>
        <v>3.2696000000000001</v>
      </c>
      <c r="J143" s="329">
        <f t="shared" si="37"/>
        <v>64.227520020436017</v>
      </c>
      <c r="K143" s="302">
        <v>21700</v>
      </c>
      <c r="L143" s="307">
        <f t="shared" si="22"/>
        <v>4054.3368312702328</v>
      </c>
      <c r="M143" s="304">
        <f t="shared" si="28"/>
        <v>1370.3658489693385</v>
      </c>
      <c r="N143" s="304">
        <f t="shared" si="29"/>
        <v>81.086736625404654</v>
      </c>
      <c r="O143" s="308">
        <v>45</v>
      </c>
      <c r="P143" s="305">
        <f t="shared" si="30"/>
        <v>5550.7894168649755</v>
      </c>
      <c r="Q143" s="309">
        <f t="shared" si="31"/>
        <v>1.9618</v>
      </c>
      <c r="R143" s="367">
        <f t="shared" si="38"/>
        <v>96.341280030654019</v>
      </c>
      <c r="S143" s="302">
        <v>21700</v>
      </c>
      <c r="T143" s="307">
        <f t="shared" si="23"/>
        <v>2702.8912208468223</v>
      </c>
      <c r="U143" s="101">
        <f t="shared" si="32"/>
        <v>913.57723264622587</v>
      </c>
      <c r="V143" s="304">
        <f t="shared" si="33"/>
        <v>54.057824416936448</v>
      </c>
      <c r="W143" s="308">
        <v>30</v>
      </c>
      <c r="X143" s="305">
        <f t="shared" si="34"/>
        <v>3700.5262779099849</v>
      </c>
      <c r="Y143" s="309">
        <f t="shared" si="35"/>
        <v>1.3079000000000001</v>
      </c>
    </row>
    <row r="144" spans="1:25" s="63" customFormat="1" ht="16.5" customHeight="1" x14ac:dyDescent="0.2">
      <c r="A144" s="279">
        <v>127</v>
      </c>
      <c r="B144" s="301">
        <f t="shared" si="36"/>
        <v>38.589669906390334</v>
      </c>
      <c r="C144" s="302">
        <v>21700</v>
      </c>
      <c r="D144" s="303">
        <f t="shared" si="21"/>
        <v>6747.9198612393047</v>
      </c>
      <c r="E144" s="304">
        <f t="shared" si="24"/>
        <v>2280.7969130988849</v>
      </c>
      <c r="F144" s="304">
        <f t="shared" si="25"/>
        <v>134.9583972247861</v>
      </c>
      <c r="G144" s="101">
        <v>75</v>
      </c>
      <c r="H144" s="305">
        <f t="shared" si="26"/>
        <v>9238.6751715629762</v>
      </c>
      <c r="I144" s="309">
        <f t="shared" si="27"/>
        <v>3.2909999999999999</v>
      </c>
      <c r="J144" s="329">
        <f t="shared" si="37"/>
        <v>64.316116510650559</v>
      </c>
      <c r="K144" s="302">
        <v>21700</v>
      </c>
      <c r="L144" s="307">
        <f t="shared" si="22"/>
        <v>4048.7519167435821</v>
      </c>
      <c r="M144" s="304">
        <f t="shared" si="28"/>
        <v>1368.4781478593306</v>
      </c>
      <c r="N144" s="304">
        <f t="shared" si="29"/>
        <v>80.975038334871641</v>
      </c>
      <c r="O144" s="308">
        <v>45</v>
      </c>
      <c r="P144" s="305">
        <f t="shared" si="30"/>
        <v>5543.2051029377844</v>
      </c>
      <c r="Q144" s="309">
        <f t="shared" si="31"/>
        <v>1.9745999999999999</v>
      </c>
      <c r="R144" s="367">
        <f t="shared" si="38"/>
        <v>96.474174765975832</v>
      </c>
      <c r="S144" s="302">
        <v>21700</v>
      </c>
      <c r="T144" s="307">
        <f t="shared" si="23"/>
        <v>2699.1679444957217</v>
      </c>
      <c r="U144" s="101">
        <f t="shared" si="32"/>
        <v>912.31876523955384</v>
      </c>
      <c r="V144" s="304">
        <f t="shared" si="33"/>
        <v>53.983358889914435</v>
      </c>
      <c r="W144" s="308">
        <v>30</v>
      </c>
      <c r="X144" s="305">
        <f t="shared" si="34"/>
        <v>3695.4700686251899</v>
      </c>
      <c r="Y144" s="309">
        <f t="shared" si="35"/>
        <v>1.3164</v>
      </c>
    </row>
    <row r="145" spans="1:25" s="63" customFormat="1" ht="16.5" customHeight="1" x14ac:dyDescent="0.2">
      <c r="A145" s="279">
        <v>128</v>
      </c>
      <c r="B145" s="301">
        <f t="shared" si="36"/>
        <v>38.642480589060966</v>
      </c>
      <c r="C145" s="302">
        <v>21700</v>
      </c>
      <c r="D145" s="303">
        <f t="shared" si="21"/>
        <v>6738.697827636739</v>
      </c>
      <c r="E145" s="304">
        <f t="shared" si="24"/>
        <v>2277.6798657412178</v>
      </c>
      <c r="F145" s="304">
        <f t="shared" si="25"/>
        <v>134.77395655273477</v>
      </c>
      <c r="G145" s="101">
        <v>75</v>
      </c>
      <c r="H145" s="305">
        <f t="shared" si="26"/>
        <v>9226.1516499306927</v>
      </c>
      <c r="I145" s="309">
        <f t="shared" si="27"/>
        <v>3.3123999999999998</v>
      </c>
      <c r="J145" s="329">
        <f t="shared" si="37"/>
        <v>64.404134315101615</v>
      </c>
      <c r="K145" s="302">
        <v>21700</v>
      </c>
      <c r="L145" s="307">
        <f t="shared" si="22"/>
        <v>4043.2186965820438</v>
      </c>
      <c r="M145" s="304">
        <f t="shared" si="28"/>
        <v>1366.6079194447307</v>
      </c>
      <c r="N145" s="304">
        <f t="shared" si="29"/>
        <v>80.864373931640884</v>
      </c>
      <c r="O145" s="308">
        <v>45</v>
      </c>
      <c r="P145" s="305">
        <f t="shared" si="30"/>
        <v>5535.6909899584152</v>
      </c>
      <c r="Q145" s="309">
        <f t="shared" si="31"/>
        <v>1.9875</v>
      </c>
      <c r="R145" s="367">
        <f t="shared" si="38"/>
        <v>96.606201472652415</v>
      </c>
      <c r="S145" s="302">
        <v>21700</v>
      </c>
      <c r="T145" s="307">
        <f t="shared" si="23"/>
        <v>2695.4791310546957</v>
      </c>
      <c r="U145" s="101">
        <f t="shared" si="32"/>
        <v>911.07194629648711</v>
      </c>
      <c r="V145" s="304">
        <f t="shared" si="33"/>
        <v>53.909582621093918</v>
      </c>
      <c r="W145" s="308">
        <v>30</v>
      </c>
      <c r="X145" s="305">
        <f t="shared" si="34"/>
        <v>3690.4606599722765</v>
      </c>
      <c r="Y145" s="309">
        <f t="shared" si="35"/>
        <v>1.325</v>
      </c>
    </row>
    <row r="146" spans="1:25" s="63" customFormat="1" ht="16.5" customHeight="1" x14ac:dyDescent="0.2">
      <c r="A146" s="279">
        <v>129</v>
      </c>
      <c r="B146" s="301">
        <f t="shared" si="36"/>
        <v>38.694949464425363</v>
      </c>
      <c r="C146" s="302">
        <v>21700</v>
      </c>
      <c r="D146" s="303">
        <f t="shared" ref="D146:D209" si="39">12*(1/B146*C146)</f>
        <v>6729.5604104458562</v>
      </c>
      <c r="E146" s="304">
        <f t="shared" si="24"/>
        <v>2274.5914187306994</v>
      </c>
      <c r="F146" s="304">
        <f t="shared" si="25"/>
        <v>134.59120820891712</v>
      </c>
      <c r="G146" s="101">
        <v>75</v>
      </c>
      <c r="H146" s="305">
        <f t="shared" si="26"/>
        <v>9213.7430373854731</v>
      </c>
      <c r="I146" s="309">
        <f t="shared" si="27"/>
        <v>3.3338000000000001</v>
      </c>
      <c r="J146" s="329">
        <f t="shared" si="37"/>
        <v>64.491582440708939</v>
      </c>
      <c r="K146" s="302">
        <v>21700</v>
      </c>
      <c r="L146" s="307">
        <f t="shared" ref="L146:L209" si="40">12*(1/J146*K146)</f>
        <v>4037.7362462675137</v>
      </c>
      <c r="M146" s="304">
        <f t="shared" si="28"/>
        <v>1364.7548512384194</v>
      </c>
      <c r="N146" s="304">
        <f t="shared" si="29"/>
        <v>80.754724925350274</v>
      </c>
      <c r="O146" s="308">
        <v>45</v>
      </c>
      <c r="P146" s="305">
        <f t="shared" si="30"/>
        <v>5528.2458224312832</v>
      </c>
      <c r="Q146" s="309">
        <f t="shared" si="31"/>
        <v>2.0003000000000002</v>
      </c>
      <c r="R146" s="367">
        <f t="shared" si="38"/>
        <v>96.737373661063401</v>
      </c>
      <c r="S146" s="302">
        <v>21700</v>
      </c>
      <c r="T146" s="307">
        <f t="shared" ref="T146:T209" si="41">12*(1/R146*S146)</f>
        <v>2691.8241641783425</v>
      </c>
      <c r="U146" s="101">
        <f t="shared" si="32"/>
        <v>909.83656749227964</v>
      </c>
      <c r="V146" s="304">
        <f t="shared" si="33"/>
        <v>53.836483283566849</v>
      </c>
      <c r="W146" s="308">
        <v>30</v>
      </c>
      <c r="X146" s="305">
        <f t="shared" si="34"/>
        <v>3685.4972149541891</v>
      </c>
      <c r="Y146" s="309">
        <f t="shared" si="35"/>
        <v>1.3334999999999999</v>
      </c>
    </row>
    <row r="147" spans="1:25" s="63" customFormat="1" ht="16.5" customHeight="1" x14ac:dyDescent="0.2">
      <c r="A147" s="280">
        <v>130</v>
      </c>
      <c r="B147" s="301">
        <f t="shared" si="36"/>
        <v>38.747081811440147</v>
      </c>
      <c r="C147" s="302">
        <v>21700</v>
      </c>
      <c r="D147" s="303">
        <f t="shared" si="39"/>
        <v>6720.5061084914123</v>
      </c>
      <c r="E147" s="304">
        <f t="shared" ref="E147:E210" si="42">D147*33.8%</f>
        <v>2271.5310646700973</v>
      </c>
      <c r="F147" s="304">
        <f t="shared" ref="F147:F210" si="43">D147*2%</f>
        <v>134.41012216982824</v>
      </c>
      <c r="G147" s="101">
        <v>75</v>
      </c>
      <c r="H147" s="305">
        <f t="shared" ref="H147:H210" si="44">SUM(D147:G147)</f>
        <v>9201.4472953313361</v>
      </c>
      <c r="I147" s="309">
        <f t="shared" ref="I147:I210" si="45">ROUND(A147/B147,4)</f>
        <v>3.3551000000000002</v>
      </c>
      <c r="J147" s="329">
        <f t="shared" si="37"/>
        <v>64.57846968573358</v>
      </c>
      <c r="K147" s="302">
        <v>21700</v>
      </c>
      <c r="L147" s="307">
        <f t="shared" si="40"/>
        <v>4032.303665094847</v>
      </c>
      <c r="M147" s="304">
        <f t="shared" ref="M147:M210" si="46">L147*33.8%</f>
        <v>1362.9186388020582</v>
      </c>
      <c r="N147" s="304">
        <f t="shared" ref="N147:N210" si="47">L147*2%</f>
        <v>80.646073301896948</v>
      </c>
      <c r="O147" s="308">
        <v>45</v>
      </c>
      <c r="P147" s="305">
        <f t="shared" ref="P147:P210" si="48">SUM(L147:O147)</f>
        <v>5520.8683771988017</v>
      </c>
      <c r="Q147" s="309">
        <f t="shared" ref="Q147:Q210" si="49">ROUND(A147/J147,4)</f>
        <v>2.0131000000000001</v>
      </c>
      <c r="R147" s="367">
        <f t="shared" si="38"/>
        <v>96.867704528600356</v>
      </c>
      <c r="S147" s="302">
        <v>21700</v>
      </c>
      <c r="T147" s="307">
        <f t="shared" si="41"/>
        <v>2688.2024433965653</v>
      </c>
      <c r="U147" s="101">
        <f t="shared" ref="U147:U210" si="50">T147*33.8%</f>
        <v>908.61242586803894</v>
      </c>
      <c r="V147" s="304">
        <f t="shared" ref="V147:V210" si="51">T147*2%</f>
        <v>53.764048867931308</v>
      </c>
      <c r="W147" s="308">
        <v>30</v>
      </c>
      <c r="X147" s="305">
        <f t="shared" ref="X147:X210" si="52">SUM(T147:W147)</f>
        <v>3680.5789181325354</v>
      </c>
      <c r="Y147" s="309">
        <f t="shared" ref="Y147:Y210" si="53">ROUND(A147/R147,4)</f>
        <v>1.3420000000000001</v>
      </c>
    </row>
    <row r="148" spans="1:25" s="63" customFormat="1" ht="16.5" customHeight="1" x14ac:dyDescent="0.2">
      <c r="A148" s="279">
        <v>131</v>
      </c>
      <c r="B148" s="301">
        <f t="shared" si="36"/>
        <v>38.79888278770423</v>
      </c>
      <c r="C148" s="302">
        <v>21700</v>
      </c>
      <c r="D148" s="303">
        <f t="shared" si="39"/>
        <v>6711.5334589614395</v>
      </c>
      <c r="E148" s="304">
        <f t="shared" si="42"/>
        <v>2268.4983091289664</v>
      </c>
      <c r="F148" s="304">
        <f t="shared" si="43"/>
        <v>134.23066917922878</v>
      </c>
      <c r="G148" s="101">
        <v>75</v>
      </c>
      <c r="H148" s="305">
        <f t="shared" si="44"/>
        <v>9189.2624372696355</v>
      </c>
      <c r="I148" s="309">
        <f t="shared" si="45"/>
        <v>3.3763999999999998</v>
      </c>
      <c r="J148" s="329">
        <f t="shared" si="37"/>
        <v>64.664804646173721</v>
      </c>
      <c r="K148" s="302">
        <v>21700</v>
      </c>
      <c r="L148" s="307">
        <f t="shared" si="40"/>
        <v>4026.9200753768628</v>
      </c>
      <c r="M148" s="304">
        <f t="shared" si="46"/>
        <v>1361.0989854773795</v>
      </c>
      <c r="N148" s="304">
        <f t="shared" si="47"/>
        <v>80.538401507537259</v>
      </c>
      <c r="O148" s="308">
        <v>45</v>
      </c>
      <c r="P148" s="305">
        <f t="shared" si="48"/>
        <v>5513.5574623617795</v>
      </c>
      <c r="Q148" s="309">
        <f t="shared" si="49"/>
        <v>2.0257999999999998</v>
      </c>
      <c r="R148" s="367">
        <f t="shared" si="38"/>
        <v>96.997206969260574</v>
      </c>
      <c r="S148" s="302">
        <v>21700</v>
      </c>
      <c r="T148" s="307">
        <f t="shared" si="41"/>
        <v>2684.6133835845753</v>
      </c>
      <c r="U148" s="101">
        <f t="shared" si="50"/>
        <v>907.39932365158643</v>
      </c>
      <c r="V148" s="304">
        <f t="shared" si="51"/>
        <v>53.692267671691511</v>
      </c>
      <c r="W148" s="308">
        <v>30</v>
      </c>
      <c r="X148" s="305">
        <f t="shared" si="52"/>
        <v>3675.7049749078533</v>
      </c>
      <c r="Y148" s="309">
        <f t="shared" si="53"/>
        <v>1.3506</v>
      </c>
    </row>
    <row r="149" spans="1:25" s="63" customFormat="1" ht="16.5" customHeight="1" x14ac:dyDescent="0.2">
      <c r="A149" s="279">
        <v>132</v>
      </c>
      <c r="B149" s="301">
        <f t="shared" si="36"/>
        <v>38.850357433150343</v>
      </c>
      <c r="C149" s="302">
        <v>21700</v>
      </c>
      <c r="D149" s="303">
        <f t="shared" si="39"/>
        <v>6702.6410361363924</v>
      </c>
      <c r="E149" s="304">
        <f t="shared" si="42"/>
        <v>2265.4926702141006</v>
      </c>
      <c r="F149" s="304">
        <f t="shared" si="43"/>
        <v>134.05282072272786</v>
      </c>
      <c r="G149" s="101">
        <v>75</v>
      </c>
      <c r="H149" s="305">
        <f t="shared" si="44"/>
        <v>9177.1865270732196</v>
      </c>
      <c r="I149" s="309">
        <f t="shared" si="45"/>
        <v>3.3976999999999999</v>
      </c>
      <c r="J149" s="329">
        <f t="shared" si="37"/>
        <v>64.750595721917236</v>
      </c>
      <c r="K149" s="302">
        <v>21700</v>
      </c>
      <c r="L149" s="307">
        <f t="shared" si="40"/>
        <v>4021.5846216818354</v>
      </c>
      <c r="M149" s="304">
        <f t="shared" si="46"/>
        <v>1359.2956021284601</v>
      </c>
      <c r="N149" s="304">
        <f t="shared" si="47"/>
        <v>80.431692433636712</v>
      </c>
      <c r="O149" s="308">
        <v>45</v>
      </c>
      <c r="P149" s="305">
        <f t="shared" si="48"/>
        <v>5506.3119162439316</v>
      </c>
      <c r="Q149" s="309">
        <f t="shared" si="49"/>
        <v>2.0386000000000002</v>
      </c>
      <c r="R149" s="367">
        <f t="shared" si="38"/>
        <v>97.125893582875847</v>
      </c>
      <c r="S149" s="302">
        <v>21700</v>
      </c>
      <c r="T149" s="307">
        <f t="shared" si="41"/>
        <v>2681.0564144545569</v>
      </c>
      <c r="U149" s="101">
        <f t="shared" si="50"/>
        <v>906.19706808564013</v>
      </c>
      <c r="V149" s="304">
        <f t="shared" si="51"/>
        <v>53.621128289091139</v>
      </c>
      <c r="W149" s="308">
        <v>30</v>
      </c>
      <c r="X149" s="305">
        <f t="shared" si="52"/>
        <v>3670.8746108292885</v>
      </c>
      <c r="Y149" s="309">
        <f t="shared" si="53"/>
        <v>1.3591</v>
      </c>
    </row>
    <row r="150" spans="1:25" s="63" customFormat="1" ht="16.5" customHeight="1" x14ac:dyDescent="0.2">
      <c r="A150" s="279">
        <v>133</v>
      </c>
      <c r="B150" s="301">
        <f t="shared" si="36"/>
        <v>38.901510673597379</v>
      </c>
      <c r="C150" s="302">
        <v>21700</v>
      </c>
      <c r="D150" s="303">
        <f t="shared" si="39"/>
        <v>6693.8274501698106</v>
      </c>
      <c r="E150" s="304">
        <f t="shared" si="42"/>
        <v>2262.5136781573956</v>
      </c>
      <c r="F150" s="304">
        <f t="shared" si="43"/>
        <v>133.87654900339621</v>
      </c>
      <c r="G150" s="101">
        <v>75</v>
      </c>
      <c r="H150" s="305">
        <f t="shared" si="44"/>
        <v>9165.2176773306037</v>
      </c>
      <c r="I150" s="309">
        <f t="shared" si="45"/>
        <v>3.4188999999999998</v>
      </c>
      <c r="J150" s="329">
        <f t="shared" si="37"/>
        <v>64.835851122662305</v>
      </c>
      <c r="K150" s="302">
        <v>21700</v>
      </c>
      <c r="L150" s="307">
        <f t="shared" si="40"/>
        <v>4016.2964701018855</v>
      </c>
      <c r="M150" s="304">
        <f t="shared" si="46"/>
        <v>1357.5082068944371</v>
      </c>
      <c r="N150" s="304">
        <f t="shared" si="47"/>
        <v>80.325929402037715</v>
      </c>
      <c r="O150" s="308">
        <v>45</v>
      </c>
      <c r="P150" s="305">
        <f t="shared" si="48"/>
        <v>5499.1306063983602</v>
      </c>
      <c r="Q150" s="309">
        <f t="shared" si="49"/>
        <v>2.0512999999999999</v>
      </c>
      <c r="R150" s="367">
        <f t="shared" si="38"/>
        <v>97.253776683993436</v>
      </c>
      <c r="S150" s="302">
        <v>21700</v>
      </c>
      <c r="T150" s="307">
        <f t="shared" si="41"/>
        <v>2677.5309800679242</v>
      </c>
      <c r="U150" s="101">
        <f t="shared" si="50"/>
        <v>905.00547126295828</v>
      </c>
      <c r="V150" s="304">
        <f t="shared" si="51"/>
        <v>53.550619601358484</v>
      </c>
      <c r="W150" s="308">
        <v>30</v>
      </c>
      <c r="X150" s="305">
        <f t="shared" si="52"/>
        <v>3666.0870709322407</v>
      </c>
      <c r="Y150" s="309">
        <f t="shared" si="53"/>
        <v>1.3675999999999999</v>
      </c>
    </row>
    <row r="151" spans="1:25" s="63" customFormat="1" ht="16.5" customHeight="1" x14ac:dyDescent="0.2">
      <c r="A151" s="279">
        <v>134</v>
      </c>
      <c r="B151" s="301">
        <f t="shared" si="36"/>
        <v>38.952347324169551</v>
      </c>
      <c r="C151" s="302">
        <v>21700</v>
      </c>
      <c r="D151" s="303">
        <f t="shared" si="39"/>
        <v>6685.091345918051</v>
      </c>
      <c r="E151" s="304">
        <f t="shared" si="42"/>
        <v>2259.5608749203011</v>
      </c>
      <c r="F151" s="304">
        <f t="shared" si="43"/>
        <v>133.70182691836104</v>
      </c>
      <c r="G151" s="101">
        <v>75</v>
      </c>
      <c r="H151" s="305">
        <f t="shared" si="44"/>
        <v>9153.354047756713</v>
      </c>
      <c r="I151" s="309">
        <f t="shared" si="45"/>
        <v>3.4401000000000002</v>
      </c>
      <c r="J151" s="329">
        <f t="shared" si="37"/>
        <v>64.920578873615923</v>
      </c>
      <c r="K151" s="302">
        <v>21700</v>
      </c>
      <c r="L151" s="307">
        <f t="shared" si="40"/>
        <v>4011.0548075508304</v>
      </c>
      <c r="M151" s="304">
        <f t="shared" si="46"/>
        <v>1355.7365249521806</v>
      </c>
      <c r="N151" s="304">
        <f t="shared" si="47"/>
        <v>80.22109615101661</v>
      </c>
      <c r="O151" s="308">
        <v>45</v>
      </c>
      <c r="P151" s="305">
        <f t="shared" si="48"/>
        <v>5492.0124286540276</v>
      </c>
      <c r="Q151" s="309">
        <f t="shared" si="49"/>
        <v>2.0640999999999998</v>
      </c>
      <c r="R151" s="367">
        <f t="shared" si="38"/>
        <v>97.380868310423878</v>
      </c>
      <c r="S151" s="302">
        <v>21700</v>
      </c>
      <c r="T151" s="307">
        <f t="shared" si="41"/>
        <v>2674.0365383672201</v>
      </c>
      <c r="U151" s="101">
        <f t="shared" si="50"/>
        <v>903.82434996812037</v>
      </c>
      <c r="V151" s="304">
        <f t="shared" si="51"/>
        <v>53.480730767344404</v>
      </c>
      <c r="W151" s="308">
        <v>30</v>
      </c>
      <c r="X151" s="305">
        <f t="shared" si="52"/>
        <v>3661.3416191026849</v>
      </c>
      <c r="Y151" s="309">
        <f t="shared" si="53"/>
        <v>1.3759999999999999</v>
      </c>
    </row>
    <row r="152" spans="1:25" s="63" customFormat="1" ht="16.5" customHeight="1" x14ac:dyDescent="0.2">
      <c r="A152" s="279">
        <v>135</v>
      </c>
      <c r="B152" s="301">
        <f t="shared" si="36"/>
        <v>39.002872092588539</v>
      </c>
      <c r="C152" s="302">
        <v>21700</v>
      </c>
      <c r="D152" s="303">
        <f t="shared" si="39"/>
        <v>6676.4314018167424</v>
      </c>
      <c r="E152" s="304">
        <f t="shared" si="42"/>
        <v>2256.6338138140586</v>
      </c>
      <c r="F152" s="304">
        <f t="shared" si="43"/>
        <v>133.52862803633485</v>
      </c>
      <c r="G152" s="101">
        <v>75</v>
      </c>
      <c r="H152" s="305">
        <f t="shared" si="44"/>
        <v>9141.5938436671349</v>
      </c>
      <c r="I152" s="309">
        <f t="shared" si="45"/>
        <v>3.4613</v>
      </c>
      <c r="J152" s="329">
        <f t="shared" si="37"/>
        <v>65.004786820980897</v>
      </c>
      <c r="K152" s="302">
        <v>21700</v>
      </c>
      <c r="L152" s="307">
        <f t="shared" si="40"/>
        <v>4005.8588410900452</v>
      </c>
      <c r="M152" s="304">
        <f t="shared" si="46"/>
        <v>1353.9802882884351</v>
      </c>
      <c r="N152" s="304">
        <f t="shared" si="47"/>
        <v>80.117176821800911</v>
      </c>
      <c r="O152" s="308">
        <v>45</v>
      </c>
      <c r="P152" s="305">
        <f t="shared" si="48"/>
        <v>5484.9563062002817</v>
      </c>
      <c r="Q152" s="309">
        <f t="shared" si="49"/>
        <v>2.0768</v>
      </c>
      <c r="R152" s="367">
        <f t="shared" si="38"/>
        <v>97.507180231471338</v>
      </c>
      <c r="S152" s="302">
        <v>21700</v>
      </c>
      <c r="T152" s="307">
        <f t="shared" si="41"/>
        <v>2670.5725607266972</v>
      </c>
      <c r="U152" s="101">
        <f t="shared" si="50"/>
        <v>902.65352552562354</v>
      </c>
      <c r="V152" s="304">
        <f t="shared" si="51"/>
        <v>53.411451214533948</v>
      </c>
      <c r="W152" s="308">
        <v>30</v>
      </c>
      <c r="X152" s="305">
        <f t="shared" si="52"/>
        <v>3656.6375374668546</v>
      </c>
      <c r="Y152" s="309">
        <f t="shared" si="53"/>
        <v>1.3845000000000001</v>
      </c>
    </row>
    <row r="153" spans="1:25" s="63" customFormat="1" ht="16.5" customHeight="1" x14ac:dyDescent="0.2">
      <c r="A153" s="279">
        <v>136</v>
      </c>
      <c r="B153" s="301">
        <f t="shared" si="36"/>
        <v>39.053089582344114</v>
      </c>
      <c r="C153" s="302">
        <v>21700</v>
      </c>
      <c r="D153" s="303">
        <f t="shared" si="39"/>
        <v>6667.8463288017747</v>
      </c>
      <c r="E153" s="304">
        <f t="shared" si="42"/>
        <v>2253.7320591349994</v>
      </c>
      <c r="F153" s="304">
        <f t="shared" si="43"/>
        <v>133.35692657603551</v>
      </c>
      <c r="G153" s="101">
        <v>75</v>
      </c>
      <c r="H153" s="305">
        <f t="shared" si="44"/>
        <v>9129.9353145128098</v>
      </c>
      <c r="I153" s="309">
        <f t="shared" si="45"/>
        <v>3.4824000000000002</v>
      </c>
      <c r="J153" s="329">
        <f t="shared" si="37"/>
        <v>65.08848263724019</v>
      </c>
      <c r="K153" s="302">
        <v>21700</v>
      </c>
      <c r="L153" s="307">
        <f t="shared" si="40"/>
        <v>4000.7077972810639</v>
      </c>
      <c r="M153" s="304">
        <f t="shared" si="46"/>
        <v>1352.2392354809995</v>
      </c>
      <c r="N153" s="304">
        <f t="shared" si="47"/>
        <v>80.014155945621283</v>
      </c>
      <c r="O153" s="308">
        <v>45</v>
      </c>
      <c r="P153" s="305">
        <f t="shared" si="48"/>
        <v>5477.9611887076853</v>
      </c>
      <c r="Q153" s="309">
        <f t="shared" si="49"/>
        <v>2.0895000000000001</v>
      </c>
      <c r="R153" s="367">
        <f t="shared" si="38"/>
        <v>97.632723955860286</v>
      </c>
      <c r="S153" s="302">
        <v>21700</v>
      </c>
      <c r="T153" s="307">
        <f t="shared" si="41"/>
        <v>2667.1385315207094</v>
      </c>
      <c r="U153" s="101">
        <f t="shared" si="50"/>
        <v>901.49282365399972</v>
      </c>
      <c r="V153" s="304">
        <f t="shared" si="51"/>
        <v>53.342770630414186</v>
      </c>
      <c r="W153" s="308">
        <v>30</v>
      </c>
      <c r="X153" s="305">
        <f t="shared" si="52"/>
        <v>3651.9741258051231</v>
      </c>
      <c r="Y153" s="309">
        <f t="shared" si="53"/>
        <v>1.393</v>
      </c>
    </row>
    <row r="154" spans="1:25" s="63" customFormat="1" ht="16.5" customHeight="1" x14ac:dyDescent="0.2">
      <c r="A154" s="279">
        <v>137</v>
      </c>
      <c r="B154" s="301">
        <f t="shared" si="36"/>
        <v>39.103004295748612</v>
      </c>
      <c r="C154" s="302">
        <v>21700</v>
      </c>
      <c r="D154" s="303">
        <f t="shared" si="39"/>
        <v>6659.3348692727268</v>
      </c>
      <c r="E154" s="304">
        <f t="shared" si="42"/>
        <v>2250.8551858141814</v>
      </c>
      <c r="F154" s="304">
        <f t="shared" si="43"/>
        <v>133.18669738545455</v>
      </c>
      <c r="G154" s="101">
        <v>75</v>
      </c>
      <c r="H154" s="305">
        <f t="shared" si="44"/>
        <v>9118.3767524723626</v>
      </c>
      <c r="I154" s="309">
        <f t="shared" si="45"/>
        <v>3.5036</v>
      </c>
      <c r="J154" s="329">
        <f t="shared" si="37"/>
        <v>65.171673826247684</v>
      </c>
      <c r="K154" s="302">
        <v>21700</v>
      </c>
      <c r="L154" s="307">
        <f t="shared" si="40"/>
        <v>3995.6009215636368</v>
      </c>
      <c r="M154" s="304">
        <f t="shared" si="46"/>
        <v>1350.5131114885091</v>
      </c>
      <c r="N154" s="304">
        <f t="shared" si="47"/>
        <v>79.912018431272742</v>
      </c>
      <c r="O154" s="308">
        <v>45</v>
      </c>
      <c r="P154" s="305">
        <f t="shared" si="48"/>
        <v>5471.0260514834181</v>
      </c>
      <c r="Q154" s="309">
        <f t="shared" si="49"/>
        <v>2.1021000000000001</v>
      </c>
      <c r="R154" s="367">
        <f t="shared" si="38"/>
        <v>97.757510739371526</v>
      </c>
      <c r="S154" s="302">
        <v>21700</v>
      </c>
      <c r="T154" s="307">
        <f t="shared" si="41"/>
        <v>2663.7339477090914</v>
      </c>
      <c r="U154" s="101">
        <f t="shared" si="50"/>
        <v>900.3420743256728</v>
      </c>
      <c r="V154" s="304">
        <f t="shared" si="51"/>
        <v>53.27467895418183</v>
      </c>
      <c r="W154" s="308">
        <v>30</v>
      </c>
      <c r="X154" s="305">
        <f t="shared" si="52"/>
        <v>3647.3507009889463</v>
      </c>
      <c r="Y154" s="309">
        <f t="shared" si="53"/>
        <v>1.4014</v>
      </c>
    </row>
    <row r="155" spans="1:25" s="63" customFormat="1" ht="16.5" customHeight="1" x14ac:dyDescent="0.2">
      <c r="A155" s="279">
        <v>138</v>
      </c>
      <c r="B155" s="301">
        <f t="shared" si="36"/>
        <v>39.15262063688035</v>
      </c>
      <c r="C155" s="302">
        <v>21700</v>
      </c>
      <c r="D155" s="303">
        <f t="shared" si="39"/>
        <v>6650.8957960967909</v>
      </c>
      <c r="E155" s="304">
        <f t="shared" si="42"/>
        <v>2248.0027790807153</v>
      </c>
      <c r="F155" s="304">
        <f t="shared" si="43"/>
        <v>133.01791592193581</v>
      </c>
      <c r="G155" s="101">
        <v>75</v>
      </c>
      <c r="H155" s="305">
        <f t="shared" si="44"/>
        <v>9106.9164910994423</v>
      </c>
      <c r="I155" s="309">
        <f t="shared" si="45"/>
        <v>3.5247000000000002</v>
      </c>
      <c r="J155" s="329">
        <f t="shared" si="37"/>
        <v>65.254367728133914</v>
      </c>
      <c r="K155" s="302">
        <v>21700</v>
      </c>
      <c r="L155" s="307">
        <f t="shared" si="40"/>
        <v>3990.5374776580747</v>
      </c>
      <c r="M155" s="304">
        <f t="shared" si="46"/>
        <v>1348.801667448429</v>
      </c>
      <c r="N155" s="304">
        <f t="shared" si="47"/>
        <v>79.8107495531615</v>
      </c>
      <c r="O155" s="308">
        <v>45</v>
      </c>
      <c r="P155" s="305">
        <f t="shared" si="48"/>
        <v>5464.1498946596648</v>
      </c>
      <c r="Q155" s="309">
        <f t="shared" si="49"/>
        <v>2.1147999999999998</v>
      </c>
      <c r="R155" s="367">
        <f t="shared" si="38"/>
        <v>97.881551592200864</v>
      </c>
      <c r="S155" s="302">
        <v>21700</v>
      </c>
      <c r="T155" s="307">
        <f t="shared" si="41"/>
        <v>2660.3583184387167</v>
      </c>
      <c r="U155" s="101">
        <f t="shared" si="50"/>
        <v>899.20111163228614</v>
      </c>
      <c r="V155" s="304">
        <f t="shared" si="51"/>
        <v>53.207166368774331</v>
      </c>
      <c r="W155" s="308">
        <v>30</v>
      </c>
      <c r="X155" s="305">
        <f t="shared" si="52"/>
        <v>3642.766596439777</v>
      </c>
      <c r="Y155" s="309">
        <f t="shared" si="53"/>
        <v>1.4098999999999999</v>
      </c>
    </row>
    <row r="156" spans="1:25" s="63" customFormat="1" ht="16.5" customHeight="1" x14ac:dyDescent="0.2">
      <c r="A156" s="279">
        <v>139</v>
      </c>
      <c r="B156" s="301">
        <f t="shared" si="36"/>
        <v>39.201942914420762</v>
      </c>
      <c r="C156" s="302">
        <v>21700</v>
      </c>
      <c r="D156" s="303">
        <f t="shared" si="39"/>
        <v>6642.5279116512793</v>
      </c>
      <c r="E156" s="304">
        <f t="shared" si="42"/>
        <v>2245.1744341381323</v>
      </c>
      <c r="F156" s="304">
        <f t="shared" si="43"/>
        <v>132.85055823302559</v>
      </c>
      <c r="G156" s="101">
        <v>75</v>
      </c>
      <c r="H156" s="305">
        <f t="shared" si="44"/>
        <v>9095.5529040224374</v>
      </c>
      <c r="I156" s="309">
        <f t="shared" si="45"/>
        <v>3.5457000000000001</v>
      </c>
      <c r="J156" s="329">
        <f t="shared" si="37"/>
        <v>65.336571524034611</v>
      </c>
      <c r="K156" s="302">
        <v>21700</v>
      </c>
      <c r="L156" s="307">
        <f t="shared" si="40"/>
        <v>3985.5167469907674</v>
      </c>
      <c r="M156" s="304">
        <f t="shared" si="46"/>
        <v>1347.1046604828794</v>
      </c>
      <c r="N156" s="304">
        <f t="shared" si="47"/>
        <v>79.710334939815354</v>
      </c>
      <c r="O156" s="308">
        <v>45</v>
      </c>
      <c r="P156" s="305">
        <f t="shared" si="48"/>
        <v>5457.331742413463</v>
      </c>
      <c r="Q156" s="309">
        <f t="shared" si="49"/>
        <v>2.1274000000000002</v>
      </c>
      <c r="R156" s="367">
        <f t="shared" si="38"/>
        <v>98.004857286051902</v>
      </c>
      <c r="S156" s="302">
        <v>21700</v>
      </c>
      <c r="T156" s="307">
        <f t="shared" si="41"/>
        <v>2657.0111646605114</v>
      </c>
      <c r="U156" s="101">
        <f t="shared" si="50"/>
        <v>898.06977365525279</v>
      </c>
      <c r="V156" s="304">
        <f t="shared" si="51"/>
        <v>53.140223293210227</v>
      </c>
      <c r="W156" s="308">
        <v>30</v>
      </c>
      <c r="X156" s="305">
        <f t="shared" si="52"/>
        <v>3638.2211616089744</v>
      </c>
      <c r="Y156" s="309">
        <f t="shared" si="53"/>
        <v>1.4182999999999999</v>
      </c>
    </row>
    <row r="157" spans="1:25" s="63" customFormat="1" ht="16.5" customHeight="1" x14ac:dyDescent="0.2">
      <c r="A157" s="280">
        <v>140</v>
      </c>
      <c r="B157" s="301">
        <f t="shared" si="36"/>
        <v>39.250975344389879</v>
      </c>
      <c r="C157" s="302">
        <v>21700</v>
      </c>
      <c r="D157" s="303">
        <f t="shared" si="39"/>
        <v>6634.230046902996</v>
      </c>
      <c r="E157" s="304">
        <f t="shared" si="42"/>
        <v>2242.3697558532126</v>
      </c>
      <c r="F157" s="304">
        <f t="shared" si="43"/>
        <v>132.68460093805993</v>
      </c>
      <c r="G157" s="101">
        <v>75</v>
      </c>
      <c r="H157" s="305">
        <f t="shared" si="44"/>
        <v>9084.2844036942697</v>
      </c>
      <c r="I157" s="309">
        <f t="shared" si="45"/>
        <v>3.5668000000000002</v>
      </c>
      <c r="J157" s="329">
        <f t="shared" si="37"/>
        <v>65.418292240649805</v>
      </c>
      <c r="K157" s="302">
        <v>21700</v>
      </c>
      <c r="L157" s="307">
        <f t="shared" si="40"/>
        <v>3980.5380281417974</v>
      </c>
      <c r="M157" s="304">
        <f t="shared" si="46"/>
        <v>1345.4218535119273</v>
      </c>
      <c r="N157" s="304">
        <f t="shared" si="47"/>
        <v>79.610760562835949</v>
      </c>
      <c r="O157" s="308">
        <v>45</v>
      </c>
      <c r="P157" s="305">
        <f t="shared" si="48"/>
        <v>5450.5706422165604</v>
      </c>
      <c r="Q157" s="309">
        <f t="shared" si="49"/>
        <v>2.1400999999999999</v>
      </c>
      <c r="R157" s="367">
        <f t="shared" si="38"/>
        <v>98.127438360974693</v>
      </c>
      <c r="S157" s="302">
        <v>21700</v>
      </c>
      <c r="T157" s="307">
        <f t="shared" si="41"/>
        <v>2653.6920187611986</v>
      </c>
      <c r="U157" s="101">
        <f t="shared" si="50"/>
        <v>896.94790234128504</v>
      </c>
      <c r="V157" s="304">
        <f t="shared" si="51"/>
        <v>53.073840375223973</v>
      </c>
      <c r="W157" s="308">
        <v>30</v>
      </c>
      <c r="X157" s="305">
        <f t="shared" si="52"/>
        <v>3633.7137614777075</v>
      </c>
      <c r="Y157" s="309">
        <f t="shared" si="53"/>
        <v>1.4267000000000001</v>
      </c>
    </row>
    <row r="158" spans="1:25" s="63" customFormat="1" ht="16.5" customHeight="1" x14ac:dyDescent="0.2">
      <c r="A158" s="279">
        <v>141</v>
      </c>
      <c r="B158" s="301">
        <f t="shared" si="36"/>
        <v>39.299722052784411</v>
      </c>
      <c r="C158" s="302">
        <v>21700</v>
      </c>
      <c r="D158" s="303">
        <f t="shared" si="39"/>
        <v>6626.0010605227799</v>
      </c>
      <c r="E158" s="304">
        <f t="shared" si="42"/>
        <v>2239.5883584566996</v>
      </c>
      <c r="F158" s="304">
        <f t="shared" si="43"/>
        <v>132.52002121045561</v>
      </c>
      <c r="G158" s="101">
        <v>75</v>
      </c>
      <c r="H158" s="305">
        <f t="shared" si="44"/>
        <v>9073.1094401899354</v>
      </c>
      <c r="I158" s="309">
        <f t="shared" si="45"/>
        <v>3.5878000000000001</v>
      </c>
      <c r="J158" s="329">
        <f t="shared" si="37"/>
        <v>65.499536754640687</v>
      </c>
      <c r="K158" s="302">
        <v>21700</v>
      </c>
      <c r="L158" s="307">
        <f t="shared" si="40"/>
        <v>3975.6006363136676</v>
      </c>
      <c r="M158" s="304">
        <f t="shared" si="46"/>
        <v>1343.7530150740195</v>
      </c>
      <c r="N158" s="304">
        <f t="shared" si="47"/>
        <v>79.512012726273355</v>
      </c>
      <c r="O158" s="308">
        <v>45</v>
      </c>
      <c r="P158" s="305">
        <f t="shared" si="48"/>
        <v>5443.8656641139605</v>
      </c>
      <c r="Q158" s="309">
        <f t="shared" si="49"/>
        <v>2.1526999999999998</v>
      </c>
      <c r="R158" s="367">
        <f t="shared" si="38"/>
        <v>98.249305131961023</v>
      </c>
      <c r="S158" s="302">
        <v>21700</v>
      </c>
      <c r="T158" s="307">
        <f t="shared" si="41"/>
        <v>2650.4004242091123</v>
      </c>
      <c r="U158" s="101">
        <f t="shared" si="50"/>
        <v>895.83534338267987</v>
      </c>
      <c r="V158" s="304">
        <f t="shared" si="51"/>
        <v>53.008008484182248</v>
      </c>
      <c r="W158" s="308">
        <v>30</v>
      </c>
      <c r="X158" s="305">
        <f t="shared" si="52"/>
        <v>3629.243776075974</v>
      </c>
      <c r="Y158" s="309">
        <f t="shared" si="53"/>
        <v>1.4351</v>
      </c>
    </row>
    <row r="159" spans="1:25" s="63" customFormat="1" ht="16.5" customHeight="1" x14ac:dyDescent="0.2">
      <c r="A159" s="279">
        <v>142</v>
      </c>
      <c r="B159" s="301">
        <f t="shared" ref="B159:B197" si="54">(4.2*LN($A159)+$A159/150+7.75)/0.75</f>
        <v>39.348187078122614</v>
      </c>
      <c r="C159" s="302">
        <v>21700</v>
      </c>
      <c r="D159" s="303">
        <f t="shared" si="39"/>
        <v>6617.8398380336312</v>
      </c>
      <c r="E159" s="304">
        <f t="shared" si="42"/>
        <v>2236.8298652553672</v>
      </c>
      <c r="F159" s="304">
        <f t="shared" si="43"/>
        <v>132.35679676067264</v>
      </c>
      <c r="G159" s="101">
        <v>75</v>
      </c>
      <c r="H159" s="305">
        <f t="shared" si="44"/>
        <v>9062.0265000496711</v>
      </c>
      <c r="I159" s="309">
        <f t="shared" si="45"/>
        <v>3.6088</v>
      </c>
      <c r="J159" s="329">
        <f t="shared" ref="J159:J197" si="55">((4.2*LN($A159)+$A159/150+7.75)/0.75)/0.6</f>
        <v>65.58031179687103</v>
      </c>
      <c r="K159" s="302">
        <v>21700</v>
      </c>
      <c r="L159" s="307">
        <f t="shared" si="40"/>
        <v>3970.7039028201784</v>
      </c>
      <c r="M159" s="304">
        <f t="shared" si="46"/>
        <v>1342.0979191532201</v>
      </c>
      <c r="N159" s="304">
        <f t="shared" si="47"/>
        <v>79.414078056403568</v>
      </c>
      <c r="O159" s="308">
        <v>45</v>
      </c>
      <c r="P159" s="305">
        <f t="shared" si="48"/>
        <v>5437.2159000298025</v>
      </c>
      <c r="Q159" s="309">
        <f t="shared" si="49"/>
        <v>2.1652999999999998</v>
      </c>
      <c r="R159" s="367">
        <f t="shared" ref="R159:R197" si="56">((4.2*LN($A159)+$A159/150+7.75)/0.75)/0.4</f>
        <v>98.37046769530653</v>
      </c>
      <c r="S159" s="302">
        <v>21700</v>
      </c>
      <c r="T159" s="307">
        <f t="shared" si="41"/>
        <v>2647.1359352134527</v>
      </c>
      <c r="U159" s="101">
        <f t="shared" si="50"/>
        <v>894.73194610214694</v>
      </c>
      <c r="V159" s="304">
        <f t="shared" si="51"/>
        <v>52.942718704269055</v>
      </c>
      <c r="W159" s="308">
        <v>30</v>
      </c>
      <c r="X159" s="305">
        <f t="shared" si="52"/>
        <v>3624.8106000198686</v>
      </c>
      <c r="Y159" s="309">
        <f t="shared" si="53"/>
        <v>1.4435</v>
      </c>
    </row>
    <row r="160" spans="1:25" s="63" customFormat="1" ht="16.5" customHeight="1" x14ac:dyDescent="0.2">
      <c r="A160" s="279">
        <v>143</v>
      </c>
      <c r="B160" s="301">
        <f t="shared" si="54"/>
        <v>39.396374373899924</v>
      </c>
      <c r="C160" s="302">
        <v>21700</v>
      </c>
      <c r="D160" s="303">
        <f t="shared" si="39"/>
        <v>6609.7452909909107</v>
      </c>
      <c r="E160" s="304">
        <f t="shared" si="42"/>
        <v>2234.0939083549274</v>
      </c>
      <c r="F160" s="304">
        <f t="shared" si="43"/>
        <v>132.19490581981822</v>
      </c>
      <c r="G160" s="101">
        <v>75</v>
      </c>
      <c r="H160" s="305">
        <f t="shared" si="44"/>
        <v>9051.0341051656578</v>
      </c>
      <c r="I160" s="309">
        <f t="shared" si="45"/>
        <v>3.6297999999999999</v>
      </c>
      <c r="J160" s="329">
        <f t="shared" si="55"/>
        <v>65.660623956499876</v>
      </c>
      <c r="K160" s="302">
        <v>21700</v>
      </c>
      <c r="L160" s="307">
        <f t="shared" si="40"/>
        <v>3965.8471745945462</v>
      </c>
      <c r="M160" s="304">
        <f t="shared" si="46"/>
        <v>1340.4563450129565</v>
      </c>
      <c r="N160" s="304">
        <f t="shared" si="47"/>
        <v>79.316943491890925</v>
      </c>
      <c r="O160" s="308">
        <v>45</v>
      </c>
      <c r="P160" s="305">
        <f t="shared" si="48"/>
        <v>5430.6204630993934</v>
      </c>
      <c r="Q160" s="309">
        <f t="shared" si="49"/>
        <v>2.1779000000000002</v>
      </c>
      <c r="R160" s="367">
        <f t="shared" si="56"/>
        <v>98.4909359347498</v>
      </c>
      <c r="S160" s="302">
        <v>21700</v>
      </c>
      <c r="T160" s="307">
        <f t="shared" si="41"/>
        <v>2643.8981163963645</v>
      </c>
      <c r="U160" s="101">
        <f t="shared" si="50"/>
        <v>893.63756334197114</v>
      </c>
      <c r="V160" s="304">
        <f t="shared" si="51"/>
        <v>52.877962327927293</v>
      </c>
      <c r="W160" s="308">
        <v>30</v>
      </c>
      <c r="X160" s="305">
        <f t="shared" si="52"/>
        <v>3620.413642066263</v>
      </c>
      <c r="Y160" s="309">
        <f t="shared" si="53"/>
        <v>1.4519</v>
      </c>
    </row>
    <row r="161" spans="1:25" s="63" customFormat="1" ht="16.5" customHeight="1" x14ac:dyDescent="0.2">
      <c r="A161" s="279">
        <v>144</v>
      </c>
      <c r="B161" s="301">
        <f t="shared" si="54"/>
        <v>39.44428781095894</v>
      </c>
      <c r="C161" s="302">
        <v>21700</v>
      </c>
      <c r="D161" s="303">
        <f t="shared" si="39"/>
        <v>6601.7163561932075</v>
      </c>
      <c r="E161" s="304">
        <f t="shared" si="42"/>
        <v>2231.3801283933039</v>
      </c>
      <c r="F161" s="304">
        <f t="shared" si="43"/>
        <v>132.03432712386416</v>
      </c>
      <c r="G161" s="101">
        <v>75</v>
      </c>
      <c r="H161" s="305">
        <f t="shared" si="44"/>
        <v>9040.1308117103745</v>
      </c>
      <c r="I161" s="309">
        <f t="shared" si="45"/>
        <v>3.6507000000000001</v>
      </c>
      <c r="J161" s="329">
        <f t="shared" si="55"/>
        <v>65.740479684931572</v>
      </c>
      <c r="K161" s="302">
        <v>21700</v>
      </c>
      <c r="L161" s="307">
        <f t="shared" si="40"/>
        <v>3961.0298137159243</v>
      </c>
      <c r="M161" s="304">
        <f t="shared" si="46"/>
        <v>1338.8280770359822</v>
      </c>
      <c r="N161" s="304">
        <f t="shared" si="47"/>
        <v>79.220596274318481</v>
      </c>
      <c r="O161" s="308">
        <v>45</v>
      </c>
      <c r="P161" s="305">
        <f t="shared" si="48"/>
        <v>5424.078487026225</v>
      </c>
      <c r="Q161" s="309">
        <f t="shared" si="49"/>
        <v>2.1903999999999999</v>
      </c>
      <c r="R161" s="367">
        <f t="shared" si="56"/>
        <v>98.61071952739735</v>
      </c>
      <c r="S161" s="302">
        <v>21700</v>
      </c>
      <c r="T161" s="307">
        <f t="shared" si="41"/>
        <v>2640.6865424772832</v>
      </c>
      <c r="U161" s="101">
        <f t="shared" si="50"/>
        <v>892.5520513573216</v>
      </c>
      <c r="V161" s="304">
        <f t="shared" si="51"/>
        <v>52.813730849545664</v>
      </c>
      <c r="W161" s="308">
        <v>30</v>
      </c>
      <c r="X161" s="305">
        <f t="shared" si="52"/>
        <v>3616.0523246841503</v>
      </c>
      <c r="Y161" s="309">
        <f t="shared" si="53"/>
        <v>1.4602999999999999</v>
      </c>
    </row>
    <row r="162" spans="1:25" s="63" customFormat="1" ht="16.5" customHeight="1" x14ac:dyDescent="0.2">
      <c r="A162" s="279">
        <v>145</v>
      </c>
      <c r="B162" s="301">
        <f t="shared" si="54"/>
        <v>39.491931179777438</v>
      </c>
      <c r="C162" s="302">
        <v>21700</v>
      </c>
      <c r="D162" s="303">
        <f t="shared" si="39"/>
        <v>6593.7519949225116</v>
      </c>
      <c r="E162" s="304">
        <f t="shared" si="42"/>
        <v>2228.6881742838086</v>
      </c>
      <c r="F162" s="304">
        <f t="shared" si="43"/>
        <v>131.87503989845024</v>
      </c>
      <c r="G162" s="101">
        <v>75</v>
      </c>
      <c r="H162" s="305">
        <f t="shared" si="44"/>
        <v>9029.3152091047705</v>
      </c>
      <c r="I162" s="309">
        <f t="shared" si="45"/>
        <v>3.6716000000000002</v>
      </c>
      <c r="J162" s="329">
        <f t="shared" si="55"/>
        <v>65.819885299629064</v>
      </c>
      <c r="K162" s="302">
        <v>21700</v>
      </c>
      <c r="L162" s="307">
        <f t="shared" si="40"/>
        <v>3956.2511969535067</v>
      </c>
      <c r="M162" s="304">
        <f t="shared" si="46"/>
        <v>1337.2129045702852</v>
      </c>
      <c r="N162" s="304">
        <f t="shared" si="47"/>
        <v>79.125023939070132</v>
      </c>
      <c r="O162" s="308">
        <v>45</v>
      </c>
      <c r="P162" s="305">
        <f t="shared" si="48"/>
        <v>5417.5891254628623</v>
      </c>
      <c r="Q162" s="309">
        <f t="shared" si="49"/>
        <v>2.2029999999999998</v>
      </c>
      <c r="R162" s="367">
        <f t="shared" si="56"/>
        <v>98.729827949443589</v>
      </c>
      <c r="S162" s="302">
        <v>21700</v>
      </c>
      <c r="T162" s="307">
        <f t="shared" si="41"/>
        <v>2637.5007979690045</v>
      </c>
      <c r="U162" s="101">
        <f t="shared" si="50"/>
        <v>891.4752697135234</v>
      </c>
      <c r="V162" s="304">
        <f t="shared" si="51"/>
        <v>52.750015959380093</v>
      </c>
      <c r="W162" s="308">
        <v>30</v>
      </c>
      <c r="X162" s="305">
        <f t="shared" si="52"/>
        <v>3611.7260836419082</v>
      </c>
      <c r="Y162" s="309">
        <f t="shared" si="53"/>
        <v>1.4686999999999999</v>
      </c>
    </row>
    <row r="163" spans="1:25" s="63" customFormat="1" ht="16.5" customHeight="1" x14ac:dyDescent="0.2">
      <c r="A163" s="279">
        <v>146</v>
      </c>
      <c r="B163" s="301">
        <f t="shared" si="54"/>
        <v>39.539308192677794</v>
      </c>
      <c r="C163" s="302">
        <v>21700</v>
      </c>
      <c r="D163" s="303">
        <f t="shared" si="39"/>
        <v>6585.8511922123862</v>
      </c>
      <c r="E163" s="304">
        <f t="shared" si="42"/>
        <v>2226.0177029677861</v>
      </c>
      <c r="F163" s="304">
        <f t="shared" si="43"/>
        <v>131.71702384424773</v>
      </c>
      <c r="G163" s="101">
        <v>75</v>
      </c>
      <c r="H163" s="305">
        <f t="shared" si="44"/>
        <v>9018.5859190244209</v>
      </c>
      <c r="I163" s="309">
        <f t="shared" si="45"/>
        <v>3.6924999999999999</v>
      </c>
      <c r="J163" s="329">
        <f t="shared" si="55"/>
        <v>65.898846987796333</v>
      </c>
      <c r="K163" s="302">
        <v>21700</v>
      </c>
      <c r="L163" s="307">
        <f t="shared" si="40"/>
        <v>3951.5107153274303</v>
      </c>
      <c r="M163" s="304">
        <f t="shared" si="46"/>
        <v>1335.6106217806714</v>
      </c>
      <c r="N163" s="304">
        <f t="shared" si="47"/>
        <v>79.030214306548601</v>
      </c>
      <c r="O163" s="308">
        <v>45</v>
      </c>
      <c r="P163" s="305">
        <f t="shared" si="48"/>
        <v>5411.1515514146495</v>
      </c>
      <c r="Q163" s="309">
        <f t="shared" si="49"/>
        <v>2.2155</v>
      </c>
      <c r="R163" s="367">
        <f t="shared" si="56"/>
        <v>98.848270481694485</v>
      </c>
      <c r="S163" s="302">
        <v>21700</v>
      </c>
      <c r="T163" s="307">
        <f t="shared" si="41"/>
        <v>2634.3404768849541</v>
      </c>
      <c r="U163" s="101">
        <f t="shared" si="50"/>
        <v>890.40708118711439</v>
      </c>
      <c r="V163" s="304">
        <f t="shared" si="51"/>
        <v>52.686809537699084</v>
      </c>
      <c r="W163" s="308">
        <v>30</v>
      </c>
      <c r="X163" s="305">
        <f t="shared" si="52"/>
        <v>3607.4343676097674</v>
      </c>
      <c r="Y163" s="309">
        <f t="shared" si="53"/>
        <v>1.4770000000000001</v>
      </c>
    </row>
    <row r="164" spans="1:25" s="63" customFormat="1" ht="16.5" customHeight="1" x14ac:dyDescent="0.2">
      <c r="A164" s="279">
        <v>147</v>
      </c>
      <c r="B164" s="301">
        <f t="shared" si="54"/>
        <v>39.586422485960924</v>
      </c>
      <c r="C164" s="302">
        <v>21700</v>
      </c>
      <c r="D164" s="303">
        <f t="shared" si="39"/>
        <v>6578.0129561429612</v>
      </c>
      <c r="E164" s="304">
        <f t="shared" si="42"/>
        <v>2223.3683791763206</v>
      </c>
      <c r="F164" s="304">
        <f t="shared" si="43"/>
        <v>131.56025912285924</v>
      </c>
      <c r="G164" s="101">
        <v>75</v>
      </c>
      <c r="H164" s="305">
        <f t="shared" si="44"/>
        <v>9007.9415944421416</v>
      </c>
      <c r="I164" s="309">
        <f t="shared" si="45"/>
        <v>3.7134</v>
      </c>
      <c r="J164" s="329">
        <f t="shared" si="55"/>
        <v>65.977370809934882</v>
      </c>
      <c r="K164" s="302">
        <v>21700</v>
      </c>
      <c r="L164" s="307">
        <f t="shared" si="40"/>
        <v>3946.8077736857758</v>
      </c>
      <c r="M164" s="304">
        <f t="shared" si="46"/>
        <v>1334.0210275057921</v>
      </c>
      <c r="N164" s="304">
        <f t="shared" si="47"/>
        <v>78.936155473715516</v>
      </c>
      <c r="O164" s="308">
        <v>45</v>
      </c>
      <c r="P164" s="305">
        <f t="shared" si="48"/>
        <v>5404.7649566652835</v>
      </c>
      <c r="Q164" s="309">
        <f t="shared" si="49"/>
        <v>2.2280000000000002</v>
      </c>
      <c r="R164" s="367">
        <f t="shared" si="56"/>
        <v>98.966056214902309</v>
      </c>
      <c r="S164" s="302">
        <v>21700</v>
      </c>
      <c r="T164" s="307">
        <f t="shared" si="41"/>
        <v>2631.2051824571845</v>
      </c>
      <c r="U164" s="101">
        <f t="shared" si="50"/>
        <v>889.34735167052827</v>
      </c>
      <c r="V164" s="304">
        <f t="shared" si="51"/>
        <v>52.624103649143692</v>
      </c>
      <c r="W164" s="308">
        <v>30</v>
      </c>
      <c r="X164" s="305">
        <f t="shared" si="52"/>
        <v>3603.1766377768563</v>
      </c>
      <c r="Y164" s="309">
        <f t="shared" si="53"/>
        <v>1.4854000000000001</v>
      </c>
    </row>
    <row r="165" spans="1:25" s="63" customFormat="1" ht="16.5" customHeight="1" x14ac:dyDescent="0.2">
      <c r="A165" s="279">
        <v>148</v>
      </c>
      <c r="B165" s="301">
        <f t="shared" si="54"/>
        <v>39.633277621967935</v>
      </c>
      <c r="C165" s="302">
        <v>21700</v>
      </c>
      <c r="D165" s="303">
        <f t="shared" si="39"/>
        <v>6570.2363171615534</v>
      </c>
      <c r="E165" s="304">
        <f t="shared" si="42"/>
        <v>2220.7398752006047</v>
      </c>
      <c r="F165" s="304">
        <f t="shared" si="43"/>
        <v>131.40472634323106</v>
      </c>
      <c r="G165" s="101">
        <v>75</v>
      </c>
      <c r="H165" s="305">
        <f t="shared" si="44"/>
        <v>8997.3809187053903</v>
      </c>
      <c r="I165" s="309">
        <f t="shared" si="45"/>
        <v>3.7342</v>
      </c>
      <c r="J165" s="329">
        <f t="shared" si="55"/>
        <v>66.0554627032799</v>
      </c>
      <c r="K165" s="302">
        <v>21700</v>
      </c>
      <c r="L165" s="307">
        <f t="shared" si="40"/>
        <v>3942.1417902969315</v>
      </c>
      <c r="M165" s="304">
        <f t="shared" si="46"/>
        <v>1332.4439251203628</v>
      </c>
      <c r="N165" s="304">
        <f t="shared" si="47"/>
        <v>78.842835805938634</v>
      </c>
      <c r="O165" s="308">
        <v>45</v>
      </c>
      <c r="P165" s="305">
        <f t="shared" si="48"/>
        <v>5398.4285512232327</v>
      </c>
      <c r="Q165" s="309">
        <f t="shared" si="49"/>
        <v>2.2404999999999999</v>
      </c>
      <c r="R165" s="367">
        <f t="shared" si="56"/>
        <v>99.083194054919829</v>
      </c>
      <c r="S165" s="302">
        <v>21700</v>
      </c>
      <c r="T165" s="307">
        <f t="shared" si="41"/>
        <v>2628.094526864621</v>
      </c>
      <c r="U165" s="101">
        <f t="shared" si="50"/>
        <v>888.29595008024182</v>
      </c>
      <c r="V165" s="304">
        <f t="shared" si="51"/>
        <v>52.56189053729242</v>
      </c>
      <c r="W165" s="308">
        <v>30</v>
      </c>
      <c r="X165" s="305">
        <f t="shared" si="52"/>
        <v>3598.9523674821553</v>
      </c>
      <c r="Y165" s="309">
        <f t="shared" si="53"/>
        <v>1.4937</v>
      </c>
    </row>
    <row r="166" spans="1:25" s="63" customFormat="1" ht="16.5" customHeight="1" x14ac:dyDescent="0.2">
      <c r="A166" s="279">
        <v>149</v>
      </c>
      <c r="B166" s="301">
        <f t="shared" si="54"/>
        <v>39.679877091072349</v>
      </c>
      <c r="C166" s="302">
        <v>21700</v>
      </c>
      <c r="D166" s="303">
        <f t="shared" si="39"/>
        <v>6562.5203274278265</v>
      </c>
      <c r="E166" s="304">
        <f t="shared" si="42"/>
        <v>2218.1318706706052</v>
      </c>
      <c r="F166" s="304">
        <f t="shared" si="43"/>
        <v>131.25040654855653</v>
      </c>
      <c r="G166" s="101">
        <v>75</v>
      </c>
      <c r="H166" s="305">
        <f t="shared" si="44"/>
        <v>8986.9026046469899</v>
      </c>
      <c r="I166" s="309">
        <f t="shared" si="45"/>
        <v>3.7551000000000001</v>
      </c>
      <c r="J166" s="329">
        <f t="shared" si="55"/>
        <v>66.133128485120579</v>
      </c>
      <c r="K166" s="302">
        <v>21700</v>
      </c>
      <c r="L166" s="307">
        <f t="shared" si="40"/>
        <v>3937.5121964566956</v>
      </c>
      <c r="M166" s="304">
        <f t="shared" si="46"/>
        <v>1330.879122402363</v>
      </c>
      <c r="N166" s="304">
        <f t="shared" si="47"/>
        <v>78.750243929133916</v>
      </c>
      <c r="O166" s="308">
        <v>45</v>
      </c>
      <c r="P166" s="305">
        <f t="shared" si="48"/>
        <v>5392.1415627881925</v>
      </c>
      <c r="Q166" s="309">
        <f t="shared" si="49"/>
        <v>2.2530000000000001</v>
      </c>
      <c r="R166" s="367">
        <f t="shared" si="56"/>
        <v>99.199692727680869</v>
      </c>
      <c r="S166" s="302">
        <v>21700</v>
      </c>
      <c r="T166" s="307">
        <f t="shared" si="41"/>
        <v>2625.0081309711304</v>
      </c>
      <c r="U166" s="101">
        <f t="shared" si="50"/>
        <v>887.25274826824204</v>
      </c>
      <c r="V166" s="304">
        <f t="shared" si="51"/>
        <v>52.500162619422611</v>
      </c>
      <c r="W166" s="308">
        <v>30</v>
      </c>
      <c r="X166" s="305">
        <f t="shared" si="52"/>
        <v>3594.7610418587951</v>
      </c>
      <c r="Y166" s="309">
        <f t="shared" si="53"/>
        <v>1.502</v>
      </c>
    </row>
    <row r="167" spans="1:25" s="63" customFormat="1" ht="16.5" customHeight="1" x14ac:dyDescent="0.2">
      <c r="A167" s="280">
        <v>150</v>
      </c>
      <c r="B167" s="301">
        <f t="shared" si="54"/>
        <v>39.726224313605698</v>
      </c>
      <c r="C167" s="302">
        <v>21700</v>
      </c>
      <c r="D167" s="303">
        <f t="shared" si="39"/>
        <v>6554.8640601824445</v>
      </c>
      <c r="E167" s="304">
        <f t="shared" si="42"/>
        <v>2215.544052341666</v>
      </c>
      <c r="F167" s="304">
        <f t="shared" si="43"/>
        <v>131.09728120364889</v>
      </c>
      <c r="G167" s="101">
        <v>75</v>
      </c>
      <c r="H167" s="305">
        <f t="shared" si="44"/>
        <v>8976.5053937277589</v>
      </c>
      <c r="I167" s="309">
        <f t="shared" si="45"/>
        <v>3.7757999999999998</v>
      </c>
      <c r="J167" s="329">
        <f t="shared" si="55"/>
        <v>66.210373856009497</v>
      </c>
      <c r="K167" s="302">
        <v>21700</v>
      </c>
      <c r="L167" s="307">
        <f t="shared" si="40"/>
        <v>3932.9184361094667</v>
      </c>
      <c r="M167" s="304">
        <f t="shared" si="46"/>
        <v>1329.3264314049995</v>
      </c>
      <c r="N167" s="304">
        <f t="shared" si="47"/>
        <v>78.658368722189337</v>
      </c>
      <c r="O167" s="308">
        <v>45</v>
      </c>
      <c r="P167" s="305">
        <f t="shared" si="48"/>
        <v>5385.9032362366552</v>
      </c>
      <c r="Q167" s="309">
        <f t="shared" si="49"/>
        <v>2.2654999999999998</v>
      </c>
      <c r="R167" s="367">
        <f t="shared" si="56"/>
        <v>99.315560784014238</v>
      </c>
      <c r="S167" s="302">
        <v>21700</v>
      </c>
      <c r="T167" s="307">
        <f t="shared" si="41"/>
        <v>2621.9456240729783</v>
      </c>
      <c r="U167" s="101">
        <f t="shared" si="50"/>
        <v>886.21762093666655</v>
      </c>
      <c r="V167" s="304">
        <f t="shared" si="51"/>
        <v>52.438912481459568</v>
      </c>
      <c r="W167" s="308">
        <v>30</v>
      </c>
      <c r="X167" s="305">
        <f t="shared" si="52"/>
        <v>3590.6021574911047</v>
      </c>
      <c r="Y167" s="309">
        <f t="shared" si="53"/>
        <v>1.5103</v>
      </c>
    </row>
    <row r="168" spans="1:25" s="63" customFormat="1" ht="16.5" customHeight="1" x14ac:dyDescent="0.2">
      <c r="A168" s="279">
        <v>151</v>
      </c>
      <c r="B168" s="301">
        <f t="shared" si="54"/>
        <v>39.772322641719136</v>
      </c>
      <c r="C168" s="302">
        <v>21700</v>
      </c>
      <c r="D168" s="303">
        <f t="shared" si="39"/>
        <v>6547.2666091382271</v>
      </c>
      <c r="E168" s="304">
        <f t="shared" si="42"/>
        <v>2212.9761138887206</v>
      </c>
      <c r="F168" s="304">
        <f t="shared" si="43"/>
        <v>130.94533218276453</v>
      </c>
      <c r="G168" s="101">
        <v>75</v>
      </c>
      <c r="H168" s="305">
        <f t="shared" si="44"/>
        <v>8966.1880552097118</v>
      </c>
      <c r="I168" s="309">
        <f t="shared" si="45"/>
        <v>3.7966000000000002</v>
      </c>
      <c r="J168" s="329">
        <f t="shared" si="55"/>
        <v>66.287204402865228</v>
      </c>
      <c r="K168" s="302">
        <v>21700</v>
      </c>
      <c r="L168" s="307">
        <f t="shared" si="40"/>
        <v>3928.3599654829359</v>
      </c>
      <c r="M168" s="304">
        <f t="shared" si="46"/>
        <v>1327.7856683332323</v>
      </c>
      <c r="N168" s="304">
        <f t="shared" si="47"/>
        <v>78.567199309658719</v>
      </c>
      <c r="O168" s="308">
        <v>45</v>
      </c>
      <c r="P168" s="305">
        <f t="shared" si="48"/>
        <v>5379.7128331258264</v>
      </c>
      <c r="Q168" s="309">
        <f t="shared" si="49"/>
        <v>2.278</v>
      </c>
      <c r="R168" s="367">
        <f t="shared" si="56"/>
        <v>99.430806604297828</v>
      </c>
      <c r="S168" s="302">
        <v>21700</v>
      </c>
      <c r="T168" s="307">
        <f t="shared" si="41"/>
        <v>2618.9066436552916</v>
      </c>
      <c r="U168" s="101">
        <f t="shared" si="50"/>
        <v>885.19044555548851</v>
      </c>
      <c r="V168" s="304">
        <f t="shared" si="51"/>
        <v>52.378132873105834</v>
      </c>
      <c r="W168" s="308">
        <v>30</v>
      </c>
      <c r="X168" s="305">
        <f t="shared" si="52"/>
        <v>3586.4752220838859</v>
      </c>
      <c r="Y168" s="309">
        <f t="shared" si="53"/>
        <v>1.5185999999999999</v>
      </c>
    </row>
    <row r="169" spans="1:25" s="63" customFormat="1" ht="16.5" customHeight="1" x14ac:dyDescent="0.2">
      <c r="A169" s="279">
        <v>152</v>
      </c>
      <c r="B169" s="301">
        <f t="shared" si="54"/>
        <v>39.818175361183592</v>
      </c>
      <c r="C169" s="302">
        <v>21700</v>
      </c>
      <c r="D169" s="303">
        <f t="shared" si="39"/>
        <v>6539.7270878928502</v>
      </c>
      <c r="E169" s="304">
        <f t="shared" si="42"/>
        <v>2210.427755707783</v>
      </c>
      <c r="F169" s="304">
        <f t="shared" si="43"/>
        <v>130.79454175785702</v>
      </c>
      <c r="G169" s="101">
        <v>75</v>
      </c>
      <c r="H169" s="305">
        <f t="shared" si="44"/>
        <v>8955.9493853584918</v>
      </c>
      <c r="I169" s="309">
        <f t="shared" si="45"/>
        <v>3.8174000000000001</v>
      </c>
      <c r="J169" s="329">
        <f t="shared" si="55"/>
        <v>66.363625601972657</v>
      </c>
      <c r="K169" s="302">
        <v>21700</v>
      </c>
      <c r="L169" s="307">
        <f t="shared" si="40"/>
        <v>3923.8362527357099</v>
      </c>
      <c r="M169" s="304">
        <f t="shared" si="46"/>
        <v>1326.2566534246698</v>
      </c>
      <c r="N169" s="304">
        <f t="shared" si="47"/>
        <v>78.476725054714194</v>
      </c>
      <c r="O169" s="308">
        <v>45</v>
      </c>
      <c r="P169" s="305">
        <f t="shared" si="48"/>
        <v>5373.569631215094</v>
      </c>
      <c r="Q169" s="309">
        <f t="shared" si="49"/>
        <v>2.2904</v>
      </c>
      <c r="R169" s="367">
        <f t="shared" si="56"/>
        <v>99.545438402958979</v>
      </c>
      <c r="S169" s="302">
        <v>21700</v>
      </c>
      <c r="T169" s="307">
        <f t="shared" si="41"/>
        <v>2615.8908351571399</v>
      </c>
      <c r="U169" s="101">
        <f t="shared" si="50"/>
        <v>884.17110228311321</v>
      </c>
      <c r="V169" s="304">
        <f t="shared" si="51"/>
        <v>52.317816703142796</v>
      </c>
      <c r="W169" s="308">
        <v>30</v>
      </c>
      <c r="X169" s="305">
        <f t="shared" si="52"/>
        <v>3582.379754143396</v>
      </c>
      <c r="Y169" s="309">
        <f t="shared" si="53"/>
        <v>1.5268999999999999</v>
      </c>
    </row>
    <row r="170" spans="1:25" s="63" customFormat="1" ht="16.5" customHeight="1" x14ac:dyDescent="0.2">
      <c r="A170" s="279">
        <v>153</v>
      </c>
      <c r="B170" s="301">
        <f t="shared" si="54"/>
        <v>39.863785693130971</v>
      </c>
      <c r="C170" s="302">
        <v>21700</v>
      </c>
      <c r="D170" s="303">
        <f t="shared" si="39"/>
        <v>6532.244629362187</v>
      </c>
      <c r="E170" s="304">
        <f t="shared" si="42"/>
        <v>2207.8986847244191</v>
      </c>
      <c r="F170" s="304">
        <f t="shared" si="43"/>
        <v>130.64489258724373</v>
      </c>
      <c r="G170" s="101">
        <v>75</v>
      </c>
      <c r="H170" s="305">
        <f t="shared" si="44"/>
        <v>8945.7882066738512</v>
      </c>
      <c r="I170" s="309">
        <f t="shared" si="45"/>
        <v>3.8380999999999998</v>
      </c>
      <c r="J170" s="329">
        <f t="shared" si="55"/>
        <v>66.439642821884959</v>
      </c>
      <c r="K170" s="302">
        <v>21700</v>
      </c>
      <c r="L170" s="307">
        <f t="shared" si="40"/>
        <v>3919.346777617312</v>
      </c>
      <c r="M170" s="304">
        <f t="shared" si="46"/>
        <v>1324.7392108346514</v>
      </c>
      <c r="N170" s="304">
        <f t="shared" si="47"/>
        <v>78.386935552346245</v>
      </c>
      <c r="O170" s="308">
        <v>45</v>
      </c>
      <c r="P170" s="305">
        <f t="shared" si="48"/>
        <v>5367.4729240043098</v>
      </c>
      <c r="Q170" s="309">
        <f t="shared" si="49"/>
        <v>2.3028</v>
      </c>
      <c r="R170" s="367">
        <f t="shared" si="56"/>
        <v>99.659464232827418</v>
      </c>
      <c r="S170" s="302">
        <v>21700</v>
      </c>
      <c r="T170" s="307">
        <f t="shared" si="41"/>
        <v>2612.8978517448754</v>
      </c>
      <c r="U170" s="101">
        <f t="shared" si="50"/>
        <v>883.15947388976781</v>
      </c>
      <c r="V170" s="304">
        <f t="shared" si="51"/>
        <v>52.257957034897508</v>
      </c>
      <c r="W170" s="308">
        <v>30</v>
      </c>
      <c r="X170" s="305">
        <f t="shared" si="52"/>
        <v>3578.3152826695409</v>
      </c>
      <c r="Y170" s="309">
        <f t="shared" si="53"/>
        <v>1.5351999999999999</v>
      </c>
    </row>
    <row r="171" spans="1:25" s="63" customFormat="1" ht="16.5" customHeight="1" x14ac:dyDescent="0.2">
      <c r="A171" s="279">
        <v>154</v>
      </c>
      <c r="B171" s="301">
        <f t="shared" si="54"/>
        <v>39.909156795738546</v>
      </c>
      <c r="C171" s="302">
        <v>21700</v>
      </c>
      <c r="D171" s="303">
        <f t="shared" si="39"/>
        <v>6524.818385233466</v>
      </c>
      <c r="E171" s="304">
        <f t="shared" si="42"/>
        <v>2205.3886142089113</v>
      </c>
      <c r="F171" s="304">
        <f t="shared" si="43"/>
        <v>130.49636770466932</v>
      </c>
      <c r="G171" s="101">
        <v>75</v>
      </c>
      <c r="H171" s="305">
        <f t="shared" si="44"/>
        <v>8935.7033671470454</v>
      </c>
      <c r="I171" s="309">
        <f t="shared" si="45"/>
        <v>3.8588</v>
      </c>
      <c r="J171" s="329">
        <f t="shared" si="55"/>
        <v>66.515261326230913</v>
      </c>
      <c r="K171" s="302">
        <v>21700</v>
      </c>
      <c r="L171" s="307">
        <f t="shared" si="40"/>
        <v>3914.8910311400796</v>
      </c>
      <c r="M171" s="304">
        <f t="shared" si="46"/>
        <v>1323.2331685253469</v>
      </c>
      <c r="N171" s="304">
        <f t="shared" si="47"/>
        <v>78.297820622801595</v>
      </c>
      <c r="O171" s="308">
        <v>45</v>
      </c>
      <c r="P171" s="305">
        <f t="shared" si="48"/>
        <v>5361.4220202882279</v>
      </c>
      <c r="Q171" s="309">
        <f t="shared" si="49"/>
        <v>2.3153000000000001</v>
      </c>
      <c r="R171" s="367">
        <f t="shared" si="56"/>
        <v>99.772891989346363</v>
      </c>
      <c r="S171" s="302">
        <v>21700</v>
      </c>
      <c r="T171" s="307">
        <f t="shared" si="41"/>
        <v>2609.9273540933864</v>
      </c>
      <c r="U171" s="101">
        <f t="shared" si="50"/>
        <v>882.15544568356449</v>
      </c>
      <c r="V171" s="304">
        <f t="shared" si="51"/>
        <v>52.19854708186773</v>
      </c>
      <c r="W171" s="308">
        <v>30</v>
      </c>
      <c r="X171" s="305">
        <f t="shared" si="52"/>
        <v>3574.2813468588188</v>
      </c>
      <c r="Y171" s="309">
        <f t="shared" si="53"/>
        <v>1.5435000000000001</v>
      </c>
    </row>
    <row r="172" spans="1:25" s="63" customFormat="1" ht="16.5" customHeight="1" x14ac:dyDescent="0.2">
      <c r="A172" s="279">
        <v>155</v>
      </c>
      <c r="B172" s="301">
        <f t="shared" si="54"/>
        <v>39.954291765858898</v>
      </c>
      <c r="C172" s="302">
        <v>21700</v>
      </c>
      <c r="D172" s="303">
        <f t="shared" si="39"/>
        <v>6517.4475254373765</v>
      </c>
      <c r="E172" s="304">
        <f t="shared" si="42"/>
        <v>2202.897263597833</v>
      </c>
      <c r="F172" s="304">
        <f t="shared" si="43"/>
        <v>130.34895050874752</v>
      </c>
      <c r="G172" s="101">
        <v>75</v>
      </c>
      <c r="H172" s="305">
        <f t="shared" si="44"/>
        <v>8925.6937395439563</v>
      </c>
      <c r="I172" s="309">
        <f t="shared" si="45"/>
        <v>3.8794</v>
      </c>
      <c r="J172" s="329">
        <f t="shared" si="55"/>
        <v>66.590486276431506</v>
      </c>
      <c r="K172" s="302">
        <v>21700</v>
      </c>
      <c r="L172" s="307">
        <f t="shared" si="40"/>
        <v>3910.4685152624252</v>
      </c>
      <c r="M172" s="304">
        <f t="shared" si="46"/>
        <v>1321.7383581586996</v>
      </c>
      <c r="N172" s="304">
        <f t="shared" si="47"/>
        <v>78.209370305248498</v>
      </c>
      <c r="O172" s="308">
        <v>45</v>
      </c>
      <c r="P172" s="305">
        <f t="shared" si="48"/>
        <v>5355.4162437263731</v>
      </c>
      <c r="Q172" s="309">
        <f t="shared" si="49"/>
        <v>2.3277000000000001</v>
      </c>
      <c r="R172" s="367">
        <f t="shared" si="56"/>
        <v>99.885729414647244</v>
      </c>
      <c r="S172" s="302">
        <v>21700</v>
      </c>
      <c r="T172" s="307">
        <f t="shared" si="41"/>
        <v>2606.9790101749504</v>
      </c>
      <c r="U172" s="101">
        <f t="shared" si="50"/>
        <v>881.15890543913315</v>
      </c>
      <c r="V172" s="304">
        <f t="shared" si="51"/>
        <v>52.139580203499008</v>
      </c>
      <c r="W172" s="308">
        <v>30</v>
      </c>
      <c r="X172" s="305">
        <f t="shared" si="52"/>
        <v>3570.2774958175828</v>
      </c>
      <c r="Y172" s="309">
        <f t="shared" si="53"/>
        <v>1.5518000000000001</v>
      </c>
    </row>
    <row r="173" spans="1:25" s="63" customFormat="1" ht="16.5" customHeight="1" x14ac:dyDescent="0.2">
      <c r="A173" s="279">
        <v>156</v>
      </c>
      <c r="B173" s="301">
        <f t="shared" si="54"/>
        <v>39.999193640597404</v>
      </c>
      <c r="C173" s="302">
        <v>21700</v>
      </c>
      <c r="D173" s="303">
        <f t="shared" si="39"/>
        <v>6510.1312376383894</v>
      </c>
      <c r="E173" s="304">
        <f t="shared" si="42"/>
        <v>2200.4243583217753</v>
      </c>
      <c r="F173" s="304">
        <f t="shared" si="43"/>
        <v>130.2026247527678</v>
      </c>
      <c r="G173" s="101">
        <v>75</v>
      </c>
      <c r="H173" s="305">
        <f t="shared" si="44"/>
        <v>8915.7582207129326</v>
      </c>
      <c r="I173" s="309">
        <f t="shared" si="45"/>
        <v>3.9001000000000001</v>
      </c>
      <c r="J173" s="329">
        <f t="shared" si="55"/>
        <v>66.66532273432901</v>
      </c>
      <c r="K173" s="302">
        <v>21700</v>
      </c>
      <c r="L173" s="307">
        <f t="shared" si="40"/>
        <v>3906.078742583034</v>
      </c>
      <c r="M173" s="304">
        <f t="shared" si="46"/>
        <v>1320.2546149930654</v>
      </c>
      <c r="N173" s="304">
        <f t="shared" si="47"/>
        <v>78.121574851660682</v>
      </c>
      <c r="O173" s="308">
        <v>45</v>
      </c>
      <c r="P173" s="305">
        <f t="shared" si="48"/>
        <v>5349.4549324277596</v>
      </c>
      <c r="Q173" s="309">
        <f t="shared" si="49"/>
        <v>2.34</v>
      </c>
      <c r="R173" s="367">
        <f t="shared" si="56"/>
        <v>99.9979841014935</v>
      </c>
      <c r="S173" s="302">
        <v>21700</v>
      </c>
      <c r="T173" s="307">
        <f t="shared" si="41"/>
        <v>2604.0524950553563</v>
      </c>
      <c r="U173" s="101">
        <f t="shared" si="50"/>
        <v>880.1697433287103</v>
      </c>
      <c r="V173" s="304">
        <f t="shared" si="51"/>
        <v>52.081049901107129</v>
      </c>
      <c r="W173" s="308">
        <v>30</v>
      </c>
      <c r="X173" s="305">
        <f t="shared" si="52"/>
        <v>3566.3032882851739</v>
      </c>
      <c r="Y173" s="309">
        <f t="shared" si="53"/>
        <v>1.56</v>
      </c>
    </row>
    <row r="174" spans="1:25" s="63" customFormat="1" ht="16.5" customHeight="1" x14ac:dyDescent="0.2">
      <c r="A174" s="279">
        <v>157</v>
      </c>
      <c r="B174" s="301">
        <f t="shared" si="54"/>
        <v>40.043865398839415</v>
      </c>
      <c r="C174" s="302">
        <v>21700</v>
      </c>
      <c r="D174" s="303">
        <f t="shared" si="39"/>
        <v>6502.8687267425266</v>
      </c>
      <c r="E174" s="304">
        <f t="shared" si="42"/>
        <v>2197.9696296389739</v>
      </c>
      <c r="F174" s="304">
        <f t="shared" si="43"/>
        <v>130.05737453485054</v>
      </c>
      <c r="G174" s="101">
        <v>75</v>
      </c>
      <c r="H174" s="305">
        <f t="shared" si="44"/>
        <v>8905.8957309163507</v>
      </c>
      <c r="I174" s="309">
        <f t="shared" si="45"/>
        <v>3.9207000000000001</v>
      </c>
      <c r="J174" s="329">
        <f t="shared" si="55"/>
        <v>66.739775664732363</v>
      </c>
      <c r="K174" s="302">
        <v>21700</v>
      </c>
      <c r="L174" s="307">
        <f t="shared" si="40"/>
        <v>3901.721236045516</v>
      </c>
      <c r="M174" s="304">
        <f t="shared" si="46"/>
        <v>1318.7817777833843</v>
      </c>
      <c r="N174" s="304">
        <f t="shared" si="47"/>
        <v>78.034424720910323</v>
      </c>
      <c r="O174" s="308">
        <v>45</v>
      </c>
      <c r="P174" s="305">
        <f t="shared" si="48"/>
        <v>5343.5374385498108</v>
      </c>
      <c r="Q174" s="309">
        <f t="shared" si="49"/>
        <v>2.3523999999999998</v>
      </c>
      <c r="R174" s="367">
        <f t="shared" si="56"/>
        <v>100.10966349709854</v>
      </c>
      <c r="S174" s="302">
        <v>21700</v>
      </c>
      <c r="T174" s="307">
        <f t="shared" si="41"/>
        <v>2601.1474906970107</v>
      </c>
      <c r="U174" s="101">
        <f t="shared" si="50"/>
        <v>879.18785185558954</v>
      </c>
      <c r="V174" s="304">
        <f t="shared" si="51"/>
        <v>52.022949813940215</v>
      </c>
      <c r="W174" s="308">
        <v>30</v>
      </c>
      <c r="X174" s="305">
        <f t="shared" si="52"/>
        <v>3562.3582923665404</v>
      </c>
      <c r="Y174" s="309">
        <f t="shared" si="53"/>
        <v>1.5683</v>
      </c>
    </row>
    <row r="175" spans="1:25" s="63" customFormat="1" ht="16.5" customHeight="1" x14ac:dyDescent="0.2">
      <c r="A175" s="279">
        <v>158</v>
      </c>
      <c r="B175" s="301">
        <f t="shared" si="54"/>
        <v>40.088309962728793</v>
      </c>
      <c r="C175" s="302">
        <v>21700</v>
      </c>
      <c r="D175" s="303">
        <f t="shared" si="39"/>
        <v>6495.6592144218857</v>
      </c>
      <c r="E175" s="304">
        <f t="shared" si="42"/>
        <v>2195.5328144745972</v>
      </c>
      <c r="F175" s="304">
        <f t="shared" si="43"/>
        <v>129.91318428843772</v>
      </c>
      <c r="G175" s="101">
        <v>75</v>
      </c>
      <c r="H175" s="305">
        <f t="shared" si="44"/>
        <v>8896.105213184921</v>
      </c>
      <c r="I175" s="309">
        <f t="shared" si="45"/>
        <v>3.9413</v>
      </c>
      <c r="J175" s="329">
        <f t="shared" si="55"/>
        <v>66.813849937881329</v>
      </c>
      <c r="K175" s="302">
        <v>21700</v>
      </c>
      <c r="L175" s="307">
        <f t="shared" si="40"/>
        <v>3897.3955286531318</v>
      </c>
      <c r="M175" s="304">
        <f t="shared" si="46"/>
        <v>1317.3196886847584</v>
      </c>
      <c r="N175" s="304">
        <f t="shared" si="47"/>
        <v>77.947910573062643</v>
      </c>
      <c r="O175" s="308">
        <v>45</v>
      </c>
      <c r="P175" s="305">
        <f t="shared" si="48"/>
        <v>5337.6631279109524</v>
      </c>
      <c r="Q175" s="309">
        <f t="shared" si="49"/>
        <v>2.3647999999999998</v>
      </c>
      <c r="R175" s="367">
        <f t="shared" si="56"/>
        <v>100.22077490682197</v>
      </c>
      <c r="S175" s="302">
        <v>21700</v>
      </c>
      <c r="T175" s="307">
        <f t="shared" si="41"/>
        <v>2598.2636857687548</v>
      </c>
      <c r="U175" s="101">
        <f t="shared" si="50"/>
        <v>878.21312578983907</v>
      </c>
      <c r="V175" s="304">
        <f t="shared" si="51"/>
        <v>51.965273715375098</v>
      </c>
      <c r="W175" s="308">
        <v>30</v>
      </c>
      <c r="X175" s="305">
        <f t="shared" si="52"/>
        <v>3558.442085273969</v>
      </c>
      <c r="Y175" s="309">
        <f t="shared" si="53"/>
        <v>1.5765</v>
      </c>
    </row>
    <row r="176" spans="1:25" s="63" customFormat="1" ht="16.5" customHeight="1" x14ac:dyDescent="0.2">
      <c r="A176" s="279">
        <v>159</v>
      </c>
      <c r="B176" s="341">
        <f t="shared" si="54"/>
        <v>40.132530199099961</v>
      </c>
      <c r="C176" s="342">
        <v>21700</v>
      </c>
      <c r="D176" s="303">
        <f t="shared" si="39"/>
        <v>6488.5019386552394</v>
      </c>
      <c r="E176" s="343">
        <f t="shared" si="42"/>
        <v>2193.1136552654707</v>
      </c>
      <c r="F176" s="343">
        <f t="shared" si="43"/>
        <v>129.7700387731048</v>
      </c>
      <c r="G176" s="101">
        <v>75</v>
      </c>
      <c r="H176" s="344">
        <f t="shared" si="44"/>
        <v>8886.3856326938148</v>
      </c>
      <c r="I176" s="348">
        <f t="shared" si="45"/>
        <v>3.9619</v>
      </c>
      <c r="J176" s="329">
        <f t="shared" si="55"/>
        <v>66.887550331833268</v>
      </c>
      <c r="K176" s="342">
        <v>21700</v>
      </c>
      <c r="L176" s="345">
        <f t="shared" si="40"/>
        <v>3893.1011631931433</v>
      </c>
      <c r="M176" s="343">
        <f t="shared" si="46"/>
        <v>1315.8681931592823</v>
      </c>
      <c r="N176" s="343">
        <f t="shared" si="47"/>
        <v>77.862023263862866</v>
      </c>
      <c r="O176" s="308">
        <v>45</v>
      </c>
      <c r="P176" s="344">
        <f t="shared" si="48"/>
        <v>5331.8313796162884</v>
      </c>
      <c r="Q176" s="348">
        <f t="shared" si="49"/>
        <v>2.3771</v>
      </c>
      <c r="R176" s="370">
        <f t="shared" si="56"/>
        <v>100.3313254977499</v>
      </c>
      <c r="S176" s="342">
        <v>21700</v>
      </c>
      <c r="T176" s="345">
        <f t="shared" si="41"/>
        <v>2595.4007754620952</v>
      </c>
      <c r="U176" s="347">
        <f t="shared" si="50"/>
        <v>877.24546210618814</v>
      </c>
      <c r="V176" s="343">
        <f t="shared" si="51"/>
        <v>51.908015509241906</v>
      </c>
      <c r="W176" s="308">
        <v>30</v>
      </c>
      <c r="X176" s="344">
        <f t="shared" si="52"/>
        <v>3554.5542530775251</v>
      </c>
      <c r="Y176" s="348">
        <f t="shared" si="53"/>
        <v>1.5847</v>
      </c>
    </row>
    <row r="177" spans="1:25" s="63" customFormat="1" ht="16.5" customHeight="1" x14ac:dyDescent="0.2">
      <c r="A177" s="280">
        <v>160</v>
      </c>
      <c r="B177" s="301">
        <f t="shared" si="54"/>
        <v>40.176528920864989</v>
      </c>
      <c r="C177" s="302">
        <v>21700</v>
      </c>
      <c r="D177" s="303">
        <f t="shared" si="39"/>
        <v>6481.3961532840567</v>
      </c>
      <c r="E177" s="304">
        <f t="shared" si="42"/>
        <v>2190.7118998100109</v>
      </c>
      <c r="F177" s="304">
        <f t="shared" si="43"/>
        <v>129.62792306568113</v>
      </c>
      <c r="G177" s="101">
        <v>75</v>
      </c>
      <c r="H177" s="305">
        <f t="shared" si="44"/>
        <v>8876.735976159749</v>
      </c>
      <c r="I177" s="309">
        <f t="shared" si="45"/>
        <v>3.9824000000000002</v>
      </c>
      <c r="J177" s="329">
        <f t="shared" si="55"/>
        <v>66.960881534774984</v>
      </c>
      <c r="K177" s="302">
        <v>21700</v>
      </c>
      <c r="L177" s="307">
        <f t="shared" si="40"/>
        <v>3888.8376919704338</v>
      </c>
      <c r="M177" s="304">
        <f t="shared" si="46"/>
        <v>1314.4271398860064</v>
      </c>
      <c r="N177" s="304">
        <f t="shared" si="47"/>
        <v>77.77675383940867</v>
      </c>
      <c r="O177" s="308">
        <v>45</v>
      </c>
      <c r="P177" s="305">
        <f t="shared" si="48"/>
        <v>5326.0415856958489</v>
      </c>
      <c r="Q177" s="309">
        <f t="shared" si="49"/>
        <v>2.3895</v>
      </c>
      <c r="R177" s="367">
        <f t="shared" si="56"/>
        <v>100.44132230216246</v>
      </c>
      <c r="S177" s="302">
        <v>21700</v>
      </c>
      <c r="T177" s="307">
        <f t="shared" si="41"/>
        <v>2592.558461313623</v>
      </c>
      <c r="U177" s="101">
        <f t="shared" si="50"/>
        <v>876.28475992400445</v>
      </c>
      <c r="V177" s="304">
        <f t="shared" si="51"/>
        <v>51.851169226272461</v>
      </c>
      <c r="W177" s="308">
        <v>30</v>
      </c>
      <c r="X177" s="305">
        <f t="shared" si="52"/>
        <v>3550.6943904638997</v>
      </c>
      <c r="Y177" s="309">
        <f t="shared" si="53"/>
        <v>1.593</v>
      </c>
    </row>
    <row r="178" spans="1:25" s="63" customFormat="1" ht="16.5" customHeight="1" x14ac:dyDescent="0.2">
      <c r="A178" s="278">
        <v>161</v>
      </c>
      <c r="B178" s="319">
        <f t="shared" si="54"/>
        <v>40.220308888357444</v>
      </c>
      <c r="C178" s="320">
        <v>21700</v>
      </c>
      <c r="D178" s="321">
        <f t="shared" si="39"/>
        <v>6474.3411275833805</v>
      </c>
      <c r="E178" s="322">
        <f t="shared" si="42"/>
        <v>2188.3273011231822</v>
      </c>
      <c r="F178" s="322">
        <f t="shared" si="43"/>
        <v>129.48682255166761</v>
      </c>
      <c r="G178" s="106">
        <v>75</v>
      </c>
      <c r="H178" s="323">
        <f t="shared" si="44"/>
        <v>8867.1552512582293</v>
      </c>
      <c r="I178" s="328">
        <f t="shared" si="45"/>
        <v>4.0030000000000001</v>
      </c>
      <c r="J178" s="324">
        <f t="shared" si="55"/>
        <v>67.033848147262404</v>
      </c>
      <c r="K178" s="320">
        <v>21700</v>
      </c>
      <c r="L178" s="325">
        <f t="shared" si="40"/>
        <v>3884.6046765500287</v>
      </c>
      <c r="M178" s="322">
        <f t="shared" si="46"/>
        <v>1312.9963806739095</v>
      </c>
      <c r="N178" s="322">
        <f t="shared" si="47"/>
        <v>77.69209353100058</v>
      </c>
      <c r="O178" s="326">
        <v>45</v>
      </c>
      <c r="P178" s="323">
        <f t="shared" si="48"/>
        <v>5320.2931507549392</v>
      </c>
      <c r="Q178" s="328">
        <f t="shared" si="49"/>
        <v>2.4018000000000002</v>
      </c>
      <c r="R178" s="366">
        <f t="shared" si="56"/>
        <v>100.55077222089361</v>
      </c>
      <c r="S178" s="320">
        <v>21700</v>
      </c>
      <c r="T178" s="325">
        <f t="shared" si="41"/>
        <v>2589.7364510333523</v>
      </c>
      <c r="U178" s="106">
        <f t="shared" si="50"/>
        <v>875.33092044927298</v>
      </c>
      <c r="V178" s="322">
        <f t="shared" si="51"/>
        <v>51.794729020667049</v>
      </c>
      <c r="W178" s="326">
        <v>30</v>
      </c>
      <c r="X178" s="323">
        <f t="shared" si="52"/>
        <v>3546.8621005032924</v>
      </c>
      <c r="Y178" s="328">
        <f t="shared" si="53"/>
        <v>1.6012</v>
      </c>
    </row>
    <row r="179" spans="1:25" s="63" customFormat="1" ht="16.5" customHeight="1" x14ac:dyDescent="0.2">
      <c r="A179" s="279">
        <v>162</v>
      </c>
      <c r="B179" s="301">
        <f t="shared" si="54"/>
        <v>40.263872810634687</v>
      </c>
      <c r="C179" s="302">
        <v>21700</v>
      </c>
      <c r="D179" s="303">
        <f t="shared" si="39"/>
        <v>6467.3361458469026</v>
      </c>
      <c r="E179" s="304">
        <f t="shared" si="42"/>
        <v>2185.9596172962529</v>
      </c>
      <c r="F179" s="304">
        <f t="shared" si="43"/>
        <v>129.34672291693806</v>
      </c>
      <c r="G179" s="101">
        <v>75</v>
      </c>
      <c r="H179" s="305">
        <f t="shared" si="44"/>
        <v>8857.6424860600946</v>
      </c>
      <c r="I179" s="309">
        <f t="shared" si="45"/>
        <v>4.0235000000000003</v>
      </c>
      <c r="J179" s="329">
        <f t="shared" si="55"/>
        <v>67.106454684391153</v>
      </c>
      <c r="K179" s="302">
        <v>21700</v>
      </c>
      <c r="L179" s="307">
        <f t="shared" si="40"/>
        <v>3880.4016875081406</v>
      </c>
      <c r="M179" s="304">
        <f t="shared" si="46"/>
        <v>1311.5757703777515</v>
      </c>
      <c r="N179" s="304">
        <f t="shared" si="47"/>
        <v>77.608033750162818</v>
      </c>
      <c r="O179" s="308">
        <v>45</v>
      </c>
      <c r="P179" s="305">
        <f t="shared" si="48"/>
        <v>5314.5854916360549</v>
      </c>
      <c r="Q179" s="309">
        <f t="shared" si="49"/>
        <v>2.4140999999999999</v>
      </c>
      <c r="R179" s="367">
        <f t="shared" si="56"/>
        <v>100.65968202658671</v>
      </c>
      <c r="S179" s="302">
        <v>21700</v>
      </c>
      <c r="T179" s="307">
        <f t="shared" si="41"/>
        <v>2586.934458338761</v>
      </c>
      <c r="U179" s="101">
        <f t="shared" si="50"/>
        <v>874.38384691850115</v>
      </c>
      <c r="V179" s="304">
        <f t="shared" si="51"/>
        <v>51.738689166775224</v>
      </c>
      <c r="W179" s="308">
        <v>30</v>
      </c>
      <c r="X179" s="305">
        <f t="shared" si="52"/>
        <v>3543.0569944240374</v>
      </c>
      <c r="Y179" s="309">
        <f t="shared" si="53"/>
        <v>1.6093999999999999</v>
      </c>
    </row>
    <row r="180" spans="1:25" s="63" customFormat="1" ht="16.5" customHeight="1" x14ac:dyDescent="0.2">
      <c r="A180" s="279">
        <v>163</v>
      </c>
      <c r="B180" s="301">
        <f t="shared" si="54"/>
        <v>40.307223346740095</v>
      </c>
      <c r="C180" s="302">
        <v>21700</v>
      </c>
      <c r="D180" s="303">
        <f t="shared" si="39"/>
        <v>6460.3805069857335</v>
      </c>
      <c r="E180" s="304">
        <f t="shared" si="42"/>
        <v>2183.6086113611777</v>
      </c>
      <c r="F180" s="304">
        <f t="shared" si="43"/>
        <v>129.20761013971466</v>
      </c>
      <c r="G180" s="101">
        <v>75</v>
      </c>
      <c r="H180" s="305">
        <f t="shared" si="44"/>
        <v>8848.1967284866259</v>
      </c>
      <c r="I180" s="309">
        <f t="shared" si="45"/>
        <v>4.0438999999999998</v>
      </c>
      <c r="J180" s="329">
        <f t="shared" si="55"/>
        <v>67.178705577900161</v>
      </c>
      <c r="K180" s="302">
        <v>21700</v>
      </c>
      <c r="L180" s="307">
        <f t="shared" si="40"/>
        <v>3876.2283041914397</v>
      </c>
      <c r="M180" s="304">
        <f t="shared" si="46"/>
        <v>1310.1651668167065</v>
      </c>
      <c r="N180" s="304">
        <f t="shared" si="47"/>
        <v>77.524566083828802</v>
      </c>
      <c r="O180" s="308">
        <v>45</v>
      </c>
      <c r="P180" s="305">
        <f t="shared" si="48"/>
        <v>5308.9180370919757</v>
      </c>
      <c r="Q180" s="309">
        <f t="shared" si="49"/>
        <v>2.4264000000000001</v>
      </c>
      <c r="R180" s="367">
        <f t="shared" si="56"/>
        <v>100.76805836685023</v>
      </c>
      <c r="S180" s="302">
        <v>21700</v>
      </c>
      <c r="T180" s="307">
        <f t="shared" si="41"/>
        <v>2584.1522027942938</v>
      </c>
      <c r="U180" s="101">
        <f t="shared" si="50"/>
        <v>873.44344454447116</v>
      </c>
      <c r="V180" s="304">
        <f t="shared" si="51"/>
        <v>51.68304405588588</v>
      </c>
      <c r="W180" s="308">
        <v>30</v>
      </c>
      <c r="X180" s="305">
        <f t="shared" si="52"/>
        <v>3539.2786913946511</v>
      </c>
      <c r="Y180" s="309">
        <f t="shared" si="53"/>
        <v>1.6175999999999999</v>
      </c>
    </row>
    <row r="181" spans="1:25" s="63" customFormat="1" ht="16.5" customHeight="1" x14ac:dyDescent="0.2">
      <c r="A181" s="279">
        <v>164</v>
      </c>
      <c r="B181" s="301">
        <f t="shared" si="54"/>
        <v>40.350363106926629</v>
      </c>
      <c r="C181" s="302">
        <v>21700</v>
      </c>
      <c r="D181" s="303">
        <f t="shared" si="39"/>
        <v>6453.4735241403359</v>
      </c>
      <c r="E181" s="304">
        <f t="shared" si="42"/>
        <v>2181.2740511594334</v>
      </c>
      <c r="F181" s="304">
        <f t="shared" si="43"/>
        <v>129.06947048280671</v>
      </c>
      <c r="G181" s="101">
        <v>75</v>
      </c>
      <c r="H181" s="305">
        <f t="shared" si="44"/>
        <v>8838.8170457825763</v>
      </c>
      <c r="I181" s="309">
        <f t="shared" si="45"/>
        <v>4.0644</v>
      </c>
      <c r="J181" s="329">
        <f t="shared" si="55"/>
        <v>67.250605178211046</v>
      </c>
      <c r="K181" s="302">
        <v>21700</v>
      </c>
      <c r="L181" s="307">
        <f t="shared" si="40"/>
        <v>3872.0841144842016</v>
      </c>
      <c r="M181" s="304">
        <f t="shared" si="46"/>
        <v>1308.7644306956599</v>
      </c>
      <c r="N181" s="304">
        <f t="shared" si="47"/>
        <v>77.441682289684039</v>
      </c>
      <c r="O181" s="308">
        <v>45</v>
      </c>
      <c r="P181" s="305">
        <f t="shared" si="48"/>
        <v>5303.2902274695452</v>
      </c>
      <c r="Q181" s="309">
        <f t="shared" si="49"/>
        <v>2.4386000000000001</v>
      </c>
      <c r="R181" s="367">
        <f t="shared" si="56"/>
        <v>100.87590776731656</v>
      </c>
      <c r="S181" s="302">
        <v>21700</v>
      </c>
      <c r="T181" s="307">
        <f t="shared" si="41"/>
        <v>2581.3894096561344</v>
      </c>
      <c r="U181" s="101">
        <f t="shared" si="50"/>
        <v>872.50962046377333</v>
      </c>
      <c r="V181" s="304">
        <f t="shared" si="51"/>
        <v>51.62778819312269</v>
      </c>
      <c r="W181" s="308">
        <v>30</v>
      </c>
      <c r="X181" s="305">
        <f t="shared" si="52"/>
        <v>3535.5268183130306</v>
      </c>
      <c r="Y181" s="309">
        <f t="shared" si="53"/>
        <v>1.6257999999999999</v>
      </c>
    </row>
    <row r="182" spans="1:25" s="63" customFormat="1" ht="16.5" customHeight="1" x14ac:dyDescent="0.2">
      <c r="A182" s="279">
        <v>165</v>
      </c>
      <c r="B182" s="301">
        <f t="shared" si="54"/>
        <v>40.393294653843249</v>
      </c>
      <c r="C182" s="302">
        <v>21700</v>
      </c>
      <c r="D182" s="303">
        <f t="shared" si="39"/>
        <v>6446.6145243050642</v>
      </c>
      <c r="E182" s="304">
        <f t="shared" si="42"/>
        <v>2178.9557092151113</v>
      </c>
      <c r="F182" s="304">
        <f t="shared" si="43"/>
        <v>128.93229048610129</v>
      </c>
      <c r="G182" s="101">
        <v>75</v>
      </c>
      <c r="H182" s="305">
        <f t="shared" si="44"/>
        <v>8829.5025240062769</v>
      </c>
      <c r="I182" s="309">
        <f t="shared" si="45"/>
        <v>4.0848000000000004</v>
      </c>
      <c r="J182" s="329">
        <f t="shared" si="55"/>
        <v>67.322157756405417</v>
      </c>
      <c r="K182" s="302">
        <v>21700</v>
      </c>
      <c r="L182" s="307">
        <f t="shared" si="40"/>
        <v>3867.9687145830385</v>
      </c>
      <c r="M182" s="304">
        <f t="shared" si="46"/>
        <v>1307.3734255290669</v>
      </c>
      <c r="N182" s="304">
        <f t="shared" si="47"/>
        <v>77.359374291660771</v>
      </c>
      <c r="O182" s="308">
        <v>45</v>
      </c>
      <c r="P182" s="305">
        <f t="shared" si="48"/>
        <v>5297.7015144037659</v>
      </c>
      <c r="Q182" s="309">
        <f t="shared" si="49"/>
        <v>2.4508999999999999</v>
      </c>
      <c r="R182" s="367">
        <f t="shared" si="56"/>
        <v>100.98323663460812</v>
      </c>
      <c r="S182" s="302">
        <v>21700</v>
      </c>
      <c r="T182" s="307">
        <f t="shared" si="41"/>
        <v>2578.6458097220257</v>
      </c>
      <c r="U182" s="101">
        <f t="shared" si="50"/>
        <v>871.58228368604455</v>
      </c>
      <c r="V182" s="304">
        <f t="shared" si="51"/>
        <v>51.572916194440516</v>
      </c>
      <c r="W182" s="308">
        <v>30</v>
      </c>
      <c r="X182" s="305">
        <f t="shared" si="52"/>
        <v>3531.8010096025105</v>
      </c>
      <c r="Y182" s="309">
        <f t="shared" si="53"/>
        <v>1.6338999999999999</v>
      </c>
    </row>
    <row r="183" spans="1:25" s="63" customFormat="1" ht="16.5" customHeight="1" x14ac:dyDescent="0.2">
      <c r="A183" s="279">
        <v>166</v>
      </c>
      <c r="B183" s="301">
        <f t="shared" si="54"/>
        <v>40.436020503685533</v>
      </c>
      <c r="C183" s="302">
        <v>21700</v>
      </c>
      <c r="D183" s="303">
        <f t="shared" si="39"/>
        <v>6439.8028479648701</v>
      </c>
      <c r="E183" s="304">
        <f t="shared" si="42"/>
        <v>2176.6533626121259</v>
      </c>
      <c r="F183" s="304">
        <f t="shared" si="43"/>
        <v>128.7960569592974</v>
      </c>
      <c r="G183" s="101">
        <v>75</v>
      </c>
      <c r="H183" s="305">
        <f t="shared" si="44"/>
        <v>8820.2522675362943</v>
      </c>
      <c r="I183" s="309">
        <f t="shared" si="45"/>
        <v>4.1052999999999997</v>
      </c>
      <c r="J183" s="329">
        <f t="shared" si="55"/>
        <v>67.393367506142553</v>
      </c>
      <c r="K183" s="302">
        <v>21700</v>
      </c>
      <c r="L183" s="307">
        <f t="shared" si="40"/>
        <v>3863.8817087789221</v>
      </c>
      <c r="M183" s="304">
        <f t="shared" si="46"/>
        <v>1305.9920175672755</v>
      </c>
      <c r="N183" s="304">
        <f t="shared" si="47"/>
        <v>77.277634175578441</v>
      </c>
      <c r="O183" s="308">
        <v>45</v>
      </c>
      <c r="P183" s="305">
        <f t="shared" si="48"/>
        <v>5292.1513605217751</v>
      </c>
      <c r="Q183" s="309">
        <f t="shared" si="49"/>
        <v>2.4632000000000001</v>
      </c>
      <c r="R183" s="367">
        <f t="shared" si="56"/>
        <v>101.09005125921382</v>
      </c>
      <c r="S183" s="302">
        <v>21700</v>
      </c>
      <c r="T183" s="307">
        <f t="shared" si="41"/>
        <v>2575.9211391859485</v>
      </c>
      <c r="U183" s="101">
        <f t="shared" si="50"/>
        <v>870.66134504485046</v>
      </c>
      <c r="V183" s="304">
        <f t="shared" si="51"/>
        <v>51.518422783718968</v>
      </c>
      <c r="W183" s="308">
        <v>30</v>
      </c>
      <c r="X183" s="305">
        <f t="shared" si="52"/>
        <v>3528.1009070145178</v>
      </c>
      <c r="Y183" s="309">
        <f t="shared" si="53"/>
        <v>1.6420999999999999</v>
      </c>
    </row>
    <row r="184" spans="1:25" s="63" customFormat="1" ht="16.5" customHeight="1" x14ac:dyDescent="0.2">
      <c r="A184" s="279">
        <v>167</v>
      </c>
      <c r="B184" s="301">
        <f t="shared" si="54"/>
        <v>40.47854312731161</v>
      </c>
      <c r="C184" s="302">
        <v>21700</v>
      </c>
      <c r="D184" s="303">
        <f t="shared" si="39"/>
        <v>6433.0378487437065</v>
      </c>
      <c r="E184" s="304">
        <f t="shared" si="42"/>
        <v>2174.3667928753725</v>
      </c>
      <c r="F184" s="304">
        <f t="shared" si="43"/>
        <v>128.66075697487412</v>
      </c>
      <c r="G184" s="101">
        <v>75</v>
      </c>
      <c r="H184" s="305">
        <f t="shared" si="44"/>
        <v>8811.0653985939534</v>
      </c>
      <c r="I184" s="309">
        <f t="shared" si="45"/>
        <v>4.1256000000000004</v>
      </c>
      <c r="J184" s="329">
        <f t="shared" si="55"/>
        <v>67.464238545519351</v>
      </c>
      <c r="K184" s="302">
        <v>21700</v>
      </c>
      <c r="L184" s="307">
        <f t="shared" si="40"/>
        <v>3859.822709246223</v>
      </c>
      <c r="M184" s="304">
        <f t="shared" si="46"/>
        <v>1304.6200757252232</v>
      </c>
      <c r="N184" s="304">
        <f t="shared" si="47"/>
        <v>77.196454184924463</v>
      </c>
      <c r="O184" s="308">
        <v>45</v>
      </c>
      <c r="P184" s="305">
        <f t="shared" si="48"/>
        <v>5286.6392391563713</v>
      </c>
      <c r="Q184" s="309">
        <f t="shared" si="49"/>
        <v>2.4754</v>
      </c>
      <c r="R184" s="367">
        <f t="shared" si="56"/>
        <v>101.19635781827903</v>
      </c>
      <c r="S184" s="302">
        <v>21700</v>
      </c>
      <c r="T184" s="307">
        <f t="shared" si="41"/>
        <v>2573.2151394974826</v>
      </c>
      <c r="U184" s="101">
        <f t="shared" si="50"/>
        <v>869.74671715014904</v>
      </c>
      <c r="V184" s="304">
        <f t="shared" si="51"/>
        <v>51.464302789949656</v>
      </c>
      <c r="W184" s="308">
        <v>30</v>
      </c>
      <c r="X184" s="305">
        <f t="shared" si="52"/>
        <v>3524.4261594375812</v>
      </c>
      <c r="Y184" s="309">
        <f t="shared" si="53"/>
        <v>1.6503000000000001</v>
      </c>
    </row>
    <row r="185" spans="1:25" s="63" customFormat="1" ht="16.5" customHeight="1" x14ac:dyDescent="0.2">
      <c r="A185" s="279">
        <v>168</v>
      </c>
      <c r="B185" s="301">
        <f t="shared" si="54"/>
        <v>40.520864951324917</v>
      </c>
      <c r="C185" s="302">
        <v>21700</v>
      </c>
      <c r="D185" s="303">
        <f t="shared" si="39"/>
        <v>6426.3188930641445</v>
      </c>
      <c r="E185" s="304">
        <f t="shared" si="42"/>
        <v>2172.0957858556808</v>
      </c>
      <c r="F185" s="304">
        <f t="shared" si="43"/>
        <v>128.5263778612829</v>
      </c>
      <c r="G185" s="101">
        <v>75</v>
      </c>
      <c r="H185" s="305">
        <f t="shared" si="44"/>
        <v>8801.9410567811083</v>
      </c>
      <c r="I185" s="309">
        <f t="shared" si="45"/>
        <v>4.1459999999999999</v>
      </c>
      <c r="J185" s="329">
        <f t="shared" si="55"/>
        <v>67.534774918874859</v>
      </c>
      <c r="K185" s="302">
        <v>21700</v>
      </c>
      <c r="L185" s="307">
        <f t="shared" si="40"/>
        <v>3855.7913358384867</v>
      </c>
      <c r="M185" s="304">
        <f t="shared" si="46"/>
        <v>1303.2574715134083</v>
      </c>
      <c r="N185" s="304">
        <f t="shared" si="47"/>
        <v>77.115826716769732</v>
      </c>
      <c r="O185" s="308">
        <v>45</v>
      </c>
      <c r="P185" s="305">
        <f t="shared" si="48"/>
        <v>5281.1646340686648</v>
      </c>
      <c r="Q185" s="309">
        <f t="shared" si="49"/>
        <v>2.4876</v>
      </c>
      <c r="R185" s="367">
        <f t="shared" si="56"/>
        <v>101.30216237831229</v>
      </c>
      <c r="S185" s="302">
        <v>21700</v>
      </c>
      <c r="T185" s="307">
        <f t="shared" si="41"/>
        <v>2570.5275572256578</v>
      </c>
      <c r="U185" s="101">
        <f t="shared" si="50"/>
        <v>868.83831434227227</v>
      </c>
      <c r="V185" s="304">
        <f t="shared" si="51"/>
        <v>51.410551144513157</v>
      </c>
      <c r="W185" s="308">
        <v>30</v>
      </c>
      <c r="X185" s="305">
        <f t="shared" si="52"/>
        <v>3520.7764227124435</v>
      </c>
      <c r="Y185" s="309">
        <f t="shared" si="53"/>
        <v>1.6584000000000001</v>
      </c>
    </row>
    <row r="186" spans="1:25" s="63" customFormat="1" ht="16.5" customHeight="1" x14ac:dyDescent="0.2">
      <c r="A186" s="279">
        <v>169</v>
      </c>
      <c r="B186" s="301">
        <f t="shared" si="54"/>
        <v>40.562988359124766</v>
      </c>
      <c r="C186" s="302">
        <v>21700</v>
      </c>
      <c r="D186" s="303">
        <f t="shared" si="39"/>
        <v>6419.6453598178323</v>
      </c>
      <c r="E186" s="304">
        <f t="shared" si="42"/>
        <v>2169.8401316184272</v>
      </c>
      <c r="F186" s="304">
        <f t="shared" si="43"/>
        <v>128.39290719635665</v>
      </c>
      <c r="G186" s="101">
        <v>75</v>
      </c>
      <c r="H186" s="305">
        <f t="shared" si="44"/>
        <v>8792.8783986326162</v>
      </c>
      <c r="I186" s="309">
        <f t="shared" si="45"/>
        <v>4.1664000000000003</v>
      </c>
      <c r="J186" s="329">
        <f t="shared" si="55"/>
        <v>67.604980598541275</v>
      </c>
      <c r="K186" s="302">
        <v>21700</v>
      </c>
      <c r="L186" s="307">
        <f t="shared" si="40"/>
        <v>3851.7872158906985</v>
      </c>
      <c r="M186" s="304">
        <f t="shared" si="46"/>
        <v>1301.9040789710559</v>
      </c>
      <c r="N186" s="304">
        <f t="shared" si="47"/>
        <v>77.035744317813965</v>
      </c>
      <c r="O186" s="308">
        <v>45</v>
      </c>
      <c r="P186" s="305">
        <f t="shared" si="48"/>
        <v>5275.7270391795682</v>
      </c>
      <c r="Q186" s="309">
        <f t="shared" si="49"/>
        <v>2.4998</v>
      </c>
      <c r="R186" s="367">
        <f t="shared" si="56"/>
        <v>101.4074708978119</v>
      </c>
      <c r="S186" s="302">
        <v>21700</v>
      </c>
      <c r="T186" s="307">
        <f t="shared" si="41"/>
        <v>2567.8581439271329</v>
      </c>
      <c r="U186" s="101">
        <f t="shared" si="50"/>
        <v>867.93605264737084</v>
      </c>
      <c r="V186" s="304">
        <f t="shared" si="51"/>
        <v>51.35716287854266</v>
      </c>
      <c r="W186" s="308">
        <v>30</v>
      </c>
      <c r="X186" s="305">
        <f t="shared" si="52"/>
        <v>3517.1513594530466</v>
      </c>
      <c r="Y186" s="309">
        <f t="shared" si="53"/>
        <v>1.6665000000000001</v>
      </c>
    </row>
    <row r="187" spans="1:25" s="63" customFormat="1" ht="16.5" customHeight="1" x14ac:dyDescent="0.2">
      <c r="A187" s="280">
        <v>170</v>
      </c>
      <c r="B187" s="301">
        <f t="shared" si="54"/>
        <v>40.60491569192591</v>
      </c>
      <c r="C187" s="302">
        <v>21700</v>
      </c>
      <c r="D187" s="303">
        <f t="shared" si="39"/>
        <v>6413.0166400463495</v>
      </c>
      <c r="E187" s="304">
        <f t="shared" si="42"/>
        <v>2167.5996243356658</v>
      </c>
      <c r="F187" s="304">
        <f t="shared" si="43"/>
        <v>128.26033280092699</v>
      </c>
      <c r="G187" s="101">
        <v>75</v>
      </c>
      <c r="H187" s="305">
        <f t="shared" si="44"/>
        <v>8783.8765971829416</v>
      </c>
      <c r="I187" s="309">
        <f t="shared" si="45"/>
        <v>4.1867000000000001</v>
      </c>
      <c r="J187" s="329">
        <f t="shared" si="55"/>
        <v>67.674859486543184</v>
      </c>
      <c r="K187" s="302">
        <v>21700</v>
      </c>
      <c r="L187" s="307">
        <f t="shared" si="40"/>
        <v>3847.8099840278101</v>
      </c>
      <c r="M187" s="304">
        <f t="shared" si="46"/>
        <v>1300.5597746013996</v>
      </c>
      <c r="N187" s="304">
        <f t="shared" si="47"/>
        <v>76.956199680556196</v>
      </c>
      <c r="O187" s="308">
        <v>45</v>
      </c>
      <c r="P187" s="305">
        <f t="shared" si="48"/>
        <v>5270.3259583097652</v>
      </c>
      <c r="Q187" s="309">
        <f t="shared" si="49"/>
        <v>2.512</v>
      </c>
      <c r="R187" s="367">
        <f t="shared" si="56"/>
        <v>101.51228922981477</v>
      </c>
      <c r="S187" s="302">
        <v>21700</v>
      </c>
      <c r="T187" s="307">
        <f t="shared" si="41"/>
        <v>2565.2066560185399</v>
      </c>
      <c r="U187" s="101">
        <f t="shared" si="50"/>
        <v>867.03984973426645</v>
      </c>
      <c r="V187" s="304">
        <f t="shared" si="51"/>
        <v>51.3041331203708</v>
      </c>
      <c r="W187" s="308">
        <v>30</v>
      </c>
      <c r="X187" s="305">
        <f t="shared" si="52"/>
        <v>3513.5506388731769</v>
      </c>
      <c r="Y187" s="309">
        <f t="shared" si="53"/>
        <v>1.6747000000000001</v>
      </c>
    </row>
    <row r="188" spans="1:25" s="63" customFormat="1" ht="16.5" customHeight="1" x14ac:dyDescent="0.2">
      <c r="A188" s="279">
        <v>171</v>
      </c>
      <c r="B188" s="301">
        <f t="shared" si="54"/>
        <v>40.646649249748229</v>
      </c>
      <c r="C188" s="302">
        <v>21700</v>
      </c>
      <c r="D188" s="303">
        <f t="shared" si="39"/>
        <v>6406.4321366320983</v>
      </c>
      <c r="E188" s="304">
        <f t="shared" si="42"/>
        <v>2165.3740621816492</v>
      </c>
      <c r="F188" s="304">
        <f t="shared" si="43"/>
        <v>128.12864273264196</v>
      </c>
      <c r="G188" s="101">
        <v>75</v>
      </c>
      <c r="H188" s="305">
        <f t="shared" si="44"/>
        <v>8774.9348415463883</v>
      </c>
      <c r="I188" s="309">
        <f t="shared" si="45"/>
        <v>4.2069999999999999</v>
      </c>
      <c r="J188" s="329">
        <f t="shared" si="55"/>
        <v>67.744415416247051</v>
      </c>
      <c r="K188" s="302">
        <v>21700</v>
      </c>
      <c r="L188" s="307">
        <f t="shared" si="40"/>
        <v>3843.8592819792584</v>
      </c>
      <c r="M188" s="304">
        <f t="shared" si="46"/>
        <v>1299.2244373089893</v>
      </c>
      <c r="N188" s="304">
        <f t="shared" si="47"/>
        <v>76.877185639585164</v>
      </c>
      <c r="O188" s="308">
        <v>45</v>
      </c>
      <c r="P188" s="305">
        <f t="shared" si="48"/>
        <v>5264.9609049278333</v>
      </c>
      <c r="Q188" s="309">
        <f t="shared" si="49"/>
        <v>2.5242</v>
      </c>
      <c r="R188" s="367">
        <f t="shared" si="56"/>
        <v>101.61662312437056</v>
      </c>
      <c r="S188" s="302">
        <v>21700</v>
      </c>
      <c r="T188" s="307">
        <f t="shared" si="41"/>
        <v>2562.5728546528389</v>
      </c>
      <c r="U188" s="101">
        <f t="shared" si="50"/>
        <v>866.1496248726595</v>
      </c>
      <c r="V188" s="304">
        <f t="shared" si="51"/>
        <v>51.251457093056779</v>
      </c>
      <c r="W188" s="308">
        <v>30</v>
      </c>
      <c r="X188" s="305">
        <f t="shared" si="52"/>
        <v>3509.9739366185549</v>
      </c>
      <c r="Y188" s="309">
        <f t="shared" si="53"/>
        <v>1.6828000000000001</v>
      </c>
    </row>
    <row r="189" spans="1:25" s="63" customFormat="1" ht="16.5" customHeight="1" x14ac:dyDescent="0.2">
      <c r="A189" s="279">
        <v>172</v>
      </c>
      <c r="B189" s="301">
        <f t="shared" si="54"/>
        <v>40.68819129237756</v>
      </c>
      <c r="C189" s="302">
        <v>21700</v>
      </c>
      <c r="D189" s="303">
        <f t="shared" si="39"/>
        <v>6399.8912639988193</v>
      </c>
      <c r="E189" s="304">
        <f t="shared" si="42"/>
        <v>2163.1632472316005</v>
      </c>
      <c r="F189" s="304">
        <f t="shared" si="43"/>
        <v>127.9978252799764</v>
      </c>
      <c r="G189" s="101">
        <v>75</v>
      </c>
      <c r="H189" s="305">
        <f t="shared" si="44"/>
        <v>8766.0523365103963</v>
      </c>
      <c r="I189" s="309">
        <f t="shared" si="45"/>
        <v>4.2272999999999996</v>
      </c>
      <c r="J189" s="329">
        <f t="shared" si="55"/>
        <v>67.813652153962607</v>
      </c>
      <c r="K189" s="302">
        <v>21700</v>
      </c>
      <c r="L189" s="307">
        <f t="shared" si="40"/>
        <v>3839.9347583992912</v>
      </c>
      <c r="M189" s="304">
        <f t="shared" si="46"/>
        <v>1297.8979483389603</v>
      </c>
      <c r="N189" s="304">
        <f t="shared" si="47"/>
        <v>76.798695167985827</v>
      </c>
      <c r="O189" s="308">
        <v>45</v>
      </c>
      <c r="P189" s="305">
        <f t="shared" si="48"/>
        <v>5259.6314019062374</v>
      </c>
      <c r="Q189" s="309">
        <f t="shared" si="49"/>
        <v>2.5364</v>
      </c>
      <c r="R189" s="367">
        <f t="shared" si="56"/>
        <v>101.7204782309439</v>
      </c>
      <c r="S189" s="302">
        <v>21700</v>
      </c>
      <c r="T189" s="307">
        <f t="shared" si="41"/>
        <v>2559.9565055995281</v>
      </c>
      <c r="U189" s="101">
        <f t="shared" si="50"/>
        <v>865.26529889264043</v>
      </c>
      <c r="V189" s="304">
        <f t="shared" si="51"/>
        <v>51.199130111990563</v>
      </c>
      <c r="W189" s="308">
        <v>30</v>
      </c>
      <c r="X189" s="305">
        <f t="shared" si="52"/>
        <v>3506.4209346041589</v>
      </c>
      <c r="Y189" s="309">
        <f t="shared" si="53"/>
        <v>1.6909000000000001</v>
      </c>
    </row>
    <row r="190" spans="1:25" s="63" customFormat="1" ht="16.5" customHeight="1" x14ac:dyDescent="0.2">
      <c r="A190" s="279">
        <v>173</v>
      </c>
      <c r="B190" s="301">
        <f t="shared" si="54"/>
        <v>40.729544040298677</v>
      </c>
      <c r="C190" s="302">
        <v>21700</v>
      </c>
      <c r="D190" s="303">
        <f t="shared" si="39"/>
        <v>6393.3934478214314</v>
      </c>
      <c r="E190" s="304">
        <f t="shared" si="42"/>
        <v>2160.9669853636437</v>
      </c>
      <c r="F190" s="304">
        <f t="shared" si="43"/>
        <v>127.86786895642864</v>
      </c>
      <c r="G190" s="101">
        <v>75</v>
      </c>
      <c r="H190" s="305">
        <f t="shared" si="44"/>
        <v>8757.2283021415042</v>
      </c>
      <c r="I190" s="309">
        <f t="shared" si="45"/>
        <v>4.2474999999999996</v>
      </c>
      <c r="J190" s="329">
        <f t="shared" si="55"/>
        <v>67.882573400497805</v>
      </c>
      <c r="K190" s="302">
        <v>21700</v>
      </c>
      <c r="L190" s="307">
        <f t="shared" si="40"/>
        <v>3836.036068692858</v>
      </c>
      <c r="M190" s="304">
        <f t="shared" si="46"/>
        <v>1296.580191218186</v>
      </c>
      <c r="N190" s="304">
        <f t="shared" si="47"/>
        <v>76.72072137385716</v>
      </c>
      <c r="O190" s="308">
        <v>45</v>
      </c>
      <c r="P190" s="305">
        <f t="shared" si="48"/>
        <v>5254.3369812849014</v>
      </c>
      <c r="Q190" s="309">
        <f t="shared" si="49"/>
        <v>2.5485000000000002</v>
      </c>
      <c r="R190" s="367">
        <f t="shared" si="56"/>
        <v>101.82386010074669</v>
      </c>
      <c r="S190" s="302">
        <v>21700</v>
      </c>
      <c r="T190" s="307">
        <f t="shared" si="41"/>
        <v>2557.357379128573</v>
      </c>
      <c r="U190" s="101">
        <f t="shared" si="50"/>
        <v>864.38679414545766</v>
      </c>
      <c r="V190" s="304">
        <f t="shared" si="51"/>
        <v>51.147147582571463</v>
      </c>
      <c r="W190" s="308">
        <v>30</v>
      </c>
      <c r="X190" s="305">
        <f t="shared" si="52"/>
        <v>3502.8913208566023</v>
      </c>
      <c r="Y190" s="309">
        <f t="shared" si="53"/>
        <v>1.6990000000000001</v>
      </c>
    </row>
    <row r="191" spans="1:25" s="63" customFormat="1" ht="16.5" customHeight="1" x14ac:dyDescent="0.2">
      <c r="A191" s="279">
        <v>174</v>
      </c>
      <c r="B191" s="301">
        <f t="shared" si="54"/>
        <v>40.77070967560136</v>
      </c>
      <c r="C191" s="302">
        <v>21700</v>
      </c>
      <c r="D191" s="303">
        <f t="shared" si="39"/>
        <v>6386.9381247447991</v>
      </c>
      <c r="E191" s="304">
        <f t="shared" si="42"/>
        <v>2158.7850861637421</v>
      </c>
      <c r="F191" s="304">
        <f t="shared" si="43"/>
        <v>127.73876249489598</v>
      </c>
      <c r="G191" s="101">
        <v>75</v>
      </c>
      <c r="H191" s="305">
        <f t="shared" si="44"/>
        <v>8748.4619734034368</v>
      </c>
      <c r="I191" s="309">
        <f t="shared" si="45"/>
        <v>4.2678000000000003</v>
      </c>
      <c r="J191" s="329">
        <f t="shared" si="55"/>
        <v>67.951182792668931</v>
      </c>
      <c r="K191" s="302">
        <v>21700</v>
      </c>
      <c r="L191" s="307">
        <f t="shared" si="40"/>
        <v>3832.1628748468797</v>
      </c>
      <c r="M191" s="304">
        <f t="shared" si="46"/>
        <v>1295.2710516982452</v>
      </c>
      <c r="N191" s="304">
        <f t="shared" si="47"/>
        <v>76.643257496937593</v>
      </c>
      <c r="O191" s="308">
        <v>45</v>
      </c>
      <c r="P191" s="305">
        <f t="shared" si="48"/>
        <v>5249.077184042063</v>
      </c>
      <c r="Q191" s="309">
        <f t="shared" si="49"/>
        <v>2.5607000000000002</v>
      </c>
      <c r="R191" s="367">
        <f t="shared" si="56"/>
        <v>101.9267741890034</v>
      </c>
      <c r="S191" s="302">
        <v>21700</v>
      </c>
      <c r="T191" s="307">
        <f t="shared" si="41"/>
        <v>2554.7752498979198</v>
      </c>
      <c r="U191" s="101">
        <f t="shared" si="50"/>
        <v>863.51403446549682</v>
      </c>
      <c r="V191" s="304">
        <f t="shared" si="51"/>
        <v>51.0955049979584</v>
      </c>
      <c r="W191" s="308">
        <v>30</v>
      </c>
      <c r="X191" s="305">
        <f t="shared" si="52"/>
        <v>3499.3847893613752</v>
      </c>
      <c r="Y191" s="309">
        <f t="shared" si="53"/>
        <v>1.7071000000000001</v>
      </c>
    </row>
    <row r="192" spans="1:25" s="63" customFormat="1" ht="16.5" customHeight="1" x14ac:dyDescent="0.2">
      <c r="A192" s="279">
        <v>175</v>
      </c>
      <c r="B192" s="301">
        <f t="shared" si="54"/>
        <v>40.811690342860572</v>
      </c>
      <c r="C192" s="302">
        <v>21700</v>
      </c>
      <c r="D192" s="303">
        <f t="shared" si="39"/>
        <v>6380.5247421111353</v>
      </c>
      <c r="E192" s="304">
        <f t="shared" si="42"/>
        <v>2156.6173628335637</v>
      </c>
      <c r="F192" s="304">
        <f t="shared" si="43"/>
        <v>127.61049484222271</v>
      </c>
      <c r="G192" s="101">
        <v>75</v>
      </c>
      <c r="H192" s="305">
        <f t="shared" si="44"/>
        <v>8739.7525997869216</v>
      </c>
      <c r="I192" s="309">
        <f t="shared" si="45"/>
        <v>4.2880000000000003</v>
      </c>
      <c r="J192" s="329">
        <f t="shared" si="55"/>
        <v>68.019483904767625</v>
      </c>
      <c r="K192" s="302">
        <v>21700</v>
      </c>
      <c r="L192" s="307">
        <f t="shared" si="40"/>
        <v>3828.3148452666815</v>
      </c>
      <c r="M192" s="304">
        <f t="shared" si="46"/>
        <v>1293.9704177001381</v>
      </c>
      <c r="N192" s="304">
        <f t="shared" si="47"/>
        <v>76.56629690533363</v>
      </c>
      <c r="O192" s="308">
        <v>45</v>
      </c>
      <c r="P192" s="305">
        <f t="shared" si="48"/>
        <v>5243.8515598721533</v>
      </c>
      <c r="Q192" s="309">
        <f t="shared" si="49"/>
        <v>2.5728</v>
      </c>
      <c r="R192" s="367">
        <f t="shared" si="56"/>
        <v>102.02922585715143</v>
      </c>
      <c r="S192" s="302">
        <v>21700</v>
      </c>
      <c r="T192" s="307">
        <f t="shared" si="41"/>
        <v>2552.2098968444543</v>
      </c>
      <c r="U192" s="101">
        <f t="shared" si="50"/>
        <v>862.64694513342545</v>
      </c>
      <c r="V192" s="304">
        <f t="shared" si="51"/>
        <v>51.044197936889084</v>
      </c>
      <c r="W192" s="308">
        <v>30</v>
      </c>
      <c r="X192" s="305">
        <f t="shared" si="52"/>
        <v>3495.9010399147692</v>
      </c>
      <c r="Y192" s="309">
        <f t="shared" si="53"/>
        <v>1.7152000000000001</v>
      </c>
    </row>
    <row r="193" spans="1:25" s="63" customFormat="1" ht="16.5" customHeight="1" x14ac:dyDescent="0.2">
      <c r="A193" s="279">
        <v>176</v>
      </c>
      <c r="B193" s="301">
        <f t="shared" si="54"/>
        <v>40.852488149991423</v>
      </c>
      <c r="C193" s="302">
        <v>21700</v>
      </c>
      <c r="D193" s="303">
        <f t="shared" si="39"/>
        <v>6374.1527576957305</v>
      </c>
      <c r="E193" s="304">
        <f t="shared" si="42"/>
        <v>2154.4636321011567</v>
      </c>
      <c r="F193" s="304">
        <f t="shared" si="43"/>
        <v>127.48305515391462</v>
      </c>
      <c r="G193" s="101">
        <v>75</v>
      </c>
      <c r="H193" s="305">
        <f t="shared" si="44"/>
        <v>8731.0994449508016</v>
      </c>
      <c r="I193" s="309">
        <f t="shared" si="45"/>
        <v>4.3082000000000003</v>
      </c>
      <c r="J193" s="329">
        <f t="shared" si="55"/>
        <v>68.087480249985703</v>
      </c>
      <c r="K193" s="302">
        <v>21700</v>
      </c>
      <c r="L193" s="307">
        <f t="shared" si="40"/>
        <v>3824.4916546174386</v>
      </c>
      <c r="M193" s="304">
        <f t="shared" si="46"/>
        <v>1292.6781792606942</v>
      </c>
      <c r="N193" s="304">
        <f t="shared" si="47"/>
        <v>76.489833092348775</v>
      </c>
      <c r="O193" s="308">
        <v>45</v>
      </c>
      <c r="P193" s="305">
        <f t="shared" si="48"/>
        <v>5238.6596669704813</v>
      </c>
      <c r="Q193" s="309">
        <f t="shared" si="49"/>
        <v>2.5849000000000002</v>
      </c>
      <c r="R193" s="367">
        <f t="shared" si="56"/>
        <v>102.13122037497855</v>
      </c>
      <c r="S193" s="302">
        <v>21700</v>
      </c>
      <c r="T193" s="307">
        <f t="shared" si="41"/>
        <v>2549.6611030782929</v>
      </c>
      <c r="U193" s="101">
        <f t="shared" si="50"/>
        <v>861.78545284046288</v>
      </c>
      <c r="V193" s="304">
        <f t="shared" si="51"/>
        <v>50.993222061565859</v>
      </c>
      <c r="W193" s="308">
        <v>30</v>
      </c>
      <c r="X193" s="305">
        <f t="shared" si="52"/>
        <v>3492.4397779803217</v>
      </c>
      <c r="Y193" s="309">
        <f t="shared" si="53"/>
        <v>1.7233000000000001</v>
      </c>
    </row>
    <row r="194" spans="1:25" s="63" customFormat="1" ht="16.5" customHeight="1" x14ac:dyDescent="0.2">
      <c r="A194" s="279">
        <v>177</v>
      </c>
      <c r="B194" s="301">
        <f t="shared" si="54"/>
        <v>40.893105169080108</v>
      </c>
      <c r="C194" s="302">
        <v>21700</v>
      </c>
      <c r="D194" s="303">
        <f t="shared" si="39"/>
        <v>6367.8216394506617</v>
      </c>
      <c r="E194" s="304">
        <f t="shared" si="42"/>
        <v>2152.3237141343234</v>
      </c>
      <c r="F194" s="304">
        <f t="shared" si="43"/>
        <v>127.35643278901324</v>
      </c>
      <c r="G194" s="101">
        <v>75</v>
      </c>
      <c r="H194" s="305">
        <f t="shared" si="44"/>
        <v>8722.5017863739977</v>
      </c>
      <c r="I194" s="309">
        <f t="shared" si="45"/>
        <v>4.3284000000000002</v>
      </c>
      <c r="J194" s="329">
        <f t="shared" si="55"/>
        <v>68.155175281800183</v>
      </c>
      <c r="K194" s="302">
        <v>21700</v>
      </c>
      <c r="L194" s="307">
        <f t="shared" si="40"/>
        <v>3820.6929836703962</v>
      </c>
      <c r="M194" s="304">
        <f t="shared" si="46"/>
        <v>1291.3942284805937</v>
      </c>
      <c r="N194" s="304">
        <f t="shared" si="47"/>
        <v>76.413859673407927</v>
      </c>
      <c r="O194" s="308">
        <v>45</v>
      </c>
      <c r="P194" s="305">
        <f t="shared" si="48"/>
        <v>5233.5010718243984</v>
      </c>
      <c r="Q194" s="309">
        <f t="shared" si="49"/>
        <v>2.597</v>
      </c>
      <c r="R194" s="367">
        <f t="shared" si="56"/>
        <v>102.23276292270026</v>
      </c>
      <c r="S194" s="302">
        <v>21700</v>
      </c>
      <c r="T194" s="307">
        <f t="shared" si="41"/>
        <v>2547.1286557802646</v>
      </c>
      <c r="U194" s="101">
        <f t="shared" si="50"/>
        <v>860.92948565372933</v>
      </c>
      <c r="V194" s="304">
        <f t="shared" si="51"/>
        <v>50.942573115605292</v>
      </c>
      <c r="W194" s="308">
        <v>30</v>
      </c>
      <c r="X194" s="305">
        <f t="shared" si="52"/>
        <v>3489.0007145495993</v>
      </c>
      <c r="Y194" s="309">
        <f t="shared" si="53"/>
        <v>1.7313000000000001</v>
      </c>
    </row>
    <row r="195" spans="1:25" s="63" customFormat="1" ht="16.5" customHeight="1" x14ac:dyDescent="0.2">
      <c r="A195" s="279">
        <v>178</v>
      </c>
      <c r="B195" s="301">
        <f t="shared" si="54"/>
        <v>40.933543437191233</v>
      </c>
      <c r="C195" s="302">
        <v>21700</v>
      </c>
      <c r="D195" s="303">
        <f t="shared" si="39"/>
        <v>6361.5308652562635</v>
      </c>
      <c r="E195" s="304">
        <f t="shared" si="42"/>
        <v>2150.1974324566168</v>
      </c>
      <c r="F195" s="304">
        <f t="shared" si="43"/>
        <v>127.23061730512528</v>
      </c>
      <c r="G195" s="101">
        <v>75</v>
      </c>
      <c r="H195" s="305">
        <f t="shared" si="44"/>
        <v>8713.9589150180054</v>
      </c>
      <c r="I195" s="309">
        <f t="shared" si="45"/>
        <v>4.3484999999999996</v>
      </c>
      <c r="J195" s="329">
        <f t="shared" si="55"/>
        <v>68.222572395318721</v>
      </c>
      <c r="K195" s="302">
        <v>21700</v>
      </c>
      <c r="L195" s="307">
        <f t="shared" si="40"/>
        <v>3816.9185191537581</v>
      </c>
      <c r="M195" s="304">
        <f t="shared" si="46"/>
        <v>1290.11845947397</v>
      </c>
      <c r="N195" s="304">
        <f t="shared" si="47"/>
        <v>76.338370383075159</v>
      </c>
      <c r="O195" s="308">
        <v>45</v>
      </c>
      <c r="P195" s="305">
        <f t="shared" si="48"/>
        <v>5228.3753490108029</v>
      </c>
      <c r="Q195" s="309">
        <f t="shared" si="49"/>
        <v>2.6091000000000002</v>
      </c>
      <c r="R195" s="367">
        <f t="shared" si="56"/>
        <v>102.33385859297807</v>
      </c>
      <c r="S195" s="302">
        <v>21700</v>
      </c>
      <c r="T195" s="307">
        <f t="shared" si="41"/>
        <v>2544.6123461025059</v>
      </c>
      <c r="U195" s="101">
        <f t="shared" si="50"/>
        <v>860.07897298264686</v>
      </c>
      <c r="V195" s="304">
        <f t="shared" si="51"/>
        <v>50.89224692205012</v>
      </c>
      <c r="W195" s="308">
        <v>30</v>
      </c>
      <c r="X195" s="305">
        <f t="shared" si="52"/>
        <v>3485.583566007203</v>
      </c>
      <c r="Y195" s="309">
        <f t="shared" si="53"/>
        <v>1.7394000000000001</v>
      </c>
    </row>
    <row r="196" spans="1:25" s="63" customFormat="1" ht="16.5" customHeight="1" x14ac:dyDescent="0.2">
      <c r="A196" s="279">
        <v>179</v>
      </c>
      <c r="B196" s="301">
        <f t="shared" si="54"/>
        <v>40.973804957152673</v>
      </c>
      <c r="C196" s="302">
        <v>21700</v>
      </c>
      <c r="D196" s="303">
        <f t="shared" si="39"/>
        <v>6355.2799226800335</v>
      </c>
      <c r="E196" s="304">
        <f t="shared" si="42"/>
        <v>2148.0846138658512</v>
      </c>
      <c r="F196" s="304">
        <f t="shared" si="43"/>
        <v>127.10559845360068</v>
      </c>
      <c r="G196" s="101">
        <v>75</v>
      </c>
      <c r="H196" s="305">
        <f t="shared" si="44"/>
        <v>8705.4701349994866</v>
      </c>
      <c r="I196" s="309">
        <f t="shared" si="45"/>
        <v>4.3685999999999998</v>
      </c>
      <c r="J196" s="329">
        <f t="shared" si="55"/>
        <v>68.289674928587786</v>
      </c>
      <c r="K196" s="302">
        <v>21700</v>
      </c>
      <c r="L196" s="307">
        <f t="shared" si="40"/>
        <v>3813.1679536080201</v>
      </c>
      <c r="M196" s="304">
        <f t="shared" si="46"/>
        <v>1288.8507683195107</v>
      </c>
      <c r="N196" s="304">
        <f t="shared" si="47"/>
        <v>76.263359072160398</v>
      </c>
      <c r="O196" s="308">
        <v>45</v>
      </c>
      <c r="P196" s="305">
        <f t="shared" si="48"/>
        <v>5223.2820809996911</v>
      </c>
      <c r="Q196" s="309">
        <f t="shared" si="49"/>
        <v>2.6212</v>
      </c>
      <c r="R196" s="367">
        <f t="shared" si="56"/>
        <v>102.43451239288167</v>
      </c>
      <c r="S196" s="302">
        <v>21700</v>
      </c>
      <c r="T196" s="307">
        <f t="shared" si="41"/>
        <v>2542.1119690720138</v>
      </c>
      <c r="U196" s="101">
        <f t="shared" si="50"/>
        <v>859.2338455463406</v>
      </c>
      <c r="V196" s="304">
        <f t="shared" si="51"/>
        <v>50.84223938144028</v>
      </c>
      <c r="W196" s="308">
        <v>30</v>
      </c>
      <c r="X196" s="305">
        <f t="shared" si="52"/>
        <v>3482.1880539997946</v>
      </c>
      <c r="Y196" s="309">
        <f t="shared" si="53"/>
        <v>1.7475000000000001</v>
      </c>
    </row>
    <row r="197" spans="1:25" s="63" customFormat="1" ht="16.5" customHeight="1" thickBot="1" x14ac:dyDescent="0.25">
      <c r="A197" s="386">
        <v>180</v>
      </c>
      <c r="B197" s="310">
        <f t="shared" si="54"/>
        <v>41.01389169831851</v>
      </c>
      <c r="C197" s="311">
        <v>21700</v>
      </c>
      <c r="D197" s="312">
        <f t="shared" si="39"/>
        <v>6349.0683087427151</v>
      </c>
      <c r="E197" s="313">
        <f t="shared" si="42"/>
        <v>2145.9850883550375</v>
      </c>
      <c r="F197" s="313">
        <f t="shared" si="43"/>
        <v>126.9813661748543</v>
      </c>
      <c r="G197" s="115">
        <v>75</v>
      </c>
      <c r="H197" s="314">
        <f t="shared" si="44"/>
        <v>8697.0347632726061</v>
      </c>
      <c r="I197" s="318">
        <f t="shared" si="45"/>
        <v>4.3887999999999998</v>
      </c>
      <c r="J197" s="331">
        <f t="shared" si="55"/>
        <v>68.35648616386419</v>
      </c>
      <c r="K197" s="311">
        <v>21700</v>
      </c>
      <c r="L197" s="316">
        <f t="shared" si="40"/>
        <v>3809.4409852456288</v>
      </c>
      <c r="M197" s="313">
        <f t="shared" si="46"/>
        <v>1287.5910530130225</v>
      </c>
      <c r="N197" s="313">
        <f t="shared" si="47"/>
        <v>76.188819704912575</v>
      </c>
      <c r="O197" s="317">
        <v>45</v>
      </c>
      <c r="P197" s="314">
        <f t="shared" si="48"/>
        <v>5218.2208579635644</v>
      </c>
      <c r="Q197" s="318">
        <f t="shared" si="49"/>
        <v>2.6333000000000002</v>
      </c>
      <c r="R197" s="368">
        <f t="shared" si="56"/>
        <v>102.53472924579627</v>
      </c>
      <c r="S197" s="311">
        <v>21700</v>
      </c>
      <c r="T197" s="316">
        <f t="shared" si="41"/>
        <v>2539.6273234970863</v>
      </c>
      <c r="U197" s="115">
        <f t="shared" si="50"/>
        <v>858.39403534201506</v>
      </c>
      <c r="V197" s="313">
        <f t="shared" si="51"/>
        <v>50.792546469941726</v>
      </c>
      <c r="W197" s="317">
        <v>30</v>
      </c>
      <c r="X197" s="314">
        <f t="shared" si="52"/>
        <v>3478.8139053090435</v>
      </c>
      <c r="Y197" s="318">
        <f t="shared" si="53"/>
        <v>1.7555000000000001</v>
      </c>
    </row>
    <row r="198" spans="1:25" s="63" customFormat="1" ht="16.5" customHeight="1" x14ac:dyDescent="0.2">
      <c r="A198" s="278">
        <v>181</v>
      </c>
      <c r="B198" s="319">
        <f>(9.1*LN($A198)+$A198/150-17.72)/0.75</f>
        <v>41.057319534914235</v>
      </c>
      <c r="C198" s="320">
        <v>21700</v>
      </c>
      <c r="D198" s="321">
        <f t="shared" si="39"/>
        <v>6342.3526657302018</v>
      </c>
      <c r="E198" s="322">
        <f t="shared" si="42"/>
        <v>2143.7152010168079</v>
      </c>
      <c r="F198" s="322">
        <f t="shared" si="43"/>
        <v>126.84705331460404</v>
      </c>
      <c r="G198" s="106">
        <v>75</v>
      </c>
      <c r="H198" s="323">
        <f t="shared" si="44"/>
        <v>8687.9149200616139</v>
      </c>
      <c r="I198" s="328">
        <f t="shared" si="45"/>
        <v>4.4085000000000001</v>
      </c>
      <c r="J198" s="319">
        <f>((9.1*LN($A198)+$A198/150-17.72)/0.75)/0.6</f>
        <v>68.428865891523728</v>
      </c>
      <c r="K198" s="320">
        <v>21700</v>
      </c>
      <c r="L198" s="325">
        <f t="shared" si="40"/>
        <v>3805.4115994381214</v>
      </c>
      <c r="M198" s="322">
        <f t="shared" si="46"/>
        <v>1286.2291206100849</v>
      </c>
      <c r="N198" s="322">
        <f t="shared" si="47"/>
        <v>76.108231988762427</v>
      </c>
      <c r="O198" s="326">
        <v>45</v>
      </c>
      <c r="P198" s="323">
        <f t="shared" si="48"/>
        <v>5212.7489520369691</v>
      </c>
      <c r="Q198" s="328">
        <f t="shared" si="49"/>
        <v>2.6450999999999998</v>
      </c>
      <c r="R198" s="366">
        <f>((9.1*LN($A198)+$A198/150-17.72)/0.75)/0.4</f>
        <v>102.64329883728558</v>
      </c>
      <c r="S198" s="320">
        <v>21700</v>
      </c>
      <c r="T198" s="325">
        <f t="shared" si="41"/>
        <v>2536.9410662920809</v>
      </c>
      <c r="U198" s="106">
        <f t="shared" si="50"/>
        <v>857.48608040672332</v>
      </c>
      <c r="V198" s="322">
        <f t="shared" si="51"/>
        <v>50.73882132584162</v>
      </c>
      <c r="W198" s="326">
        <v>30</v>
      </c>
      <c r="X198" s="323">
        <f t="shared" si="52"/>
        <v>3475.1659680246457</v>
      </c>
      <c r="Y198" s="328">
        <f t="shared" si="53"/>
        <v>1.7634000000000001</v>
      </c>
    </row>
    <row r="199" spans="1:25" s="63" customFormat="1" ht="16.5" customHeight="1" x14ac:dyDescent="0.2">
      <c r="A199" s="279">
        <v>182</v>
      </c>
      <c r="B199" s="301">
        <f t="shared" ref="B199:B262" si="57">(9.1*LN($A199)+$A199/150-17.72)/0.75</f>
        <v>41.133058914309551</v>
      </c>
      <c r="C199" s="302">
        <v>21700</v>
      </c>
      <c r="D199" s="303">
        <f t="shared" si="39"/>
        <v>6330.6743255462306</v>
      </c>
      <c r="E199" s="304">
        <f t="shared" si="42"/>
        <v>2139.7679220346258</v>
      </c>
      <c r="F199" s="304">
        <f t="shared" si="43"/>
        <v>126.61348651092462</v>
      </c>
      <c r="G199" s="101">
        <v>75</v>
      </c>
      <c r="H199" s="305">
        <f t="shared" si="44"/>
        <v>8672.0557340917821</v>
      </c>
      <c r="I199" s="309">
        <f t="shared" si="45"/>
        <v>4.4246999999999996</v>
      </c>
      <c r="J199" s="329">
        <f t="shared" ref="J199:J262" si="58">((9.1*LN($A199)+$A199/150-17.72)/0.75)/0.6</f>
        <v>68.55509819051592</v>
      </c>
      <c r="K199" s="302">
        <v>21700</v>
      </c>
      <c r="L199" s="307">
        <f t="shared" si="40"/>
        <v>3798.4045953277387</v>
      </c>
      <c r="M199" s="304">
        <f t="shared" si="46"/>
        <v>1283.8607532207755</v>
      </c>
      <c r="N199" s="304">
        <f t="shared" si="47"/>
        <v>75.968091906554776</v>
      </c>
      <c r="O199" s="308">
        <v>45</v>
      </c>
      <c r="P199" s="305">
        <f t="shared" si="48"/>
        <v>5203.2334404550693</v>
      </c>
      <c r="Q199" s="309">
        <f t="shared" si="49"/>
        <v>2.6547999999999998</v>
      </c>
      <c r="R199" s="367">
        <f t="shared" ref="R199:R262" si="59">((9.1*LN($A199)+$A199/150-17.72)/0.75)/0.4</f>
        <v>102.83264728577387</v>
      </c>
      <c r="S199" s="302">
        <v>21700</v>
      </c>
      <c r="T199" s="307">
        <f t="shared" si="41"/>
        <v>2532.2697302184924</v>
      </c>
      <c r="U199" s="101">
        <f t="shared" si="50"/>
        <v>855.90716881385038</v>
      </c>
      <c r="V199" s="304">
        <f t="shared" si="51"/>
        <v>50.645394604369848</v>
      </c>
      <c r="W199" s="308">
        <v>30</v>
      </c>
      <c r="X199" s="305">
        <f t="shared" si="52"/>
        <v>3468.8222936367124</v>
      </c>
      <c r="Y199" s="309">
        <f t="shared" si="53"/>
        <v>1.7699</v>
      </c>
    </row>
    <row r="200" spans="1:25" s="63" customFormat="1" ht="16.5" customHeight="1" x14ac:dyDescent="0.2">
      <c r="A200" s="279">
        <v>183</v>
      </c>
      <c r="B200" s="301">
        <f t="shared" si="57"/>
        <v>41.208431987809242</v>
      </c>
      <c r="C200" s="302">
        <v>21700</v>
      </c>
      <c r="D200" s="303">
        <f t="shared" si="39"/>
        <v>6319.0950841574013</v>
      </c>
      <c r="E200" s="304">
        <f t="shared" si="42"/>
        <v>2135.8541384452014</v>
      </c>
      <c r="F200" s="304">
        <f t="shared" si="43"/>
        <v>126.38190168314803</v>
      </c>
      <c r="G200" s="101">
        <v>75</v>
      </c>
      <c r="H200" s="305">
        <f t="shared" si="44"/>
        <v>8656.3311242857508</v>
      </c>
      <c r="I200" s="309">
        <f t="shared" si="45"/>
        <v>4.4408000000000003</v>
      </c>
      <c r="J200" s="329">
        <f t="shared" si="58"/>
        <v>68.680719979682067</v>
      </c>
      <c r="K200" s="302">
        <v>21700</v>
      </c>
      <c r="L200" s="307">
        <f t="shared" si="40"/>
        <v>3791.4570504944413</v>
      </c>
      <c r="M200" s="304">
        <f t="shared" si="46"/>
        <v>1281.5124830671211</v>
      </c>
      <c r="N200" s="304">
        <f t="shared" si="47"/>
        <v>75.829141009888829</v>
      </c>
      <c r="O200" s="308">
        <v>45</v>
      </c>
      <c r="P200" s="305">
        <f t="shared" si="48"/>
        <v>5193.7986745714516</v>
      </c>
      <c r="Q200" s="309">
        <f t="shared" si="49"/>
        <v>2.6644999999999999</v>
      </c>
      <c r="R200" s="367">
        <f t="shared" si="59"/>
        <v>103.0210799695231</v>
      </c>
      <c r="S200" s="302">
        <v>21700</v>
      </c>
      <c r="T200" s="307">
        <f t="shared" si="41"/>
        <v>2527.6380336629609</v>
      </c>
      <c r="U200" s="101">
        <f t="shared" si="50"/>
        <v>854.34165537808065</v>
      </c>
      <c r="V200" s="304">
        <f t="shared" si="51"/>
        <v>50.552760673259222</v>
      </c>
      <c r="W200" s="308">
        <v>30</v>
      </c>
      <c r="X200" s="305">
        <f t="shared" si="52"/>
        <v>3462.532449714301</v>
      </c>
      <c r="Y200" s="309">
        <f t="shared" si="53"/>
        <v>1.7763</v>
      </c>
    </row>
    <row r="201" spans="1:25" s="63" customFormat="1" ht="16.5" customHeight="1" x14ac:dyDescent="0.2">
      <c r="A201" s="279">
        <v>184</v>
      </c>
      <c r="B201" s="301">
        <f t="shared" si="57"/>
        <v>41.28344274787792</v>
      </c>
      <c r="C201" s="302">
        <v>21700</v>
      </c>
      <c r="D201" s="303">
        <f t="shared" si="39"/>
        <v>6307.6134805493002</v>
      </c>
      <c r="E201" s="304">
        <f t="shared" si="42"/>
        <v>2131.973356425663</v>
      </c>
      <c r="F201" s="304">
        <f t="shared" si="43"/>
        <v>126.15226961098601</v>
      </c>
      <c r="G201" s="101">
        <v>75</v>
      </c>
      <c r="H201" s="305">
        <f t="shared" si="44"/>
        <v>8640.7391065859483</v>
      </c>
      <c r="I201" s="309">
        <f t="shared" si="45"/>
        <v>4.4569999999999999</v>
      </c>
      <c r="J201" s="329">
        <f t="shared" si="58"/>
        <v>68.805737913129875</v>
      </c>
      <c r="K201" s="302">
        <v>21700</v>
      </c>
      <c r="L201" s="307">
        <f t="shared" si="40"/>
        <v>3784.56808832958</v>
      </c>
      <c r="M201" s="304">
        <f t="shared" si="46"/>
        <v>1279.184013855398</v>
      </c>
      <c r="N201" s="304">
        <f t="shared" si="47"/>
        <v>75.691361766591598</v>
      </c>
      <c r="O201" s="308">
        <v>45</v>
      </c>
      <c r="P201" s="305">
        <f t="shared" si="48"/>
        <v>5184.4434639515694</v>
      </c>
      <c r="Q201" s="309">
        <f t="shared" si="49"/>
        <v>2.6741999999999999</v>
      </c>
      <c r="R201" s="367">
        <f t="shared" si="59"/>
        <v>103.20860686969479</v>
      </c>
      <c r="S201" s="302">
        <v>21700</v>
      </c>
      <c r="T201" s="307">
        <f t="shared" si="41"/>
        <v>2523.0453922197203</v>
      </c>
      <c r="U201" s="101">
        <f t="shared" si="50"/>
        <v>852.78934257026538</v>
      </c>
      <c r="V201" s="304">
        <f t="shared" si="51"/>
        <v>50.460907844394406</v>
      </c>
      <c r="W201" s="308">
        <v>30</v>
      </c>
      <c r="X201" s="305">
        <f t="shared" si="52"/>
        <v>3456.2956426343803</v>
      </c>
      <c r="Y201" s="309">
        <f t="shared" si="53"/>
        <v>1.7827999999999999</v>
      </c>
    </row>
    <row r="202" spans="1:25" s="63" customFormat="1" ht="16.5" customHeight="1" x14ac:dyDescent="0.2">
      <c r="A202" s="279">
        <v>185</v>
      </c>
      <c r="B202" s="301">
        <f t="shared" si="57"/>
        <v>41.358095122061449</v>
      </c>
      <c r="C202" s="302">
        <v>21700</v>
      </c>
      <c r="D202" s="303">
        <f t="shared" si="39"/>
        <v>6296.2280838001188</v>
      </c>
      <c r="E202" s="304">
        <f t="shared" si="42"/>
        <v>2128.1250923244402</v>
      </c>
      <c r="F202" s="304">
        <f t="shared" si="43"/>
        <v>125.92456167600238</v>
      </c>
      <c r="G202" s="101">
        <v>75</v>
      </c>
      <c r="H202" s="305">
        <f t="shared" si="44"/>
        <v>8625.2777378005612</v>
      </c>
      <c r="I202" s="309">
        <f t="shared" si="45"/>
        <v>4.4730999999999996</v>
      </c>
      <c r="J202" s="329">
        <f t="shared" si="58"/>
        <v>68.930158536769085</v>
      </c>
      <c r="K202" s="302">
        <v>21700</v>
      </c>
      <c r="L202" s="307">
        <f t="shared" si="40"/>
        <v>3777.7368502800709</v>
      </c>
      <c r="M202" s="304">
        <f t="shared" si="46"/>
        <v>1276.8750553946638</v>
      </c>
      <c r="N202" s="304">
        <f t="shared" si="47"/>
        <v>75.554737005601424</v>
      </c>
      <c r="O202" s="308">
        <v>45</v>
      </c>
      <c r="P202" s="305">
        <f t="shared" si="48"/>
        <v>5175.1666426803358</v>
      </c>
      <c r="Q202" s="309">
        <f t="shared" si="49"/>
        <v>2.6839</v>
      </c>
      <c r="R202" s="367">
        <f t="shared" si="59"/>
        <v>103.39523780515361</v>
      </c>
      <c r="S202" s="302">
        <v>21700</v>
      </c>
      <c r="T202" s="307">
        <f t="shared" si="41"/>
        <v>2518.4912335200479</v>
      </c>
      <c r="U202" s="101">
        <f t="shared" si="50"/>
        <v>851.25003692977612</v>
      </c>
      <c r="V202" s="304">
        <f t="shared" si="51"/>
        <v>50.369824670400959</v>
      </c>
      <c r="W202" s="308">
        <v>30</v>
      </c>
      <c r="X202" s="305">
        <f t="shared" si="52"/>
        <v>3450.1110951202249</v>
      </c>
      <c r="Y202" s="309">
        <f t="shared" si="53"/>
        <v>1.7892999999999999</v>
      </c>
    </row>
    <row r="203" spans="1:25" s="63" customFormat="1" ht="16.5" customHeight="1" x14ac:dyDescent="0.2">
      <c r="A203" s="279">
        <v>186</v>
      </c>
      <c r="B203" s="301">
        <f t="shared" si="57"/>
        <v>41.43239297438685</v>
      </c>
      <c r="C203" s="302">
        <v>21700</v>
      </c>
      <c r="D203" s="303">
        <f t="shared" si="39"/>
        <v>6284.9374922895968</v>
      </c>
      <c r="E203" s="304">
        <f t="shared" si="42"/>
        <v>2124.3088723938836</v>
      </c>
      <c r="F203" s="304">
        <f t="shared" si="43"/>
        <v>125.69874984579194</v>
      </c>
      <c r="G203" s="101">
        <v>75</v>
      </c>
      <c r="H203" s="305">
        <f t="shared" si="44"/>
        <v>8609.9451145292715</v>
      </c>
      <c r="I203" s="309">
        <f t="shared" si="45"/>
        <v>4.4892000000000003</v>
      </c>
      <c r="J203" s="329">
        <f t="shared" si="58"/>
        <v>69.053988290644753</v>
      </c>
      <c r="K203" s="302">
        <v>21700</v>
      </c>
      <c r="L203" s="307">
        <f t="shared" si="40"/>
        <v>3770.9624953737575</v>
      </c>
      <c r="M203" s="304">
        <f t="shared" si="46"/>
        <v>1274.5853234363299</v>
      </c>
      <c r="N203" s="304">
        <f t="shared" si="47"/>
        <v>75.419249907475148</v>
      </c>
      <c r="O203" s="308">
        <v>45</v>
      </c>
      <c r="P203" s="305">
        <f t="shared" si="48"/>
        <v>5165.9670687175631</v>
      </c>
      <c r="Q203" s="309">
        <f t="shared" si="49"/>
        <v>2.6934999999999998</v>
      </c>
      <c r="R203" s="367">
        <f t="shared" si="59"/>
        <v>103.58098243596712</v>
      </c>
      <c r="S203" s="302">
        <v>21700</v>
      </c>
      <c r="T203" s="307">
        <f t="shared" si="41"/>
        <v>2513.9749969158393</v>
      </c>
      <c r="U203" s="101">
        <f t="shared" si="50"/>
        <v>849.72354895755359</v>
      </c>
      <c r="V203" s="304">
        <f t="shared" si="51"/>
        <v>50.279499938316789</v>
      </c>
      <c r="W203" s="308">
        <v>30</v>
      </c>
      <c r="X203" s="305">
        <f t="shared" si="52"/>
        <v>3443.9780458117098</v>
      </c>
      <c r="Y203" s="309">
        <f t="shared" si="53"/>
        <v>1.7957000000000001</v>
      </c>
    </row>
    <row r="204" spans="1:25" s="63" customFormat="1" ht="16.5" customHeight="1" x14ac:dyDescent="0.2">
      <c r="A204" s="279">
        <v>187</v>
      </c>
      <c r="B204" s="301">
        <f t="shared" si="57"/>
        <v>41.506340106724544</v>
      </c>
      <c r="C204" s="302">
        <v>21700</v>
      </c>
      <c r="D204" s="303">
        <f t="shared" si="39"/>
        <v>6273.7403329331837</v>
      </c>
      <c r="E204" s="304">
        <f t="shared" si="42"/>
        <v>2120.5242325314157</v>
      </c>
      <c r="F204" s="304">
        <f t="shared" si="43"/>
        <v>125.47480665866368</v>
      </c>
      <c r="G204" s="101">
        <v>75</v>
      </c>
      <c r="H204" s="305">
        <f t="shared" si="44"/>
        <v>8594.7393721232638</v>
      </c>
      <c r="I204" s="309">
        <f t="shared" si="45"/>
        <v>4.5053000000000001</v>
      </c>
      <c r="J204" s="329">
        <f t="shared" si="58"/>
        <v>69.177233511207575</v>
      </c>
      <c r="K204" s="302">
        <v>21700</v>
      </c>
      <c r="L204" s="307">
        <f t="shared" si="40"/>
        <v>3764.2441997599099</v>
      </c>
      <c r="M204" s="304">
        <f t="shared" si="46"/>
        <v>1272.3145395188494</v>
      </c>
      <c r="N204" s="304">
        <f t="shared" si="47"/>
        <v>75.2848839951982</v>
      </c>
      <c r="O204" s="308">
        <v>45</v>
      </c>
      <c r="P204" s="305">
        <f t="shared" si="48"/>
        <v>5156.8436232739577</v>
      </c>
      <c r="Q204" s="309">
        <f t="shared" si="49"/>
        <v>2.7031999999999998</v>
      </c>
      <c r="R204" s="367">
        <f t="shared" si="59"/>
        <v>103.76585026681136</v>
      </c>
      <c r="S204" s="302">
        <v>21700</v>
      </c>
      <c r="T204" s="307">
        <f t="shared" si="41"/>
        <v>2509.4961331732738</v>
      </c>
      <c r="U204" s="101">
        <f t="shared" si="50"/>
        <v>848.2096930125665</v>
      </c>
      <c r="V204" s="304">
        <f t="shared" si="51"/>
        <v>50.189922663465481</v>
      </c>
      <c r="W204" s="308">
        <v>30</v>
      </c>
      <c r="X204" s="305">
        <f t="shared" si="52"/>
        <v>3437.8957488493056</v>
      </c>
      <c r="Y204" s="309">
        <f t="shared" si="53"/>
        <v>1.8021</v>
      </c>
    </row>
    <row r="205" spans="1:25" s="63" customFormat="1" ht="16.5" customHeight="1" x14ac:dyDescent="0.2">
      <c r="A205" s="279">
        <v>188</v>
      </c>
      <c r="B205" s="301">
        <f t="shared" si="57"/>
        <v>41.579940260114491</v>
      </c>
      <c r="C205" s="302">
        <v>21700</v>
      </c>
      <c r="D205" s="303">
        <f t="shared" si="39"/>
        <v>6262.6352604404383</v>
      </c>
      <c r="E205" s="304">
        <f t="shared" si="42"/>
        <v>2116.770718028868</v>
      </c>
      <c r="F205" s="304">
        <f t="shared" si="43"/>
        <v>125.25270520880876</v>
      </c>
      <c r="G205" s="101">
        <v>75</v>
      </c>
      <c r="H205" s="305">
        <f t="shared" si="44"/>
        <v>8579.6586836781134</v>
      </c>
      <c r="I205" s="309">
        <f t="shared" si="45"/>
        <v>4.5213999999999999</v>
      </c>
      <c r="J205" s="329">
        <f t="shared" si="58"/>
        <v>69.299900433524158</v>
      </c>
      <c r="K205" s="302">
        <v>21700</v>
      </c>
      <c r="L205" s="307">
        <f t="shared" si="40"/>
        <v>3757.581156264263</v>
      </c>
      <c r="M205" s="304">
        <f t="shared" si="46"/>
        <v>1270.0624308173208</v>
      </c>
      <c r="N205" s="304">
        <f t="shared" si="47"/>
        <v>75.151623125285255</v>
      </c>
      <c r="O205" s="308">
        <v>45</v>
      </c>
      <c r="P205" s="305">
        <f t="shared" si="48"/>
        <v>5147.7952102068693</v>
      </c>
      <c r="Q205" s="309">
        <f t="shared" si="49"/>
        <v>2.7128000000000001</v>
      </c>
      <c r="R205" s="367">
        <f t="shared" si="59"/>
        <v>103.94985065028622</v>
      </c>
      <c r="S205" s="302">
        <v>21700</v>
      </c>
      <c r="T205" s="307">
        <f t="shared" si="41"/>
        <v>2505.0541041761758</v>
      </c>
      <c r="U205" s="101">
        <f t="shared" si="50"/>
        <v>846.70828721154737</v>
      </c>
      <c r="V205" s="304">
        <f t="shared" si="51"/>
        <v>50.101082083523515</v>
      </c>
      <c r="W205" s="308">
        <v>30</v>
      </c>
      <c r="X205" s="305">
        <f t="shared" si="52"/>
        <v>3431.8634734712468</v>
      </c>
      <c r="Y205" s="309">
        <f t="shared" si="53"/>
        <v>1.8086</v>
      </c>
    </row>
    <row r="206" spans="1:25" s="63" customFormat="1" ht="16.5" customHeight="1" x14ac:dyDescent="0.2">
      <c r="A206" s="279">
        <v>189</v>
      </c>
      <c r="B206" s="301">
        <f t="shared" si="57"/>
        <v>41.653197116056994</v>
      </c>
      <c r="C206" s="302">
        <v>21700</v>
      </c>
      <c r="D206" s="303">
        <f t="shared" si="39"/>
        <v>6251.6209565968165</v>
      </c>
      <c r="E206" s="304">
        <f t="shared" si="42"/>
        <v>2113.0478833297238</v>
      </c>
      <c r="F206" s="304">
        <f t="shared" si="43"/>
        <v>125.03241913193634</v>
      </c>
      <c r="G206" s="101">
        <v>75</v>
      </c>
      <c r="H206" s="305">
        <f t="shared" si="44"/>
        <v>8564.7012590584764</v>
      </c>
      <c r="I206" s="309">
        <f t="shared" si="45"/>
        <v>4.5374999999999996</v>
      </c>
      <c r="J206" s="329">
        <f t="shared" si="58"/>
        <v>69.42199519342833</v>
      </c>
      <c r="K206" s="302">
        <v>21700</v>
      </c>
      <c r="L206" s="307">
        <f t="shared" si="40"/>
        <v>3750.9725739580899</v>
      </c>
      <c r="M206" s="304">
        <f t="shared" si="46"/>
        <v>1267.8287299978342</v>
      </c>
      <c r="N206" s="304">
        <f t="shared" si="47"/>
        <v>75.019451479161802</v>
      </c>
      <c r="O206" s="308">
        <v>45</v>
      </c>
      <c r="P206" s="305">
        <f t="shared" si="48"/>
        <v>5138.8207554350865</v>
      </c>
      <c r="Q206" s="309">
        <f t="shared" si="49"/>
        <v>2.7225000000000001</v>
      </c>
      <c r="R206" s="367">
        <f t="shared" si="59"/>
        <v>104.13299279014248</v>
      </c>
      <c r="S206" s="302">
        <v>21700</v>
      </c>
      <c r="T206" s="307">
        <f t="shared" si="41"/>
        <v>2500.6483826387271</v>
      </c>
      <c r="U206" s="101">
        <f t="shared" si="50"/>
        <v>845.21915333188963</v>
      </c>
      <c r="V206" s="304">
        <f t="shared" si="51"/>
        <v>50.012967652774542</v>
      </c>
      <c r="W206" s="308">
        <v>30</v>
      </c>
      <c r="X206" s="305">
        <f t="shared" si="52"/>
        <v>3425.8805036233912</v>
      </c>
      <c r="Y206" s="309">
        <f t="shared" si="53"/>
        <v>1.8149999999999999</v>
      </c>
    </row>
    <row r="207" spans="1:25" s="63" customFormat="1" ht="16.5" customHeight="1" x14ac:dyDescent="0.2">
      <c r="A207" s="280">
        <v>190</v>
      </c>
      <c r="B207" s="301">
        <f t="shared" si="57"/>
        <v>41.726114297769449</v>
      </c>
      <c r="C207" s="302">
        <v>21700</v>
      </c>
      <c r="D207" s="303">
        <f t="shared" si="39"/>
        <v>6240.6961295679575</v>
      </c>
      <c r="E207" s="304">
        <f t="shared" si="42"/>
        <v>2109.3552917939696</v>
      </c>
      <c r="F207" s="304">
        <f t="shared" si="43"/>
        <v>124.81392259135916</v>
      </c>
      <c r="G207" s="101">
        <v>75</v>
      </c>
      <c r="H207" s="305">
        <f t="shared" si="44"/>
        <v>8549.8653439532864</v>
      </c>
      <c r="I207" s="309">
        <f t="shared" si="45"/>
        <v>4.5534999999999997</v>
      </c>
      <c r="J207" s="329">
        <f t="shared" si="58"/>
        <v>69.543523829615751</v>
      </c>
      <c r="K207" s="302">
        <v>21700</v>
      </c>
      <c r="L207" s="307">
        <f t="shared" si="40"/>
        <v>3744.4176777407743</v>
      </c>
      <c r="M207" s="304">
        <f t="shared" si="46"/>
        <v>1265.6131750763816</v>
      </c>
      <c r="N207" s="304">
        <f t="shared" si="47"/>
        <v>74.888353554815481</v>
      </c>
      <c r="O207" s="308">
        <v>45</v>
      </c>
      <c r="P207" s="305">
        <f t="shared" si="48"/>
        <v>5129.9192063719711</v>
      </c>
      <c r="Q207" s="309">
        <f t="shared" si="49"/>
        <v>2.7321</v>
      </c>
      <c r="R207" s="367">
        <f t="shared" si="59"/>
        <v>104.31528574442362</v>
      </c>
      <c r="S207" s="302">
        <v>21700</v>
      </c>
      <c r="T207" s="307">
        <f t="shared" si="41"/>
        <v>2496.2784518271828</v>
      </c>
      <c r="U207" s="101">
        <f t="shared" si="50"/>
        <v>843.74211671758769</v>
      </c>
      <c r="V207" s="304">
        <f t="shared" si="51"/>
        <v>49.925569036543656</v>
      </c>
      <c r="W207" s="308">
        <v>30</v>
      </c>
      <c r="X207" s="305">
        <f t="shared" si="52"/>
        <v>3419.9461375813139</v>
      </c>
      <c r="Y207" s="309">
        <f t="shared" si="53"/>
        <v>1.8213999999999999</v>
      </c>
    </row>
    <row r="208" spans="1:25" s="63" customFormat="1" ht="16.5" customHeight="1" x14ac:dyDescent="0.2">
      <c r="A208" s="278">
        <v>191</v>
      </c>
      <c r="B208" s="319">
        <f t="shared" si="57"/>
        <v>41.798695371410219</v>
      </c>
      <c r="C208" s="320">
        <v>21700</v>
      </c>
      <c r="D208" s="321">
        <f t="shared" si="39"/>
        <v>6229.8595132256287</v>
      </c>
      <c r="E208" s="322">
        <f t="shared" si="42"/>
        <v>2105.6925154702622</v>
      </c>
      <c r="F208" s="322">
        <f t="shared" si="43"/>
        <v>124.59719026451258</v>
      </c>
      <c r="G208" s="106">
        <v>75</v>
      </c>
      <c r="H208" s="323">
        <f t="shared" si="44"/>
        <v>8535.1492189604032</v>
      </c>
      <c r="I208" s="328">
        <f t="shared" si="45"/>
        <v>4.5694999999999997</v>
      </c>
      <c r="J208" s="324">
        <f t="shared" si="58"/>
        <v>69.664492285683707</v>
      </c>
      <c r="K208" s="320">
        <v>21700</v>
      </c>
      <c r="L208" s="325">
        <f t="shared" si="40"/>
        <v>3737.9157079353763</v>
      </c>
      <c r="M208" s="322">
        <f t="shared" si="46"/>
        <v>1263.415509282157</v>
      </c>
      <c r="N208" s="322">
        <f t="shared" si="47"/>
        <v>74.758314158707535</v>
      </c>
      <c r="O208" s="326">
        <v>45</v>
      </c>
      <c r="P208" s="323">
        <f t="shared" si="48"/>
        <v>5121.0895313762412</v>
      </c>
      <c r="Q208" s="328">
        <f t="shared" si="49"/>
        <v>2.7416999999999998</v>
      </c>
      <c r="R208" s="366">
        <f t="shared" si="59"/>
        <v>104.49673842852555</v>
      </c>
      <c r="S208" s="320">
        <v>21700</v>
      </c>
      <c r="T208" s="325">
        <f t="shared" si="41"/>
        <v>2491.9438052902515</v>
      </c>
      <c r="U208" s="106">
        <f t="shared" si="50"/>
        <v>842.27700618810491</v>
      </c>
      <c r="V208" s="322">
        <f t="shared" si="51"/>
        <v>49.838876105805028</v>
      </c>
      <c r="W208" s="326">
        <v>30</v>
      </c>
      <c r="X208" s="323">
        <f t="shared" si="52"/>
        <v>3414.0596875841611</v>
      </c>
      <c r="Y208" s="328">
        <f t="shared" si="53"/>
        <v>1.8278000000000001</v>
      </c>
    </row>
    <row r="209" spans="1:256" s="63" customFormat="1" ht="16.5" customHeight="1" x14ac:dyDescent="0.2">
      <c r="A209" s="279">
        <v>192</v>
      </c>
      <c r="B209" s="301">
        <f t="shared" si="57"/>
        <v>41.870943847270418</v>
      </c>
      <c r="C209" s="302">
        <v>21700</v>
      </c>
      <c r="D209" s="303">
        <f t="shared" si="39"/>
        <v>6219.1098664945803</v>
      </c>
      <c r="E209" s="304">
        <f t="shared" si="42"/>
        <v>2102.0591348751677</v>
      </c>
      <c r="F209" s="304">
        <f t="shared" si="43"/>
        <v>124.38219732989161</v>
      </c>
      <c r="G209" s="101">
        <v>75</v>
      </c>
      <c r="H209" s="305">
        <f t="shared" si="44"/>
        <v>8520.5511986996389</v>
      </c>
      <c r="I209" s="309">
        <f t="shared" si="45"/>
        <v>4.5854999999999997</v>
      </c>
      <c r="J209" s="329">
        <f t="shared" si="58"/>
        <v>69.784906412117365</v>
      </c>
      <c r="K209" s="302">
        <v>21700</v>
      </c>
      <c r="L209" s="307">
        <f t="shared" si="40"/>
        <v>3731.4659198967479</v>
      </c>
      <c r="M209" s="304">
        <f t="shared" si="46"/>
        <v>1261.2354809251008</v>
      </c>
      <c r="N209" s="304">
        <f t="shared" si="47"/>
        <v>74.629318397934966</v>
      </c>
      <c r="O209" s="308">
        <v>45</v>
      </c>
      <c r="P209" s="305">
        <f t="shared" si="48"/>
        <v>5112.3307192197835</v>
      </c>
      <c r="Q209" s="309">
        <f t="shared" si="49"/>
        <v>2.7513000000000001</v>
      </c>
      <c r="R209" s="367">
        <f t="shared" si="59"/>
        <v>104.67735961817604</v>
      </c>
      <c r="S209" s="302">
        <v>21700</v>
      </c>
      <c r="T209" s="307">
        <f t="shared" si="41"/>
        <v>2487.6439465978319</v>
      </c>
      <c r="U209" s="101">
        <f t="shared" si="50"/>
        <v>840.82365395006707</v>
      </c>
      <c r="V209" s="304">
        <f t="shared" si="51"/>
        <v>49.752878931956637</v>
      </c>
      <c r="W209" s="308">
        <v>30</v>
      </c>
      <c r="X209" s="305">
        <f t="shared" si="52"/>
        <v>3408.2204794798558</v>
      </c>
      <c r="Y209" s="309">
        <f t="shared" si="53"/>
        <v>1.8342000000000001</v>
      </c>
    </row>
    <row r="210" spans="1:256" s="63" customFormat="1" ht="16.5" customHeight="1" x14ac:dyDescent="0.2">
      <c r="A210" s="279">
        <v>193</v>
      </c>
      <c r="B210" s="301">
        <f t="shared" si="57"/>
        <v>41.942863180934836</v>
      </c>
      <c r="C210" s="302">
        <v>21700</v>
      </c>
      <c r="D210" s="303">
        <f t="shared" ref="D210:D273" si="60">12*(1/B210*C210)</f>
        <v>6208.4459727195026</v>
      </c>
      <c r="E210" s="304">
        <f t="shared" si="42"/>
        <v>2098.4547387791918</v>
      </c>
      <c r="F210" s="304">
        <f t="shared" si="43"/>
        <v>124.16891945439005</v>
      </c>
      <c r="G210" s="101">
        <v>75</v>
      </c>
      <c r="H210" s="305">
        <f t="shared" si="44"/>
        <v>8506.0696309530849</v>
      </c>
      <c r="I210" s="309">
        <f t="shared" si="45"/>
        <v>4.6014999999999997</v>
      </c>
      <c r="J210" s="329">
        <f t="shared" si="58"/>
        <v>69.904771968224736</v>
      </c>
      <c r="K210" s="302">
        <v>21700</v>
      </c>
      <c r="L210" s="307">
        <f t="shared" ref="L210:L273" si="61">12*(1/J210*K210)</f>
        <v>3725.0675836317014</v>
      </c>
      <c r="M210" s="304">
        <f t="shared" si="46"/>
        <v>1259.0728432675151</v>
      </c>
      <c r="N210" s="304">
        <f t="shared" si="47"/>
        <v>74.50135167263403</v>
      </c>
      <c r="O210" s="308">
        <v>45</v>
      </c>
      <c r="P210" s="305">
        <f t="shared" si="48"/>
        <v>5103.6417785718504</v>
      </c>
      <c r="Q210" s="309">
        <f t="shared" si="49"/>
        <v>2.7608999999999999</v>
      </c>
      <c r="R210" s="367">
        <f t="shared" si="59"/>
        <v>104.85715795233709</v>
      </c>
      <c r="S210" s="302">
        <v>21700</v>
      </c>
      <c r="T210" s="307">
        <f t="shared" ref="T210:T273" si="62">12*(1/R210*S210)</f>
        <v>2483.3783890878012</v>
      </c>
      <c r="U210" s="101">
        <f t="shared" si="50"/>
        <v>839.3818955116767</v>
      </c>
      <c r="V210" s="304">
        <f t="shared" si="51"/>
        <v>49.667567781756027</v>
      </c>
      <c r="W210" s="308">
        <v>30</v>
      </c>
      <c r="X210" s="305">
        <f t="shared" si="52"/>
        <v>3402.4278523812341</v>
      </c>
      <c r="Y210" s="309">
        <f t="shared" si="53"/>
        <v>1.8406</v>
      </c>
    </row>
    <row r="211" spans="1:256" s="63" customFormat="1" ht="16.5" customHeight="1" x14ac:dyDescent="0.2">
      <c r="A211" s="279">
        <v>194</v>
      </c>
      <c r="B211" s="301">
        <f t="shared" si="57"/>
        <v>42.014456774412828</v>
      </c>
      <c r="C211" s="302">
        <v>21700</v>
      </c>
      <c r="D211" s="303">
        <f t="shared" si="60"/>
        <v>6197.8666390513918</v>
      </c>
      <c r="E211" s="304">
        <f t="shared" ref="E211:E274" si="63">D211*33.8%</f>
        <v>2094.8789239993703</v>
      </c>
      <c r="F211" s="304">
        <f t="shared" ref="F211:F274" si="64">D211*2%</f>
        <v>123.95733278102784</v>
      </c>
      <c r="G211" s="101">
        <v>75</v>
      </c>
      <c r="H211" s="305">
        <f t="shared" ref="H211:H274" si="65">SUM(D211:G211)</f>
        <v>8491.7028958317896</v>
      </c>
      <c r="I211" s="309">
        <f t="shared" ref="I211:I274" si="66">ROUND(A211/B211,4)</f>
        <v>4.6174999999999997</v>
      </c>
      <c r="J211" s="329">
        <f t="shared" si="58"/>
        <v>70.024094624021387</v>
      </c>
      <c r="K211" s="302">
        <v>21700</v>
      </c>
      <c r="L211" s="307">
        <f t="shared" si="61"/>
        <v>3718.7199834308349</v>
      </c>
      <c r="M211" s="304">
        <f t="shared" ref="M211:M274" si="67">L211*33.8%</f>
        <v>1256.9273543996221</v>
      </c>
      <c r="N211" s="304">
        <f t="shared" ref="N211:N274" si="68">L211*2%</f>
        <v>74.374399668616704</v>
      </c>
      <c r="O211" s="308">
        <v>45</v>
      </c>
      <c r="P211" s="305">
        <f t="shared" ref="P211:P274" si="69">SUM(L211:O211)</f>
        <v>5095.0217374990743</v>
      </c>
      <c r="Q211" s="309">
        <f t="shared" ref="Q211:Q274" si="70">ROUND(A211/J211,4)</f>
        <v>2.7705000000000002</v>
      </c>
      <c r="R211" s="367">
        <f t="shared" si="59"/>
        <v>105.03614193603207</v>
      </c>
      <c r="S211" s="302">
        <v>21700</v>
      </c>
      <c r="T211" s="307">
        <f t="shared" si="62"/>
        <v>2479.1466556205564</v>
      </c>
      <c r="U211" s="101">
        <f t="shared" ref="U211:U274" si="71">T211*33.8%</f>
        <v>837.95156959974804</v>
      </c>
      <c r="V211" s="304">
        <f t="shared" ref="V211:V274" si="72">T211*2%</f>
        <v>49.582933112411126</v>
      </c>
      <c r="W211" s="308">
        <v>30</v>
      </c>
      <c r="X211" s="305">
        <f t="shared" ref="X211:X274" si="73">SUM(T211:W211)</f>
        <v>3396.6811583327153</v>
      </c>
      <c r="Y211" s="309">
        <f t="shared" ref="Y211:Y274" si="74">ROUND(A211/R211,4)</f>
        <v>1.847</v>
      </c>
    </row>
    <row r="212" spans="1:256" s="63" customFormat="1" ht="16.5" customHeight="1" x14ac:dyDescent="0.2">
      <c r="A212" s="279">
        <v>195</v>
      </c>
      <c r="B212" s="301">
        <f t="shared" si="57"/>
        <v>42.085727977240118</v>
      </c>
      <c r="C212" s="302">
        <v>21700</v>
      </c>
      <c r="D212" s="303">
        <f t="shared" si="60"/>
        <v>6187.3706958526127</v>
      </c>
      <c r="E212" s="304">
        <f t="shared" si="63"/>
        <v>2091.3312951981829</v>
      </c>
      <c r="F212" s="304">
        <f t="shared" si="64"/>
        <v>123.74741391705226</v>
      </c>
      <c r="G212" s="101">
        <v>75</v>
      </c>
      <c r="H212" s="305">
        <f t="shared" si="65"/>
        <v>8477.4494049678469</v>
      </c>
      <c r="I212" s="309">
        <f t="shared" si="66"/>
        <v>4.6334</v>
      </c>
      <c r="J212" s="329">
        <f t="shared" si="58"/>
        <v>70.142879962066871</v>
      </c>
      <c r="K212" s="302">
        <v>21700</v>
      </c>
      <c r="L212" s="307">
        <f t="shared" si="61"/>
        <v>3712.4224175115678</v>
      </c>
      <c r="M212" s="304">
        <f t="shared" si="67"/>
        <v>1254.7987771189098</v>
      </c>
      <c r="N212" s="304">
        <f t="shared" si="68"/>
        <v>74.248448350231357</v>
      </c>
      <c r="O212" s="308">
        <v>45</v>
      </c>
      <c r="P212" s="305">
        <f t="shared" si="69"/>
        <v>5086.4696429807091</v>
      </c>
      <c r="Q212" s="309">
        <f t="shared" si="70"/>
        <v>2.78</v>
      </c>
      <c r="R212" s="367">
        <f t="shared" si="59"/>
        <v>105.21431994310029</v>
      </c>
      <c r="S212" s="302">
        <v>21700</v>
      </c>
      <c r="T212" s="307">
        <f t="shared" si="62"/>
        <v>2474.9482783410454</v>
      </c>
      <c r="U212" s="101">
        <f t="shared" si="71"/>
        <v>836.53251807927325</v>
      </c>
      <c r="V212" s="304">
        <f t="shared" si="72"/>
        <v>49.498965566820907</v>
      </c>
      <c r="W212" s="308">
        <v>30</v>
      </c>
      <c r="X212" s="305">
        <f t="shared" si="73"/>
        <v>3390.9797619871397</v>
      </c>
      <c r="Y212" s="309">
        <f t="shared" si="74"/>
        <v>1.8533999999999999</v>
      </c>
    </row>
    <row r="213" spans="1:256" s="63" customFormat="1" ht="16.5" customHeight="1" x14ac:dyDescent="0.2">
      <c r="A213" s="279">
        <v>196</v>
      </c>
      <c r="B213" s="301">
        <f t="shared" si="57"/>
        <v>42.156680087552495</v>
      </c>
      <c r="C213" s="302">
        <v>21700</v>
      </c>
      <c r="D213" s="303">
        <f t="shared" si="60"/>
        <v>6176.9569961199977</v>
      </c>
      <c r="E213" s="304">
        <f t="shared" si="63"/>
        <v>2087.8114646885592</v>
      </c>
      <c r="F213" s="304">
        <f t="shared" si="64"/>
        <v>123.53913992239995</v>
      </c>
      <c r="G213" s="101">
        <v>75</v>
      </c>
      <c r="H213" s="305">
        <f t="shared" si="65"/>
        <v>8463.3076007309573</v>
      </c>
      <c r="I213" s="309">
        <f t="shared" si="66"/>
        <v>4.6493000000000002</v>
      </c>
      <c r="J213" s="329">
        <f t="shared" si="58"/>
        <v>70.261133479254156</v>
      </c>
      <c r="K213" s="302">
        <v>21700</v>
      </c>
      <c r="L213" s="307">
        <f t="shared" si="61"/>
        <v>3706.1741976719986</v>
      </c>
      <c r="M213" s="304">
        <f t="shared" si="67"/>
        <v>1252.6868788131353</v>
      </c>
      <c r="N213" s="304">
        <f t="shared" si="68"/>
        <v>74.123483953439973</v>
      </c>
      <c r="O213" s="308">
        <v>45</v>
      </c>
      <c r="P213" s="305">
        <f t="shared" si="69"/>
        <v>5077.9845604385737</v>
      </c>
      <c r="Q213" s="309">
        <f t="shared" si="70"/>
        <v>2.7896000000000001</v>
      </c>
      <c r="R213" s="367">
        <f t="shared" si="59"/>
        <v>105.39170021888123</v>
      </c>
      <c r="S213" s="302">
        <v>21700</v>
      </c>
      <c r="T213" s="307">
        <f t="shared" si="62"/>
        <v>2470.7827984479995</v>
      </c>
      <c r="U213" s="101">
        <f t="shared" si="71"/>
        <v>835.1245858754238</v>
      </c>
      <c r="V213" s="304">
        <f t="shared" si="72"/>
        <v>49.415655968959989</v>
      </c>
      <c r="W213" s="308">
        <v>30</v>
      </c>
      <c r="X213" s="305">
        <f t="shared" si="73"/>
        <v>3385.3230402923832</v>
      </c>
      <c r="Y213" s="309">
        <f t="shared" si="74"/>
        <v>1.8596999999999999</v>
      </c>
    </row>
    <row r="214" spans="1:256" s="63" customFormat="1" ht="16.5" customHeight="1" x14ac:dyDescent="0.2">
      <c r="A214" s="279">
        <v>197</v>
      </c>
      <c r="B214" s="301">
        <f t="shared" si="57"/>
        <v>42.227316353132039</v>
      </c>
      <c r="C214" s="302">
        <v>21700</v>
      </c>
      <c r="D214" s="303">
        <f t="shared" si="60"/>
        <v>6166.6244149253371</v>
      </c>
      <c r="E214" s="304">
        <f t="shared" si="63"/>
        <v>2084.319052244764</v>
      </c>
      <c r="F214" s="304">
        <f t="shared" si="64"/>
        <v>123.33248829850675</v>
      </c>
      <c r="G214" s="101">
        <v>75</v>
      </c>
      <c r="H214" s="305">
        <f t="shared" si="65"/>
        <v>8449.275955468609</v>
      </c>
      <c r="I214" s="309">
        <f t="shared" si="66"/>
        <v>4.6651999999999996</v>
      </c>
      <c r="J214" s="329">
        <f t="shared" si="58"/>
        <v>70.378860588553408</v>
      </c>
      <c r="K214" s="302">
        <v>21700</v>
      </c>
      <c r="L214" s="307">
        <f t="shared" si="61"/>
        <v>3699.9746489552026</v>
      </c>
      <c r="M214" s="304">
        <f t="shared" si="67"/>
        <v>1250.5914313468584</v>
      </c>
      <c r="N214" s="304">
        <f t="shared" si="68"/>
        <v>73.999492979104048</v>
      </c>
      <c r="O214" s="308">
        <v>45</v>
      </c>
      <c r="P214" s="305">
        <f t="shared" si="69"/>
        <v>5069.5655732811647</v>
      </c>
      <c r="Q214" s="309">
        <f t="shared" si="70"/>
        <v>2.7991000000000001</v>
      </c>
      <c r="R214" s="367">
        <f t="shared" si="59"/>
        <v>105.5682908828301</v>
      </c>
      <c r="S214" s="302">
        <v>21700</v>
      </c>
      <c r="T214" s="307">
        <f t="shared" si="62"/>
        <v>2466.6497659701349</v>
      </c>
      <c r="U214" s="101">
        <f t="shared" si="71"/>
        <v>833.72762089790547</v>
      </c>
      <c r="V214" s="304">
        <f t="shared" si="72"/>
        <v>49.332995319402698</v>
      </c>
      <c r="W214" s="308">
        <v>30</v>
      </c>
      <c r="X214" s="305">
        <f t="shared" si="73"/>
        <v>3379.7103821874434</v>
      </c>
      <c r="Y214" s="309">
        <f t="shared" si="74"/>
        <v>1.8661000000000001</v>
      </c>
    </row>
    <row r="215" spans="1:256" s="63" customFormat="1" ht="16.5" customHeight="1" x14ac:dyDescent="0.2">
      <c r="A215" s="279">
        <v>198</v>
      </c>
      <c r="B215" s="301">
        <f t="shared" si="57"/>
        <v>42.297639972427028</v>
      </c>
      <c r="C215" s="302">
        <v>21700</v>
      </c>
      <c r="D215" s="303">
        <f t="shared" si="60"/>
        <v>6156.3718488726427</v>
      </c>
      <c r="E215" s="304">
        <f t="shared" si="63"/>
        <v>2080.8536849189531</v>
      </c>
      <c r="F215" s="304">
        <f t="shared" si="64"/>
        <v>123.12743697745286</v>
      </c>
      <c r="G215" s="101">
        <v>75</v>
      </c>
      <c r="H215" s="305">
        <f t="shared" si="65"/>
        <v>8435.3529707690486</v>
      </c>
      <c r="I215" s="309">
        <f t="shared" si="66"/>
        <v>4.6810999999999998</v>
      </c>
      <c r="J215" s="329">
        <f t="shared" si="58"/>
        <v>70.496066620711716</v>
      </c>
      <c r="K215" s="302">
        <v>21700</v>
      </c>
      <c r="L215" s="307">
        <f t="shared" si="61"/>
        <v>3693.8231093235859</v>
      </c>
      <c r="M215" s="304">
        <f t="shared" si="67"/>
        <v>1248.5122109513718</v>
      </c>
      <c r="N215" s="304">
        <f t="shared" si="68"/>
        <v>73.876462186471713</v>
      </c>
      <c r="O215" s="308">
        <v>45</v>
      </c>
      <c r="P215" s="305">
        <f t="shared" si="69"/>
        <v>5061.2117824614297</v>
      </c>
      <c r="Q215" s="309">
        <f t="shared" si="70"/>
        <v>2.8087</v>
      </c>
      <c r="R215" s="367">
        <f t="shared" si="59"/>
        <v>105.74409993106757</v>
      </c>
      <c r="S215" s="302">
        <v>21700</v>
      </c>
      <c r="T215" s="307">
        <f t="shared" si="62"/>
        <v>2462.5487395490572</v>
      </c>
      <c r="U215" s="101">
        <f t="shared" si="71"/>
        <v>832.34147396758124</v>
      </c>
      <c r="V215" s="304">
        <f t="shared" si="72"/>
        <v>49.250974790981147</v>
      </c>
      <c r="W215" s="308">
        <v>30</v>
      </c>
      <c r="X215" s="305">
        <f t="shared" si="73"/>
        <v>3374.1411883076198</v>
      </c>
      <c r="Y215" s="309">
        <f t="shared" si="74"/>
        <v>1.8724000000000001</v>
      </c>
    </row>
    <row r="216" spans="1:256" s="63" customFormat="1" ht="16.5" customHeight="1" x14ac:dyDescent="0.2">
      <c r="A216" s="279">
        <v>199</v>
      </c>
      <c r="B216" s="301">
        <f t="shared" si="57"/>
        <v>42.367654095546065</v>
      </c>
      <c r="C216" s="302">
        <v>21700</v>
      </c>
      <c r="D216" s="303">
        <f t="shared" si="60"/>
        <v>6146.1982155716005</v>
      </c>
      <c r="E216" s="304">
        <f t="shared" si="63"/>
        <v>2077.4149968632009</v>
      </c>
      <c r="F216" s="304">
        <f t="shared" si="64"/>
        <v>122.92396431143202</v>
      </c>
      <c r="G216" s="101">
        <v>75</v>
      </c>
      <c r="H216" s="305">
        <f t="shared" si="65"/>
        <v>8421.5371767462329</v>
      </c>
      <c r="I216" s="309">
        <f t="shared" si="66"/>
        <v>4.6970000000000001</v>
      </c>
      <c r="J216" s="329">
        <f t="shared" si="58"/>
        <v>70.612756825910111</v>
      </c>
      <c r="K216" s="302">
        <v>21700</v>
      </c>
      <c r="L216" s="307">
        <f t="shared" si="61"/>
        <v>3687.7189293429601</v>
      </c>
      <c r="M216" s="304">
        <f t="shared" si="67"/>
        <v>1246.4489981179204</v>
      </c>
      <c r="N216" s="304">
        <f t="shared" si="68"/>
        <v>73.754378586859204</v>
      </c>
      <c r="O216" s="308">
        <v>45</v>
      </c>
      <c r="P216" s="305">
        <f t="shared" si="69"/>
        <v>5052.9223060477398</v>
      </c>
      <c r="Q216" s="309">
        <f t="shared" si="70"/>
        <v>2.8182</v>
      </c>
      <c r="R216" s="367">
        <f t="shared" si="59"/>
        <v>105.91913523886515</v>
      </c>
      <c r="S216" s="302">
        <v>21700</v>
      </c>
      <c r="T216" s="307">
        <f t="shared" si="62"/>
        <v>2458.4792862286404</v>
      </c>
      <c r="U216" s="101">
        <f t="shared" si="71"/>
        <v>830.96599874528033</v>
      </c>
      <c r="V216" s="304">
        <f t="shared" si="72"/>
        <v>49.169585724572812</v>
      </c>
      <c r="W216" s="308">
        <v>30</v>
      </c>
      <c r="X216" s="305">
        <f t="shared" si="73"/>
        <v>3368.6148706984936</v>
      </c>
      <c r="Y216" s="309">
        <f t="shared" si="74"/>
        <v>1.8788</v>
      </c>
    </row>
    <row r="217" spans="1:256" s="63" customFormat="1" ht="16.5" customHeight="1" x14ac:dyDescent="0.2">
      <c r="A217" s="280">
        <v>200</v>
      </c>
      <c r="B217" s="301">
        <f t="shared" si="57"/>
        <v>42.437361825227292</v>
      </c>
      <c r="C217" s="302">
        <v>21700</v>
      </c>
      <c r="D217" s="303">
        <f t="shared" si="60"/>
        <v>6136.1024531266394</v>
      </c>
      <c r="E217" s="304">
        <f t="shared" si="63"/>
        <v>2074.0026291568038</v>
      </c>
      <c r="F217" s="304">
        <f t="shared" si="64"/>
        <v>122.72204906253279</v>
      </c>
      <c r="G217" s="101">
        <v>75</v>
      </c>
      <c r="H217" s="305">
        <f t="shared" si="65"/>
        <v>8407.8271313459773</v>
      </c>
      <c r="I217" s="309">
        <f t="shared" si="66"/>
        <v>4.7127999999999997</v>
      </c>
      <c r="J217" s="329">
        <f t="shared" si="58"/>
        <v>70.728936375378822</v>
      </c>
      <c r="K217" s="302">
        <v>21700</v>
      </c>
      <c r="L217" s="307">
        <f t="shared" si="61"/>
        <v>3681.6614718759838</v>
      </c>
      <c r="M217" s="304">
        <f t="shared" si="67"/>
        <v>1244.4015774940824</v>
      </c>
      <c r="N217" s="304">
        <f t="shared" si="68"/>
        <v>73.633229437519674</v>
      </c>
      <c r="O217" s="308">
        <v>45</v>
      </c>
      <c r="P217" s="305">
        <f t="shared" si="69"/>
        <v>5044.6962788075862</v>
      </c>
      <c r="Q217" s="309">
        <f t="shared" si="70"/>
        <v>2.8277000000000001</v>
      </c>
      <c r="R217" s="367">
        <f t="shared" si="59"/>
        <v>106.09340456306822</v>
      </c>
      <c r="S217" s="302">
        <v>21700</v>
      </c>
      <c r="T217" s="307">
        <f t="shared" si="62"/>
        <v>2454.440981250656</v>
      </c>
      <c r="U217" s="101">
        <f t="shared" si="71"/>
        <v>829.6010516627216</v>
      </c>
      <c r="V217" s="304">
        <f t="shared" si="72"/>
        <v>49.088819625013123</v>
      </c>
      <c r="W217" s="308">
        <v>30</v>
      </c>
      <c r="X217" s="305">
        <f t="shared" si="73"/>
        <v>3363.1308525383906</v>
      </c>
      <c r="Y217" s="309">
        <f t="shared" si="74"/>
        <v>1.8851</v>
      </c>
    </row>
    <row r="218" spans="1:256" s="63" customFormat="1" ht="16.5" customHeight="1" x14ac:dyDescent="0.2">
      <c r="A218" s="279">
        <v>201</v>
      </c>
      <c r="B218" s="301">
        <f t="shared" si="57"/>
        <v>42.506766217783458</v>
      </c>
      <c r="C218" s="302">
        <v>21700</v>
      </c>
      <c r="D218" s="303">
        <f t="shared" si="60"/>
        <v>6126.0835196410935</v>
      </c>
      <c r="E218" s="304">
        <f t="shared" si="63"/>
        <v>2070.6162296386892</v>
      </c>
      <c r="F218" s="304">
        <f t="shared" si="64"/>
        <v>122.52167039282187</v>
      </c>
      <c r="G218" s="101">
        <v>75</v>
      </c>
      <c r="H218" s="305">
        <f t="shared" si="65"/>
        <v>8394.2214196726036</v>
      </c>
      <c r="I218" s="309">
        <f t="shared" si="66"/>
        <v>4.7286999999999999</v>
      </c>
      <c r="J218" s="329">
        <f t="shared" si="58"/>
        <v>70.844610362972432</v>
      </c>
      <c r="K218" s="302">
        <v>21700</v>
      </c>
      <c r="L218" s="307">
        <f t="shared" si="61"/>
        <v>3675.6501117846556</v>
      </c>
      <c r="M218" s="304">
        <f t="shared" si="67"/>
        <v>1242.3697377832134</v>
      </c>
      <c r="N218" s="304">
        <f t="shared" si="68"/>
        <v>73.513002235693108</v>
      </c>
      <c r="O218" s="308">
        <v>45</v>
      </c>
      <c r="P218" s="305">
        <f t="shared" si="69"/>
        <v>5036.5328518035622</v>
      </c>
      <c r="Q218" s="309">
        <f t="shared" si="70"/>
        <v>2.8372000000000002</v>
      </c>
      <c r="R218" s="367">
        <f t="shared" si="59"/>
        <v>106.26691554445864</v>
      </c>
      <c r="S218" s="302">
        <v>21700</v>
      </c>
      <c r="T218" s="307">
        <f t="shared" si="62"/>
        <v>2450.4334078564375</v>
      </c>
      <c r="U218" s="101">
        <f t="shared" si="71"/>
        <v>828.24649185547582</v>
      </c>
      <c r="V218" s="304">
        <f t="shared" si="72"/>
        <v>49.008668157128753</v>
      </c>
      <c r="W218" s="308">
        <v>30</v>
      </c>
      <c r="X218" s="305">
        <f t="shared" si="73"/>
        <v>3357.6885678690419</v>
      </c>
      <c r="Y218" s="309">
        <f t="shared" si="74"/>
        <v>1.8915</v>
      </c>
    </row>
    <row r="219" spans="1:256" s="63" customFormat="1" ht="16.5" customHeight="1" x14ac:dyDescent="0.2">
      <c r="A219" s="279">
        <v>202</v>
      </c>
      <c r="B219" s="301">
        <f t="shared" si="57"/>
        <v>42.575870284023502</v>
      </c>
      <c r="C219" s="302">
        <v>21700</v>
      </c>
      <c r="D219" s="303">
        <f t="shared" si="60"/>
        <v>6116.1403927358942</v>
      </c>
      <c r="E219" s="304">
        <f t="shared" si="63"/>
        <v>2067.2554527447319</v>
      </c>
      <c r="F219" s="304">
        <f t="shared" si="64"/>
        <v>122.32280785471789</v>
      </c>
      <c r="G219" s="101">
        <v>75</v>
      </c>
      <c r="H219" s="305">
        <f t="shared" si="65"/>
        <v>8380.7186533353433</v>
      </c>
      <c r="I219" s="309">
        <f t="shared" si="66"/>
        <v>4.7445000000000004</v>
      </c>
      <c r="J219" s="329">
        <f t="shared" si="58"/>
        <v>70.959783806705843</v>
      </c>
      <c r="K219" s="302">
        <v>21700</v>
      </c>
      <c r="L219" s="307">
        <f t="shared" si="61"/>
        <v>3669.6842356415364</v>
      </c>
      <c r="M219" s="304">
        <f t="shared" si="67"/>
        <v>1240.3532716468392</v>
      </c>
      <c r="N219" s="304">
        <f t="shared" si="68"/>
        <v>73.393684712830733</v>
      </c>
      <c r="O219" s="308">
        <v>45</v>
      </c>
      <c r="P219" s="305">
        <f t="shared" si="69"/>
        <v>5028.431192001206</v>
      </c>
      <c r="Q219" s="309">
        <f t="shared" si="70"/>
        <v>2.8466999999999998</v>
      </c>
      <c r="R219" s="367">
        <f t="shared" si="59"/>
        <v>106.43967571005875</v>
      </c>
      <c r="S219" s="302">
        <v>21700</v>
      </c>
      <c r="T219" s="307">
        <f t="shared" si="62"/>
        <v>2446.4561570943579</v>
      </c>
      <c r="U219" s="101">
        <f t="shared" si="71"/>
        <v>826.90218109789294</v>
      </c>
      <c r="V219" s="304">
        <f t="shared" si="72"/>
        <v>48.92912314188716</v>
      </c>
      <c r="W219" s="308">
        <v>30</v>
      </c>
      <c r="X219" s="305">
        <f t="shared" si="73"/>
        <v>3352.2874613341378</v>
      </c>
      <c r="Y219" s="309">
        <f t="shared" si="74"/>
        <v>1.8977999999999999</v>
      </c>
    </row>
    <row r="220" spans="1:256" s="63" customFormat="1" ht="16.5" customHeight="1" x14ac:dyDescent="0.2">
      <c r="A220" s="279">
        <v>203</v>
      </c>
      <c r="B220" s="301">
        <f t="shared" si="57"/>
        <v>42.64467699015146</v>
      </c>
      <c r="C220" s="302">
        <v>21700</v>
      </c>
      <c r="D220" s="303">
        <f t="shared" si="60"/>
        <v>6106.2720690823353</v>
      </c>
      <c r="E220" s="304">
        <f t="shared" si="63"/>
        <v>2063.9199593498292</v>
      </c>
      <c r="F220" s="304">
        <f t="shared" si="64"/>
        <v>122.12544138164671</v>
      </c>
      <c r="G220" s="101">
        <v>75</v>
      </c>
      <c r="H220" s="305">
        <f t="shared" si="65"/>
        <v>8367.31746981381</v>
      </c>
      <c r="I220" s="309">
        <f t="shared" si="66"/>
        <v>4.7603</v>
      </c>
      <c r="J220" s="329">
        <f t="shared" si="58"/>
        <v>71.074461650252431</v>
      </c>
      <c r="K220" s="302">
        <v>21700</v>
      </c>
      <c r="L220" s="307">
        <f t="shared" si="61"/>
        <v>3663.763241449401</v>
      </c>
      <c r="M220" s="304">
        <f t="shared" si="67"/>
        <v>1238.3519756098974</v>
      </c>
      <c r="N220" s="304">
        <f t="shared" si="68"/>
        <v>73.275264828988028</v>
      </c>
      <c r="O220" s="308">
        <v>45</v>
      </c>
      <c r="P220" s="305">
        <f t="shared" si="69"/>
        <v>5020.3904818882866</v>
      </c>
      <c r="Q220" s="309">
        <f t="shared" si="70"/>
        <v>2.8561999999999999</v>
      </c>
      <c r="R220" s="367">
        <f t="shared" si="59"/>
        <v>106.61169247537865</v>
      </c>
      <c r="S220" s="302">
        <v>21700</v>
      </c>
      <c r="T220" s="307">
        <f t="shared" si="62"/>
        <v>2442.5088276329343</v>
      </c>
      <c r="U220" s="101">
        <f t="shared" si="71"/>
        <v>825.56798373993172</v>
      </c>
      <c r="V220" s="304">
        <f t="shared" si="72"/>
        <v>48.850176552658688</v>
      </c>
      <c r="W220" s="308">
        <v>30</v>
      </c>
      <c r="X220" s="305">
        <f t="shared" si="73"/>
        <v>3346.9269879255244</v>
      </c>
      <c r="Y220" s="309">
        <f t="shared" si="74"/>
        <v>1.9040999999999999</v>
      </c>
    </row>
    <row r="221" spans="1:256" s="240" customFormat="1" ht="16.5" customHeight="1" x14ac:dyDescent="0.2">
      <c r="A221" s="279">
        <v>204</v>
      </c>
      <c r="B221" s="341">
        <f t="shared" si="57"/>
        <v>42.713189258643155</v>
      </c>
      <c r="C221" s="342">
        <v>21700</v>
      </c>
      <c r="D221" s="303">
        <f t="shared" si="60"/>
        <v>6096.4775639484051</v>
      </c>
      <c r="E221" s="343">
        <f t="shared" si="63"/>
        <v>2060.6094166145608</v>
      </c>
      <c r="F221" s="343">
        <f t="shared" si="64"/>
        <v>121.92955127896811</v>
      </c>
      <c r="G221" s="101">
        <v>75</v>
      </c>
      <c r="H221" s="344">
        <f t="shared" si="65"/>
        <v>8354.0165318419349</v>
      </c>
      <c r="I221" s="348">
        <f t="shared" si="66"/>
        <v>4.7759999999999998</v>
      </c>
      <c r="J221" s="329">
        <f t="shared" si="58"/>
        <v>71.188648764405258</v>
      </c>
      <c r="K221" s="342">
        <v>21700</v>
      </c>
      <c r="L221" s="345">
        <f t="shared" si="61"/>
        <v>3657.8865383690427</v>
      </c>
      <c r="M221" s="343">
        <f t="shared" si="67"/>
        <v>1236.3656499687363</v>
      </c>
      <c r="N221" s="343">
        <f t="shared" si="68"/>
        <v>73.157730767380855</v>
      </c>
      <c r="O221" s="308">
        <v>45</v>
      </c>
      <c r="P221" s="344">
        <f t="shared" si="69"/>
        <v>5012.40991910516</v>
      </c>
      <c r="Q221" s="348">
        <f t="shared" si="70"/>
        <v>2.8656000000000001</v>
      </c>
      <c r="R221" s="370">
        <f t="shared" si="59"/>
        <v>106.78297314660789</v>
      </c>
      <c r="S221" s="342">
        <v>21700</v>
      </c>
      <c r="T221" s="345">
        <f t="shared" si="62"/>
        <v>2438.5910255793624</v>
      </c>
      <c r="U221" s="347">
        <f t="shared" si="71"/>
        <v>824.24376664582439</v>
      </c>
      <c r="V221" s="343">
        <f t="shared" si="72"/>
        <v>48.771820511587251</v>
      </c>
      <c r="W221" s="308">
        <v>30</v>
      </c>
      <c r="X221" s="344">
        <f t="shared" si="73"/>
        <v>3341.606612736774</v>
      </c>
      <c r="Y221" s="348">
        <f t="shared" si="74"/>
        <v>1.9104000000000001</v>
      </c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3"/>
      <c r="DF221" s="63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63"/>
      <c r="EW221" s="63"/>
      <c r="EX221" s="63"/>
      <c r="EY221" s="63"/>
      <c r="EZ221" s="63"/>
      <c r="FA221" s="63"/>
      <c r="FB221" s="63"/>
      <c r="FC221" s="63"/>
      <c r="FD221" s="63"/>
      <c r="FE221" s="63"/>
      <c r="FF221" s="63"/>
      <c r="FG221" s="63"/>
      <c r="FH221" s="63"/>
      <c r="FI221" s="63"/>
      <c r="FJ221" s="63"/>
      <c r="FK221" s="63"/>
      <c r="FL221" s="63"/>
      <c r="FM221" s="63"/>
      <c r="FN221" s="63"/>
      <c r="FO221" s="63"/>
      <c r="FP221" s="63"/>
      <c r="FQ221" s="63"/>
      <c r="FR221" s="63"/>
      <c r="FS221" s="63"/>
      <c r="FT221" s="63"/>
      <c r="FU221" s="63"/>
      <c r="FV221" s="63"/>
      <c r="FW221" s="63"/>
      <c r="FX221" s="63"/>
      <c r="FY221" s="63"/>
      <c r="FZ221" s="63"/>
      <c r="GA221" s="63"/>
      <c r="GB221" s="63"/>
      <c r="GC221" s="63"/>
      <c r="GD221" s="63"/>
      <c r="GE221" s="63"/>
      <c r="GF221" s="63"/>
      <c r="GG221" s="63"/>
      <c r="GH221" s="63"/>
      <c r="GI221" s="63"/>
      <c r="GJ221" s="63"/>
      <c r="GK221" s="63"/>
      <c r="GL221" s="63"/>
      <c r="GM221" s="63"/>
      <c r="GN221" s="63"/>
      <c r="GO221" s="63"/>
      <c r="GP221" s="63"/>
      <c r="GQ221" s="63"/>
      <c r="GR221" s="63"/>
      <c r="GS221" s="63"/>
      <c r="GT221" s="63"/>
      <c r="GU221" s="63"/>
      <c r="GV221" s="63"/>
      <c r="GW221" s="63"/>
      <c r="GX221" s="63"/>
      <c r="GY221" s="63"/>
      <c r="GZ221" s="63"/>
      <c r="HA221" s="63"/>
      <c r="HB221" s="63"/>
      <c r="HC221" s="63"/>
      <c r="HD221" s="63"/>
      <c r="HE221" s="63"/>
      <c r="HF221" s="63"/>
      <c r="HG221" s="63"/>
      <c r="HH221" s="63"/>
      <c r="HI221" s="63"/>
      <c r="HJ221" s="63"/>
      <c r="HK221" s="63"/>
      <c r="HL221" s="63"/>
      <c r="HM221" s="63"/>
      <c r="HN221" s="63"/>
      <c r="HO221" s="63"/>
      <c r="HP221" s="63"/>
      <c r="HQ221" s="63"/>
      <c r="HR221" s="63"/>
      <c r="HS221" s="63"/>
      <c r="HT221" s="63"/>
      <c r="HU221" s="63"/>
      <c r="HV221" s="63"/>
      <c r="HW221" s="63"/>
      <c r="HX221" s="63"/>
      <c r="HY221" s="63"/>
      <c r="HZ221" s="63"/>
      <c r="IA221" s="63"/>
      <c r="IB221" s="63"/>
      <c r="IC221" s="63"/>
      <c r="ID221" s="63"/>
      <c r="IE221" s="63"/>
      <c r="IF221" s="63"/>
      <c r="IG221" s="63"/>
      <c r="IH221" s="63"/>
      <c r="II221" s="63"/>
      <c r="IJ221" s="63"/>
      <c r="IK221" s="63"/>
      <c r="IL221" s="63"/>
      <c r="IM221" s="63"/>
      <c r="IN221" s="63"/>
      <c r="IO221" s="63"/>
      <c r="IP221" s="63"/>
      <c r="IQ221" s="63"/>
      <c r="IR221" s="63"/>
      <c r="IS221" s="63"/>
      <c r="IT221" s="63"/>
      <c r="IU221" s="63"/>
      <c r="IV221" s="63"/>
    </row>
    <row r="222" spans="1:256" s="240" customFormat="1" ht="16.5" customHeight="1" x14ac:dyDescent="0.2">
      <c r="A222" s="278">
        <v>205</v>
      </c>
      <c r="B222" s="349">
        <f t="shared" si="57"/>
        <v>42.781409969101581</v>
      </c>
      <c r="C222" s="350">
        <v>21700</v>
      </c>
      <c r="D222" s="321">
        <f t="shared" si="60"/>
        <v>6086.7559107582274</v>
      </c>
      <c r="E222" s="351">
        <f t="shared" si="63"/>
        <v>2057.3234978362807</v>
      </c>
      <c r="F222" s="351">
        <f t="shared" si="64"/>
        <v>121.73511821516455</v>
      </c>
      <c r="G222" s="106">
        <v>75</v>
      </c>
      <c r="H222" s="352">
        <f t="shared" si="65"/>
        <v>8340.8145268096723</v>
      </c>
      <c r="I222" s="356">
        <f t="shared" si="66"/>
        <v>4.7918000000000003</v>
      </c>
      <c r="J222" s="324">
        <f t="shared" si="58"/>
        <v>71.302349948502638</v>
      </c>
      <c r="K222" s="350">
        <v>21700</v>
      </c>
      <c r="L222" s="353">
        <f t="shared" si="61"/>
        <v>3652.0535464549362</v>
      </c>
      <c r="M222" s="351">
        <f t="shared" si="67"/>
        <v>1234.3940987017684</v>
      </c>
      <c r="N222" s="351">
        <f t="shared" si="68"/>
        <v>73.041070929098723</v>
      </c>
      <c r="O222" s="326">
        <v>45</v>
      </c>
      <c r="P222" s="352">
        <f t="shared" si="69"/>
        <v>5004.4887160858034</v>
      </c>
      <c r="Q222" s="356">
        <f t="shared" si="70"/>
        <v>2.8751000000000002</v>
      </c>
      <c r="R222" s="371">
        <f t="shared" si="59"/>
        <v>106.95352492275394</v>
      </c>
      <c r="S222" s="350">
        <v>21700</v>
      </c>
      <c r="T222" s="353">
        <f t="shared" si="62"/>
        <v>2434.7023643032912</v>
      </c>
      <c r="U222" s="355">
        <f t="shared" si="71"/>
        <v>822.92939913451232</v>
      </c>
      <c r="V222" s="351">
        <f t="shared" si="72"/>
        <v>48.694047286065825</v>
      </c>
      <c r="W222" s="326">
        <v>30</v>
      </c>
      <c r="X222" s="352">
        <f t="shared" si="73"/>
        <v>3336.3258107238698</v>
      </c>
      <c r="Y222" s="356">
        <f t="shared" si="74"/>
        <v>1.9167000000000001</v>
      </c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  <c r="DA222" s="63"/>
      <c r="DB222" s="63"/>
      <c r="DC222" s="63"/>
      <c r="DD222" s="63"/>
      <c r="DE222" s="63"/>
      <c r="DF222" s="63"/>
      <c r="DG222" s="63"/>
      <c r="DH222" s="63"/>
      <c r="DI222" s="63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  <c r="EJ222" s="63"/>
      <c r="EK222" s="63"/>
      <c r="EL222" s="63"/>
      <c r="EM222" s="63"/>
      <c r="EN222" s="63"/>
      <c r="EO222" s="63"/>
      <c r="EP222" s="63"/>
      <c r="EQ222" s="63"/>
      <c r="ER222" s="63"/>
      <c r="ES222" s="63"/>
      <c r="ET222" s="63"/>
      <c r="EU222" s="63"/>
      <c r="EV222" s="63"/>
      <c r="EW222" s="63"/>
      <c r="EX222" s="63"/>
      <c r="EY222" s="63"/>
      <c r="EZ222" s="63"/>
      <c r="FA222" s="63"/>
      <c r="FB222" s="63"/>
      <c r="FC222" s="63"/>
      <c r="FD222" s="63"/>
      <c r="FE222" s="63"/>
      <c r="FF222" s="63"/>
      <c r="FG222" s="63"/>
      <c r="FH222" s="63"/>
      <c r="FI222" s="63"/>
      <c r="FJ222" s="63"/>
      <c r="FK222" s="63"/>
      <c r="FL222" s="63"/>
      <c r="FM222" s="63"/>
      <c r="FN222" s="63"/>
      <c r="FO222" s="63"/>
      <c r="FP222" s="63"/>
      <c r="FQ222" s="63"/>
      <c r="FR222" s="63"/>
      <c r="FS222" s="63"/>
      <c r="FT222" s="63"/>
      <c r="FU222" s="63"/>
      <c r="FV222" s="63"/>
      <c r="FW222" s="63"/>
      <c r="FX222" s="63"/>
      <c r="FY222" s="63"/>
      <c r="FZ222" s="63"/>
      <c r="GA222" s="63"/>
      <c r="GB222" s="63"/>
      <c r="GC222" s="63"/>
      <c r="GD222" s="63"/>
      <c r="GE222" s="63"/>
      <c r="GF222" s="63"/>
      <c r="GG222" s="63"/>
      <c r="GH222" s="63"/>
      <c r="GI222" s="63"/>
      <c r="GJ222" s="63"/>
      <c r="GK222" s="63"/>
      <c r="GL222" s="63"/>
      <c r="GM222" s="63"/>
      <c r="GN222" s="63"/>
      <c r="GO222" s="63"/>
      <c r="GP222" s="63"/>
      <c r="GQ222" s="63"/>
      <c r="GR222" s="63"/>
      <c r="GS222" s="63"/>
      <c r="GT222" s="63"/>
      <c r="GU222" s="63"/>
      <c r="GV222" s="63"/>
      <c r="GW222" s="63"/>
      <c r="GX222" s="63"/>
      <c r="GY222" s="63"/>
      <c r="GZ222" s="63"/>
      <c r="HA222" s="63"/>
      <c r="HB222" s="63"/>
      <c r="HC222" s="63"/>
      <c r="HD222" s="63"/>
      <c r="HE222" s="63"/>
      <c r="HF222" s="63"/>
      <c r="HG222" s="63"/>
      <c r="HH222" s="63"/>
      <c r="HI222" s="63"/>
      <c r="HJ222" s="63"/>
      <c r="HK222" s="63"/>
      <c r="HL222" s="63"/>
      <c r="HM222" s="63"/>
      <c r="HN222" s="63"/>
      <c r="HO222" s="63"/>
      <c r="HP222" s="63"/>
      <c r="HQ222" s="63"/>
      <c r="HR222" s="63"/>
      <c r="HS222" s="63"/>
      <c r="HT222" s="63"/>
      <c r="HU222" s="63"/>
      <c r="HV222" s="63"/>
      <c r="HW222" s="63"/>
      <c r="HX222" s="63"/>
      <c r="HY222" s="63"/>
      <c r="HZ222" s="63"/>
      <c r="IA222" s="63"/>
      <c r="IB222" s="63"/>
      <c r="IC222" s="63"/>
      <c r="ID222" s="63"/>
      <c r="IE222" s="63"/>
      <c r="IF222" s="63"/>
      <c r="IG222" s="63"/>
      <c r="IH222" s="63"/>
      <c r="II222" s="63"/>
      <c r="IJ222" s="63"/>
      <c r="IK222" s="63"/>
      <c r="IL222" s="63"/>
      <c r="IM222" s="63"/>
      <c r="IN222" s="63"/>
      <c r="IO222" s="63"/>
      <c r="IP222" s="63"/>
      <c r="IQ222" s="63"/>
      <c r="IR222" s="63"/>
      <c r="IS222" s="63"/>
      <c r="IT222" s="63"/>
      <c r="IU222" s="63"/>
      <c r="IV222" s="63"/>
    </row>
    <row r="223" spans="1:256" s="240" customFormat="1" ht="16.5" customHeight="1" x14ac:dyDescent="0.2">
      <c r="A223" s="279">
        <v>206</v>
      </c>
      <c r="B223" s="341">
        <f t="shared" si="57"/>
        <v>42.849341959091362</v>
      </c>
      <c r="C223" s="342">
        <v>21700</v>
      </c>
      <c r="D223" s="303">
        <f t="shared" si="60"/>
        <v>6077.1061606641742</v>
      </c>
      <c r="E223" s="343">
        <f t="shared" si="63"/>
        <v>2054.0618823044906</v>
      </c>
      <c r="F223" s="343">
        <f t="shared" si="64"/>
        <v>121.54212321328349</v>
      </c>
      <c r="G223" s="101">
        <v>75</v>
      </c>
      <c r="H223" s="344">
        <f t="shared" si="65"/>
        <v>8327.7101661819488</v>
      </c>
      <c r="I223" s="348">
        <f t="shared" si="66"/>
        <v>4.8075000000000001</v>
      </c>
      <c r="J223" s="329">
        <f t="shared" si="58"/>
        <v>71.415569931818936</v>
      </c>
      <c r="K223" s="342">
        <v>21700</v>
      </c>
      <c r="L223" s="345">
        <f t="shared" si="61"/>
        <v>3646.2636963985042</v>
      </c>
      <c r="M223" s="343">
        <f t="shared" si="67"/>
        <v>1232.4371293826944</v>
      </c>
      <c r="N223" s="343">
        <f t="shared" si="68"/>
        <v>72.925273927970082</v>
      </c>
      <c r="O223" s="308">
        <v>45</v>
      </c>
      <c r="P223" s="344">
        <f t="shared" si="69"/>
        <v>4996.6260997091686</v>
      </c>
      <c r="Q223" s="348">
        <f t="shared" si="70"/>
        <v>2.8845000000000001</v>
      </c>
      <c r="R223" s="370">
        <f t="shared" si="59"/>
        <v>107.1233548977284</v>
      </c>
      <c r="S223" s="342">
        <v>21700</v>
      </c>
      <c r="T223" s="345">
        <f t="shared" si="62"/>
        <v>2430.8424642656692</v>
      </c>
      <c r="U223" s="347">
        <f t="shared" si="71"/>
        <v>821.62475292179613</v>
      </c>
      <c r="V223" s="343">
        <f t="shared" si="72"/>
        <v>48.616849285313386</v>
      </c>
      <c r="W223" s="308">
        <v>30</v>
      </c>
      <c r="X223" s="344">
        <f t="shared" si="73"/>
        <v>3331.0840664727789</v>
      </c>
      <c r="Y223" s="348">
        <f t="shared" si="74"/>
        <v>1.923</v>
      </c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3"/>
      <c r="EK223" s="63"/>
      <c r="EL223" s="63"/>
      <c r="EM223" s="63"/>
      <c r="EN223" s="63"/>
      <c r="EO223" s="63"/>
      <c r="EP223" s="63"/>
      <c r="EQ223" s="63"/>
      <c r="ER223" s="63"/>
      <c r="ES223" s="63"/>
      <c r="ET223" s="63"/>
      <c r="EU223" s="63"/>
      <c r="EV223" s="63"/>
      <c r="EW223" s="63"/>
      <c r="EX223" s="63"/>
      <c r="EY223" s="63"/>
      <c r="EZ223" s="63"/>
      <c r="FA223" s="63"/>
      <c r="FB223" s="63"/>
      <c r="FC223" s="63"/>
      <c r="FD223" s="63"/>
      <c r="FE223" s="63"/>
      <c r="FF223" s="63"/>
      <c r="FG223" s="63"/>
      <c r="FH223" s="63"/>
      <c r="FI223" s="63"/>
      <c r="FJ223" s="63"/>
      <c r="FK223" s="63"/>
      <c r="FL223" s="63"/>
      <c r="FM223" s="63"/>
      <c r="FN223" s="63"/>
      <c r="FO223" s="63"/>
      <c r="FP223" s="63"/>
      <c r="FQ223" s="63"/>
      <c r="FR223" s="63"/>
      <c r="FS223" s="63"/>
      <c r="FT223" s="63"/>
      <c r="FU223" s="63"/>
      <c r="FV223" s="63"/>
      <c r="FW223" s="63"/>
      <c r="FX223" s="63"/>
      <c r="FY223" s="63"/>
      <c r="FZ223" s="63"/>
      <c r="GA223" s="63"/>
      <c r="GB223" s="63"/>
      <c r="GC223" s="63"/>
      <c r="GD223" s="63"/>
      <c r="GE223" s="63"/>
      <c r="GF223" s="63"/>
      <c r="GG223" s="63"/>
      <c r="GH223" s="63"/>
      <c r="GI223" s="63"/>
      <c r="GJ223" s="63"/>
      <c r="GK223" s="63"/>
      <c r="GL223" s="63"/>
      <c r="GM223" s="63"/>
      <c r="GN223" s="63"/>
      <c r="GO223" s="63"/>
      <c r="GP223" s="63"/>
      <c r="GQ223" s="63"/>
      <c r="GR223" s="63"/>
      <c r="GS223" s="63"/>
      <c r="GT223" s="63"/>
      <c r="GU223" s="63"/>
      <c r="GV223" s="63"/>
      <c r="GW223" s="63"/>
      <c r="GX223" s="63"/>
      <c r="GY223" s="63"/>
      <c r="GZ223" s="63"/>
      <c r="HA223" s="63"/>
      <c r="HB223" s="63"/>
      <c r="HC223" s="63"/>
      <c r="HD223" s="63"/>
      <c r="HE223" s="63"/>
      <c r="HF223" s="63"/>
      <c r="HG223" s="63"/>
      <c r="HH223" s="63"/>
      <c r="HI223" s="63"/>
      <c r="HJ223" s="63"/>
      <c r="HK223" s="63"/>
      <c r="HL223" s="63"/>
      <c r="HM223" s="63"/>
      <c r="HN223" s="63"/>
      <c r="HO223" s="63"/>
      <c r="HP223" s="63"/>
      <c r="HQ223" s="63"/>
      <c r="HR223" s="63"/>
      <c r="HS223" s="63"/>
      <c r="HT223" s="63"/>
      <c r="HU223" s="63"/>
      <c r="HV223" s="63"/>
      <c r="HW223" s="63"/>
      <c r="HX223" s="63"/>
      <c r="HY223" s="63"/>
      <c r="HZ223" s="63"/>
      <c r="IA223" s="63"/>
      <c r="IB223" s="63"/>
      <c r="IC223" s="63"/>
      <c r="ID223" s="63"/>
      <c r="IE223" s="63"/>
      <c r="IF223" s="63"/>
      <c r="IG223" s="63"/>
      <c r="IH223" s="63"/>
      <c r="II223" s="63"/>
      <c r="IJ223" s="63"/>
      <c r="IK223" s="63"/>
      <c r="IL223" s="63"/>
      <c r="IM223" s="63"/>
      <c r="IN223" s="63"/>
      <c r="IO223" s="63"/>
      <c r="IP223" s="63"/>
      <c r="IQ223" s="63"/>
      <c r="IR223" s="63"/>
      <c r="IS223" s="63"/>
      <c r="IT223" s="63"/>
      <c r="IU223" s="63"/>
      <c r="IV223" s="63"/>
    </row>
    <row r="224" spans="1:256" s="240" customFormat="1" ht="16.5" customHeight="1" x14ac:dyDescent="0.2">
      <c r="A224" s="279">
        <v>207</v>
      </c>
      <c r="B224" s="341">
        <f t="shared" si="57"/>
        <v>42.916988024953149</v>
      </c>
      <c r="C224" s="342">
        <v>21700</v>
      </c>
      <c r="D224" s="303">
        <f t="shared" si="60"/>
        <v>6067.5273821311994</v>
      </c>
      <c r="E224" s="343">
        <f t="shared" si="63"/>
        <v>2050.8242551603453</v>
      </c>
      <c r="F224" s="343">
        <f t="shared" si="64"/>
        <v>121.35054764262399</v>
      </c>
      <c r="G224" s="101">
        <v>75</v>
      </c>
      <c r="H224" s="344">
        <f t="shared" si="65"/>
        <v>8314.7021849341691</v>
      </c>
      <c r="I224" s="348">
        <f t="shared" si="66"/>
        <v>4.8232999999999997</v>
      </c>
      <c r="J224" s="329">
        <f t="shared" si="58"/>
        <v>71.528313374921922</v>
      </c>
      <c r="K224" s="342">
        <v>21700</v>
      </c>
      <c r="L224" s="345">
        <f t="shared" si="61"/>
        <v>3640.5164292787194</v>
      </c>
      <c r="M224" s="343">
        <f t="shared" si="67"/>
        <v>1230.494553096207</v>
      </c>
      <c r="N224" s="343">
        <f t="shared" si="68"/>
        <v>72.810328585574396</v>
      </c>
      <c r="O224" s="308">
        <v>45</v>
      </c>
      <c r="P224" s="344">
        <f t="shared" si="69"/>
        <v>4988.8213109605003</v>
      </c>
      <c r="Q224" s="348">
        <f t="shared" si="70"/>
        <v>2.8940000000000001</v>
      </c>
      <c r="R224" s="370">
        <f t="shared" si="59"/>
        <v>107.29247006238286</v>
      </c>
      <c r="S224" s="342">
        <v>21700</v>
      </c>
      <c r="T224" s="345">
        <f t="shared" si="62"/>
        <v>2427.0109528524799</v>
      </c>
      <c r="U224" s="347">
        <f t="shared" si="71"/>
        <v>820.32970206413813</v>
      </c>
      <c r="V224" s="343">
        <f t="shared" si="72"/>
        <v>48.540219057049597</v>
      </c>
      <c r="W224" s="308">
        <v>30</v>
      </c>
      <c r="X224" s="344">
        <f t="shared" si="73"/>
        <v>3325.8808739736673</v>
      </c>
      <c r="Y224" s="348">
        <f t="shared" si="74"/>
        <v>1.9293</v>
      </c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3"/>
      <c r="EK224" s="63"/>
      <c r="EL224" s="63"/>
      <c r="EM224" s="63"/>
      <c r="EN224" s="63"/>
      <c r="EO224" s="63"/>
      <c r="EP224" s="63"/>
      <c r="EQ224" s="63"/>
      <c r="ER224" s="63"/>
      <c r="ES224" s="63"/>
      <c r="ET224" s="63"/>
      <c r="EU224" s="63"/>
      <c r="EV224" s="63"/>
      <c r="EW224" s="63"/>
      <c r="EX224" s="63"/>
      <c r="EY224" s="63"/>
      <c r="EZ224" s="63"/>
      <c r="FA224" s="63"/>
      <c r="FB224" s="63"/>
      <c r="FC224" s="63"/>
      <c r="FD224" s="63"/>
      <c r="FE224" s="63"/>
      <c r="FF224" s="63"/>
      <c r="FG224" s="63"/>
      <c r="FH224" s="63"/>
      <c r="FI224" s="63"/>
      <c r="FJ224" s="63"/>
      <c r="FK224" s="63"/>
      <c r="FL224" s="63"/>
      <c r="FM224" s="63"/>
      <c r="FN224" s="63"/>
      <c r="FO224" s="63"/>
      <c r="FP224" s="63"/>
      <c r="FQ224" s="63"/>
      <c r="FR224" s="63"/>
      <c r="FS224" s="63"/>
      <c r="FT224" s="63"/>
      <c r="FU224" s="63"/>
      <c r="FV224" s="63"/>
      <c r="FW224" s="63"/>
      <c r="FX224" s="63"/>
      <c r="FY224" s="63"/>
      <c r="FZ224" s="63"/>
      <c r="GA224" s="63"/>
      <c r="GB224" s="63"/>
      <c r="GC224" s="63"/>
      <c r="GD224" s="63"/>
      <c r="GE224" s="63"/>
      <c r="GF224" s="63"/>
      <c r="GG224" s="63"/>
      <c r="GH224" s="63"/>
      <c r="GI224" s="63"/>
      <c r="GJ224" s="63"/>
      <c r="GK224" s="63"/>
      <c r="GL224" s="63"/>
      <c r="GM224" s="63"/>
      <c r="GN224" s="63"/>
      <c r="GO224" s="63"/>
      <c r="GP224" s="63"/>
      <c r="GQ224" s="63"/>
      <c r="GR224" s="63"/>
      <c r="GS224" s="63"/>
      <c r="GT224" s="63"/>
      <c r="GU224" s="63"/>
      <c r="GV224" s="63"/>
      <c r="GW224" s="63"/>
      <c r="GX224" s="63"/>
      <c r="GY224" s="63"/>
      <c r="GZ224" s="63"/>
      <c r="HA224" s="63"/>
      <c r="HB224" s="63"/>
      <c r="HC224" s="63"/>
      <c r="HD224" s="63"/>
      <c r="HE224" s="63"/>
      <c r="HF224" s="63"/>
      <c r="HG224" s="63"/>
      <c r="HH224" s="63"/>
      <c r="HI224" s="63"/>
      <c r="HJ224" s="63"/>
      <c r="HK224" s="63"/>
      <c r="HL224" s="63"/>
      <c r="HM224" s="63"/>
      <c r="HN224" s="63"/>
      <c r="HO224" s="63"/>
      <c r="HP224" s="63"/>
      <c r="HQ224" s="63"/>
      <c r="HR224" s="63"/>
      <c r="HS224" s="63"/>
      <c r="HT224" s="63"/>
      <c r="HU224" s="63"/>
      <c r="HV224" s="63"/>
      <c r="HW224" s="63"/>
      <c r="HX224" s="63"/>
      <c r="HY224" s="63"/>
      <c r="HZ224" s="63"/>
      <c r="IA224" s="63"/>
      <c r="IB224" s="63"/>
      <c r="IC224" s="63"/>
      <c r="ID224" s="63"/>
      <c r="IE224" s="63"/>
      <c r="IF224" s="63"/>
      <c r="IG224" s="63"/>
      <c r="IH224" s="63"/>
      <c r="II224" s="63"/>
      <c r="IJ224" s="63"/>
      <c r="IK224" s="63"/>
      <c r="IL224" s="63"/>
      <c r="IM224" s="63"/>
      <c r="IN224" s="63"/>
      <c r="IO224" s="63"/>
      <c r="IP224" s="63"/>
      <c r="IQ224" s="63"/>
      <c r="IR224" s="63"/>
      <c r="IS224" s="63"/>
      <c r="IT224" s="63"/>
      <c r="IU224" s="63"/>
      <c r="IV224" s="63"/>
    </row>
    <row r="225" spans="1:256" s="240" customFormat="1" ht="16.5" customHeight="1" x14ac:dyDescent="0.2">
      <c r="A225" s="279">
        <v>208</v>
      </c>
      <c r="B225" s="341">
        <f t="shared" si="57"/>
        <v>42.984350922598217</v>
      </c>
      <c r="C225" s="342">
        <v>21700</v>
      </c>
      <c r="D225" s="303">
        <f t="shared" si="60"/>
        <v>6058.0186605330264</v>
      </c>
      <c r="E225" s="343">
        <f t="shared" si="63"/>
        <v>2047.6103072601627</v>
      </c>
      <c r="F225" s="343">
        <f t="shared" si="64"/>
        <v>121.16037321066052</v>
      </c>
      <c r="G225" s="101">
        <v>75</v>
      </c>
      <c r="H225" s="344">
        <f t="shared" si="65"/>
        <v>8301.7893410038505</v>
      </c>
      <c r="I225" s="348">
        <f t="shared" si="66"/>
        <v>4.8390000000000004</v>
      </c>
      <c r="J225" s="329">
        <f t="shared" si="58"/>
        <v>71.640584870997031</v>
      </c>
      <c r="K225" s="342">
        <v>21700</v>
      </c>
      <c r="L225" s="345">
        <f t="shared" si="61"/>
        <v>3634.8111963198153</v>
      </c>
      <c r="M225" s="343">
        <f t="shared" si="67"/>
        <v>1228.5661843560974</v>
      </c>
      <c r="N225" s="343">
        <f t="shared" si="68"/>
        <v>72.696223926396314</v>
      </c>
      <c r="O225" s="308">
        <v>45</v>
      </c>
      <c r="P225" s="344">
        <f t="shared" si="69"/>
        <v>4981.0736046023094</v>
      </c>
      <c r="Q225" s="348">
        <f t="shared" si="70"/>
        <v>2.9034</v>
      </c>
      <c r="R225" s="370">
        <f t="shared" si="59"/>
        <v>107.46087730649553</v>
      </c>
      <c r="S225" s="342">
        <v>21700</v>
      </c>
      <c r="T225" s="345">
        <f t="shared" si="62"/>
        <v>2423.2074642132106</v>
      </c>
      <c r="U225" s="347">
        <f t="shared" si="71"/>
        <v>819.04412290406515</v>
      </c>
      <c r="V225" s="343">
        <f t="shared" si="72"/>
        <v>48.464149284264217</v>
      </c>
      <c r="W225" s="308">
        <v>30</v>
      </c>
      <c r="X225" s="344">
        <f t="shared" si="73"/>
        <v>3320.7157364015402</v>
      </c>
      <c r="Y225" s="348">
        <f t="shared" si="74"/>
        <v>1.9356</v>
      </c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3"/>
      <c r="DF225" s="63"/>
      <c r="DG225" s="63"/>
      <c r="DH225" s="63"/>
      <c r="DI225" s="63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  <c r="EJ225" s="63"/>
      <c r="EK225" s="63"/>
      <c r="EL225" s="63"/>
      <c r="EM225" s="63"/>
      <c r="EN225" s="63"/>
      <c r="EO225" s="63"/>
      <c r="EP225" s="63"/>
      <c r="EQ225" s="63"/>
      <c r="ER225" s="63"/>
      <c r="ES225" s="63"/>
      <c r="ET225" s="63"/>
      <c r="EU225" s="63"/>
      <c r="EV225" s="63"/>
      <c r="EW225" s="63"/>
      <c r="EX225" s="63"/>
      <c r="EY225" s="63"/>
      <c r="EZ225" s="63"/>
      <c r="FA225" s="63"/>
      <c r="FB225" s="63"/>
      <c r="FC225" s="63"/>
      <c r="FD225" s="63"/>
      <c r="FE225" s="63"/>
      <c r="FF225" s="63"/>
      <c r="FG225" s="63"/>
      <c r="FH225" s="63"/>
      <c r="FI225" s="63"/>
      <c r="FJ225" s="63"/>
      <c r="FK225" s="63"/>
      <c r="FL225" s="63"/>
      <c r="FM225" s="63"/>
      <c r="FN225" s="63"/>
      <c r="FO225" s="63"/>
      <c r="FP225" s="63"/>
      <c r="FQ225" s="63"/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D225" s="63"/>
      <c r="GE225" s="63"/>
      <c r="GF225" s="63"/>
      <c r="GG225" s="63"/>
      <c r="GH225" s="63"/>
      <c r="GI225" s="63"/>
      <c r="GJ225" s="63"/>
      <c r="GK225" s="63"/>
      <c r="GL225" s="63"/>
      <c r="GM225" s="63"/>
      <c r="GN225" s="63"/>
      <c r="GO225" s="63"/>
      <c r="GP225" s="63"/>
      <c r="GQ225" s="63"/>
      <c r="GR225" s="63"/>
      <c r="GS225" s="63"/>
      <c r="GT225" s="63"/>
      <c r="GU225" s="63"/>
      <c r="GV225" s="63"/>
      <c r="GW225" s="63"/>
      <c r="GX225" s="63"/>
      <c r="GY225" s="63"/>
      <c r="GZ225" s="63"/>
      <c r="HA225" s="63"/>
      <c r="HB225" s="63"/>
      <c r="HC225" s="63"/>
      <c r="HD225" s="63"/>
      <c r="HE225" s="63"/>
      <c r="HF225" s="63"/>
      <c r="HG225" s="63"/>
      <c r="HH225" s="63"/>
      <c r="HI225" s="63"/>
      <c r="HJ225" s="63"/>
      <c r="HK225" s="63"/>
      <c r="HL225" s="63"/>
      <c r="HM225" s="63"/>
      <c r="HN225" s="63"/>
      <c r="HO225" s="63"/>
      <c r="HP225" s="63"/>
      <c r="HQ225" s="63"/>
      <c r="HR225" s="63"/>
      <c r="HS225" s="63"/>
      <c r="HT225" s="63"/>
      <c r="HU225" s="63"/>
      <c r="HV225" s="63"/>
      <c r="HW225" s="63"/>
      <c r="HX225" s="63"/>
      <c r="HY225" s="63"/>
      <c r="HZ225" s="63"/>
      <c r="IA225" s="63"/>
      <c r="IB225" s="63"/>
      <c r="IC225" s="63"/>
      <c r="ID225" s="63"/>
      <c r="IE225" s="63"/>
      <c r="IF225" s="63"/>
      <c r="IG225" s="63"/>
      <c r="IH225" s="63"/>
      <c r="II225" s="63"/>
      <c r="IJ225" s="63"/>
      <c r="IK225" s="63"/>
      <c r="IL225" s="63"/>
      <c r="IM225" s="63"/>
      <c r="IN225" s="63"/>
      <c r="IO225" s="63"/>
      <c r="IP225" s="63"/>
      <c r="IQ225" s="63"/>
      <c r="IR225" s="63"/>
      <c r="IS225" s="63"/>
      <c r="IT225" s="63"/>
      <c r="IU225" s="63"/>
      <c r="IV225" s="63"/>
    </row>
    <row r="226" spans="1:256" s="63" customFormat="1" ht="16.5" customHeight="1" x14ac:dyDescent="0.2">
      <c r="A226" s="278">
        <v>209</v>
      </c>
      <c r="B226" s="349">
        <f t="shared" si="57"/>
        <v>43.051433368284144</v>
      </c>
      <c r="C226" s="320">
        <v>21700</v>
      </c>
      <c r="D226" s="321">
        <f t="shared" si="60"/>
        <v>6048.579097759748</v>
      </c>
      <c r="E226" s="322">
        <f t="shared" si="63"/>
        <v>2044.4197350427946</v>
      </c>
      <c r="F226" s="322">
        <f t="shared" si="64"/>
        <v>120.97158195519496</v>
      </c>
      <c r="G226" s="106">
        <v>75</v>
      </c>
      <c r="H226" s="323">
        <f t="shared" si="65"/>
        <v>8288.9704147577377</v>
      </c>
      <c r="I226" s="328">
        <f t="shared" si="66"/>
        <v>4.8547000000000002</v>
      </c>
      <c r="J226" s="324">
        <f t="shared" si="58"/>
        <v>71.752388947140247</v>
      </c>
      <c r="K226" s="320">
        <v>21700</v>
      </c>
      <c r="L226" s="325">
        <f t="shared" si="61"/>
        <v>3629.1474586558479</v>
      </c>
      <c r="M226" s="322">
        <f t="shared" si="67"/>
        <v>1226.6518410256765</v>
      </c>
      <c r="N226" s="322">
        <f t="shared" si="68"/>
        <v>72.582949173116958</v>
      </c>
      <c r="O226" s="326">
        <v>45</v>
      </c>
      <c r="P226" s="323">
        <f t="shared" si="69"/>
        <v>4973.3822488546411</v>
      </c>
      <c r="Q226" s="328">
        <f t="shared" si="70"/>
        <v>2.9127999999999998</v>
      </c>
      <c r="R226" s="366">
        <f t="shared" si="59"/>
        <v>107.62858342071036</v>
      </c>
      <c r="S226" s="320">
        <v>21700</v>
      </c>
      <c r="T226" s="325">
        <f t="shared" si="62"/>
        <v>2419.4316391038992</v>
      </c>
      <c r="U226" s="106">
        <f t="shared" si="71"/>
        <v>817.7678940171179</v>
      </c>
      <c r="V226" s="322">
        <f t="shared" si="72"/>
        <v>48.388632782077984</v>
      </c>
      <c r="W226" s="326">
        <v>30</v>
      </c>
      <c r="X226" s="323">
        <f t="shared" si="73"/>
        <v>3315.5881659030952</v>
      </c>
      <c r="Y226" s="328">
        <f t="shared" si="74"/>
        <v>1.9419</v>
      </c>
    </row>
    <row r="227" spans="1:256" s="63" customFormat="1" ht="16.5" customHeight="1" x14ac:dyDescent="0.2">
      <c r="A227" s="280">
        <v>210</v>
      </c>
      <c r="B227" s="341">
        <f t="shared" si="57"/>
        <v>43.118238039371953</v>
      </c>
      <c r="C227" s="302">
        <v>21700</v>
      </c>
      <c r="D227" s="303">
        <f t="shared" si="60"/>
        <v>6039.2078118364807</v>
      </c>
      <c r="E227" s="304">
        <f t="shared" si="63"/>
        <v>2041.2522404007302</v>
      </c>
      <c r="F227" s="304">
        <f t="shared" si="64"/>
        <v>120.78415623672961</v>
      </c>
      <c r="G227" s="101">
        <v>75</v>
      </c>
      <c r="H227" s="305">
        <f t="shared" si="65"/>
        <v>8276.2442084739414</v>
      </c>
      <c r="I227" s="309">
        <f t="shared" si="66"/>
        <v>4.8703000000000003</v>
      </c>
      <c r="J227" s="329">
        <f t="shared" si="58"/>
        <v>71.863730065619919</v>
      </c>
      <c r="K227" s="302">
        <v>21700</v>
      </c>
      <c r="L227" s="307">
        <f t="shared" si="61"/>
        <v>3623.524687101888</v>
      </c>
      <c r="M227" s="304">
        <f t="shared" si="67"/>
        <v>1224.7513442404381</v>
      </c>
      <c r="N227" s="304">
        <f t="shared" si="68"/>
        <v>72.47049374203776</v>
      </c>
      <c r="O227" s="308">
        <v>45</v>
      </c>
      <c r="P227" s="305">
        <f t="shared" si="69"/>
        <v>4965.7465250843634</v>
      </c>
      <c r="Q227" s="309">
        <f t="shared" si="70"/>
        <v>2.9222000000000001</v>
      </c>
      <c r="R227" s="367">
        <f t="shared" si="59"/>
        <v>107.79559509842987</v>
      </c>
      <c r="S227" s="302">
        <v>21700</v>
      </c>
      <c r="T227" s="307">
        <f t="shared" si="62"/>
        <v>2415.6831247345926</v>
      </c>
      <c r="U227" s="101">
        <f t="shared" si="71"/>
        <v>816.5008961602922</v>
      </c>
      <c r="V227" s="304">
        <f t="shared" si="72"/>
        <v>48.313662494691854</v>
      </c>
      <c r="W227" s="308">
        <v>30</v>
      </c>
      <c r="X227" s="305">
        <f t="shared" si="73"/>
        <v>3310.4976833895767</v>
      </c>
      <c r="Y227" s="309">
        <f t="shared" si="74"/>
        <v>1.9480999999999999</v>
      </c>
    </row>
    <row r="228" spans="1:256" s="63" customFormat="1" ht="16.5" customHeight="1" x14ac:dyDescent="0.2">
      <c r="A228" s="279">
        <v>211</v>
      </c>
      <c r="B228" s="301">
        <f t="shared" si="57"/>
        <v>43.184767575065166</v>
      </c>
      <c r="C228" s="302">
        <v>21700</v>
      </c>
      <c r="D228" s="303">
        <f t="shared" si="60"/>
        <v>6029.903936552726</v>
      </c>
      <c r="E228" s="304">
        <f t="shared" si="63"/>
        <v>2038.1075305548211</v>
      </c>
      <c r="F228" s="304">
        <f t="shared" si="64"/>
        <v>120.59807873105453</v>
      </c>
      <c r="G228" s="101">
        <v>75</v>
      </c>
      <c r="H228" s="305">
        <f t="shared" si="65"/>
        <v>8263.6095458386008</v>
      </c>
      <c r="I228" s="309">
        <f t="shared" si="66"/>
        <v>4.8860000000000001</v>
      </c>
      <c r="J228" s="329">
        <f t="shared" si="58"/>
        <v>71.97461262510862</v>
      </c>
      <c r="K228" s="302">
        <v>21700</v>
      </c>
      <c r="L228" s="307">
        <f t="shared" si="61"/>
        <v>3617.9423619316358</v>
      </c>
      <c r="M228" s="304">
        <f t="shared" si="67"/>
        <v>1222.8645183328929</v>
      </c>
      <c r="N228" s="304">
        <f t="shared" si="68"/>
        <v>72.35884723863272</v>
      </c>
      <c r="O228" s="308">
        <v>45</v>
      </c>
      <c r="P228" s="305">
        <f t="shared" si="69"/>
        <v>4958.1657275031612</v>
      </c>
      <c r="Q228" s="309">
        <f t="shared" si="70"/>
        <v>2.9316</v>
      </c>
      <c r="R228" s="367">
        <f t="shared" si="59"/>
        <v>107.96191893766292</v>
      </c>
      <c r="S228" s="302">
        <v>21700</v>
      </c>
      <c r="T228" s="307">
        <f t="shared" si="62"/>
        <v>2411.9615746210907</v>
      </c>
      <c r="U228" s="101">
        <f t="shared" si="71"/>
        <v>815.24301222192855</v>
      </c>
      <c r="V228" s="304">
        <f t="shared" si="72"/>
        <v>48.239231492421816</v>
      </c>
      <c r="W228" s="308">
        <v>30</v>
      </c>
      <c r="X228" s="305">
        <f t="shared" si="73"/>
        <v>3305.4438183354409</v>
      </c>
      <c r="Y228" s="309">
        <f t="shared" si="74"/>
        <v>1.9543999999999999</v>
      </c>
    </row>
    <row r="229" spans="1:256" s="63" customFormat="1" ht="16.5" customHeight="1" x14ac:dyDescent="0.2">
      <c r="A229" s="279">
        <v>212</v>
      </c>
      <c r="B229" s="301">
        <f t="shared" si="57"/>
        <v>43.251024577131524</v>
      </c>
      <c r="C229" s="302">
        <v>21700</v>
      </c>
      <c r="D229" s="303">
        <f t="shared" si="60"/>
        <v>6020.6666211020456</v>
      </c>
      <c r="E229" s="304">
        <f t="shared" si="63"/>
        <v>2034.9853179324912</v>
      </c>
      <c r="F229" s="304">
        <f t="shared" si="64"/>
        <v>120.41333242204091</v>
      </c>
      <c r="G229" s="101">
        <v>75</v>
      </c>
      <c r="H229" s="305">
        <f t="shared" si="65"/>
        <v>8251.0652714565767</v>
      </c>
      <c r="I229" s="309">
        <f t="shared" si="66"/>
        <v>4.9016000000000002</v>
      </c>
      <c r="J229" s="329">
        <f t="shared" si="58"/>
        <v>72.085040961885881</v>
      </c>
      <c r="K229" s="302">
        <v>21700</v>
      </c>
      <c r="L229" s="307">
        <f t="shared" si="61"/>
        <v>3612.3999726612274</v>
      </c>
      <c r="M229" s="304">
        <f t="shared" si="67"/>
        <v>1220.9911907594947</v>
      </c>
      <c r="N229" s="304">
        <f t="shared" si="68"/>
        <v>72.247999453224551</v>
      </c>
      <c r="O229" s="308">
        <v>45</v>
      </c>
      <c r="P229" s="305">
        <f t="shared" si="69"/>
        <v>4950.6391628739457</v>
      </c>
      <c r="Q229" s="309">
        <f t="shared" si="70"/>
        <v>2.9409999999999998</v>
      </c>
      <c r="R229" s="367">
        <f t="shared" si="59"/>
        <v>108.12756144282881</v>
      </c>
      <c r="S229" s="302">
        <v>21700</v>
      </c>
      <c r="T229" s="307">
        <f t="shared" si="62"/>
        <v>2408.2666484408187</v>
      </c>
      <c r="U229" s="101">
        <f t="shared" si="71"/>
        <v>813.99412717299663</v>
      </c>
      <c r="V229" s="304">
        <f t="shared" si="72"/>
        <v>48.165332968816372</v>
      </c>
      <c r="W229" s="308">
        <v>30</v>
      </c>
      <c r="X229" s="305">
        <f t="shared" si="73"/>
        <v>3300.426108582632</v>
      </c>
      <c r="Y229" s="309">
        <f t="shared" si="74"/>
        <v>1.9605999999999999</v>
      </c>
    </row>
    <row r="230" spans="1:256" s="63" customFormat="1" ht="16.5" customHeight="1" x14ac:dyDescent="0.2">
      <c r="A230" s="279">
        <v>213</v>
      </c>
      <c r="B230" s="301">
        <f t="shared" si="57"/>
        <v>43.317011610607693</v>
      </c>
      <c r="C230" s="302">
        <v>21700</v>
      </c>
      <c r="D230" s="303">
        <f t="shared" si="60"/>
        <v>6011.4950297317346</v>
      </c>
      <c r="E230" s="304">
        <f t="shared" si="63"/>
        <v>2031.8853200493261</v>
      </c>
      <c r="F230" s="304">
        <f t="shared" si="64"/>
        <v>120.2299005946347</v>
      </c>
      <c r="G230" s="101">
        <v>75</v>
      </c>
      <c r="H230" s="305">
        <f t="shared" si="65"/>
        <v>8238.6102503756956</v>
      </c>
      <c r="I230" s="309">
        <f t="shared" si="66"/>
        <v>4.9172000000000002</v>
      </c>
      <c r="J230" s="329">
        <f t="shared" si="58"/>
        <v>72.195019351012832</v>
      </c>
      <c r="K230" s="302">
        <v>21700</v>
      </c>
      <c r="L230" s="307">
        <f t="shared" si="61"/>
        <v>3606.8970178390405</v>
      </c>
      <c r="M230" s="304">
        <f t="shared" si="67"/>
        <v>1219.1311920295955</v>
      </c>
      <c r="N230" s="304">
        <f t="shared" si="68"/>
        <v>72.137940356780817</v>
      </c>
      <c r="O230" s="308">
        <v>45</v>
      </c>
      <c r="P230" s="305">
        <f t="shared" si="69"/>
        <v>4943.1661502254165</v>
      </c>
      <c r="Q230" s="309">
        <f t="shared" si="70"/>
        <v>2.9502999999999999</v>
      </c>
      <c r="R230" s="367">
        <f t="shared" si="59"/>
        <v>108.29252902651923</v>
      </c>
      <c r="S230" s="302">
        <v>21700</v>
      </c>
      <c r="T230" s="307">
        <f t="shared" si="62"/>
        <v>2404.5980118926941</v>
      </c>
      <c r="U230" s="101">
        <f t="shared" si="71"/>
        <v>812.7541280197305</v>
      </c>
      <c r="V230" s="304">
        <f t="shared" si="72"/>
        <v>48.091960237853883</v>
      </c>
      <c r="W230" s="308">
        <v>30</v>
      </c>
      <c r="X230" s="305">
        <f t="shared" si="73"/>
        <v>3295.4441001502787</v>
      </c>
      <c r="Y230" s="309">
        <f t="shared" si="74"/>
        <v>1.9669000000000001</v>
      </c>
    </row>
    <row r="231" spans="1:256" s="63" customFormat="1" ht="16.5" customHeight="1" x14ac:dyDescent="0.2">
      <c r="A231" s="279">
        <v>214</v>
      </c>
      <c r="B231" s="301">
        <f t="shared" si="57"/>
        <v>43.382731204487357</v>
      </c>
      <c r="C231" s="302">
        <v>21700</v>
      </c>
      <c r="D231" s="303">
        <f t="shared" si="60"/>
        <v>6002.388341402193</v>
      </c>
      <c r="E231" s="304">
        <f t="shared" si="63"/>
        <v>2028.807259393941</v>
      </c>
      <c r="F231" s="304">
        <f t="shared" si="64"/>
        <v>120.04776682804386</v>
      </c>
      <c r="G231" s="101">
        <v>75</v>
      </c>
      <c r="H231" s="305">
        <f t="shared" si="65"/>
        <v>8226.2433676241781</v>
      </c>
      <c r="I231" s="309">
        <f t="shared" si="66"/>
        <v>4.9328000000000003</v>
      </c>
      <c r="J231" s="329">
        <f t="shared" si="58"/>
        <v>72.304552007478932</v>
      </c>
      <c r="K231" s="302">
        <v>21700</v>
      </c>
      <c r="L231" s="307">
        <f t="shared" si="61"/>
        <v>3601.4330048413149</v>
      </c>
      <c r="M231" s="304">
        <f t="shared" si="67"/>
        <v>1217.2843556363644</v>
      </c>
      <c r="N231" s="304">
        <f t="shared" si="68"/>
        <v>72.0286600968263</v>
      </c>
      <c r="O231" s="308">
        <v>45</v>
      </c>
      <c r="P231" s="305">
        <f t="shared" si="69"/>
        <v>4935.7460205745056</v>
      </c>
      <c r="Q231" s="309">
        <f t="shared" si="70"/>
        <v>2.9597000000000002</v>
      </c>
      <c r="R231" s="367">
        <f t="shared" si="59"/>
        <v>108.45682801121839</v>
      </c>
      <c r="S231" s="302">
        <v>21700</v>
      </c>
      <c r="T231" s="307">
        <f t="shared" si="62"/>
        <v>2400.9553365608772</v>
      </c>
      <c r="U231" s="101">
        <f t="shared" si="71"/>
        <v>811.52290375757639</v>
      </c>
      <c r="V231" s="304">
        <f t="shared" si="72"/>
        <v>48.019106731217548</v>
      </c>
      <c r="W231" s="308">
        <v>30</v>
      </c>
      <c r="X231" s="305">
        <f t="shared" si="73"/>
        <v>3290.4973470496711</v>
      </c>
      <c r="Y231" s="309">
        <f t="shared" si="74"/>
        <v>1.9731000000000001</v>
      </c>
    </row>
    <row r="232" spans="1:256" s="63" customFormat="1" ht="16.5" customHeight="1" x14ac:dyDescent="0.2">
      <c r="A232" s="279">
        <v>215</v>
      </c>
      <c r="B232" s="301">
        <f t="shared" si="57"/>
        <v>43.448185852393408</v>
      </c>
      <c r="C232" s="302">
        <v>21700</v>
      </c>
      <c r="D232" s="303">
        <f t="shared" si="60"/>
        <v>5993.3457494556242</v>
      </c>
      <c r="E232" s="304">
        <f t="shared" si="63"/>
        <v>2025.7508633160007</v>
      </c>
      <c r="F232" s="304">
        <f t="shared" si="64"/>
        <v>119.86691498911249</v>
      </c>
      <c r="G232" s="101">
        <v>75</v>
      </c>
      <c r="H232" s="305">
        <f t="shared" si="65"/>
        <v>8213.9635277607376</v>
      </c>
      <c r="I232" s="309">
        <f t="shared" si="66"/>
        <v>4.9484000000000004</v>
      </c>
      <c r="J232" s="329">
        <f t="shared" si="58"/>
        <v>72.413643087322356</v>
      </c>
      <c r="K232" s="302">
        <v>21700</v>
      </c>
      <c r="L232" s="307">
        <f t="shared" si="61"/>
        <v>3596.0074496733737</v>
      </c>
      <c r="M232" s="304">
        <f t="shared" si="67"/>
        <v>1215.4505179896003</v>
      </c>
      <c r="N232" s="304">
        <f t="shared" si="68"/>
        <v>71.920148993467478</v>
      </c>
      <c r="O232" s="308">
        <v>45</v>
      </c>
      <c r="P232" s="305">
        <f t="shared" si="69"/>
        <v>4928.3781166564413</v>
      </c>
      <c r="Q232" s="309">
        <f t="shared" si="70"/>
        <v>2.9691000000000001</v>
      </c>
      <c r="R232" s="367">
        <f t="shared" si="59"/>
        <v>108.62046463098352</v>
      </c>
      <c r="S232" s="302">
        <v>21700</v>
      </c>
      <c r="T232" s="307">
        <f t="shared" si="62"/>
        <v>2397.3382997822496</v>
      </c>
      <c r="U232" s="101">
        <f t="shared" si="71"/>
        <v>810.30034532640025</v>
      </c>
      <c r="V232" s="304">
        <f t="shared" si="72"/>
        <v>47.946765995644995</v>
      </c>
      <c r="W232" s="308">
        <v>30</v>
      </c>
      <c r="X232" s="305">
        <f t="shared" si="73"/>
        <v>3285.585411104295</v>
      </c>
      <c r="Y232" s="309">
        <f t="shared" si="74"/>
        <v>1.9794</v>
      </c>
    </row>
    <row r="233" spans="1:256" s="63" customFormat="1" ht="16.5" customHeight="1" x14ac:dyDescent="0.2">
      <c r="A233" s="279">
        <v>216</v>
      </c>
      <c r="B233" s="301">
        <f t="shared" si="57"/>
        <v>43.513378013234536</v>
      </c>
      <c r="C233" s="302">
        <v>21700</v>
      </c>
      <c r="D233" s="303">
        <f t="shared" si="60"/>
        <v>5984.3664612938046</v>
      </c>
      <c r="E233" s="304">
        <f t="shared" si="63"/>
        <v>2022.7158639173058</v>
      </c>
      <c r="F233" s="304">
        <f t="shared" si="64"/>
        <v>119.6873292258761</v>
      </c>
      <c r="G233" s="101">
        <v>75</v>
      </c>
      <c r="H233" s="305">
        <f t="shared" si="65"/>
        <v>8201.7696544369865</v>
      </c>
      <c r="I233" s="309">
        <f t="shared" si="66"/>
        <v>4.9640000000000004</v>
      </c>
      <c r="J233" s="329">
        <f t="shared" si="58"/>
        <v>72.522296688724225</v>
      </c>
      <c r="K233" s="302">
        <v>21700</v>
      </c>
      <c r="L233" s="307">
        <f t="shared" si="61"/>
        <v>3590.619876776283</v>
      </c>
      <c r="M233" s="304">
        <f t="shared" si="67"/>
        <v>1213.6295183503835</v>
      </c>
      <c r="N233" s="304">
        <f t="shared" si="68"/>
        <v>71.812397535525662</v>
      </c>
      <c r="O233" s="308">
        <v>45</v>
      </c>
      <c r="P233" s="305">
        <f t="shared" si="69"/>
        <v>4921.0617926621917</v>
      </c>
      <c r="Q233" s="309">
        <f t="shared" si="70"/>
        <v>2.9784000000000002</v>
      </c>
      <c r="R233" s="367">
        <f t="shared" si="59"/>
        <v>108.78344503308634</v>
      </c>
      <c r="S233" s="302">
        <v>21700</v>
      </c>
      <c r="T233" s="307">
        <f t="shared" si="62"/>
        <v>2393.746584517522</v>
      </c>
      <c r="U233" s="101">
        <f t="shared" si="71"/>
        <v>809.08634556692232</v>
      </c>
      <c r="V233" s="304">
        <f t="shared" si="72"/>
        <v>47.874931690350444</v>
      </c>
      <c r="W233" s="308">
        <v>30</v>
      </c>
      <c r="X233" s="305">
        <f t="shared" si="73"/>
        <v>3280.7078617747948</v>
      </c>
      <c r="Y233" s="309">
        <f t="shared" si="74"/>
        <v>1.9856</v>
      </c>
    </row>
    <row r="234" spans="1:256" s="63" customFormat="1" ht="16.5" customHeight="1" x14ac:dyDescent="0.2">
      <c r="A234" s="279">
        <v>217</v>
      </c>
      <c r="B234" s="301">
        <f t="shared" si="57"/>
        <v>43.578310111846463</v>
      </c>
      <c r="C234" s="302">
        <v>21700</v>
      </c>
      <c r="D234" s="303">
        <f t="shared" si="60"/>
        <v>5975.4496980646354</v>
      </c>
      <c r="E234" s="304">
        <f t="shared" si="63"/>
        <v>2019.7019979458466</v>
      </c>
      <c r="F234" s="304">
        <f t="shared" si="64"/>
        <v>119.50899396129272</v>
      </c>
      <c r="G234" s="101">
        <v>75</v>
      </c>
      <c r="H234" s="305">
        <f t="shared" si="65"/>
        <v>8189.6606899717744</v>
      </c>
      <c r="I234" s="309">
        <f t="shared" si="66"/>
        <v>4.9794999999999998</v>
      </c>
      <c r="J234" s="329">
        <f t="shared" si="58"/>
        <v>72.630516853077438</v>
      </c>
      <c r="K234" s="302">
        <v>21700</v>
      </c>
      <c r="L234" s="307">
        <f t="shared" si="61"/>
        <v>3585.2698188387812</v>
      </c>
      <c r="M234" s="304">
        <f t="shared" si="67"/>
        <v>1211.8211987675079</v>
      </c>
      <c r="N234" s="304">
        <f t="shared" si="68"/>
        <v>71.705396376775624</v>
      </c>
      <c r="O234" s="308">
        <v>45</v>
      </c>
      <c r="P234" s="305">
        <f t="shared" si="69"/>
        <v>4913.7964139830647</v>
      </c>
      <c r="Q234" s="309">
        <f t="shared" si="70"/>
        <v>2.9876999999999998</v>
      </c>
      <c r="R234" s="367">
        <f t="shared" si="59"/>
        <v>108.94577527961616</v>
      </c>
      <c r="S234" s="302">
        <v>21700</v>
      </c>
      <c r="T234" s="307">
        <f t="shared" si="62"/>
        <v>2390.1798792258542</v>
      </c>
      <c r="U234" s="101">
        <f t="shared" si="71"/>
        <v>807.88079917833863</v>
      </c>
      <c r="V234" s="304">
        <f t="shared" si="72"/>
        <v>47.803597584517085</v>
      </c>
      <c r="W234" s="308">
        <v>30</v>
      </c>
      <c r="X234" s="305">
        <f t="shared" si="73"/>
        <v>3275.8642759887098</v>
      </c>
      <c r="Y234" s="309">
        <f t="shared" si="74"/>
        <v>1.9918</v>
      </c>
    </row>
    <row r="235" spans="1:256" s="63" customFormat="1" ht="16.5" customHeight="1" x14ac:dyDescent="0.2">
      <c r="A235" s="279">
        <v>218</v>
      </c>
      <c r="B235" s="301">
        <f t="shared" si="57"/>
        <v>43.642984539618716</v>
      </c>
      <c r="C235" s="302">
        <v>21700</v>
      </c>
      <c r="D235" s="303">
        <f t="shared" si="60"/>
        <v>5966.5946943571462</v>
      </c>
      <c r="E235" s="304">
        <f t="shared" si="63"/>
        <v>2016.7090066927153</v>
      </c>
      <c r="F235" s="304">
        <f t="shared" si="64"/>
        <v>119.33189388714293</v>
      </c>
      <c r="G235" s="101">
        <v>75</v>
      </c>
      <c r="H235" s="305">
        <f t="shared" si="65"/>
        <v>8177.6355949370036</v>
      </c>
      <c r="I235" s="309">
        <f t="shared" si="66"/>
        <v>4.9950999999999999</v>
      </c>
      <c r="J235" s="329">
        <f t="shared" si="58"/>
        <v>72.738307566031196</v>
      </c>
      <c r="K235" s="302">
        <v>21700</v>
      </c>
      <c r="L235" s="307">
        <f t="shared" si="61"/>
        <v>3579.9568166142881</v>
      </c>
      <c r="M235" s="304">
        <f t="shared" si="67"/>
        <v>1210.0254040156292</v>
      </c>
      <c r="N235" s="304">
        <f t="shared" si="68"/>
        <v>71.599136332285767</v>
      </c>
      <c r="O235" s="308">
        <v>45</v>
      </c>
      <c r="P235" s="305">
        <f t="shared" si="69"/>
        <v>4906.5813569622032</v>
      </c>
      <c r="Q235" s="309">
        <f t="shared" si="70"/>
        <v>2.9969999999999999</v>
      </c>
      <c r="R235" s="367">
        <f t="shared" si="59"/>
        <v>109.10746134904679</v>
      </c>
      <c r="S235" s="302">
        <v>21700</v>
      </c>
      <c r="T235" s="307">
        <f t="shared" si="62"/>
        <v>2386.6378777428586</v>
      </c>
      <c r="U235" s="101">
        <f t="shared" si="71"/>
        <v>806.68360267708613</v>
      </c>
      <c r="V235" s="304">
        <f t="shared" si="72"/>
        <v>47.732757554857173</v>
      </c>
      <c r="W235" s="308">
        <v>30</v>
      </c>
      <c r="X235" s="305">
        <f t="shared" si="73"/>
        <v>3271.0542379748017</v>
      </c>
      <c r="Y235" s="309">
        <f t="shared" si="74"/>
        <v>1.998</v>
      </c>
    </row>
    <row r="236" spans="1:256" s="63" customFormat="1" ht="16.5" customHeight="1" x14ac:dyDescent="0.2">
      <c r="A236" s="279">
        <v>219</v>
      </c>
      <c r="B236" s="301">
        <f t="shared" si="57"/>
        <v>43.70740365510688</v>
      </c>
      <c r="C236" s="302">
        <v>21700</v>
      </c>
      <c r="D236" s="303">
        <f t="shared" si="60"/>
        <v>5957.8006979047404</v>
      </c>
      <c r="E236" s="304">
        <f t="shared" si="63"/>
        <v>2013.7366358918021</v>
      </c>
      <c r="F236" s="304">
        <f t="shared" si="64"/>
        <v>119.15601395809482</v>
      </c>
      <c r="G236" s="101">
        <v>75</v>
      </c>
      <c r="H236" s="305">
        <f t="shared" si="65"/>
        <v>8165.6933477546381</v>
      </c>
      <c r="I236" s="309">
        <f t="shared" si="66"/>
        <v>5.0106000000000002</v>
      </c>
      <c r="J236" s="329">
        <f t="shared" si="58"/>
        <v>72.845672758511469</v>
      </c>
      <c r="K236" s="302">
        <v>21700</v>
      </c>
      <c r="L236" s="307">
        <f t="shared" si="61"/>
        <v>3574.6804187428443</v>
      </c>
      <c r="M236" s="304">
        <f t="shared" si="67"/>
        <v>1208.2419815350813</v>
      </c>
      <c r="N236" s="304">
        <f t="shared" si="68"/>
        <v>71.49360837485689</v>
      </c>
      <c r="O236" s="308">
        <v>45</v>
      </c>
      <c r="P236" s="305">
        <f t="shared" si="69"/>
        <v>4899.4160086527827</v>
      </c>
      <c r="Q236" s="309">
        <f t="shared" si="70"/>
        <v>3.0064000000000002</v>
      </c>
      <c r="R236" s="367">
        <f t="shared" si="59"/>
        <v>109.2685091377672</v>
      </c>
      <c r="S236" s="302">
        <v>21700</v>
      </c>
      <c r="T236" s="307">
        <f t="shared" si="62"/>
        <v>2383.1202791618966</v>
      </c>
      <c r="U236" s="101">
        <f t="shared" si="71"/>
        <v>805.49465435672096</v>
      </c>
      <c r="V236" s="304">
        <f t="shared" si="72"/>
        <v>47.662405583237934</v>
      </c>
      <c r="W236" s="308">
        <v>30</v>
      </c>
      <c r="X236" s="305">
        <f t="shared" si="73"/>
        <v>3266.2773391018554</v>
      </c>
      <c r="Y236" s="309">
        <f t="shared" si="74"/>
        <v>2.0042</v>
      </c>
    </row>
    <row r="237" spans="1:256" s="63" customFormat="1" ht="16.5" customHeight="1" x14ac:dyDescent="0.2">
      <c r="A237" s="280">
        <v>220</v>
      </c>
      <c r="B237" s="301">
        <f t="shared" si="57"/>
        <v>43.771569784630884</v>
      </c>
      <c r="C237" s="302">
        <v>21700</v>
      </c>
      <c r="D237" s="303">
        <f t="shared" si="60"/>
        <v>5949.0669692964011</v>
      </c>
      <c r="E237" s="304">
        <f t="shared" si="63"/>
        <v>2010.7846356221835</v>
      </c>
      <c r="F237" s="304">
        <f t="shared" si="64"/>
        <v>118.98133938592802</v>
      </c>
      <c r="G237" s="101">
        <v>75</v>
      </c>
      <c r="H237" s="305">
        <f t="shared" si="65"/>
        <v>8153.8329443045122</v>
      </c>
      <c r="I237" s="309">
        <f t="shared" si="66"/>
        <v>5.0260999999999996</v>
      </c>
      <c r="J237" s="329">
        <f t="shared" si="58"/>
        <v>72.952616307718145</v>
      </c>
      <c r="K237" s="302">
        <v>21700</v>
      </c>
      <c r="L237" s="307">
        <f t="shared" si="61"/>
        <v>3569.440181577841</v>
      </c>
      <c r="M237" s="304">
        <f t="shared" si="67"/>
        <v>1206.47078137331</v>
      </c>
      <c r="N237" s="304">
        <f t="shared" si="68"/>
        <v>71.388803631556826</v>
      </c>
      <c r="O237" s="308">
        <v>45</v>
      </c>
      <c r="P237" s="305">
        <f t="shared" si="69"/>
        <v>4892.2997665827079</v>
      </c>
      <c r="Q237" s="309">
        <f t="shared" si="70"/>
        <v>3.0156999999999998</v>
      </c>
      <c r="R237" s="367">
        <f t="shared" si="59"/>
        <v>109.42892446157721</v>
      </c>
      <c r="S237" s="302">
        <v>21700</v>
      </c>
      <c r="T237" s="307">
        <f t="shared" si="62"/>
        <v>2379.6267877185601</v>
      </c>
      <c r="U237" s="101">
        <f t="shared" si="71"/>
        <v>804.31385424887321</v>
      </c>
      <c r="V237" s="304">
        <f t="shared" si="72"/>
        <v>47.592535754371205</v>
      </c>
      <c r="W237" s="308">
        <v>30</v>
      </c>
      <c r="X237" s="305">
        <f t="shared" si="73"/>
        <v>3261.5331777218043</v>
      </c>
      <c r="Y237" s="309">
        <f t="shared" si="74"/>
        <v>2.0104000000000002</v>
      </c>
    </row>
    <row r="238" spans="1:256" s="63" customFormat="1" ht="16.5" customHeight="1" x14ac:dyDescent="0.2">
      <c r="A238" s="278">
        <v>221</v>
      </c>
      <c r="B238" s="301">
        <f t="shared" si="57"/>
        <v>43.835485222859838</v>
      </c>
      <c r="C238" s="302">
        <v>21700</v>
      </c>
      <c r="D238" s="303">
        <f t="shared" si="60"/>
        <v>5940.3927816955838</v>
      </c>
      <c r="E238" s="304">
        <f t="shared" si="63"/>
        <v>2007.8527602131071</v>
      </c>
      <c r="F238" s="304">
        <f t="shared" si="64"/>
        <v>118.80785563391169</v>
      </c>
      <c r="G238" s="101">
        <v>75</v>
      </c>
      <c r="H238" s="305">
        <f t="shared" si="65"/>
        <v>8142.0533975426024</v>
      </c>
      <c r="I238" s="309">
        <f t="shared" si="66"/>
        <v>5.0415999999999999</v>
      </c>
      <c r="J238" s="329">
        <f t="shared" si="58"/>
        <v>73.059142038099736</v>
      </c>
      <c r="K238" s="302">
        <v>21700</v>
      </c>
      <c r="L238" s="307">
        <f t="shared" si="61"/>
        <v>3564.2356690173501</v>
      </c>
      <c r="M238" s="304">
        <f t="shared" si="67"/>
        <v>1204.7116561278642</v>
      </c>
      <c r="N238" s="304">
        <f t="shared" si="68"/>
        <v>71.284713380347</v>
      </c>
      <c r="O238" s="308">
        <v>45</v>
      </c>
      <c r="P238" s="305">
        <f t="shared" si="69"/>
        <v>4885.2320385255616</v>
      </c>
      <c r="Q238" s="309">
        <f t="shared" si="70"/>
        <v>3.0249000000000001</v>
      </c>
      <c r="R238" s="367">
        <f t="shared" si="59"/>
        <v>109.58871305714959</v>
      </c>
      <c r="S238" s="302">
        <v>21700</v>
      </c>
      <c r="T238" s="307">
        <f t="shared" si="62"/>
        <v>2376.1571126782333</v>
      </c>
      <c r="U238" s="101">
        <f t="shared" si="71"/>
        <v>803.14110408524277</v>
      </c>
      <c r="V238" s="304">
        <f t="shared" si="72"/>
        <v>47.523142253564664</v>
      </c>
      <c r="W238" s="308">
        <v>30</v>
      </c>
      <c r="X238" s="305">
        <f t="shared" si="73"/>
        <v>3256.8213590170408</v>
      </c>
      <c r="Y238" s="309">
        <f t="shared" si="74"/>
        <v>2.0165999999999999</v>
      </c>
    </row>
    <row r="239" spans="1:256" s="63" customFormat="1" ht="16.5" customHeight="1" x14ac:dyDescent="0.2">
      <c r="A239" s="279">
        <v>222</v>
      </c>
      <c r="B239" s="301">
        <f t="shared" si="57"/>
        <v>43.899152233383653</v>
      </c>
      <c r="C239" s="302">
        <v>21700</v>
      </c>
      <c r="D239" s="303">
        <f t="shared" si="60"/>
        <v>5931.7774205665783</v>
      </c>
      <c r="E239" s="304">
        <f t="shared" si="63"/>
        <v>2004.9407681515033</v>
      </c>
      <c r="F239" s="304">
        <f t="shared" si="64"/>
        <v>118.63554841133157</v>
      </c>
      <c r="G239" s="101">
        <v>75</v>
      </c>
      <c r="H239" s="305">
        <f t="shared" si="65"/>
        <v>8130.3537371294133</v>
      </c>
      <c r="I239" s="309">
        <f t="shared" si="66"/>
        <v>5.0570000000000004</v>
      </c>
      <c r="J239" s="329">
        <f t="shared" si="58"/>
        <v>73.16525372230609</v>
      </c>
      <c r="K239" s="302">
        <v>21700</v>
      </c>
      <c r="L239" s="307">
        <f t="shared" si="61"/>
        <v>3559.0664523399464</v>
      </c>
      <c r="M239" s="304">
        <f t="shared" si="67"/>
        <v>1202.9644608909018</v>
      </c>
      <c r="N239" s="304">
        <f t="shared" si="68"/>
        <v>71.181329046798936</v>
      </c>
      <c r="O239" s="308">
        <v>45</v>
      </c>
      <c r="P239" s="305">
        <f t="shared" si="69"/>
        <v>4878.2122422776474</v>
      </c>
      <c r="Q239" s="309">
        <f t="shared" si="70"/>
        <v>3.0341999999999998</v>
      </c>
      <c r="R239" s="367">
        <f t="shared" si="59"/>
        <v>109.74788058345912</v>
      </c>
      <c r="S239" s="302">
        <v>21700</v>
      </c>
      <c r="T239" s="307">
        <f t="shared" si="62"/>
        <v>2372.7109682266314</v>
      </c>
      <c r="U239" s="101">
        <f t="shared" si="71"/>
        <v>801.97630726060129</v>
      </c>
      <c r="V239" s="304">
        <f t="shared" si="72"/>
        <v>47.454219364532626</v>
      </c>
      <c r="W239" s="308">
        <v>30</v>
      </c>
      <c r="X239" s="305">
        <f t="shared" si="73"/>
        <v>3252.1414948517654</v>
      </c>
      <c r="Y239" s="309">
        <f t="shared" si="74"/>
        <v>2.0228000000000002</v>
      </c>
    </row>
    <row r="240" spans="1:256" s="63" customFormat="1" ht="16.5" customHeight="1" x14ac:dyDescent="0.2">
      <c r="A240" s="279">
        <v>223</v>
      </c>
      <c r="B240" s="301">
        <f t="shared" si="57"/>
        <v>43.962573049271661</v>
      </c>
      <c r="C240" s="302">
        <v>21700</v>
      </c>
      <c r="D240" s="303">
        <f t="shared" si="60"/>
        <v>5923.2201834081252</v>
      </c>
      <c r="E240" s="304">
        <f t="shared" si="63"/>
        <v>2002.048421991946</v>
      </c>
      <c r="F240" s="304">
        <f t="shared" si="64"/>
        <v>118.4644036681625</v>
      </c>
      <c r="G240" s="101">
        <v>75</v>
      </c>
      <c r="H240" s="305">
        <f t="shared" si="65"/>
        <v>8118.7330090682335</v>
      </c>
      <c r="I240" s="309">
        <f t="shared" si="66"/>
        <v>5.0724999999999998</v>
      </c>
      <c r="J240" s="329">
        <f t="shared" si="58"/>
        <v>73.270955082119443</v>
      </c>
      <c r="K240" s="302">
        <v>21700</v>
      </c>
      <c r="L240" s="307">
        <f t="shared" si="61"/>
        <v>3553.9321100448751</v>
      </c>
      <c r="M240" s="304">
        <f t="shared" si="67"/>
        <v>1201.2290531951676</v>
      </c>
      <c r="N240" s="304">
        <f t="shared" si="68"/>
        <v>71.078642200897505</v>
      </c>
      <c r="O240" s="308">
        <v>45</v>
      </c>
      <c r="P240" s="305">
        <f t="shared" si="69"/>
        <v>4871.2398054409405</v>
      </c>
      <c r="Q240" s="309">
        <f t="shared" si="70"/>
        <v>3.0434999999999999</v>
      </c>
      <c r="R240" s="367">
        <f t="shared" si="59"/>
        <v>109.90643262317914</v>
      </c>
      <c r="S240" s="302">
        <v>21700</v>
      </c>
      <c r="T240" s="307">
        <f t="shared" si="62"/>
        <v>2369.2880733632501</v>
      </c>
      <c r="U240" s="101">
        <f t="shared" si="71"/>
        <v>800.81936879677846</v>
      </c>
      <c r="V240" s="304">
        <f t="shared" si="72"/>
        <v>47.385761467265006</v>
      </c>
      <c r="W240" s="308">
        <v>30</v>
      </c>
      <c r="X240" s="305">
        <f t="shared" si="73"/>
        <v>3247.493203627294</v>
      </c>
      <c r="Y240" s="309">
        <f t="shared" si="74"/>
        <v>2.0289999999999999</v>
      </c>
    </row>
    <row r="241" spans="1:25" s="63" customFormat="1" ht="16.5" customHeight="1" x14ac:dyDescent="0.2">
      <c r="A241" s="279">
        <v>224</v>
      </c>
      <c r="B241" s="301">
        <f t="shared" si="57"/>
        <v>44.025749873618928</v>
      </c>
      <c r="C241" s="302">
        <v>21700</v>
      </c>
      <c r="D241" s="303">
        <f t="shared" si="60"/>
        <v>5914.720379494016</v>
      </c>
      <c r="E241" s="304">
        <f t="shared" si="63"/>
        <v>1999.1754882689772</v>
      </c>
      <c r="F241" s="304">
        <f t="shared" si="64"/>
        <v>118.29440758988032</v>
      </c>
      <c r="G241" s="101">
        <v>75</v>
      </c>
      <c r="H241" s="305">
        <f t="shared" si="65"/>
        <v>8107.1902753528739</v>
      </c>
      <c r="I241" s="309">
        <f t="shared" si="66"/>
        <v>5.0879000000000003</v>
      </c>
      <c r="J241" s="329">
        <f t="shared" si="58"/>
        <v>73.376249789364877</v>
      </c>
      <c r="K241" s="302">
        <v>21700</v>
      </c>
      <c r="L241" s="307">
        <f t="shared" si="61"/>
        <v>3548.8322276964104</v>
      </c>
      <c r="M241" s="304">
        <f t="shared" si="67"/>
        <v>1199.5052929613867</v>
      </c>
      <c r="N241" s="304">
        <f t="shared" si="68"/>
        <v>70.97664455392821</v>
      </c>
      <c r="O241" s="308">
        <v>45</v>
      </c>
      <c r="P241" s="305">
        <f t="shared" si="69"/>
        <v>4864.3141652117247</v>
      </c>
      <c r="Q241" s="309">
        <f t="shared" si="70"/>
        <v>3.0528</v>
      </c>
      <c r="R241" s="367">
        <f t="shared" si="59"/>
        <v>110.06437468404731</v>
      </c>
      <c r="S241" s="302">
        <v>21700</v>
      </c>
      <c r="T241" s="307">
        <f t="shared" si="62"/>
        <v>2365.888151797607</v>
      </c>
      <c r="U241" s="101">
        <f t="shared" si="71"/>
        <v>799.67019530759103</v>
      </c>
      <c r="V241" s="304">
        <f t="shared" si="72"/>
        <v>47.31776303595214</v>
      </c>
      <c r="W241" s="308">
        <v>30</v>
      </c>
      <c r="X241" s="305">
        <f t="shared" si="73"/>
        <v>3242.8761101411501</v>
      </c>
      <c r="Y241" s="309">
        <f t="shared" si="74"/>
        <v>2.0352000000000001</v>
      </c>
    </row>
    <row r="242" spans="1:25" s="63" customFormat="1" ht="16.5" customHeight="1" x14ac:dyDescent="0.2">
      <c r="A242" s="279">
        <v>225</v>
      </c>
      <c r="B242" s="301">
        <f t="shared" si="57"/>
        <v>44.088684880080301</v>
      </c>
      <c r="C242" s="302">
        <v>21700</v>
      </c>
      <c r="D242" s="303">
        <f t="shared" si="60"/>
        <v>5906.2773296204905</v>
      </c>
      <c r="E242" s="304">
        <f t="shared" si="63"/>
        <v>1996.3217374117255</v>
      </c>
      <c r="F242" s="304">
        <f t="shared" si="64"/>
        <v>118.12554659240982</v>
      </c>
      <c r="G242" s="101">
        <v>75</v>
      </c>
      <c r="H242" s="305">
        <f t="shared" si="65"/>
        <v>8095.7246136246258</v>
      </c>
      <c r="I242" s="309">
        <f t="shared" si="66"/>
        <v>5.1033999999999997</v>
      </c>
      <c r="J242" s="329">
        <f t="shared" si="58"/>
        <v>73.481141466800509</v>
      </c>
      <c r="K242" s="302">
        <v>21700</v>
      </c>
      <c r="L242" s="307">
        <f t="shared" si="61"/>
        <v>3543.7663977722941</v>
      </c>
      <c r="M242" s="304">
        <f t="shared" si="67"/>
        <v>1197.7930424470353</v>
      </c>
      <c r="N242" s="304">
        <f t="shared" si="68"/>
        <v>70.875327955445883</v>
      </c>
      <c r="O242" s="308">
        <v>45</v>
      </c>
      <c r="P242" s="305">
        <f t="shared" si="69"/>
        <v>4857.4347681747749</v>
      </c>
      <c r="Q242" s="309">
        <f t="shared" si="70"/>
        <v>3.0619999999999998</v>
      </c>
      <c r="R242" s="367">
        <f t="shared" si="59"/>
        <v>110.22171220020074</v>
      </c>
      <c r="S242" s="302">
        <v>21700</v>
      </c>
      <c r="T242" s="307">
        <f t="shared" si="62"/>
        <v>2362.5109318481968</v>
      </c>
      <c r="U242" s="101">
        <f t="shared" si="71"/>
        <v>798.52869496469043</v>
      </c>
      <c r="V242" s="304">
        <f t="shared" si="72"/>
        <v>47.250218636963936</v>
      </c>
      <c r="W242" s="308">
        <v>30</v>
      </c>
      <c r="X242" s="305">
        <f t="shared" si="73"/>
        <v>3238.2898454498509</v>
      </c>
      <c r="Y242" s="309">
        <f t="shared" si="74"/>
        <v>2.0413000000000001</v>
      </c>
    </row>
    <row r="243" spans="1:25" s="63" customFormat="1" ht="16.5" customHeight="1" x14ac:dyDescent="0.2">
      <c r="A243" s="279">
        <v>226</v>
      </c>
      <c r="B243" s="301">
        <f t="shared" si="57"/>
        <v>44.151380213392628</v>
      </c>
      <c r="C243" s="302">
        <v>21700</v>
      </c>
      <c r="D243" s="303">
        <f t="shared" si="60"/>
        <v>5897.8903658602212</v>
      </c>
      <c r="E243" s="304">
        <f t="shared" si="63"/>
        <v>1993.4869436607546</v>
      </c>
      <c r="F243" s="304">
        <f t="shared" si="64"/>
        <v>117.95780731720443</v>
      </c>
      <c r="G243" s="101">
        <v>75</v>
      </c>
      <c r="H243" s="305">
        <f t="shared" si="65"/>
        <v>8084.3351168381805</v>
      </c>
      <c r="I243" s="309">
        <f t="shared" si="66"/>
        <v>5.1188000000000002</v>
      </c>
      <c r="J243" s="329">
        <f t="shared" si="58"/>
        <v>73.585633688987713</v>
      </c>
      <c r="K243" s="302">
        <v>21700</v>
      </c>
      <c r="L243" s="307">
        <f t="shared" si="61"/>
        <v>3538.7342195161336</v>
      </c>
      <c r="M243" s="304">
        <f t="shared" si="67"/>
        <v>1196.092166196453</v>
      </c>
      <c r="N243" s="304">
        <f t="shared" si="68"/>
        <v>70.774684390322676</v>
      </c>
      <c r="O243" s="308">
        <v>45</v>
      </c>
      <c r="P243" s="305">
        <f t="shared" si="69"/>
        <v>4850.601070102909</v>
      </c>
      <c r="Q243" s="309">
        <f t="shared" si="70"/>
        <v>3.0712999999999999</v>
      </c>
      <c r="R243" s="367">
        <f t="shared" si="59"/>
        <v>110.37845053348157</v>
      </c>
      <c r="S243" s="302">
        <v>21700</v>
      </c>
      <c r="T243" s="307">
        <f t="shared" si="62"/>
        <v>2359.1561463440885</v>
      </c>
      <c r="U243" s="101">
        <f t="shared" si="71"/>
        <v>797.3947774643018</v>
      </c>
      <c r="V243" s="304">
        <f t="shared" si="72"/>
        <v>47.183122926881772</v>
      </c>
      <c r="W243" s="308">
        <v>30</v>
      </c>
      <c r="X243" s="305">
        <f t="shared" si="73"/>
        <v>3233.7340467352724</v>
      </c>
      <c r="Y243" s="309">
        <f t="shared" si="74"/>
        <v>2.0474999999999999</v>
      </c>
    </row>
    <row r="244" spans="1:25" s="63" customFormat="1" ht="16.5" customHeight="1" x14ac:dyDescent="0.2">
      <c r="A244" s="279">
        <v>227</v>
      </c>
      <c r="B244" s="301">
        <f t="shared" si="57"/>
        <v>44.213837989885469</v>
      </c>
      <c r="C244" s="302">
        <v>21700</v>
      </c>
      <c r="D244" s="303">
        <f t="shared" si="60"/>
        <v>5889.5588313226754</v>
      </c>
      <c r="E244" s="304">
        <f t="shared" si="63"/>
        <v>1990.670884987064</v>
      </c>
      <c r="F244" s="304">
        <f t="shared" si="64"/>
        <v>117.79117662645351</v>
      </c>
      <c r="G244" s="101">
        <v>75</v>
      </c>
      <c r="H244" s="305">
        <f t="shared" si="65"/>
        <v>8073.0208929361925</v>
      </c>
      <c r="I244" s="309">
        <f t="shared" si="66"/>
        <v>5.1341000000000001</v>
      </c>
      <c r="J244" s="329">
        <f t="shared" si="58"/>
        <v>73.689729983142456</v>
      </c>
      <c r="K244" s="302">
        <v>21700</v>
      </c>
      <c r="L244" s="307">
        <f t="shared" si="61"/>
        <v>3533.7352987936056</v>
      </c>
      <c r="M244" s="304">
        <f t="shared" si="67"/>
        <v>1194.4025309922386</v>
      </c>
      <c r="N244" s="304">
        <f t="shared" si="68"/>
        <v>70.674705975872115</v>
      </c>
      <c r="O244" s="308">
        <v>45</v>
      </c>
      <c r="P244" s="305">
        <f t="shared" si="69"/>
        <v>4843.8125357617164</v>
      </c>
      <c r="Q244" s="309">
        <f t="shared" si="70"/>
        <v>3.0804999999999998</v>
      </c>
      <c r="R244" s="367">
        <f t="shared" si="59"/>
        <v>110.53459497471367</v>
      </c>
      <c r="S244" s="302">
        <v>21700</v>
      </c>
      <c r="T244" s="307">
        <f t="shared" si="62"/>
        <v>2355.8235325290702</v>
      </c>
      <c r="U244" s="101">
        <f t="shared" si="71"/>
        <v>796.2683539948257</v>
      </c>
      <c r="V244" s="304">
        <f t="shared" si="72"/>
        <v>47.116470650581405</v>
      </c>
      <c r="W244" s="308">
        <v>30</v>
      </c>
      <c r="X244" s="305">
        <f t="shared" si="73"/>
        <v>3229.2083571744774</v>
      </c>
      <c r="Y244" s="309">
        <f t="shared" si="74"/>
        <v>2.0537000000000001</v>
      </c>
    </row>
    <row r="245" spans="1:25" s="63" customFormat="1" ht="16.5" customHeight="1" x14ac:dyDescent="0.2">
      <c r="A245" s="279">
        <v>228</v>
      </c>
      <c r="B245" s="301">
        <f t="shared" si="57"/>
        <v>44.276060297980557</v>
      </c>
      <c r="C245" s="302">
        <v>21700</v>
      </c>
      <c r="D245" s="303">
        <f t="shared" si="60"/>
        <v>5881.2820799206675</v>
      </c>
      <c r="E245" s="304">
        <f t="shared" si="63"/>
        <v>1987.8733430131854</v>
      </c>
      <c r="F245" s="304">
        <f t="shared" si="64"/>
        <v>117.62564159841335</v>
      </c>
      <c r="G245" s="101">
        <v>75</v>
      </c>
      <c r="H245" s="305">
        <f t="shared" si="65"/>
        <v>8061.7810645322661</v>
      </c>
      <c r="I245" s="309">
        <f t="shared" si="66"/>
        <v>5.1494999999999997</v>
      </c>
      <c r="J245" s="329">
        <f t="shared" si="58"/>
        <v>73.793433829967597</v>
      </c>
      <c r="K245" s="302">
        <v>21700</v>
      </c>
      <c r="L245" s="307">
        <f t="shared" si="61"/>
        <v>3528.7692479524007</v>
      </c>
      <c r="M245" s="304">
        <f t="shared" si="67"/>
        <v>1192.7240058079112</v>
      </c>
      <c r="N245" s="304">
        <f t="shared" si="68"/>
        <v>70.575384959048023</v>
      </c>
      <c r="O245" s="308">
        <v>45</v>
      </c>
      <c r="P245" s="305">
        <f t="shared" si="69"/>
        <v>4837.06863871936</v>
      </c>
      <c r="Q245" s="309">
        <f t="shared" si="70"/>
        <v>3.0897000000000001</v>
      </c>
      <c r="R245" s="367">
        <f t="shared" si="59"/>
        <v>110.69015074495138</v>
      </c>
      <c r="S245" s="302">
        <v>21700</v>
      </c>
      <c r="T245" s="307">
        <f t="shared" si="62"/>
        <v>2352.5128319682672</v>
      </c>
      <c r="U245" s="101">
        <f t="shared" si="71"/>
        <v>795.14933720527426</v>
      </c>
      <c r="V245" s="304">
        <f t="shared" si="72"/>
        <v>47.050256639365344</v>
      </c>
      <c r="W245" s="308">
        <v>30</v>
      </c>
      <c r="X245" s="305">
        <f t="shared" si="73"/>
        <v>3224.7124258129065</v>
      </c>
      <c r="Y245" s="309">
        <f t="shared" si="74"/>
        <v>2.0598000000000001</v>
      </c>
    </row>
    <row r="246" spans="1:25" s="63" customFormat="1" ht="16.5" customHeight="1" x14ac:dyDescent="0.2">
      <c r="A246" s="279">
        <v>229</v>
      </c>
      <c r="B246" s="301">
        <f t="shared" si="57"/>
        <v>44.338049198680331</v>
      </c>
      <c r="C246" s="302">
        <v>21700</v>
      </c>
      <c r="D246" s="303">
        <f t="shared" si="60"/>
        <v>5873.0594761429074</v>
      </c>
      <c r="E246" s="304">
        <f t="shared" si="63"/>
        <v>1985.0941029363025</v>
      </c>
      <c r="F246" s="304">
        <f t="shared" si="64"/>
        <v>117.46118952285815</v>
      </c>
      <c r="G246" s="101">
        <v>75</v>
      </c>
      <c r="H246" s="305">
        <f t="shared" si="65"/>
        <v>8050.6147686020677</v>
      </c>
      <c r="I246" s="309">
        <f t="shared" si="66"/>
        <v>5.1649000000000003</v>
      </c>
      <c r="J246" s="329">
        <f t="shared" si="58"/>
        <v>73.896748664467225</v>
      </c>
      <c r="K246" s="302">
        <v>21700</v>
      </c>
      <c r="L246" s="307">
        <f t="shared" si="61"/>
        <v>3523.8356856857454</v>
      </c>
      <c r="M246" s="304">
        <f t="shared" si="67"/>
        <v>1191.0564617617817</v>
      </c>
      <c r="N246" s="304">
        <f t="shared" si="68"/>
        <v>70.476713713714915</v>
      </c>
      <c r="O246" s="308">
        <v>45</v>
      </c>
      <c r="P246" s="305">
        <f t="shared" si="69"/>
        <v>4830.3688611612424</v>
      </c>
      <c r="Q246" s="309">
        <f t="shared" si="70"/>
        <v>3.0989</v>
      </c>
      <c r="R246" s="367">
        <f t="shared" si="59"/>
        <v>110.84512299670082</v>
      </c>
      <c r="S246" s="302">
        <v>21700</v>
      </c>
      <c r="T246" s="307">
        <f t="shared" si="62"/>
        <v>2349.2237904571634</v>
      </c>
      <c r="U246" s="101">
        <f t="shared" si="71"/>
        <v>794.03764117452113</v>
      </c>
      <c r="V246" s="304">
        <f t="shared" si="72"/>
        <v>46.984475809143269</v>
      </c>
      <c r="W246" s="308">
        <v>30</v>
      </c>
      <c r="X246" s="305">
        <f t="shared" si="73"/>
        <v>3220.2459074408275</v>
      </c>
      <c r="Y246" s="309">
        <f t="shared" si="74"/>
        <v>2.0659000000000001</v>
      </c>
    </row>
    <row r="247" spans="1:25" s="63" customFormat="1" ht="16.5" customHeight="1" x14ac:dyDescent="0.2">
      <c r="A247" s="283">
        <v>230</v>
      </c>
      <c r="B247" s="301">
        <f t="shared" si="57"/>
        <v>44.399806726045881</v>
      </c>
      <c r="C247" s="302">
        <v>21700</v>
      </c>
      <c r="D247" s="303">
        <f t="shared" si="60"/>
        <v>5864.8903948323668</v>
      </c>
      <c r="E247" s="304">
        <f t="shared" si="63"/>
        <v>1982.3329534533398</v>
      </c>
      <c r="F247" s="304">
        <f t="shared" si="64"/>
        <v>117.29780789664734</v>
      </c>
      <c r="G247" s="101">
        <v>75</v>
      </c>
      <c r="H247" s="305">
        <f t="shared" si="65"/>
        <v>8039.5211561823535</v>
      </c>
      <c r="I247" s="309">
        <f t="shared" si="66"/>
        <v>5.1802000000000001</v>
      </c>
      <c r="J247" s="329">
        <f t="shared" si="58"/>
        <v>73.999677876743135</v>
      </c>
      <c r="K247" s="302">
        <v>21700</v>
      </c>
      <c r="L247" s="307">
        <f t="shared" si="61"/>
        <v>3518.9342368994203</v>
      </c>
      <c r="M247" s="304">
        <f t="shared" si="67"/>
        <v>1189.399772072004</v>
      </c>
      <c r="N247" s="304">
        <f t="shared" si="68"/>
        <v>70.378684737988408</v>
      </c>
      <c r="O247" s="308">
        <v>45</v>
      </c>
      <c r="P247" s="305">
        <f t="shared" si="69"/>
        <v>4823.7126937094126</v>
      </c>
      <c r="Q247" s="309">
        <f t="shared" si="70"/>
        <v>3.1080999999999999</v>
      </c>
      <c r="R247" s="367">
        <f t="shared" si="59"/>
        <v>110.9995168151147</v>
      </c>
      <c r="S247" s="302">
        <v>21700</v>
      </c>
      <c r="T247" s="307">
        <f t="shared" si="62"/>
        <v>2345.9561579329466</v>
      </c>
      <c r="U247" s="101">
        <f t="shared" si="71"/>
        <v>792.93318138133588</v>
      </c>
      <c r="V247" s="304">
        <f t="shared" si="72"/>
        <v>46.919123158658934</v>
      </c>
      <c r="W247" s="308">
        <v>30</v>
      </c>
      <c r="X247" s="305">
        <f t="shared" si="73"/>
        <v>3215.8084624729413</v>
      </c>
      <c r="Y247" s="309">
        <f t="shared" si="74"/>
        <v>2.0720999999999998</v>
      </c>
    </row>
    <row r="248" spans="1:25" s="63" customFormat="1" ht="16.5" customHeight="1" x14ac:dyDescent="0.2">
      <c r="A248" s="279">
        <v>231</v>
      </c>
      <c r="B248" s="301">
        <f t="shared" si="57"/>
        <v>44.461334887664428</v>
      </c>
      <c r="C248" s="302">
        <v>21700</v>
      </c>
      <c r="D248" s="303">
        <f t="shared" si="60"/>
        <v>5856.7742209702892</v>
      </c>
      <c r="E248" s="304">
        <f t="shared" si="63"/>
        <v>1979.5896866879575</v>
      </c>
      <c r="F248" s="304">
        <f t="shared" si="64"/>
        <v>117.13548441940578</v>
      </c>
      <c r="G248" s="101">
        <v>75</v>
      </c>
      <c r="H248" s="305">
        <f t="shared" si="65"/>
        <v>8028.4993920776524</v>
      </c>
      <c r="I248" s="309">
        <f t="shared" si="66"/>
        <v>5.1955</v>
      </c>
      <c r="J248" s="329">
        <f t="shared" si="58"/>
        <v>74.102224812774054</v>
      </c>
      <c r="K248" s="302">
        <v>21700</v>
      </c>
      <c r="L248" s="307">
        <f t="shared" si="61"/>
        <v>3514.0645325821738</v>
      </c>
      <c r="M248" s="304">
        <f t="shared" si="67"/>
        <v>1187.7538120127747</v>
      </c>
      <c r="N248" s="304">
        <f t="shared" si="68"/>
        <v>70.281290651643474</v>
      </c>
      <c r="O248" s="308">
        <v>45</v>
      </c>
      <c r="P248" s="305">
        <f t="shared" si="69"/>
        <v>4817.0996352465927</v>
      </c>
      <c r="Q248" s="309">
        <f t="shared" si="70"/>
        <v>3.1173000000000002</v>
      </c>
      <c r="R248" s="367">
        <f t="shared" si="59"/>
        <v>111.15333721916106</v>
      </c>
      <c r="S248" s="302">
        <v>21700</v>
      </c>
      <c r="T248" s="307">
        <f t="shared" si="62"/>
        <v>2342.7096883881159</v>
      </c>
      <c r="U248" s="101">
        <f t="shared" si="71"/>
        <v>791.83587467518305</v>
      </c>
      <c r="V248" s="304">
        <f t="shared" si="72"/>
        <v>46.854193767762318</v>
      </c>
      <c r="W248" s="308">
        <v>30</v>
      </c>
      <c r="X248" s="305">
        <f t="shared" si="73"/>
        <v>3211.399756831061</v>
      </c>
      <c r="Y248" s="309">
        <f t="shared" si="74"/>
        <v>2.0781999999999998</v>
      </c>
    </row>
    <row r="249" spans="1:25" s="63" customFormat="1" ht="16.5" customHeight="1" x14ac:dyDescent="0.2">
      <c r="A249" s="279">
        <v>232</v>
      </c>
      <c r="B249" s="301">
        <f t="shared" si="57"/>
        <v>44.522635665106783</v>
      </c>
      <c r="C249" s="302">
        <v>21700</v>
      </c>
      <c r="D249" s="303">
        <f t="shared" si="60"/>
        <v>5848.710349465684</v>
      </c>
      <c r="E249" s="304">
        <f t="shared" si="63"/>
        <v>1976.864098119401</v>
      </c>
      <c r="F249" s="304">
        <f t="shared" si="64"/>
        <v>116.97420698931369</v>
      </c>
      <c r="G249" s="101">
        <v>75</v>
      </c>
      <c r="H249" s="305">
        <f t="shared" si="65"/>
        <v>8017.5486545743988</v>
      </c>
      <c r="I249" s="309">
        <f t="shared" si="66"/>
        <v>5.2107999999999999</v>
      </c>
      <c r="J249" s="329">
        <f t="shared" si="58"/>
        <v>74.204392775177979</v>
      </c>
      <c r="K249" s="302">
        <v>21700</v>
      </c>
      <c r="L249" s="307">
        <f t="shared" si="61"/>
        <v>3509.2262096794102</v>
      </c>
      <c r="M249" s="304">
        <f t="shared" si="67"/>
        <v>1186.1184588716405</v>
      </c>
      <c r="N249" s="304">
        <f t="shared" si="68"/>
        <v>70.184524193588203</v>
      </c>
      <c r="O249" s="308">
        <v>45</v>
      </c>
      <c r="P249" s="305">
        <f t="shared" si="69"/>
        <v>4810.5291927446387</v>
      </c>
      <c r="Q249" s="309">
        <f t="shared" si="70"/>
        <v>3.1265000000000001</v>
      </c>
      <c r="R249" s="367">
        <f t="shared" si="59"/>
        <v>111.30658916276695</v>
      </c>
      <c r="S249" s="302">
        <v>21700</v>
      </c>
      <c r="T249" s="307">
        <f t="shared" si="62"/>
        <v>2339.4841397862738</v>
      </c>
      <c r="U249" s="101">
        <f t="shared" si="71"/>
        <v>790.74563924776044</v>
      </c>
      <c r="V249" s="304">
        <f t="shared" si="72"/>
        <v>46.789682795725476</v>
      </c>
      <c r="W249" s="308">
        <v>30</v>
      </c>
      <c r="X249" s="305">
        <f t="shared" si="73"/>
        <v>3207.0194618297601</v>
      </c>
      <c r="Y249" s="309">
        <f t="shared" si="74"/>
        <v>2.0842999999999998</v>
      </c>
    </row>
    <row r="250" spans="1:25" s="63" customFormat="1" ht="16.5" customHeight="1" x14ac:dyDescent="0.2">
      <c r="A250" s="279">
        <v>233</v>
      </c>
      <c r="B250" s="301">
        <f t="shared" si="57"/>
        <v>44.583711014374934</v>
      </c>
      <c r="C250" s="302">
        <v>21700</v>
      </c>
      <c r="D250" s="303">
        <f t="shared" si="60"/>
        <v>5840.6981849501117</v>
      </c>
      <c r="E250" s="304">
        <f t="shared" si="63"/>
        <v>1974.1559865131376</v>
      </c>
      <c r="F250" s="304">
        <f t="shared" si="64"/>
        <v>116.81396369900223</v>
      </c>
      <c r="G250" s="101">
        <v>75</v>
      </c>
      <c r="H250" s="305">
        <f t="shared" si="65"/>
        <v>8006.6681351622519</v>
      </c>
      <c r="I250" s="309">
        <f t="shared" si="66"/>
        <v>5.2260999999999997</v>
      </c>
      <c r="J250" s="329">
        <f t="shared" si="58"/>
        <v>74.306185023958221</v>
      </c>
      <c r="K250" s="302">
        <v>21700</v>
      </c>
      <c r="L250" s="307">
        <f t="shared" si="61"/>
        <v>3504.4189109700674</v>
      </c>
      <c r="M250" s="304">
        <f t="shared" si="67"/>
        <v>1184.4935919078825</v>
      </c>
      <c r="N250" s="304">
        <f t="shared" si="68"/>
        <v>70.088378219401349</v>
      </c>
      <c r="O250" s="308">
        <v>45</v>
      </c>
      <c r="P250" s="305">
        <f t="shared" si="69"/>
        <v>4804.0008810973513</v>
      </c>
      <c r="Q250" s="309">
        <f t="shared" si="70"/>
        <v>3.1356999999999999</v>
      </c>
      <c r="R250" s="367">
        <f t="shared" si="59"/>
        <v>111.45927753593733</v>
      </c>
      <c r="S250" s="302">
        <v>21700</v>
      </c>
      <c r="T250" s="307">
        <f t="shared" si="62"/>
        <v>2336.2792739800452</v>
      </c>
      <c r="U250" s="101">
        <f t="shared" si="71"/>
        <v>789.66239460525526</v>
      </c>
      <c r="V250" s="304">
        <f t="shared" si="72"/>
        <v>46.725585479600902</v>
      </c>
      <c r="W250" s="308">
        <v>30</v>
      </c>
      <c r="X250" s="305">
        <f t="shared" si="73"/>
        <v>3202.667254064901</v>
      </c>
      <c r="Y250" s="309">
        <f t="shared" si="74"/>
        <v>2.0903999999999998</v>
      </c>
    </row>
    <row r="251" spans="1:25" s="63" customFormat="1" ht="16.5" customHeight="1" x14ac:dyDescent="0.2">
      <c r="A251" s="279">
        <v>234</v>
      </c>
      <c r="B251" s="301">
        <f t="shared" si="57"/>
        <v>44.644562866340117</v>
      </c>
      <c r="C251" s="302">
        <v>21700</v>
      </c>
      <c r="D251" s="303">
        <f t="shared" si="60"/>
        <v>5832.7371415776415</v>
      </c>
      <c r="E251" s="304">
        <f t="shared" si="63"/>
        <v>1971.4651538532426</v>
      </c>
      <c r="F251" s="304">
        <f t="shared" si="64"/>
        <v>116.65474283155284</v>
      </c>
      <c r="G251" s="101">
        <v>75</v>
      </c>
      <c r="H251" s="305">
        <f t="shared" si="65"/>
        <v>7995.8570382624366</v>
      </c>
      <c r="I251" s="309">
        <f t="shared" si="66"/>
        <v>5.2413999999999996</v>
      </c>
      <c r="J251" s="329">
        <f t="shared" si="58"/>
        <v>74.40760477723353</v>
      </c>
      <c r="K251" s="302">
        <v>21700</v>
      </c>
      <c r="L251" s="307">
        <f t="shared" si="61"/>
        <v>3499.6422849465853</v>
      </c>
      <c r="M251" s="304">
        <f t="shared" si="67"/>
        <v>1182.8790923119457</v>
      </c>
      <c r="N251" s="304">
        <f t="shared" si="68"/>
        <v>69.992845698931703</v>
      </c>
      <c r="O251" s="308">
        <v>45</v>
      </c>
      <c r="P251" s="305">
        <f t="shared" si="69"/>
        <v>4797.5142229574631</v>
      </c>
      <c r="Q251" s="309">
        <f t="shared" si="70"/>
        <v>3.1448</v>
      </c>
      <c r="R251" s="367">
        <f t="shared" si="59"/>
        <v>111.61140716585028</v>
      </c>
      <c r="S251" s="302">
        <v>21700</v>
      </c>
      <c r="T251" s="307">
        <f t="shared" si="62"/>
        <v>2333.0948566310572</v>
      </c>
      <c r="U251" s="101">
        <f t="shared" si="71"/>
        <v>788.58606154129723</v>
      </c>
      <c r="V251" s="304">
        <f t="shared" si="72"/>
        <v>46.661897132621142</v>
      </c>
      <c r="W251" s="308">
        <v>30</v>
      </c>
      <c r="X251" s="305">
        <f t="shared" si="73"/>
        <v>3198.3428153049754</v>
      </c>
      <c r="Y251" s="309">
        <f t="shared" si="74"/>
        <v>2.0966</v>
      </c>
    </row>
    <row r="252" spans="1:25" s="63" customFormat="1" ht="16.5" customHeight="1" x14ac:dyDescent="0.2">
      <c r="A252" s="279">
        <v>235</v>
      </c>
      <c r="B252" s="301">
        <f t="shared" si="57"/>
        <v>44.705193127171356</v>
      </c>
      <c r="C252" s="302">
        <v>21700</v>
      </c>
      <c r="D252" s="303">
        <f t="shared" si="60"/>
        <v>5824.8266428298139</v>
      </c>
      <c r="E252" s="304">
        <f t="shared" si="63"/>
        <v>1968.791405276477</v>
      </c>
      <c r="F252" s="304">
        <f t="shared" si="64"/>
        <v>116.49653285659627</v>
      </c>
      <c r="G252" s="101">
        <v>75</v>
      </c>
      <c r="H252" s="305">
        <f t="shared" si="65"/>
        <v>7985.114580962887</v>
      </c>
      <c r="I252" s="309">
        <f t="shared" si="66"/>
        <v>5.2567000000000004</v>
      </c>
      <c r="J252" s="329">
        <f t="shared" si="58"/>
        <v>74.508655211952259</v>
      </c>
      <c r="K252" s="302">
        <v>21700</v>
      </c>
      <c r="L252" s="307">
        <f t="shared" si="61"/>
        <v>3494.8959856978881</v>
      </c>
      <c r="M252" s="304">
        <f t="shared" si="67"/>
        <v>1181.2748431658861</v>
      </c>
      <c r="N252" s="304">
        <f t="shared" si="68"/>
        <v>69.897919713957762</v>
      </c>
      <c r="O252" s="308">
        <v>45</v>
      </c>
      <c r="P252" s="305">
        <f t="shared" si="69"/>
        <v>4791.0687485777325</v>
      </c>
      <c r="Q252" s="309">
        <f t="shared" si="70"/>
        <v>3.1539999999999999</v>
      </c>
      <c r="R252" s="367">
        <f t="shared" si="59"/>
        <v>111.76298281792839</v>
      </c>
      <c r="S252" s="302">
        <v>21700</v>
      </c>
      <c r="T252" s="307">
        <f t="shared" si="62"/>
        <v>2329.9306571319257</v>
      </c>
      <c r="U252" s="101">
        <f t="shared" si="71"/>
        <v>787.51656211059083</v>
      </c>
      <c r="V252" s="304">
        <f t="shared" si="72"/>
        <v>46.598613142638513</v>
      </c>
      <c r="W252" s="308">
        <v>30</v>
      </c>
      <c r="X252" s="305">
        <f t="shared" si="73"/>
        <v>3194.0458323851549</v>
      </c>
      <c r="Y252" s="309">
        <f t="shared" si="74"/>
        <v>2.1027</v>
      </c>
    </row>
    <row r="253" spans="1:25" s="63" customFormat="1" ht="16.5" customHeight="1" x14ac:dyDescent="0.2">
      <c r="A253" s="279">
        <v>236</v>
      </c>
      <c r="B253" s="301">
        <f t="shared" si="57"/>
        <v>44.765603678755184</v>
      </c>
      <c r="C253" s="302">
        <v>21700</v>
      </c>
      <c r="D253" s="303">
        <f t="shared" si="60"/>
        <v>5816.9661213254312</v>
      </c>
      <c r="E253" s="304">
        <f t="shared" si="63"/>
        <v>1966.1345490079955</v>
      </c>
      <c r="F253" s="304">
        <f t="shared" si="64"/>
        <v>116.33932242650863</v>
      </c>
      <c r="G253" s="101">
        <v>75</v>
      </c>
      <c r="H253" s="305">
        <f t="shared" si="65"/>
        <v>7974.4399927599352</v>
      </c>
      <c r="I253" s="309">
        <f t="shared" si="66"/>
        <v>5.2718999999999996</v>
      </c>
      <c r="J253" s="329">
        <f t="shared" si="58"/>
        <v>74.609339464591983</v>
      </c>
      <c r="K253" s="302">
        <v>21700</v>
      </c>
      <c r="L253" s="307">
        <f t="shared" si="61"/>
        <v>3490.1796727952587</v>
      </c>
      <c r="M253" s="304">
        <f t="shared" si="67"/>
        <v>1179.6807294047974</v>
      </c>
      <c r="N253" s="304">
        <f t="shared" si="68"/>
        <v>69.803593455905173</v>
      </c>
      <c r="O253" s="308">
        <v>45</v>
      </c>
      <c r="P253" s="305">
        <f t="shared" si="69"/>
        <v>4784.6639956559611</v>
      </c>
      <c r="Q253" s="309">
        <f t="shared" si="70"/>
        <v>3.1631</v>
      </c>
      <c r="R253" s="367">
        <f t="shared" si="59"/>
        <v>111.91400919688796</v>
      </c>
      <c r="S253" s="302">
        <v>21700</v>
      </c>
      <c r="T253" s="307">
        <f t="shared" si="62"/>
        <v>2326.7864485301725</v>
      </c>
      <c r="U253" s="101">
        <f t="shared" si="71"/>
        <v>786.45381960319821</v>
      </c>
      <c r="V253" s="304">
        <f t="shared" si="72"/>
        <v>46.535728970603451</v>
      </c>
      <c r="W253" s="308">
        <v>30</v>
      </c>
      <c r="X253" s="305">
        <f t="shared" si="73"/>
        <v>3189.7759971039741</v>
      </c>
      <c r="Y253" s="309">
        <f t="shared" si="74"/>
        <v>2.1088</v>
      </c>
    </row>
    <row r="254" spans="1:25" s="63" customFormat="1" ht="16.5" customHeight="1" x14ac:dyDescent="0.2">
      <c r="A254" s="279">
        <v>237</v>
      </c>
      <c r="B254" s="301">
        <f t="shared" si="57"/>
        <v>44.825796379106258</v>
      </c>
      <c r="C254" s="302">
        <v>21700</v>
      </c>
      <c r="D254" s="303">
        <f t="shared" si="60"/>
        <v>5809.155018635096</v>
      </c>
      <c r="E254" s="304">
        <f t="shared" si="63"/>
        <v>1963.4943962986622</v>
      </c>
      <c r="F254" s="304">
        <f t="shared" si="64"/>
        <v>116.18310037270192</v>
      </c>
      <c r="G254" s="101">
        <v>75</v>
      </c>
      <c r="H254" s="305">
        <f t="shared" si="65"/>
        <v>7963.8325153064598</v>
      </c>
      <c r="I254" s="309">
        <f t="shared" si="66"/>
        <v>5.2870999999999997</v>
      </c>
      <c r="J254" s="329">
        <f t="shared" si="58"/>
        <v>74.709660631843761</v>
      </c>
      <c r="K254" s="302">
        <v>21700</v>
      </c>
      <c r="L254" s="307">
        <f t="shared" si="61"/>
        <v>3485.4930111810572</v>
      </c>
      <c r="M254" s="304">
        <f t="shared" si="67"/>
        <v>1178.0966377791972</v>
      </c>
      <c r="N254" s="304">
        <f t="shared" si="68"/>
        <v>69.709860223621149</v>
      </c>
      <c r="O254" s="308">
        <v>45</v>
      </c>
      <c r="P254" s="305">
        <f t="shared" si="69"/>
        <v>4778.2995091838757</v>
      </c>
      <c r="Q254" s="309">
        <f t="shared" si="70"/>
        <v>3.1722999999999999</v>
      </c>
      <c r="R254" s="367">
        <f t="shared" si="59"/>
        <v>112.06449094776563</v>
      </c>
      <c r="S254" s="302">
        <v>21700</v>
      </c>
      <c r="T254" s="307">
        <f t="shared" si="62"/>
        <v>2323.6620074540383</v>
      </c>
      <c r="U254" s="101">
        <f t="shared" si="71"/>
        <v>785.3977585194649</v>
      </c>
      <c r="V254" s="304">
        <f t="shared" si="72"/>
        <v>46.473240149080766</v>
      </c>
      <c r="W254" s="308">
        <v>30</v>
      </c>
      <c r="X254" s="305">
        <f t="shared" si="73"/>
        <v>3185.5330061225841</v>
      </c>
      <c r="Y254" s="309">
        <f t="shared" si="74"/>
        <v>2.1149</v>
      </c>
    </row>
    <row r="255" spans="1:25" s="63" customFormat="1" ht="16.5" customHeight="1" x14ac:dyDescent="0.2">
      <c r="A255" s="279">
        <v>238</v>
      </c>
      <c r="B255" s="301">
        <f t="shared" si="57"/>
        <v>44.885773062769452</v>
      </c>
      <c r="C255" s="302">
        <v>21700</v>
      </c>
      <c r="D255" s="303">
        <f t="shared" si="60"/>
        <v>5801.3927851002973</v>
      </c>
      <c r="E255" s="304">
        <f t="shared" si="63"/>
        <v>1960.8707613639003</v>
      </c>
      <c r="F255" s="304">
        <f t="shared" si="64"/>
        <v>116.02785570200595</v>
      </c>
      <c r="G255" s="101">
        <v>75</v>
      </c>
      <c r="H255" s="305">
        <f t="shared" si="65"/>
        <v>7953.2914021662027</v>
      </c>
      <c r="I255" s="309">
        <f t="shared" si="66"/>
        <v>5.3022999999999998</v>
      </c>
      <c r="J255" s="329">
        <f t="shared" si="58"/>
        <v>74.809621771282423</v>
      </c>
      <c r="K255" s="302">
        <v>21700</v>
      </c>
      <c r="L255" s="307">
        <f t="shared" si="61"/>
        <v>3480.8356710601784</v>
      </c>
      <c r="M255" s="304">
        <f t="shared" si="67"/>
        <v>1176.5224568183401</v>
      </c>
      <c r="N255" s="304">
        <f t="shared" si="68"/>
        <v>69.616713421203571</v>
      </c>
      <c r="O255" s="308">
        <v>45</v>
      </c>
      <c r="P255" s="305">
        <f t="shared" si="69"/>
        <v>4771.9748412997224</v>
      </c>
      <c r="Q255" s="309">
        <f t="shared" si="70"/>
        <v>3.1814</v>
      </c>
      <c r="R255" s="367">
        <f t="shared" si="59"/>
        <v>112.21443265692362</v>
      </c>
      <c r="S255" s="302">
        <v>21700</v>
      </c>
      <c r="T255" s="307">
        <f t="shared" si="62"/>
        <v>2320.5571140401198</v>
      </c>
      <c r="U255" s="101">
        <f t="shared" si="71"/>
        <v>784.34830454556038</v>
      </c>
      <c r="V255" s="304">
        <f t="shared" si="72"/>
        <v>46.411142280802395</v>
      </c>
      <c r="W255" s="308">
        <v>30</v>
      </c>
      <c r="X255" s="305">
        <f t="shared" si="73"/>
        <v>3181.3165608664826</v>
      </c>
      <c r="Y255" s="309">
        <f t="shared" si="74"/>
        <v>2.1208999999999998</v>
      </c>
    </row>
    <row r="256" spans="1:25" s="63" customFormat="1" ht="16.5" customHeight="1" x14ac:dyDescent="0.2">
      <c r="A256" s="279">
        <v>239</v>
      </c>
      <c r="B256" s="301">
        <f t="shared" si="57"/>
        <v>44.945535541213445</v>
      </c>
      <c r="C256" s="302">
        <v>21700</v>
      </c>
      <c r="D256" s="303">
        <f t="shared" si="60"/>
        <v>5793.678879656969</v>
      </c>
      <c r="E256" s="304">
        <f t="shared" si="63"/>
        <v>1958.2634613240552</v>
      </c>
      <c r="F256" s="304">
        <f t="shared" si="64"/>
        <v>115.87357759313939</v>
      </c>
      <c r="G256" s="101">
        <v>75</v>
      </c>
      <c r="H256" s="305">
        <f t="shared" si="65"/>
        <v>7942.8159185741633</v>
      </c>
      <c r="I256" s="309">
        <f t="shared" si="66"/>
        <v>5.3174999999999999</v>
      </c>
      <c r="J256" s="329">
        <f t="shared" si="58"/>
        <v>74.909225902022413</v>
      </c>
      <c r="K256" s="302">
        <v>21700</v>
      </c>
      <c r="L256" s="307">
        <f t="shared" si="61"/>
        <v>3476.2073277941809</v>
      </c>
      <c r="M256" s="304">
        <f t="shared" si="67"/>
        <v>1174.9580767944331</v>
      </c>
      <c r="N256" s="304">
        <f t="shared" si="68"/>
        <v>69.524146555883618</v>
      </c>
      <c r="O256" s="308">
        <v>45</v>
      </c>
      <c r="P256" s="305">
        <f t="shared" si="69"/>
        <v>4765.6895511444973</v>
      </c>
      <c r="Q256" s="309">
        <f t="shared" si="70"/>
        <v>3.1905000000000001</v>
      </c>
      <c r="R256" s="367">
        <f t="shared" si="59"/>
        <v>112.36383885303361</v>
      </c>
      <c r="S256" s="302">
        <v>21700</v>
      </c>
      <c r="T256" s="307">
        <f t="shared" si="62"/>
        <v>2317.4715518627872</v>
      </c>
      <c r="U256" s="101">
        <f t="shared" si="71"/>
        <v>783.30538452962196</v>
      </c>
      <c r="V256" s="304">
        <f t="shared" si="72"/>
        <v>46.349431037255748</v>
      </c>
      <c r="W256" s="308">
        <v>30</v>
      </c>
      <c r="X256" s="305">
        <f t="shared" si="73"/>
        <v>3177.1263674296647</v>
      </c>
      <c r="Y256" s="309">
        <f t="shared" si="74"/>
        <v>2.1269999999999998</v>
      </c>
    </row>
    <row r="257" spans="1:25" s="63" customFormat="1" ht="16.5" customHeight="1" x14ac:dyDescent="0.2">
      <c r="A257" s="283">
        <v>240</v>
      </c>
      <c r="B257" s="301">
        <f t="shared" si="57"/>
        <v>45.005085603216166</v>
      </c>
      <c r="C257" s="302">
        <v>21700</v>
      </c>
      <c r="D257" s="303">
        <f t="shared" si="60"/>
        <v>5786.0127696633299</v>
      </c>
      <c r="E257" s="304">
        <f t="shared" si="63"/>
        <v>1955.6723161462053</v>
      </c>
      <c r="F257" s="304">
        <f t="shared" si="64"/>
        <v>115.7202553932666</v>
      </c>
      <c r="G257" s="101">
        <v>75</v>
      </c>
      <c r="H257" s="305">
        <f t="shared" si="65"/>
        <v>7932.4053412028015</v>
      </c>
      <c r="I257" s="309">
        <f t="shared" si="66"/>
        <v>5.3327</v>
      </c>
      <c r="J257" s="329">
        <f t="shared" si="58"/>
        <v>75.008476005360279</v>
      </c>
      <c r="K257" s="302">
        <v>21700</v>
      </c>
      <c r="L257" s="307">
        <f t="shared" si="61"/>
        <v>3471.607661797997</v>
      </c>
      <c r="M257" s="304">
        <f t="shared" si="67"/>
        <v>1173.4033896877229</v>
      </c>
      <c r="N257" s="304">
        <f t="shared" si="68"/>
        <v>69.432153235959944</v>
      </c>
      <c r="O257" s="308">
        <v>45</v>
      </c>
      <c r="P257" s="305">
        <f t="shared" si="69"/>
        <v>4759.4432047216796</v>
      </c>
      <c r="Q257" s="309">
        <f t="shared" si="70"/>
        <v>3.1996000000000002</v>
      </c>
      <c r="R257" s="367">
        <f t="shared" si="59"/>
        <v>112.5127140080404</v>
      </c>
      <c r="S257" s="302">
        <v>21700</v>
      </c>
      <c r="T257" s="307">
        <f t="shared" si="62"/>
        <v>2314.405107865332</v>
      </c>
      <c r="U257" s="101">
        <f t="shared" si="71"/>
        <v>782.26892645848216</v>
      </c>
      <c r="V257" s="304">
        <f t="shared" si="72"/>
        <v>46.288102157306639</v>
      </c>
      <c r="W257" s="308">
        <v>30</v>
      </c>
      <c r="X257" s="305">
        <f t="shared" si="73"/>
        <v>3172.962136481121</v>
      </c>
      <c r="Y257" s="309">
        <f t="shared" si="74"/>
        <v>2.1331000000000002</v>
      </c>
    </row>
    <row r="258" spans="1:25" s="63" customFormat="1" ht="16.5" customHeight="1" x14ac:dyDescent="0.2">
      <c r="A258" s="279">
        <v>241</v>
      </c>
      <c r="B258" s="301">
        <f t="shared" si="57"/>
        <v>45.064425015242165</v>
      </c>
      <c r="C258" s="302">
        <v>21700</v>
      </c>
      <c r="D258" s="303">
        <f t="shared" si="60"/>
        <v>5778.3939307319415</v>
      </c>
      <c r="E258" s="304">
        <f t="shared" si="63"/>
        <v>1953.0971485873961</v>
      </c>
      <c r="F258" s="304">
        <f t="shared" si="64"/>
        <v>115.56787861463883</v>
      </c>
      <c r="G258" s="101">
        <v>75</v>
      </c>
      <c r="H258" s="305">
        <f t="shared" si="65"/>
        <v>7922.0589579339767</v>
      </c>
      <c r="I258" s="309">
        <f t="shared" si="66"/>
        <v>5.3479000000000001</v>
      </c>
      <c r="J258" s="329">
        <f t="shared" si="58"/>
        <v>75.107375025403613</v>
      </c>
      <c r="K258" s="302">
        <v>21700</v>
      </c>
      <c r="L258" s="307">
        <f t="shared" si="61"/>
        <v>3467.0363584391644</v>
      </c>
      <c r="M258" s="304">
        <f t="shared" si="67"/>
        <v>1171.8582891524375</v>
      </c>
      <c r="N258" s="304">
        <f t="shared" si="68"/>
        <v>69.340727168783289</v>
      </c>
      <c r="O258" s="308">
        <v>45</v>
      </c>
      <c r="P258" s="305">
        <f t="shared" si="69"/>
        <v>4753.2353747603847</v>
      </c>
      <c r="Q258" s="309">
        <f t="shared" si="70"/>
        <v>3.2086999999999999</v>
      </c>
      <c r="R258" s="367">
        <f t="shared" si="59"/>
        <v>112.66106253810541</v>
      </c>
      <c r="S258" s="302">
        <v>21700</v>
      </c>
      <c r="T258" s="307">
        <f t="shared" si="62"/>
        <v>2311.3575722927767</v>
      </c>
      <c r="U258" s="101">
        <f t="shared" si="71"/>
        <v>781.2388594349585</v>
      </c>
      <c r="V258" s="304">
        <f t="shared" si="72"/>
        <v>46.227151445855533</v>
      </c>
      <c r="W258" s="308">
        <v>30</v>
      </c>
      <c r="X258" s="305">
        <f t="shared" si="73"/>
        <v>3168.823583173591</v>
      </c>
      <c r="Y258" s="309">
        <f t="shared" si="74"/>
        <v>2.1392000000000002</v>
      </c>
    </row>
    <row r="259" spans="1:25" s="63" customFormat="1" ht="16.5" customHeight="1" x14ac:dyDescent="0.2">
      <c r="A259" s="279">
        <v>242</v>
      </c>
      <c r="B259" s="301">
        <f t="shared" si="57"/>
        <v>45.12355552181225</v>
      </c>
      <c r="C259" s="302">
        <v>21700</v>
      </c>
      <c r="D259" s="303">
        <f t="shared" si="60"/>
        <v>5770.8218465658229</v>
      </c>
      <c r="E259" s="304">
        <f t="shared" si="63"/>
        <v>1950.5377841392478</v>
      </c>
      <c r="F259" s="304">
        <f t="shared" si="64"/>
        <v>115.41643693131645</v>
      </c>
      <c r="G259" s="101">
        <v>75</v>
      </c>
      <c r="H259" s="305">
        <f t="shared" si="65"/>
        <v>7911.7760676363869</v>
      </c>
      <c r="I259" s="309">
        <f t="shared" si="66"/>
        <v>5.3631000000000002</v>
      </c>
      <c r="J259" s="329">
        <f t="shared" si="58"/>
        <v>75.205925869687093</v>
      </c>
      <c r="K259" s="302">
        <v>21700</v>
      </c>
      <c r="L259" s="307">
        <f t="shared" si="61"/>
        <v>3462.4931079394928</v>
      </c>
      <c r="M259" s="304">
        <f t="shared" si="67"/>
        <v>1170.3226704835486</v>
      </c>
      <c r="N259" s="304">
        <f t="shared" si="68"/>
        <v>69.249862158789853</v>
      </c>
      <c r="O259" s="308">
        <v>45</v>
      </c>
      <c r="P259" s="305">
        <f t="shared" si="69"/>
        <v>4747.0656405818318</v>
      </c>
      <c r="Q259" s="309">
        <f t="shared" si="70"/>
        <v>3.2178</v>
      </c>
      <c r="R259" s="367">
        <f t="shared" si="59"/>
        <v>112.80888880453062</v>
      </c>
      <c r="S259" s="302">
        <v>21700</v>
      </c>
      <c r="T259" s="307">
        <f t="shared" si="62"/>
        <v>2308.3287386263291</v>
      </c>
      <c r="U259" s="101">
        <f t="shared" si="71"/>
        <v>780.21511365569916</v>
      </c>
      <c r="V259" s="304">
        <f t="shared" si="72"/>
        <v>46.16657477252658</v>
      </c>
      <c r="W259" s="308">
        <v>30</v>
      </c>
      <c r="X259" s="305">
        <f t="shared" si="73"/>
        <v>3164.7104270545547</v>
      </c>
      <c r="Y259" s="309">
        <f t="shared" si="74"/>
        <v>2.1452</v>
      </c>
    </row>
    <row r="260" spans="1:25" s="63" customFormat="1" ht="16.5" customHeight="1" x14ac:dyDescent="0.2">
      <c r="A260" s="279">
        <v>243</v>
      </c>
      <c r="B260" s="301">
        <f t="shared" si="57"/>
        <v>45.182478845865319</v>
      </c>
      <c r="C260" s="302">
        <v>21700</v>
      </c>
      <c r="D260" s="303">
        <f t="shared" si="60"/>
        <v>5763.2960087985393</v>
      </c>
      <c r="E260" s="304">
        <f t="shared" si="63"/>
        <v>1947.994050973906</v>
      </c>
      <c r="F260" s="304">
        <f t="shared" si="64"/>
        <v>115.26592017597079</v>
      </c>
      <c r="G260" s="101">
        <v>75</v>
      </c>
      <c r="H260" s="305">
        <f t="shared" si="65"/>
        <v>7901.5559799484163</v>
      </c>
      <c r="I260" s="309">
        <f t="shared" si="66"/>
        <v>5.3781999999999996</v>
      </c>
      <c r="J260" s="329">
        <f t="shared" si="58"/>
        <v>75.304131409775536</v>
      </c>
      <c r="K260" s="302">
        <v>21700</v>
      </c>
      <c r="L260" s="307">
        <f t="shared" si="61"/>
        <v>3457.9776052791231</v>
      </c>
      <c r="M260" s="304">
        <f t="shared" si="67"/>
        <v>1168.7964305843434</v>
      </c>
      <c r="N260" s="304">
        <f t="shared" si="68"/>
        <v>69.159552105582463</v>
      </c>
      <c r="O260" s="308">
        <v>45</v>
      </c>
      <c r="P260" s="305">
        <f t="shared" si="69"/>
        <v>4740.9335879690489</v>
      </c>
      <c r="Q260" s="309">
        <f t="shared" si="70"/>
        <v>3.2269000000000001</v>
      </c>
      <c r="R260" s="367">
        <f t="shared" si="59"/>
        <v>112.9561971146633</v>
      </c>
      <c r="S260" s="302">
        <v>21700</v>
      </c>
      <c r="T260" s="307">
        <f t="shared" si="62"/>
        <v>2305.3184035194154</v>
      </c>
      <c r="U260" s="101">
        <f t="shared" si="71"/>
        <v>779.1976203895623</v>
      </c>
      <c r="V260" s="304">
        <f t="shared" si="72"/>
        <v>46.106368070388307</v>
      </c>
      <c r="W260" s="308">
        <v>30</v>
      </c>
      <c r="X260" s="305">
        <f t="shared" si="73"/>
        <v>3160.6223919793661</v>
      </c>
      <c r="Y260" s="309">
        <f t="shared" si="74"/>
        <v>2.1513</v>
      </c>
    </row>
    <row r="261" spans="1:25" s="63" customFormat="1" ht="16.5" customHeight="1" x14ac:dyDescent="0.2">
      <c r="A261" s="279">
        <v>244</v>
      </c>
      <c r="B261" s="301">
        <f t="shared" si="57"/>
        <v>45.241196689113075</v>
      </c>
      <c r="C261" s="302">
        <v>21700</v>
      </c>
      <c r="D261" s="303">
        <f t="shared" si="60"/>
        <v>5755.8159168380953</v>
      </c>
      <c r="E261" s="304">
        <f t="shared" si="63"/>
        <v>1945.465779891276</v>
      </c>
      <c r="F261" s="304">
        <f t="shared" si="64"/>
        <v>115.11631833676191</v>
      </c>
      <c r="G261" s="101">
        <v>75</v>
      </c>
      <c r="H261" s="305">
        <f t="shared" si="65"/>
        <v>7891.3980150661328</v>
      </c>
      <c r="I261" s="309">
        <f t="shared" si="66"/>
        <v>5.3933</v>
      </c>
      <c r="J261" s="329">
        <f t="shared" si="58"/>
        <v>75.401994481855127</v>
      </c>
      <c r="K261" s="302">
        <v>21700</v>
      </c>
      <c r="L261" s="307">
        <f t="shared" si="61"/>
        <v>3453.4895501028577</v>
      </c>
      <c r="M261" s="304">
        <f t="shared" si="67"/>
        <v>1167.2794679347658</v>
      </c>
      <c r="N261" s="304">
        <f t="shared" si="68"/>
        <v>69.069791002057158</v>
      </c>
      <c r="O261" s="308">
        <v>45</v>
      </c>
      <c r="P261" s="305">
        <f t="shared" si="69"/>
        <v>4734.8388090396802</v>
      </c>
      <c r="Q261" s="309">
        <f t="shared" si="70"/>
        <v>3.2360000000000002</v>
      </c>
      <c r="R261" s="367">
        <f t="shared" si="59"/>
        <v>113.10299172278268</v>
      </c>
      <c r="S261" s="302">
        <v>21700</v>
      </c>
      <c r="T261" s="307">
        <f t="shared" si="62"/>
        <v>2302.3263667352385</v>
      </c>
      <c r="U261" s="101">
        <f t="shared" si="71"/>
        <v>778.18631195651051</v>
      </c>
      <c r="V261" s="304">
        <f t="shared" si="72"/>
        <v>46.04652733470477</v>
      </c>
      <c r="W261" s="308">
        <v>30</v>
      </c>
      <c r="X261" s="305">
        <f t="shared" si="73"/>
        <v>3156.5592060264539</v>
      </c>
      <c r="Y261" s="309">
        <f t="shared" si="74"/>
        <v>2.1573000000000002</v>
      </c>
    </row>
    <row r="262" spans="1:25" s="63" customFormat="1" ht="16.5" customHeight="1" x14ac:dyDescent="0.2">
      <c r="A262" s="279">
        <v>245</v>
      </c>
      <c r="B262" s="301">
        <f t="shared" si="57"/>
        <v>45.299710732387133</v>
      </c>
      <c r="C262" s="302">
        <v>21700</v>
      </c>
      <c r="D262" s="303">
        <f t="shared" si="60"/>
        <v>5748.3810777146182</v>
      </c>
      <c r="E262" s="304">
        <f t="shared" si="63"/>
        <v>1942.9528042675408</v>
      </c>
      <c r="F262" s="304">
        <f t="shared" si="64"/>
        <v>114.96762155429236</v>
      </c>
      <c r="G262" s="101">
        <v>75</v>
      </c>
      <c r="H262" s="305">
        <f t="shared" si="65"/>
        <v>7881.3015035364515</v>
      </c>
      <c r="I262" s="309">
        <f t="shared" si="66"/>
        <v>5.4084000000000003</v>
      </c>
      <c r="J262" s="329">
        <f t="shared" si="58"/>
        <v>75.499517887311896</v>
      </c>
      <c r="K262" s="302">
        <v>21700</v>
      </c>
      <c r="L262" s="307">
        <f t="shared" si="61"/>
        <v>3449.0286466287707</v>
      </c>
      <c r="M262" s="304">
        <f t="shared" si="67"/>
        <v>1165.7716825605244</v>
      </c>
      <c r="N262" s="304">
        <f t="shared" si="68"/>
        <v>68.980572932575413</v>
      </c>
      <c r="O262" s="308">
        <v>45</v>
      </c>
      <c r="P262" s="305">
        <f t="shared" si="69"/>
        <v>4728.78090212187</v>
      </c>
      <c r="Q262" s="309">
        <f t="shared" si="70"/>
        <v>3.2450999999999999</v>
      </c>
      <c r="R262" s="367">
        <f t="shared" si="59"/>
        <v>113.24927683096783</v>
      </c>
      <c r="S262" s="302">
        <v>21700</v>
      </c>
      <c r="T262" s="307">
        <f t="shared" si="62"/>
        <v>2299.3524310858475</v>
      </c>
      <c r="U262" s="101">
        <f t="shared" si="71"/>
        <v>777.18112170701636</v>
      </c>
      <c r="V262" s="304">
        <f t="shared" si="72"/>
        <v>45.987048621716951</v>
      </c>
      <c r="W262" s="308">
        <v>30</v>
      </c>
      <c r="X262" s="305">
        <f t="shared" si="73"/>
        <v>3152.5206014145806</v>
      </c>
      <c r="Y262" s="309">
        <f t="shared" si="74"/>
        <v>2.1634000000000002</v>
      </c>
    </row>
    <row r="263" spans="1:25" s="63" customFormat="1" ht="16.5" customHeight="1" x14ac:dyDescent="0.2">
      <c r="A263" s="279">
        <v>246</v>
      </c>
      <c r="B263" s="301">
        <f t="shared" ref="B263:B326" si="75">(9.1*LN($A263)+$A263/150-17.72)/0.75</f>
        <v>45.358022635979331</v>
      </c>
      <c r="C263" s="302">
        <v>21700</v>
      </c>
      <c r="D263" s="303">
        <f t="shared" si="60"/>
        <v>5740.9910059316153</v>
      </c>
      <c r="E263" s="304">
        <f t="shared" si="63"/>
        <v>1940.4549600048858</v>
      </c>
      <c r="F263" s="304">
        <f t="shared" si="64"/>
        <v>114.81982011863231</v>
      </c>
      <c r="G263" s="101">
        <v>75</v>
      </c>
      <c r="H263" s="305">
        <f t="shared" si="65"/>
        <v>7871.2657860551335</v>
      </c>
      <c r="I263" s="309">
        <f t="shared" si="66"/>
        <v>5.4234999999999998</v>
      </c>
      <c r="J263" s="329">
        <f t="shared" ref="J263:J326" si="76">((9.1*LN($A263)+$A263/150-17.72)/0.75)/0.6</f>
        <v>75.596704393298893</v>
      </c>
      <c r="K263" s="302">
        <v>21700</v>
      </c>
      <c r="L263" s="307">
        <f t="shared" si="61"/>
        <v>3444.5946035589695</v>
      </c>
      <c r="M263" s="304">
        <f t="shared" si="67"/>
        <v>1164.2729760029315</v>
      </c>
      <c r="N263" s="304">
        <f t="shared" si="68"/>
        <v>68.891892071179399</v>
      </c>
      <c r="O263" s="308">
        <v>45</v>
      </c>
      <c r="P263" s="305">
        <f t="shared" si="69"/>
        <v>4722.7594716330805</v>
      </c>
      <c r="Q263" s="309">
        <f t="shared" si="70"/>
        <v>3.2541000000000002</v>
      </c>
      <c r="R263" s="367">
        <f t="shared" ref="R263:R326" si="77">((9.1*LN($A263)+$A263/150-17.72)/0.75)/0.4</f>
        <v>113.39505658994833</v>
      </c>
      <c r="S263" s="302">
        <v>21700</v>
      </c>
      <c r="T263" s="307">
        <f t="shared" si="62"/>
        <v>2296.3964023726467</v>
      </c>
      <c r="U263" s="101">
        <f t="shared" si="71"/>
        <v>776.18198400195445</v>
      </c>
      <c r="V263" s="304">
        <f t="shared" si="72"/>
        <v>45.927928047452937</v>
      </c>
      <c r="W263" s="308">
        <v>30</v>
      </c>
      <c r="X263" s="305">
        <f t="shared" si="73"/>
        <v>3148.5063144220539</v>
      </c>
      <c r="Y263" s="309">
        <f t="shared" si="74"/>
        <v>2.1694</v>
      </c>
    </row>
    <row r="264" spans="1:25" s="63" customFormat="1" ht="16.5" customHeight="1" x14ac:dyDescent="0.2">
      <c r="A264" s="279">
        <v>247</v>
      </c>
      <c r="B264" s="301">
        <f t="shared" si="75"/>
        <v>45.41613403997502</v>
      </c>
      <c r="C264" s="302">
        <v>21700</v>
      </c>
      <c r="D264" s="303">
        <f t="shared" si="60"/>
        <v>5733.6452233208011</v>
      </c>
      <c r="E264" s="304">
        <f t="shared" si="63"/>
        <v>1937.9720854824307</v>
      </c>
      <c r="F264" s="304">
        <f t="shared" si="64"/>
        <v>114.67290446641603</v>
      </c>
      <c r="G264" s="101">
        <v>75</v>
      </c>
      <c r="H264" s="305">
        <f t="shared" si="65"/>
        <v>7861.2902132696481</v>
      </c>
      <c r="I264" s="309">
        <f t="shared" si="66"/>
        <v>5.4386000000000001</v>
      </c>
      <c r="J264" s="329">
        <f t="shared" si="76"/>
        <v>75.6935567332917</v>
      </c>
      <c r="K264" s="302">
        <v>21700</v>
      </c>
      <c r="L264" s="307">
        <f t="shared" si="61"/>
        <v>3440.187133992481</v>
      </c>
      <c r="M264" s="304">
        <f t="shared" si="67"/>
        <v>1162.7832512894586</v>
      </c>
      <c r="N264" s="304">
        <f t="shared" si="68"/>
        <v>68.80374267984962</v>
      </c>
      <c r="O264" s="308">
        <v>45</v>
      </c>
      <c r="P264" s="305">
        <f t="shared" si="69"/>
        <v>4716.7741279617894</v>
      </c>
      <c r="Q264" s="309">
        <f t="shared" si="70"/>
        <v>3.2631999999999999</v>
      </c>
      <c r="R264" s="367">
        <f t="shared" si="77"/>
        <v>113.54033509993755</v>
      </c>
      <c r="S264" s="302">
        <v>21700</v>
      </c>
      <c r="T264" s="307">
        <f t="shared" si="62"/>
        <v>2293.4580893283201</v>
      </c>
      <c r="U264" s="101">
        <f t="shared" si="71"/>
        <v>775.18883419297208</v>
      </c>
      <c r="V264" s="304">
        <f t="shared" si="72"/>
        <v>45.869161786566401</v>
      </c>
      <c r="W264" s="308">
        <v>30</v>
      </c>
      <c r="X264" s="305">
        <f t="shared" si="73"/>
        <v>3144.5160853078587</v>
      </c>
      <c r="Y264" s="309">
        <f t="shared" si="74"/>
        <v>2.1753999999999998</v>
      </c>
    </row>
    <row r="265" spans="1:25" s="63" customFormat="1" ht="16.5" customHeight="1" x14ac:dyDescent="0.2">
      <c r="A265" s="279">
        <v>248</v>
      </c>
      <c r="B265" s="301">
        <f t="shared" si="75"/>
        <v>45.474046564579567</v>
      </c>
      <c r="C265" s="302">
        <v>21700</v>
      </c>
      <c r="D265" s="303">
        <f t="shared" si="60"/>
        <v>5726.3432589003314</v>
      </c>
      <c r="E265" s="304">
        <f t="shared" si="63"/>
        <v>1935.5040215083118</v>
      </c>
      <c r="F265" s="304">
        <f t="shared" si="64"/>
        <v>114.52686517800663</v>
      </c>
      <c r="G265" s="101">
        <v>75</v>
      </c>
      <c r="H265" s="305">
        <f t="shared" si="65"/>
        <v>7851.3741455866502</v>
      </c>
      <c r="I265" s="309">
        <f t="shared" si="66"/>
        <v>5.4537000000000004</v>
      </c>
      <c r="J265" s="329">
        <f t="shared" si="76"/>
        <v>75.790077607632611</v>
      </c>
      <c r="K265" s="302">
        <v>21700</v>
      </c>
      <c r="L265" s="307">
        <f t="shared" si="61"/>
        <v>3435.805955340199</v>
      </c>
      <c r="M265" s="304">
        <f t="shared" si="67"/>
        <v>1161.3024129049872</v>
      </c>
      <c r="N265" s="304">
        <f t="shared" si="68"/>
        <v>68.716119106803987</v>
      </c>
      <c r="O265" s="308">
        <v>45</v>
      </c>
      <c r="P265" s="305">
        <f t="shared" si="69"/>
        <v>4710.8244873519907</v>
      </c>
      <c r="Q265" s="309">
        <f t="shared" si="70"/>
        <v>3.2722000000000002</v>
      </c>
      <c r="R265" s="367">
        <f t="shared" si="77"/>
        <v>113.68511641144892</v>
      </c>
      <c r="S265" s="302">
        <v>21700</v>
      </c>
      <c r="T265" s="307">
        <f t="shared" si="62"/>
        <v>2290.5373035601328</v>
      </c>
      <c r="U265" s="101">
        <f t="shared" si="71"/>
        <v>774.20160860332487</v>
      </c>
      <c r="V265" s="304">
        <f t="shared" si="72"/>
        <v>45.810746071202658</v>
      </c>
      <c r="W265" s="308">
        <v>30</v>
      </c>
      <c r="X265" s="305">
        <f t="shared" si="73"/>
        <v>3140.5496582346605</v>
      </c>
      <c r="Y265" s="309">
        <f t="shared" si="74"/>
        <v>2.1815000000000002</v>
      </c>
    </row>
    <row r="266" spans="1:25" s="63" customFormat="1" ht="16.5" customHeight="1" x14ac:dyDescent="0.2">
      <c r="A266" s="279">
        <v>249</v>
      </c>
      <c r="B266" s="301">
        <f t="shared" si="75"/>
        <v>45.531761810438439</v>
      </c>
      <c r="C266" s="302">
        <v>21700</v>
      </c>
      <c r="D266" s="303">
        <f t="shared" si="60"/>
        <v>5719.0846487363833</v>
      </c>
      <c r="E266" s="304">
        <f t="shared" si="63"/>
        <v>1933.0506112728974</v>
      </c>
      <c r="F266" s="304">
        <f t="shared" si="64"/>
        <v>114.38169297472767</v>
      </c>
      <c r="G266" s="101">
        <v>75</v>
      </c>
      <c r="H266" s="305">
        <f t="shared" si="65"/>
        <v>7841.5169529840077</v>
      </c>
      <c r="I266" s="309">
        <f t="shared" si="66"/>
        <v>5.4687000000000001</v>
      </c>
      <c r="J266" s="329">
        <f t="shared" si="76"/>
        <v>75.886269684064075</v>
      </c>
      <c r="K266" s="302">
        <v>21700</v>
      </c>
      <c r="L266" s="307">
        <f t="shared" si="61"/>
        <v>3431.4507892418292</v>
      </c>
      <c r="M266" s="304">
        <f t="shared" si="67"/>
        <v>1159.8303667637381</v>
      </c>
      <c r="N266" s="304">
        <f t="shared" si="68"/>
        <v>68.629015784836582</v>
      </c>
      <c r="O266" s="308">
        <v>45</v>
      </c>
      <c r="P266" s="305">
        <f t="shared" si="69"/>
        <v>4704.9101717904032</v>
      </c>
      <c r="Q266" s="309">
        <f t="shared" si="70"/>
        <v>3.2812000000000001</v>
      </c>
      <c r="R266" s="367">
        <f t="shared" si="77"/>
        <v>113.8294045260961</v>
      </c>
      <c r="S266" s="302">
        <v>21700</v>
      </c>
      <c r="T266" s="307">
        <f t="shared" si="62"/>
        <v>2287.6338594945537</v>
      </c>
      <c r="U266" s="101">
        <f t="shared" si="71"/>
        <v>773.2202445091591</v>
      </c>
      <c r="V266" s="304">
        <f t="shared" si="72"/>
        <v>45.752677189891074</v>
      </c>
      <c r="W266" s="308">
        <v>30</v>
      </c>
      <c r="X266" s="305">
        <f t="shared" si="73"/>
        <v>3136.6067811936036</v>
      </c>
      <c r="Y266" s="309">
        <f t="shared" si="74"/>
        <v>2.1875</v>
      </c>
    </row>
    <row r="267" spans="1:25" s="63" customFormat="1" ht="16.5" customHeight="1" x14ac:dyDescent="0.2">
      <c r="A267" s="283">
        <v>250</v>
      </c>
      <c r="B267" s="301">
        <f t="shared" si="75"/>
        <v>45.589281358950807</v>
      </c>
      <c r="C267" s="302">
        <v>21700</v>
      </c>
      <c r="D267" s="303">
        <f t="shared" si="60"/>
        <v>5711.86893580796</v>
      </c>
      <c r="E267" s="304">
        <f t="shared" si="63"/>
        <v>1930.6117003030904</v>
      </c>
      <c r="F267" s="304">
        <f t="shared" si="64"/>
        <v>114.2373787161592</v>
      </c>
      <c r="G267" s="101">
        <v>75</v>
      </c>
      <c r="H267" s="305">
        <f t="shared" si="65"/>
        <v>7831.71801482721</v>
      </c>
      <c r="I267" s="309">
        <f t="shared" si="66"/>
        <v>5.4836999999999998</v>
      </c>
      <c r="J267" s="329">
        <f t="shared" si="76"/>
        <v>75.982135598251347</v>
      </c>
      <c r="K267" s="302">
        <v>21700</v>
      </c>
      <c r="L267" s="307">
        <f t="shared" si="61"/>
        <v>3427.1213614847757</v>
      </c>
      <c r="M267" s="304">
        <f t="shared" si="67"/>
        <v>1158.3670201818541</v>
      </c>
      <c r="N267" s="304">
        <f t="shared" si="68"/>
        <v>68.542427229695519</v>
      </c>
      <c r="O267" s="308">
        <v>45</v>
      </c>
      <c r="P267" s="305">
        <f t="shared" si="69"/>
        <v>4699.0308088963257</v>
      </c>
      <c r="Q267" s="309">
        <f t="shared" si="70"/>
        <v>3.2902</v>
      </c>
      <c r="R267" s="367">
        <f t="shared" si="77"/>
        <v>113.97320339737701</v>
      </c>
      <c r="S267" s="302">
        <v>21700</v>
      </c>
      <c r="T267" s="307">
        <f t="shared" si="62"/>
        <v>2284.7475743231844</v>
      </c>
      <c r="U267" s="101">
        <f t="shared" si="71"/>
        <v>772.24468012123623</v>
      </c>
      <c r="V267" s="304">
        <f t="shared" si="72"/>
        <v>45.694951486463687</v>
      </c>
      <c r="W267" s="308">
        <v>30</v>
      </c>
      <c r="X267" s="305">
        <f t="shared" si="73"/>
        <v>3132.6872059308844</v>
      </c>
      <c r="Y267" s="309">
        <f t="shared" si="74"/>
        <v>2.1934999999999998</v>
      </c>
    </row>
    <row r="268" spans="1:25" s="63" customFormat="1" ht="16.5" customHeight="1" x14ac:dyDescent="0.2">
      <c r="A268" s="279">
        <v>251</v>
      </c>
      <c r="B268" s="301">
        <f t="shared" si="75"/>
        <v>45.646606772576746</v>
      </c>
      <c r="C268" s="302">
        <v>21700</v>
      </c>
      <c r="D268" s="303">
        <f t="shared" si="60"/>
        <v>5704.6956698748818</v>
      </c>
      <c r="E268" s="304">
        <f t="shared" si="63"/>
        <v>1928.1871364177098</v>
      </c>
      <c r="F268" s="304">
        <f t="shared" si="64"/>
        <v>114.09391339749764</v>
      </c>
      <c r="G268" s="101">
        <v>75</v>
      </c>
      <c r="H268" s="305">
        <f t="shared" si="65"/>
        <v>7821.9767196900893</v>
      </c>
      <c r="I268" s="309">
        <f t="shared" si="66"/>
        <v>5.4988000000000001</v>
      </c>
      <c r="J268" s="329">
        <f t="shared" si="76"/>
        <v>76.077677954294586</v>
      </c>
      <c r="K268" s="302">
        <v>21700</v>
      </c>
      <c r="L268" s="307">
        <f t="shared" si="61"/>
        <v>3422.8174019249282</v>
      </c>
      <c r="M268" s="304">
        <f t="shared" si="67"/>
        <v>1156.9122818506255</v>
      </c>
      <c r="N268" s="304">
        <f t="shared" si="68"/>
        <v>68.456348038498561</v>
      </c>
      <c r="O268" s="308">
        <v>45</v>
      </c>
      <c r="P268" s="305">
        <f t="shared" si="69"/>
        <v>4693.1860318140525</v>
      </c>
      <c r="Q268" s="309">
        <f t="shared" si="70"/>
        <v>3.2993000000000001</v>
      </c>
      <c r="R268" s="367">
        <f t="shared" si="77"/>
        <v>114.11651693144186</v>
      </c>
      <c r="S268" s="302">
        <v>21700</v>
      </c>
      <c r="T268" s="307">
        <f t="shared" si="62"/>
        <v>2281.8782679499527</v>
      </c>
      <c r="U268" s="101">
        <f t="shared" si="71"/>
        <v>771.27485456708393</v>
      </c>
      <c r="V268" s="304">
        <f t="shared" si="72"/>
        <v>45.637565358999055</v>
      </c>
      <c r="W268" s="308">
        <v>30</v>
      </c>
      <c r="X268" s="305">
        <f t="shared" si="73"/>
        <v>3128.7906878760355</v>
      </c>
      <c r="Y268" s="309">
        <f t="shared" si="74"/>
        <v>2.1995</v>
      </c>
    </row>
    <row r="269" spans="1:25" s="63" customFormat="1" ht="16.5" customHeight="1" x14ac:dyDescent="0.2">
      <c r="A269" s="279">
        <v>252</v>
      </c>
      <c r="B269" s="301">
        <f t="shared" si="75"/>
        <v>45.703739595138607</v>
      </c>
      <c r="C269" s="302">
        <v>21700</v>
      </c>
      <c r="D269" s="303">
        <f t="shared" si="60"/>
        <v>5697.5644073488047</v>
      </c>
      <c r="E269" s="304">
        <f t="shared" si="63"/>
        <v>1925.7767696838957</v>
      </c>
      <c r="F269" s="304">
        <f t="shared" si="64"/>
        <v>113.9512881469761</v>
      </c>
      <c r="G269" s="101">
        <v>75</v>
      </c>
      <c r="H269" s="305">
        <f t="shared" si="65"/>
        <v>7812.2924651796766</v>
      </c>
      <c r="I269" s="309">
        <f t="shared" si="66"/>
        <v>5.5137999999999998</v>
      </c>
      <c r="J269" s="329">
        <f t="shared" si="76"/>
        <v>76.172899325231015</v>
      </c>
      <c r="K269" s="302">
        <v>21700</v>
      </c>
      <c r="L269" s="307">
        <f t="shared" si="61"/>
        <v>3418.5386444092828</v>
      </c>
      <c r="M269" s="304">
        <f t="shared" si="67"/>
        <v>1155.4660618103376</v>
      </c>
      <c r="N269" s="304">
        <f t="shared" si="68"/>
        <v>68.370772888185655</v>
      </c>
      <c r="O269" s="308">
        <v>45</v>
      </c>
      <c r="P269" s="305">
        <f t="shared" si="69"/>
        <v>4687.3754791078063</v>
      </c>
      <c r="Q269" s="309">
        <f t="shared" si="70"/>
        <v>3.3083</v>
      </c>
      <c r="R269" s="367">
        <f t="shared" si="77"/>
        <v>114.25934898784651</v>
      </c>
      <c r="S269" s="302">
        <v>21700</v>
      </c>
      <c r="T269" s="307">
        <f t="shared" si="62"/>
        <v>2279.0257629395219</v>
      </c>
      <c r="U269" s="101">
        <f t="shared" si="71"/>
        <v>770.31070787355827</v>
      </c>
      <c r="V269" s="304">
        <f t="shared" si="72"/>
        <v>45.580515258790442</v>
      </c>
      <c r="W269" s="308">
        <v>30</v>
      </c>
      <c r="X269" s="305">
        <f t="shared" si="73"/>
        <v>3124.9169860718707</v>
      </c>
      <c r="Y269" s="309">
        <f t="shared" si="74"/>
        <v>2.2054999999999998</v>
      </c>
    </row>
    <row r="270" spans="1:25" s="63" customFormat="1" ht="16.5" customHeight="1" x14ac:dyDescent="0.2">
      <c r="A270" s="279">
        <v>253</v>
      </c>
      <c r="B270" s="301">
        <f t="shared" si="75"/>
        <v>45.760681352116137</v>
      </c>
      <c r="C270" s="302">
        <v>21700</v>
      </c>
      <c r="D270" s="303">
        <f t="shared" si="60"/>
        <v>5690.4747111672577</v>
      </c>
      <c r="E270" s="304">
        <f t="shared" si="63"/>
        <v>1923.380452374533</v>
      </c>
      <c r="F270" s="304">
        <f t="shared" si="64"/>
        <v>113.80949422334515</v>
      </c>
      <c r="G270" s="101">
        <v>75</v>
      </c>
      <c r="H270" s="305">
        <f t="shared" si="65"/>
        <v>7802.6646577651354</v>
      </c>
      <c r="I270" s="309">
        <f t="shared" si="66"/>
        <v>5.5288000000000004</v>
      </c>
      <c r="J270" s="329">
        <f t="shared" si="76"/>
        <v>76.267802253526895</v>
      </c>
      <c r="K270" s="302">
        <v>21700</v>
      </c>
      <c r="L270" s="307">
        <f t="shared" si="61"/>
        <v>3414.2848267003546</v>
      </c>
      <c r="M270" s="304">
        <f t="shared" si="67"/>
        <v>1154.0282714247198</v>
      </c>
      <c r="N270" s="304">
        <f t="shared" si="68"/>
        <v>68.285696534007087</v>
      </c>
      <c r="O270" s="308">
        <v>45</v>
      </c>
      <c r="P270" s="305">
        <f t="shared" si="69"/>
        <v>4681.5987946590812</v>
      </c>
      <c r="Q270" s="309">
        <f t="shared" si="70"/>
        <v>3.3172999999999999</v>
      </c>
      <c r="R270" s="367">
        <f t="shared" si="77"/>
        <v>114.40170338029034</v>
      </c>
      <c r="S270" s="302">
        <v>21700</v>
      </c>
      <c r="T270" s="307">
        <f t="shared" si="62"/>
        <v>2276.1898844669031</v>
      </c>
      <c r="U270" s="101">
        <f t="shared" si="71"/>
        <v>769.35218094981315</v>
      </c>
      <c r="V270" s="304">
        <f t="shared" si="72"/>
        <v>45.52379768933806</v>
      </c>
      <c r="W270" s="308">
        <v>30</v>
      </c>
      <c r="X270" s="305">
        <f t="shared" si="73"/>
        <v>3121.0658631060546</v>
      </c>
      <c r="Y270" s="309">
        <f t="shared" si="74"/>
        <v>2.2115</v>
      </c>
    </row>
    <row r="271" spans="1:25" s="63" customFormat="1" ht="16.5" customHeight="1" x14ac:dyDescent="0.2">
      <c r="A271" s="279">
        <v>254</v>
      </c>
      <c r="B271" s="301">
        <f t="shared" si="75"/>
        <v>45.817433550936023</v>
      </c>
      <c r="C271" s="302">
        <v>21700</v>
      </c>
      <c r="D271" s="303">
        <f t="shared" si="60"/>
        <v>5683.4261506705489</v>
      </c>
      <c r="E271" s="304">
        <f t="shared" si="63"/>
        <v>1920.9980389266452</v>
      </c>
      <c r="F271" s="304">
        <f t="shared" si="64"/>
        <v>113.66852301341098</v>
      </c>
      <c r="G271" s="101">
        <v>75</v>
      </c>
      <c r="H271" s="305">
        <f t="shared" si="65"/>
        <v>7793.0927126106044</v>
      </c>
      <c r="I271" s="309">
        <f t="shared" si="66"/>
        <v>5.5437000000000003</v>
      </c>
      <c r="J271" s="329">
        <f t="shared" si="76"/>
        <v>76.362389251560046</v>
      </c>
      <c r="K271" s="302">
        <v>21700</v>
      </c>
      <c r="L271" s="307">
        <f t="shared" si="61"/>
        <v>3410.0556904023297</v>
      </c>
      <c r="M271" s="304">
        <f t="shared" si="67"/>
        <v>1152.5988233559874</v>
      </c>
      <c r="N271" s="304">
        <f t="shared" si="68"/>
        <v>68.2011138080466</v>
      </c>
      <c r="O271" s="308">
        <v>45</v>
      </c>
      <c r="P271" s="305">
        <f t="shared" si="69"/>
        <v>4675.8556275663641</v>
      </c>
      <c r="Q271" s="309">
        <f t="shared" si="70"/>
        <v>3.3262</v>
      </c>
      <c r="R271" s="367">
        <f t="shared" si="77"/>
        <v>114.54358387734005</v>
      </c>
      <c r="S271" s="302">
        <v>21700</v>
      </c>
      <c r="T271" s="307">
        <f t="shared" si="62"/>
        <v>2273.3704602682196</v>
      </c>
      <c r="U271" s="101">
        <f t="shared" si="71"/>
        <v>768.39921557065816</v>
      </c>
      <c r="V271" s="304">
        <f t="shared" si="72"/>
        <v>45.46740920536439</v>
      </c>
      <c r="W271" s="308">
        <v>30</v>
      </c>
      <c r="X271" s="305">
        <f t="shared" si="73"/>
        <v>3117.2370850442421</v>
      </c>
      <c r="Y271" s="309">
        <f t="shared" si="74"/>
        <v>2.2174999999999998</v>
      </c>
    </row>
    <row r="272" spans="1:25" s="63" customFormat="1" ht="16.5" customHeight="1" x14ac:dyDescent="0.2">
      <c r="A272" s="279">
        <v>255</v>
      </c>
      <c r="B272" s="301">
        <f t="shared" si="75"/>
        <v>45.873997681255567</v>
      </c>
      <c r="C272" s="302">
        <v>21700</v>
      </c>
      <c r="D272" s="303">
        <f t="shared" si="60"/>
        <v>5676.4183014815226</v>
      </c>
      <c r="E272" s="304">
        <f t="shared" si="63"/>
        <v>1918.6293859007544</v>
      </c>
      <c r="F272" s="304">
        <f t="shared" si="64"/>
        <v>113.52836602963045</v>
      </c>
      <c r="G272" s="101">
        <v>75</v>
      </c>
      <c r="H272" s="305">
        <f t="shared" si="65"/>
        <v>7783.5760534119081</v>
      </c>
      <c r="I272" s="309">
        <f t="shared" si="66"/>
        <v>5.5587</v>
      </c>
      <c r="J272" s="329">
        <f t="shared" si="76"/>
        <v>76.456662802092609</v>
      </c>
      <c r="K272" s="302">
        <v>21700</v>
      </c>
      <c r="L272" s="307">
        <f t="shared" si="61"/>
        <v>3405.850980888913</v>
      </c>
      <c r="M272" s="304">
        <f t="shared" si="67"/>
        <v>1151.1776315404525</v>
      </c>
      <c r="N272" s="304">
        <f t="shared" si="68"/>
        <v>68.117019617778254</v>
      </c>
      <c r="O272" s="308">
        <v>45</v>
      </c>
      <c r="P272" s="305">
        <f t="shared" si="69"/>
        <v>4670.1456320471434</v>
      </c>
      <c r="Q272" s="309">
        <f t="shared" si="70"/>
        <v>3.3351999999999999</v>
      </c>
      <c r="R272" s="367">
        <f t="shared" si="77"/>
        <v>114.68499420313891</v>
      </c>
      <c r="S272" s="302">
        <v>21700</v>
      </c>
      <c r="T272" s="307">
        <f t="shared" si="62"/>
        <v>2270.5673205926091</v>
      </c>
      <c r="U272" s="101">
        <f t="shared" si="71"/>
        <v>767.45175436030183</v>
      </c>
      <c r="V272" s="304">
        <f t="shared" si="72"/>
        <v>45.411346411852186</v>
      </c>
      <c r="W272" s="308">
        <v>30</v>
      </c>
      <c r="X272" s="305">
        <f t="shared" si="73"/>
        <v>3113.4304213647633</v>
      </c>
      <c r="Y272" s="309">
        <f t="shared" si="74"/>
        <v>2.2235</v>
      </c>
    </row>
    <row r="273" spans="1:25" s="63" customFormat="1" ht="16.5" customHeight="1" x14ac:dyDescent="0.2">
      <c r="A273" s="279">
        <v>256</v>
      </c>
      <c r="B273" s="301">
        <f t="shared" si="75"/>
        <v>45.930375215240907</v>
      </c>
      <c r="C273" s="302">
        <v>21700</v>
      </c>
      <c r="D273" s="303">
        <f t="shared" si="60"/>
        <v>5669.4507453880415</v>
      </c>
      <c r="E273" s="304">
        <f t="shared" si="63"/>
        <v>1916.2743519411579</v>
      </c>
      <c r="F273" s="304">
        <f t="shared" si="64"/>
        <v>113.38901490776084</v>
      </c>
      <c r="G273" s="101">
        <v>75</v>
      </c>
      <c r="H273" s="305">
        <f t="shared" si="65"/>
        <v>7774.11411223696</v>
      </c>
      <c r="I273" s="309">
        <f t="shared" si="66"/>
        <v>5.5736999999999997</v>
      </c>
      <c r="J273" s="329">
        <f t="shared" si="76"/>
        <v>76.550625358734848</v>
      </c>
      <c r="K273" s="302">
        <v>21700</v>
      </c>
      <c r="L273" s="307">
        <f t="shared" si="61"/>
        <v>3401.6704472328252</v>
      </c>
      <c r="M273" s="304">
        <f t="shared" si="67"/>
        <v>1149.7646111646948</v>
      </c>
      <c r="N273" s="304">
        <f t="shared" si="68"/>
        <v>68.0334089446565</v>
      </c>
      <c r="O273" s="308">
        <v>45</v>
      </c>
      <c r="P273" s="305">
        <f t="shared" si="69"/>
        <v>4664.4684673421771</v>
      </c>
      <c r="Q273" s="309">
        <f t="shared" si="70"/>
        <v>3.3441999999999998</v>
      </c>
      <c r="R273" s="367">
        <f t="shared" si="77"/>
        <v>114.82593803810227</v>
      </c>
      <c r="S273" s="302">
        <v>21700</v>
      </c>
      <c r="T273" s="307">
        <f t="shared" si="62"/>
        <v>2267.7802981552168</v>
      </c>
      <c r="U273" s="101">
        <f t="shared" si="71"/>
        <v>766.50974077646322</v>
      </c>
      <c r="V273" s="304">
        <f t="shared" si="72"/>
        <v>45.355605963104338</v>
      </c>
      <c r="W273" s="308">
        <v>30</v>
      </c>
      <c r="X273" s="305">
        <f t="shared" si="73"/>
        <v>3109.6456448947843</v>
      </c>
      <c r="Y273" s="309">
        <f t="shared" si="74"/>
        <v>2.2294999999999998</v>
      </c>
    </row>
    <row r="274" spans="1:25" s="63" customFormat="1" ht="16.5" customHeight="1" x14ac:dyDescent="0.2">
      <c r="A274" s="279">
        <v>257</v>
      </c>
      <c r="B274" s="301">
        <f t="shared" si="75"/>
        <v>45.986567607839781</v>
      </c>
      <c r="C274" s="302">
        <v>21700</v>
      </c>
      <c r="D274" s="303">
        <f t="shared" ref="D274:D337" si="78">12*(1/B274*C274)</f>
        <v>5662.5230702281651</v>
      </c>
      <c r="E274" s="304">
        <f t="shared" si="63"/>
        <v>1913.9327977371197</v>
      </c>
      <c r="F274" s="304">
        <f t="shared" si="64"/>
        <v>113.25046140456331</v>
      </c>
      <c r="G274" s="101">
        <v>75</v>
      </c>
      <c r="H274" s="305">
        <f t="shared" si="65"/>
        <v>7764.7063293698475</v>
      </c>
      <c r="I274" s="309">
        <f t="shared" si="66"/>
        <v>5.5885999999999996</v>
      </c>
      <c r="J274" s="329">
        <f t="shared" si="76"/>
        <v>76.644279346399642</v>
      </c>
      <c r="K274" s="302">
        <v>21700</v>
      </c>
      <c r="L274" s="307">
        <f t="shared" ref="L274:L337" si="79">12*(1/J274*K274)</f>
        <v>3397.5138421368988</v>
      </c>
      <c r="M274" s="304">
        <f t="shared" si="67"/>
        <v>1148.3596786422718</v>
      </c>
      <c r="N274" s="304">
        <f t="shared" si="68"/>
        <v>67.950276842737978</v>
      </c>
      <c r="O274" s="308">
        <v>45</v>
      </c>
      <c r="P274" s="305">
        <f t="shared" si="69"/>
        <v>4658.8237976219089</v>
      </c>
      <c r="Q274" s="309">
        <f t="shared" si="70"/>
        <v>3.3532000000000002</v>
      </c>
      <c r="R274" s="367">
        <f t="shared" si="77"/>
        <v>114.96641901959944</v>
      </c>
      <c r="S274" s="302">
        <v>21700</v>
      </c>
      <c r="T274" s="307">
        <f t="shared" ref="T274:T337" si="80">12*(1/R274*S274)</f>
        <v>2265.0092280912663</v>
      </c>
      <c r="U274" s="101">
        <f t="shared" si="71"/>
        <v>765.57311909484793</v>
      </c>
      <c r="V274" s="304">
        <f t="shared" si="72"/>
        <v>45.300184561825326</v>
      </c>
      <c r="W274" s="308">
        <v>30</v>
      </c>
      <c r="X274" s="305">
        <f t="shared" si="73"/>
        <v>3105.8825317479395</v>
      </c>
      <c r="Y274" s="309">
        <f t="shared" si="74"/>
        <v>2.2353999999999998</v>
      </c>
    </row>
    <row r="275" spans="1:25" s="63" customFormat="1" ht="16.5" customHeight="1" x14ac:dyDescent="0.2">
      <c r="A275" s="279">
        <v>258</v>
      </c>
      <c r="B275" s="301">
        <f t="shared" si="75"/>
        <v>46.042576297048953</v>
      </c>
      <c r="C275" s="302">
        <v>21700</v>
      </c>
      <c r="D275" s="303">
        <f t="shared" si="78"/>
        <v>5655.6348697779122</v>
      </c>
      <c r="E275" s="304">
        <f t="shared" ref="E275:E338" si="81">D275*33.8%</f>
        <v>1911.6045859849341</v>
      </c>
      <c r="F275" s="304">
        <f t="shared" ref="F275:F338" si="82">D275*2%</f>
        <v>113.11269739555824</v>
      </c>
      <c r="G275" s="101">
        <v>75</v>
      </c>
      <c r="H275" s="305">
        <f t="shared" ref="H275:H338" si="83">SUM(D275:G275)</f>
        <v>7755.3521531584047</v>
      </c>
      <c r="I275" s="309">
        <f t="shared" ref="I275:I338" si="84">ROUND(A275/B275,4)</f>
        <v>5.6035000000000004</v>
      </c>
      <c r="J275" s="329">
        <f t="shared" si="76"/>
        <v>76.737627161748264</v>
      </c>
      <c r="K275" s="302">
        <v>21700</v>
      </c>
      <c r="L275" s="307">
        <f t="shared" si="79"/>
        <v>3393.3809218667466</v>
      </c>
      <c r="M275" s="304">
        <f t="shared" ref="M275:M338" si="85">L275*33.8%</f>
        <v>1146.9627515909601</v>
      </c>
      <c r="N275" s="304">
        <f t="shared" ref="N275:N338" si="86">L275*2%</f>
        <v>67.867618437334926</v>
      </c>
      <c r="O275" s="308">
        <v>45</v>
      </c>
      <c r="P275" s="305">
        <f t="shared" ref="P275:P338" si="87">SUM(L275:O275)</f>
        <v>4653.2112918950415</v>
      </c>
      <c r="Q275" s="309">
        <f t="shared" ref="Q275:Q338" si="88">ROUND(A275/J275,4)</f>
        <v>3.3620999999999999</v>
      </c>
      <c r="R275" s="367">
        <f t="shared" si="77"/>
        <v>115.10644074262238</v>
      </c>
      <c r="S275" s="302">
        <v>21700</v>
      </c>
      <c r="T275" s="307">
        <f t="shared" si="80"/>
        <v>2262.2539479111647</v>
      </c>
      <c r="U275" s="101">
        <f t="shared" ref="U275:U338" si="89">T275*33.8%</f>
        <v>764.64183439397357</v>
      </c>
      <c r="V275" s="304">
        <f t="shared" ref="V275:V338" si="90">T275*2%</f>
        <v>45.245078958223296</v>
      </c>
      <c r="W275" s="308">
        <v>30</v>
      </c>
      <c r="X275" s="305">
        <f t="shared" ref="X275:X338" si="91">SUM(T275:W275)</f>
        <v>3102.1408612633613</v>
      </c>
      <c r="Y275" s="309">
        <f t="shared" ref="Y275:Y338" si="92">ROUND(A275/R275,4)</f>
        <v>2.2414000000000001</v>
      </c>
    </row>
    <row r="276" spans="1:25" s="63" customFormat="1" ht="16.5" customHeight="1" x14ac:dyDescent="0.2">
      <c r="A276" s="279">
        <v>259</v>
      </c>
      <c r="B276" s="301">
        <f t="shared" si="75"/>
        <v>46.098402704176607</v>
      </c>
      <c r="C276" s="302">
        <v>21700</v>
      </c>
      <c r="D276" s="303">
        <f t="shared" si="78"/>
        <v>5648.7857436415525</v>
      </c>
      <c r="E276" s="304">
        <f t="shared" si="81"/>
        <v>1909.2895813508446</v>
      </c>
      <c r="F276" s="304">
        <f t="shared" si="82"/>
        <v>112.97571487283105</v>
      </c>
      <c r="G276" s="101">
        <v>75</v>
      </c>
      <c r="H276" s="305">
        <f t="shared" si="83"/>
        <v>7746.0510398652286</v>
      </c>
      <c r="I276" s="309">
        <f t="shared" si="84"/>
        <v>5.6184000000000003</v>
      </c>
      <c r="J276" s="329">
        <f t="shared" si="76"/>
        <v>76.830671173627678</v>
      </c>
      <c r="K276" s="302">
        <v>21700</v>
      </c>
      <c r="L276" s="307">
        <f t="shared" si="79"/>
        <v>3389.2714461849318</v>
      </c>
      <c r="M276" s="304">
        <f t="shared" si="85"/>
        <v>1145.5737488105069</v>
      </c>
      <c r="N276" s="304">
        <f t="shared" si="86"/>
        <v>67.785428923698632</v>
      </c>
      <c r="O276" s="308">
        <v>45</v>
      </c>
      <c r="P276" s="305">
        <f t="shared" si="87"/>
        <v>4647.6306239191372</v>
      </c>
      <c r="Q276" s="309">
        <f t="shared" si="88"/>
        <v>3.371</v>
      </c>
      <c r="R276" s="367">
        <f t="shared" si="77"/>
        <v>115.24600676044152</v>
      </c>
      <c r="S276" s="302">
        <v>21700</v>
      </c>
      <c r="T276" s="307">
        <f t="shared" si="80"/>
        <v>2259.5142974566211</v>
      </c>
      <c r="U276" s="101">
        <f t="shared" si="89"/>
        <v>763.71583254033783</v>
      </c>
      <c r="V276" s="304">
        <f t="shared" si="90"/>
        <v>45.190285949132424</v>
      </c>
      <c r="W276" s="308">
        <v>30</v>
      </c>
      <c r="X276" s="305">
        <f t="shared" si="91"/>
        <v>3098.4204159460915</v>
      </c>
      <c r="Y276" s="309">
        <f t="shared" si="92"/>
        <v>2.2473999999999998</v>
      </c>
    </row>
    <row r="277" spans="1:25" s="63" customFormat="1" ht="17.25" customHeight="1" x14ac:dyDescent="0.2">
      <c r="A277" s="283">
        <v>260</v>
      </c>
      <c r="B277" s="301">
        <f t="shared" si="75"/>
        <v>46.154048234099513</v>
      </c>
      <c r="C277" s="302">
        <v>21700</v>
      </c>
      <c r="D277" s="303">
        <f t="shared" si="78"/>
        <v>5641.9752971443886</v>
      </c>
      <c r="E277" s="304">
        <f t="shared" si="81"/>
        <v>1906.9876504348031</v>
      </c>
      <c r="F277" s="304">
        <f t="shared" si="82"/>
        <v>112.83950594288777</v>
      </c>
      <c r="G277" s="101">
        <v>75</v>
      </c>
      <c r="H277" s="305">
        <f t="shared" si="83"/>
        <v>7736.8024535220793</v>
      </c>
      <c r="I277" s="309">
        <f t="shared" si="84"/>
        <v>5.6333000000000002</v>
      </c>
      <c r="J277" s="329">
        <f t="shared" si="76"/>
        <v>76.923413723499195</v>
      </c>
      <c r="K277" s="302">
        <v>21700</v>
      </c>
      <c r="L277" s="307">
        <f t="shared" si="79"/>
        <v>3385.1851782866324</v>
      </c>
      <c r="M277" s="304">
        <f t="shared" si="85"/>
        <v>1144.1925902608816</v>
      </c>
      <c r="N277" s="304">
        <f t="shared" si="86"/>
        <v>67.703703565732653</v>
      </c>
      <c r="O277" s="308">
        <v>45</v>
      </c>
      <c r="P277" s="305">
        <f t="shared" si="87"/>
        <v>4642.0814721132465</v>
      </c>
      <c r="Q277" s="309">
        <f t="shared" si="88"/>
        <v>3.38</v>
      </c>
      <c r="R277" s="367">
        <f t="shared" si="77"/>
        <v>115.38512058524877</v>
      </c>
      <c r="S277" s="302">
        <v>21700</v>
      </c>
      <c r="T277" s="307">
        <f t="shared" si="80"/>
        <v>2256.7901188577553</v>
      </c>
      <c r="U277" s="101">
        <f t="shared" si="89"/>
        <v>762.79506017392123</v>
      </c>
      <c r="V277" s="304">
        <f t="shared" si="90"/>
        <v>45.135802377155109</v>
      </c>
      <c r="W277" s="308">
        <v>30</v>
      </c>
      <c r="X277" s="305">
        <f t="shared" si="91"/>
        <v>3094.7209814088314</v>
      </c>
      <c r="Y277" s="309">
        <f t="shared" si="92"/>
        <v>2.2532999999999999</v>
      </c>
    </row>
    <row r="278" spans="1:25" ht="17.25" customHeight="1" x14ac:dyDescent="0.2">
      <c r="A278" s="279">
        <v>261</v>
      </c>
      <c r="B278" s="301">
        <f t="shared" si="75"/>
        <v>46.209514275515353</v>
      </c>
      <c r="C278" s="302">
        <v>21700</v>
      </c>
      <c r="D278" s="303">
        <f t="shared" si="78"/>
        <v>5635.2031412279084</v>
      </c>
      <c r="E278" s="304">
        <f t="shared" si="81"/>
        <v>1904.6986617350328</v>
      </c>
      <c r="F278" s="304">
        <f t="shared" si="82"/>
        <v>112.70406282455816</v>
      </c>
      <c r="G278" s="101">
        <v>75</v>
      </c>
      <c r="H278" s="305">
        <f t="shared" si="83"/>
        <v>7727.6058657875001</v>
      </c>
      <c r="I278" s="309">
        <f t="shared" si="84"/>
        <v>5.6482000000000001</v>
      </c>
      <c r="J278" s="329">
        <f t="shared" si="76"/>
        <v>77.015857125858929</v>
      </c>
      <c r="K278" s="302">
        <v>21700</v>
      </c>
      <c r="L278" s="307">
        <f t="shared" si="79"/>
        <v>3381.1218847367445</v>
      </c>
      <c r="M278" s="304">
        <f t="shared" si="85"/>
        <v>1142.8191970410196</v>
      </c>
      <c r="N278" s="304">
        <f t="shared" si="86"/>
        <v>67.622437694734884</v>
      </c>
      <c r="O278" s="308">
        <v>45</v>
      </c>
      <c r="P278" s="305">
        <f t="shared" si="87"/>
        <v>4636.5635194724991</v>
      </c>
      <c r="Q278" s="309">
        <f t="shared" si="88"/>
        <v>3.3889</v>
      </c>
      <c r="R278" s="367">
        <f t="shared" si="77"/>
        <v>115.52378568878838</v>
      </c>
      <c r="S278" s="302">
        <v>21700</v>
      </c>
      <c r="T278" s="307">
        <f t="shared" si="80"/>
        <v>2254.081256491163</v>
      </c>
      <c r="U278" s="101">
        <f t="shared" si="89"/>
        <v>761.879464694013</v>
      </c>
      <c r="V278" s="304">
        <f t="shared" si="90"/>
        <v>45.081625129823259</v>
      </c>
      <c r="W278" s="308">
        <v>30</v>
      </c>
      <c r="X278" s="305">
        <f t="shared" si="91"/>
        <v>3091.0423463149996</v>
      </c>
      <c r="Y278" s="309">
        <f t="shared" si="92"/>
        <v>2.2593000000000001</v>
      </c>
    </row>
    <row r="279" spans="1:25" ht="17.25" customHeight="1" x14ac:dyDescent="0.2">
      <c r="A279" s="279">
        <v>262</v>
      </c>
      <c r="B279" s="301">
        <f t="shared" si="75"/>
        <v>46.2648022011902</v>
      </c>
      <c r="C279" s="302">
        <v>21700</v>
      </c>
      <c r="D279" s="303">
        <f t="shared" si="78"/>
        <v>5628.4688923473013</v>
      </c>
      <c r="E279" s="304">
        <f t="shared" si="81"/>
        <v>1902.4224856133876</v>
      </c>
      <c r="F279" s="304">
        <f t="shared" si="82"/>
        <v>112.56937784694603</v>
      </c>
      <c r="G279" s="101">
        <v>75</v>
      </c>
      <c r="H279" s="305">
        <f t="shared" si="83"/>
        <v>7718.460755807635</v>
      </c>
      <c r="I279" s="309">
        <f t="shared" si="84"/>
        <v>5.6631</v>
      </c>
      <c r="J279" s="329">
        <f t="shared" si="76"/>
        <v>77.108003668650341</v>
      </c>
      <c r="K279" s="302">
        <v>21700</v>
      </c>
      <c r="L279" s="307">
        <f t="shared" si="79"/>
        <v>3377.0813354083812</v>
      </c>
      <c r="M279" s="304">
        <f t="shared" si="85"/>
        <v>1141.4534913680327</v>
      </c>
      <c r="N279" s="304">
        <f t="shared" si="86"/>
        <v>67.541626708167627</v>
      </c>
      <c r="O279" s="308">
        <v>45</v>
      </c>
      <c r="P279" s="305">
        <f t="shared" si="87"/>
        <v>4631.0764534845812</v>
      </c>
      <c r="Q279" s="309">
        <f t="shared" si="88"/>
        <v>3.3978000000000002</v>
      </c>
      <c r="R279" s="367">
        <f t="shared" si="77"/>
        <v>115.66200550297549</v>
      </c>
      <c r="S279" s="302">
        <v>21700</v>
      </c>
      <c r="T279" s="307">
        <f t="shared" si="80"/>
        <v>2251.3875569389206</v>
      </c>
      <c r="U279" s="101">
        <f t="shared" si="89"/>
        <v>760.96899424535513</v>
      </c>
      <c r="V279" s="304">
        <f t="shared" si="90"/>
        <v>45.027751138778413</v>
      </c>
      <c r="W279" s="308">
        <v>30</v>
      </c>
      <c r="X279" s="305">
        <f t="shared" si="91"/>
        <v>3087.3843023230543</v>
      </c>
      <c r="Y279" s="309">
        <f t="shared" si="92"/>
        <v>2.2652000000000001</v>
      </c>
    </row>
    <row r="280" spans="1:25" ht="17.25" customHeight="1" x14ac:dyDescent="0.2">
      <c r="A280" s="279">
        <v>263</v>
      </c>
      <c r="B280" s="301">
        <f t="shared" si="75"/>
        <v>46.31991336820132</v>
      </c>
      <c r="C280" s="302">
        <v>21700</v>
      </c>
      <c r="D280" s="303">
        <f t="shared" si="78"/>
        <v>5621.7721723712239</v>
      </c>
      <c r="E280" s="304">
        <f t="shared" si="81"/>
        <v>1900.1589942614735</v>
      </c>
      <c r="F280" s="304">
        <f t="shared" si="82"/>
        <v>112.43544344742448</v>
      </c>
      <c r="G280" s="101">
        <v>75</v>
      </c>
      <c r="H280" s="305">
        <f t="shared" si="83"/>
        <v>7709.366610080122</v>
      </c>
      <c r="I280" s="309">
        <f t="shared" si="84"/>
        <v>5.6779000000000002</v>
      </c>
      <c r="J280" s="329">
        <f t="shared" si="76"/>
        <v>77.199855613668873</v>
      </c>
      <c r="K280" s="302">
        <v>21700</v>
      </c>
      <c r="L280" s="307">
        <f t="shared" si="79"/>
        <v>3373.0633034227335</v>
      </c>
      <c r="M280" s="304">
        <f t="shared" si="85"/>
        <v>1140.0953965568838</v>
      </c>
      <c r="N280" s="304">
        <f t="shared" si="86"/>
        <v>67.461266068454677</v>
      </c>
      <c r="O280" s="308">
        <v>45</v>
      </c>
      <c r="P280" s="305">
        <f t="shared" si="87"/>
        <v>4625.6199660480715</v>
      </c>
      <c r="Q280" s="309">
        <f t="shared" si="88"/>
        <v>3.4066999999999998</v>
      </c>
      <c r="R280" s="367">
        <f t="shared" si="77"/>
        <v>115.79978342050329</v>
      </c>
      <c r="S280" s="302">
        <v>21700</v>
      </c>
      <c r="T280" s="307">
        <f t="shared" si="80"/>
        <v>2248.7088689484895</v>
      </c>
      <c r="U280" s="101">
        <f t="shared" si="89"/>
        <v>760.06359770458937</v>
      </c>
      <c r="V280" s="304">
        <f t="shared" si="90"/>
        <v>44.974177378969792</v>
      </c>
      <c r="W280" s="308">
        <v>30</v>
      </c>
      <c r="X280" s="305">
        <f t="shared" si="91"/>
        <v>3083.7466440320486</v>
      </c>
      <c r="Y280" s="309">
        <f t="shared" si="92"/>
        <v>2.2711999999999999</v>
      </c>
    </row>
    <row r="281" spans="1:25" ht="17.25" customHeight="1" x14ac:dyDescent="0.2">
      <c r="A281" s="279">
        <v>264</v>
      </c>
      <c r="B281" s="301">
        <f t="shared" si="75"/>
        <v>46.374849118175298</v>
      </c>
      <c r="C281" s="302">
        <v>21700</v>
      </c>
      <c r="D281" s="303">
        <f t="shared" si="78"/>
        <v>5615.1126084838006</v>
      </c>
      <c r="E281" s="304">
        <f t="shared" si="81"/>
        <v>1897.9080616675244</v>
      </c>
      <c r="F281" s="304">
        <f t="shared" si="82"/>
        <v>112.30225216967601</v>
      </c>
      <c r="G281" s="101">
        <v>75</v>
      </c>
      <c r="H281" s="305">
        <f t="shared" si="83"/>
        <v>7700.322922321001</v>
      </c>
      <c r="I281" s="309">
        <f t="shared" si="84"/>
        <v>5.6927000000000003</v>
      </c>
      <c r="J281" s="329">
        <f t="shared" si="76"/>
        <v>77.291415196958837</v>
      </c>
      <c r="K281" s="302">
        <v>21700</v>
      </c>
      <c r="L281" s="307">
        <f t="shared" si="79"/>
        <v>3369.0675650902804</v>
      </c>
      <c r="M281" s="304">
        <f t="shared" si="85"/>
        <v>1138.7448370005147</v>
      </c>
      <c r="N281" s="304">
        <f t="shared" si="86"/>
        <v>67.381351301805609</v>
      </c>
      <c r="O281" s="308">
        <v>45</v>
      </c>
      <c r="P281" s="305">
        <f t="shared" si="87"/>
        <v>4620.1937533926011</v>
      </c>
      <c r="Q281" s="309">
        <f t="shared" si="88"/>
        <v>3.4156</v>
      </c>
      <c r="R281" s="367">
        <f t="shared" si="77"/>
        <v>115.93712279543824</v>
      </c>
      <c r="S281" s="302">
        <v>21700</v>
      </c>
      <c r="T281" s="307">
        <f t="shared" si="80"/>
        <v>2246.0450433935202</v>
      </c>
      <c r="U281" s="101">
        <f t="shared" si="89"/>
        <v>759.16322466700979</v>
      </c>
      <c r="V281" s="304">
        <f t="shared" si="90"/>
        <v>44.920900867870408</v>
      </c>
      <c r="W281" s="308">
        <v>30</v>
      </c>
      <c r="X281" s="305">
        <f t="shared" si="91"/>
        <v>3080.1291689284003</v>
      </c>
      <c r="Y281" s="309">
        <f t="shared" si="92"/>
        <v>2.2770999999999999</v>
      </c>
    </row>
    <row r="282" spans="1:25" ht="17.25" customHeight="1" x14ac:dyDescent="0.2">
      <c r="A282" s="279">
        <v>265</v>
      </c>
      <c r="B282" s="301">
        <f t="shared" si="75"/>
        <v>46.42961077752171</v>
      </c>
      <c r="C282" s="302">
        <v>21700</v>
      </c>
      <c r="D282" s="303">
        <f t="shared" si="78"/>
        <v>5608.4898330887854</v>
      </c>
      <c r="E282" s="304">
        <f t="shared" si="81"/>
        <v>1895.6695635840092</v>
      </c>
      <c r="F282" s="304">
        <f t="shared" si="82"/>
        <v>112.16979666177571</v>
      </c>
      <c r="G282" s="101">
        <v>75</v>
      </c>
      <c r="H282" s="305">
        <f t="shared" si="83"/>
        <v>7691.3291933345699</v>
      </c>
      <c r="I282" s="309">
        <f t="shared" si="84"/>
        <v>5.7076000000000002</v>
      </c>
      <c r="J282" s="329">
        <f t="shared" si="76"/>
        <v>77.382684629202856</v>
      </c>
      <c r="K282" s="302">
        <v>21700</v>
      </c>
      <c r="L282" s="307">
        <f t="shared" si="79"/>
        <v>3365.0938998532711</v>
      </c>
      <c r="M282" s="304">
        <f t="shared" si="85"/>
        <v>1137.4017381504054</v>
      </c>
      <c r="N282" s="304">
        <f t="shared" si="86"/>
        <v>67.301877997065418</v>
      </c>
      <c r="O282" s="308">
        <v>45</v>
      </c>
      <c r="P282" s="305">
        <f t="shared" si="87"/>
        <v>4614.7975160007418</v>
      </c>
      <c r="Q282" s="309">
        <f t="shared" si="88"/>
        <v>3.4245000000000001</v>
      </c>
      <c r="R282" s="367">
        <f t="shared" si="77"/>
        <v>116.07402694380427</v>
      </c>
      <c r="S282" s="302">
        <v>21700</v>
      </c>
      <c r="T282" s="307">
        <f t="shared" si="80"/>
        <v>2243.3959332355143</v>
      </c>
      <c r="U282" s="101">
        <f t="shared" si="89"/>
        <v>758.26782543360378</v>
      </c>
      <c r="V282" s="304">
        <f t="shared" si="90"/>
        <v>44.867918664710288</v>
      </c>
      <c r="W282" s="308">
        <v>30</v>
      </c>
      <c r="X282" s="305">
        <f t="shared" si="91"/>
        <v>3076.5316773338286</v>
      </c>
      <c r="Y282" s="309">
        <f t="shared" si="92"/>
        <v>2.2829999999999999</v>
      </c>
    </row>
    <row r="283" spans="1:25" ht="17.25" customHeight="1" x14ac:dyDescent="0.2">
      <c r="A283" s="279">
        <v>266</v>
      </c>
      <c r="B283" s="301">
        <f t="shared" si="75"/>
        <v>46.484199657662394</v>
      </c>
      <c r="C283" s="302">
        <v>21700</v>
      </c>
      <c r="D283" s="303">
        <f t="shared" si="78"/>
        <v>5601.9034837158051</v>
      </c>
      <c r="E283" s="304">
        <f t="shared" si="81"/>
        <v>1893.4433774959421</v>
      </c>
      <c r="F283" s="304">
        <f t="shared" si="82"/>
        <v>112.03806967431611</v>
      </c>
      <c r="G283" s="101">
        <v>75</v>
      </c>
      <c r="H283" s="305">
        <f t="shared" si="83"/>
        <v>7682.3849308860626</v>
      </c>
      <c r="I283" s="309">
        <f t="shared" si="84"/>
        <v>5.7224000000000004</v>
      </c>
      <c r="J283" s="329">
        <f t="shared" si="76"/>
        <v>77.473666096103997</v>
      </c>
      <c r="K283" s="302">
        <v>21700</v>
      </c>
      <c r="L283" s="307">
        <f t="shared" si="79"/>
        <v>3361.1420902294831</v>
      </c>
      <c r="M283" s="304">
        <f t="shared" si="85"/>
        <v>1136.0660264975652</v>
      </c>
      <c r="N283" s="304">
        <f t="shared" si="86"/>
        <v>67.222841804589663</v>
      </c>
      <c r="O283" s="308">
        <v>45</v>
      </c>
      <c r="P283" s="305">
        <f t="shared" si="87"/>
        <v>4609.4309585316378</v>
      </c>
      <c r="Q283" s="309">
        <f t="shared" si="88"/>
        <v>3.4333999999999998</v>
      </c>
      <c r="R283" s="367">
        <f t="shared" si="77"/>
        <v>116.21049914415597</v>
      </c>
      <c r="S283" s="302">
        <v>21700</v>
      </c>
      <c r="T283" s="307">
        <f t="shared" si="80"/>
        <v>2240.761393486322</v>
      </c>
      <c r="U283" s="101">
        <f t="shared" si="89"/>
        <v>757.37735099837676</v>
      </c>
      <c r="V283" s="304">
        <f t="shared" si="90"/>
        <v>44.815227869726442</v>
      </c>
      <c r="W283" s="308">
        <v>30</v>
      </c>
      <c r="X283" s="305">
        <f t="shared" si="91"/>
        <v>3072.9539723544253</v>
      </c>
      <c r="Y283" s="309">
        <f t="shared" si="92"/>
        <v>2.2888999999999999</v>
      </c>
    </row>
    <row r="284" spans="1:25" ht="17.25" customHeight="1" x14ac:dyDescent="0.2">
      <c r="A284" s="279">
        <v>267</v>
      </c>
      <c r="B284" s="301">
        <f t="shared" si="75"/>
        <v>46.538617055256367</v>
      </c>
      <c r="C284" s="302">
        <v>21700</v>
      </c>
      <c r="D284" s="303">
        <f t="shared" si="78"/>
        <v>5595.3532029286798</v>
      </c>
      <c r="E284" s="304">
        <f t="shared" si="81"/>
        <v>1891.2293825898937</v>
      </c>
      <c r="F284" s="304">
        <f t="shared" si="82"/>
        <v>111.9070640585736</v>
      </c>
      <c r="G284" s="101">
        <v>75</v>
      </c>
      <c r="H284" s="305">
        <f t="shared" si="83"/>
        <v>7673.4896495771472</v>
      </c>
      <c r="I284" s="309">
        <f t="shared" si="84"/>
        <v>5.7371999999999996</v>
      </c>
      <c r="J284" s="329">
        <f t="shared" si="76"/>
        <v>77.564361758760612</v>
      </c>
      <c r="K284" s="302">
        <v>21700</v>
      </c>
      <c r="L284" s="307">
        <f t="shared" si="79"/>
        <v>3357.2119217572076</v>
      </c>
      <c r="M284" s="304">
        <f t="shared" si="85"/>
        <v>1134.7376295539361</v>
      </c>
      <c r="N284" s="304">
        <f t="shared" si="86"/>
        <v>67.14423843514416</v>
      </c>
      <c r="O284" s="308">
        <v>45</v>
      </c>
      <c r="P284" s="305">
        <f t="shared" si="87"/>
        <v>4604.0937897462873</v>
      </c>
      <c r="Q284" s="309">
        <f t="shared" si="88"/>
        <v>3.4422999999999999</v>
      </c>
      <c r="R284" s="367">
        <f t="shared" si="77"/>
        <v>116.34654263814092</v>
      </c>
      <c r="S284" s="302">
        <v>21700</v>
      </c>
      <c r="T284" s="307">
        <f t="shared" si="80"/>
        <v>2238.1412811714717</v>
      </c>
      <c r="U284" s="101">
        <f t="shared" si="89"/>
        <v>756.49175303595734</v>
      </c>
      <c r="V284" s="304">
        <f t="shared" si="90"/>
        <v>44.762825623429435</v>
      </c>
      <c r="W284" s="308">
        <v>30</v>
      </c>
      <c r="X284" s="305">
        <f t="shared" si="91"/>
        <v>3069.3958598308582</v>
      </c>
      <c r="Y284" s="309">
        <f t="shared" si="92"/>
        <v>2.2949000000000002</v>
      </c>
    </row>
    <row r="285" spans="1:25" ht="17.25" customHeight="1" x14ac:dyDescent="0.2">
      <c r="A285" s="279">
        <v>268</v>
      </c>
      <c r="B285" s="301">
        <f t="shared" si="75"/>
        <v>46.592864252420618</v>
      </c>
      <c r="C285" s="302">
        <v>21700</v>
      </c>
      <c r="D285" s="303">
        <f t="shared" si="78"/>
        <v>5588.8386382357157</v>
      </c>
      <c r="E285" s="304">
        <f t="shared" si="81"/>
        <v>1889.0274597236717</v>
      </c>
      <c r="F285" s="304">
        <f t="shared" si="82"/>
        <v>111.77677276471432</v>
      </c>
      <c r="G285" s="101">
        <v>75</v>
      </c>
      <c r="H285" s="305">
        <f t="shared" si="83"/>
        <v>7664.6428707241021</v>
      </c>
      <c r="I285" s="309">
        <f t="shared" si="84"/>
        <v>5.7519999999999998</v>
      </c>
      <c r="J285" s="329">
        <f t="shared" si="76"/>
        <v>77.654773754034366</v>
      </c>
      <c r="K285" s="302">
        <v>21700</v>
      </c>
      <c r="L285" s="307">
        <f t="shared" si="79"/>
        <v>3353.3031829414294</v>
      </c>
      <c r="M285" s="304">
        <f t="shared" si="85"/>
        <v>1133.4164758342031</v>
      </c>
      <c r="N285" s="304">
        <f t="shared" si="86"/>
        <v>67.066063658828597</v>
      </c>
      <c r="O285" s="308">
        <v>45</v>
      </c>
      <c r="P285" s="305">
        <f t="shared" si="87"/>
        <v>4598.7857224344607</v>
      </c>
      <c r="Q285" s="309">
        <f t="shared" si="88"/>
        <v>3.4512</v>
      </c>
      <c r="R285" s="367">
        <f t="shared" si="77"/>
        <v>116.48216063105154</v>
      </c>
      <c r="S285" s="302">
        <v>21700</v>
      </c>
      <c r="T285" s="307">
        <f t="shared" si="80"/>
        <v>2235.5354552942863</v>
      </c>
      <c r="U285" s="101">
        <f t="shared" si="89"/>
        <v>755.61098388946868</v>
      </c>
      <c r="V285" s="304">
        <f t="shared" si="90"/>
        <v>44.710709105885726</v>
      </c>
      <c r="W285" s="308">
        <v>30</v>
      </c>
      <c r="X285" s="305">
        <f t="shared" si="91"/>
        <v>3065.8571482896405</v>
      </c>
      <c r="Y285" s="309">
        <f t="shared" si="92"/>
        <v>2.3008000000000002</v>
      </c>
    </row>
    <row r="286" spans="1:25" ht="17.25" customHeight="1" x14ac:dyDescent="0.2">
      <c r="A286" s="279">
        <v>269</v>
      </c>
      <c r="B286" s="301">
        <f t="shared" si="75"/>
        <v>46.646942516946758</v>
      </c>
      <c r="C286" s="302">
        <v>21700</v>
      </c>
      <c r="D286" s="303">
        <f t="shared" si="78"/>
        <v>5582.3594420019517</v>
      </c>
      <c r="E286" s="304">
        <f t="shared" si="81"/>
        <v>1886.8374913966595</v>
      </c>
      <c r="F286" s="304">
        <f t="shared" si="82"/>
        <v>111.64718884003904</v>
      </c>
      <c r="G286" s="101">
        <v>75</v>
      </c>
      <c r="H286" s="305">
        <f t="shared" si="83"/>
        <v>7655.84412223865</v>
      </c>
      <c r="I286" s="309">
        <f t="shared" si="84"/>
        <v>5.7667000000000002</v>
      </c>
      <c r="J286" s="329">
        <f t="shared" si="76"/>
        <v>77.744904194911271</v>
      </c>
      <c r="K286" s="302">
        <v>21700</v>
      </c>
      <c r="L286" s="307">
        <f t="shared" si="79"/>
        <v>3349.4156652011702</v>
      </c>
      <c r="M286" s="304">
        <f t="shared" si="85"/>
        <v>1132.1024948379954</v>
      </c>
      <c r="N286" s="304">
        <f t="shared" si="86"/>
        <v>66.988313304023407</v>
      </c>
      <c r="O286" s="308">
        <v>45</v>
      </c>
      <c r="P286" s="305">
        <f t="shared" si="87"/>
        <v>4593.5064733431891</v>
      </c>
      <c r="Q286" s="309">
        <f t="shared" si="88"/>
        <v>3.46</v>
      </c>
      <c r="R286" s="367">
        <f t="shared" si="77"/>
        <v>116.61735629236689</v>
      </c>
      <c r="S286" s="302">
        <v>21700</v>
      </c>
      <c r="T286" s="307">
        <f t="shared" si="80"/>
        <v>2232.9437768007806</v>
      </c>
      <c r="U286" s="101">
        <f t="shared" si="89"/>
        <v>754.73499655866374</v>
      </c>
      <c r="V286" s="304">
        <f t="shared" si="90"/>
        <v>44.658875536015614</v>
      </c>
      <c r="W286" s="308">
        <v>30</v>
      </c>
      <c r="X286" s="305">
        <f t="shared" si="91"/>
        <v>3062.33764889546</v>
      </c>
      <c r="Y286" s="309">
        <f t="shared" si="92"/>
        <v>2.3067000000000002</v>
      </c>
    </row>
    <row r="287" spans="1:25" ht="17.25" customHeight="1" x14ac:dyDescent="0.2">
      <c r="A287" s="283">
        <v>270</v>
      </c>
      <c r="B287" s="301">
        <f t="shared" si="75"/>
        <v>46.700853102513612</v>
      </c>
      <c r="C287" s="302">
        <v>21700</v>
      </c>
      <c r="D287" s="303">
        <f t="shared" si="78"/>
        <v>5575.9152713633039</v>
      </c>
      <c r="E287" s="304">
        <f t="shared" si="81"/>
        <v>1884.6593617207966</v>
      </c>
      <c r="F287" s="304">
        <f t="shared" si="82"/>
        <v>111.51830542726609</v>
      </c>
      <c r="G287" s="101">
        <v>75</v>
      </c>
      <c r="H287" s="305">
        <f t="shared" si="83"/>
        <v>7647.0929385113659</v>
      </c>
      <c r="I287" s="309">
        <f t="shared" si="84"/>
        <v>5.7815000000000003</v>
      </c>
      <c r="J287" s="329">
        <f t="shared" si="76"/>
        <v>77.834755170856027</v>
      </c>
      <c r="K287" s="302">
        <v>21700</v>
      </c>
      <c r="L287" s="307">
        <f t="shared" si="79"/>
        <v>3345.5491628179825</v>
      </c>
      <c r="M287" s="304">
        <f t="shared" si="85"/>
        <v>1130.795617032478</v>
      </c>
      <c r="N287" s="304">
        <f t="shared" si="86"/>
        <v>66.910983256359657</v>
      </c>
      <c r="O287" s="308">
        <v>45</v>
      </c>
      <c r="P287" s="305">
        <f t="shared" si="87"/>
        <v>4588.2557631068203</v>
      </c>
      <c r="Q287" s="309">
        <f t="shared" si="88"/>
        <v>3.4689000000000001</v>
      </c>
      <c r="R287" s="367">
        <f t="shared" si="77"/>
        <v>116.75213275628403</v>
      </c>
      <c r="S287" s="302">
        <v>21700</v>
      </c>
      <c r="T287" s="307">
        <f t="shared" si="80"/>
        <v>2230.3661085453223</v>
      </c>
      <c r="U287" s="101">
        <f t="shared" si="89"/>
        <v>753.86374468831889</v>
      </c>
      <c r="V287" s="304">
        <f t="shared" si="90"/>
        <v>44.60732217090645</v>
      </c>
      <c r="W287" s="308">
        <v>30</v>
      </c>
      <c r="X287" s="305">
        <f t="shared" si="91"/>
        <v>3058.8371754045479</v>
      </c>
      <c r="Y287" s="309">
        <f t="shared" si="92"/>
        <v>2.3126000000000002</v>
      </c>
    </row>
    <row r="288" spans="1:25" ht="17.25" customHeight="1" x14ac:dyDescent="0.2">
      <c r="A288" s="279">
        <v>271</v>
      </c>
      <c r="B288" s="301">
        <f t="shared" si="75"/>
        <v>46.754597248895926</v>
      </c>
      <c r="C288" s="302">
        <v>21700</v>
      </c>
      <c r="D288" s="303">
        <f t="shared" si="78"/>
        <v>5569.5057881425591</v>
      </c>
      <c r="E288" s="304">
        <f t="shared" si="81"/>
        <v>1882.4929563921849</v>
      </c>
      <c r="F288" s="304">
        <f t="shared" si="82"/>
        <v>111.39011576285118</v>
      </c>
      <c r="G288" s="101">
        <v>75</v>
      </c>
      <c r="H288" s="305">
        <f t="shared" si="83"/>
        <v>7638.3888602975958</v>
      </c>
      <c r="I288" s="309">
        <f t="shared" si="84"/>
        <v>5.7961999999999998</v>
      </c>
      <c r="J288" s="329">
        <f t="shared" si="76"/>
        <v>77.92432874815988</v>
      </c>
      <c r="K288" s="302">
        <v>21700</v>
      </c>
      <c r="L288" s="307">
        <f t="shared" si="79"/>
        <v>3341.7034728855347</v>
      </c>
      <c r="M288" s="304">
        <f t="shared" si="85"/>
        <v>1129.4957738353105</v>
      </c>
      <c r="N288" s="304">
        <f t="shared" si="86"/>
        <v>66.834069457710697</v>
      </c>
      <c r="O288" s="308">
        <v>45</v>
      </c>
      <c r="P288" s="305">
        <f t="shared" si="87"/>
        <v>4583.0333161785566</v>
      </c>
      <c r="Q288" s="309">
        <f t="shared" si="88"/>
        <v>3.4777</v>
      </c>
      <c r="R288" s="367">
        <f t="shared" si="77"/>
        <v>116.88649312223981</v>
      </c>
      <c r="S288" s="302">
        <v>21700</v>
      </c>
      <c r="T288" s="307">
        <f t="shared" si="80"/>
        <v>2227.8023152570236</v>
      </c>
      <c r="U288" s="101">
        <f t="shared" si="89"/>
        <v>752.9971825568739</v>
      </c>
      <c r="V288" s="304">
        <f t="shared" si="90"/>
        <v>44.55604630514047</v>
      </c>
      <c r="W288" s="308">
        <v>30</v>
      </c>
      <c r="X288" s="305">
        <f t="shared" si="91"/>
        <v>3055.3555441190383</v>
      </c>
      <c r="Y288" s="309">
        <f t="shared" si="92"/>
        <v>2.3184999999999998</v>
      </c>
    </row>
    <row r="289" spans="1:25" ht="17.25" customHeight="1" x14ac:dyDescent="0.2">
      <c r="A289" s="279">
        <v>272</v>
      </c>
      <c r="B289" s="301">
        <f t="shared" si="75"/>
        <v>46.808176182169213</v>
      </c>
      <c r="C289" s="302">
        <v>21700</v>
      </c>
      <c r="D289" s="303">
        <f t="shared" si="78"/>
        <v>5563.1306587671534</v>
      </c>
      <c r="E289" s="304">
        <f t="shared" si="81"/>
        <v>1880.3381626632977</v>
      </c>
      <c r="F289" s="304">
        <f t="shared" si="82"/>
        <v>111.26261317534306</v>
      </c>
      <c r="G289" s="101">
        <v>75</v>
      </c>
      <c r="H289" s="305">
        <f t="shared" si="83"/>
        <v>7629.7314346057947</v>
      </c>
      <c r="I289" s="309">
        <f t="shared" si="84"/>
        <v>5.8109999999999999</v>
      </c>
      <c r="J289" s="329">
        <f t="shared" si="76"/>
        <v>78.013626970282019</v>
      </c>
      <c r="K289" s="302">
        <v>21700</v>
      </c>
      <c r="L289" s="307">
        <f t="shared" si="79"/>
        <v>3337.8783952602926</v>
      </c>
      <c r="M289" s="304">
        <f t="shared" si="85"/>
        <v>1128.2028975979788</v>
      </c>
      <c r="N289" s="304">
        <f t="shared" si="86"/>
        <v>66.757567905205846</v>
      </c>
      <c r="O289" s="308">
        <v>45</v>
      </c>
      <c r="P289" s="305">
        <f t="shared" si="87"/>
        <v>4577.838860763477</v>
      </c>
      <c r="Q289" s="309">
        <f t="shared" si="88"/>
        <v>3.4866000000000001</v>
      </c>
      <c r="R289" s="367">
        <f t="shared" si="77"/>
        <v>117.02044045542303</v>
      </c>
      <c r="S289" s="302">
        <v>21700</v>
      </c>
      <c r="T289" s="307">
        <f t="shared" si="80"/>
        <v>2225.2522635068613</v>
      </c>
      <c r="U289" s="101">
        <f t="shared" si="89"/>
        <v>752.135265065319</v>
      </c>
      <c r="V289" s="304">
        <f t="shared" si="90"/>
        <v>44.505045270137224</v>
      </c>
      <c r="W289" s="308">
        <v>30</v>
      </c>
      <c r="X289" s="305">
        <f t="shared" si="91"/>
        <v>3051.8925738423172</v>
      </c>
      <c r="Y289" s="309">
        <f t="shared" si="92"/>
        <v>2.3243999999999998</v>
      </c>
    </row>
    <row r="290" spans="1:25" ht="17.25" customHeight="1" x14ac:dyDescent="0.2">
      <c r="A290" s="279">
        <v>273</v>
      </c>
      <c r="B290" s="301">
        <f t="shared" si="75"/>
        <v>46.861591114910844</v>
      </c>
      <c r="C290" s="302">
        <v>21700</v>
      </c>
      <c r="D290" s="303">
        <f t="shared" si="78"/>
        <v>5556.7895541887301</v>
      </c>
      <c r="E290" s="304">
        <f t="shared" si="81"/>
        <v>1878.1948693157906</v>
      </c>
      <c r="F290" s="304">
        <f t="shared" si="82"/>
        <v>111.13579108377461</v>
      </c>
      <c r="G290" s="101">
        <v>75</v>
      </c>
      <c r="H290" s="305">
        <f t="shared" si="83"/>
        <v>7621.1202145882944</v>
      </c>
      <c r="I290" s="309">
        <f t="shared" si="84"/>
        <v>5.8257000000000003</v>
      </c>
      <c r="J290" s="329">
        <f t="shared" si="76"/>
        <v>78.102651858184743</v>
      </c>
      <c r="K290" s="302">
        <v>21700</v>
      </c>
      <c r="L290" s="307">
        <f t="shared" si="79"/>
        <v>3334.0737325132377</v>
      </c>
      <c r="M290" s="304">
        <f t="shared" si="85"/>
        <v>1126.9169215894742</v>
      </c>
      <c r="N290" s="304">
        <f t="shared" si="86"/>
        <v>66.681474650264761</v>
      </c>
      <c r="O290" s="308">
        <v>45</v>
      </c>
      <c r="P290" s="305">
        <f t="shared" si="87"/>
        <v>4572.6721287529772</v>
      </c>
      <c r="Q290" s="309">
        <f t="shared" si="88"/>
        <v>3.4954000000000001</v>
      </c>
      <c r="R290" s="367">
        <f t="shared" si="77"/>
        <v>117.1539777872771</v>
      </c>
      <c r="S290" s="302">
        <v>21700</v>
      </c>
      <c r="T290" s="307">
        <f t="shared" si="80"/>
        <v>2222.7158216754924</v>
      </c>
      <c r="U290" s="101">
        <f t="shared" si="89"/>
        <v>751.27794772631637</v>
      </c>
      <c r="V290" s="304">
        <f t="shared" si="90"/>
        <v>44.454316433509852</v>
      </c>
      <c r="W290" s="308">
        <v>30</v>
      </c>
      <c r="X290" s="305">
        <f t="shared" si="91"/>
        <v>3048.448085835319</v>
      </c>
      <c r="Y290" s="309">
        <f t="shared" si="92"/>
        <v>2.3302999999999998</v>
      </c>
    </row>
    <row r="291" spans="1:25" ht="17.25" customHeight="1" x14ac:dyDescent="0.2">
      <c r="A291" s="279">
        <v>274</v>
      </c>
      <c r="B291" s="301">
        <f t="shared" si="75"/>
        <v>46.914843246397481</v>
      </c>
      <c r="C291" s="302">
        <v>21700</v>
      </c>
      <c r="D291" s="303">
        <f t="shared" si="78"/>
        <v>5550.4821498043839</v>
      </c>
      <c r="E291" s="304">
        <f t="shared" si="81"/>
        <v>1876.0629666338816</v>
      </c>
      <c r="F291" s="304">
        <f t="shared" si="82"/>
        <v>111.00964299608768</v>
      </c>
      <c r="G291" s="101">
        <v>75</v>
      </c>
      <c r="H291" s="305">
        <f t="shared" si="83"/>
        <v>7612.5547594343534</v>
      </c>
      <c r="I291" s="309">
        <f t="shared" si="84"/>
        <v>5.8403999999999998</v>
      </c>
      <c r="J291" s="329">
        <f t="shared" si="76"/>
        <v>78.191405410662469</v>
      </c>
      <c r="K291" s="302">
        <v>21700</v>
      </c>
      <c r="L291" s="307">
        <f t="shared" si="79"/>
        <v>3330.2892898826303</v>
      </c>
      <c r="M291" s="304">
        <f t="shared" si="85"/>
        <v>1125.637779980329</v>
      </c>
      <c r="N291" s="304">
        <f t="shared" si="86"/>
        <v>66.605785797652601</v>
      </c>
      <c r="O291" s="308">
        <v>45</v>
      </c>
      <c r="P291" s="305">
        <f t="shared" si="87"/>
        <v>4567.5328556606119</v>
      </c>
      <c r="Q291" s="309">
        <f t="shared" si="88"/>
        <v>3.5042</v>
      </c>
      <c r="R291" s="367">
        <f t="shared" si="77"/>
        <v>117.2871081159937</v>
      </c>
      <c r="S291" s="302">
        <v>21700</v>
      </c>
      <c r="T291" s="307">
        <f t="shared" si="80"/>
        <v>2220.192859921754</v>
      </c>
      <c r="U291" s="101">
        <f t="shared" si="89"/>
        <v>750.42518665355283</v>
      </c>
      <c r="V291" s="304">
        <f t="shared" si="90"/>
        <v>44.403857198435084</v>
      </c>
      <c r="W291" s="308">
        <v>30</v>
      </c>
      <c r="X291" s="305">
        <f t="shared" si="91"/>
        <v>3045.021903773742</v>
      </c>
      <c r="Y291" s="309">
        <f t="shared" si="92"/>
        <v>2.3361000000000001</v>
      </c>
    </row>
    <row r="292" spans="1:25" ht="17.25" customHeight="1" x14ac:dyDescent="0.2">
      <c r="A292" s="279">
        <v>275</v>
      </c>
      <c r="B292" s="301">
        <f t="shared" si="75"/>
        <v>46.96793376279885</v>
      </c>
      <c r="C292" s="302">
        <v>21700</v>
      </c>
      <c r="D292" s="303">
        <f t="shared" si="78"/>
        <v>5544.2081253795941</v>
      </c>
      <c r="E292" s="304">
        <f t="shared" si="81"/>
        <v>1873.9423463783025</v>
      </c>
      <c r="F292" s="304">
        <f t="shared" si="82"/>
        <v>110.88416250759188</v>
      </c>
      <c r="G292" s="101">
        <v>75</v>
      </c>
      <c r="H292" s="305">
        <f t="shared" si="83"/>
        <v>7604.0346342654884</v>
      </c>
      <c r="I292" s="309">
        <f t="shared" si="84"/>
        <v>5.8551000000000002</v>
      </c>
      <c r="J292" s="329">
        <f t="shared" si="76"/>
        <v>78.27988960466476</v>
      </c>
      <c r="K292" s="302">
        <v>21700</v>
      </c>
      <c r="L292" s="307">
        <f t="shared" si="79"/>
        <v>3326.5248752277562</v>
      </c>
      <c r="M292" s="304">
        <f t="shared" si="85"/>
        <v>1124.3654078269815</v>
      </c>
      <c r="N292" s="304">
        <f t="shared" si="86"/>
        <v>66.530497504555129</v>
      </c>
      <c r="O292" s="308">
        <v>45</v>
      </c>
      <c r="P292" s="305">
        <f t="shared" si="87"/>
        <v>4562.4207805592932</v>
      </c>
      <c r="Q292" s="309">
        <f t="shared" si="88"/>
        <v>3.5129999999999999</v>
      </c>
      <c r="R292" s="367">
        <f t="shared" si="77"/>
        <v>117.41983440699713</v>
      </c>
      <c r="S292" s="302">
        <v>21700</v>
      </c>
      <c r="T292" s="307">
        <f t="shared" si="80"/>
        <v>2217.6832501518384</v>
      </c>
      <c r="U292" s="101">
        <f t="shared" si="89"/>
        <v>749.57693855132129</v>
      </c>
      <c r="V292" s="304">
        <f t="shared" si="90"/>
        <v>44.353665003036767</v>
      </c>
      <c r="W292" s="308">
        <v>30</v>
      </c>
      <c r="X292" s="305">
        <f t="shared" si="91"/>
        <v>3041.6138537061966</v>
      </c>
      <c r="Y292" s="309">
        <f t="shared" si="92"/>
        <v>2.3420000000000001</v>
      </c>
    </row>
    <row r="293" spans="1:25" ht="17.25" customHeight="1" x14ac:dyDescent="0.2">
      <c r="A293" s="279">
        <v>276</v>
      </c>
      <c r="B293" s="301">
        <f t="shared" si="75"/>
        <v>47.02086383736809</v>
      </c>
      <c r="C293" s="302">
        <v>21700</v>
      </c>
      <c r="D293" s="303">
        <f t="shared" si="78"/>
        <v>5537.9671649727698</v>
      </c>
      <c r="E293" s="304">
        <f t="shared" si="81"/>
        <v>1871.8329017607959</v>
      </c>
      <c r="F293" s="304">
        <f t="shared" si="82"/>
        <v>110.7593432994554</v>
      </c>
      <c r="G293" s="101">
        <v>75</v>
      </c>
      <c r="H293" s="305">
        <f t="shared" si="83"/>
        <v>7595.5594100330209</v>
      </c>
      <c r="I293" s="309">
        <f t="shared" si="84"/>
        <v>5.8696999999999999</v>
      </c>
      <c r="J293" s="329">
        <f t="shared" si="76"/>
        <v>78.368106395613481</v>
      </c>
      <c r="K293" s="302">
        <v>21700</v>
      </c>
      <c r="L293" s="307">
        <f t="shared" si="79"/>
        <v>3322.7802989836619</v>
      </c>
      <c r="M293" s="304">
        <f t="shared" si="85"/>
        <v>1123.0997410564776</v>
      </c>
      <c r="N293" s="304">
        <f t="shared" si="86"/>
        <v>66.455605979673237</v>
      </c>
      <c r="O293" s="308">
        <v>45</v>
      </c>
      <c r="P293" s="305">
        <f t="shared" si="87"/>
        <v>4557.3356460198129</v>
      </c>
      <c r="Q293" s="309">
        <f t="shared" si="88"/>
        <v>3.5217999999999998</v>
      </c>
      <c r="R293" s="367">
        <f t="shared" si="77"/>
        <v>117.55215959342021</v>
      </c>
      <c r="S293" s="302">
        <v>21700</v>
      </c>
      <c r="T293" s="307">
        <f t="shared" si="80"/>
        <v>2215.1868659891084</v>
      </c>
      <c r="U293" s="101">
        <f t="shared" si="89"/>
        <v>748.73316070431861</v>
      </c>
      <c r="V293" s="304">
        <f t="shared" si="90"/>
        <v>44.303737319782165</v>
      </c>
      <c r="W293" s="308">
        <v>30</v>
      </c>
      <c r="X293" s="305">
        <f t="shared" si="91"/>
        <v>3038.2237640132089</v>
      </c>
      <c r="Y293" s="309">
        <f t="shared" si="92"/>
        <v>2.3479000000000001</v>
      </c>
    </row>
    <row r="294" spans="1:25" ht="17.25" customHeight="1" x14ac:dyDescent="0.2">
      <c r="A294" s="279">
        <v>277</v>
      </c>
      <c r="B294" s="301">
        <f t="shared" si="75"/>
        <v>47.07363463062859</v>
      </c>
      <c r="C294" s="302">
        <v>21700</v>
      </c>
      <c r="D294" s="303">
        <f t="shared" si="78"/>
        <v>5531.7589568613857</v>
      </c>
      <c r="E294" s="304">
        <f t="shared" si="81"/>
        <v>1869.7345274191482</v>
      </c>
      <c r="F294" s="304">
        <f t="shared" si="82"/>
        <v>110.63517913722772</v>
      </c>
      <c r="G294" s="101">
        <v>75</v>
      </c>
      <c r="H294" s="305">
        <f t="shared" si="83"/>
        <v>7587.1286634177623</v>
      </c>
      <c r="I294" s="309">
        <f t="shared" si="84"/>
        <v>5.8844000000000003</v>
      </c>
      <c r="J294" s="329">
        <f t="shared" si="76"/>
        <v>78.456057717714316</v>
      </c>
      <c r="K294" s="302">
        <v>21700</v>
      </c>
      <c r="L294" s="307">
        <f t="shared" si="79"/>
        <v>3319.0553741168314</v>
      </c>
      <c r="M294" s="304">
        <f t="shared" si="85"/>
        <v>1121.840716451489</v>
      </c>
      <c r="N294" s="304">
        <f t="shared" si="86"/>
        <v>66.381107482336631</v>
      </c>
      <c r="O294" s="308">
        <v>45</v>
      </c>
      <c r="P294" s="305">
        <f t="shared" si="87"/>
        <v>4552.2771980506577</v>
      </c>
      <c r="Q294" s="309">
        <f t="shared" si="88"/>
        <v>3.5306000000000002</v>
      </c>
      <c r="R294" s="367">
        <f t="shared" si="77"/>
        <v>117.68408657657147</v>
      </c>
      <c r="S294" s="302">
        <v>21700</v>
      </c>
      <c r="T294" s="307">
        <f t="shared" si="80"/>
        <v>2212.7035827445543</v>
      </c>
      <c r="U294" s="101">
        <f t="shared" si="89"/>
        <v>747.89381096765931</v>
      </c>
      <c r="V294" s="304">
        <f t="shared" si="90"/>
        <v>44.254071654891085</v>
      </c>
      <c r="W294" s="308">
        <v>30</v>
      </c>
      <c r="X294" s="305">
        <f t="shared" si="91"/>
        <v>3034.8514653671045</v>
      </c>
      <c r="Y294" s="309">
        <f t="shared" si="92"/>
        <v>2.3538000000000001</v>
      </c>
    </row>
    <row r="295" spans="1:25" ht="17.25" customHeight="1" x14ac:dyDescent="0.2">
      <c r="A295" s="279">
        <v>278</v>
      </c>
      <c r="B295" s="301">
        <f t="shared" si="75"/>
        <v>47.126247290557501</v>
      </c>
      <c r="C295" s="302">
        <v>21700</v>
      </c>
      <c r="D295" s="303">
        <f t="shared" si="78"/>
        <v>5525.583193469668</v>
      </c>
      <c r="E295" s="304">
        <f t="shared" si="81"/>
        <v>1867.6471193927475</v>
      </c>
      <c r="F295" s="304">
        <f t="shared" si="82"/>
        <v>110.51166386939336</v>
      </c>
      <c r="G295" s="101">
        <v>75</v>
      </c>
      <c r="H295" s="305">
        <f t="shared" si="83"/>
        <v>7578.7419767318088</v>
      </c>
      <c r="I295" s="309">
        <f t="shared" si="84"/>
        <v>5.899</v>
      </c>
      <c r="J295" s="329">
        <f t="shared" si="76"/>
        <v>78.543745484262502</v>
      </c>
      <c r="K295" s="302">
        <v>21700</v>
      </c>
      <c r="L295" s="307">
        <f t="shared" si="79"/>
        <v>3315.349916081801</v>
      </c>
      <c r="M295" s="304">
        <f t="shared" si="85"/>
        <v>1120.5882716356487</v>
      </c>
      <c r="N295" s="304">
        <f t="shared" si="86"/>
        <v>66.306998321636016</v>
      </c>
      <c r="O295" s="308">
        <v>45</v>
      </c>
      <c r="P295" s="305">
        <f t="shared" si="87"/>
        <v>4547.2451860390856</v>
      </c>
      <c r="Q295" s="309">
        <f t="shared" si="88"/>
        <v>3.5394000000000001</v>
      </c>
      <c r="R295" s="367">
        <f t="shared" si="77"/>
        <v>117.81561822639375</v>
      </c>
      <c r="S295" s="302">
        <v>21700</v>
      </c>
      <c r="T295" s="307">
        <f t="shared" si="80"/>
        <v>2210.233277387867</v>
      </c>
      <c r="U295" s="101">
        <f t="shared" si="89"/>
        <v>747.05884775709899</v>
      </c>
      <c r="V295" s="304">
        <f t="shared" si="90"/>
        <v>44.204665547757344</v>
      </c>
      <c r="W295" s="308">
        <v>30</v>
      </c>
      <c r="X295" s="305">
        <f t="shared" si="91"/>
        <v>3031.4967906927236</v>
      </c>
      <c r="Y295" s="309">
        <f t="shared" si="92"/>
        <v>2.3595999999999999</v>
      </c>
    </row>
    <row r="296" spans="1:25" ht="17.25" customHeight="1" x14ac:dyDescent="0.2">
      <c r="A296" s="279">
        <v>279</v>
      </c>
      <c r="B296" s="301">
        <f t="shared" si="75"/>
        <v>47.178702952765896</v>
      </c>
      <c r="C296" s="302">
        <v>21700</v>
      </c>
      <c r="D296" s="303">
        <f t="shared" si="78"/>
        <v>5519.4395712977903</v>
      </c>
      <c r="E296" s="304">
        <f t="shared" si="81"/>
        <v>1865.5705750986529</v>
      </c>
      <c r="F296" s="304">
        <f t="shared" si="82"/>
        <v>110.3887914259558</v>
      </c>
      <c r="G296" s="101">
        <v>75</v>
      </c>
      <c r="H296" s="305">
        <f t="shared" si="83"/>
        <v>7570.3989378223987</v>
      </c>
      <c r="I296" s="309">
        <f t="shared" si="84"/>
        <v>5.9137000000000004</v>
      </c>
      <c r="J296" s="329">
        <f t="shared" si="76"/>
        <v>78.631171587943157</v>
      </c>
      <c r="K296" s="302">
        <v>21700</v>
      </c>
      <c r="L296" s="307">
        <f t="shared" si="79"/>
        <v>3311.6637427786745</v>
      </c>
      <c r="M296" s="304">
        <f t="shared" si="85"/>
        <v>1119.342345059192</v>
      </c>
      <c r="N296" s="304">
        <f t="shared" si="86"/>
        <v>66.233274855573498</v>
      </c>
      <c r="O296" s="308">
        <v>45</v>
      </c>
      <c r="P296" s="305">
        <f t="shared" si="87"/>
        <v>4542.2393626934399</v>
      </c>
      <c r="Q296" s="309">
        <f t="shared" si="88"/>
        <v>3.5482</v>
      </c>
      <c r="R296" s="367">
        <f t="shared" si="77"/>
        <v>117.94675738191474</v>
      </c>
      <c r="S296" s="302">
        <v>21700</v>
      </c>
      <c r="T296" s="307">
        <f t="shared" si="80"/>
        <v>2207.7758285191162</v>
      </c>
      <c r="U296" s="101">
        <f t="shared" si="89"/>
        <v>746.22823003946121</v>
      </c>
      <c r="V296" s="304">
        <f t="shared" si="90"/>
        <v>44.155516570382325</v>
      </c>
      <c r="W296" s="308">
        <v>30</v>
      </c>
      <c r="X296" s="305">
        <f t="shared" si="91"/>
        <v>3028.1595751289597</v>
      </c>
      <c r="Y296" s="309">
        <f t="shared" si="92"/>
        <v>2.3654999999999999</v>
      </c>
    </row>
    <row r="297" spans="1:25" ht="17.25" customHeight="1" x14ac:dyDescent="0.2">
      <c r="A297" s="283">
        <v>280</v>
      </c>
      <c r="B297" s="301">
        <f t="shared" si="75"/>
        <v>47.231002740675784</v>
      </c>
      <c r="C297" s="302">
        <v>21700</v>
      </c>
      <c r="D297" s="303">
        <f t="shared" si="78"/>
        <v>5513.3277908525342</v>
      </c>
      <c r="E297" s="304">
        <f t="shared" si="81"/>
        <v>1863.5047933081564</v>
      </c>
      <c r="F297" s="304">
        <f t="shared" si="82"/>
        <v>110.26655581705069</v>
      </c>
      <c r="G297" s="101">
        <v>75</v>
      </c>
      <c r="H297" s="305">
        <f t="shared" si="83"/>
        <v>7562.0991399777422</v>
      </c>
      <c r="I297" s="309">
        <f t="shared" si="84"/>
        <v>5.9283000000000001</v>
      </c>
      <c r="J297" s="329">
        <f t="shared" si="76"/>
        <v>78.718337901126304</v>
      </c>
      <c r="K297" s="302">
        <v>21700</v>
      </c>
      <c r="L297" s="307">
        <f t="shared" si="79"/>
        <v>3307.9966745115203</v>
      </c>
      <c r="M297" s="304">
        <f t="shared" si="85"/>
        <v>1118.1028759848937</v>
      </c>
      <c r="N297" s="304">
        <f t="shared" si="86"/>
        <v>66.159933490230401</v>
      </c>
      <c r="O297" s="308">
        <v>45</v>
      </c>
      <c r="P297" s="305">
        <f t="shared" si="87"/>
        <v>4537.2594839866442</v>
      </c>
      <c r="Q297" s="309">
        <f t="shared" si="88"/>
        <v>3.5569999999999999</v>
      </c>
      <c r="R297" s="367">
        <f t="shared" si="77"/>
        <v>118.07750685168945</v>
      </c>
      <c r="S297" s="302">
        <v>21700</v>
      </c>
      <c r="T297" s="307">
        <f t="shared" si="80"/>
        <v>2205.3311163410135</v>
      </c>
      <c r="U297" s="101">
        <f t="shared" si="89"/>
        <v>745.40191732326252</v>
      </c>
      <c r="V297" s="304">
        <f t="shared" si="90"/>
        <v>44.106622326820272</v>
      </c>
      <c r="W297" s="308">
        <v>30</v>
      </c>
      <c r="X297" s="305">
        <f t="shared" si="91"/>
        <v>3024.8396559910966</v>
      </c>
      <c r="Y297" s="309">
        <f t="shared" si="92"/>
        <v>2.3713000000000002</v>
      </c>
    </row>
    <row r="298" spans="1:25" ht="17.25" customHeight="1" x14ac:dyDescent="0.2">
      <c r="A298" s="279">
        <v>281</v>
      </c>
      <c r="B298" s="301">
        <f t="shared" si="75"/>
        <v>47.28314776569389</v>
      </c>
      <c r="C298" s="302">
        <v>21700</v>
      </c>
      <c r="D298" s="303">
        <f t="shared" si="78"/>
        <v>5507.247556579392</v>
      </c>
      <c r="E298" s="304">
        <f t="shared" si="81"/>
        <v>1861.4496741238343</v>
      </c>
      <c r="F298" s="304">
        <f t="shared" si="82"/>
        <v>110.14495113158785</v>
      </c>
      <c r="G298" s="101">
        <v>75</v>
      </c>
      <c r="H298" s="305">
        <f t="shared" si="83"/>
        <v>7553.8421818348143</v>
      </c>
      <c r="I298" s="309">
        <f t="shared" si="84"/>
        <v>5.9428999999999998</v>
      </c>
      <c r="J298" s="329">
        <f t="shared" si="76"/>
        <v>78.805246276156481</v>
      </c>
      <c r="K298" s="302">
        <v>21700</v>
      </c>
      <c r="L298" s="307">
        <f t="shared" si="79"/>
        <v>3304.3485339476356</v>
      </c>
      <c r="M298" s="304">
        <f t="shared" si="85"/>
        <v>1116.8698044743007</v>
      </c>
      <c r="N298" s="304">
        <f t="shared" si="86"/>
        <v>66.08697067895271</v>
      </c>
      <c r="O298" s="308">
        <v>45</v>
      </c>
      <c r="P298" s="305">
        <f t="shared" si="87"/>
        <v>4532.3053091008887</v>
      </c>
      <c r="Q298" s="309">
        <f t="shared" si="88"/>
        <v>3.5657999999999999</v>
      </c>
      <c r="R298" s="367">
        <f t="shared" si="77"/>
        <v>118.20786941423472</v>
      </c>
      <c r="S298" s="302">
        <v>21700</v>
      </c>
      <c r="T298" s="307">
        <f t="shared" si="80"/>
        <v>2202.8990226317565</v>
      </c>
      <c r="U298" s="101">
        <f t="shared" si="89"/>
        <v>744.57986964953363</v>
      </c>
      <c r="V298" s="304">
        <f t="shared" si="90"/>
        <v>44.057980452635128</v>
      </c>
      <c r="W298" s="308">
        <v>30</v>
      </c>
      <c r="X298" s="305">
        <f t="shared" si="91"/>
        <v>3021.5368727339251</v>
      </c>
      <c r="Y298" s="309">
        <f t="shared" si="92"/>
        <v>2.3772000000000002</v>
      </c>
    </row>
    <row r="299" spans="1:25" ht="17.25" customHeight="1" x14ac:dyDescent="0.2">
      <c r="A299" s="279">
        <v>282</v>
      </c>
      <c r="B299" s="301">
        <f t="shared" si="75"/>
        <v>47.335139127382455</v>
      </c>
      <c r="C299" s="302">
        <v>21700</v>
      </c>
      <c r="D299" s="303">
        <f t="shared" si="78"/>
        <v>5501.1985767960632</v>
      </c>
      <c r="E299" s="304">
        <f t="shared" si="81"/>
        <v>1859.4051189570691</v>
      </c>
      <c r="F299" s="304">
        <f t="shared" si="82"/>
        <v>110.02397153592126</v>
      </c>
      <c r="G299" s="101">
        <v>75</v>
      </c>
      <c r="H299" s="305">
        <f t="shared" si="83"/>
        <v>7545.6276672890535</v>
      </c>
      <c r="I299" s="309">
        <f t="shared" si="84"/>
        <v>5.9574999999999996</v>
      </c>
      <c r="J299" s="329">
        <f t="shared" si="76"/>
        <v>78.891898545637432</v>
      </c>
      <c r="K299" s="302">
        <v>21700</v>
      </c>
      <c r="L299" s="307">
        <f t="shared" si="79"/>
        <v>3300.7191460776376</v>
      </c>
      <c r="M299" s="304">
        <f t="shared" si="85"/>
        <v>1115.6430713742413</v>
      </c>
      <c r="N299" s="304">
        <f t="shared" si="86"/>
        <v>66.014382921552752</v>
      </c>
      <c r="O299" s="308">
        <v>45</v>
      </c>
      <c r="P299" s="305">
        <f t="shared" si="87"/>
        <v>4527.3766003734318</v>
      </c>
      <c r="Q299" s="309">
        <f t="shared" si="88"/>
        <v>3.5745</v>
      </c>
      <c r="R299" s="367">
        <f t="shared" si="77"/>
        <v>118.33784781845613</v>
      </c>
      <c r="S299" s="302">
        <v>21700</v>
      </c>
      <c r="T299" s="307">
        <f t="shared" si="80"/>
        <v>2200.4794307184252</v>
      </c>
      <c r="U299" s="101">
        <f t="shared" si="89"/>
        <v>743.76204758282768</v>
      </c>
      <c r="V299" s="304">
        <f t="shared" si="90"/>
        <v>44.009588614368504</v>
      </c>
      <c r="W299" s="308">
        <v>30</v>
      </c>
      <c r="X299" s="305">
        <f t="shared" si="91"/>
        <v>3018.2510669156213</v>
      </c>
      <c r="Y299" s="309">
        <f t="shared" si="92"/>
        <v>2.383</v>
      </c>
    </row>
    <row r="300" spans="1:25" ht="17.25" customHeight="1" x14ac:dyDescent="0.2">
      <c r="A300" s="279">
        <v>283</v>
      </c>
      <c r="B300" s="301">
        <f t="shared" si="75"/>
        <v>47.386977913626843</v>
      </c>
      <c r="C300" s="302">
        <v>21700</v>
      </c>
      <c r="D300" s="303">
        <f t="shared" si="78"/>
        <v>5495.1805636273339</v>
      </c>
      <c r="E300" s="304">
        <f t="shared" si="81"/>
        <v>1857.3710305060388</v>
      </c>
      <c r="F300" s="304">
        <f t="shared" si="82"/>
        <v>109.90361127254668</v>
      </c>
      <c r="G300" s="101">
        <v>75</v>
      </c>
      <c r="H300" s="305">
        <f t="shared" si="83"/>
        <v>7537.4552054059195</v>
      </c>
      <c r="I300" s="309">
        <f t="shared" si="84"/>
        <v>5.9721000000000002</v>
      </c>
      <c r="J300" s="329">
        <f t="shared" si="76"/>
        <v>78.978296522711403</v>
      </c>
      <c r="K300" s="302">
        <v>21700</v>
      </c>
      <c r="L300" s="307">
        <f t="shared" si="79"/>
        <v>3297.1083381764006</v>
      </c>
      <c r="M300" s="304">
        <f t="shared" si="85"/>
        <v>1114.4226183036233</v>
      </c>
      <c r="N300" s="304">
        <f t="shared" si="86"/>
        <v>65.942166763528007</v>
      </c>
      <c r="O300" s="308">
        <v>45</v>
      </c>
      <c r="P300" s="305">
        <f t="shared" si="87"/>
        <v>4522.4731232435515</v>
      </c>
      <c r="Q300" s="309">
        <f t="shared" si="88"/>
        <v>3.5832999999999999</v>
      </c>
      <c r="R300" s="367">
        <f t="shared" si="77"/>
        <v>118.4674447840671</v>
      </c>
      <c r="S300" s="302">
        <v>21700</v>
      </c>
      <c r="T300" s="307">
        <f t="shared" si="80"/>
        <v>2198.0722254509337</v>
      </c>
      <c r="U300" s="101">
        <f t="shared" si="89"/>
        <v>742.94841220241551</v>
      </c>
      <c r="V300" s="304">
        <f t="shared" si="90"/>
        <v>43.961444509018676</v>
      </c>
      <c r="W300" s="308">
        <v>30</v>
      </c>
      <c r="X300" s="305">
        <f t="shared" si="91"/>
        <v>3014.982082162368</v>
      </c>
      <c r="Y300" s="309">
        <f t="shared" si="92"/>
        <v>2.3887999999999998</v>
      </c>
    </row>
    <row r="301" spans="1:25" ht="17.25" customHeight="1" x14ac:dyDescent="0.2">
      <c r="A301" s="279">
        <v>284</v>
      </c>
      <c r="B301" s="301">
        <f t="shared" si="75"/>
        <v>47.438665200800408</v>
      </c>
      <c r="C301" s="302">
        <v>21700</v>
      </c>
      <c r="D301" s="303">
        <f t="shared" si="78"/>
        <v>5489.1932329412666</v>
      </c>
      <c r="E301" s="304">
        <f t="shared" si="81"/>
        <v>1855.3473127341479</v>
      </c>
      <c r="F301" s="304">
        <f t="shared" si="82"/>
        <v>109.78386465882534</v>
      </c>
      <c r="G301" s="101">
        <v>75</v>
      </c>
      <c r="H301" s="305">
        <f t="shared" si="83"/>
        <v>7529.3244103342395</v>
      </c>
      <c r="I301" s="309">
        <f t="shared" si="84"/>
        <v>5.9866999999999999</v>
      </c>
      <c r="J301" s="329">
        <f t="shared" si="76"/>
        <v>79.064442001334015</v>
      </c>
      <c r="K301" s="302">
        <v>21700</v>
      </c>
      <c r="L301" s="307">
        <f t="shared" si="79"/>
        <v>3293.5159397647608</v>
      </c>
      <c r="M301" s="304">
        <f t="shared" si="85"/>
        <v>1113.208387640489</v>
      </c>
      <c r="N301" s="304">
        <f t="shared" si="86"/>
        <v>65.870318795295219</v>
      </c>
      <c r="O301" s="308">
        <v>45</v>
      </c>
      <c r="P301" s="305">
        <f t="shared" si="87"/>
        <v>4517.594646200545</v>
      </c>
      <c r="Q301" s="309">
        <f t="shared" si="88"/>
        <v>3.5920000000000001</v>
      </c>
      <c r="R301" s="367">
        <f t="shared" si="77"/>
        <v>118.59666300200101</v>
      </c>
      <c r="S301" s="302">
        <v>21700</v>
      </c>
      <c r="T301" s="307">
        <f t="shared" si="80"/>
        <v>2195.6772931765072</v>
      </c>
      <c r="U301" s="101">
        <f t="shared" si="89"/>
        <v>742.1389250936594</v>
      </c>
      <c r="V301" s="304">
        <f t="shared" si="90"/>
        <v>43.913545863530146</v>
      </c>
      <c r="W301" s="308">
        <v>30</v>
      </c>
      <c r="X301" s="305">
        <f t="shared" si="91"/>
        <v>3011.7297641336968</v>
      </c>
      <c r="Y301" s="309">
        <f t="shared" si="92"/>
        <v>2.3946999999999998</v>
      </c>
    </row>
    <row r="302" spans="1:25" ht="17.25" customHeight="1" x14ac:dyDescent="0.2">
      <c r="A302" s="279">
        <v>285</v>
      </c>
      <c r="B302" s="301">
        <f t="shared" si="75"/>
        <v>47.490202053926289</v>
      </c>
      <c r="C302" s="302">
        <v>21700</v>
      </c>
      <c r="D302" s="303">
        <f t="shared" si="78"/>
        <v>5483.2363042867128</v>
      </c>
      <c r="E302" s="304">
        <f t="shared" si="81"/>
        <v>1853.3338708489086</v>
      </c>
      <c r="F302" s="304">
        <f t="shared" si="82"/>
        <v>109.66472608573426</v>
      </c>
      <c r="G302" s="101">
        <v>75</v>
      </c>
      <c r="H302" s="305">
        <f t="shared" si="83"/>
        <v>7521.2349012213554</v>
      </c>
      <c r="I302" s="309">
        <f t="shared" si="84"/>
        <v>6.0011999999999999</v>
      </c>
      <c r="J302" s="329">
        <f t="shared" si="76"/>
        <v>79.150336756543823</v>
      </c>
      <c r="K302" s="302">
        <v>21700</v>
      </c>
      <c r="L302" s="307">
        <f t="shared" si="79"/>
        <v>3289.9417825720266</v>
      </c>
      <c r="M302" s="304">
        <f t="shared" si="85"/>
        <v>1112.0003225093449</v>
      </c>
      <c r="N302" s="304">
        <f t="shared" si="86"/>
        <v>65.798835651440527</v>
      </c>
      <c r="O302" s="308">
        <v>45</v>
      </c>
      <c r="P302" s="305">
        <f t="shared" si="87"/>
        <v>4512.7409407328123</v>
      </c>
      <c r="Q302" s="309">
        <f t="shared" si="88"/>
        <v>3.6006999999999998</v>
      </c>
      <c r="R302" s="367">
        <f t="shared" si="77"/>
        <v>118.72550513481572</v>
      </c>
      <c r="S302" s="302">
        <v>21700</v>
      </c>
      <c r="T302" s="307">
        <f t="shared" si="80"/>
        <v>2193.2945217146848</v>
      </c>
      <c r="U302" s="101">
        <f t="shared" si="89"/>
        <v>741.33354833956344</v>
      </c>
      <c r="V302" s="304">
        <f t="shared" si="90"/>
        <v>43.865890434293696</v>
      </c>
      <c r="W302" s="308">
        <v>30</v>
      </c>
      <c r="X302" s="305">
        <f t="shared" si="91"/>
        <v>3008.4939604885421</v>
      </c>
      <c r="Y302" s="309">
        <f t="shared" si="92"/>
        <v>2.4005000000000001</v>
      </c>
    </row>
    <row r="303" spans="1:25" ht="17.25" customHeight="1" x14ac:dyDescent="0.2">
      <c r="A303" s="279">
        <v>286</v>
      </c>
      <c r="B303" s="301">
        <f t="shared" si="75"/>
        <v>47.541589526836425</v>
      </c>
      <c r="C303" s="302">
        <v>21700</v>
      </c>
      <c r="D303" s="303">
        <f t="shared" si="78"/>
        <v>5477.3095008320779</v>
      </c>
      <c r="E303" s="304">
        <f t="shared" si="81"/>
        <v>1851.3306112812422</v>
      </c>
      <c r="F303" s="304">
        <f t="shared" si="82"/>
        <v>109.54619001664156</v>
      </c>
      <c r="G303" s="101">
        <v>75</v>
      </c>
      <c r="H303" s="305">
        <f t="shared" si="83"/>
        <v>7513.1863021299623</v>
      </c>
      <c r="I303" s="309">
        <f t="shared" si="84"/>
        <v>6.0157999999999996</v>
      </c>
      <c r="J303" s="329">
        <f t="shared" si="76"/>
        <v>79.235982544727378</v>
      </c>
      <c r="K303" s="302">
        <v>21700</v>
      </c>
      <c r="L303" s="307">
        <f t="shared" si="79"/>
        <v>3286.3857004992469</v>
      </c>
      <c r="M303" s="304">
        <f t="shared" si="85"/>
        <v>1110.7983667687454</v>
      </c>
      <c r="N303" s="304">
        <f t="shared" si="86"/>
        <v>65.727714009984936</v>
      </c>
      <c r="O303" s="308">
        <v>45</v>
      </c>
      <c r="P303" s="305">
        <f t="shared" si="87"/>
        <v>4507.9117812779768</v>
      </c>
      <c r="Q303" s="309">
        <f t="shared" si="88"/>
        <v>3.6095000000000002</v>
      </c>
      <c r="R303" s="367">
        <f t="shared" si="77"/>
        <v>118.85397381709106</v>
      </c>
      <c r="S303" s="302">
        <v>21700</v>
      </c>
      <c r="T303" s="307">
        <f t="shared" si="80"/>
        <v>2190.9238003328314</v>
      </c>
      <c r="U303" s="101">
        <f t="shared" si="89"/>
        <v>740.53224451249696</v>
      </c>
      <c r="V303" s="304">
        <f t="shared" si="90"/>
        <v>43.818476006656631</v>
      </c>
      <c r="W303" s="308">
        <v>30</v>
      </c>
      <c r="X303" s="305">
        <f t="shared" si="91"/>
        <v>3005.274520851985</v>
      </c>
      <c r="Y303" s="309">
        <f t="shared" si="92"/>
        <v>2.4062999999999999</v>
      </c>
    </row>
    <row r="304" spans="1:25" ht="17.25" customHeight="1" x14ac:dyDescent="0.2">
      <c r="A304" s="279">
        <v>287</v>
      </c>
      <c r="B304" s="301">
        <f t="shared" si="75"/>
        <v>47.592828662327854</v>
      </c>
      <c r="C304" s="302">
        <v>21700</v>
      </c>
      <c r="D304" s="303">
        <f t="shared" si="78"/>
        <v>5471.4125493053507</v>
      </c>
      <c r="E304" s="304">
        <f t="shared" si="81"/>
        <v>1849.3374416652084</v>
      </c>
      <c r="F304" s="304">
        <f t="shared" si="82"/>
        <v>109.42825098610702</v>
      </c>
      <c r="G304" s="101">
        <v>75</v>
      </c>
      <c r="H304" s="305">
        <f t="shared" si="83"/>
        <v>7505.1782419566662</v>
      </c>
      <c r="I304" s="309">
        <f t="shared" si="84"/>
        <v>6.0303000000000004</v>
      </c>
      <c r="J304" s="329">
        <f t="shared" si="76"/>
        <v>79.321381103879759</v>
      </c>
      <c r="K304" s="302">
        <v>21700</v>
      </c>
      <c r="L304" s="307">
        <f t="shared" si="79"/>
        <v>3282.8475295832104</v>
      </c>
      <c r="M304" s="304">
        <f t="shared" si="85"/>
        <v>1109.602464999125</v>
      </c>
      <c r="N304" s="304">
        <f t="shared" si="86"/>
        <v>65.656950591664213</v>
      </c>
      <c r="O304" s="308">
        <v>45</v>
      </c>
      <c r="P304" s="305">
        <f t="shared" si="87"/>
        <v>4503.1069451739995</v>
      </c>
      <c r="Q304" s="309">
        <f t="shared" si="88"/>
        <v>3.6181999999999999</v>
      </c>
      <c r="R304" s="367">
        <f t="shared" si="77"/>
        <v>118.98207165581962</v>
      </c>
      <c r="S304" s="302">
        <v>21700</v>
      </c>
      <c r="T304" s="307">
        <f t="shared" si="80"/>
        <v>2188.5650197221407</v>
      </c>
      <c r="U304" s="101">
        <f t="shared" si="89"/>
        <v>739.73497666608353</v>
      </c>
      <c r="V304" s="304">
        <f t="shared" si="90"/>
        <v>43.771300394442818</v>
      </c>
      <c r="W304" s="308">
        <v>30</v>
      </c>
      <c r="X304" s="305">
        <f t="shared" si="91"/>
        <v>3002.0712967826671</v>
      </c>
      <c r="Y304" s="309">
        <f t="shared" si="92"/>
        <v>2.4121000000000001</v>
      </c>
    </row>
    <row r="305" spans="1:25" ht="17.25" customHeight="1" x14ac:dyDescent="0.2">
      <c r="A305" s="279">
        <v>288</v>
      </c>
      <c r="B305" s="301">
        <f t="shared" si="75"/>
        <v>47.643920492316148</v>
      </c>
      <c r="C305" s="302">
        <v>21700</v>
      </c>
      <c r="D305" s="303">
        <f t="shared" si="78"/>
        <v>5465.5451799353168</v>
      </c>
      <c r="E305" s="304">
        <f t="shared" si="81"/>
        <v>1847.3542708181369</v>
      </c>
      <c r="F305" s="304">
        <f t="shared" si="82"/>
        <v>109.31090359870633</v>
      </c>
      <c r="G305" s="101">
        <v>75</v>
      </c>
      <c r="H305" s="305">
        <f t="shared" si="83"/>
        <v>7497.2103543521598</v>
      </c>
      <c r="I305" s="309">
        <f t="shared" si="84"/>
        <v>6.0448000000000004</v>
      </c>
      <c r="J305" s="329">
        <f t="shared" si="76"/>
        <v>79.40653415386025</v>
      </c>
      <c r="K305" s="302">
        <v>21700</v>
      </c>
      <c r="L305" s="307">
        <f t="shared" si="79"/>
        <v>3279.3271079611904</v>
      </c>
      <c r="M305" s="304">
        <f t="shared" si="85"/>
        <v>1108.4125624908822</v>
      </c>
      <c r="N305" s="304">
        <f t="shared" si="86"/>
        <v>65.586542159223811</v>
      </c>
      <c r="O305" s="308">
        <v>45</v>
      </c>
      <c r="P305" s="305">
        <f t="shared" si="87"/>
        <v>4498.3262126112959</v>
      </c>
      <c r="Q305" s="309">
        <f t="shared" si="88"/>
        <v>3.6269</v>
      </c>
      <c r="R305" s="367">
        <f t="shared" si="77"/>
        <v>119.10980123079037</v>
      </c>
      <c r="S305" s="302">
        <v>21700</v>
      </c>
      <c r="T305" s="307">
        <f t="shared" si="80"/>
        <v>2186.2180719741264</v>
      </c>
      <c r="U305" s="101">
        <f t="shared" si="89"/>
        <v>738.94170832725467</v>
      </c>
      <c r="V305" s="304">
        <f t="shared" si="90"/>
        <v>43.724361439482529</v>
      </c>
      <c r="W305" s="308">
        <v>30</v>
      </c>
      <c r="X305" s="305">
        <f t="shared" si="91"/>
        <v>2998.8841417408635</v>
      </c>
      <c r="Y305" s="309">
        <f t="shared" si="92"/>
        <v>2.4178999999999999</v>
      </c>
    </row>
    <row r="306" spans="1:25" ht="17.25" customHeight="1" x14ac:dyDescent="0.2">
      <c r="A306" s="279">
        <v>289</v>
      </c>
      <c r="B306" s="301">
        <f t="shared" si="75"/>
        <v>47.694866037986401</v>
      </c>
      <c r="C306" s="302">
        <v>21700</v>
      </c>
      <c r="D306" s="303">
        <f t="shared" si="78"/>
        <v>5459.7071263939679</v>
      </c>
      <c r="E306" s="304">
        <f t="shared" si="81"/>
        <v>1845.3810087211609</v>
      </c>
      <c r="F306" s="304">
        <f t="shared" si="82"/>
        <v>109.19414252787936</v>
      </c>
      <c r="G306" s="101">
        <v>75</v>
      </c>
      <c r="H306" s="305">
        <f t="shared" si="83"/>
        <v>7489.2822776430085</v>
      </c>
      <c r="I306" s="309">
        <f t="shared" si="84"/>
        <v>6.0594000000000001</v>
      </c>
      <c r="J306" s="329">
        <f t="shared" si="76"/>
        <v>79.491443396644001</v>
      </c>
      <c r="K306" s="302">
        <v>21700</v>
      </c>
      <c r="L306" s="307">
        <f t="shared" si="79"/>
        <v>3275.8242758363813</v>
      </c>
      <c r="M306" s="304">
        <f t="shared" si="85"/>
        <v>1107.2286052326967</v>
      </c>
      <c r="N306" s="304">
        <f t="shared" si="86"/>
        <v>65.516485516727627</v>
      </c>
      <c r="O306" s="308">
        <v>45</v>
      </c>
      <c r="P306" s="305">
        <f t="shared" si="87"/>
        <v>4493.5693665858053</v>
      </c>
      <c r="Q306" s="309">
        <f t="shared" si="88"/>
        <v>3.6356000000000002</v>
      </c>
      <c r="R306" s="367">
        <f t="shared" si="77"/>
        <v>119.237165094966</v>
      </c>
      <c r="S306" s="302">
        <v>21700</v>
      </c>
      <c r="T306" s="307">
        <f t="shared" si="80"/>
        <v>2183.8828505575875</v>
      </c>
      <c r="U306" s="101">
        <f t="shared" si="89"/>
        <v>738.15240348846453</v>
      </c>
      <c r="V306" s="304">
        <f t="shared" si="90"/>
        <v>43.677657011151751</v>
      </c>
      <c r="W306" s="308">
        <v>30</v>
      </c>
      <c r="X306" s="305">
        <f t="shared" si="91"/>
        <v>2995.7129110572041</v>
      </c>
      <c r="Y306" s="309">
        <f t="shared" si="92"/>
        <v>2.4237000000000002</v>
      </c>
    </row>
    <row r="307" spans="1:25" ht="17.25" customHeight="1" x14ac:dyDescent="0.2">
      <c r="A307" s="283">
        <v>290</v>
      </c>
      <c r="B307" s="301">
        <f t="shared" si="75"/>
        <v>47.745666309941413</v>
      </c>
      <c r="C307" s="302">
        <v>21700</v>
      </c>
      <c r="D307" s="303">
        <f t="shared" si="78"/>
        <v>5453.8981257400646</v>
      </c>
      <c r="E307" s="304">
        <f t="shared" si="81"/>
        <v>1843.4175665001417</v>
      </c>
      <c r="F307" s="304">
        <f t="shared" si="82"/>
        <v>109.0779625148013</v>
      </c>
      <c r="G307" s="101">
        <v>75</v>
      </c>
      <c r="H307" s="305">
        <f t="shared" si="83"/>
        <v>7481.3936547550084</v>
      </c>
      <c r="I307" s="309">
        <f t="shared" si="84"/>
        <v>6.0738000000000003</v>
      </c>
      <c r="J307" s="329">
        <f t="shared" si="76"/>
        <v>79.576110516569031</v>
      </c>
      <c r="K307" s="302">
        <v>21700</v>
      </c>
      <c r="L307" s="307">
        <f t="shared" si="79"/>
        <v>3272.3388754440384</v>
      </c>
      <c r="M307" s="304">
        <f t="shared" si="85"/>
        <v>1106.0505399000849</v>
      </c>
      <c r="N307" s="304">
        <f t="shared" si="86"/>
        <v>65.446777508880771</v>
      </c>
      <c r="O307" s="308">
        <v>45</v>
      </c>
      <c r="P307" s="305">
        <f t="shared" si="87"/>
        <v>4488.8361928530039</v>
      </c>
      <c r="Q307" s="309">
        <f t="shared" si="88"/>
        <v>3.6442999999999999</v>
      </c>
      <c r="R307" s="367">
        <f t="shared" si="77"/>
        <v>119.36416577485353</v>
      </c>
      <c r="S307" s="302">
        <v>21700</v>
      </c>
      <c r="T307" s="307">
        <f t="shared" si="80"/>
        <v>2181.5592502960253</v>
      </c>
      <c r="U307" s="101">
        <f t="shared" si="89"/>
        <v>737.36702660005653</v>
      </c>
      <c r="V307" s="304">
        <f t="shared" si="90"/>
        <v>43.631185005920507</v>
      </c>
      <c r="W307" s="308">
        <v>30</v>
      </c>
      <c r="X307" s="305">
        <f t="shared" si="91"/>
        <v>2992.5574619020022</v>
      </c>
      <c r="Y307" s="309">
        <f t="shared" si="92"/>
        <v>2.4295</v>
      </c>
    </row>
    <row r="308" spans="1:25" ht="17.25" customHeight="1" x14ac:dyDescent="0.2">
      <c r="A308" s="279">
        <v>291</v>
      </c>
      <c r="B308" s="301">
        <f t="shared" si="75"/>
        <v>47.796322308347442</v>
      </c>
      <c r="C308" s="302">
        <v>21700</v>
      </c>
      <c r="D308" s="303">
        <f t="shared" si="78"/>
        <v>5448.1179183638187</v>
      </c>
      <c r="E308" s="304">
        <f t="shared" si="81"/>
        <v>1841.4638564069705</v>
      </c>
      <c r="F308" s="304">
        <f t="shared" si="82"/>
        <v>108.96235836727638</v>
      </c>
      <c r="G308" s="101">
        <v>75</v>
      </c>
      <c r="H308" s="305">
        <f t="shared" si="83"/>
        <v>7473.5441331380662</v>
      </c>
      <c r="I308" s="309">
        <f t="shared" si="84"/>
        <v>6.0883000000000003</v>
      </c>
      <c r="J308" s="329">
        <f t="shared" si="76"/>
        <v>79.66053718057907</v>
      </c>
      <c r="K308" s="302">
        <v>21700</v>
      </c>
      <c r="L308" s="307">
        <f t="shared" si="79"/>
        <v>3268.8707510182912</v>
      </c>
      <c r="M308" s="304">
        <f t="shared" si="85"/>
        <v>1104.8783138441822</v>
      </c>
      <c r="N308" s="304">
        <f t="shared" si="86"/>
        <v>65.377415020365831</v>
      </c>
      <c r="O308" s="308">
        <v>45</v>
      </c>
      <c r="P308" s="305">
        <f t="shared" si="87"/>
        <v>4484.1264798828397</v>
      </c>
      <c r="Q308" s="309">
        <f t="shared" si="88"/>
        <v>3.653</v>
      </c>
      <c r="R308" s="367">
        <f t="shared" si="77"/>
        <v>119.4908057708686</v>
      </c>
      <c r="S308" s="302">
        <v>21700</v>
      </c>
      <c r="T308" s="307">
        <f t="shared" si="80"/>
        <v>2179.2471673455275</v>
      </c>
      <c r="U308" s="101">
        <f t="shared" si="89"/>
        <v>736.58554256278819</v>
      </c>
      <c r="V308" s="304">
        <f t="shared" si="90"/>
        <v>43.584943346910549</v>
      </c>
      <c r="W308" s="308">
        <v>30</v>
      </c>
      <c r="X308" s="305">
        <f t="shared" si="91"/>
        <v>2989.4176532552265</v>
      </c>
      <c r="Y308" s="309">
        <f t="shared" si="92"/>
        <v>2.4352999999999998</v>
      </c>
    </row>
    <row r="309" spans="1:25" ht="17.25" customHeight="1" x14ac:dyDescent="0.2">
      <c r="A309" s="279">
        <v>292</v>
      </c>
      <c r="B309" s="301">
        <f t="shared" si="75"/>
        <v>47.846835023077375</v>
      </c>
      <c r="C309" s="302">
        <v>21700</v>
      </c>
      <c r="D309" s="303">
        <f t="shared" si="78"/>
        <v>5442.3662479326895</v>
      </c>
      <c r="E309" s="304">
        <f t="shared" si="81"/>
        <v>1839.5197918012489</v>
      </c>
      <c r="F309" s="304">
        <f t="shared" si="82"/>
        <v>108.84732495865379</v>
      </c>
      <c r="G309" s="101">
        <v>75</v>
      </c>
      <c r="H309" s="305">
        <f t="shared" si="83"/>
        <v>7465.7333646925927</v>
      </c>
      <c r="I309" s="309">
        <f t="shared" si="84"/>
        <v>6.1028000000000002</v>
      </c>
      <c r="J309" s="329">
        <f t="shared" si="76"/>
        <v>79.744725038462292</v>
      </c>
      <c r="K309" s="302">
        <v>21700</v>
      </c>
      <c r="L309" s="307">
        <f t="shared" si="79"/>
        <v>3265.4197487596134</v>
      </c>
      <c r="M309" s="304">
        <f t="shared" si="85"/>
        <v>1103.7118750807492</v>
      </c>
      <c r="N309" s="304">
        <f t="shared" si="86"/>
        <v>65.308394975192272</v>
      </c>
      <c r="O309" s="308">
        <v>45</v>
      </c>
      <c r="P309" s="305">
        <f t="shared" si="87"/>
        <v>4479.440018815555</v>
      </c>
      <c r="Q309" s="309">
        <f t="shared" si="88"/>
        <v>3.6617000000000002</v>
      </c>
      <c r="R309" s="367">
        <f t="shared" si="77"/>
        <v>119.61708755769344</v>
      </c>
      <c r="S309" s="302">
        <v>21700</v>
      </c>
      <c r="T309" s="307">
        <f t="shared" si="80"/>
        <v>2176.9464991730756</v>
      </c>
      <c r="U309" s="101">
        <f t="shared" si="89"/>
        <v>735.80791672049952</v>
      </c>
      <c r="V309" s="304">
        <f t="shared" si="90"/>
        <v>43.538929983461514</v>
      </c>
      <c r="W309" s="308">
        <v>30</v>
      </c>
      <c r="X309" s="305">
        <f t="shared" si="91"/>
        <v>2986.2933458770367</v>
      </c>
      <c r="Y309" s="309">
        <f t="shared" si="92"/>
        <v>2.4411</v>
      </c>
    </row>
    <row r="310" spans="1:25" ht="17.25" customHeight="1" x14ac:dyDescent="0.2">
      <c r="A310" s="279">
        <v>293</v>
      </c>
      <c r="B310" s="301">
        <f t="shared" si="75"/>
        <v>47.897205433851532</v>
      </c>
      <c r="C310" s="302">
        <v>21700</v>
      </c>
      <c r="D310" s="303">
        <f t="shared" si="78"/>
        <v>5436.6428613382377</v>
      </c>
      <c r="E310" s="304">
        <f t="shared" si="81"/>
        <v>1837.5852871323241</v>
      </c>
      <c r="F310" s="304">
        <f t="shared" si="82"/>
        <v>108.73285722676475</v>
      </c>
      <c r="G310" s="101">
        <v>75</v>
      </c>
      <c r="H310" s="305">
        <f t="shared" si="83"/>
        <v>7457.961005697327</v>
      </c>
      <c r="I310" s="309">
        <f t="shared" si="84"/>
        <v>6.1173000000000002</v>
      </c>
      <c r="J310" s="329">
        <f t="shared" si="76"/>
        <v>79.828675723085894</v>
      </c>
      <c r="K310" s="302">
        <v>21700</v>
      </c>
      <c r="L310" s="307">
        <f t="shared" si="79"/>
        <v>3261.985716802943</v>
      </c>
      <c r="M310" s="304">
        <f t="shared" si="85"/>
        <v>1102.5511722793947</v>
      </c>
      <c r="N310" s="304">
        <f t="shared" si="86"/>
        <v>65.239714336058867</v>
      </c>
      <c r="O310" s="308">
        <v>45</v>
      </c>
      <c r="P310" s="305">
        <f t="shared" si="87"/>
        <v>4474.776603418396</v>
      </c>
      <c r="Q310" s="309">
        <f t="shared" si="88"/>
        <v>3.6703999999999999</v>
      </c>
      <c r="R310" s="367">
        <f t="shared" si="77"/>
        <v>119.74301358462883</v>
      </c>
      <c r="S310" s="302">
        <v>21700</v>
      </c>
      <c r="T310" s="307">
        <f t="shared" si="80"/>
        <v>2174.6571445352956</v>
      </c>
      <c r="U310" s="101">
        <f t="shared" si="89"/>
        <v>735.03411485292986</v>
      </c>
      <c r="V310" s="304">
        <f t="shared" si="90"/>
        <v>43.493142890705911</v>
      </c>
      <c r="W310" s="308">
        <v>30</v>
      </c>
      <c r="X310" s="305">
        <f t="shared" si="91"/>
        <v>2983.184402278931</v>
      </c>
      <c r="Y310" s="309">
        <f t="shared" si="92"/>
        <v>2.4468999999999999</v>
      </c>
    </row>
    <row r="311" spans="1:25" ht="17.25" customHeight="1" x14ac:dyDescent="0.2">
      <c r="A311" s="279">
        <v>294</v>
      </c>
      <c r="B311" s="301">
        <f t="shared" si="75"/>
        <v>47.947434510376006</v>
      </c>
      <c r="C311" s="302">
        <v>21700</v>
      </c>
      <c r="D311" s="303">
        <f t="shared" si="78"/>
        <v>5430.9475086440434</v>
      </c>
      <c r="E311" s="304">
        <f t="shared" si="81"/>
        <v>1835.6602579216865</v>
      </c>
      <c r="F311" s="304">
        <f t="shared" si="82"/>
        <v>108.61895017288087</v>
      </c>
      <c r="G311" s="101">
        <v>75</v>
      </c>
      <c r="H311" s="305">
        <f t="shared" si="83"/>
        <v>7450.2267167386108</v>
      </c>
      <c r="I311" s="309">
        <f t="shared" si="84"/>
        <v>6.1317000000000004</v>
      </c>
      <c r="J311" s="329">
        <f t="shared" si="76"/>
        <v>79.912390850626679</v>
      </c>
      <c r="K311" s="302">
        <v>21700</v>
      </c>
      <c r="L311" s="307">
        <f t="shared" si="79"/>
        <v>3258.5685051864257</v>
      </c>
      <c r="M311" s="304">
        <f t="shared" si="85"/>
        <v>1101.3961547530118</v>
      </c>
      <c r="N311" s="304">
        <f t="shared" si="86"/>
        <v>65.17137010372852</v>
      </c>
      <c r="O311" s="308">
        <v>45</v>
      </c>
      <c r="P311" s="305">
        <f t="shared" si="87"/>
        <v>4470.1360300431661</v>
      </c>
      <c r="Q311" s="309">
        <f t="shared" si="88"/>
        <v>3.6789999999999998</v>
      </c>
      <c r="R311" s="367">
        <f t="shared" si="77"/>
        <v>119.86858627594</v>
      </c>
      <c r="S311" s="302">
        <v>21700</v>
      </c>
      <c r="T311" s="307">
        <f t="shared" si="80"/>
        <v>2172.3790034576173</v>
      </c>
      <c r="U311" s="101">
        <f t="shared" si="89"/>
        <v>734.26410316867452</v>
      </c>
      <c r="V311" s="304">
        <f t="shared" si="90"/>
        <v>43.447580069152345</v>
      </c>
      <c r="W311" s="308">
        <v>30</v>
      </c>
      <c r="X311" s="305">
        <f t="shared" si="91"/>
        <v>2980.0906866954442</v>
      </c>
      <c r="Y311" s="309">
        <f t="shared" si="92"/>
        <v>2.4527000000000001</v>
      </c>
    </row>
    <row r="312" spans="1:25" ht="17.25" customHeight="1" x14ac:dyDescent="0.2">
      <c r="A312" s="279">
        <v>295</v>
      </c>
      <c r="B312" s="301">
        <f t="shared" si="75"/>
        <v>47.997523212478711</v>
      </c>
      <c r="C312" s="302">
        <v>21700</v>
      </c>
      <c r="D312" s="303">
        <f t="shared" si="78"/>
        <v>5425.279943034634</v>
      </c>
      <c r="E312" s="304">
        <f t="shared" si="81"/>
        <v>1833.744620745706</v>
      </c>
      <c r="F312" s="304">
        <f t="shared" si="82"/>
        <v>108.50559886069269</v>
      </c>
      <c r="G312" s="101">
        <v>75</v>
      </c>
      <c r="H312" s="305">
        <f t="shared" si="83"/>
        <v>7442.5301626410328</v>
      </c>
      <c r="I312" s="309">
        <f t="shared" si="84"/>
        <v>6.1462000000000003</v>
      </c>
      <c r="J312" s="329">
        <f t="shared" si="76"/>
        <v>79.995872020797862</v>
      </c>
      <c r="K312" s="302">
        <v>21700</v>
      </c>
      <c r="L312" s="307">
        <f t="shared" si="79"/>
        <v>3255.1679658207795</v>
      </c>
      <c r="M312" s="304">
        <f t="shared" si="85"/>
        <v>1100.2467724474234</v>
      </c>
      <c r="N312" s="304">
        <f t="shared" si="86"/>
        <v>65.103359316415592</v>
      </c>
      <c r="O312" s="308">
        <v>45</v>
      </c>
      <c r="P312" s="305">
        <f t="shared" si="87"/>
        <v>4465.5180975846188</v>
      </c>
      <c r="Q312" s="309">
        <f t="shared" si="88"/>
        <v>3.6877</v>
      </c>
      <c r="R312" s="367">
        <f t="shared" si="77"/>
        <v>119.99380803119678</v>
      </c>
      <c r="S312" s="302">
        <v>21700</v>
      </c>
      <c r="T312" s="307">
        <f t="shared" si="80"/>
        <v>2170.1119772138536</v>
      </c>
      <c r="U312" s="101">
        <f t="shared" si="89"/>
        <v>733.49784829828241</v>
      </c>
      <c r="V312" s="304">
        <f t="shared" si="90"/>
        <v>43.402239544277073</v>
      </c>
      <c r="W312" s="308">
        <v>30</v>
      </c>
      <c r="X312" s="305">
        <f t="shared" si="91"/>
        <v>2977.0120650564131</v>
      </c>
      <c r="Y312" s="309">
        <f t="shared" si="92"/>
        <v>2.4584999999999999</v>
      </c>
    </row>
    <row r="313" spans="1:25" ht="17.25" customHeight="1" x14ac:dyDescent="0.2">
      <c r="A313" s="279">
        <v>296</v>
      </c>
      <c r="B313" s="301">
        <f t="shared" si="75"/>
        <v>48.047472490243045</v>
      </c>
      <c r="C313" s="302">
        <v>21700</v>
      </c>
      <c r="D313" s="303">
        <f t="shared" si="78"/>
        <v>5419.6399207654304</v>
      </c>
      <c r="E313" s="304">
        <f t="shared" si="81"/>
        <v>1831.8382932187153</v>
      </c>
      <c r="F313" s="304">
        <f t="shared" si="82"/>
        <v>108.3927984153086</v>
      </c>
      <c r="G313" s="101">
        <v>75</v>
      </c>
      <c r="H313" s="305">
        <f t="shared" si="83"/>
        <v>7434.8710123994542</v>
      </c>
      <c r="I313" s="309">
        <f t="shared" si="84"/>
        <v>6.1605999999999996</v>
      </c>
      <c r="J313" s="329">
        <f t="shared" si="76"/>
        <v>80.07912081707174</v>
      </c>
      <c r="K313" s="302">
        <v>21700</v>
      </c>
      <c r="L313" s="307">
        <f t="shared" si="79"/>
        <v>3251.7839524592582</v>
      </c>
      <c r="M313" s="304">
        <f t="shared" si="85"/>
        <v>1099.1029759312291</v>
      </c>
      <c r="N313" s="304">
        <f t="shared" si="86"/>
        <v>65.035679049185163</v>
      </c>
      <c r="O313" s="308">
        <v>45</v>
      </c>
      <c r="P313" s="305">
        <f t="shared" si="87"/>
        <v>4460.9226074396729</v>
      </c>
      <c r="Q313" s="309">
        <f t="shared" si="88"/>
        <v>3.6962999999999999</v>
      </c>
      <c r="R313" s="367">
        <f t="shared" si="77"/>
        <v>120.1186812256076</v>
      </c>
      <c r="S313" s="302">
        <v>21700</v>
      </c>
      <c r="T313" s="307">
        <f t="shared" si="80"/>
        <v>2167.8559683061721</v>
      </c>
      <c r="U313" s="101">
        <f t="shared" si="89"/>
        <v>732.73531728748617</v>
      </c>
      <c r="V313" s="304">
        <f t="shared" si="90"/>
        <v>43.357119366123442</v>
      </c>
      <c r="W313" s="308">
        <v>30</v>
      </c>
      <c r="X313" s="305">
        <f t="shared" si="91"/>
        <v>2973.9484049597818</v>
      </c>
      <c r="Y313" s="309">
        <f t="shared" si="92"/>
        <v>2.4641999999999999</v>
      </c>
    </row>
    <row r="314" spans="1:25" ht="17.25" customHeight="1" x14ac:dyDescent="0.2">
      <c r="A314" s="279">
        <v>297</v>
      </c>
      <c r="B314" s="301">
        <f t="shared" si="75"/>
        <v>48.097283284139422</v>
      </c>
      <c r="C314" s="302">
        <v>21700</v>
      </c>
      <c r="D314" s="303">
        <f t="shared" si="78"/>
        <v>5414.0272011136567</v>
      </c>
      <c r="E314" s="304">
        <f t="shared" si="81"/>
        <v>1829.9411939764159</v>
      </c>
      <c r="F314" s="304">
        <f t="shared" si="82"/>
        <v>108.28054402227313</v>
      </c>
      <c r="G314" s="101">
        <v>75</v>
      </c>
      <c r="H314" s="305">
        <f t="shared" si="83"/>
        <v>7427.2489391123454</v>
      </c>
      <c r="I314" s="309">
        <f t="shared" si="84"/>
        <v>6.1749999999999998</v>
      </c>
      <c r="J314" s="329">
        <f t="shared" si="76"/>
        <v>80.162138806899037</v>
      </c>
      <c r="K314" s="302">
        <v>21700</v>
      </c>
      <c r="L314" s="307">
        <f t="shared" si="79"/>
        <v>3248.4163206681937</v>
      </c>
      <c r="M314" s="304">
        <f t="shared" si="85"/>
        <v>1097.9647163858494</v>
      </c>
      <c r="N314" s="304">
        <f t="shared" si="86"/>
        <v>64.968326413363883</v>
      </c>
      <c r="O314" s="308">
        <v>45</v>
      </c>
      <c r="P314" s="305">
        <f t="shared" si="87"/>
        <v>4456.3493634674069</v>
      </c>
      <c r="Q314" s="309">
        <f t="shared" si="88"/>
        <v>3.7050000000000001</v>
      </c>
      <c r="R314" s="367">
        <f t="shared" si="77"/>
        <v>120.24320821034856</v>
      </c>
      <c r="S314" s="302">
        <v>21700</v>
      </c>
      <c r="T314" s="307">
        <f t="shared" si="80"/>
        <v>2165.6108804454625</v>
      </c>
      <c r="U314" s="101">
        <f t="shared" si="89"/>
        <v>731.97647759056622</v>
      </c>
      <c r="V314" s="304">
        <f t="shared" si="90"/>
        <v>43.312217608909251</v>
      </c>
      <c r="W314" s="308">
        <v>30</v>
      </c>
      <c r="X314" s="305">
        <f t="shared" si="91"/>
        <v>2970.8995756449376</v>
      </c>
      <c r="Y314" s="309">
        <f t="shared" si="92"/>
        <v>2.4700000000000002</v>
      </c>
    </row>
    <row r="315" spans="1:25" ht="17.25" customHeight="1" x14ac:dyDescent="0.2">
      <c r="A315" s="279">
        <v>298</v>
      </c>
      <c r="B315" s="301">
        <f t="shared" si="75"/>
        <v>48.146956525154458</v>
      </c>
      <c r="C315" s="302">
        <v>21700</v>
      </c>
      <c r="D315" s="303">
        <f t="shared" si="78"/>
        <v>5408.4415463302148</v>
      </c>
      <c r="E315" s="304">
        <f t="shared" si="81"/>
        <v>1828.0532426596124</v>
      </c>
      <c r="F315" s="304">
        <f t="shared" si="82"/>
        <v>108.1688309266043</v>
      </c>
      <c r="G315" s="101">
        <v>75</v>
      </c>
      <c r="H315" s="305">
        <f t="shared" si="83"/>
        <v>7419.6636199164313</v>
      </c>
      <c r="I315" s="309">
        <f t="shared" si="84"/>
        <v>6.1894</v>
      </c>
      <c r="J315" s="329">
        <f t="shared" si="76"/>
        <v>80.244927541924099</v>
      </c>
      <c r="K315" s="302">
        <v>21700</v>
      </c>
      <c r="L315" s="307">
        <f t="shared" si="79"/>
        <v>3245.0649277981292</v>
      </c>
      <c r="M315" s="304">
        <f t="shared" si="85"/>
        <v>1096.8319455957676</v>
      </c>
      <c r="N315" s="304">
        <f t="shared" si="86"/>
        <v>64.901298555962583</v>
      </c>
      <c r="O315" s="308">
        <v>45</v>
      </c>
      <c r="P315" s="305">
        <f t="shared" si="87"/>
        <v>4451.7981719498594</v>
      </c>
      <c r="Q315" s="309">
        <f t="shared" si="88"/>
        <v>3.7136</v>
      </c>
      <c r="R315" s="367">
        <f t="shared" si="77"/>
        <v>120.36739131288614</v>
      </c>
      <c r="S315" s="302">
        <v>21700</v>
      </c>
      <c r="T315" s="307">
        <f t="shared" si="80"/>
        <v>2163.376618532086</v>
      </c>
      <c r="U315" s="101">
        <f t="shared" si="89"/>
        <v>731.22129706384499</v>
      </c>
      <c r="V315" s="304">
        <f t="shared" si="90"/>
        <v>43.267532370641725</v>
      </c>
      <c r="W315" s="308">
        <v>30</v>
      </c>
      <c r="X315" s="305">
        <f t="shared" si="91"/>
        <v>2967.8654479665729</v>
      </c>
      <c r="Y315" s="309">
        <f t="shared" si="92"/>
        <v>2.4758</v>
      </c>
    </row>
    <row r="316" spans="1:25" ht="17.25" customHeight="1" x14ac:dyDescent="0.2">
      <c r="A316" s="279">
        <v>299</v>
      </c>
      <c r="B316" s="301">
        <f t="shared" si="75"/>
        <v>48.196493134918107</v>
      </c>
      <c r="C316" s="302">
        <v>21700</v>
      </c>
      <c r="D316" s="303">
        <f t="shared" si="78"/>
        <v>5402.8827215924885</v>
      </c>
      <c r="E316" s="304">
        <f t="shared" si="81"/>
        <v>1826.1743598982609</v>
      </c>
      <c r="F316" s="304">
        <f t="shared" si="82"/>
        <v>108.05765443184977</v>
      </c>
      <c r="G316" s="101">
        <v>75</v>
      </c>
      <c r="H316" s="305">
        <f t="shared" si="83"/>
        <v>7412.1147359225997</v>
      </c>
      <c r="I316" s="309">
        <f t="shared" si="84"/>
        <v>6.2038000000000002</v>
      </c>
      <c r="J316" s="329">
        <f t="shared" si="76"/>
        <v>80.327488558196848</v>
      </c>
      <c r="K316" s="302">
        <v>21700</v>
      </c>
      <c r="L316" s="307">
        <f t="shared" si="79"/>
        <v>3241.7296329554929</v>
      </c>
      <c r="M316" s="304">
        <f t="shared" si="85"/>
        <v>1095.7046159389565</v>
      </c>
      <c r="N316" s="304">
        <f t="shared" si="86"/>
        <v>64.834592659109859</v>
      </c>
      <c r="O316" s="308">
        <v>45</v>
      </c>
      <c r="P316" s="305">
        <f t="shared" si="87"/>
        <v>4447.2688415535595</v>
      </c>
      <c r="Q316" s="309">
        <f t="shared" si="88"/>
        <v>3.7223000000000002</v>
      </c>
      <c r="R316" s="367">
        <f t="shared" si="77"/>
        <v>120.49123283729526</v>
      </c>
      <c r="S316" s="302">
        <v>21700</v>
      </c>
      <c r="T316" s="307">
        <f t="shared" si="80"/>
        <v>2161.1530886369956</v>
      </c>
      <c r="U316" s="101">
        <f t="shared" si="89"/>
        <v>730.46974395930442</v>
      </c>
      <c r="V316" s="304">
        <f t="shared" si="90"/>
        <v>43.223061772739911</v>
      </c>
      <c r="W316" s="308">
        <v>30</v>
      </c>
      <c r="X316" s="305">
        <f t="shared" si="91"/>
        <v>2964.8458943690403</v>
      </c>
      <c r="Y316" s="309">
        <f t="shared" si="92"/>
        <v>2.4815</v>
      </c>
    </row>
    <row r="317" spans="1:25" ht="17.25" customHeight="1" x14ac:dyDescent="0.2">
      <c r="A317" s="283">
        <v>300</v>
      </c>
      <c r="B317" s="301">
        <f t="shared" si="75"/>
        <v>48.245894025828569</v>
      </c>
      <c r="C317" s="302">
        <v>21700</v>
      </c>
      <c r="D317" s="303">
        <f t="shared" si="78"/>
        <v>5397.3504949580611</v>
      </c>
      <c r="E317" s="304">
        <f t="shared" si="81"/>
        <v>1824.3044672958245</v>
      </c>
      <c r="F317" s="304">
        <f t="shared" si="82"/>
        <v>107.94700989916123</v>
      </c>
      <c r="G317" s="101">
        <v>75</v>
      </c>
      <c r="H317" s="305">
        <f t="shared" si="83"/>
        <v>7404.6019721530474</v>
      </c>
      <c r="I317" s="309">
        <f t="shared" si="84"/>
        <v>6.2180999999999997</v>
      </c>
      <c r="J317" s="329">
        <f t="shared" si="76"/>
        <v>80.409823376380956</v>
      </c>
      <c r="K317" s="302">
        <v>21700</v>
      </c>
      <c r="L317" s="307">
        <f t="shared" si="79"/>
        <v>3238.4102969748365</v>
      </c>
      <c r="M317" s="304">
        <f t="shared" si="85"/>
        <v>1094.5826803774946</v>
      </c>
      <c r="N317" s="304">
        <f t="shared" si="86"/>
        <v>64.768205939496724</v>
      </c>
      <c r="O317" s="308">
        <v>45</v>
      </c>
      <c r="P317" s="305">
        <f t="shared" si="87"/>
        <v>4442.7611832918274</v>
      </c>
      <c r="Q317" s="309">
        <f t="shared" si="88"/>
        <v>3.7309000000000001</v>
      </c>
      <c r="R317" s="367">
        <f t="shared" si="77"/>
        <v>120.61473506457142</v>
      </c>
      <c r="S317" s="302">
        <v>21700</v>
      </c>
      <c r="T317" s="307">
        <f t="shared" si="80"/>
        <v>2158.9401979832246</v>
      </c>
      <c r="U317" s="101">
        <f t="shared" si="89"/>
        <v>729.72178691832983</v>
      </c>
      <c r="V317" s="304">
        <f t="shared" si="90"/>
        <v>43.178803959664492</v>
      </c>
      <c r="W317" s="308">
        <v>30</v>
      </c>
      <c r="X317" s="305">
        <f t="shared" si="91"/>
        <v>2961.8407888612187</v>
      </c>
      <c r="Y317" s="309">
        <f t="shared" si="92"/>
        <v>2.4872999999999998</v>
      </c>
    </row>
    <row r="318" spans="1:25" ht="17.25" customHeight="1" x14ac:dyDescent="0.2">
      <c r="A318" s="278">
        <v>301</v>
      </c>
      <c r="B318" s="427">
        <f t="shared" si="75"/>
        <v>48.295160101175242</v>
      </c>
      <c r="C318" s="320">
        <v>21700</v>
      </c>
      <c r="D318" s="321">
        <f t="shared" si="78"/>
        <v>5391.8446373193256</v>
      </c>
      <c r="E318" s="322">
        <f t="shared" si="81"/>
        <v>1822.443487413932</v>
      </c>
      <c r="F318" s="322">
        <f t="shared" si="82"/>
        <v>107.83689274638651</v>
      </c>
      <c r="G318" s="106">
        <v>75</v>
      </c>
      <c r="H318" s="323">
        <f t="shared" si="83"/>
        <v>7397.1250174796432</v>
      </c>
      <c r="I318" s="328">
        <f t="shared" si="84"/>
        <v>6.2324999999999999</v>
      </c>
      <c r="J318" s="324">
        <f t="shared" si="76"/>
        <v>80.491933501958741</v>
      </c>
      <c r="K318" s="320">
        <v>21700</v>
      </c>
      <c r="L318" s="325">
        <f t="shared" si="79"/>
        <v>3235.1067823915951</v>
      </c>
      <c r="M318" s="322">
        <f t="shared" si="85"/>
        <v>1093.4660924483589</v>
      </c>
      <c r="N318" s="322">
        <f t="shared" si="86"/>
        <v>64.702135647831909</v>
      </c>
      <c r="O318" s="326">
        <v>45</v>
      </c>
      <c r="P318" s="323">
        <f t="shared" si="87"/>
        <v>4438.2750104877859</v>
      </c>
      <c r="Q318" s="328">
        <f t="shared" si="88"/>
        <v>3.7395</v>
      </c>
      <c r="R318" s="366">
        <f t="shared" si="77"/>
        <v>120.7379002529381</v>
      </c>
      <c r="S318" s="320">
        <v>21700</v>
      </c>
      <c r="T318" s="325">
        <f t="shared" si="80"/>
        <v>2156.7378549277305</v>
      </c>
      <c r="U318" s="106">
        <f t="shared" si="89"/>
        <v>728.97739496557278</v>
      </c>
      <c r="V318" s="322">
        <f t="shared" si="90"/>
        <v>43.134757098554608</v>
      </c>
      <c r="W318" s="326">
        <v>30</v>
      </c>
      <c r="X318" s="323">
        <f t="shared" si="91"/>
        <v>2958.8500069918578</v>
      </c>
      <c r="Y318" s="328">
        <f t="shared" si="92"/>
        <v>2.4929999999999999</v>
      </c>
    </row>
    <row r="319" spans="1:25" ht="17.25" customHeight="1" x14ac:dyDescent="0.2">
      <c r="A319" s="279">
        <v>302</v>
      </c>
      <c r="B319" s="301">
        <f t="shared" si="75"/>
        <v>48.344292255259525</v>
      </c>
      <c r="C319" s="302">
        <v>21700</v>
      </c>
      <c r="D319" s="303">
        <f t="shared" si="78"/>
        <v>5386.3649223589628</v>
      </c>
      <c r="E319" s="304">
        <f t="shared" si="81"/>
        <v>1820.5913437573292</v>
      </c>
      <c r="F319" s="304">
        <f t="shared" si="82"/>
        <v>107.72729844717925</v>
      </c>
      <c r="G319" s="101">
        <v>75</v>
      </c>
      <c r="H319" s="305">
        <f t="shared" si="83"/>
        <v>7389.683564563471</v>
      </c>
      <c r="I319" s="309">
        <f t="shared" si="84"/>
        <v>6.2469000000000001</v>
      </c>
      <c r="J319" s="329">
        <f t="shared" si="76"/>
        <v>80.573820425432544</v>
      </c>
      <c r="K319" s="302">
        <v>21700</v>
      </c>
      <c r="L319" s="307">
        <f t="shared" si="79"/>
        <v>3231.818953415378</v>
      </c>
      <c r="M319" s="304">
        <f t="shared" si="85"/>
        <v>1092.3548062543978</v>
      </c>
      <c r="N319" s="304">
        <f t="shared" si="86"/>
        <v>64.636379068307562</v>
      </c>
      <c r="O319" s="308">
        <v>45</v>
      </c>
      <c r="P319" s="305">
        <f t="shared" si="87"/>
        <v>4433.810138738083</v>
      </c>
      <c r="Q319" s="309">
        <f t="shared" si="88"/>
        <v>3.7481</v>
      </c>
      <c r="R319" s="367">
        <f t="shared" si="77"/>
        <v>120.86073063814881</v>
      </c>
      <c r="S319" s="302">
        <v>21700</v>
      </c>
      <c r="T319" s="307">
        <f t="shared" si="80"/>
        <v>2154.5459689435852</v>
      </c>
      <c r="U319" s="101">
        <f t="shared" si="89"/>
        <v>728.2365375029317</v>
      </c>
      <c r="V319" s="304">
        <f t="shared" si="90"/>
        <v>43.090919378871703</v>
      </c>
      <c r="W319" s="308">
        <v>30</v>
      </c>
      <c r="X319" s="305">
        <f t="shared" si="91"/>
        <v>2955.8734258253885</v>
      </c>
      <c r="Y319" s="309">
        <f t="shared" si="92"/>
        <v>2.4986999999999999</v>
      </c>
    </row>
    <row r="320" spans="1:25" ht="17.25" customHeight="1" x14ac:dyDescent="0.2">
      <c r="A320" s="279">
        <v>303</v>
      </c>
      <c r="B320" s="301">
        <f t="shared" si="75"/>
        <v>48.393291373513676</v>
      </c>
      <c r="C320" s="302">
        <v>21700</v>
      </c>
      <c r="D320" s="303">
        <f t="shared" si="78"/>
        <v>5380.9111265062784</v>
      </c>
      <c r="E320" s="304">
        <f t="shared" si="81"/>
        <v>1818.747960759122</v>
      </c>
      <c r="F320" s="304">
        <f t="shared" si="82"/>
        <v>107.61822253012556</v>
      </c>
      <c r="G320" s="101">
        <v>75</v>
      </c>
      <c r="H320" s="305">
        <f t="shared" si="83"/>
        <v>7382.277309795526</v>
      </c>
      <c r="I320" s="309">
        <f t="shared" si="84"/>
        <v>6.2611999999999997</v>
      </c>
      <c r="J320" s="329">
        <f t="shared" si="76"/>
        <v>80.655485622522804</v>
      </c>
      <c r="K320" s="302">
        <v>21700</v>
      </c>
      <c r="L320" s="307">
        <f t="shared" si="79"/>
        <v>3228.5466759037663</v>
      </c>
      <c r="M320" s="304">
        <f t="shared" si="85"/>
        <v>1091.2487764554728</v>
      </c>
      <c r="N320" s="304">
        <f t="shared" si="86"/>
        <v>64.570933518075321</v>
      </c>
      <c r="O320" s="308">
        <v>45</v>
      </c>
      <c r="P320" s="305">
        <f t="shared" si="87"/>
        <v>4429.3663858773143</v>
      </c>
      <c r="Q320" s="309">
        <f t="shared" si="88"/>
        <v>3.7566999999999999</v>
      </c>
      <c r="R320" s="367">
        <f t="shared" si="77"/>
        <v>120.98322843378419</v>
      </c>
      <c r="S320" s="302">
        <v>21700</v>
      </c>
      <c r="T320" s="307">
        <f t="shared" si="80"/>
        <v>2152.3644506025112</v>
      </c>
      <c r="U320" s="101">
        <f t="shared" si="89"/>
        <v>727.49918430364869</v>
      </c>
      <c r="V320" s="304">
        <f t="shared" si="90"/>
        <v>43.047289012050221</v>
      </c>
      <c r="W320" s="308">
        <v>30</v>
      </c>
      <c r="X320" s="305">
        <f t="shared" si="91"/>
        <v>2952.9109239182103</v>
      </c>
      <c r="Y320" s="309">
        <f t="shared" si="92"/>
        <v>2.5045000000000002</v>
      </c>
    </row>
    <row r="321" spans="1:25" ht="17.25" customHeight="1" x14ac:dyDescent="0.2">
      <c r="A321" s="279">
        <v>304</v>
      </c>
      <c r="B321" s="301">
        <f t="shared" si="75"/>
        <v>48.442158332617709</v>
      </c>
      <c r="C321" s="302">
        <v>21700</v>
      </c>
      <c r="D321" s="303">
        <f t="shared" si="78"/>
        <v>5375.4830288943594</v>
      </c>
      <c r="E321" s="304">
        <f t="shared" si="81"/>
        <v>1816.9132637662933</v>
      </c>
      <c r="F321" s="304">
        <f t="shared" si="82"/>
        <v>107.50966057788719</v>
      </c>
      <c r="G321" s="101">
        <v>75</v>
      </c>
      <c r="H321" s="305">
        <f t="shared" si="83"/>
        <v>7374.90595323854</v>
      </c>
      <c r="I321" s="309">
        <f t="shared" si="84"/>
        <v>6.2755000000000001</v>
      </c>
      <c r="J321" s="329">
        <f t="shared" si="76"/>
        <v>80.736930554362857</v>
      </c>
      <c r="K321" s="302">
        <v>21700</v>
      </c>
      <c r="L321" s="307">
        <f t="shared" si="79"/>
        <v>3225.2898173366157</v>
      </c>
      <c r="M321" s="304">
        <f t="shared" si="85"/>
        <v>1090.147958259776</v>
      </c>
      <c r="N321" s="304">
        <f t="shared" si="86"/>
        <v>64.505796346732311</v>
      </c>
      <c r="O321" s="308">
        <v>45</v>
      </c>
      <c r="P321" s="305">
        <f t="shared" si="87"/>
        <v>4424.943571943124</v>
      </c>
      <c r="Q321" s="309">
        <f t="shared" si="88"/>
        <v>3.7652999999999999</v>
      </c>
      <c r="R321" s="367">
        <f t="shared" si="77"/>
        <v>121.10539583154427</v>
      </c>
      <c r="S321" s="302">
        <v>21700</v>
      </c>
      <c r="T321" s="307">
        <f t="shared" si="80"/>
        <v>2150.1932115577442</v>
      </c>
      <c r="U321" s="101">
        <f t="shared" si="89"/>
        <v>726.76530550651751</v>
      </c>
      <c r="V321" s="304">
        <f t="shared" si="90"/>
        <v>43.003864231154886</v>
      </c>
      <c r="W321" s="308">
        <v>30</v>
      </c>
      <c r="X321" s="305">
        <f t="shared" si="91"/>
        <v>2949.9623812954164</v>
      </c>
      <c r="Y321" s="309">
        <f t="shared" si="92"/>
        <v>2.5102000000000002</v>
      </c>
    </row>
    <row r="322" spans="1:25" ht="17.25" customHeight="1" x14ac:dyDescent="0.2">
      <c r="A322" s="279">
        <v>305</v>
      </c>
      <c r="B322" s="301">
        <f t="shared" si="75"/>
        <v>48.490894000614368</v>
      </c>
      <c r="C322" s="302">
        <v>21700</v>
      </c>
      <c r="D322" s="303">
        <f t="shared" si="78"/>
        <v>5370.0804113180675</v>
      </c>
      <c r="E322" s="304">
        <f t="shared" si="81"/>
        <v>1815.0871790255067</v>
      </c>
      <c r="F322" s="304">
        <f t="shared" si="82"/>
        <v>107.40160822636135</v>
      </c>
      <c r="G322" s="101">
        <v>75</v>
      </c>
      <c r="H322" s="305">
        <f t="shared" si="83"/>
        <v>7367.5691985699359</v>
      </c>
      <c r="I322" s="309">
        <f t="shared" si="84"/>
        <v>6.2897999999999996</v>
      </c>
      <c r="J322" s="329">
        <f t="shared" si="76"/>
        <v>80.818156667690616</v>
      </c>
      <c r="K322" s="302">
        <v>21700</v>
      </c>
      <c r="L322" s="307">
        <f t="shared" si="79"/>
        <v>3222.0482467908405</v>
      </c>
      <c r="M322" s="304">
        <f t="shared" si="85"/>
        <v>1089.0523074153041</v>
      </c>
      <c r="N322" s="304">
        <f t="shared" si="86"/>
        <v>64.440964935816808</v>
      </c>
      <c r="O322" s="308">
        <v>45</v>
      </c>
      <c r="P322" s="305">
        <f t="shared" si="87"/>
        <v>4420.5415191419615</v>
      </c>
      <c r="Q322" s="309">
        <f t="shared" si="88"/>
        <v>3.7738999999999998</v>
      </c>
      <c r="R322" s="367">
        <f t="shared" si="77"/>
        <v>121.22723500153592</v>
      </c>
      <c r="S322" s="302">
        <v>21700</v>
      </c>
      <c r="T322" s="307">
        <f t="shared" si="80"/>
        <v>2148.032164527227</v>
      </c>
      <c r="U322" s="101">
        <f t="shared" si="89"/>
        <v>726.03487161020269</v>
      </c>
      <c r="V322" s="304">
        <f t="shared" si="90"/>
        <v>42.960643290544539</v>
      </c>
      <c r="W322" s="308">
        <v>30</v>
      </c>
      <c r="X322" s="305">
        <f t="shared" si="91"/>
        <v>2947.0276794279739</v>
      </c>
      <c r="Y322" s="309">
        <f t="shared" si="92"/>
        <v>2.5158999999999998</v>
      </c>
    </row>
    <row r="323" spans="1:25" ht="17.25" customHeight="1" x14ac:dyDescent="0.2">
      <c r="A323" s="279">
        <v>306</v>
      </c>
      <c r="B323" s="301">
        <f t="shared" si="75"/>
        <v>48.53949923702222</v>
      </c>
      <c r="C323" s="302">
        <v>21700</v>
      </c>
      <c r="D323" s="303">
        <f t="shared" si="78"/>
        <v>5364.7030581927957</v>
      </c>
      <c r="E323" s="304">
        <f t="shared" si="81"/>
        <v>1813.2696336691647</v>
      </c>
      <c r="F323" s="304">
        <f t="shared" si="82"/>
        <v>107.29406116385591</v>
      </c>
      <c r="G323" s="101">
        <v>75</v>
      </c>
      <c r="H323" s="305">
        <f t="shared" si="83"/>
        <v>7360.2667530258159</v>
      </c>
      <c r="I323" s="309">
        <f t="shared" si="84"/>
        <v>6.3041</v>
      </c>
      <c r="J323" s="329">
        <f t="shared" si="76"/>
        <v>80.899165395037031</v>
      </c>
      <c r="K323" s="302">
        <v>21700</v>
      </c>
      <c r="L323" s="307">
        <f t="shared" si="79"/>
        <v>3218.8218349156778</v>
      </c>
      <c r="M323" s="304">
        <f t="shared" si="85"/>
        <v>1087.9617802014989</v>
      </c>
      <c r="N323" s="304">
        <f t="shared" si="86"/>
        <v>64.376436698313555</v>
      </c>
      <c r="O323" s="308">
        <v>45</v>
      </c>
      <c r="P323" s="305">
        <f t="shared" si="87"/>
        <v>4416.1600518154901</v>
      </c>
      <c r="Q323" s="309">
        <f t="shared" si="88"/>
        <v>3.7825000000000002</v>
      </c>
      <c r="R323" s="367">
        <f t="shared" si="77"/>
        <v>121.34874809255554</v>
      </c>
      <c r="S323" s="302">
        <v>21700</v>
      </c>
      <c r="T323" s="307">
        <f t="shared" si="80"/>
        <v>2145.8812232771188</v>
      </c>
      <c r="U323" s="101">
        <f t="shared" si="89"/>
        <v>725.30785346766606</v>
      </c>
      <c r="V323" s="304">
        <f t="shared" si="90"/>
        <v>42.917624465542374</v>
      </c>
      <c r="W323" s="308">
        <v>30</v>
      </c>
      <c r="X323" s="305">
        <f t="shared" si="91"/>
        <v>2944.1067012103272</v>
      </c>
      <c r="Y323" s="309">
        <f t="shared" si="92"/>
        <v>2.5217000000000001</v>
      </c>
    </row>
    <row r="324" spans="1:25" ht="17.25" customHeight="1" x14ac:dyDescent="0.2">
      <c r="A324" s="279">
        <v>307</v>
      </c>
      <c r="B324" s="301">
        <f t="shared" si="75"/>
        <v>48.587974892946875</v>
      </c>
      <c r="C324" s="302">
        <v>21700</v>
      </c>
      <c r="D324" s="303">
        <f t="shared" si="78"/>
        <v>5359.3507565140399</v>
      </c>
      <c r="E324" s="304">
        <f t="shared" si="81"/>
        <v>1811.4605557017453</v>
      </c>
      <c r="F324" s="304">
        <f t="shared" si="82"/>
        <v>107.1870151302808</v>
      </c>
      <c r="G324" s="101">
        <v>75</v>
      </c>
      <c r="H324" s="305">
        <f t="shared" si="83"/>
        <v>7352.9983273460657</v>
      </c>
      <c r="I324" s="309">
        <f t="shared" si="84"/>
        <v>6.3183999999999996</v>
      </c>
      <c r="J324" s="329">
        <f t="shared" si="76"/>
        <v>80.979958154911458</v>
      </c>
      <c r="K324" s="302">
        <v>21700</v>
      </c>
      <c r="L324" s="307">
        <f t="shared" si="79"/>
        <v>3215.6104539084236</v>
      </c>
      <c r="M324" s="304">
        <f t="shared" si="85"/>
        <v>1086.8763334210471</v>
      </c>
      <c r="N324" s="304">
        <f t="shared" si="86"/>
        <v>64.312209078168479</v>
      </c>
      <c r="O324" s="308">
        <v>45</v>
      </c>
      <c r="P324" s="305">
        <f t="shared" si="87"/>
        <v>4411.7989964076387</v>
      </c>
      <c r="Q324" s="309">
        <f t="shared" si="88"/>
        <v>3.7911000000000001</v>
      </c>
      <c r="R324" s="367">
        <f t="shared" si="77"/>
        <v>121.46993723236719</v>
      </c>
      <c r="S324" s="302">
        <v>21700</v>
      </c>
      <c r="T324" s="307">
        <f t="shared" si="80"/>
        <v>2143.7403026056159</v>
      </c>
      <c r="U324" s="101">
        <f t="shared" si="89"/>
        <v>724.5842222806981</v>
      </c>
      <c r="V324" s="304">
        <f t="shared" si="90"/>
        <v>42.874806052112319</v>
      </c>
      <c r="W324" s="308">
        <v>30</v>
      </c>
      <c r="X324" s="305">
        <f t="shared" si="91"/>
        <v>2941.1993309384266</v>
      </c>
      <c r="Y324" s="309">
        <f t="shared" si="92"/>
        <v>2.5274000000000001</v>
      </c>
    </row>
    <row r="325" spans="1:25" ht="17.25" customHeight="1" x14ac:dyDescent="0.2">
      <c r="A325" s="279">
        <v>308</v>
      </c>
      <c r="B325" s="301">
        <f t="shared" si="75"/>
        <v>48.636321811190477</v>
      </c>
      <c r="C325" s="302">
        <v>21700</v>
      </c>
      <c r="D325" s="303">
        <f t="shared" si="78"/>
        <v>5354.023295817693</v>
      </c>
      <c r="E325" s="304">
        <f t="shared" si="81"/>
        <v>1809.65987398638</v>
      </c>
      <c r="F325" s="304">
        <f t="shared" si="82"/>
        <v>107.08046591635386</v>
      </c>
      <c r="G325" s="101">
        <v>75</v>
      </c>
      <c r="H325" s="305">
        <f t="shared" si="83"/>
        <v>7345.7636357204274</v>
      </c>
      <c r="I325" s="309">
        <f t="shared" si="84"/>
        <v>6.3327</v>
      </c>
      <c r="J325" s="329">
        <f t="shared" si="76"/>
        <v>81.060536351984126</v>
      </c>
      <c r="K325" s="302">
        <v>21700</v>
      </c>
      <c r="L325" s="307">
        <f t="shared" si="79"/>
        <v>3212.4139774906162</v>
      </c>
      <c r="M325" s="304">
        <f t="shared" si="85"/>
        <v>1085.7959243918281</v>
      </c>
      <c r="N325" s="304">
        <f t="shared" si="86"/>
        <v>64.248279549812324</v>
      </c>
      <c r="O325" s="308">
        <v>45</v>
      </c>
      <c r="P325" s="305">
        <f t="shared" si="87"/>
        <v>4407.4581814322573</v>
      </c>
      <c r="Q325" s="309">
        <f t="shared" si="88"/>
        <v>3.7995999999999999</v>
      </c>
      <c r="R325" s="367">
        <f t="shared" si="77"/>
        <v>121.59080452797619</v>
      </c>
      <c r="S325" s="302">
        <v>21700</v>
      </c>
      <c r="T325" s="307">
        <f t="shared" si="80"/>
        <v>2141.6093183270773</v>
      </c>
      <c r="U325" s="101">
        <f t="shared" si="89"/>
        <v>723.86394959455208</v>
      </c>
      <c r="V325" s="304">
        <f t="shared" si="90"/>
        <v>42.832186366541549</v>
      </c>
      <c r="W325" s="308">
        <v>30</v>
      </c>
      <c r="X325" s="305">
        <f t="shared" si="91"/>
        <v>2938.3054542881709</v>
      </c>
      <c r="Y325" s="309">
        <f t="shared" si="92"/>
        <v>2.5331000000000001</v>
      </c>
    </row>
    <row r="326" spans="1:25" ht="17.25" customHeight="1" x14ac:dyDescent="0.2">
      <c r="A326" s="279">
        <v>309</v>
      </c>
      <c r="B326" s="301">
        <f t="shared" si="75"/>
        <v>48.684540826359317</v>
      </c>
      <c r="C326" s="302">
        <v>21700</v>
      </c>
      <c r="D326" s="303">
        <f t="shared" si="78"/>
        <v>5348.7204681411185</v>
      </c>
      <c r="E326" s="304">
        <f t="shared" si="81"/>
        <v>1807.8675182316979</v>
      </c>
      <c r="F326" s="304">
        <f t="shared" si="82"/>
        <v>106.97440936282237</v>
      </c>
      <c r="G326" s="101">
        <v>75</v>
      </c>
      <c r="H326" s="305">
        <f t="shared" si="83"/>
        <v>7338.5623957356393</v>
      </c>
      <c r="I326" s="309">
        <f t="shared" si="84"/>
        <v>6.3470000000000004</v>
      </c>
      <c r="J326" s="329">
        <f t="shared" si="76"/>
        <v>81.140901377265536</v>
      </c>
      <c r="K326" s="302">
        <v>21700</v>
      </c>
      <c r="L326" s="307">
        <f t="shared" si="79"/>
        <v>3209.2322808846711</v>
      </c>
      <c r="M326" s="304">
        <f t="shared" si="85"/>
        <v>1084.7205109390188</v>
      </c>
      <c r="N326" s="304">
        <f t="shared" si="86"/>
        <v>64.18464561769342</v>
      </c>
      <c r="O326" s="308">
        <v>45</v>
      </c>
      <c r="P326" s="305">
        <f t="shared" si="87"/>
        <v>4403.1374374413836</v>
      </c>
      <c r="Q326" s="309">
        <f t="shared" si="88"/>
        <v>3.8081999999999998</v>
      </c>
      <c r="R326" s="367">
        <f t="shared" si="77"/>
        <v>121.71135206589828</v>
      </c>
      <c r="S326" s="302">
        <v>21700</v>
      </c>
      <c r="T326" s="307">
        <f t="shared" si="80"/>
        <v>2139.4881872564474</v>
      </c>
      <c r="U326" s="101">
        <f t="shared" si="89"/>
        <v>723.14700729267918</v>
      </c>
      <c r="V326" s="304">
        <f t="shared" si="90"/>
        <v>42.789763745128951</v>
      </c>
      <c r="W326" s="308">
        <v>30</v>
      </c>
      <c r="X326" s="305">
        <f t="shared" si="91"/>
        <v>2935.4249582942552</v>
      </c>
      <c r="Y326" s="309">
        <f t="shared" si="92"/>
        <v>2.5388000000000002</v>
      </c>
    </row>
    <row r="327" spans="1:25" ht="17.25" customHeight="1" x14ac:dyDescent="0.2">
      <c r="A327" s="283">
        <v>310</v>
      </c>
      <c r="B327" s="301">
        <f t="shared" ref="B327:B390" si="93">(9.1*LN($A327)+$A327/150-17.72)/0.75</f>
        <v>48.732632764969757</v>
      </c>
      <c r="C327" s="302">
        <v>21700</v>
      </c>
      <c r="D327" s="303">
        <f t="shared" si="78"/>
        <v>5343.4420679849263</v>
      </c>
      <c r="E327" s="304">
        <f t="shared" si="81"/>
        <v>1806.083418978905</v>
      </c>
      <c r="F327" s="304">
        <f t="shared" si="82"/>
        <v>106.86884135969854</v>
      </c>
      <c r="G327" s="101">
        <v>75</v>
      </c>
      <c r="H327" s="305">
        <f t="shared" si="83"/>
        <v>7331.3943283235294</v>
      </c>
      <c r="I327" s="309">
        <f t="shared" si="84"/>
        <v>6.3612000000000002</v>
      </c>
      <c r="J327" s="329">
        <f t="shared" ref="J327:J390" si="94">((9.1*LN($A327)+$A327/150-17.72)/0.75)/0.6</f>
        <v>81.221054608282927</v>
      </c>
      <c r="K327" s="302">
        <v>21700</v>
      </c>
      <c r="L327" s="307">
        <f t="shared" si="79"/>
        <v>3206.0652407909561</v>
      </c>
      <c r="M327" s="304">
        <f t="shared" si="85"/>
        <v>1083.650051387343</v>
      </c>
      <c r="N327" s="304">
        <f t="shared" si="86"/>
        <v>64.121304815819116</v>
      </c>
      <c r="O327" s="308">
        <v>45</v>
      </c>
      <c r="P327" s="305">
        <f t="shared" si="87"/>
        <v>4398.8365969941178</v>
      </c>
      <c r="Q327" s="309">
        <f t="shared" si="88"/>
        <v>3.8167</v>
      </c>
      <c r="R327" s="367">
        <f t="shared" ref="R327:R390" si="95">((9.1*LN($A327)+$A327/150-17.72)/0.75)/0.4</f>
        <v>121.83158191242438</v>
      </c>
      <c r="S327" s="302">
        <v>21700</v>
      </c>
      <c r="T327" s="307">
        <f t="shared" si="80"/>
        <v>2137.3768271939707</v>
      </c>
      <c r="U327" s="101">
        <f t="shared" si="89"/>
        <v>722.43336759156205</v>
      </c>
      <c r="V327" s="304">
        <f t="shared" si="90"/>
        <v>42.747536543879413</v>
      </c>
      <c r="W327" s="308">
        <v>30</v>
      </c>
      <c r="X327" s="305">
        <f t="shared" si="91"/>
        <v>2932.5577313294125</v>
      </c>
      <c r="Y327" s="309">
        <f t="shared" si="92"/>
        <v>2.5445000000000002</v>
      </c>
    </row>
    <row r="328" spans="1:25" ht="17.25" customHeight="1" x14ac:dyDescent="0.2">
      <c r="A328" s="279">
        <v>311</v>
      </c>
      <c r="B328" s="301">
        <f t="shared" si="93"/>
        <v>48.780598445552478</v>
      </c>
      <c r="C328" s="302">
        <v>21700</v>
      </c>
      <c r="D328" s="303">
        <f t="shared" si="78"/>
        <v>5338.1878922754731</v>
      </c>
      <c r="E328" s="304">
        <f t="shared" si="81"/>
        <v>1804.3075075891097</v>
      </c>
      <c r="F328" s="304">
        <f t="shared" si="82"/>
        <v>106.76375784550946</v>
      </c>
      <c r="G328" s="101">
        <v>75</v>
      </c>
      <c r="H328" s="305">
        <f t="shared" si="83"/>
        <v>7324.2591577100929</v>
      </c>
      <c r="I328" s="309">
        <f t="shared" si="84"/>
        <v>6.3754999999999997</v>
      </c>
      <c r="J328" s="329">
        <f t="shared" si="94"/>
        <v>81.300997409254137</v>
      </c>
      <c r="K328" s="302">
        <v>21700</v>
      </c>
      <c r="L328" s="307">
        <f t="shared" si="79"/>
        <v>3202.9127353652839</v>
      </c>
      <c r="M328" s="304">
        <f t="shared" si="85"/>
        <v>1082.5845045534659</v>
      </c>
      <c r="N328" s="304">
        <f t="shared" si="86"/>
        <v>64.058254707305679</v>
      </c>
      <c r="O328" s="308">
        <v>45</v>
      </c>
      <c r="P328" s="305">
        <f t="shared" si="87"/>
        <v>4394.5554946260554</v>
      </c>
      <c r="Q328" s="309">
        <f t="shared" si="88"/>
        <v>3.8252999999999999</v>
      </c>
      <c r="R328" s="367">
        <f t="shared" si="95"/>
        <v>121.95149611388119</v>
      </c>
      <c r="S328" s="302">
        <v>21700</v>
      </c>
      <c r="T328" s="307">
        <f t="shared" si="80"/>
        <v>2135.2751569101893</v>
      </c>
      <c r="U328" s="101">
        <f t="shared" si="89"/>
        <v>721.72300303564384</v>
      </c>
      <c r="V328" s="304">
        <f t="shared" si="90"/>
        <v>42.705503138203788</v>
      </c>
      <c r="W328" s="308">
        <v>30</v>
      </c>
      <c r="X328" s="305">
        <f t="shared" si="91"/>
        <v>2929.7036630840371</v>
      </c>
      <c r="Y328" s="309">
        <f t="shared" si="92"/>
        <v>2.5501999999999998</v>
      </c>
    </row>
    <row r="329" spans="1:25" ht="17.25" customHeight="1" x14ac:dyDescent="0.2">
      <c r="A329" s="279">
        <v>312</v>
      </c>
      <c r="B329" s="301">
        <f t="shared" si="93"/>
        <v>48.828438678755049</v>
      </c>
      <c r="C329" s="302">
        <v>21700</v>
      </c>
      <c r="D329" s="303">
        <f t="shared" si="78"/>
        <v>5332.9577403280437</v>
      </c>
      <c r="E329" s="304">
        <f t="shared" si="81"/>
        <v>1802.5397162308786</v>
      </c>
      <c r="F329" s="304">
        <f t="shared" si="82"/>
        <v>106.65915480656088</v>
      </c>
      <c r="G329" s="101">
        <v>75</v>
      </c>
      <c r="H329" s="305">
        <f t="shared" si="83"/>
        <v>7317.1566113654826</v>
      </c>
      <c r="I329" s="309">
        <f t="shared" si="84"/>
        <v>6.3897000000000004</v>
      </c>
      <c r="J329" s="329">
        <f t="shared" si="94"/>
        <v>81.380731131258415</v>
      </c>
      <c r="K329" s="302">
        <v>21700</v>
      </c>
      <c r="L329" s="307">
        <f t="shared" si="79"/>
        <v>3199.7746441968266</v>
      </c>
      <c r="M329" s="304">
        <f t="shared" si="85"/>
        <v>1081.5238297385272</v>
      </c>
      <c r="N329" s="304">
        <f t="shared" si="86"/>
        <v>63.995492883936535</v>
      </c>
      <c r="O329" s="308">
        <v>45</v>
      </c>
      <c r="P329" s="305">
        <f t="shared" si="87"/>
        <v>4390.2939668192903</v>
      </c>
      <c r="Q329" s="309">
        <f t="shared" si="88"/>
        <v>3.8338000000000001</v>
      </c>
      <c r="R329" s="367">
        <f t="shared" si="95"/>
        <v>122.07109669688762</v>
      </c>
      <c r="S329" s="302">
        <v>21700</v>
      </c>
      <c r="T329" s="307">
        <f t="shared" si="80"/>
        <v>2133.183096131218</v>
      </c>
      <c r="U329" s="101">
        <f t="shared" si="89"/>
        <v>721.01588649235157</v>
      </c>
      <c r="V329" s="304">
        <f t="shared" si="90"/>
        <v>42.663661922624364</v>
      </c>
      <c r="W329" s="308">
        <v>30</v>
      </c>
      <c r="X329" s="305">
        <f t="shared" si="91"/>
        <v>2926.8626445461937</v>
      </c>
      <c r="Y329" s="309">
        <f t="shared" si="92"/>
        <v>2.5558999999999998</v>
      </c>
    </row>
    <row r="330" spans="1:25" ht="17.25" customHeight="1" x14ac:dyDescent="0.2">
      <c r="A330" s="279">
        <v>313</v>
      </c>
      <c r="B330" s="301">
        <f t="shared" si="93"/>
        <v>48.876154267442736</v>
      </c>
      <c r="C330" s="302">
        <v>21700</v>
      </c>
      <c r="D330" s="303">
        <f t="shared" si="78"/>
        <v>5327.7514138107426</v>
      </c>
      <c r="E330" s="304">
        <f t="shared" si="81"/>
        <v>1800.7799778680308</v>
      </c>
      <c r="F330" s="304">
        <f t="shared" si="82"/>
        <v>106.55502827621486</v>
      </c>
      <c r="G330" s="101">
        <v>75</v>
      </c>
      <c r="H330" s="305">
        <f t="shared" si="83"/>
        <v>7310.0864199549887</v>
      </c>
      <c r="I330" s="309">
        <f t="shared" si="84"/>
        <v>6.4039000000000001</v>
      </c>
      <c r="J330" s="329">
        <f t="shared" si="94"/>
        <v>81.460257112404562</v>
      </c>
      <c r="K330" s="302">
        <v>21700</v>
      </c>
      <c r="L330" s="307">
        <f t="shared" si="79"/>
        <v>3196.6508482864456</v>
      </c>
      <c r="M330" s="304">
        <f t="shared" si="85"/>
        <v>1080.4679867208185</v>
      </c>
      <c r="N330" s="304">
        <f t="shared" si="86"/>
        <v>63.93301696572891</v>
      </c>
      <c r="O330" s="308">
        <v>45</v>
      </c>
      <c r="P330" s="305">
        <f t="shared" si="87"/>
        <v>4386.0518519729931</v>
      </c>
      <c r="Q330" s="309">
        <f t="shared" si="88"/>
        <v>3.8424</v>
      </c>
      <c r="R330" s="367">
        <f t="shared" si="95"/>
        <v>122.19038566860684</v>
      </c>
      <c r="S330" s="302">
        <v>21700</v>
      </c>
      <c r="T330" s="307">
        <f t="shared" si="80"/>
        <v>2131.1005655242971</v>
      </c>
      <c r="U330" s="101">
        <f t="shared" si="89"/>
        <v>720.31199114721232</v>
      </c>
      <c r="V330" s="304">
        <f t="shared" si="90"/>
        <v>42.622011310485945</v>
      </c>
      <c r="W330" s="308">
        <v>30</v>
      </c>
      <c r="X330" s="305">
        <f t="shared" si="91"/>
        <v>2924.0345679819952</v>
      </c>
      <c r="Y330" s="309">
        <f t="shared" si="92"/>
        <v>2.5615999999999999</v>
      </c>
    </row>
    <row r="331" spans="1:25" ht="17.25" customHeight="1" x14ac:dyDescent="0.2">
      <c r="A331" s="279">
        <v>314</v>
      </c>
      <c r="B331" s="301">
        <f t="shared" si="93"/>
        <v>48.92374600679792</v>
      </c>
      <c r="C331" s="302">
        <v>21700</v>
      </c>
      <c r="D331" s="303">
        <f t="shared" si="78"/>
        <v>5322.5687167090109</v>
      </c>
      <c r="E331" s="304">
        <f t="shared" si="81"/>
        <v>1799.0282262476455</v>
      </c>
      <c r="F331" s="304">
        <f t="shared" si="82"/>
        <v>106.45137433418022</v>
      </c>
      <c r="G331" s="101">
        <v>75</v>
      </c>
      <c r="H331" s="305">
        <f t="shared" si="83"/>
        <v>7303.0483172908371</v>
      </c>
      <c r="I331" s="309">
        <f t="shared" si="84"/>
        <v>6.4181999999999997</v>
      </c>
      <c r="J331" s="329">
        <f t="shared" si="94"/>
        <v>81.539576677996536</v>
      </c>
      <c r="K331" s="302">
        <v>21700</v>
      </c>
      <c r="L331" s="307">
        <f t="shared" si="79"/>
        <v>3193.5412300254065</v>
      </c>
      <c r="M331" s="304">
        <f t="shared" si="85"/>
        <v>1079.4169357485873</v>
      </c>
      <c r="N331" s="304">
        <f t="shared" si="86"/>
        <v>63.870824600508129</v>
      </c>
      <c r="O331" s="308">
        <v>45</v>
      </c>
      <c r="P331" s="305">
        <f t="shared" si="87"/>
        <v>4381.8289903745017</v>
      </c>
      <c r="Q331" s="309">
        <f t="shared" si="88"/>
        <v>3.8509000000000002</v>
      </c>
      <c r="R331" s="367">
        <f t="shared" si="95"/>
        <v>122.30936501699479</v>
      </c>
      <c r="S331" s="302">
        <v>21700</v>
      </c>
      <c r="T331" s="307">
        <f t="shared" si="80"/>
        <v>2129.0274866836044</v>
      </c>
      <c r="U331" s="101">
        <f t="shared" si="89"/>
        <v>719.61129049905821</v>
      </c>
      <c r="V331" s="304">
        <f t="shared" si="90"/>
        <v>42.580549733672086</v>
      </c>
      <c r="W331" s="308">
        <v>30</v>
      </c>
      <c r="X331" s="305">
        <f t="shared" si="91"/>
        <v>2921.2193269163345</v>
      </c>
      <c r="Y331" s="309">
        <f t="shared" si="92"/>
        <v>2.5672999999999999</v>
      </c>
    </row>
    <row r="332" spans="1:25" ht="17.25" customHeight="1" x14ac:dyDescent="0.2">
      <c r="A332" s="279">
        <v>315</v>
      </c>
      <c r="B332" s="301">
        <f t="shared" si="93"/>
        <v>48.971214684417681</v>
      </c>
      <c r="C332" s="302">
        <v>21700</v>
      </c>
      <c r="D332" s="303">
        <f t="shared" si="78"/>
        <v>5317.4094552908355</v>
      </c>
      <c r="E332" s="304">
        <f t="shared" si="81"/>
        <v>1797.2843958883022</v>
      </c>
      <c r="F332" s="304">
        <f t="shared" si="82"/>
        <v>106.34818910581672</v>
      </c>
      <c r="G332" s="101">
        <v>75</v>
      </c>
      <c r="H332" s="305">
        <f t="shared" si="83"/>
        <v>7296.0420402849541</v>
      </c>
      <c r="I332" s="309">
        <f t="shared" si="84"/>
        <v>6.4324000000000003</v>
      </c>
      <c r="J332" s="329">
        <f t="shared" si="94"/>
        <v>81.618691140696143</v>
      </c>
      <c r="K332" s="302">
        <v>21700</v>
      </c>
      <c r="L332" s="307">
        <f t="shared" si="79"/>
        <v>3190.4456731745013</v>
      </c>
      <c r="M332" s="304">
        <f t="shared" si="85"/>
        <v>1078.3706375329814</v>
      </c>
      <c r="N332" s="304">
        <f t="shared" si="86"/>
        <v>63.808913463490029</v>
      </c>
      <c r="O332" s="308">
        <v>45</v>
      </c>
      <c r="P332" s="305">
        <f t="shared" si="87"/>
        <v>4377.6252241709726</v>
      </c>
      <c r="Q332" s="309">
        <f t="shared" si="88"/>
        <v>3.8593999999999999</v>
      </c>
      <c r="R332" s="367">
        <f t="shared" si="95"/>
        <v>122.4280367110442</v>
      </c>
      <c r="S332" s="302">
        <v>21700</v>
      </c>
      <c r="T332" s="307">
        <f t="shared" si="80"/>
        <v>2126.9637821163342</v>
      </c>
      <c r="U332" s="101">
        <f t="shared" si="89"/>
        <v>718.91375835532085</v>
      </c>
      <c r="V332" s="304">
        <f t="shared" si="90"/>
        <v>42.539275642326686</v>
      </c>
      <c r="W332" s="308">
        <v>30</v>
      </c>
      <c r="X332" s="305">
        <f t="shared" si="91"/>
        <v>2918.4168161139819</v>
      </c>
      <c r="Y332" s="309">
        <f t="shared" si="92"/>
        <v>2.5729000000000002</v>
      </c>
    </row>
    <row r="333" spans="1:25" ht="17.25" customHeight="1" x14ac:dyDescent="0.2">
      <c r="A333" s="279">
        <v>316</v>
      </c>
      <c r="B333" s="301">
        <f t="shared" si="93"/>
        <v>49.018561080410088</v>
      </c>
      <c r="C333" s="302">
        <v>21700</v>
      </c>
      <c r="D333" s="303">
        <f t="shared" si="78"/>
        <v>5312.2734380725633</v>
      </c>
      <c r="E333" s="304">
        <f t="shared" si="81"/>
        <v>1795.5484220685262</v>
      </c>
      <c r="F333" s="304">
        <f t="shared" si="82"/>
        <v>106.24546876145126</v>
      </c>
      <c r="G333" s="101">
        <v>75</v>
      </c>
      <c r="H333" s="305">
        <f t="shared" si="83"/>
        <v>7289.0673289025408</v>
      </c>
      <c r="I333" s="309">
        <f t="shared" si="84"/>
        <v>6.4465000000000003</v>
      </c>
      <c r="J333" s="329">
        <f t="shared" si="94"/>
        <v>81.697601800683486</v>
      </c>
      <c r="K333" s="302">
        <v>21700</v>
      </c>
      <c r="L333" s="307">
        <f t="shared" si="79"/>
        <v>3187.3640628435378</v>
      </c>
      <c r="M333" s="304">
        <f t="shared" si="85"/>
        <v>1077.3290532411156</v>
      </c>
      <c r="N333" s="304">
        <f t="shared" si="86"/>
        <v>63.747281256870757</v>
      </c>
      <c r="O333" s="308">
        <v>45</v>
      </c>
      <c r="P333" s="305">
        <f t="shared" si="87"/>
        <v>4373.4403973415237</v>
      </c>
      <c r="Q333" s="309">
        <f t="shared" si="88"/>
        <v>3.8679000000000001</v>
      </c>
      <c r="R333" s="367">
        <f t="shared" si="95"/>
        <v>122.54640270102522</v>
      </c>
      <c r="S333" s="302">
        <v>21700</v>
      </c>
      <c r="T333" s="307">
        <f t="shared" si="80"/>
        <v>2124.909375229025</v>
      </c>
      <c r="U333" s="101">
        <f t="shared" si="89"/>
        <v>718.21936882741045</v>
      </c>
      <c r="V333" s="304">
        <f t="shared" si="90"/>
        <v>42.4981875045805</v>
      </c>
      <c r="W333" s="308">
        <v>30</v>
      </c>
      <c r="X333" s="305">
        <f t="shared" si="91"/>
        <v>2915.6269315610161</v>
      </c>
      <c r="Y333" s="309">
        <f t="shared" si="92"/>
        <v>2.5785999999999998</v>
      </c>
    </row>
    <row r="334" spans="1:25" ht="17.25" customHeight="1" x14ac:dyDescent="0.2">
      <c r="A334" s="279">
        <v>317</v>
      </c>
      <c r="B334" s="301">
        <f t="shared" si="93"/>
        <v>49.065785967488772</v>
      </c>
      <c r="C334" s="302">
        <v>21700</v>
      </c>
      <c r="D334" s="303">
        <f t="shared" si="78"/>
        <v>5307.1604757853529</v>
      </c>
      <c r="E334" s="304">
        <f t="shared" si="81"/>
        <v>1793.8202408154491</v>
      </c>
      <c r="F334" s="304">
        <f t="shared" si="82"/>
        <v>106.14320951570706</v>
      </c>
      <c r="G334" s="101">
        <v>75</v>
      </c>
      <c r="H334" s="305">
        <f t="shared" si="83"/>
        <v>7282.1239261165092</v>
      </c>
      <c r="I334" s="309">
        <f t="shared" si="84"/>
        <v>6.4607000000000001</v>
      </c>
      <c r="J334" s="329">
        <f t="shared" si="94"/>
        <v>81.776309945814617</v>
      </c>
      <c r="K334" s="302">
        <v>21700</v>
      </c>
      <c r="L334" s="307">
        <f t="shared" si="79"/>
        <v>3184.2962854712114</v>
      </c>
      <c r="M334" s="304">
        <f t="shared" si="85"/>
        <v>1076.2921444892693</v>
      </c>
      <c r="N334" s="304">
        <f t="shared" si="86"/>
        <v>63.685925709424232</v>
      </c>
      <c r="O334" s="308">
        <v>45</v>
      </c>
      <c r="P334" s="305">
        <f t="shared" si="87"/>
        <v>4369.2743556699043</v>
      </c>
      <c r="Q334" s="309">
        <f t="shared" si="88"/>
        <v>3.8763999999999998</v>
      </c>
      <c r="R334" s="367">
        <f t="shared" si="95"/>
        <v>122.66446491872192</v>
      </c>
      <c r="S334" s="302">
        <v>21700</v>
      </c>
      <c r="T334" s="307">
        <f t="shared" si="80"/>
        <v>2122.8641903141415</v>
      </c>
      <c r="U334" s="101">
        <f t="shared" si="89"/>
        <v>717.52809632617982</v>
      </c>
      <c r="V334" s="304">
        <f t="shared" si="90"/>
        <v>42.457283806282831</v>
      </c>
      <c r="W334" s="308">
        <v>30</v>
      </c>
      <c r="X334" s="305">
        <f t="shared" si="91"/>
        <v>2912.849570446604</v>
      </c>
      <c r="Y334" s="309">
        <f t="shared" si="92"/>
        <v>2.5842999999999998</v>
      </c>
    </row>
    <row r="335" spans="1:25" ht="17.25" customHeight="1" x14ac:dyDescent="0.2">
      <c r="A335" s="279">
        <v>318</v>
      </c>
      <c r="B335" s="301">
        <f t="shared" si="93"/>
        <v>49.112890111066143</v>
      </c>
      <c r="C335" s="302">
        <v>21700</v>
      </c>
      <c r="D335" s="303">
        <f t="shared" si="78"/>
        <v>5302.0703813422406</v>
      </c>
      <c r="E335" s="304">
        <f t="shared" si="81"/>
        <v>1792.0997888936772</v>
      </c>
      <c r="F335" s="304">
        <f t="shared" si="82"/>
        <v>106.04140762684482</v>
      </c>
      <c r="G335" s="101">
        <v>75</v>
      </c>
      <c r="H335" s="305">
        <f t="shared" si="83"/>
        <v>7275.2115778627622</v>
      </c>
      <c r="I335" s="309">
        <f t="shared" si="84"/>
        <v>6.4748999999999999</v>
      </c>
      <c r="J335" s="329">
        <f t="shared" si="94"/>
        <v>81.854816851776903</v>
      </c>
      <c r="K335" s="302">
        <v>21700</v>
      </c>
      <c r="L335" s="307">
        <f t="shared" si="79"/>
        <v>3181.242228805344</v>
      </c>
      <c r="M335" s="304">
        <f t="shared" si="85"/>
        <v>1075.2598733362061</v>
      </c>
      <c r="N335" s="304">
        <f t="shared" si="86"/>
        <v>63.624844576106881</v>
      </c>
      <c r="O335" s="308">
        <v>45</v>
      </c>
      <c r="P335" s="305">
        <f t="shared" si="87"/>
        <v>4365.1269467176571</v>
      </c>
      <c r="Q335" s="309">
        <f t="shared" si="88"/>
        <v>3.8849</v>
      </c>
      <c r="R335" s="367">
        <f t="shared" si="95"/>
        <v>122.78222527766535</v>
      </c>
      <c r="S335" s="302">
        <v>21700</v>
      </c>
      <c r="T335" s="307">
        <f t="shared" si="80"/>
        <v>2120.8281525368961</v>
      </c>
      <c r="U335" s="101">
        <f t="shared" si="89"/>
        <v>716.83991555747082</v>
      </c>
      <c r="V335" s="304">
        <f t="shared" si="90"/>
        <v>42.416563050737921</v>
      </c>
      <c r="W335" s="308">
        <v>30</v>
      </c>
      <c r="X335" s="305">
        <f t="shared" si="91"/>
        <v>2910.0846311451046</v>
      </c>
      <c r="Y335" s="309">
        <f t="shared" si="92"/>
        <v>2.59</v>
      </c>
    </row>
    <row r="336" spans="1:25" ht="17.25" customHeight="1" x14ac:dyDescent="0.2">
      <c r="A336" s="279">
        <v>319</v>
      </c>
      <c r="B336" s="301">
        <f t="shared" si="93"/>
        <v>49.159874269345003</v>
      </c>
      <c r="C336" s="302">
        <v>21700</v>
      </c>
      <c r="D336" s="303">
        <f t="shared" si="78"/>
        <v>5297.0029698057951</v>
      </c>
      <c r="E336" s="304">
        <f t="shared" si="81"/>
        <v>1790.3870037943586</v>
      </c>
      <c r="F336" s="304">
        <f t="shared" si="82"/>
        <v>105.9400593961159</v>
      </c>
      <c r="G336" s="101">
        <v>75</v>
      </c>
      <c r="H336" s="305">
        <f t="shared" si="83"/>
        <v>7268.3300329962703</v>
      </c>
      <c r="I336" s="309">
        <f t="shared" si="84"/>
        <v>6.4889999999999999</v>
      </c>
      <c r="J336" s="329">
        <f t="shared" si="94"/>
        <v>81.93312378224168</v>
      </c>
      <c r="K336" s="302">
        <v>21700</v>
      </c>
      <c r="L336" s="307">
        <f t="shared" si="79"/>
        <v>3178.2017818834775</v>
      </c>
      <c r="M336" s="304">
        <f t="shared" si="85"/>
        <v>1074.2322022766152</v>
      </c>
      <c r="N336" s="304">
        <f t="shared" si="86"/>
        <v>63.564035637669548</v>
      </c>
      <c r="O336" s="308">
        <v>45</v>
      </c>
      <c r="P336" s="305">
        <f t="shared" si="87"/>
        <v>4360.998019797762</v>
      </c>
      <c r="Q336" s="309">
        <f t="shared" si="88"/>
        <v>3.8934000000000002</v>
      </c>
      <c r="R336" s="367">
        <f t="shared" si="95"/>
        <v>122.8996856733625</v>
      </c>
      <c r="S336" s="302">
        <v>21700</v>
      </c>
      <c r="T336" s="307">
        <f t="shared" si="80"/>
        <v>2118.8011879223186</v>
      </c>
      <c r="U336" s="101">
        <f t="shared" si="89"/>
        <v>716.15480151774364</v>
      </c>
      <c r="V336" s="304">
        <f t="shared" si="90"/>
        <v>42.376023758446372</v>
      </c>
      <c r="W336" s="308">
        <v>30</v>
      </c>
      <c r="X336" s="305">
        <f t="shared" si="91"/>
        <v>2907.3320131985088</v>
      </c>
      <c r="Y336" s="309">
        <f t="shared" si="92"/>
        <v>2.5956000000000001</v>
      </c>
    </row>
    <row r="337" spans="1:25" ht="17.25" customHeight="1" x14ac:dyDescent="0.2">
      <c r="A337" s="283">
        <v>320</v>
      </c>
      <c r="B337" s="301">
        <f t="shared" si="93"/>
        <v>49.206739193408879</v>
      </c>
      <c r="C337" s="302">
        <v>21700</v>
      </c>
      <c r="D337" s="303">
        <f t="shared" si="78"/>
        <v>5291.9580583563629</v>
      </c>
      <c r="E337" s="304">
        <f t="shared" si="81"/>
        <v>1788.6818237244504</v>
      </c>
      <c r="F337" s="304">
        <f t="shared" si="82"/>
        <v>105.83916116712726</v>
      </c>
      <c r="G337" s="101">
        <v>75</v>
      </c>
      <c r="H337" s="305">
        <f t="shared" si="83"/>
        <v>7261.4790432479404</v>
      </c>
      <c r="I337" s="309">
        <f t="shared" si="84"/>
        <v>6.5031999999999996</v>
      </c>
      <c r="J337" s="329">
        <f t="shared" si="94"/>
        <v>82.011231989014803</v>
      </c>
      <c r="K337" s="302">
        <v>21700</v>
      </c>
      <c r="L337" s="307">
        <f t="shared" si="79"/>
        <v>3175.1748350138178</v>
      </c>
      <c r="M337" s="304">
        <f t="shared" si="85"/>
        <v>1073.2090942346704</v>
      </c>
      <c r="N337" s="304">
        <f t="shared" si="86"/>
        <v>63.503496700276358</v>
      </c>
      <c r="O337" s="308">
        <v>45</v>
      </c>
      <c r="P337" s="305">
        <f t="shared" si="87"/>
        <v>4356.8874259487648</v>
      </c>
      <c r="Q337" s="309">
        <f t="shared" si="88"/>
        <v>3.9018999999999999</v>
      </c>
      <c r="R337" s="367">
        <f t="shared" si="95"/>
        <v>123.0168479835222</v>
      </c>
      <c r="S337" s="302">
        <v>21700</v>
      </c>
      <c r="T337" s="307">
        <f t="shared" si="80"/>
        <v>2116.7832233425452</v>
      </c>
      <c r="U337" s="101">
        <f t="shared" si="89"/>
        <v>715.47272948978025</v>
      </c>
      <c r="V337" s="304">
        <f t="shared" si="90"/>
        <v>42.335664466850908</v>
      </c>
      <c r="W337" s="308">
        <v>30</v>
      </c>
      <c r="X337" s="305">
        <f t="shared" si="91"/>
        <v>2904.5916172991765</v>
      </c>
      <c r="Y337" s="309">
        <f t="shared" si="92"/>
        <v>2.6013000000000002</v>
      </c>
    </row>
    <row r="338" spans="1:25" ht="15.75" customHeight="1" x14ac:dyDescent="0.2">
      <c r="A338" s="424">
        <v>321</v>
      </c>
      <c r="B338" s="301">
        <f t="shared" si="93"/>
        <v>49.253485627310859</v>
      </c>
      <c r="C338" s="302">
        <v>21700</v>
      </c>
      <c r="D338" s="303">
        <f t="shared" ref="D338:D401" si="96">12*(1/B338*C338)</f>
        <v>5286.9354662608739</v>
      </c>
      <c r="E338" s="304">
        <f t="shared" si="81"/>
        <v>1786.9841875961752</v>
      </c>
      <c r="F338" s="304">
        <f t="shared" si="82"/>
        <v>105.73870932521749</v>
      </c>
      <c r="G338" s="101">
        <v>75</v>
      </c>
      <c r="H338" s="305">
        <f t="shared" si="83"/>
        <v>7254.6583631822659</v>
      </c>
      <c r="I338" s="309">
        <f t="shared" si="84"/>
        <v>6.5172999999999996</v>
      </c>
      <c r="J338" s="329">
        <f t="shared" si="94"/>
        <v>82.089142712184767</v>
      </c>
      <c r="K338" s="302">
        <v>21700</v>
      </c>
      <c r="L338" s="307">
        <f t="shared" ref="L338:L401" si="97">12*(1/J338*K338)</f>
        <v>3172.1612797565249</v>
      </c>
      <c r="M338" s="304">
        <f t="shared" si="85"/>
        <v>1072.1905125577052</v>
      </c>
      <c r="N338" s="304">
        <f t="shared" si="86"/>
        <v>63.4432255951305</v>
      </c>
      <c r="O338" s="308">
        <v>45</v>
      </c>
      <c r="P338" s="305">
        <f t="shared" si="87"/>
        <v>4352.7950179093605</v>
      </c>
      <c r="Q338" s="309">
        <f t="shared" si="88"/>
        <v>3.9104000000000001</v>
      </c>
      <c r="R338" s="367">
        <f t="shared" si="95"/>
        <v>123.13371406827714</v>
      </c>
      <c r="S338" s="302">
        <v>21700</v>
      </c>
      <c r="T338" s="307">
        <f t="shared" ref="T338:T401" si="98">12*(1/R338*S338)</f>
        <v>2114.7741865043495</v>
      </c>
      <c r="U338" s="101">
        <f t="shared" si="89"/>
        <v>714.79367503847004</v>
      </c>
      <c r="V338" s="304">
        <f t="shared" si="90"/>
        <v>42.295483730086993</v>
      </c>
      <c r="W338" s="308">
        <v>30</v>
      </c>
      <c r="X338" s="305">
        <f t="shared" si="91"/>
        <v>2901.8633452729068</v>
      </c>
      <c r="Y338" s="309">
        <f t="shared" si="92"/>
        <v>2.6069</v>
      </c>
    </row>
    <row r="339" spans="1:25" ht="15.75" customHeight="1" x14ac:dyDescent="0.2">
      <c r="A339" s="424">
        <v>322</v>
      </c>
      <c r="B339" s="301">
        <f t="shared" si="93"/>
        <v>49.300114308161049</v>
      </c>
      <c r="C339" s="302">
        <v>21700</v>
      </c>
      <c r="D339" s="303">
        <f t="shared" si="96"/>
        <v>5281.9350148422254</v>
      </c>
      <c r="E339" s="304">
        <f t="shared" ref="E339:E402" si="99">D339*33.8%</f>
        <v>1785.2940350166721</v>
      </c>
      <c r="F339" s="304">
        <f t="shared" ref="F339:F402" si="100">D339*2%</f>
        <v>105.6387002968445</v>
      </c>
      <c r="G339" s="101">
        <v>75</v>
      </c>
      <c r="H339" s="305">
        <f t="shared" ref="H339:H402" si="101">SUM(D339:G339)</f>
        <v>7247.8677501557422</v>
      </c>
      <c r="I339" s="309">
        <f t="shared" ref="I339:I402" si="102">ROUND(A339/B339,4)</f>
        <v>6.5313999999999997</v>
      </c>
      <c r="J339" s="329">
        <f t="shared" si="94"/>
        <v>82.166857180268423</v>
      </c>
      <c r="K339" s="302">
        <v>21700</v>
      </c>
      <c r="L339" s="307">
        <f t="shared" si="97"/>
        <v>3169.1610089053347</v>
      </c>
      <c r="M339" s="304">
        <f t="shared" ref="M339:M402" si="103">L339*33.8%</f>
        <v>1071.176421010003</v>
      </c>
      <c r="N339" s="304">
        <f t="shared" ref="N339:N402" si="104">L339*2%</f>
        <v>63.383220178106697</v>
      </c>
      <c r="O339" s="308">
        <v>45</v>
      </c>
      <c r="P339" s="305">
        <f t="shared" ref="P339:P402" si="105">SUM(L339:O339)</f>
        <v>4348.7206500934444</v>
      </c>
      <c r="Q339" s="309">
        <f t="shared" ref="Q339:Q402" si="106">ROUND(A339/J339,4)</f>
        <v>3.9188999999999998</v>
      </c>
      <c r="R339" s="367">
        <f t="shared" si="95"/>
        <v>123.25028577040261</v>
      </c>
      <c r="S339" s="302">
        <v>21700</v>
      </c>
      <c r="T339" s="307">
        <f t="shared" si="98"/>
        <v>2112.7740059368898</v>
      </c>
      <c r="U339" s="101">
        <f t="shared" ref="U339:U402" si="107">T339*33.8%</f>
        <v>714.11761400666865</v>
      </c>
      <c r="V339" s="304">
        <f t="shared" ref="V339:V402" si="108">T339*2%</f>
        <v>42.2554801187378</v>
      </c>
      <c r="W339" s="308">
        <v>30</v>
      </c>
      <c r="X339" s="305">
        <f t="shared" ref="X339:X402" si="109">SUM(T339:W339)</f>
        <v>2899.1471000622964</v>
      </c>
      <c r="Y339" s="309">
        <f t="shared" ref="Y339:Y402" si="110">ROUND(A339/R339,4)</f>
        <v>2.6126</v>
      </c>
    </row>
    <row r="340" spans="1:25" ht="15.75" customHeight="1" x14ac:dyDescent="0.2">
      <c r="A340" s="424">
        <v>323</v>
      </c>
      <c r="B340" s="301">
        <f t="shared" si="93"/>
        <v>49.346625966212677</v>
      </c>
      <c r="C340" s="302">
        <v>21700</v>
      </c>
      <c r="D340" s="303">
        <f t="shared" si="96"/>
        <v>5276.956527449197</v>
      </c>
      <c r="E340" s="304">
        <f t="shared" si="99"/>
        <v>1783.6113062778284</v>
      </c>
      <c r="F340" s="304">
        <f t="shared" si="100"/>
        <v>105.53913054898395</v>
      </c>
      <c r="G340" s="101">
        <v>75</v>
      </c>
      <c r="H340" s="305">
        <f t="shared" si="101"/>
        <v>7241.1069642760094</v>
      </c>
      <c r="I340" s="309">
        <f t="shared" si="102"/>
        <v>6.5454999999999997</v>
      </c>
      <c r="J340" s="329">
        <f t="shared" si="94"/>
        <v>82.244376610354465</v>
      </c>
      <c r="K340" s="302">
        <v>21700</v>
      </c>
      <c r="L340" s="307">
        <f t="shared" si="97"/>
        <v>3166.1739164695182</v>
      </c>
      <c r="M340" s="304">
        <f t="shared" si="103"/>
        <v>1070.1667837666971</v>
      </c>
      <c r="N340" s="304">
        <f t="shared" si="104"/>
        <v>63.323478329390362</v>
      </c>
      <c r="O340" s="308">
        <v>45</v>
      </c>
      <c r="P340" s="305">
        <f t="shared" si="105"/>
        <v>4344.6641785656057</v>
      </c>
      <c r="Q340" s="309">
        <f t="shared" si="106"/>
        <v>3.9272999999999998</v>
      </c>
      <c r="R340" s="367">
        <f t="shared" si="95"/>
        <v>123.36656491553168</v>
      </c>
      <c r="S340" s="302">
        <v>21700</v>
      </c>
      <c r="T340" s="307">
        <f t="shared" si="98"/>
        <v>2110.7826109796788</v>
      </c>
      <c r="U340" s="101">
        <f t="shared" si="107"/>
        <v>713.44452251113137</v>
      </c>
      <c r="V340" s="304">
        <f t="shared" si="108"/>
        <v>42.215652219593579</v>
      </c>
      <c r="W340" s="308">
        <v>30</v>
      </c>
      <c r="X340" s="305">
        <f t="shared" si="109"/>
        <v>2896.4427857104038</v>
      </c>
      <c r="Y340" s="309">
        <f t="shared" si="110"/>
        <v>2.6181999999999999</v>
      </c>
    </row>
    <row r="341" spans="1:25" ht="15.75" customHeight="1" x14ac:dyDescent="0.2">
      <c r="A341" s="424">
        <v>324</v>
      </c>
      <c r="B341" s="301">
        <f t="shared" si="93"/>
        <v>49.393021324946936</v>
      </c>
      <c r="C341" s="302">
        <v>21700</v>
      </c>
      <c r="D341" s="303">
        <f t="shared" si="96"/>
        <v>5271.9998294269108</v>
      </c>
      <c r="E341" s="304">
        <f t="shared" si="99"/>
        <v>1781.9359423462956</v>
      </c>
      <c r="F341" s="304">
        <f t="shared" si="100"/>
        <v>105.43999658853822</v>
      </c>
      <c r="G341" s="101">
        <v>75</v>
      </c>
      <c r="H341" s="305">
        <f t="shared" si="101"/>
        <v>7234.375768361745</v>
      </c>
      <c r="I341" s="309">
        <f t="shared" si="102"/>
        <v>6.5595999999999997</v>
      </c>
      <c r="J341" s="329">
        <f t="shared" si="94"/>
        <v>82.321702208244901</v>
      </c>
      <c r="K341" s="302">
        <v>21700</v>
      </c>
      <c r="L341" s="307">
        <f t="shared" si="97"/>
        <v>3163.1998976561463</v>
      </c>
      <c r="M341" s="304">
        <f t="shared" si="103"/>
        <v>1069.1615654077773</v>
      </c>
      <c r="N341" s="304">
        <f t="shared" si="104"/>
        <v>63.263997953122924</v>
      </c>
      <c r="O341" s="308">
        <v>45</v>
      </c>
      <c r="P341" s="305">
        <f t="shared" si="105"/>
        <v>4340.6254610170472</v>
      </c>
      <c r="Q341" s="309">
        <f t="shared" si="106"/>
        <v>3.9358</v>
      </c>
      <c r="R341" s="367">
        <f t="shared" si="95"/>
        <v>123.48255331236733</v>
      </c>
      <c r="S341" s="302">
        <v>21700</v>
      </c>
      <c r="T341" s="307">
        <f t="shared" si="98"/>
        <v>2108.7999317707645</v>
      </c>
      <c r="U341" s="101">
        <f t="shared" si="107"/>
        <v>712.77437693851834</v>
      </c>
      <c r="V341" s="304">
        <f t="shared" si="108"/>
        <v>42.17599863541529</v>
      </c>
      <c r="W341" s="308">
        <v>30</v>
      </c>
      <c r="X341" s="305">
        <f t="shared" si="109"/>
        <v>2893.7503073446983</v>
      </c>
      <c r="Y341" s="309">
        <f t="shared" si="110"/>
        <v>2.6238999999999999</v>
      </c>
    </row>
    <row r="342" spans="1:25" ht="15.75" customHeight="1" x14ac:dyDescent="0.2">
      <c r="A342" s="424">
        <v>325</v>
      </c>
      <c r="B342" s="301">
        <f t="shared" si="93"/>
        <v>49.43930110115636</v>
      </c>
      <c r="C342" s="302">
        <v>21700</v>
      </c>
      <c r="D342" s="303">
        <f t="shared" si="96"/>
        <v>5267.0647480878197</v>
      </c>
      <c r="E342" s="304">
        <f t="shared" si="99"/>
        <v>1780.267884853683</v>
      </c>
      <c r="F342" s="304">
        <f t="shared" si="100"/>
        <v>105.34129496175639</v>
      </c>
      <c r="G342" s="101">
        <v>75</v>
      </c>
      <c r="H342" s="305">
        <f t="shared" si="101"/>
        <v>7227.6739279032599</v>
      </c>
      <c r="I342" s="309">
        <f t="shared" si="102"/>
        <v>6.5736999999999997</v>
      </c>
      <c r="J342" s="329">
        <f t="shared" si="94"/>
        <v>82.398835168593934</v>
      </c>
      <c r="K342" s="302">
        <v>21700</v>
      </c>
      <c r="L342" s="307">
        <f t="shared" si="97"/>
        <v>3160.2388488526922</v>
      </c>
      <c r="M342" s="304">
        <f t="shared" si="103"/>
        <v>1068.1607309122098</v>
      </c>
      <c r="N342" s="304">
        <f t="shared" si="104"/>
        <v>63.204776977053847</v>
      </c>
      <c r="O342" s="308">
        <v>45</v>
      </c>
      <c r="P342" s="305">
        <f t="shared" si="105"/>
        <v>4336.6043567419565</v>
      </c>
      <c r="Q342" s="309">
        <f t="shared" si="106"/>
        <v>3.9441999999999999</v>
      </c>
      <c r="R342" s="367">
        <f t="shared" si="95"/>
        <v>123.5982527528909</v>
      </c>
      <c r="S342" s="302">
        <v>21700</v>
      </c>
      <c r="T342" s="307">
        <f t="shared" si="98"/>
        <v>2106.825899235128</v>
      </c>
      <c r="U342" s="101">
        <f t="shared" si="107"/>
        <v>712.10715394147314</v>
      </c>
      <c r="V342" s="304">
        <f t="shared" si="108"/>
        <v>42.136517984702557</v>
      </c>
      <c r="W342" s="308">
        <v>30</v>
      </c>
      <c r="X342" s="305">
        <f t="shared" si="109"/>
        <v>2891.0695711613034</v>
      </c>
      <c r="Y342" s="309">
        <f t="shared" si="110"/>
        <v>2.6295000000000002</v>
      </c>
    </row>
    <row r="343" spans="1:25" ht="15.75" customHeight="1" x14ac:dyDescent="0.2">
      <c r="A343" s="424">
        <v>326</v>
      </c>
      <c r="B343" s="301">
        <f t="shared" si="93"/>
        <v>49.485466005027156</v>
      </c>
      <c r="C343" s="302">
        <v>21700</v>
      </c>
      <c r="D343" s="303">
        <f t="shared" si="96"/>
        <v>5262.1511126831938</v>
      </c>
      <c r="E343" s="304">
        <f t="shared" si="99"/>
        <v>1778.6070760869193</v>
      </c>
      <c r="F343" s="304">
        <f t="shared" si="100"/>
        <v>105.24302225366388</v>
      </c>
      <c r="G343" s="101">
        <v>75</v>
      </c>
      <c r="H343" s="305">
        <f t="shared" si="101"/>
        <v>7221.0012110237767</v>
      </c>
      <c r="I343" s="309">
        <f t="shared" si="102"/>
        <v>6.5877999999999997</v>
      </c>
      <c r="J343" s="329">
        <f t="shared" si="94"/>
        <v>82.475776675045267</v>
      </c>
      <c r="K343" s="302">
        <v>21700</v>
      </c>
      <c r="L343" s="307">
        <f t="shared" si="97"/>
        <v>3157.2906676099155</v>
      </c>
      <c r="M343" s="304">
        <f t="shared" si="103"/>
        <v>1067.1642456521513</v>
      </c>
      <c r="N343" s="304">
        <f t="shared" si="104"/>
        <v>63.14581335219831</v>
      </c>
      <c r="O343" s="308">
        <v>45</v>
      </c>
      <c r="P343" s="305">
        <f t="shared" si="105"/>
        <v>4332.6007266142651</v>
      </c>
      <c r="Q343" s="309">
        <f t="shared" si="106"/>
        <v>3.9527000000000001</v>
      </c>
      <c r="R343" s="367">
        <f t="shared" si="95"/>
        <v>123.71366501256789</v>
      </c>
      <c r="S343" s="302">
        <v>21700</v>
      </c>
      <c r="T343" s="307">
        <f t="shared" si="98"/>
        <v>2104.8604450732773</v>
      </c>
      <c r="U343" s="101">
        <f t="shared" si="107"/>
        <v>711.44283043476764</v>
      </c>
      <c r="V343" s="304">
        <f t="shared" si="108"/>
        <v>42.09720890146555</v>
      </c>
      <c r="W343" s="308">
        <v>30</v>
      </c>
      <c r="X343" s="305">
        <f t="shared" si="109"/>
        <v>2888.4004844095102</v>
      </c>
      <c r="Y343" s="309">
        <f t="shared" si="110"/>
        <v>2.6351</v>
      </c>
    </row>
    <row r="344" spans="1:25" ht="15.75" customHeight="1" x14ac:dyDescent="0.2">
      <c r="A344" s="424">
        <v>327</v>
      </c>
      <c r="B344" s="301">
        <f t="shared" si="93"/>
        <v>49.531516740220006</v>
      </c>
      <c r="C344" s="302">
        <v>21700</v>
      </c>
      <c r="D344" s="303">
        <f t="shared" si="96"/>
        <v>5257.2587543751306</v>
      </c>
      <c r="E344" s="304">
        <f t="shared" si="99"/>
        <v>1776.9534589787941</v>
      </c>
      <c r="F344" s="304">
        <f t="shared" si="100"/>
        <v>105.14517508750261</v>
      </c>
      <c r="G344" s="101">
        <v>75</v>
      </c>
      <c r="H344" s="305">
        <f t="shared" si="101"/>
        <v>7214.3573884414282</v>
      </c>
      <c r="I344" s="309">
        <f t="shared" si="102"/>
        <v>6.6018999999999997</v>
      </c>
      <c r="J344" s="329">
        <f t="shared" si="94"/>
        <v>82.552527900366684</v>
      </c>
      <c r="K344" s="302">
        <v>21700</v>
      </c>
      <c r="L344" s="307">
        <f t="shared" si="97"/>
        <v>3154.3552526250787</v>
      </c>
      <c r="M344" s="304">
        <f t="shared" si="103"/>
        <v>1066.1720753872764</v>
      </c>
      <c r="N344" s="304">
        <f t="shared" si="104"/>
        <v>63.087105052501578</v>
      </c>
      <c r="O344" s="308">
        <v>45</v>
      </c>
      <c r="P344" s="305">
        <f t="shared" si="105"/>
        <v>4328.6144330648567</v>
      </c>
      <c r="Q344" s="309">
        <f t="shared" si="106"/>
        <v>3.9611000000000001</v>
      </c>
      <c r="R344" s="367">
        <f t="shared" si="95"/>
        <v>123.82879185055</v>
      </c>
      <c r="S344" s="302">
        <v>21700</v>
      </c>
      <c r="T344" s="307">
        <f t="shared" si="98"/>
        <v>2102.9035017500528</v>
      </c>
      <c r="U344" s="101">
        <f t="shared" si="107"/>
        <v>710.78138359151774</v>
      </c>
      <c r="V344" s="304">
        <f t="shared" si="108"/>
        <v>42.058070035001059</v>
      </c>
      <c r="W344" s="308">
        <v>30</v>
      </c>
      <c r="X344" s="305">
        <f t="shared" si="109"/>
        <v>2885.7429553765714</v>
      </c>
      <c r="Y344" s="309">
        <f t="shared" si="110"/>
        <v>2.6406999999999998</v>
      </c>
    </row>
    <row r="345" spans="1:25" ht="15.75" customHeight="1" x14ac:dyDescent="0.2">
      <c r="A345" s="424">
        <v>328</v>
      </c>
      <c r="B345" s="301">
        <f t="shared" si="93"/>
        <v>49.577454003949839</v>
      </c>
      <c r="C345" s="302">
        <v>21700</v>
      </c>
      <c r="D345" s="303">
        <f t="shared" si="96"/>
        <v>5252.3875062090501</v>
      </c>
      <c r="E345" s="304">
        <f t="shared" si="99"/>
        <v>1775.3069770986588</v>
      </c>
      <c r="F345" s="304">
        <f t="shared" si="100"/>
        <v>105.04775012418101</v>
      </c>
      <c r="G345" s="101">
        <v>75</v>
      </c>
      <c r="H345" s="305">
        <f t="shared" si="101"/>
        <v>7207.7422334318899</v>
      </c>
      <c r="I345" s="309">
        <f t="shared" si="102"/>
        <v>6.6158999999999999</v>
      </c>
      <c r="J345" s="329">
        <f t="shared" si="94"/>
        <v>82.62909000658307</v>
      </c>
      <c r="K345" s="302">
        <v>21700</v>
      </c>
      <c r="L345" s="307">
        <f t="shared" si="97"/>
        <v>3151.4325037254298</v>
      </c>
      <c r="M345" s="304">
        <f t="shared" si="103"/>
        <v>1065.1841862591953</v>
      </c>
      <c r="N345" s="304">
        <f t="shared" si="104"/>
        <v>63.028650074508597</v>
      </c>
      <c r="O345" s="308">
        <v>45</v>
      </c>
      <c r="P345" s="305">
        <f t="shared" si="105"/>
        <v>4324.6453400591336</v>
      </c>
      <c r="Q345" s="309">
        <f t="shared" si="106"/>
        <v>3.9695</v>
      </c>
      <c r="R345" s="367">
        <f t="shared" si="95"/>
        <v>123.9436350098746</v>
      </c>
      <c r="S345" s="302">
        <v>21700</v>
      </c>
      <c r="T345" s="307">
        <f t="shared" si="98"/>
        <v>2100.9550024836203</v>
      </c>
      <c r="U345" s="101">
        <f t="shared" si="107"/>
        <v>710.12279083946362</v>
      </c>
      <c r="V345" s="304">
        <f t="shared" si="108"/>
        <v>42.01910004967241</v>
      </c>
      <c r="W345" s="308">
        <v>30</v>
      </c>
      <c r="X345" s="305">
        <f t="shared" si="109"/>
        <v>2883.0968933727563</v>
      </c>
      <c r="Y345" s="309">
        <f t="shared" si="110"/>
        <v>2.6463999999999999</v>
      </c>
    </row>
    <row r="346" spans="1:25" ht="15.75" customHeight="1" x14ac:dyDescent="0.2">
      <c r="A346" s="424">
        <v>329</v>
      </c>
      <c r="B346" s="301">
        <f t="shared" si="93"/>
        <v>49.62327848706429</v>
      </c>
      <c r="C346" s="302">
        <v>21700</v>
      </c>
      <c r="D346" s="303">
        <f t="shared" si="96"/>
        <v>5247.5372030866638</v>
      </c>
      <c r="E346" s="304">
        <f t="shared" si="99"/>
        <v>1773.6675746432923</v>
      </c>
      <c r="F346" s="304">
        <f t="shared" si="100"/>
        <v>104.95074406173327</v>
      </c>
      <c r="G346" s="101">
        <v>75</v>
      </c>
      <c r="H346" s="305">
        <f t="shared" si="101"/>
        <v>7201.1555217916894</v>
      </c>
      <c r="I346" s="309">
        <f t="shared" si="102"/>
        <v>6.63</v>
      </c>
      <c r="J346" s="329">
        <f t="shared" si="94"/>
        <v>82.705464145107157</v>
      </c>
      <c r="K346" s="302">
        <v>21700</v>
      </c>
      <c r="L346" s="307">
        <f t="shared" si="97"/>
        <v>3148.5223218519986</v>
      </c>
      <c r="M346" s="304">
        <f t="shared" si="103"/>
        <v>1064.2005447859754</v>
      </c>
      <c r="N346" s="304">
        <f t="shared" si="104"/>
        <v>62.970446437039975</v>
      </c>
      <c r="O346" s="308">
        <v>45</v>
      </c>
      <c r="P346" s="305">
        <f t="shared" si="105"/>
        <v>4320.693313075014</v>
      </c>
      <c r="Q346" s="309">
        <f t="shared" si="106"/>
        <v>3.9780000000000002</v>
      </c>
      <c r="R346" s="367">
        <f t="shared" si="95"/>
        <v>124.05819621766072</v>
      </c>
      <c r="S346" s="302">
        <v>21700</v>
      </c>
      <c r="T346" s="307">
        <f t="shared" si="98"/>
        <v>2099.0148812346661</v>
      </c>
      <c r="U346" s="101">
        <f t="shared" si="107"/>
        <v>709.46702985731702</v>
      </c>
      <c r="V346" s="304">
        <f t="shared" si="108"/>
        <v>41.980297624693321</v>
      </c>
      <c r="W346" s="308">
        <v>30</v>
      </c>
      <c r="X346" s="305">
        <f t="shared" si="109"/>
        <v>2880.4622087166763</v>
      </c>
      <c r="Y346" s="309">
        <f t="shared" si="110"/>
        <v>2.6520000000000001</v>
      </c>
    </row>
    <row r="347" spans="1:25" ht="15.75" customHeight="1" x14ac:dyDescent="0.2">
      <c r="A347" s="283">
        <v>330</v>
      </c>
      <c r="B347" s="301">
        <f t="shared" si="93"/>
        <v>49.66899087412105</v>
      </c>
      <c r="C347" s="302">
        <v>21700</v>
      </c>
      <c r="D347" s="303">
        <f t="shared" si="96"/>
        <v>5242.7076817394282</v>
      </c>
      <c r="E347" s="304">
        <f t="shared" si="99"/>
        <v>1772.0351964279266</v>
      </c>
      <c r="F347" s="304">
        <f t="shared" si="100"/>
        <v>104.85415363478856</v>
      </c>
      <c r="G347" s="101">
        <v>75</v>
      </c>
      <c r="H347" s="305">
        <f t="shared" si="101"/>
        <v>7194.5970318021436</v>
      </c>
      <c r="I347" s="309">
        <f t="shared" si="102"/>
        <v>6.6440000000000001</v>
      </c>
      <c r="J347" s="329">
        <f t="shared" si="94"/>
        <v>82.781651456868417</v>
      </c>
      <c r="K347" s="302">
        <v>21700</v>
      </c>
      <c r="L347" s="307">
        <f t="shared" si="97"/>
        <v>3145.6246090436566</v>
      </c>
      <c r="M347" s="304">
        <f t="shared" si="103"/>
        <v>1063.2211178567559</v>
      </c>
      <c r="N347" s="304">
        <f t="shared" si="104"/>
        <v>62.912492180873137</v>
      </c>
      <c r="O347" s="308">
        <v>45</v>
      </c>
      <c r="P347" s="305">
        <f t="shared" si="105"/>
        <v>4316.7582190812855</v>
      </c>
      <c r="Q347" s="309">
        <f t="shared" si="106"/>
        <v>3.9864000000000002</v>
      </c>
      <c r="R347" s="367">
        <f t="shared" si="95"/>
        <v>124.17247718530263</v>
      </c>
      <c r="S347" s="302">
        <v>21700</v>
      </c>
      <c r="T347" s="307">
        <f t="shared" si="98"/>
        <v>2097.0830726957711</v>
      </c>
      <c r="U347" s="101">
        <f t="shared" si="107"/>
        <v>708.81407857117051</v>
      </c>
      <c r="V347" s="304">
        <f t="shared" si="108"/>
        <v>41.941661453915422</v>
      </c>
      <c r="W347" s="308">
        <v>30</v>
      </c>
      <c r="X347" s="305">
        <f t="shared" si="109"/>
        <v>2877.8388127208568</v>
      </c>
      <c r="Y347" s="309">
        <f t="shared" si="110"/>
        <v>2.6576</v>
      </c>
    </row>
    <row r="348" spans="1:25" ht="15.75" customHeight="1" x14ac:dyDescent="0.2">
      <c r="A348" s="424">
        <v>331</v>
      </c>
      <c r="B348" s="301">
        <f t="shared" si="93"/>
        <v>49.714591843463914</v>
      </c>
      <c r="C348" s="302">
        <v>21700</v>
      </c>
      <c r="D348" s="303">
        <f t="shared" si="96"/>
        <v>5237.8987807024578</v>
      </c>
      <c r="E348" s="304">
        <f t="shared" si="99"/>
        <v>1770.4097878774305</v>
      </c>
      <c r="F348" s="304">
        <f t="shared" si="100"/>
        <v>104.75797561404916</v>
      </c>
      <c r="G348" s="101">
        <v>75</v>
      </c>
      <c r="H348" s="305">
        <f t="shared" si="101"/>
        <v>7188.0665441939382</v>
      </c>
      <c r="I348" s="309">
        <f t="shared" si="102"/>
        <v>6.6580000000000004</v>
      </c>
      <c r="J348" s="329">
        <f t="shared" si="94"/>
        <v>82.857653072439859</v>
      </c>
      <c r="K348" s="302">
        <v>21700</v>
      </c>
      <c r="L348" s="307">
        <f t="shared" si="97"/>
        <v>3142.7392684214747</v>
      </c>
      <c r="M348" s="304">
        <f t="shared" si="103"/>
        <v>1062.2458727264584</v>
      </c>
      <c r="N348" s="304">
        <f t="shared" si="104"/>
        <v>62.854785368429496</v>
      </c>
      <c r="O348" s="308">
        <v>45</v>
      </c>
      <c r="P348" s="305">
        <f t="shared" si="105"/>
        <v>4312.8399265163625</v>
      </c>
      <c r="Q348" s="309">
        <f t="shared" si="106"/>
        <v>3.9948000000000001</v>
      </c>
      <c r="R348" s="367">
        <f t="shared" si="95"/>
        <v>124.28647960865977</v>
      </c>
      <c r="S348" s="302">
        <v>21700</v>
      </c>
      <c r="T348" s="307">
        <f t="shared" si="98"/>
        <v>2095.1595122809836</v>
      </c>
      <c r="U348" s="101">
        <f t="shared" si="107"/>
        <v>708.16391515097234</v>
      </c>
      <c r="V348" s="304">
        <f t="shared" si="108"/>
        <v>41.903190245619669</v>
      </c>
      <c r="W348" s="308">
        <v>30</v>
      </c>
      <c r="X348" s="305">
        <f t="shared" si="109"/>
        <v>2875.2266176775752</v>
      </c>
      <c r="Y348" s="309">
        <f t="shared" si="110"/>
        <v>2.6631999999999998</v>
      </c>
    </row>
    <row r="349" spans="1:25" ht="15.75" customHeight="1" x14ac:dyDescent="0.2">
      <c r="A349" s="424">
        <v>332</v>
      </c>
      <c r="B349" s="301">
        <f t="shared" si="93"/>
        <v>49.760082067297823</v>
      </c>
      <c r="C349" s="302">
        <v>21700</v>
      </c>
      <c r="D349" s="303">
        <f t="shared" si="96"/>
        <v>5233.1103402888903</v>
      </c>
      <c r="E349" s="304">
        <f t="shared" si="99"/>
        <v>1768.7912950176446</v>
      </c>
      <c r="F349" s="304">
        <f t="shared" si="100"/>
        <v>104.66220680577781</v>
      </c>
      <c r="G349" s="101">
        <v>75</v>
      </c>
      <c r="H349" s="305">
        <f t="shared" si="101"/>
        <v>7181.5638421123122</v>
      </c>
      <c r="I349" s="309">
        <f t="shared" si="102"/>
        <v>6.6719999999999997</v>
      </c>
      <c r="J349" s="329">
        <f t="shared" si="94"/>
        <v>82.933470112163036</v>
      </c>
      <c r="K349" s="302">
        <v>21700</v>
      </c>
      <c r="L349" s="307">
        <f t="shared" si="97"/>
        <v>3139.8662041733342</v>
      </c>
      <c r="M349" s="304">
        <f t="shared" si="103"/>
        <v>1061.2747770105868</v>
      </c>
      <c r="N349" s="304">
        <f t="shared" si="104"/>
        <v>62.797324083466684</v>
      </c>
      <c r="O349" s="308">
        <v>45</v>
      </c>
      <c r="P349" s="305">
        <f t="shared" si="105"/>
        <v>4308.9383052673875</v>
      </c>
      <c r="Q349" s="309">
        <f t="shared" si="106"/>
        <v>4.0031999999999996</v>
      </c>
      <c r="R349" s="367">
        <f t="shared" si="95"/>
        <v>124.40020516824455</v>
      </c>
      <c r="S349" s="302">
        <v>21700</v>
      </c>
      <c r="T349" s="307">
        <f t="shared" si="98"/>
        <v>2093.2441361155561</v>
      </c>
      <c r="U349" s="101">
        <f t="shared" si="107"/>
        <v>707.51651800705793</v>
      </c>
      <c r="V349" s="304">
        <f t="shared" si="108"/>
        <v>41.864882722311123</v>
      </c>
      <c r="W349" s="308">
        <v>30</v>
      </c>
      <c r="X349" s="305">
        <f t="shared" si="109"/>
        <v>2872.6255368449251</v>
      </c>
      <c r="Y349" s="309">
        <f t="shared" si="110"/>
        <v>2.6688000000000001</v>
      </c>
    </row>
    <row r="350" spans="1:25" ht="15.75" customHeight="1" x14ac:dyDescent="0.2">
      <c r="A350" s="424">
        <v>333</v>
      </c>
      <c r="B350" s="301">
        <f t="shared" si="93"/>
        <v>49.805462211762716</v>
      </c>
      <c r="C350" s="302">
        <v>21700</v>
      </c>
      <c r="D350" s="303">
        <f t="shared" si="96"/>
        <v>5228.3422025646914</v>
      </c>
      <c r="E350" s="304">
        <f t="shared" si="99"/>
        <v>1767.1796644668655</v>
      </c>
      <c r="F350" s="304">
        <f t="shared" si="100"/>
        <v>104.56684405129383</v>
      </c>
      <c r="G350" s="101">
        <v>75</v>
      </c>
      <c r="H350" s="305">
        <f t="shared" si="101"/>
        <v>7175.0887110828508</v>
      </c>
      <c r="I350" s="309">
        <f t="shared" si="102"/>
        <v>6.6859999999999999</v>
      </c>
      <c r="J350" s="329">
        <f t="shared" si="94"/>
        <v>83.009103686271203</v>
      </c>
      <c r="K350" s="302">
        <v>21700</v>
      </c>
      <c r="L350" s="307">
        <f t="shared" si="97"/>
        <v>3137.0053215388143</v>
      </c>
      <c r="M350" s="304">
        <f t="shared" si="103"/>
        <v>1060.307798680119</v>
      </c>
      <c r="N350" s="304">
        <f t="shared" si="104"/>
        <v>62.740106430776287</v>
      </c>
      <c r="O350" s="308">
        <v>45</v>
      </c>
      <c r="P350" s="305">
        <f t="shared" si="105"/>
        <v>4305.0532266497094</v>
      </c>
      <c r="Q350" s="309">
        <f t="shared" si="106"/>
        <v>4.0115999999999996</v>
      </c>
      <c r="R350" s="367">
        <f t="shared" si="95"/>
        <v>124.51365552940679</v>
      </c>
      <c r="S350" s="302">
        <v>21700</v>
      </c>
      <c r="T350" s="307">
        <f t="shared" si="98"/>
        <v>2091.3368810258767</v>
      </c>
      <c r="U350" s="101">
        <f t="shared" si="107"/>
        <v>706.8718657867463</v>
      </c>
      <c r="V350" s="304">
        <f t="shared" si="108"/>
        <v>41.826737620517534</v>
      </c>
      <c r="W350" s="308">
        <v>30</v>
      </c>
      <c r="X350" s="305">
        <f t="shared" si="109"/>
        <v>2870.0354844331405</v>
      </c>
      <c r="Y350" s="309">
        <f t="shared" si="110"/>
        <v>2.6743999999999999</v>
      </c>
    </row>
    <row r="351" spans="1:25" ht="15.75" customHeight="1" x14ac:dyDescent="0.2">
      <c r="A351" s="424">
        <v>334</v>
      </c>
      <c r="B351" s="301">
        <f t="shared" si="93"/>
        <v>49.850732937006192</v>
      </c>
      <c r="C351" s="302">
        <v>21700</v>
      </c>
      <c r="D351" s="303">
        <f t="shared" si="96"/>
        <v>5223.5942113239153</v>
      </c>
      <c r="E351" s="304">
        <f t="shared" si="99"/>
        <v>1765.5748434274831</v>
      </c>
      <c r="F351" s="304">
        <f t="shared" si="100"/>
        <v>104.47188422647831</v>
      </c>
      <c r="G351" s="101">
        <v>75</v>
      </c>
      <c r="H351" s="305">
        <f t="shared" si="101"/>
        <v>7168.6409389778764</v>
      </c>
      <c r="I351" s="309">
        <f t="shared" si="102"/>
        <v>6.7</v>
      </c>
      <c r="J351" s="329">
        <f t="shared" si="94"/>
        <v>83.084554895010328</v>
      </c>
      <c r="K351" s="302">
        <v>21700</v>
      </c>
      <c r="L351" s="307">
        <f t="shared" si="97"/>
        <v>3134.1565267943488</v>
      </c>
      <c r="M351" s="304">
        <f t="shared" si="103"/>
        <v>1059.3449060564899</v>
      </c>
      <c r="N351" s="304">
        <f t="shared" si="104"/>
        <v>62.683130535886974</v>
      </c>
      <c r="O351" s="308">
        <v>45</v>
      </c>
      <c r="P351" s="305">
        <f t="shared" si="105"/>
        <v>4301.184563386726</v>
      </c>
      <c r="Q351" s="309">
        <f t="shared" si="106"/>
        <v>4.0199999999999996</v>
      </c>
      <c r="R351" s="367">
        <f t="shared" si="95"/>
        <v>124.62683234251547</v>
      </c>
      <c r="S351" s="302">
        <v>21700</v>
      </c>
      <c r="T351" s="307">
        <f t="shared" si="98"/>
        <v>2089.4376845295665</v>
      </c>
      <c r="U351" s="101">
        <f t="shared" si="107"/>
        <v>706.22993737099341</v>
      </c>
      <c r="V351" s="304">
        <f t="shared" si="108"/>
        <v>41.788753690591328</v>
      </c>
      <c r="W351" s="308">
        <v>30</v>
      </c>
      <c r="X351" s="305">
        <f t="shared" si="109"/>
        <v>2867.4563755911513</v>
      </c>
      <c r="Y351" s="309">
        <f t="shared" si="110"/>
        <v>2.68</v>
      </c>
    </row>
    <row r="352" spans="1:25" ht="15.75" customHeight="1" x14ac:dyDescent="0.2">
      <c r="A352" s="424">
        <v>335</v>
      </c>
      <c r="B352" s="301">
        <f t="shared" si="93"/>
        <v>49.895894897255253</v>
      </c>
      <c r="C352" s="302">
        <v>21700</v>
      </c>
      <c r="D352" s="303">
        <f t="shared" si="96"/>
        <v>5218.8662120643612</v>
      </c>
      <c r="E352" s="304">
        <f t="shared" si="99"/>
        <v>1763.9767796777539</v>
      </c>
      <c r="F352" s="304">
        <f t="shared" si="100"/>
        <v>104.37732424128723</v>
      </c>
      <c r="G352" s="101">
        <v>75</v>
      </c>
      <c r="H352" s="305">
        <f t="shared" si="101"/>
        <v>7162.2203159834025</v>
      </c>
      <c r="I352" s="309">
        <f t="shared" si="102"/>
        <v>6.7140000000000004</v>
      </c>
      <c r="J352" s="329">
        <f t="shared" si="94"/>
        <v>83.159824828758758</v>
      </c>
      <c r="K352" s="302">
        <v>21700</v>
      </c>
      <c r="L352" s="307">
        <f t="shared" si="97"/>
        <v>3131.3197272386165</v>
      </c>
      <c r="M352" s="304">
        <f t="shared" si="103"/>
        <v>1058.3860678066524</v>
      </c>
      <c r="N352" s="304">
        <f t="shared" si="104"/>
        <v>62.626394544772332</v>
      </c>
      <c r="O352" s="308">
        <v>45</v>
      </c>
      <c r="P352" s="305">
        <f t="shared" si="105"/>
        <v>4297.3321895900417</v>
      </c>
      <c r="Q352" s="309">
        <f t="shared" si="106"/>
        <v>4.0284000000000004</v>
      </c>
      <c r="R352" s="367">
        <f t="shared" si="95"/>
        <v>124.73973724313812</v>
      </c>
      <c r="S352" s="302">
        <v>21700</v>
      </c>
      <c r="T352" s="307">
        <f t="shared" si="98"/>
        <v>2087.5464848257443</v>
      </c>
      <c r="U352" s="101">
        <f t="shared" si="107"/>
        <v>705.59071187110146</v>
      </c>
      <c r="V352" s="304">
        <f t="shared" si="108"/>
        <v>41.750929696514888</v>
      </c>
      <c r="W352" s="308">
        <v>30</v>
      </c>
      <c r="X352" s="305">
        <f t="shared" si="109"/>
        <v>2864.8881263933608</v>
      </c>
      <c r="Y352" s="309">
        <f t="shared" si="110"/>
        <v>2.6856</v>
      </c>
    </row>
    <row r="353" spans="1:25" ht="15.75" customHeight="1" x14ac:dyDescent="0.2">
      <c r="A353" s="424">
        <v>336</v>
      </c>
      <c r="B353" s="301">
        <f t="shared" si="93"/>
        <v>49.940948740886881</v>
      </c>
      <c r="C353" s="302">
        <v>21700</v>
      </c>
      <c r="D353" s="303">
        <f t="shared" si="96"/>
        <v>5214.1580519636645</v>
      </c>
      <c r="E353" s="304">
        <f t="shared" si="99"/>
        <v>1762.3854215637184</v>
      </c>
      <c r="F353" s="304">
        <f t="shared" si="100"/>
        <v>104.2831610392733</v>
      </c>
      <c r="G353" s="101">
        <v>75</v>
      </c>
      <c r="H353" s="305">
        <f t="shared" si="101"/>
        <v>7155.8266345666561</v>
      </c>
      <c r="I353" s="309">
        <f t="shared" si="102"/>
        <v>6.7279</v>
      </c>
      <c r="J353" s="329">
        <f t="shared" si="94"/>
        <v>83.234914568144802</v>
      </c>
      <c r="K353" s="302">
        <v>21700</v>
      </c>
      <c r="L353" s="307">
        <f t="shared" si="97"/>
        <v>3128.4948311781995</v>
      </c>
      <c r="M353" s="304">
        <f t="shared" si="103"/>
        <v>1057.4312529382314</v>
      </c>
      <c r="N353" s="304">
        <f t="shared" si="104"/>
        <v>62.569896623563992</v>
      </c>
      <c r="O353" s="308">
        <v>45</v>
      </c>
      <c r="P353" s="305">
        <f t="shared" si="105"/>
        <v>4293.4959807399946</v>
      </c>
      <c r="Q353" s="309">
        <f t="shared" si="106"/>
        <v>4.0368000000000004</v>
      </c>
      <c r="R353" s="367">
        <f t="shared" si="95"/>
        <v>124.8523718522172</v>
      </c>
      <c r="S353" s="302">
        <v>21700</v>
      </c>
      <c r="T353" s="307">
        <f t="shared" si="98"/>
        <v>2085.6632207854664</v>
      </c>
      <c r="U353" s="101">
        <f t="shared" si="107"/>
        <v>704.95416862548757</v>
      </c>
      <c r="V353" s="304">
        <f t="shared" si="108"/>
        <v>41.713264415709325</v>
      </c>
      <c r="W353" s="308">
        <v>30</v>
      </c>
      <c r="X353" s="305">
        <f t="shared" si="109"/>
        <v>2862.3306538266634</v>
      </c>
      <c r="Y353" s="309">
        <f t="shared" si="110"/>
        <v>2.6911999999999998</v>
      </c>
    </row>
    <row r="354" spans="1:25" ht="15.75" customHeight="1" x14ac:dyDescent="0.2">
      <c r="A354" s="424">
        <v>337</v>
      </c>
      <c r="B354" s="301">
        <f t="shared" si="93"/>
        <v>49.985895110497545</v>
      </c>
      <c r="C354" s="302">
        <v>21700</v>
      </c>
      <c r="D354" s="303">
        <f t="shared" si="96"/>
        <v>5209.4695798558059</v>
      </c>
      <c r="E354" s="304">
        <f t="shared" si="99"/>
        <v>1760.8007179912622</v>
      </c>
      <c r="F354" s="304">
        <f t="shared" si="100"/>
        <v>104.18939159711613</v>
      </c>
      <c r="G354" s="101">
        <v>75</v>
      </c>
      <c r="H354" s="305">
        <f t="shared" si="101"/>
        <v>7149.4596894441838</v>
      </c>
      <c r="I354" s="309">
        <f t="shared" si="102"/>
        <v>6.7419000000000002</v>
      </c>
      <c r="J354" s="329">
        <f t="shared" si="94"/>
        <v>83.309825184162577</v>
      </c>
      <c r="K354" s="302">
        <v>21700</v>
      </c>
      <c r="L354" s="307">
        <f t="shared" si="97"/>
        <v>3125.6817479134834</v>
      </c>
      <c r="M354" s="304">
        <f t="shared" si="103"/>
        <v>1056.4804307947572</v>
      </c>
      <c r="N354" s="304">
        <f t="shared" si="104"/>
        <v>62.51363495826967</v>
      </c>
      <c r="O354" s="308">
        <v>45</v>
      </c>
      <c r="P354" s="305">
        <f t="shared" si="105"/>
        <v>4289.6758136665103</v>
      </c>
      <c r="Q354" s="309">
        <f t="shared" si="106"/>
        <v>4.0450999999999997</v>
      </c>
      <c r="R354" s="367">
        <f t="shared" si="95"/>
        <v>124.96473777624385</v>
      </c>
      <c r="S354" s="302">
        <v>21700</v>
      </c>
      <c r="T354" s="307">
        <f t="shared" si="98"/>
        <v>2083.7878319423226</v>
      </c>
      <c r="U354" s="101">
        <f t="shared" si="107"/>
        <v>704.32028719650498</v>
      </c>
      <c r="V354" s="304">
        <f t="shared" si="108"/>
        <v>41.675756638846451</v>
      </c>
      <c r="W354" s="308">
        <v>30</v>
      </c>
      <c r="X354" s="305">
        <f t="shared" si="109"/>
        <v>2859.783875777674</v>
      </c>
      <c r="Y354" s="309">
        <f t="shared" si="110"/>
        <v>2.6968000000000001</v>
      </c>
    </row>
    <row r="355" spans="1:25" ht="15.75" customHeight="1" x14ac:dyDescent="0.2">
      <c r="A355" s="424">
        <v>338</v>
      </c>
      <c r="B355" s="301">
        <f t="shared" si="93"/>
        <v>50.030734642971737</v>
      </c>
      <c r="C355" s="302">
        <v>21700</v>
      </c>
      <c r="D355" s="303">
        <f t="shared" si="96"/>
        <v>5204.8006462079948</v>
      </c>
      <c r="E355" s="304">
        <f t="shared" si="99"/>
        <v>1759.2226184183021</v>
      </c>
      <c r="F355" s="304">
        <f t="shared" si="100"/>
        <v>104.09601292415989</v>
      </c>
      <c r="G355" s="101">
        <v>75</v>
      </c>
      <c r="H355" s="305">
        <f t="shared" si="101"/>
        <v>7143.1192775504569</v>
      </c>
      <c r="I355" s="309">
        <f t="shared" si="102"/>
        <v>6.7557999999999998</v>
      </c>
      <c r="J355" s="329">
        <f t="shared" si="94"/>
        <v>83.384557738286233</v>
      </c>
      <c r="K355" s="302">
        <v>21700</v>
      </c>
      <c r="L355" s="307">
        <f t="shared" si="97"/>
        <v>3122.8803877247965</v>
      </c>
      <c r="M355" s="304">
        <f t="shared" si="103"/>
        <v>1055.5335710509812</v>
      </c>
      <c r="N355" s="304">
        <f t="shared" si="104"/>
        <v>62.457607754495932</v>
      </c>
      <c r="O355" s="308">
        <v>45</v>
      </c>
      <c r="P355" s="305">
        <f t="shared" si="105"/>
        <v>4285.8715665302743</v>
      </c>
      <c r="Q355" s="309">
        <f t="shared" si="106"/>
        <v>4.0534999999999997</v>
      </c>
      <c r="R355" s="367">
        <f t="shared" si="95"/>
        <v>125.07683660742934</v>
      </c>
      <c r="S355" s="302">
        <v>21700</v>
      </c>
      <c r="T355" s="307">
        <f t="shared" si="98"/>
        <v>2081.9202584831974</v>
      </c>
      <c r="U355" s="101">
        <f t="shared" si="107"/>
        <v>703.68904736732065</v>
      </c>
      <c r="V355" s="304">
        <f t="shared" si="108"/>
        <v>41.638405169663947</v>
      </c>
      <c r="W355" s="308">
        <v>30</v>
      </c>
      <c r="X355" s="305">
        <f t="shared" si="109"/>
        <v>2857.2477110201821</v>
      </c>
      <c r="Y355" s="309">
        <f t="shared" si="110"/>
        <v>2.7023000000000001</v>
      </c>
    </row>
    <row r="356" spans="1:25" ht="15.75" customHeight="1" x14ac:dyDescent="0.2">
      <c r="A356" s="424">
        <v>339</v>
      </c>
      <c r="B356" s="301">
        <f t="shared" si="93"/>
        <v>50.075467969549457</v>
      </c>
      <c r="C356" s="302">
        <v>21700</v>
      </c>
      <c r="D356" s="303">
        <f t="shared" si="96"/>
        <v>5200.1511030979764</v>
      </c>
      <c r="E356" s="304">
        <f t="shared" si="99"/>
        <v>1757.6510728471158</v>
      </c>
      <c r="F356" s="304">
        <f t="shared" si="100"/>
        <v>104.00302206195953</v>
      </c>
      <c r="G356" s="101">
        <v>75</v>
      </c>
      <c r="H356" s="305">
        <f t="shared" si="101"/>
        <v>7136.8051980070513</v>
      </c>
      <c r="I356" s="309">
        <f t="shared" si="102"/>
        <v>6.7698</v>
      </c>
      <c r="J356" s="329">
        <f t="shared" si="94"/>
        <v>83.459113282582436</v>
      </c>
      <c r="K356" s="302">
        <v>21700</v>
      </c>
      <c r="L356" s="307">
        <f t="shared" si="97"/>
        <v>3120.0906618587856</v>
      </c>
      <c r="M356" s="304">
        <f t="shared" si="103"/>
        <v>1054.5906437082695</v>
      </c>
      <c r="N356" s="304">
        <f t="shared" si="104"/>
        <v>62.401813237175709</v>
      </c>
      <c r="O356" s="308">
        <v>45</v>
      </c>
      <c r="P356" s="305">
        <f t="shared" si="105"/>
        <v>4282.0831188042312</v>
      </c>
      <c r="Q356" s="309">
        <f t="shared" si="106"/>
        <v>4.0618999999999996</v>
      </c>
      <c r="R356" s="367">
        <f t="shared" si="95"/>
        <v>125.18866992387363</v>
      </c>
      <c r="S356" s="302">
        <v>21700</v>
      </c>
      <c r="T356" s="307">
        <f t="shared" si="98"/>
        <v>2080.0604412391908</v>
      </c>
      <c r="U356" s="101">
        <f t="shared" si="107"/>
        <v>703.06042913884642</v>
      </c>
      <c r="V356" s="304">
        <f t="shared" si="108"/>
        <v>41.601208824783818</v>
      </c>
      <c r="W356" s="308">
        <v>30</v>
      </c>
      <c r="X356" s="305">
        <f t="shared" si="109"/>
        <v>2854.7220792028211</v>
      </c>
      <c r="Y356" s="309">
        <f t="shared" si="110"/>
        <v>2.7079</v>
      </c>
    </row>
    <row r="357" spans="1:25" ht="15.75" customHeight="1" x14ac:dyDescent="0.2">
      <c r="A357" s="283">
        <v>340</v>
      </c>
      <c r="B357" s="301">
        <f t="shared" si="93"/>
        <v>50.120095715892738</v>
      </c>
      <c r="C357" s="302">
        <v>21700</v>
      </c>
      <c r="D357" s="303">
        <f t="shared" si="96"/>
        <v>5195.5208041916994</v>
      </c>
      <c r="E357" s="304">
        <f t="shared" si="99"/>
        <v>1756.0860318167943</v>
      </c>
      <c r="F357" s="304">
        <f t="shared" si="100"/>
        <v>103.91041608383399</v>
      </c>
      <c r="G357" s="101">
        <v>75</v>
      </c>
      <c r="H357" s="305">
        <f t="shared" si="101"/>
        <v>7130.5172520923279</v>
      </c>
      <c r="I357" s="309">
        <f t="shared" si="102"/>
        <v>6.7836999999999996</v>
      </c>
      <c r="J357" s="329">
        <f t="shared" si="94"/>
        <v>83.533492859821237</v>
      </c>
      <c r="K357" s="302">
        <v>21700</v>
      </c>
      <c r="L357" s="307">
        <f t="shared" si="97"/>
        <v>3117.3124825150194</v>
      </c>
      <c r="M357" s="304">
        <f t="shared" si="103"/>
        <v>1053.6516190900763</v>
      </c>
      <c r="N357" s="304">
        <f t="shared" si="104"/>
        <v>62.346249650300386</v>
      </c>
      <c r="O357" s="308">
        <v>45</v>
      </c>
      <c r="P357" s="305">
        <f t="shared" si="105"/>
        <v>4278.3103512553962</v>
      </c>
      <c r="Q357" s="309">
        <f t="shared" si="106"/>
        <v>4.0701999999999998</v>
      </c>
      <c r="R357" s="367">
        <f t="shared" si="95"/>
        <v>125.30023928973183</v>
      </c>
      <c r="S357" s="302">
        <v>21700</v>
      </c>
      <c r="T357" s="307">
        <f t="shared" si="98"/>
        <v>2078.2083216766805</v>
      </c>
      <c r="U357" s="101">
        <f t="shared" si="107"/>
        <v>702.43441272671794</v>
      </c>
      <c r="V357" s="304">
        <f t="shared" si="108"/>
        <v>41.564166433533607</v>
      </c>
      <c r="W357" s="308">
        <v>30</v>
      </c>
      <c r="X357" s="305">
        <f t="shared" si="109"/>
        <v>2852.2069008369317</v>
      </c>
      <c r="Y357" s="309">
        <f t="shared" si="110"/>
        <v>2.7134999999999998</v>
      </c>
    </row>
    <row r="358" spans="1:25" ht="15.75" customHeight="1" x14ac:dyDescent="0.2">
      <c r="A358" s="424">
        <v>341</v>
      </c>
      <c r="B358" s="301">
        <f t="shared" si="93"/>
        <v>50.164618502151114</v>
      </c>
      <c r="C358" s="302">
        <v>21700</v>
      </c>
      <c r="D358" s="303">
        <f t="shared" si="96"/>
        <v>5190.9096047213789</v>
      </c>
      <c r="E358" s="304">
        <f t="shared" si="99"/>
        <v>1754.5274463958258</v>
      </c>
      <c r="F358" s="304">
        <f t="shared" si="100"/>
        <v>103.81819209442757</v>
      </c>
      <c r="G358" s="101">
        <v>75</v>
      </c>
      <c r="H358" s="305">
        <f t="shared" si="101"/>
        <v>7124.2552432116327</v>
      </c>
      <c r="I358" s="309">
        <f t="shared" si="102"/>
        <v>6.7976000000000001</v>
      </c>
      <c r="J358" s="329">
        <f t="shared" si="94"/>
        <v>83.6076975035852</v>
      </c>
      <c r="K358" s="302">
        <v>21700</v>
      </c>
      <c r="L358" s="307">
        <f t="shared" si="97"/>
        <v>3114.5457628328268</v>
      </c>
      <c r="M358" s="304">
        <f t="shared" si="103"/>
        <v>1052.7164678374954</v>
      </c>
      <c r="N358" s="304">
        <f t="shared" si="104"/>
        <v>62.29091525665654</v>
      </c>
      <c r="O358" s="308">
        <v>45</v>
      </c>
      <c r="P358" s="305">
        <f t="shared" si="105"/>
        <v>4274.5531459269787</v>
      </c>
      <c r="Q358" s="309">
        <f t="shared" si="106"/>
        <v>4.0785999999999998</v>
      </c>
      <c r="R358" s="367">
        <f t="shared" si="95"/>
        <v>125.41154625537779</v>
      </c>
      <c r="S358" s="302">
        <v>21700</v>
      </c>
      <c r="T358" s="307">
        <f t="shared" si="98"/>
        <v>2076.3638418885516</v>
      </c>
      <c r="U358" s="101">
        <f t="shared" si="107"/>
        <v>701.81097855833036</v>
      </c>
      <c r="V358" s="304">
        <f t="shared" si="108"/>
        <v>41.527276837771034</v>
      </c>
      <c r="W358" s="308">
        <v>30</v>
      </c>
      <c r="X358" s="305">
        <f t="shared" si="109"/>
        <v>2849.7020972846531</v>
      </c>
      <c r="Y358" s="309">
        <f t="shared" si="110"/>
        <v>2.7189999999999999</v>
      </c>
    </row>
    <row r="359" spans="1:25" ht="15.75" customHeight="1" x14ac:dyDescent="0.2">
      <c r="A359" s="424">
        <v>342</v>
      </c>
      <c r="B359" s="301">
        <f t="shared" si="93"/>
        <v>50.20903694302627</v>
      </c>
      <c r="C359" s="302">
        <v>21700</v>
      </c>
      <c r="D359" s="303">
        <f t="shared" si="96"/>
        <v>5186.3173614639109</v>
      </c>
      <c r="E359" s="304">
        <f t="shared" si="99"/>
        <v>1752.9752681748016</v>
      </c>
      <c r="F359" s="304">
        <f t="shared" si="100"/>
        <v>103.72634722927822</v>
      </c>
      <c r="G359" s="101">
        <v>75</v>
      </c>
      <c r="H359" s="305">
        <f t="shared" si="101"/>
        <v>7118.0189768679902</v>
      </c>
      <c r="I359" s="309">
        <f t="shared" si="102"/>
        <v>6.8114999999999997</v>
      </c>
      <c r="J359" s="329">
        <f t="shared" si="94"/>
        <v>83.681728238377119</v>
      </c>
      <c r="K359" s="302">
        <v>21700</v>
      </c>
      <c r="L359" s="307">
        <f t="shared" si="97"/>
        <v>3111.7904168783457</v>
      </c>
      <c r="M359" s="304">
        <f t="shared" si="103"/>
        <v>1051.7851609048807</v>
      </c>
      <c r="N359" s="304">
        <f t="shared" si="104"/>
        <v>62.235808337566915</v>
      </c>
      <c r="O359" s="308">
        <v>45</v>
      </c>
      <c r="P359" s="305">
        <f t="shared" si="105"/>
        <v>4270.811386120793</v>
      </c>
      <c r="Q359" s="309">
        <f t="shared" si="106"/>
        <v>4.0869</v>
      </c>
      <c r="R359" s="367">
        <f t="shared" si="95"/>
        <v>125.52259235756567</v>
      </c>
      <c r="S359" s="302">
        <v>21700</v>
      </c>
      <c r="T359" s="307">
        <f t="shared" si="98"/>
        <v>2074.5269445855643</v>
      </c>
      <c r="U359" s="101">
        <f t="shared" si="107"/>
        <v>701.19010726992065</v>
      </c>
      <c r="V359" s="304">
        <f t="shared" si="108"/>
        <v>41.490538891711289</v>
      </c>
      <c r="W359" s="308">
        <v>30</v>
      </c>
      <c r="X359" s="305">
        <f t="shared" si="109"/>
        <v>2847.2075907471963</v>
      </c>
      <c r="Y359" s="309">
        <f t="shared" si="110"/>
        <v>2.7246000000000001</v>
      </c>
    </row>
    <row r="360" spans="1:25" ht="15.75" customHeight="1" x14ac:dyDescent="0.2">
      <c r="A360" s="424">
        <v>343</v>
      </c>
      <c r="B360" s="301">
        <f t="shared" si="93"/>
        <v>50.253351647835622</v>
      </c>
      <c r="C360" s="302">
        <v>21700</v>
      </c>
      <c r="D360" s="303">
        <f t="shared" si="96"/>
        <v>5181.7439327196644</v>
      </c>
      <c r="E360" s="304">
        <f t="shared" si="99"/>
        <v>1751.4294492592464</v>
      </c>
      <c r="F360" s="304">
        <f t="shared" si="100"/>
        <v>103.63487865439329</v>
      </c>
      <c r="G360" s="101">
        <v>75</v>
      </c>
      <c r="H360" s="305">
        <f t="shared" si="101"/>
        <v>7111.8082606333037</v>
      </c>
      <c r="I360" s="309">
        <f t="shared" si="102"/>
        <v>6.8254000000000001</v>
      </c>
      <c r="J360" s="329">
        <f t="shared" si="94"/>
        <v>83.755586079726044</v>
      </c>
      <c r="K360" s="302">
        <v>21700</v>
      </c>
      <c r="L360" s="307">
        <f t="shared" si="97"/>
        <v>3109.0463596317986</v>
      </c>
      <c r="M360" s="304">
        <f t="shared" si="103"/>
        <v>1050.8576695555478</v>
      </c>
      <c r="N360" s="304">
        <f t="shared" si="104"/>
        <v>62.180927192635977</v>
      </c>
      <c r="O360" s="308">
        <v>45</v>
      </c>
      <c r="P360" s="305">
        <f t="shared" si="105"/>
        <v>4267.084956379982</v>
      </c>
      <c r="Q360" s="309">
        <f t="shared" si="106"/>
        <v>4.0952000000000002</v>
      </c>
      <c r="R360" s="367">
        <f t="shared" si="95"/>
        <v>125.63337911958905</v>
      </c>
      <c r="S360" s="302">
        <v>21700</v>
      </c>
      <c r="T360" s="307">
        <f t="shared" si="98"/>
        <v>2072.6975730878662</v>
      </c>
      <c r="U360" s="101">
        <f t="shared" si="107"/>
        <v>700.57177970369867</v>
      </c>
      <c r="V360" s="304">
        <f t="shared" si="108"/>
        <v>41.453951461757327</v>
      </c>
      <c r="W360" s="308">
        <v>30</v>
      </c>
      <c r="X360" s="305">
        <f t="shared" si="109"/>
        <v>2844.7233042533221</v>
      </c>
      <c r="Y360" s="309">
        <f t="shared" si="110"/>
        <v>2.7302</v>
      </c>
    </row>
    <row r="361" spans="1:25" ht="15.75" customHeight="1" x14ac:dyDescent="0.2">
      <c r="A361" s="424">
        <v>344</v>
      </c>
      <c r="B361" s="301">
        <f t="shared" si="93"/>
        <v>50.297563220575007</v>
      </c>
      <c r="C361" s="302">
        <v>21700</v>
      </c>
      <c r="D361" s="303">
        <f t="shared" si="96"/>
        <v>5177.1891782916291</v>
      </c>
      <c r="E361" s="304">
        <f t="shared" si="99"/>
        <v>1749.8899422625705</v>
      </c>
      <c r="F361" s="304">
        <f t="shared" si="100"/>
        <v>103.54378356583258</v>
      </c>
      <c r="G361" s="101">
        <v>75</v>
      </c>
      <c r="H361" s="305">
        <f t="shared" si="101"/>
        <v>7105.6229041200313</v>
      </c>
      <c r="I361" s="309">
        <f t="shared" si="102"/>
        <v>6.8392999999999997</v>
      </c>
      <c r="J361" s="329">
        <f t="shared" si="94"/>
        <v>83.829272034291677</v>
      </c>
      <c r="K361" s="302">
        <v>21700</v>
      </c>
      <c r="L361" s="307">
        <f t="shared" si="97"/>
        <v>3106.3135069749778</v>
      </c>
      <c r="M361" s="304">
        <f t="shared" si="103"/>
        <v>1049.9339653575423</v>
      </c>
      <c r="N361" s="304">
        <f t="shared" si="104"/>
        <v>62.12627013949956</v>
      </c>
      <c r="O361" s="308">
        <v>45</v>
      </c>
      <c r="P361" s="305">
        <f t="shared" si="105"/>
        <v>4263.3737424720202</v>
      </c>
      <c r="Q361" s="309">
        <f t="shared" si="106"/>
        <v>4.1036000000000001</v>
      </c>
      <c r="R361" s="367">
        <f t="shared" si="95"/>
        <v>125.74390805143751</v>
      </c>
      <c r="S361" s="302">
        <v>21700</v>
      </c>
      <c r="T361" s="307">
        <f t="shared" si="98"/>
        <v>2070.8756713166522</v>
      </c>
      <c r="U361" s="101">
        <f t="shared" si="107"/>
        <v>699.95597690502836</v>
      </c>
      <c r="V361" s="304">
        <f t="shared" si="108"/>
        <v>41.417513426333045</v>
      </c>
      <c r="W361" s="308">
        <v>30</v>
      </c>
      <c r="X361" s="305">
        <f t="shared" si="109"/>
        <v>2842.2491616480138</v>
      </c>
      <c r="Y361" s="309">
        <f t="shared" si="110"/>
        <v>2.7357</v>
      </c>
    </row>
    <row r="362" spans="1:25" ht="15.75" customHeight="1" x14ac:dyDescent="0.2">
      <c r="A362" s="424">
        <v>345</v>
      </c>
      <c r="B362" s="301">
        <f t="shared" si="93"/>
        <v>50.341672259980498</v>
      </c>
      <c r="C362" s="302">
        <v>21700</v>
      </c>
      <c r="D362" s="303">
        <f t="shared" si="96"/>
        <v>5172.6529594648964</v>
      </c>
      <c r="E362" s="304">
        <f t="shared" si="99"/>
        <v>1748.3567002991349</v>
      </c>
      <c r="F362" s="304">
        <f t="shared" si="100"/>
        <v>103.45305918929793</v>
      </c>
      <c r="G362" s="101">
        <v>75</v>
      </c>
      <c r="H362" s="305">
        <f t="shared" si="101"/>
        <v>7099.4627189533294</v>
      </c>
      <c r="I362" s="309">
        <f t="shared" si="102"/>
        <v>6.8532000000000002</v>
      </c>
      <c r="J362" s="329">
        <f t="shared" si="94"/>
        <v>83.902787099967497</v>
      </c>
      <c r="K362" s="302">
        <v>21700</v>
      </c>
      <c r="L362" s="307">
        <f t="shared" si="97"/>
        <v>3103.5917756789377</v>
      </c>
      <c r="M362" s="304">
        <f t="shared" si="103"/>
        <v>1049.0140201794809</v>
      </c>
      <c r="N362" s="304">
        <f t="shared" si="104"/>
        <v>62.071835513578755</v>
      </c>
      <c r="O362" s="308">
        <v>45</v>
      </c>
      <c r="P362" s="305">
        <f t="shared" si="105"/>
        <v>4259.6776313719974</v>
      </c>
      <c r="Q362" s="309">
        <f t="shared" si="106"/>
        <v>4.1119000000000003</v>
      </c>
      <c r="R362" s="367">
        <f t="shared" si="95"/>
        <v>125.85418064995125</v>
      </c>
      <c r="S362" s="302">
        <v>21700</v>
      </c>
      <c r="T362" s="307">
        <f t="shared" si="98"/>
        <v>2069.0611837859587</v>
      </c>
      <c r="U362" s="101">
        <f t="shared" si="107"/>
        <v>699.34268011965401</v>
      </c>
      <c r="V362" s="304">
        <f t="shared" si="108"/>
        <v>41.381223675719177</v>
      </c>
      <c r="W362" s="308">
        <v>30</v>
      </c>
      <c r="X362" s="305">
        <f t="shared" si="109"/>
        <v>2839.7850875813315</v>
      </c>
      <c r="Y362" s="309">
        <f t="shared" si="110"/>
        <v>2.7412999999999998</v>
      </c>
    </row>
    <row r="363" spans="1:25" ht="15.75" customHeight="1" x14ac:dyDescent="0.2">
      <c r="A363" s="424">
        <v>346</v>
      </c>
      <c r="B363" s="301">
        <f t="shared" si="93"/>
        <v>50.385679359589282</v>
      </c>
      <c r="C363" s="302">
        <v>21700</v>
      </c>
      <c r="D363" s="303">
        <f t="shared" si="96"/>
        <v>5168.1351389864976</v>
      </c>
      <c r="E363" s="304">
        <f t="shared" si="99"/>
        <v>1746.8296769774361</v>
      </c>
      <c r="F363" s="304">
        <f t="shared" si="100"/>
        <v>103.36270277972996</v>
      </c>
      <c r="G363" s="101">
        <v>75</v>
      </c>
      <c r="H363" s="305">
        <f t="shared" si="101"/>
        <v>7093.3275187436639</v>
      </c>
      <c r="I363" s="309">
        <f t="shared" si="102"/>
        <v>6.867</v>
      </c>
      <c r="J363" s="329">
        <f t="shared" si="94"/>
        <v>83.976132265982145</v>
      </c>
      <c r="K363" s="302">
        <v>21700</v>
      </c>
      <c r="L363" s="307">
        <f t="shared" si="97"/>
        <v>3100.8810833918978</v>
      </c>
      <c r="M363" s="304">
        <f t="shared" si="103"/>
        <v>1048.0978061864614</v>
      </c>
      <c r="N363" s="304">
        <f t="shared" si="104"/>
        <v>62.017621667837957</v>
      </c>
      <c r="O363" s="308">
        <v>45</v>
      </c>
      <c r="P363" s="305">
        <f t="shared" si="105"/>
        <v>4255.9965112461978</v>
      </c>
      <c r="Q363" s="309">
        <f t="shared" si="106"/>
        <v>4.1201999999999996</v>
      </c>
      <c r="R363" s="367">
        <f t="shared" si="95"/>
        <v>125.9641983989732</v>
      </c>
      <c r="S363" s="302">
        <v>21700</v>
      </c>
      <c r="T363" s="307">
        <f t="shared" si="98"/>
        <v>2067.2540555945984</v>
      </c>
      <c r="U363" s="101">
        <f t="shared" si="107"/>
        <v>698.7318707909742</v>
      </c>
      <c r="V363" s="304">
        <f t="shared" si="108"/>
        <v>41.345081111891972</v>
      </c>
      <c r="W363" s="308">
        <v>30</v>
      </c>
      <c r="X363" s="305">
        <f t="shared" si="109"/>
        <v>2837.3310074974643</v>
      </c>
      <c r="Y363" s="309">
        <f t="shared" si="110"/>
        <v>2.7467999999999999</v>
      </c>
    </row>
    <row r="364" spans="1:25" ht="15.75" customHeight="1" x14ac:dyDescent="0.2">
      <c r="A364" s="424">
        <v>347</v>
      </c>
      <c r="B364" s="301">
        <f t="shared" si="93"/>
        <v>50.429585107799674</v>
      </c>
      <c r="C364" s="302">
        <v>21700</v>
      </c>
      <c r="D364" s="303">
        <f t="shared" si="96"/>
        <v>5163.6355810455661</v>
      </c>
      <c r="E364" s="304">
        <f t="shared" si="99"/>
        <v>1745.3088263934012</v>
      </c>
      <c r="F364" s="304">
        <f t="shared" si="100"/>
        <v>103.27271162091132</v>
      </c>
      <c r="G364" s="101">
        <v>75</v>
      </c>
      <c r="H364" s="305">
        <f t="shared" si="101"/>
        <v>7087.2171190598792</v>
      </c>
      <c r="I364" s="309">
        <f t="shared" si="102"/>
        <v>6.8808999999999996</v>
      </c>
      <c r="J364" s="329">
        <f t="shared" si="94"/>
        <v>84.04930851299946</v>
      </c>
      <c r="K364" s="302">
        <v>21700</v>
      </c>
      <c r="L364" s="307">
        <f t="shared" si="97"/>
        <v>3098.1813486273395</v>
      </c>
      <c r="M364" s="304">
        <f t="shared" si="103"/>
        <v>1047.1852958360407</v>
      </c>
      <c r="N364" s="304">
        <f t="shared" si="104"/>
        <v>61.963626972546791</v>
      </c>
      <c r="O364" s="308">
        <v>45</v>
      </c>
      <c r="P364" s="305">
        <f t="shared" si="105"/>
        <v>4252.330271435927</v>
      </c>
      <c r="Q364" s="309">
        <f t="shared" si="106"/>
        <v>4.1284999999999998</v>
      </c>
      <c r="R364" s="367">
        <f t="shared" si="95"/>
        <v>126.07396276949918</v>
      </c>
      <c r="S364" s="302">
        <v>21700</v>
      </c>
      <c r="T364" s="307">
        <f t="shared" si="98"/>
        <v>2065.4542324182266</v>
      </c>
      <c r="U364" s="101">
        <f t="shared" si="107"/>
        <v>698.12353055736048</v>
      </c>
      <c r="V364" s="304">
        <f t="shared" si="108"/>
        <v>41.309084648364532</v>
      </c>
      <c r="W364" s="308">
        <v>30</v>
      </c>
      <c r="X364" s="305">
        <f t="shared" si="109"/>
        <v>2834.8868476239518</v>
      </c>
      <c r="Y364" s="309">
        <f t="shared" si="110"/>
        <v>2.7524000000000002</v>
      </c>
    </row>
    <row r="365" spans="1:25" ht="15.75" customHeight="1" x14ac:dyDescent="0.2">
      <c r="A365" s="424">
        <v>348</v>
      </c>
      <c r="B365" s="301">
        <f t="shared" si="93"/>
        <v>50.473390087930291</v>
      </c>
      <c r="C365" s="302">
        <v>21700</v>
      </c>
      <c r="D365" s="303">
        <f t="shared" si="96"/>
        <v>5159.1541512538397</v>
      </c>
      <c r="E365" s="304">
        <f t="shared" si="99"/>
        <v>1743.7941031237976</v>
      </c>
      <c r="F365" s="304">
        <f t="shared" si="100"/>
        <v>103.1830830250768</v>
      </c>
      <c r="G365" s="101">
        <v>75</v>
      </c>
      <c r="H365" s="305">
        <f t="shared" si="101"/>
        <v>7081.1313374027141</v>
      </c>
      <c r="I365" s="309">
        <f t="shared" si="102"/>
        <v>6.8947000000000003</v>
      </c>
      <c r="J365" s="329">
        <f t="shared" si="94"/>
        <v>84.122316813217154</v>
      </c>
      <c r="K365" s="302">
        <v>21700</v>
      </c>
      <c r="L365" s="307">
        <f t="shared" si="97"/>
        <v>3095.4924907523041</v>
      </c>
      <c r="M365" s="304">
        <f t="shared" si="103"/>
        <v>1046.2764618742788</v>
      </c>
      <c r="N365" s="304">
        <f t="shared" si="104"/>
        <v>61.90984981504608</v>
      </c>
      <c r="O365" s="308">
        <v>45</v>
      </c>
      <c r="P365" s="305">
        <f t="shared" si="105"/>
        <v>4248.6788024416292</v>
      </c>
      <c r="Q365" s="309">
        <f t="shared" si="106"/>
        <v>4.1368</v>
      </c>
      <c r="R365" s="367">
        <f t="shared" si="95"/>
        <v>126.18347521982572</v>
      </c>
      <c r="S365" s="302">
        <v>21700</v>
      </c>
      <c r="T365" s="307">
        <f t="shared" si="98"/>
        <v>2063.6616605015361</v>
      </c>
      <c r="U365" s="101">
        <f t="shared" si="107"/>
        <v>697.5176412495191</v>
      </c>
      <c r="V365" s="304">
        <f t="shared" si="108"/>
        <v>41.273233210030725</v>
      </c>
      <c r="W365" s="308">
        <v>30</v>
      </c>
      <c r="X365" s="305">
        <f t="shared" si="109"/>
        <v>2832.4525349610863</v>
      </c>
      <c r="Y365" s="309">
        <f t="shared" si="110"/>
        <v>2.7578999999999998</v>
      </c>
    </row>
    <row r="366" spans="1:25" ht="15.75" customHeight="1" x14ac:dyDescent="0.2">
      <c r="A366" s="424">
        <v>349</v>
      </c>
      <c r="B366" s="301">
        <f t="shared" si="93"/>
        <v>50.517094878278336</v>
      </c>
      <c r="C366" s="302">
        <v>21700</v>
      </c>
      <c r="D366" s="303">
        <f t="shared" si="96"/>
        <v>5154.6907166264709</v>
      </c>
      <c r="E366" s="304">
        <f t="shared" si="99"/>
        <v>1742.2854622197469</v>
      </c>
      <c r="F366" s="304">
        <f t="shared" si="100"/>
        <v>103.09381433252942</v>
      </c>
      <c r="G366" s="101">
        <v>75</v>
      </c>
      <c r="H366" s="305">
        <f t="shared" si="101"/>
        <v>7075.0699931787476</v>
      </c>
      <c r="I366" s="309">
        <f t="shared" si="102"/>
        <v>6.9085999999999999</v>
      </c>
      <c r="J366" s="329">
        <f t="shared" si="94"/>
        <v>84.195158130463895</v>
      </c>
      <c r="K366" s="302">
        <v>21700</v>
      </c>
      <c r="L366" s="307">
        <f t="shared" si="97"/>
        <v>3092.8144299758828</v>
      </c>
      <c r="M366" s="304">
        <f t="shared" si="103"/>
        <v>1045.3712773318482</v>
      </c>
      <c r="N366" s="304">
        <f t="shared" si="104"/>
        <v>61.856288599517661</v>
      </c>
      <c r="O366" s="308">
        <v>45</v>
      </c>
      <c r="P366" s="305">
        <f t="shared" si="105"/>
        <v>4245.0419959072487</v>
      </c>
      <c r="Q366" s="309">
        <f t="shared" si="106"/>
        <v>4.1451000000000002</v>
      </c>
      <c r="R366" s="367">
        <f t="shared" si="95"/>
        <v>126.29273719569584</v>
      </c>
      <c r="S366" s="302">
        <v>21700</v>
      </c>
      <c r="T366" s="307">
        <f t="shared" si="98"/>
        <v>2061.8762866505886</v>
      </c>
      <c r="U366" s="101">
        <f t="shared" si="107"/>
        <v>696.91418488789884</v>
      </c>
      <c r="V366" s="304">
        <f t="shared" si="108"/>
        <v>41.237525733011772</v>
      </c>
      <c r="W366" s="308">
        <v>30</v>
      </c>
      <c r="X366" s="305">
        <f t="shared" si="109"/>
        <v>2830.0279972714993</v>
      </c>
      <c r="Y366" s="309">
        <f t="shared" si="110"/>
        <v>2.7633999999999999</v>
      </c>
    </row>
    <row r="367" spans="1:25" ht="15.75" customHeight="1" x14ac:dyDescent="0.2">
      <c r="A367" s="283">
        <v>350</v>
      </c>
      <c r="B367" s="301">
        <f t="shared" si="93"/>
        <v>50.560700052177083</v>
      </c>
      <c r="C367" s="302">
        <v>21700</v>
      </c>
      <c r="D367" s="303">
        <f t="shared" si="96"/>
        <v>5150.2451455631599</v>
      </c>
      <c r="E367" s="304">
        <f t="shared" si="99"/>
        <v>1740.782859200348</v>
      </c>
      <c r="F367" s="304">
        <f t="shared" si="100"/>
        <v>103.0049029112632</v>
      </c>
      <c r="G367" s="101">
        <v>75</v>
      </c>
      <c r="H367" s="305">
        <f t="shared" si="101"/>
        <v>7069.0329076747712</v>
      </c>
      <c r="I367" s="309">
        <f t="shared" si="102"/>
        <v>6.9223999999999997</v>
      </c>
      <c r="J367" s="329">
        <f t="shared" si="94"/>
        <v>84.267833420295148</v>
      </c>
      <c r="K367" s="302">
        <v>21700</v>
      </c>
      <c r="L367" s="307">
        <f t="shared" si="97"/>
        <v>3090.1470873378948</v>
      </c>
      <c r="M367" s="304">
        <f t="shared" si="103"/>
        <v>1044.4697155202084</v>
      </c>
      <c r="N367" s="304">
        <f t="shared" si="104"/>
        <v>61.802941746757895</v>
      </c>
      <c r="O367" s="308">
        <v>45</v>
      </c>
      <c r="P367" s="305">
        <f t="shared" si="105"/>
        <v>4241.4197446048611</v>
      </c>
      <c r="Q367" s="309">
        <f t="shared" si="106"/>
        <v>4.1534000000000004</v>
      </c>
      <c r="R367" s="367">
        <f t="shared" si="95"/>
        <v>126.40175013044271</v>
      </c>
      <c r="S367" s="302">
        <v>21700</v>
      </c>
      <c r="T367" s="307">
        <f t="shared" si="98"/>
        <v>2060.0980582252641</v>
      </c>
      <c r="U367" s="101">
        <f t="shared" si="107"/>
        <v>696.31314368013921</v>
      </c>
      <c r="V367" s="304">
        <f t="shared" si="108"/>
        <v>41.201961164505285</v>
      </c>
      <c r="W367" s="308">
        <v>30</v>
      </c>
      <c r="X367" s="305">
        <f t="shared" si="109"/>
        <v>2827.6131630699083</v>
      </c>
      <c r="Y367" s="309">
        <f t="shared" si="110"/>
        <v>2.7688999999999999</v>
      </c>
    </row>
    <row r="368" spans="1:25" ht="15.75" customHeight="1" x14ac:dyDescent="0.2">
      <c r="A368" s="424">
        <v>351</v>
      </c>
      <c r="B368" s="301">
        <f t="shared" si="93"/>
        <v>50.604206178052493</v>
      </c>
      <c r="C368" s="302">
        <v>21700</v>
      </c>
      <c r="D368" s="303">
        <f t="shared" si="96"/>
        <v>5145.8173078295986</v>
      </c>
      <c r="E368" s="304">
        <f t="shared" si="99"/>
        <v>1739.2862500464041</v>
      </c>
      <c r="F368" s="304">
        <f t="shared" si="100"/>
        <v>102.91634615659197</v>
      </c>
      <c r="G368" s="101">
        <v>75</v>
      </c>
      <c r="H368" s="305">
        <f t="shared" si="101"/>
        <v>7063.0199040325952</v>
      </c>
      <c r="I368" s="309">
        <f t="shared" si="102"/>
        <v>6.9362000000000004</v>
      </c>
      <c r="J368" s="329">
        <f t="shared" si="94"/>
        <v>84.340343630087489</v>
      </c>
      <c r="K368" s="302">
        <v>21700</v>
      </c>
      <c r="L368" s="307">
        <f t="shared" si="97"/>
        <v>3087.4903846977586</v>
      </c>
      <c r="M368" s="304">
        <f t="shared" si="103"/>
        <v>1043.5717500278422</v>
      </c>
      <c r="N368" s="304">
        <f t="shared" si="104"/>
        <v>61.749807693955177</v>
      </c>
      <c r="O368" s="308">
        <v>45</v>
      </c>
      <c r="P368" s="305">
        <f t="shared" si="105"/>
        <v>4237.8119424195565</v>
      </c>
      <c r="Q368" s="309">
        <f t="shared" si="106"/>
        <v>4.1616999999999997</v>
      </c>
      <c r="R368" s="367">
        <f t="shared" si="95"/>
        <v>126.51051544513123</v>
      </c>
      <c r="S368" s="302">
        <v>21700</v>
      </c>
      <c r="T368" s="307">
        <f t="shared" si="98"/>
        <v>2058.3269231318391</v>
      </c>
      <c r="U368" s="101">
        <f t="shared" si="107"/>
        <v>695.71450001856158</v>
      </c>
      <c r="V368" s="304">
        <f t="shared" si="108"/>
        <v>41.16653846263678</v>
      </c>
      <c r="W368" s="308">
        <v>30</v>
      </c>
      <c r="X368" s="305">
        <f t="shared" si="109"/>
        <v>2825.2079616130372</v>
      </c>
      <c r="Y368" s="309">
        <f t="shared" si="110"/>
        <v>2.7745000000000002</v>
      </c>
    </row>
    <row r="369" spans="1:25" ht="15.75" customHeight="1" x14ac:dyDescent="0.2">
      <c r="A369" s="424">
        <v>352</v>
      </c>
      <c r="B369" s="301">
        <f t="shared" si="93"/>
        <v>50.647613819479126</v>
      </c>
      <c r="C369" s="302">
        <v>21700</v>
      </c>
      <c r="D369" s="303">
        <f t="shared" si="96"/>
        <v>5141.4070745392128</v>
      </c>
      <c r="E369" s="304">
        <f t="shared" si="99"/>
        <v>1737.7955911942538</v>
      </c>
      <c r="F369" s="304">
        <f t="shared" si="100"/>
        <v>102.82814149078426</v>
      </c>
      <c r="G369" s="101">
        <v>75</v>
      </c>
      <c r="H369" s="305">
        <f t="shared" si="101"/>
        <v>7057.0308072242506</v>
      </c>
      <c r="I369" s="309">
        <f t="shared" si="102"/>
        <v>6.95</v>
      </c>
      <c r="J369" s="329">
        <f t="shared" si="94"/>
        <v>84.412689699131874</v>
      </c>
      <c r="K369" s="302">
        <v>21700</v>
      </c>
      <c r="L369" s="307">
        <f t="shared" si="97"/>
        <v>3084.8442447235279</v>
      </c>
      <c r="M369" s="304">
        <f t="shared" si="103"/>
        <v>1042.6773547165524</v>
      </c>
      <c r="N369" s="304">
        <f t="shared" si="104"/>
        <v>61.696884894470557</v>
      </c>
      <c r="O369" s="308">
        <v>45</v>
      </c>
      <c r="P369" s="305">
        <f t="shared" si="105"/>
        <v>4234.2184843345512</v>
      </c>
      <c r="Q369" s="309">
        <f t="shared" si="106"/>
        <v>4.17</v>
      </c>
      <c r="R369" s="367">
        <f t="shared" si="95"/>
        <v>126.61903454869781</v>
      </c>
      <c r="S369" s="302">
        <v>21700</v>
      </c>
      <c r="T369" s="307">
        <f t="shared" si="98"/>
        <v>2056.5628298156853</v>
      </c>
      <c r="U369" s="101">
        <f t="shared" si="107"/>
        <v>695.11823647770154</v>
      </c>
      <c r="V369" s="304">
        <f t="shared" si="108"/>
        <v>41.131256596313705</v>
      </c>
      <c r="W369" s="308">
        <v>30</v>
      </c>
      <c r="X369" s="305">
        <f t="shared" si="109"/>
        <v>2822.8123228897002</v>
      </c>
      <c r="Y369" s="309">
        <f t="shared" si="110"/>
        <v>2.78</v>
      </c>
    </row>
    <row r="370" spans="1:25" ht="15.75" customHeight="1" x14ac:dyDescent="0.2">
      <c r="A370" s="424">
        <v>353</v>
      </c>
      <c r="B370" s="301">
        <f t="shared" si="93"/>
        <v>50.690923535235108</v>
      </c>
      <c r="C370" s="302">
        <v>21700</v>
      </c>
      <c r="D370" s="303">
        <f t="shared" si="96"/>
        <v>5137.0143181352123</v>
      </c>
      <c r="E370" s="304">
        <f t="shared" si="99"/>
        <v>1736.3108395297015</v>
      </c>
      <c r="F370" s="304">
        <f t="shared" si="100"/>
        <v>102.74028636270425</v>
      </c>
      <c r="G370" s="101">
        <v>75</v>
      </c>
      <c r="H370" s="305">
        <f t="shared" si="101"/>
        <v>7051.0654440276176</v>
      </c>
      <c r="I370" s="309">
        <f t="shared" si="102"/>
        <v>6.9638</v>
      </c>
      <c r="J370" s="329">
        <f t="shared" si="94"/>
        <v>84.484872558725186</v>
      </c>
      <c r="K370" s="302">
        <v>21700</v>
      </c>
      <c r="L370" s="307">
        <f t="shared" si="97"/>
        <v>3082.2085908811277</v>
      </c>
      <c r="M370" s="304">
        <f t="shared" si="103"/>
        <v>1041.786503717821</v>
      </c>
      <c r="N370" s="304">
        <f t="shared" si="104"/>
        <v>61.644171817622556</v>
      </c>
      <c r="O370" s="308">
        <v>45</v>
      </c>
      <c r="P370" s="305">
        <f t="shared" si="105"/>
        <v>4230.6392664165714</v>
      </c>
      <c r="Q370" s="309">
        <f t="shared" si="106"/>
        <v>4.1783000000000001</v>
      </c>
      <c r="R370" s="367">
        <f t="shared" si="95"/>
        <v>126.72730883808777</v>
      </c>
      <c r="S370" s="302">
        <v>21700</v>
      </c>
      <c r="T370" s="307">
        <f t="shared" si="98"/>
        <v>2054.8057272540855</v>
      </c>
      <c r="U370" s="101">
        <f t="shared" si="107"/>
        <v>694.52433581188086</v>
      </c>
      <c r="V370" s="304">
        <f t="shared" si="108"/>
        <v>41.096114545081711</v>
      </c>
      <c r="W370" s="308">
        <v>30</v>
      </c>
      <c r="X370" s="305">
        <f t="shared" si="109"/>
        <v>2820.4261776110479</v>
      </c>
      <c r="Y370" s="309">
        <f t="shared" si="110"/>
        <v>2.7854999999999999</v>
      </c>
    </row>
    <row r="371" spans="1:25" ht="15.75" customHeight="1" x14ac:dyDescent="0.2">
      <c r="A371" s="424">
        <v>354</v>
      </c>
      <c r="B371" s="301">
        <f t="shared" si="93"/>
        <v>50.734135879356465</v>
      </c>
      <c r="C371" s="302">
        <v>21700</v>
      </c>
      <c r="D371" s="303">
        <f t="shared" si="96"/>
        <v>5132.6389123729177</v>
      </c>
      <c r="E371" s="304">
        <f t="shared" si="99"/>
        <v>1734.831952382046</v>
      </c>
      <c r="F371" s="304">
        <f t="shared" si="100"/>
        <v>102.65277824745836</v>
      </c>
      <c r="G371" s="101">
        <v>75</v>
      </c>
      <c r="H371" s="305">
        <f t="shared" si="101"/>
        <v>7045.1236430024219</v>
      </c>
      <c r="I371" s="309">
        <f t="shared" si="102"/>
        <v>6.9775999999999998</v>
      </c>
      <c r="J371" s="329">
        <f t="shared" si="94"/>
        <v>84.556893132260782</v>
      </c>
      <c r="K371" s="302">
        <v>21700</v>
      </c>
      <c r="L371" s="307">
        <f t="shared" si="97"/>
        <v>3079.5833474237506</v>
      </c>
      <c r="M371" s="304">
        <f t="shared" si="103"/>
        <v>1040.8991714292276</v>
      </c>
      <c r="N371" s="304">
        <f t="shared" si="104"/>
        <v>61.591666948475016</v>
      </c>
      <c r="O371" s="308">
        <v>45</v>
      </c>
      <c r="P371" s="305">
        <f t="shared" si="105"/>
        <v>4227.0741858014535</v>
      </c>
      <c r="Q371" s="309">
        <f t="shared" si="106"/>
        <v>4.1864999999999997</v>
      </c>
      <c r="R371" s="367">
        <f t="shared" si="95"/>
        <v>126.83533969839115</v>
      </c>
      <c r="S371" s="302">
        <v>21700</v>
      </c>
      <c r="T371" s="307">
        <f t="shared" si="98"/>
        <v>2053.0555649491671</v>
      </c>
      <c r="U371" s="101">
        <f t="shared" si="107"/>
        <v>693.93278095281846</v>
      </c>
      <c r="V371" s="304">
        <f t="shared" si="108"/>
        <v>41.061111298983342</v>
      </c>
      <c r="W371" s="308">
        <v>30</v>
      </c>
      <c r="X371" s="305">
        <f t="shared" si="109"/>
        <v>2818.0494572009688</v>
      </c>
      <c r="Y371" s="309">
        <f t="shared" si="110"/>
        <v>2.7909999999999999</v>
      </c>
    </row>
    <row r="372" spans="1:25" ht="15.75" customHeight="1" x14ac:dyDescent="0.2">
      <c r="A372" s="424">
        <v>355</v>
      </c>
      <c r="B372" s="301">
        <f t="shared" si="93"/>
        <v>50.777251401190604</v>
      </c>
      <c r="C372" s="302">
        <v>21700</v>
      </c>
      <c r="D372" s="303">
        <f t="shared" si="96"/>
        <v>5128.2807323023844</v>
      </c>
      <c r="E372" s="304">
        <f t="shared" si="99"/>
        <v>1733.3588875182058</v>
      </c>
      <c r="F372" s="304">
        <f t="shared" si="100"/>
        <v>102.56561464604769</v>
      </c>
      <c r="G372" s="101">
        <v>75</v>
      </c>
      <c r="H372" s="305">
        <f t="shared" si="101"/>
        <v>7039.2052344666381</v>
      </c>
      <c r="I372" s="309">
        <f t="shared" si="102"/>
        <v>6.9912999999999998</v>
      </c>
      <c r="J372" s="329">
        <f t="shared" si="94"/>
        <v>84.628752335317671</v>
      </c>
      <c r="K372" s="302">
        <v>21700</v>
      </c>
      <c r="L372" s="307">
        <f t="shared" si="97"/>
        <v>3076.9684393814305</v>
      </c>
      <c r="M372" s="304">
        <f t="shared" si="103"/>
        <v>1040.0153325109234</v>
      </c>
      <c r="N372" s="304">
        <f t="shared" si="104"/>
        <v>61.539368787628611</v>
      </c>
      <c r="O372" s="308">
        <v>45</v>
      </c>
      <c r="P372" s="305">
        <f t="shared" si="105"/>
        <v>4223.5231406799821</v>
      </c>
      <c r="Q372" s="309">
        <f t="shared" si="106"/>
        <v>4.1947999999999999</v>
      </c>
      <c r="R372" s="367">
        <f t="shared" si="95"/>
        <v>126.94312850297651</v>
      </c>
      <c r="S372" s="302">
        <v>21700</v>
      </c>
      <c r="T372" s="307">
        <f t="shared" si="98"/>
        <v>2051.3122929209535</v>
      </c>
      <c r="U372" s="101">
        <f t="shared" si="107"/>
        <v>693.34355500728225</v>
      </c>
      <c r="V372" s="304">
        <f t="shared" si="108"/>
        <v>41.026245858419074</v>
      </c>
      <c r="W372" s="308">
        <v>30</v>
      </c>
      <c r="X372" s="305">
        <f t="shared" si="109"/>
        <v>2815.6820937866546</v>
      </c>
      <c r="Y372" s="309">
        <f t="shared" si="110"/>
        <v>2.7965</v>
      </c>
    </row>
    <row r="373" spans="1:25" ht="15.75" customHeight="1" x14ac:dyDescent="0.2">
      <c r="A373" s="424">
        <v>356</v>
      </c>
      <c r="B373" s="301">
        <f t="shared" si="93"/>
        <v>50.820270645449085</v>
      </c>
      <c r="C373" s="302">
        <v>21700</v>
      </c>
      <c r="D373" s="303">
        <f t="shared" si="96"/>
        <v>5123.9396542513023</v>
      </c>
      <c r="E373" s="304">
        <f t="shared" si="99"/>
        <v>1731.8916031369399</v>
      </c>
      <c r="F373" s="304">
        <f t="shared" si="100"/>
        <v>102.47879308502604</v>
      </c>
      <c r="G373" s="101">
        <v>75</v>
      </c>
      <c r="H373" s="305">
        <f t="shared" si="101"/>
        <v>7033.3100504732683</v>
      </c>
      <c r="I373" s="309">
        <f t="shared" si="102"/>
        <v>7.0050999999999997</v>
      </c>
      <c r="J373" s="329">
        <f t="shared" si="94"/>
        <v>84.700451075748475</v>
      </c>
      <c r="K373" s="302">
        <v>21700</v>
      </c>
      <c r="L373" s="307">
        <f t="shared" si="97"/>
        <v>3074.363792550781</v>
      </c>
      <c r="M373" s="304">
        <f t="shared" si="103"/>
        <v>1039.1349618821639</v>
      </c>
      <c r="N373" s="304">
        <f t="shared" si="104"/>
        <v>61.487275851015625</v>
      </c>
      <c r="O373" s="308">
        <v>45</v>
      </c>
      <c r="P373" s="305">
        <f t="shared" si="105"/>
        <v>4219.9860302839606</v>
      </c>
      <c r="Q373" s="309">
        <f t="shared" si="106"/>
        <v>4.2030000000000003</v>
      </c>
      <c r="R373" s="367">
        <f t="shared" si="95"/>
        <v>127.05067661362271</v>
      </c>
      <c r="S373" s="302">
        <v>21700</v>
      </c>
      <c r="T373" s="307">
        <f t="shared" si="98"/>
        <v>2049.5758617005208</v>
      </c>
      <c r="U373" s="101">
        <f t="shared" si="107"/>
        <v>692.75664125477601</v>
      </c>
      <c r="V373" s="304">
        <f t="shared" si="108"/>
        <v>40.991517234010416</v>
      </c>
      <c r="W373" s="308">
        <v>30</v>
      </c>
      <c r="X373" s="305">
        <f t="shared" si="109"/>
        <v>2813.3240201893077</v>
      </c>
      <c r="Y373" s="309">
        <f t="shared" si="110"/>
        <v>2.802</v>
      </c>
    </row>
    <row r="374" spans="1:25" ht="15.75" customHeight="1" x14ac:dyDescent="0.2">
      <c r="A374" s="424">
        <v>357</v>
      </c>
      <c r="B374" s="301">
        <f t="shared" si="93"/>
        <v>50.863194152259616</v>
      </c>
      <c r="C374" s="302">
        <v>21700</v>
      </c>
      <c r="D374" s="303">
        <f t="shared" si="96"/>
        <v>5119.61555580818</v>
      </c>
      <c r="E374" s="304">
        <f t="shared" si="99"/>
        <v>1730.4300578631646</v>
      </c>
      <c r="F374" s="304">
        <f t="shared" si="100"/>
        <v>102.3923111161636</v>
      </c>
      <c r="G374" s="101">
        <v>75</v>
      </c>
      <c r="H374" s="305">
        <f t="shared" si="101"/>
        <v>7027.4379247875086</v>
      </c>
      <c r="I374" s="309">
        <f t="shared" si="102"/>
        <v>7.0187999999999997</v>
      </c>
      <c r="J374" s="329">
        <f t="shared" si="94"/>
        <v>84.771990253766035</v>
      </c>
      <c r="K374" s="302">
        <v>21700</v>
      </c>
      <c r="L374" s="307">
        <f t="shared" si="97"/>
        <v>3071.7693334849077</v>
      </c>
      <c r="M374" s="304">
        <f t="shared" si="103"/>
        <v>1038.2580347178987</v>
      </c>
      <c r="N374" s="304">
        <f t="shared" si="104"/>
        <v>61.435386669698154</v>
      </c>
      <c r="O374" s="308">
        <v>45</v>
      </c>
      <c r="P374" s="305">
        <f t="shared" si="105"/>
        <v>4216.4627548725048</v>
      </c>
      <c r="Q374" s="309">
        <f t="shared" si="106"/>
        <v>4.2112999999999996</v>
      </c>
      <c r="R374" s="367">
        <f t="shared" si="95"/>
        <v>127.15798538064904</v>
      </c>
      <c r="S374" s="302">
        <v>21700</v>
      </c>
      <c r="T374" s="307">
        <f t="shared" si="98"/>
        <v>2047.8462223232718</v>
      </c>
      <c r="U374" s="101">
        <f t="shared" si="107"/>
        <v>692.17202314526583</v>
      </c>
      <c r="V374" s="304">
        <f t="shared" si="108"/>
        <v>40.956924446465436</v>
      </c>
      <c r="W374" s="308">
        <v>30</v>
      </c>
      <c r="X374" s="305">
        <f t="shared" si="109"/>
        <v>2810.9751699150033</v>
      </c>
      <c r="Y374" s="309">
        <f t="shared" si="110"/>
        <v>2.8075000000000001</v>
      </c>
    </row>
    <row r="375" spans="1:25" ht="15.75" customHeight="1" x14ac:dyDescent="0.2">
      <c r="A375" s="424">
        <v>358</v>
      </c>
      <c r="B375" s="301">
        <f t="shared" si="93"/>
        <v>50.906022457217396</v>
      </c>
      <c r="C375" s="302">
        <v>21700</v>
      </c>
      <c r="D375" s="303">
        <f t="shared" si="96"/>
        <v>5115.3083158057816</v>
      </c>
      <c r="E375" s="304">
        <f t="shared" si="99"/>
        <v>1728.974210742354</v>
      </c>
      <c r="F375" s="304">
        <f t="shared" si="100"/>
        <v>102.30616631611564</v>
      </c>
      <c r="G375" s="101">
        <v>75</v>
      </c>
      <c r="H375" s="305">
        <f t="shared" si="101"/>
        <v>7021.5886928642503</v>
      </c>
      <c r="I375" s="309">
        <f t="shared" si="102"/>
        <v>7.0326000000000004</v>
      </c>
      <c r="J375" s="329">
        <f t="shared" si="94"/>
        <v>84.843370762028997</v>
      </c>
      <c r="K375" s="302">
        <v>21700</v>
      </c>
      <c r="L375" s="307">
        <f t="shared" si="97"/>
        <v>3069.1849894834686</v>
      </c>
      <c r="M375" s="304">
        <f t="shared" si="103"/>
        <v>1037.3845264454123</v>
      </c>
      <c r="N375" s="304">
        <f t="shared" si="104"/>
        <v>61.383699789669372</v>
      </c>
      <c r="O375" s="308">
        <v>45</v>
      </c>
      <c r="P375" s="305">
        <f t="shared" si="105"/>
        <v>4212.9532157185504</v>
      </c>
      <c r="Q375" s="309">
        <f t="shared" si="106"/>
        <v>4.2195</v>
      </c>
      <c r="R375" s="367">
        <f t="shared" si="95"/>
        <v>127.26505614304348</v>
      </c>
      <c r="S375" s="302">
        <v>21700</v>
      </c>
      <c r="T375" s="307">
        <f t="shared" si="98"/>
        <v>2046.1233263223128</v>
      </c>
      <c r="U375" s="101">
        <f t="shared" si="107"/>
        <v>691.58968429694164</v>
      </c>
      <c r="V375" s="304">
        <f t="shared" si="108"/>
        <v>40.922466526446257</v>
      </c>
      <c r="W375" s="308">
        <v>30</v>
      </c>
      <c r="X375" s="305">
        <f t="shared" si="109"/>
        <v>2808.6354771457009</v>
      </c>
      <c r="Y375" s="309">
        <f t="shared" si="110"/>
        <v>2.8130000000000002</v>
      </c>
    </row>
    <row r="376" spans="1:25" ht="15.75" customHeight="1" x14ac:dyDescent="0.2">
      <c r="A376" s="424">
        <v>359</v>
      </c>
      <c r="B376" s="301">
        <f t="shared" si="93"/>
        <v>50.948756091435548</v>
      </c>
      <c r="C376" s="302">
        <v>21700</v>
      </c>
      <c r="D376" s="303">
        <f t="shared" si="96"/>
        <v>5111.0178143048543</v>
      </c>
      <c r="E376" s="304">
        <f t="shared" si="99"/>
        <v>1727.5240212350407</v>
      </c>
      <c r="F376" s="304">
        <f t="shared" si="100"/>
        <v>102.22035628609709</v>
      </c>
      <c r="G376" s="101">
        <v>75</v>
      </c>
      <c r="H376" s="305">
        <f t="shared" si="101"/>
        <v>7015.762191825992</v>
      </c>
      <c r="I376" s="309">
        <f t="shared" si="102"/>
        <v>7.0462999999999996</v>
      </c>
      <c r="J376" s="329">
        <f t="shared" si="94"/>
        <v>84.914593485725916</v>
      </c>
      <c r="K376" s="302">
        <v>21700</v>
      </c>
      <c r="L376" s="307">
        <f t="shared" si="97"/>
        <v>3066.6106885829122</v>
      </c>
      <c r="M376" s="304">
        <f t="shared" si="103"/>
        <v>1036.5144127410242</v>
      </c>
      <c r="N376" s="304">
        <f t="shared" si="104"/>
        <v>61.332213771658246</v>
      </c>
      <c r="O376" s="308">
        <v>45</v>
      </c>
      <c r="P376" s="305">
        <f t="shared" si="105"/>
        <v>4209.4573150955948</v>
      </c>
      <c r="Q376" s="309">
        <f t="shared" si="106"/>
        <v>4.2278000000000002</v>
      </c>
      <c r="R376" s="367">
        <f t="shared" si="95"/>
        <v>127.37189022858887</v>
      </c>
      <c r="S376" s="302">
        <v>21700</v>
      </c>
      <c r="T376" s="307">
        <f t="shared" si="98"/>
        <v>2044.4071257219414</v>
      </c>
      <c r="U376" s="101">
        <f t="shared" si="107"/>
        <v>691.00960849401611</v>
      </c>
      <c r="V376" s="304">
        <f t="shared" si="108"/>
        <v>40.888142514438826</v>
      </c>
      <c r="W376" s="308">
        <v>30</v>
      </c>
      <c r="X376" s="305">
        <f t="shared" si="109"/>
        <v>2806.3048767303962</v>
      </c>
      <c r="Y376" s="309">
        <f t="shared" si="110"/>
        <v>2.8184999999999998</v>
      </c>
    </row>
    <row r="377" spans="1:25" ht="15.75" customHeight="1" x14ac:dyDescent="0.2">
      <c r="A377" s="283">
        <v>360</v>
      </c>
      <c r="B377" s="301">
        <f t="shared" si="93"/>
        <v>50.991395581595221</v>
      </c>
      <c r="C377" s="302">
        <v>21700</v>
      </c>
      <c r="D377" s="303">
        <f t="shared" si="96"/>
        <v>5106.7439325780779</v>
      </c>
      <c r="E377" s="304">
        <f t="shared" si="99"/>
        <v>1726.0794492113901</v>
      </c>
      <c r="F377" s="304">
        <f t="shared" si="100"/>
        <v>102.13487865156156</v>
      </c>
      <c r="G377" s="101">
        <v>75</v>
      </c>
      <c r="H377" s="305">
        <f t="shared" si="101"/>
        <v>7009.9582604410298</v>
      </c>
      <c r="I377" s="309">
        <f t="shared" si="102"/>
        <v>7.06</v>
      </c>
      <c r="J377" s="329">
        <f t="shared" si="94"/>
        <v>84.985659302658703</v>
      </c>
      <c r="K377" s="302">
        <v>21700</v>
      </c>
      <c r="L377" s="307">
        <f t="shared" si="97"/>
        <v>3064.0463595468468</v>
      </c>
      <c r="M377" s="304">
        <f t="shared" si="103"/>
        <v>1035.6476695268341</v>
      </c>
      <c r="N377" s="304">
        <f t="shared" si="104"/>
        <v>61.280927190936936</v>
      </c>
      <c r="O377" s="308">
        <v>45</v>
      </c>
      <c r="P377" s="305">
        <f t="shared" si="105"/>
        <v>4205.9749562646184</v>
      </c>
      <c r="Q377" s="309">
        <f t="shared" si="106"/>
        <v>4.2359999999999998</v>
      </c>
      <c r="R377" s="367">
        <f t="shared" si="95"/>
        <v>127.47848895398805</v>
      </c>
      <c r="S377" s="302">
        <v>21700</v>
      </c>
      <c r="T377" s="307">
        <f t="shared" si="98"/>
        <v>2042.6975730312315</v>
      </c>
      <c r="U377" s="101">
        <f t="shared" si="107"/>
        <v>690.4317796845562</v>
      </c>
      <c r="V377" s="304">
        <f t="shared" si="108"/>
        <v>40.853951460624629</v>
      </c>
      <c r="W377" s="308">
        <v>30</v>
      </c>
      <c r="X377" s="305">
        <f t="shared" si="109"/>
        <v>2803.9833041764123</v>
      </c>
      <c r="Y377" s="309">
        <f t="shared" si="110"/>
        <v>2.8239999999999998</v>
      </c>
    </row>
    <row r="378" spans="1:25" ht="15.75" customHeight="1" x14ac:dyDescent="0.2">
      <c r="A378" s="424">
        <v>361</v>
      </c>
      <c r="B378" s="301">
        <f t="shared" si="93"/>
        <v>51.033941449994501</v>
      </c>
      <c r="C378" s="302">
        <v>21700</v>
      </c>
      <c r="D378" s="303">
        <f t="shared" si="96"/>
        <v>5102.4865530943243</v>
      </c>
      <c r="E378" s="304">
        <f t="shared" si="99"/>
        <v>1724.6404549458814</v>
      </c>
      <c r="F378" s="304">
        <f t="shared" si="100"/>
        <v>102.04973106188649</v>
      </c>
      <c r="G378" s="101">
        <v>75</v>
      </c>
      <c r="H378" s="305">
        <f t="shared" si="101"/>
        <v>7004.1767391020921</v>
      </c>
      <c r="I378" s="309">
        <f t="shared" si="102"/>
        <v>7.0736999999999997</v>
      </c>
      <c r="J378" s="329">
        <f t="shared" si="94"/>
        <v>85.056569083324177</v>
      </c>
      <c r="K378" s="302">
        <v>21700</v>
      </c>
      <c r="L378" s="307">
        <f t="shared" si="97"/>
        <v>3061.4919318565944</v>
      </c>
      <c r="M378" s="304">
        <f t="shared" si="103"/>
        <v>1034.7842729675288</v>
      </c>
      <c r="N378" s="304">
        <f t="shared" si="104"/>
        <v>61.229838637131891</v>
      </c>
      <c r="O378" s="308">
        <v>45</v>
      </c>
      <c r="P378" s="305">
        <f t="shared" si="105"/>
        <v>4202.5060434612551</v>
      </c>
      <c r="Q378" s="309">
        <f t="shared" si="106"/>
        <v>4.2442000000000002</v>
      </c>
      <c r="R378" s="367">
        <f t="shared" si="95"/>
        <v>127.58485362498625</v>
      </c>
      <c r="S378" s="302">
        <v>21700</v>
      </c>
      <c r="T378" s="307">
        <f t="shared" si="98"/>
        <v>2040.9946212377299</v>
      </c>
      <c r="U378" s="101">
        <f t="shared" si="107"/>
        <v>689.85618197835265</v>
      </c>
      <c r="V378" s="304">
        <f t="shared" si="108"/>
        <v>40.819892424754599</v>
      </c>
      <c r="W378" s="308">
        <v>30</v>
      </c>
      <c r="X378" s="305">
        <f t="shared" si="109"/>
        <v>2801.670695640837</v>
      </c>
      <c r="Y378" s="309">
        <f t="shared" si="110"/>
        <v>2.8294999999999999</v>
      </c>
    </row>
    <row r="379" spans="1:25" ht="15.75" customHeight="1" x14ac:dyDescent="0.2">
      <c r="A379" s="424">
        <v>362</v>
      </c>
      <c r="B379" s="301">
        <f t="shared" si="93"/>
        <v>51.076394214597137</v>
      </c>
      <c r="C379" s="302">
        <v>21700</v>
      </c>
      <c r="D379" s="303">
        <f t="shared" si="96"/>
        <v>5098.2455595031061</v>
      </c>
      <c r="E379" s="304">
        <f t="shared" si="99"/>
        <v>1723.2069991120497</v>
      </c>
      <c r="F379" s="304">
        <f t="shared" si="100"/>
        <v>101.96491119006213</v>
      </c>
      <c r="G379" s="101">
        <v>75</v>
      </c>
      <c r="H379" s="305">
        <f t="shared" si="101"/>
        <v>6998.4174698052175</v>
      </c>
      <c r="I379" s="309">
        <f t="shared" si="102"/>
        <v>7.0873999999999997</v>
      </c>
      <c r="J379" s="329">
        <f t="shared" si="94"/>
        <v>85.127323690995226</v>
      </c>
      <c r="K379" s="302">
        <v>21700</v>
      </c>
      <c r="L379" s="307">
        <f t="shared" si="97"/>
        <v>3058.9473357018637</v>
      </c>
      <c r="M379" s="304">
        <f t="shared" si="103"/>
        <v>1033.9241994672298</v>
      </c>
      <c r="N379" s="304">
        <f t="shared" si="104"/>
        <v>61.178946714037274</v>
      </c>
      <c r="O379" s="308">
        <v>45</v>
      </c>
      <c r="P379" s="305">
        <f t="shared" si="105"/>
        <v>4199.0504818831305</v>
      </c>
      <c r="Q379" s="309">
        <f t="shared" si="106"/>
        <v>4.2525000000000004</v>
      </c>
      <c r="R379" s="367">
        <f t="shared" si="95"/>
        <v>127.69098553649283</v>
      </c>
      <c r="S379" s="302">
        <v>21700</v>
      </c>
      <c r="T379" s="307">
        <f t="shared" si="98"/>
        <v>2039.2982238012428</v>
      </c>
      <c r="U379" s="101">
        <f t="shared" si="107"/>
        <v>689.28279964481999</v>
      </c>
      <c r="V379" s="304">
        <f t="shared" si="108"/>
        <v>40.785964476024859</v>
      </c>
      <c r="W379" s="308">
        <v>30</v>
      </c>
      <c r="X379" s="305">
        <f t="shared" si="109"/>
        <v>2799.3669879220874</v>
      </c>
      <c r="Y379" s="309">
        <f t="shared" si="110"/>
        <v>2.835</v>
      </c>
    </row>
    <row r="380" spans="1:25" ht="15.75" customHeight="1" x14ac:dyDescent="0.2">
      <c r="A380" s="424">
        <v>363</v>
      </c>
      <c r="B380" s="301">
        <f t="shared" si="93"/>
        <v>51.118754389080188</v>
      </c>
      <c r="C380" s="302">
        <v>21700</v>
      </c>
      <c r="D380" s="303">
        <f t="shared" si="96"/>
        <v>5094.0208366193237</v>
      </c>
      <c r="E380" s="304">
        <f t="shared" si="99"/>
        <v>1721.7790427773314</v>
      </c>
      <c r="F380" s="304">
        <f t="shared" si="100"/>
        <v>101.88041673238648</v>
      </c>
      <c r="G380" s="101">
        <v>75</v>
      </c>
      <c r="H380" s="305">
        <f t="shared" si="101"/>
        <v>6992.6802961290414</v>
      </c>
      <c r="I380" s="309">
        <f t="shared" si="102"/>
        <v>7.1010999999999997</v>
      </c>
      <c r="J380" s="329">
        <f t="shared" si="94"/>
        <v>85.197923981800315</v>
      </c>
      <c r="K380" s="302">
        <v>21700</v>
      </c>
      <c r="L380" s="307">
        <f t="shared" si="97"/>
        <v>3056.4125019715943</v>
      </c>
      <c r="M380" s="304">
        <f t="shared" si="103"/>
        <v>1033.0674256663988</v>
      </c>
      <c r="N380" s="304">
        <f t="shared" si="104"/>
        <v>61.12825003943189</v>
      </c>
      <c r="O380" s="308">
        <v>45</v>
      </c>
      <c r="P380" s="305">
        <f t="shared" si="105"/>
        <v>4195.6081776774254</v>
      </c>
      <c r="Q380" s="309">
        <f t="shared" si="106"/>
        <v>4.2606999999999999</v>
      </c>
      <c r="R380" s="367">
        <f t="shared" si="95"/>
        <v>127.79688597270047</v>
      </c>
      <c r="S380" s="302">
        <v>21700</v>
      </c>
      <c r="T380" s="307">
        <f t="shared" si="98"/>
        <v>2037.6083346477299</v>
      </c>
      <c r="U380" s="101">
        <f t="shared" si="107"/>
        <v>688.71161711093259</v>
      </c>
      <c r="V380" s="304">
        <f t="shared" si="108"/>
        <v>40.752166692954596</v>
      </c>
      <c r="W380" s="308">
        <v>30</v>
      </c>
      <c r="X380" s="305">
        <f t="shared" si="109"/>
        <v>2797.0721184516174</v>
      </c>
      <c r="Y380" s="309">
        <f t="shared" si="110"/>
        <v>2.8403999999999998</v>
      </c>
    </row>
    <row r="381" spans="1:25" ht="15.75" customHeight="1" x14ac:dyDescent="0.2">
      <c r="A381" s="424">
        <v>364</v>
      </c>
      <c r="B381" s="301">
        <f t="shared" si="93"/>
        <v>51.161022482881343</v>
      </c>
      <c r="C381" s="302">
        <v>21700</v>
      </c>
      <c r="D381" s="303">
        <f t="shared" si="96"/>
        <v>5089.8122704082143</v>
      </c>
      <c r="E381" s="304">
        <f t="shared" si="99"/>
        <v>1720.3565473979763</v>
      </c>
      <c r="F381" s="304">
        <f t="shared" si="100"/>
        <v>101.79624540816428</v>
      </c>
      <c r="G381" s="101">
        <v>75</v>
      </c>
      <c r="H381" s="305">
        <f t="shared" si="101"/>
        <v>6986.9650632143548</v>
      </c>
      <c r="I381" s="309">
        <f t="shared" si="102"/>
        <v>7.1147999999999998</v>
      </c>
      <c r="J381" s="329">
        <f t="shared" si="94"/>
        <v>85.268370804802245</v>
      </c>
      <c r="K381" s="302">
        <v>21700</v>
      </c>
      <c r="L381" s="307">
        <f t="shared" si="97"/>
        <v>3053.8873622449282</v>
      </c>
      <c r="M381" s="304">
        <f t="shared" si="103"/>
        <v>1032.2139284387856</v>
      </c>
      <c r="N381" s="304">
        <f t="shared" si="104"/>
        <v>61.077747244898568</v>
      </c>
      <c r="O381" s="308">
        <v>45</v>
      </c>
      <c r="P381" s="305">
        <f t="shared" si="105"/>
        <v>4192.1790379286131</v>
      </c>
      <c r="Q381" s="309">
        <f t="shared" si="106"/>
        <v>4.2689000000000004</v>
      </c>
      <c r="R381" s="367">
        <f t="shared" si="95"/>
        <v>127.90255620720335</v>
      </c>
      <c r="S381" s="302">
        <v>21700</v>
      </c>
      <c r="T381" s="307">
        <f t="shared" si="98"/>
        <v>2035.9249081632863</v>
      </c>
      <c r="U381" s="101">
        <f t="shared" si="107"/>
        <v>688.14261895919071</v>
      </c>
      <c r="V381" s="304">
        <f t="shared" si="108"/>
        <v>40.718498163265728</v>
      </c>
      <c r="W381" s="308">
        <v>30</v>
      </c>
      <c r="X381" s="305">
        <f t="shared" si="109"/>
        <v>2794.7860252857431</v>
      </c>
      <c r="Y381" s="309">
        <f t="shared" si="110"/>
        <v>2.8458999999999999</v>
      </c>
    </row>
    <row r="382" spans="1:25" ht="15.75" customHeight="1" x14ac:dyDescent="0.2">
      <c r="A382" s="424">
        <v>365</v>
      </c>
      <c r="B382" s="301">
        <f t="shared" si="93"/>
        <v>51.203199001245338</v>
      </c>
      <c r="C382" s="302">
        <v>21700</v>
      </c>
      <c r="D382" s="303">
        <f t="shared" si="96"/>
        <v>5085.6197479705652</v>
      </c>
      <c r="E382" s="304">
        <f t="shared" si="99"/>
        <v>1718.9394748140508</v>
      </c>
      <c r="F382" s="304">
        <f t="shared" si="100"/>
        <v>101.71239495941131</v>
      </c>
      <c r="G382" s="101">
        <v>75</v>
      </c>
      <c r="H382" s="305">
        <f t="shared" si="101"/>
        <v>6981.271617744027</v>
      </c>
      <c r="I382" s="309">
        <f t="shared" si="102"/>
        <v>7.1284999999999998</v>
      </c>
      <c r="J382" s="329">
        <f t="shared" si="94"/>
        <v>85.338665002075572</v>
      </c>
      <c r="K382" s="302">
        <v>21700</v>
      </c>
      <c r="L382" s="307">
        <f t="shared" si="97"/>
        <v>3051.3718487823389</v>
      </c>
      <c r="M382" s="304">
        <f t="shared" si="103"/>
        <v>1031.3636848884305</v>
      </c>
      <c r="N382" s="304">
        <f t="shared" si="104"/>
        <v>61.027436975646779</v>
      </c>
      <c r="O382" s="308">
        <v>45</v>
      </c>
      <c r="P382" s="305">
        <f t="shared" si="105"/>
        <v>4188.7629706464168</v>
      </c>
      <c r="Q382" s="309">
        <f t="shared" si="106"/>
        <v>4.2770999999999999</v>
      </c>
      <c r="R382" s="367">
        <f t="shared" si="95"/>
        <v>128.00799750311333</v>
      </c>
      <c r="S382" s="302">
        <v>21700</v>
      </c>
      <c r="T382" s="307">
        <f t="shared" si="98"/>
        <v>2034.2478991882263</v>
      </c>
      <c r="U382" s="101">
        <f t="shared" si="107"/>
        <v>687.57578992562037</v>
      </c>
      <c r="V382" s="304">
        <f t="shared" si="108"/>
        <v>40.684957983764527</v>
      </c>
      <c r="W382" s="308">
        <v>30</v>
      </c>
      <c r="X382" s="305">
        <f t="shared" si="109"/>
        <v>2792.5086470976112</v>
      </c>
      <c r="Y382" s="309">
        <f t="shared" si="110"/>
        <v>2.8513999999999999</v>
      </c>
    </row>
    <row r="383" spans="1:25" ht="15.75" customHeight="1" x14ac:dyDescent="0.2">
      <c r="A383" s="424">
        <v>366</v>
      </c>
      <c r="B383" s="301">
        <f t="shared" si="93"/>
        <v>51.245284445269903</v>
      </c>
      <c r="C383" s="302">
        <v>21700</v>
      </c>
      <c r="D383" s="303">
        <f t="shared" si="96"/>
        <v>5081.4431575281396</v>
      </c>
      <c r="E383" s="304">
        <f t="shared" si="99"/>
        <v>1717.527787244511</v>
      </c>
      <c r="F383" s="304">
        <f t="shared" si="100"/>
        <v>101.62886315056279</v>
      </c>
      <c r="G383" s="101">
        <v>75</v>
      </c>
      <c r="H383" s="305">
        <f t="shared" si="101"/>
        <v>6975.599807923214</v>
      </c>
      <c r="I383" s="309">
        <f t="shared" si="102"/>
        <v>7.1421000000000001</v>
      </c>
      <c r="J383" s="329">
        <f t="shared" si="94"/>
        <v>85.408807408783176</v>
      </c>
      <c r="K383" s="302">
        <v>21700</v>
      </c>
      <c r="L383" s="307">
        <f t="shared" si="97"/>
        <v>3048.8658945168841</v>
      </c>
      <c r="M383" s="304">
        <f t="shared" si="103"/>
        <v>1030.5166723467066</v>
      </c>
      <c r="N383" s="304">
        <f t="shared" si="104"/>
        <v>60.97731789033768</v>
      </c>
      <c r="O383" s="308">
        <v>45</v>
      </c>
      <c r="P383" s="305">
        <f t="shared" si="105"/>
        <v>4185.3598847539288</v>
      </c>
      <c r="Q383" s="309">
        <f t="shared" si="106"/>
        <v>4.2853000000000003</v>
      </c>
      <c r="R383" s="367">
        <f t="shared" si="95"/>
        <v>128.11321111317474</v>
      </c>
      <c r="S383" s="302">
        <v>21700</v>
      </c>
      <c r="T383" s="307">
        <f t="shared" si="98"/>
        <v>2032.5772630112565</v>
      </c>
      <c r="U383" s="101">
        <f t="shared" si="107"/>
        <v>687.01111489780465</v>
      </c>
      <c r="V383" s="304">
        <f t="shared" si="108"/>
        <v>40.651545260225127</v>
      </c>
      <c r="W383" s="308">
        <v>30</v>
      </c>
      <c r="X383" s="305">
        <f t="shared" si="109"/>
        <v>2790.2399231692862</v>
      </c>
      <c r="Y383" s="309">
        <f t="shared" si="110"/>
        <v>2.8567999999999998</v>
      </c>
    </row>
    <row r="384" spans="1:25" ht="15.75" customHeight="1" x14ac:dyDescent="0.2">
      <c r="A384" s="424">
        <v>367</v>
      </c>
      <c r="B384" s="301">
        <f t="shared" si="93"/>
        <v>51.287279311951011</v>
      </c>
      <c r="C384" s="302">
        <v>21700</v>
      </c>
      <c r="D384" s="303">
        <f t="shared" si="96"/>
        <v>5077.2823884093486</v>
      </c>
      <c r="E384" s="304">
        <f t="shared" si="99"/>
        <v>1716.1214472823597</v>
      </c>
      <c r="F384" s="304">
        <f t="shared" si="100"/>
        <v>101.54564776818698</v>
      </c>
      <c r="G384" s="101">
        <v>75</v>
      </c>
      <c r="H384" s="305">
        <f t="shared" si="101"/>
        <v>6969.9494834598954</v>
      </c>
      <c r="I384" s="309">
        <f t="shared" si="102"/>
        <v>7.1558000000000002</v>
      </c>
      <c r="J384" s="329">
        <f t="shared" si="94"/>
        <v>85.478798853251689</v>
      </c>
      <c r="K384" s="302">
        <v>21700</v>
      </c>
      <c r="L384" s="307">
        <f t="shared" si="97"/>
        <v>3046.3694330456087</v>
      </c>
      <c r="M384" s="304">
        <f t="shared" si="103"/>
        <v>1029.6728683694157</v>
      </c>
      <c r="N384" s="304">
        <f t="shared" si="104"/>
        <v>60.927388660912179</v>
      </c>
      <c r="O384" s="308">
        <v>45</v>
      </c>
      <c r="P384" s="305">
        <f t="shared" si="105"/>
        <v>4181.9696900759373</v>
      </c>
      <c r="Q384" s="309">
        <f t="shared" si="106"/>
        <v>4.2934999999999999</v>
      </c>
      <c r="R384" s="367">
        <f t="shared" si="95"/>
        <v>128.21819827987753</v>
      </c>
      <c r="S384" s="302">
        <v>21700</v>
      </c>
      <c r="T384" s="307">
        <f t="shared" si="98"/>
        <v>2030.9129553637395</v>
      </c>
      <c r="U384" s="101">
        <f t="shared" si="107"/>
        <v>686.44857891294384</v>
      </c>
      <c r="V384" s="304">
        <f t="shared" si="108"/>
        <v>40.618259107274788</v>
      </c>
      <c r="W384" s="308">
        <v>30</v>
      </c>
      <c r="X384" s="305">
        <f t="shared" si="109"/>
        <v>2787.9797933839582</v>
      </c>
      <c r="Y384" s="309">
        <f t="shared" si="110"/>
        <v>2.8622999999999998</v>
      </c>
    </row>
    <row r="385" spans="1:25" ht="15.75" customHeight="1" x14ac:dyDescent="0.2">
      <c r="A385" s="424">
        <v>368</v>
      </c>
      <c r="B385" s="301">
        <f t="shared" si="93"/>
        <v>51.329184094227479</v>
      </c>
      <c r="C385" s="302">
        <v>21700</v>
      </c>
      <c r="D385" s="303">
        <f t="shared" si="96"/>
        <v>5073.1373310351291</v>
      </c>
      <c r="E385" s="304">
        <f t="shared" si="99"/>
        <v>1714.7204178898735</v>
      </c>
      <c r="F385" s="304">
        <f t="shared" si="100"/>
        <v>101.46274662070259</v>
      </c>
      <c r="G385" s="101">
        <v>75</v>
      </c>
      <c r="H385" s="305">
        <f t="shared" si="101"/>
        <v>6964.3204955457059</v>
      </c>
      <c r="I385" s="309">
        <f t="shared" si="102"/>
        <v>7.1694000000000004</v>
      </c>
      <c r="J385" s="329">
        <f t="shared" si="94"/>
        <v>85.548640157045796</v>
      </c>
      <c r="K385" s="302">
        <v>21700</v>
      </c>
      <c r="L385" s="307">
        <f t="shared" si="97"/>
        <v>3043.8823986210773</v>
      </c>
      <c r="M385" s="304">
        <f t="shared" si="103"/>
        <v>1028.832250733924</v>
      </c>
      <c r="N385" s="304">
        <f t="shared" si="104"/>
        <v>60.877647972421549</v>
      </c>
      <c r="O385" s="308">
        <v>45</v>
      </c>
      <c r="P385" s="305">
        <f t="shared" si="105"/>
        <v>4178.5922973274228</v>
      </c>
      <c r="Q385" s="309">
        <f t="shared" si="106"/>
        <v>4.3015999999999996</v>
      </c>
      <c r="R385" s="367">
        <f t="shared" si="95"/>
        <v>128.3229602355687</v>
      </c>
      <c r="S385" s="302">
        <v>21700</v>
      </c>
      <c r="T385" s="307">
        <f t="shared" si="98"/>
        <v>2029.2549324140516</v>
      </c>
      <c r="U385" s="101">
        <f t="shared" si="107"/>
        <v>685.88816715594942</v>
      </c>
      <c r="V385" s="304">
        <f t="shared" si="108"/>
        <v>40.585098648281033</v>
      </c>
      <c r="W385" s="308">
        <v>30</v>
      </c>
      <c r="X385" s="305">
        <f t="shared" si="109"/>
        <v>2785.7281982182822</v>
      </c>
      <c r="Y385" s="309">
        <f t="shared" si="110"/>
        <v>2.8677999999999999</v>
      </c>
    </row>
    <row r="386" spans="1:25" ht="15.75" customHeight="1" x14ac:dyDescent="0.2">
      <c r="A386" s="424">
        <v>369</v>
      </c>
      <c r="B386" s="301">
        <f t="shared" si="93"/>
        <v>51.370999281025064</v>
      </c>
      <c r="C386" s="302">
        <v>21700</v>
      </c>
      <c r="D386" s="303">
        <f t="shared" si="96"/>
        <v>5069.0078769050551</v>
      </c>
      <c r="E386" s="304">
        <f t="shared" si="99"/>
        <v>1713.3246623939085</v>
      </c>
      <c r="F386" s="304">
        <f t="shared" si="100"/>
        <v>101.3801575381011</v>
      </c>
      <c r="G386" s="101">
        <v>75</v>
      </c>
      <c r="H386" s="305">
        <f t="shared" si="101"/>
        <v>6958.7126968370649</v>
      </c>
      <c r="I386" s="309">
        <f t="shared" si="102"/>
        <v>7.1829999999999998</v>
      </c>
      <c r="J386" s="329">
        <f t="shared" si="94"/>
        <v>85.618332135041783</v>
      </c>
      <c r="K386" s="302">
        <v>21700</v>
      </c>
      <c r="L386" s="307">
        <f t="shared" si="97"/>
        <v>3041.4047261430333</v>
      </c>
      <c r="M386" s="304">
        <f t="shared" si="103"/>
        <v>1027.9947974363452</v>
      </c>
      <c r="N386" s="304">
        <f t="shared" si="104"/>
        <v>60.828094522860667</v>
      </c>
      <c r="O386" s="308">
        <v>45</v>
      </c>
      <c r="P386" s="305">
        <f t="shared" si="105"/>
        <v>4175.2276181022389</v>
      </c>
      <c r="Q386" s="309">
        <f t="shared" si="106"/>
        <v>4.3098000000000001</v>
      </c>
      <c r="R386" s="367">
        <f t="shared" si="95"/>
        <v>128.42749820256265</v>
      </c>
      <c r="S386" s="302">
        <v>21700</v>
      </c>
      <c r="T386" s="307">
        <f t="shared" si="98"/>
        <v>2027.6031507620226</v>
      </c>
      <c r="U386" s="101">
        <f t="shared" si="107"/>
        <v>685.32986495756359</v>
      </c>
      <c r="V386" s="304">
        <f t="shared" si="108"/>
        <v>40.552063015240449</v>
      </c>
      <c r="W386" s="308">
        <v>30</v>
      </c>
      <c r="X386" s="305">
        <f t="shared" si="109"/>
        <v>2783.4850787348269</v>
      </c>
      <c r="Y386" s="309">
        <f t="shared" si="110"/>
        <v>2.8732000000000002</v>
      </c>
    </row>
    <row r="387" spans="1:25" ht="15.75" customHeight="1" x14ac:dyDescent="0.2">
      <c r="A387" s="283">
        <v>370</v>
      </c>
      <c r="B387" s="301">
        <f t="shared" si="93"/>
        <v>51.412725357299898</v>
      </c>
      <c r="C387" s="302">
        <v>21700</v>
      </c>
      <c r="D387" s="303">
        <f t="shared" si="96"/>
        <v>5064.8939185836562</v>
      </c>
      <c r="E387" s="304">
        <f t="shared" si="99"/>
        <v>1711.9341444812756</v>
      </c>
      <c r="F387" s="304">
        <f t="shared" si="100"/>
        <v>101.29787837167312</v>
      </c>
      <c r="G387" s="101">
        <v>75</v>
      </c>
      <c r="H387" s="305">
        <f t="shared" si="101"/>
        <v>6953.125941436605</v>
      </c>
      <c r="I387" s="309">
        <f t="shared" si="102"/>
        <v>7.1966999999999999</v>
      </c>
      <c r="J387" s="329">
        <f t="shared" si="94"/>
        <v>85.687875595499833</v>
      </c>
      <c r="K387" s="302">
        <v>21700</v>
      </c>
      <c r="L387" s="307">
        <f t="shared" si="97"/>
        <v>3038.9363511501938</v>
      </c>
      <c r="M387" s="304">
        <f t="shared" si="103"/>
        <v>1027.1604866887653</v>
      </c>
      <c r="N387" s="304">
        <f t="shared" si="104"/>
        <v>60.778727023003874</v>
      </c>
      <c r="O387" s="308">
        <v>45</v>
      </c>
      <c r="P387" s="305">
        <f t="shared" si="105"/>
        <v>4171.8755648619626</v>
      </c>
      <c r="Q387" s="309">
        <f t="shared" si="106"/>
        <v>4.3179999999999996</v>
      </c>
      <c r="R387" s="367">
        <f t="shared" si="95"/>
        <v>128.53181339324973</v>
      </c>
      <c r="S387" s="302">
        <v>21700</v>
      </c>
      <c r="T387" s="307">
        <f t="shared" si="98"/>
        <v>2025.9575674334628</v>
      </c>
      <c r="U387" s="101">
        <f t="shared" si="107"/>
        <v>684.77365779251033</v>
      </c>
      <c r="V387" s="304">
        <f t="shared" si="108"/>
        <v>40.519151348669254</v>
      </c>
      <c r="W387" s="308">
        <v>30</v>
      </c>
      <c r="X387" s="305">
        <f t="shared" si="109"/>
        <v>2781.2503765746424</v>
      </c>
      <c r="Y387" s="309">
        <f t="shared" si="110"/>
        <v>2.8786999999999998</v>
      </c>
    </row>
    <row r="388" spans="1:25" ht="15.75" customHeight="1" x14ac:dyDescent="0.2">
      <c r="A388" s="424">
        <v>371</v>
      </c>
      <c r="B388" s="301">
        <f t="shared" si="93"/>
        <v>51.45436280408132</v>
      </c>
      <c r="C388" s="302">
        <v>21700</v>
      </c>
      <c r="D388" s="303">
        <f t="shared" si="96"/>
        <v>5060.7953496869522</v>
      </c>
      <c r="E388" s="304">
        <f t="shared" si="99"/>
        <v>1710.5488281941896</v>
      </c>
      <c r="F388" s="304">
        <f t="shared" si="100"/>
        <v>101.21590699373905</v>
      </c>
      <c r="G388" s="101">
        <v>75</v>
      </c>
      <c r="H388" s="305">
        <f t="shared" si="101"/>
        <v>6947.5600848748809</v>
      </c>
      <c r="I388" s="309">
        <f t="shared" si="102"/>
        <v>7.2103000000000002</v>
      </c>
      <c r="J388" s="329">
        <f t="shared" si="94"/>
        <v>85.757271340135532</v>
      </c>
      <c r="K388" s="302">
        <v>21700</v>
      </c>
      <c r="L388" s="307">
        <f t="shared" si="97"/>
        <v>3036.4772098121712</v>
      </c>
      <c r="M388" s="304">
        <f t="shared" si="103"/>
        <v>1026.3292969165138</v>
      </c>
      <c r="N388" s="304">
        <f t="shared" si="104"/>
        <v>60.729544196243424</v>
      </c>
      <c r="O388" s="308">
        <v>45</v>
      </c>
      <c r="P388" s="305">
        <f t="shared" si="105"/>
        <v>4168.5360509249285</v>
      </c>
      <c r="Q388" s="309">
        <f t="shared" si="106"/>
        <v>4.3262</v>
      </c>
      <c r="R388" s="367">
        <f t="shared" si="95"/>
        <v>128.63590701020328</v>
      </c>
      <c r="S388" s="302">
        <v>21700</v>
      </c>
      <c r="T388" s="307">
        <f t="shared" si="98"/>
        <v>2024.3181398747809</v>
      </c>
      <c r="U388" s="101">
        <f t="shared" si="107"/>
        <v>684.21953127767586</v>
      </c>
      <c r="V388" s="304">
        <f t="shared" si="108"/>
        <v>40.486362797495616</v>
      </c>
      <c r="W388" s="308">
        <v>30</v>
      </c>
      <c r="X388" s="305">
        <f t="shared" si="109"/>
        <v>2779.0240339499524</v>
      </c>
      <c r="Y388" s="309">
        <f t="shared" si="110"/>
        <v>2.8841000000000001</v>
      </c>
    </row>
    <row r="389" spans="1:25" ht="15.75" customHeight="1" x14ac:dyDescent="0.2">
      <c r="A389" s="424">
        <v>372</v>
      </c>
      <c r="B389" s="301">
        <f t="shared" si="93"/>
        <v>51.495912098514168</v>
      </c>
      <c r="C389" s="302">
        <v>21700</v>
      </c>
      <c r="D389" s="303">
        <f t="shared" si="96"/>
        <v>5056.7120648691925</v>
      </c>
      <c r="E389" s="304">
        <f t="shared" si="99"/>
        <v>1709.1686779257868</v>
      </c>
      <c r="F389" s="304">
        <f t="shared" si="100"/>
        <v>101.13424129738385</v>
      </c>
      <c r="G389" s="101">
        <v>75</v>
      </c>
      <c r="H389" s="305">
        <f t="shared" si="101"/>
        <v>6942.0149840923632</v>
      </c>
      <c r="I389" s="309">
        <f t="shared" si="102"/>
        <v>7.2239000000000004</v>
      </c>
      <c r="J389" s="329">
        <f t="shared" si="94"/>
        <v>85.826520164190285</v>
      </c>
      <c r="K389" s="302">
        <v>21700</v>
      </c>
      <c r="L389" s="307">
        <f t="shared" si="97"/>
        <v>3034.0272389215152</v>
      </c>
      <c r="M389" s="304">
        <f t="shared" si="103"/>
        <v>1025.5012067554719</v>
      </c>
      <c r="N389" s="304">
        <f t="shared" si="104"/>
        <v>60.680544778430303</v>
      </c>
      <c r="O389" s="308">
        <v>45</v>
      </c>
      <c r="P389" s="305">
        <f t="shared" si="105"/>
        <v>4165.2089904554168</v>
      </c>
      <c r="Q389" s="309">
        <f t="shared" si="106"/>
        <v>4.3342999999999998</v>
      </c>
      <c r="R389" s="367">
        <f t="shared" si="95"/>
        <v>128.73978024628542</v>
      </c>
      <c r="S389" s="302">
        <v>21700</v>
      </c>
      <c r="T389" s="307">
        <f t="shared" si="98"/>
        <v>2022.6848259476769</v>
      </c>
      <c r="U389" s="101">
        <f t="shared" si="107"/>
        <v>683.66747117031468</v>
      </c>
      <c r="V389" s="304">
        <f t="shared" si="108"/>
        <v>40.453696518953542</v>
      </c>
      <c r="W389" s="308">
        <v>30</v>
      </c>
      <c r="X389" s="305">
        <f t="shared" si="109"/>
        <v>2776.8059936369455</v>
      </c>
      <c r="Y389" s="309">
        <f t="shared" si="110"/>
        <v>2.8895</v>
      </c>
    </row>
    <row r="390" spans="1:25" ht="15.75" customHeight="1" x14ac:dyDescent="0.2">
      <c r="A390" s="424">
        <v>373</v>
      </c>
      <c r="B390" s="301">
        <f t="shared" si="93"/>
        <v>51.537373713900514</v>
      </c>
      <c r="C390" s="302">
        <v>21700</v>
      </c>
      <c r="D390" s="303">
        <f t="shared" si="96"/>
        <v>5052.6439598098041</v>
      </c>
      <c r="E390" s="304">
        <f t="shared" si="99"/>
        <v>1707.7936584157137</v>
      </c>
      <c r="F390" s="304">
        <f t="shared" si="100"/>
        <v>101.05287919619609</v>
      </c>
      <c r="G390" s="101">
        <v>75</v>
      </c>
      <c r="H390" s="305">
        <f t="shared" si="101"/>
        <v>6936.4904974217143</v>
      </c>
      <c r="I390" s="309">
        <f t="shared" si="102"/>
        <v>7.2374999999999998</v>
      </c>
      <c r="J390" s="329">
        <f t="shared" si="94"/>
        <v>85.895622856500864</v>
      </c>
      <c r="K390" s="302">
        <v>21700</v>
      </c>
      <c r="L390" s="307">
        <f t="shared" si="97"/>
        <v>3031.5863758858823</v>
      </c>
      <c r="M390" s="304">
        <f t="shared" si="103"/>
        <v>1024.6761950494281</v>
      </c>
      <c r="N390" s="304">
        <f t="shared" si="104"/>
        <v>60.63172751771765</v>
      </c>
      <c r="O390" s="308">
        <v>45</v>
      </c>
      <c r="P390" s="305">
        <f t="shared" si="105"/>
        <v>4161.8942984530286</v>
      </c>
      <c r="Q390" s="309">
        <f t="shared" si="106"/>
        <v>4.3425000000000002</v>
      </c>
      <c r="R390" s="367">
        <f t="shared" si="95"/>
        <v>128.84343428475128</v>
      </c>
      <c r="S390" s="302">
        <v>21700</v>
      </c>
      <c r="T390" s="307">
        <f t="shared" si="98"/>
        <v>2021.0575839239218</v>
      </c>
      <c r="U390" s="101">
        <f t="shared" si="107"/>
        <v>683.11746336628551</v>
      </c>
      <c r="V390" s="304">
        <f t="shared" si="108"/>
        <v>40.421151678478438</v>
      </c>
      <c r="W390" s="308">
        <v>30</v>
      </c>
      <c r="X390" s="305">
        <f t="shared" si="109"/>
        <v>2774.5961989686857</v>
      </c>
      <c r="Y390" s="309">
        <f t="shared" si="110"/>
        <v>2.895</v>
      </c>
    </row>
    <row r="391" spans="1:25" ht="15.75" customHeight="1" x14ac:dyDescent="0.2">
      <c r="A391" s="424">
        <v>374</v>
      </c>
      <c r="B391" s="301">
        <f t="shared" ref="B391:B454" si="111">(9.1*LN($A391)+$A391/150-17.72)/0.75</f>
        <v>51.578748119740766</v>
      </c>
      <c r="C391" s="302">
        <v>21700</v>
      </c>
      <c r="D391" s="303">
        <f t="shared" si="96"/>
        <v>5048.5909312005369</v>
      </c>
      <c r="E391" s="304">
        <f t="shared" si="99"/>
        <v>1706.4237347457813</v>
      </c>
      <c r="F391" s="304">
        <f t="shared" si="100"/>
        <v>100.97181862401074</v>
      </c>
      <c r="G391" s="101">
        <v>75</v>
      </c>
      <c r="H391" s="305">
        <f t="shared" si="101"/>
        <v>6930.9864845703287</v>
      </c>
      <c r="I391" s="309">
        <f t="shared" si="102"/>
        <v>7.2510000000000003</v>
      </c>
      <c r="J391" s="329">
        <f t="shared" ref="J391:J454" si="112">((9.1*LN($A391)+$A391/150-17.72)/0.75)/0.6</f>
        <v>85.964580199567948</v>
      </c>
      <c r="K391" s="302">
        <v>21700</v>
      </c>
      <c r="L391" s="307">
        <f t="shared" si="97"/>
        <v>3029.1545587203223</v>
      </c>
      <c r="M391" s="304">
        <f t="shared" si="103"/>
        <v>1023.8542408474689</v>
      </c>
      <c r="N391" s="304">
        <f t="shared" si="104"/>
        <v>60.583091174406448</v>
      </c>
      <c r="O391" s="308">
        <v>45</v>
      </c>
      <c r="P391" s="305">
        <f t="shared" si="105"/>
        <v>4158.5918907421974</v>
      </c>
      <c r="Q391" s="309">
        <f t="shared" si="106"/>
        <v>4.3506</v>
      </c>
      <c r="R391" s="367">
        <f t="shared" ref="R391:R454" si="113">((9.1*LN($A391)+$A391/150-17.72)/0.75)/0.4</f>
        <v>128.9468702993519</v>
      </c>
      <c r="S391" s="302">
        <v>21700</v>
      </c>
      <c r="T391" s="307">
        <f t="shared" si="98"/>
        <v>2019.4363724802151</v>
      </c>
      <c r="U391" s="101">
        <f t="shared" si="107"/>
        <v>682.56949389831266</v>
      </c>
      <c r="V391" s="304">
        <f t="shared" si="108"/>
        <v>40.388727449604303</v>
      </c>
      <c r="W391" s="308">
        <v>30</v>
      </c>
      <c r="X391" s="305">
        <f t="shared" si="109"/>
        <v>2772.3945938281317</v>
      </c>
      <c r="Y391" s="309">
        <f t="shared" si="110"/>
        <v>2.9003999999999999</v>
      </c>
    </row>
    <row r="392" spans="1:25" ht="15.75" customHeight="1" x14ac:dyDescent="0.2">
      <c r="A392" s="424">
        <v>375</v>
      </c>
      <c r="B392" s="301">
        <f t="shared" si="111"/>
        <v>51.620035781774313</v>
      </c>
      <c r="C392" s="302">
        <v>21700</v>
      </c>
      <c r="D392" s="303">
        <f t="shared" si="96"/>
        <v>5044.552876732806</v>
      </c>
      <c r="E392" s="304">
        <f t="shared" si="99"/>
        <v>1705.0588723356882</v>
      </c>
      <c r="F392" s="304">
        <f t="shared" si="100"/>
        <v>100.89105753465613</v>
      </c>
      <c r="G392" s="101">
        <v>75</v>
      </c>
      <c r="H392" s="305">
        <f t="shared" si="101"/>
        <v>6925.50280660315</v>
      </c>
      <c r="I392" s="309">
        <f t="shared" si="102"/>
        <v>7.2645999999999997</v>
      </c>
      <c r="J392" s="329">
        <f t="shared" si="112"/>
        <v>86.033392969623861</v>
      </c>
      <c r="K392" s="302">
        <v>21700</v>
      </c>
      <c r="L392" s="307">
        <f t="shared" si="97"/>
        <v>3026.731726039684</v>
      </c>
      <c r="M392" s="304">
        <f t="shared" si="103"/>
        <v>1023.0353234014131</v>
      </c>
      <c r="N392" s="304">
        <f t="shared" si="104"/>
        <v>60.534634520793681</v>
      </c>
      <c r="O392" s="308">
        <v>45</v>
      </c>
      <c r="P392" s="305">
        <f t="shared" si="105"/>
        <v>4155.3016839618904</v>
      </c>
      <c r="Q392" s="309">
        <f t="shared" si="106"/>
        <v>4.3587999999999996</v>
      </c>
      <c r="R392" s="367">
        <f t="shared" si="113"/>
        <v>129.05008945443578</v>
      </c>
      <c r="S392" s="302">
        <v>21700</v>
      </c>
      <c r="T392" s="307">
        <f t="shared" si="98"/>
        <v>2017.8211506931225</v>
      </c>
      <c r="U392" s="101">
        <f t="shared" si="107"/>
        <v>682.02354893427537</v>
      </c>
      <c r="V392" s="304">
        <f t="shared" si="108"/>
        <v>40.356423013862454</v>
      </c>
      <c r="W392" s="308">
        <v>30</v>
      </c>
      <c r="X392" s="305">
        <f t="shared" si="109"/>
        <v>2770.2011226412601</v>
      </c>
      <c r="Y392" s="309">
        <f t="shared" si="110"/>
        <v>2.9058000000000002</v>
      </c>
    </row>
    <row r="393" spans="1:25" ht="15.75" customHeight="1" x14ac:dyDescent="0.2">
      <c r="A393" s="424">
        <v>376</v>
      </c>
      <c r="B393" s="301">
        <f t="shared" si="111"/>
        <v>51.66123716201961</v>
      </c>
      <c r="C393" s="302">
        <v>21700</v>
      </c>
      <c r="D393" s="303">
        <f t="shared" si="96"/>
        <v>5040.5296950852216</v>
      </c>
      <c r="E393" s="304">
        <f t="shared" si="99"/>
        <v>1703.6990369388047</v>
      </c>
      <c r="F393" s="304">
        <f t="shared" si="100"/>
        <v>100.81059390170444</v>
      </c>
      <c r="G393" s="101">
        <v>75</v>
      </c>
      <c r="H393" s="305">
        <f t="shared" si="101"/>
        <v>6920.0393259257307</v>
      </c>
      <c r="I393" s="309">
        <f t="shared" si="102"/>
        <v>7.2782</v>
      </c>
      <c r="J393" s="329">
        <f t="shared" si="112"/>
        <v>86.102061936699357</v>
      </c>
      <c r="K393" s="302">
        <v>21700</v>
      </c>
      <c r="L393" s="307">
        <f t="shared" si="97"/>
        <v>3024.3178170511324</v>
      </c>
      <c r="M393" s="304">
        <f t="shared" si="103"/>
        <v>1022.2194221632826</v>
      </c>
      <c r="N393" s="304">
        <f t="shared" si="104"/>
        <v>60.486356341022649</v>
      </c>
      <c r="O393" s="308">
        <v>45</v>
      </c>
      <c r="P393" s="305">
        <f t="shared" si="105"/>
        <v>4152.0235955554372</v>
      </c>
      <c r="Q393" s="309">
        <f t="shared" si="106"/>
        <v>4.3669000000000002</v>
      </c>
      <c r="R393" s="367">
        <f t="shared" si="113"/>
        <v>129.15309290504902</v>
      </c>
      <c r="S393" s="302">
        <v>21700</v>
      </c>
      <c r="T393" s="307">
        <f t="shared" si="98"/>
        <v>2016.2118780340884</v>
      </c>
      <c r="U393" s="101">
        <f t="shared" si="107"/>
        <v>681.47961477552178</v>
      </c>
      <c r="V393" s="304">
        <f t="shared" si="108"/>
        <v>40.324237560681766</v>
      </c>
      <c r="W393" s="308">
        <v>30</v>
      </c>
      <c r="X393" s="305">
        <f t="shared" si="109"/>
        <v>2768.0157303702922</v>
      </c>
      <c r="Y393" s="309">
        <f t="shared" si="110"/>
        <v>2.9113000000000002</v>
      </c>
    </row>
    <row r="394" spans="1:25" ht="15.75" customHeight="1" x14ac:dyDescent="0.2">
      <c r="A394" s="424">
        <v>377</v>
      </c>
      <c r="B394" s="301">
        <f t="shared" si="111"/>
        <v>51.702352718813643</v>
      </c>
      <c r="C394" s="302">
        <v>21700</v>
      </c>
      <c r="D394" s="303">
        <f t="shared" si="96"/>
        <v>5036.5212859113217</v>
      </c>
      <c r="E394" s="304">
        <f t="shared" si="99"/>
        <v>1702.3441946380265</v>
      </c>
      <c r="F394" s="304">
        <f t="shared" si="100"/>
        <v>100.73042571822644</v>
      </c>
      <c r="G394" s="101">
        <v>75</v>
      </c>
      <c r="H394" s="305">
        <f t="shared" si="101"/>
        <v>6914.5959062675747</v>
      </c>
      <c r="I394" s="309">
        <f t="shared" si="102"/>
        <v>7.2916999999999996</v>
      </c>
      <c r="J394" s="329">
        <f t="shared" si="112"/>
        <v>86.170587864689409</v>
      </c>
      <c r="K394" s="302">
        <v>21700</v>
      </c>
      <c r="L394" s="307">
        <f t="shared" si="97"/>
        <v>3021.9127715467926</v>
      </c>
      <c r="M394" s="304">
        <f t="shared" si="103"/>
        <v>1021.4065167828157</v>
      </c>
      <c r="N394" s="304">
        <f t="shared" si="104"/>
        <v>60.438255430935854</v>
      </c>
      <c r="O394" s="308">
        <v>45</v>
      </c>
      <c r="P394" s="305">
        <f t="shared" si="105"/>
        <v>4148.7575437605437</v>
      </c>
      <c r="Q394" s="309">
        <f t="shared" si="106"/>
        <v>4.375</v>
      </c>
      <c r="R394" s="367">
        <f t="shared" si="113"/>
        <v>129.25588179703411</v>
      </c>
      <c r="S394" s="302">
        <v>21700</v>
      </c>
      <c r="T394" s="307">
        <f t="shared" si="98"/>
        <v>2014.6085143645287</v>
      </c>
      <c r="U394" s="101">
        <f t="shared" si="107"/>
        <v>680.93767785521061</v>
      </c>
      <c r="V394" s="304">
        <f t="shared" si="108"/>
        <v>40.292170287290574</v>
      </c>
      <c r="W394" s="308">
        <v>30</v>
      </c>
      <c r="X394" s="305">
        <f t="shared" si="109"/>
        <v>2765.8383625070296</v>
      </c>
      <c r="Y394" s="309">
        <f t="shared" si="110"/>
        <v>2.9167000000000001</v>
      </c>
    </row>
    <row r="395" spans="1:25" ht="15.75" customHeight="1" x14ac:dyDescent="0.2">
      <c r="A395" s="424">
        <v>378</v>
      </c>
      <c r="B395" s="301">
        <f t="shared" si="111"/>
        <v>51.743382906851004</v>
      </c>
      <c r="C395" s="302">
        <v>21700</v>
      </c>
      <c r="D395" s="303">
        <f t="shared" si="96"/>
        <v>5032.5275498274805</v>
      </c>
      <c r="E395" s="304">
        <f t="shared" si="99"/>
        <v>1700.9943118416882</v>
      </c>
      <c r="F395" s="304">
        <f t="shared" si="100"/>
        <v>100.65055099654961</v>
      </c>
      <c r="G395" s="101">
        <v>75</v>
      </c>
      <c r="H395" s="305">
        <f t="shared" si="101"/>
        <v>6909.1724126657191</v>
      </c>
      <c r="I395" s="309">
        <f t="shared" si="102"/>
        <v>7.3052999999999999</v>
      </c>
      <c r="J395" s="329">
        <f t="shared" si="112"/>
        <v>86.238971511418342</v>
      </c>
      <c r="K395" s="302">
        <v>21700</v>
      </c>
      <c r="L395" s="307">
        <f t="shared" si="97"/>
        <v>3019.5165298964885</v>
      </c>
      <c r="M395" s="304">
        <f t="shared" si="103"/>
        <v>1020.596587105013</v>
      </c>
      <c r="N395" s="304">
        <f t="shared" si="104"/>
        <v>60.390330597929768</v>
      </c>
      <c r="O395" s="308">
        <v>45</v>
      </c>
      <c r="P395" s="305">
        <f t="shared" si="105"/>
        <v>4145.5034475994316</v>
      </c>
      <c r="Q395" s="309">
        <f t="shared" si="106"/>
        <v>4.3832000000000004</v>
      </c>
      <c r="R395" s="367">
        <f t="shared" si="113"/>
        <v>129.35845726712751</v>
      </c>
      <c r="S395" s="302">
        <v>21700</v>
      </c>
      <c r="T395" s="307">
        <f t="shared" si="98"/>
        <v>2013.011019930992</v>
      </c>
      <c r="U395" s="101">
        <f t="shared" si="107"/>
        <v>680.39772473667529</v>
      </c>
      <c r="V395" s="304">
        <f t="shared" si="108"/>
        <v>40.260220398619843</v>
      </c>
      <c r="W395" s="308">
        <v>30</v>
      </c>
      <c r="X395" s="305">
        <f t="shared" si="109"/>
        <v>2763.668965066287</v>
      </c>
      <c r="Y395" s="309">
        <f t="shared" si="110"/>
        <v>2.9220999999999999</v>
      </c>
    </row>
    <row r="396" spans="1:25" ht="15.75" customHeight="1" x14ac:dyDescent="0.2">
      <c r="A396" s="424">
        <v>379</v>
      </c>
      <c r="B396" s="301">
        <f t="shared" si="111"/>
        <v>51.784328177222328</v>
      </c>
      <c r="C396" s="302">
        <v>21700</v>
      </c>
      <c r="D396" s="303">
        <f t="shared" si="96"/>
        <v>5028.5483884010036</v>
      </c>
      <c r="E396" s="304">
        <f t="shared" si="99"/>
        <v>1699.6493552795391</v>
      </c>
      <c r="F396" s="304">
        <f t="shared" si="100"/>
        <v>100.57096776802007</v>
      </c>
      <c r="G396" s="101">
        <v>75</v>
      </c>
      <c r="H396" s="305">
        <f t="shared" si="101"/>
        <v>6903.7687114485625</v>
      </c>
      <c r="I396" s="309">
        <f t="shared" si="102"/>
        <v>7.3188000000000004</v>
      </c>
      <c r="J396" s="329">
        <f t="shared" si="112"/>
        <v>86.307213628703877</v>
      </c>
      <c r="K396" s="302">
        <v>21700</v>
      </c>
      <c r="L396" s="307">
        <f t="shared" si="97"/>
        <v>3017.1290330406018</v>
      </c>
      <c r="M396" s="304">
        <f t="shared" si="103"/>
        <v>1019.7896131677234</v>
      </c>
      <c r="N396" s="304">
        <f t="shared" si="104"/>
        <v>60.34258066081204</v>
      </c>
      <c r="O396" s="308">
        <v>45</v>
      </c>
      <c r="P396" s="305">
        <f t="shared" si="105"/>
        <v>4142.2612268691373</v>
      </c>
      <c r="Q396" s="309">
        <f t="shared" si="106"/>
        <v>4.3913000000000002</v>
      </c>
      <c r="R396" s="367">
        <f t="shared" si="113"/>
        <v>129.46082044305581</v>
      </c>
      <c r="S396" s="302">
        <v>21700</v>
      </c>
      <c r="T396" s="307">
        <f t="shared" si="98"/>
        <v>2011.4193553604014</v>
      </c>
      <c r="U396" s="101">
        <f t="shared" si="107"/>
        <v>679.85974211181565</v>
      </c>
      <c r="V396" s="304">
        <f t="shared" si="108"/>
        <v>40.228387107208029</v>
      </c>
      <c r="W396" s="308">
        <v>30</v>
      </c>
      <c r="X396" s="305">
        <f t="shared" si="109"/>
        <v>2761.5074845794252</v>
      </c>
      <c r="Y396" s="309">
        <f t="shared" si="110"/>
        <v>2.9275000000000002</v>
      </c>
    </row>
    <row r="397" spans="1:25" ht="15.75" customHeight="1" x14ac:dyDescent="0.2">
      <c r="A397" s="283">
        <v>380</v>
      </c>
      <c r="B397" s="301">
        <f t="shared" si="111"/>
        <v>51.825188977452342</v>
      </c>
      <c r="C397" s="302">
        <v>21700</v>
      </c>
      <c r="D397" s="303">
        <f t="shared" si="96"/>
        <v>5024.5837041383984</v>
      </c>
      <c r="E397" s="304">
        <f t="shared" si="99"/>
        <v>1698.3092919987785</v>
      </c>
      <c r="F397" s="304">
        <f t="shared" si="100"/>
        <v>100.49167408276797</v>
      </c>
      <c r="G397" s="101">
        <v>75</v>
      </c>
      <c r="H397" s="305">
        <f t="shared" si="101"/>
        <v>6898.3846702199444</v>
      </c>
      <c r="I397" s="309">
        <f t="shared" si="102"/>
        <v>7.3323</v>
      </c>
      <c r="J397" s="329">
        <f t="shared" si="112"/>
        <v>86.375314962420575</v>
      </c>
      <c r="K397" s="302">
        <v>21700</v>
      </c>
      <c r="L397" s="307">
        <f t="shared" si="97"/>
        <v>3014.7502224830391</v>
      </c>
      <c r="M397" s="304">
        <f t="shared" si="103"/>
        <v>1018.9855751992671</v>
      </c>
      <c r="N397" s="304">
        <f t="shared" si="104"/>
        <v>60.29500444966078</v>
      </c>
      <c r="O397" s="308">
        <v>45</v>
      </c>
      <c r="P397" s="305">
        <f t="shared" si="105"/>
        <v>4139.030802131967</v>
      </c>
      <c r="Q397" s="309">
        <f t="shared" si="106"/>
        <v>4.3994</v>
      </c>
      <c r="R397" s="367">
        <f t="shared" si="113"/>
        <v>129.56297244363085</v>
      </c>
      <c r="S397" s="302">
        <v>21700</v>
      </c>
      <c r="T397" s="307">
        <f t="shared" si="98"/>
        <v>2009.8334816553597</v>
      </c>
      <c r="U397" s="101">
        <f t="shared" si="107"/>
        <v>679.32371679951154</v>
      </c>
      <c r="V397" s="304">
        <f t="shared" si="108"/>
        <v>40.196669633107199</v>
      </c>
      <c r="W397" s="308">
        <v>30</v>
      </c>
      <c r="X397" s="305">
        <f t="shared" si="109"/>
        <v>2759.3538680879788</v>
      </c>
      <c r="Y397" s="309">
        <f t="shared" si="110"/>
        <v>2.9329000000000001</v>
      </c>
    </row>
    <row r="398" spans="1:25" ht="15.75" customHeight="1" x14ac:dyDescent="0.2">
      <c r="A398" s="424">
        <v>381</v>
      </c>
      <c r="B398" s="301">
        <f t="shared" si="111"/>
        <v>51.86596575153731</v>
      </c>
      <c r="C398" s="302">
        <v>21700</v>
      </c>
      <c r="D398" s="303">
        <f t="shared" si="96"/>
        <v>5020.633400473831</v>
      </c>
      <c r="E398" s="304">
        <f t="shared" si="99"/>
        <v>1696.9740893601547</v>
      </c>
      <c r="F398" s="304">
        <f t="shared" si="100"/>
        <v>100.41266800947662</v>
      </c>
      <c r="G398" s="101">
        <v>75</v>
      </c>
      <c r="H398" s="305">
        <f t="shared" si="101"/>
        <v>6893.0201578434626</v>
      </c>
      <c r="I398" s="309">
        <f t="shared" si="102"/>
        <v>7.3459000000000003</v>
      </c>
      <c r="J398" s="329">
        <f t="shared" si="112"/>
        <v>86.443276252562185</v>
      </c>
      <c r="K398" s="302">
        <v>21700</v>
      </c>
      <c r="L398" s="307">
        <f t="shared" si="97"/>
        <v>3012.3800402842985</v>
      </c>
      <c r="M398" s="304">
        <f t="shared" si="103"/>
        <v>1018.1844536160928</v>
      </c>
      <c r="N398" s="304">
        <f t="shared" si="104"/>
        <v>60.24760080568597</v>
      </c>
      <c r="O398" s="308">
        <v>45</v>
      </c>
      <c r="P398" s="305">
        <f t="shared" si="105"/>
        <v>4135.8120947060779</v>
      </c>
      <c r="Q398" s="309">
        <f t="shared" si="106"/>
        <v>4.4074999999999998</v>
      </c>
      <c r="R398" s="367">
        <f t="shared" si="113"/>
        <v>129.66491437884326</v>
      </c>
      <c r="S398" s="302">
        <v>21700</v>
      </c>
      <c r="T398" s="307">
        <f t="shared" si="98"/>
        <v>2008.2533601895325</v>
      </c>
      <c r="U398" s="101">
        <f t="shared" si="107"/>
        <v>678.78963574406191</v>
      </c>
      <c r="V398" s="304">
        <f t="shared" si="108"/>
        <v>40.165067203790649</v>
      </c>
      <c r="W398" s="308">
        <v>30</v>
      </c>
      <c r="X398" s="305">
        <f t="shared" si="109"/>
        <v>2757.2080631373851</v>
      </c>
      <c r="Y398" s="309">
        <f t="shared" si="110"/>
        <v>2.9382999999999999</v>
      </c>
    </row>
    <row r="399" spans="1:25" ht="15.75" customHeight="1" x14ac:dyDescent="0.2">
      <c r="A399" s="424">
        <v>382</v>
      </c>
      <c r="B399" s="301">
        <f t="shared" si="111"/>
        <v>51.906658939982002</v>
      </c>
      <c r="C399" s="302">
        <v>21700</v>
      </c>
      <c r="D399" s="303">
        <f t="shared" si="96"/>
        <v>5016.6973817577455</v>
      </c>
      <c r="E399" s="304">
        <f t="shared" si="99"/>
        <v>1695.6437150341178</v>
      </c>
      <c r="F399" s="304">
        <f t="shared" si="100"/>
        <v>100.33394763515491</v>
      </c>
      <c r="G399" s="101">
        <v>75</v>
      </c>
      <c r="H399" s="305">
        <f t="shared" si="101"/>
        <v>6887.6750444270183</v>
      </c>
      <c r="I399" s="309">
        <f t="shared" si="102"/>
        <v>7.3593999999999999</v>
      </c>
      <c r="J399" s="329">
        <f t="shared" si="112"/>
        <v>86.511098233303343</v>
      </c>
      <c r="K399" s="302">
        <v>21700</v>
      </c>
      <c r="L399" s="307">
        <f t="shared" si="97"/>
        <v>3010.0184290546476</v>
      </c>
      <c r="M399" s="304">
        <f t="shared" si="103"/>
        <v>1017.3862290204708</v>
      </c>
      <c r="N399" s="304">
        <f t="shared" si="104"/>
        <v>60.200368581092953</v>
      </c>
      <c r="O399" s="308">
        <v>45</v>
      </c>
      <c r="P399" s="305">
        <f t="shared" si="105"/>
        <v>4132.6050266562106</v>
      </c>
      <c r="Q399" s="309">
        <f t="shared" si="106"/>
        <v>4.4156000000000004</v>
      </c>
      <c r="R399" s="367">
        <f t="shared" si="113"/>
        <v>129.76664734995501</v>
      </c>
      <c r="S399" s="302">
        <v>21700</v>
      </c>
      <c r="T399" s="307">
        <f t="shared" si="98"/>
        <v>2006.6789527030983</v>
      </c>
      <c r="U399" s="101">
        <f t="shared" si="107"/>
        <v>678.25748601364717</v>
      </c>
      <c r="V399" s="304">
        <f t="shared" si="108"/>
        <v>40.133579054061968</v>
      </c>
      <c r="W399" s="308">
        <v>30</v>
      </c>
      <c r="X399" s="305">
        <f t="shared" si="109"/>
        <v>2755.0700177708072</v>
      </c>
      <c r="Y399" s="309">
        <f t="shared" si="110"/>
        <v>2.9437000000000002</v>
      </c>
    </row>
    <row r="400" spans="1:25" ht="15.75" customHeight="1" x14ac:dyDescent="0.2">
      <c r="A400" s="424">
        <v>383</v>
      </c>
      <c r="B400" s="301">
        <f t="shared" si="111"/>
        <v>51.947268979836281</v>
      </c>
      <c r="C400" s="302">
        <v>21700</v>
      </c>
      <c r="D400" s="303">
        <f t="shared" si="96"/>
        <v>5012.7755532456622</v>
      </c>
      <c r="E400" s="304">
        <f t="shared" si="99"/>
        <v>1694.3181369970337</v>
      </c>
      <c r="F400" s="304">
        <f t="shared" si="100"/>
        <v>100.25551106491325</v>
      </c>
      <c r="G400" s="101">
        <v>75</v>
      </c>
      <c r="H400" s="305">
        <f t="shared" si="101"/>
        <v>6882.3492013076093</v>
      </c>
      <c r="I400" s="309">
        <f t="shared" si="102"/>
        <v>7.3728999999999996</v>
      </c>
      <c r="J400" s="329">
        <f t="shared" si="112"/>
        <v>86.578781633060473</v>
      </c>
      <c r="K400" s="302">
        <v>21700</v>
      </c>
      <c r="L400" s="307">
        <f t="shared" si="97"/>
        <v>3007.6653319473967</v>
      </c>
      <c r="M400" s="304">
        <f t="shared" si="103"/>
        <v>1016.59088219822</v>
      </c>
      <c r="N400" s="304">
        <f t="shared" si="104"/>
        <v>60.153306638947932</v>
      </c>
      <c r="O400" s="308">
        <v>45</v>
      </c>
      <c r="P400" s="305">
        <f t="shared" si="105"/>
        <v>4129.4095207845639</v>
      </c>
      <c r="Q400" s="309">
        <f t="shared" si="106"/>
        <v>4.4237000000000002</v>
      </c>
      <c r="R400" s="367">
        <f t="shared" si="113"/>
        <v>129.8681724495907</v>
      </c>
      <c r="S400" s="302">
        <v>21700</v>
      </c>
      <c r="T400" s="307">
        <f t="shared" si="98"/>
        <v>2005.1102212982644</v>
      </c>
      <c r="U400" s="101">
        <f t="shared" si="107"/>
        <v>677.72725479881331</v>
      </c>
      <c r="V400" s="304">
        <f t="shared" si="108"/>
        <v>40.10220442596529</v>
      </c>
      <c r="W400" s="308">
        <v>30</v>
      </c>
      <c r="X400" s="305">
        <f t="shared" si="109"/>
        <v>2752.9396805230431</v>
      </c>
      <c r="Y400" s="309">
        <f t="shared" si="110"/>
        <v>2.9491000000000001</v>
      </c>
    </row>
    <row r="401" spans="1:25" ht="15.75" customHeight="1" x14ac:dyDescent="0.2">
      <c r="A401" s="424">
        <v>384</v>
      </c>
      <c r="B401" s="301">
        <f t="shared" si="111"/>
        <v>51.987796304731091</v>
      </c>
      <c r="C401" s="302">
        <v>21700</v>
      </c>
      <c r="D401" s="303">
        <f t="shared" si="96"/>
        <v>5008.8678210871312</v>
      </c>
      <c r="E401" s="304">
        <f t="shared" si="99"/>
        <v>1692.9973235274501</v>
      </c>
      <c r="F401" s="304">
        <f t="shared" si="100"/>
        <v>100.17735642174263</v>
      </c>
      <c r="G401" s="101">
        <v>75</v>
      </c>
      <c r="H401" s="305">
        <f t="shared" si="101"/>
        <v>6877.0425010363242</v>
      </c>
      <c r="I401" s="309">
        <f t="shared" si="102"/>
        <v>7.3863000000000003</v>
      </c>
      <c r="J401" s="329">
        <f t="shared" si="112"/>
        <v>86.646327174551828</v>
      </c>
      <c r="K401" s="302">
        <v>21700</v>
      </c>
      <c r="L401" s="307">
        <f t="shared" si="97"/>
        <v>3005.320692652278</v>
      </c>
      <c r="M401" s="304">
        <f t="shared" si="103"/>
        <v>1015.7983941164699</v>
      </c>
      <c r="N401" s="304">
        <f t="shared" si="104"/>
        <v>60.106413853045559</v>
      </c>
      <c r="O401" s="308">
        <v>45</v>
      </c>
      <c r="P401" s="305">
        <f t="shared" si="105"/>
        <v>4126.2255006217929</v>
      </c>
      <c r="Q401" s="309">
        <f t="shared" si="106"/>
        <v>4.4318</v>
      </c>
      <c r="R401" s="367">
        <f t="shared" si="113"/>
        <v>129.96949076182773</v>
      </c>
      <c r="S401" s="302">
        <v>21700</v>
      </c>
      <c r="T401" s="307">
        <f t="shared" si="98"/>
        <v>2003.5471284348519</v>
      </c>
      <c r="U401" s="101">
        <f t="shared" si="107"/>
        <v>677.19892941097987</v>
      </c>
      <c r="V401" s="304">
        <f t="shared" si="108"/>
        <v>40.070942568697035</v>
      </c>
      <c r="W401" s="308">
        <v>30</v>
      </c>
      <c r="X401" s="305">
        <f t="shared" si="109"/>
        <v>2750.8170004145286</v>
      </c>
      <c r="Y401" s="309">
        <f t="shared" si="110"/>
        <v>2.9544999999999999</v>
      </c>
    </row>
    <row r="402" spans="1:25" ht="15.75" customHeight="1" x14ac:dyDescent="0.2">
      <c r="A402" s="424">
        <v>385</v>
      </c>
      <c r="B402" s="301">
        <f t="shared" si="111"/>
        <v>52.028241344914015</v>
      </c>
      <c r="C402" s="302">
        <v>21700</v>
      </c>
      <c r="D402" s="303">
        <f t="shared" ref="D402:D465" si="114">12*(1/B402*C402)</f>
        <v>5004.9740923148702</v>
      </c>
      <c r="E402" s="304">
        <f t="shared" si="99"/>
        <v>1691.681243202426</v>
      </c>
      <c r="F402" s="304">
        <f t="shared" si="100"/>
        <v>100.09948184629741</v>
      </c>
      <c r="G402" s="101">
        <v>75</v>
      </c>
      <c r="H402" s="305">
        <f t="shared" si="101"/>
        <v>6871.7548173635942</v>
      </c>
      <c r="I402" s="309">
        <f t="shared" si="102"/>
        <v>7.3997999999999999</v>
      </c>
      <c r="J402" s="329">
        <f t="shared" si="112"/>
        <v>86.713735574856699</v>
      </c>
      <c r="K402" s="302">
        <v>21700</v>
      </c>
      <c r="L402" s="307">
        <f t="shared" ref="L402:L465" si="115">12*(1/J402*K402)</f>
        <v>3002.9844553889216</v>
      </c>
      <c r="M402" s="304">
        <f t="shared" si="103"/>
        <v>1015.0087459214554</v>
      </c>
      <c r="N402" s="304">
        <f t="shared" si="104"/>
        <v>60.059689107778432</v>
      </c>
      <c r="O402" s="308">
        <v>45</v>
      </c>
      <c r="P402" s="305">
        <f t="shared" si="105"/>
        <v>4123.0528904181556</v>
      </c>
      <c r="Q402" s="309">
        <f t="shared" si="106"/>
        <v>4.4398999999999997</v>
      </c>
      <c r="R402" s="367">
        <f t="shared" si="113"/>
        <v>130.07060336228503</v>
      </c>
      <c r="S402" s="302">
        <v>21700</v>
      </c>
      <c r="T402" s="307">
        <f t="shared" ref="T402:T465" si="116">12*(1/R402*S402)</f>
        <v>2001.9896369259479</v>
      </c>
      <c r="U402" s="101">
        <f t="shared" si="107"/>
        <v>676.67249728097033</v>
      </c>
      <c r="V402" s="304">
        <f t="shared" si="108"/>
        <v>40.039792738518962</v>
      </c>
      <c r="W402" s="308">
        <v>30</v>
      </c>
      <c r="X402" s="305">
        <f t="shared" si="109"/>
        <v>2748.7019269454372</v>
      </c>
      <c r="Y402" s="309">
        <f t="shared" si="110"/>
        <v>2.9599000000000002</v>
      </c>
    </row>
    <row r="403" spans="1:25" ht="15.75" customHeight="1" x14ac:dyDescent="0.2">
      <c r="A403" s="424">
        <v>386</v>
      </c>
      <c r="B403" s="301">
        <f t="shared" si="111"/>
        <v>52.068604527284386</v>
      </c>
      <c r="C403" s="302">
        <v>21700</v>
      </c>
      <c r="D403" s="303">
        <f t="shared" si="114"/>
        <v>5001.0942748340449</v>
      </c>
      <c r="E403" s="304">
        <f t="shared" ref="E403:E466" si="117">D403*33.8%</f>
        <v>1690.3698648939071</v>
      </c>
      <c r="F403" s="304">
        <f t="shared" ref="F403:F466" si="118">D403*2%</f>
        <v>100.02188549668089</v>
      </c>
      <c r="G403" s="101">
        <v>75</v>
      </c>
      <c r="H403" s="305">
        <f t="shared" ref="H403:H466" si="119">SUM(D403:G403)</f>
        <v>6866.4860252246326</v>
      </c>
      <c r="I403" s="309">
        <f t="shared" ref="I403:I466" si="120">ROUND(A403/B403,4)</f>
        <v>7.4132999999999996</v>
      </c>
      <c r="J403" s="329">
        <f t="shared" si="112"/>
        <v>86.781007545473983</v>
      </c>
      <c r="K403" s="302">
        <v>21700</v>
      </c>
      <c r="L403" s="307">
        <f t="shared" si="115"/>
        <v>3000.6565649004274</v>
      </c>
      <c r="M403" s="304">
        <f t="shared" ref="M403:M466" si="121">L403*33.8%</f>
        <v>1014.2219189363443</v>
      </c>
      <c r="N403" s="304">
        <f t="shared" ref="N403:N466" si="122">L403*2%</f>
        <v>60.013131298008545</v>
      </c>
      <c r="O403" s="308">
        <v>45</v>
      </c>
      <c r="P403" s="305">
        <f t="shared" ref="P403:P466" si="123">SUM(L403:O403)</f>
        <v>4119.8916151347803</v>
      </c>
      <c r="Q403" s="309">
        <f t="shared" ref="Q403:Q466" si="124">ROUND(A403/J403,4)</f>
        <v>4.4480000000000004</v>
      </c>
      <c r="R403" s="367">
        <f t="shared" si="113"/>
        <v>130.17151131821095</v>
      </c>
      <c r="S403" s="302">
        <v>21700</v>
      </c>
      <c r="T403" s="307">
        <f t="shared" si="116"/>
        <v>2000.4377099336184</v>
      </c>
      <c r="U403" s="101">
        <f t="shared" ref="U403:U466" si="125">T403*33.8%</f>
        <v>676.14794595756291</v>
      </c>
      <c r="V403" s="304">
        <f t="shared" ref="V403:V466" si="126">T403*2%</f>
        <v>40.008754198672371</v>
      </c>
      <c r="W403" s="308">
        <v>30</v>
      </c>
      <c r="X403" s="305">
        <f t="shared" ref="X403:X466" si="127">SUM(T403:W403)</f>
        <v>2746.5944100898537</v>
      </c>
      <c r="Y403" s="309">
        <f t="shared" ref="Y403:Y466" si="128">ROUND(A403/R403,4)</f>
        <v>2.9653</v>
      </c>
    </row>
    <row r="404" spans="1:25" ht="15.75" customHeight="1" x14ac:dyDescent="0.2">
      <c r="A404" s="424">
        <v>387</v>
      </c>
      <c r="B404" s="301">
        <f t="shared" si="111"/>
        <v>52.108886275428013</v>
      </c>
      <c r="C404" s="302">
        <v>21700</v>
      </c>
      <c r="D404" s="303">
        <f t="shared" si="114"/>
        <v>4997.228277411713</v>
      </c>
      <c r="E404" s="304">
        <f t="shared" si="117"/>
        <v>1689.0631577651588</v>
      </c>
      <c r="F404" s="304">
        <f t="shared" si="118"/>
        <v>99.944565548234266</v>
      </c>
      <c r="G404" s="101">
        <v>75</v>
      </c>
      <c r="H404" s="305">
        <f t="shared" si="119"/>
        <v>6861.2360007251064</v>
      </c>
      <c r="I404" s="309">
        <f t="shared" si="120"/>
        <v>7.4268000000000001</v>
      </c>
      <c r="J404" s="329">
        <f t="shared" si="112"/>
        <v>86.848143792380029</v>
      </c>
      <c r="K404" s="302">
        <v>21700</v>
      </c>
      <c r="L404" s="307">
        <f t="shared" si="115"/>
        <v>2998.3369664470274</v>
      </c>
      <c r="M404" s="304">
        <f t="shared" si="121"/>
        <v>1013.4378946590952</v>
      </c>
      <c r="N404" s="304">
        <f t="shared" si="122"/>
        <v>59.966739328940548</v>
      </c>
      <c r="O404" s="308">
        <v>45</v>
      </c>
      <c r="P404" s="305">
        <f t="shared" si="123"/>
        <v>4116.7416004350634</v>
      </c>
      <c r="Q404" s="309">
        <f t="shared" si="124"/>
        <v>4.4561000000000002</v>
      </c>
      <c r="R404" s="367">
        <f t="shared" si="113"/>
        <v>130.27221568857001</v>
      </c>
      <c r="S404" s="302">
        <v>21700</v>
      </c>
      <c r="T404" s="307">
        <f t="shared" si="116"/>
        <v>1998.8913109646855</v>
      </c>
      <c r="U404" s="101">
        <f t="shared" si="125"/>
        <v>675.6252631060637</v>
      </c>
      <c r="V404" s="304">
        <f t="shared" si="126"/>
        <v>39.977826219293711</v>
      </c>
      <c r="W404" s="308">
        <v>30</v>
      </c>
      <c r="X404" s="305">
        <f t="shared" si="127"/>
        <v>2744.4944002900429</v>
      </c>
      <c r="Y404" s="309">
        <f t="shared" si="128"/>
        <v>2.9706999999999999</v>
      </c>
    </row>
    <row r="405" spans="1:25" ht="15.75" customHeight="1" x14ac:dyDescent="0.2">
      <c r="A405" s="424">
        <v>388</v>
      </c>
      <c r="B405" s="301">
        <f t="shared" si="111"/>
        <v>52.149087009651275</v>
      </c>
      <c r="C405" s="302">
        <v>21700</v>
      </c>
      <c r="D405" s="303">
        <f t="shared" si="114"/>
        <v>4993.3760096664309</v>
      </c>
      <c r="E405" s="304">
        <f t="shared" si="117"/>
        <v>1687.7610912672535</v>
      </c>
      <c r="F405" s="304">
        <f t="shared" si="118"/>
        <v>99.867520193328616</v>
      </c>
      <c r="G405" s="101">
        <v>75</v>
      </c>
      <c r="H405" s="305">
        <f t="shared" si="119"/>
        <v>6856.0046211270128</v>
      </c>
      <c r="I405" s="309">
        <f t="shared" si="120"/>
        <v>7.4401999999999999</v>
      </c>
      <c r="J405" s="329">
        <f t="shared" si="112"/>
        <v>86.915145016085461</v>
      </c>
      <c r="K405" s="302">
        <v>21700</v>
      </c>
      <c r="L405" s="307">
        <f t="shared" si="115"/>
        <v>2996.0256057998586</v>
      </c>
      <c r="M405" s="304">
        <f t="shared" si="121"/>
        <v>1012.6566547603521</v>
      </c>
      <c r="N405" s="304">
        <f t="shared" si="122"/>
        <v>59.92051211599717</v>
      </c>
      <c r="O405" s="308">
        <v>45</v>
      </c>
      <c r="P405" s="305">
        <f t="shared" si="123"/>
        <v>4113.6027726762077</v>
      </c>
      <c r="Q405" s="309">
        <f t="shared" si="124"/>
        <v>4.4641000000000002</v>
      </c>
      <c r="R405" s="367">
        <f t="shared" si="113"/>
        <v>130.37271752412818</v>
      </c>
      <c r="S405" s="302">
        <v>21700</v>
      </c>
      <c r="T405" s="307">
        <f t="shared" si="116"/>
        <v>1997.3504038665726</v>
      </c>
      <c r="U405" s="101">
        <f t="shared" si="125"/>
        <v>675.10443650690149</v>
      </c>
      <c r="V405" s="304">
        <f t="shared" si="126"/>
        <v>39.947008077331454</v>
      </c>
      <c r="W405" s="308">
        <v>30</v>
      </c>
      <c r="X405" s="305">
        <f t="shared" si="127"/>
        <v>2742.4018484508056</v>
      </c>
      <c r="Y405" s="309">
        <f t="shared" si="128"/>
        <v>2.9761000000000002</v>
      </c>
    </row>
    <row r="406" spans="1:25" ht="15.75" customHeight="1" x14ac:dyDescent="0.2">
      <c r="A406" s="424">
        <v>389</v>
      </c>
      <c r="B406" s="301">
        <f t="shared" si="111"/>
        <v>52.189207147014919</v>
      </c>
      <c r="C406" s="302">
        <v>21700</v>
      </c>
      <c r="D406" s="303">
        <f t="shared" si="114"/>
        <v>4989.5373820580098</v>
      </c>
      <c r="E406" s="304">
        <f t="shared" si="117"/>
        <v>1686.4636351356071</v>
      </c>
      <c r="F406" s="304">
        <f t="shared" si="118"/>
        <v>99.790747641160195</v>
      </c>
      <c r="G406" s="101">
        <v>75</v>
      </c>
      <c r="H406" s="305">
        <f t="shared" si="119"/>
        <v>6850.7917648347775</v>
      </c>
      <c r="I406" s="309">
        <f t="shared" si="120"/>
        <v>7.4535999999999998</v>
      </c>
      <c r="J406" s="329">
        <f t="shared" si="112"/>
        <v>86.982011911691529</v>
      </c>
      <c r="K406" s="302">
        <v>21700</v>
      </c>
      <c r="L406" s="307">
        <f t="shared" si="115"/>
        <v>2993.7224292348055</v>
      </c>
      <c r="M406" s="304">
        <f t="shared" si="121"/>
        <v>1011.8781810813641</v>
      </c>
      <c r="N406" s="304">
        <f t="shared" si="122"/>
        <v>59.874448584696111</v>
      </c>
      <c r="O406" s="308">
        <v>45</v>
      </c>
      <c r="P406" s="305">
        <f t="shared" si="123"/>
        <v>4110.4750589008654</v>
      </c>
      <c r="Q406" s="309">
        <f t="shared" si="124"/>
        <v>4.4722</v>
      </c>
      <c r="R406" s="367">
        <f t="shared" si="113"/>
        <v>130.47301786753729</v>
      </c>
      <c r="S406" s="302">
        <v>21700</v>
      </c>
      <c r="T406" s="307">
        <f t="shared" si="116"/>
        <v>1995.8149528232043</v>
      </c>
      <c r="U406" s="101">
        <f t="shared" si="125"/>
        <v>674.58545405424297</v>
      </c>
      <c r="V406" s="304">
        <f t="shared" si="126"/>
        <v>39.916299056464084</v>
      </c>
      <c r="W406" s="308">
        <v>30</v>
      </c>
      <c r="X406" s="305">
        <f t="shared" si="127"/>
        <v>2740.3167059339116</v>
      </c>
      <c r="Y406" s="309">
        <f t="shared" si="128"/>
        <v>2.9815</v>
      </c>
    </row>
    <row r="407" spans="1:25" ht="15.75" customHeight="1" x14ac:dyDescent="0.2">
      <c r="A407" s="283">
        <v>390</v>
      </c>
      <c r="B407" s="301">
        <f t="shared" si="111"/>
        <v>52.229247101367463</v>
      </c>
      <c r="C407" s="302">
        <v>21700</v>
      </c>
      <c r="D407" s="303">
        <f t="shared" si="114"/>
        <v>4985.7123058774132</v>
      </c>
      <c r="E407" s="304">
        <f t="shared" si="117"/>
        <v>1685.1707593865656</v>
      </c>
      <c r="F407" s="304">
        <f t="shared" si="118"/>
        <v>99.714246117548271</v>
      </c>
      <c r="G407" s="101">
        <v>75</v>
      </c>
      <c r="H407" s="305">
        <f t="shared" si="119"/>
        <v>6845.5973113815271</v>
      </c>
      <c r="I407" s="309">
        <f t="shared" si="120"/>
        <v>7.4671000000000003</v>
      </c>
      <c r="J407" s="329">
        <f t="shared" si="112"/>
        <v>87.048745168945771</v>
      </c>
      <c r="K407" s="302">
        <v>21700</v>
      </c>
      <c r="L407" s="307">
        <f t="shared" si="115"/>
        <v>2991.427383526448</v>
      </c>
      <c r="M407" s="304">
        <f t="shared" si="121"/>
        <v>1011.1024556319393</v>
      </c>
      <c r="N407" s="304">
        <f t="shared" si="122"/>
        <v>59.828547670528962</v>
      </c>
      <c r="O407" s="308">
        <v>45</v>
      </c>
      <c r="P407" s="305">
        <f t="shared" si="123"/>
        <v>4107.358386828917</v>
      </c>
      <c r="Q407" s="309">
        <f t="shared" si="124"/>
        <v>4.4802</v>
      </c>
      <c r="R407" s="367">
        <f t="shared" si="113"/>
        <v>130.57311775341864</v>
      </c>
      <c r="S407" s="302">
        <v>21700</v>
      </c>
      <c r="T407" s="307">
        <f t="shared" si="116"/>
        <v>1994.2849223509656</v>
      </c>
      <c r="U407" s="101">
        <f t="shared" si="125"/>
        <v>674.0683037546263</v>
      </c>
      <c r="V407" s="304">
        <f t="shared" si="126"/>
        <v>39.885698447019315</v>
      </c>
      <c r="W407" s="308">
        <v>30</v>
      </c>
      <c r="X407" s="305">
        <f t="shared" si="127"/>
        <v>2738.2389245526115</v>
      </c>
      <c r="Y407" s="309">
        <f t="shared" si="128"/>
        <v>2.9868000000000001</v>
      </c>
    </row>
    <row r="408" spans="1:25" ht="15.75" customHeight="1" x14ac:dyDescent="0.2">
      <c r="A408" s="424">
        <v>391</v>
      </c>
      <c r="B408" s="301">
        <f t="shared" si="111"/>
        <v>52.269207283377995</v>
      </c>
      <c r="C408" s="302">
        <v>21700</v>
      </c>
      <c r="D408" s="303">
        <f t="shared" si="114"/>
        <v>4981.9006932368229</v>
      </c>
      <c r="E408" s="304">
        <f t="shared" si="117"/>
        <v>1683.8824343140459</v>
      </c>
      <c r="F408" s="304">
        <f t="shared" si="118"/>
        <v>99.638013864736465</v>
      </c>
      <c r="G408" s="101">
        <v>75</v>
      </c>
      <c r="H408" s="305">
        <f t="shared" si="119"/>
        <v>6840.4211414156052</v>
      </c>
      <c r="I408" s="309">
        <f t="shared" si="120"/>
        <v>7.4805000000000001</v>
      </c>
      <c r="J408" s="329">
        <f t="shared" si="112"/>
        <v>87.115345472296667</v>
      </c>
      <c r="K408" s="302">
        <v>21700</v>
      </c>
      <c r="L408" s="307">
        <f t="shared" si="115"/>
        <v>2989.1404159420936</v>
      </c>
      <c r="M408" s="304">
        <f t="shared" si="121"/>
        <v>1010.3294605884275</v>
      </c>
      <c r="N408" s="304">
        <f t="shared" si="122"/>
        <v>59.782808318841873</v>
      </c>
      <c r="O408" s="308">
        <v>45</v>
      </c>
      <c r="P408" s="305">
        <f t="shared" si="123"/>
        <v>4104.2526848493635</v>
      </c>
      <c r="Q408" s="309">
        <f t="shared" si="124"/>
        <v>4.4882999999999997</v>
      </c>
      <c r="R408" s="367">
        <f t="shared" si="113"/>
        <v>130.67301820844497</v>
      </c>
      <c r="S408" s="302">
        <v>21700</v>
      </c>
      <c r="T408" s="307">
        <f t="shared" si="116"/>
        <v>1992.7602772947291</v>
      </c>
      <c r="U408" s="101">
        <f t="shared" si="125"/>
        <v>673.55297372561836</v>
      </c>
      <c r="V408" s="304">
        <f t="shared" si="126"/>
        <v>39.855205545894584</v>
      </c>
      <c r="W408" s="308">
        <v>30</v>
      </c>
      <c r="X408" s="305">
        <f t="shared" si="127"/>
        <v>2736.1684565662422</v>
      </c>
      <c r="Y408" s="309">
        <f t="shared" si="128"/>
        <v>2.9922</v>
      </c>
    </row>
    <row r="409" spans="1:25" ht="15.75" customHeight="1" x14ac:dyDescent="0.2">
      <c r="A409" s="424">
        <v>392</v>
      </c>
      <c r="B409" s="301">
        <f t="shared" si="111"/>
        <v>52.309088100568715</v>
      </c>
      <c r="C409" s="302">
        <v>21700</v>
      </c>
      <c r="D409" s="303">
        <f t="shared" si="114"/>
        <v>4978.1024570598256</v>
      </c>
      <c r="E409" s="304">
        <f t="shared" si="117"/>
        <v>1682.5986304862208</v>
      </c>
      <c r="F409" s="304">
        <f t="shared" si="118"/>
        <v>99.562049141196511</v>
      </c>
      <c r="G409" s="101">
        <v>75</v>
      </c>
      <c r="H409" s="305">
        <f t="shared" si="119"/>
        <v>6835.2631366872429</v>
      </c>
      <c r="I409" s="309">
        <f t="shared" si="120"/>
        <v>7.4939</v>
      </c>
      <c r="J409" s="329">
        <f t="shared" si="112"/>
        <v>87.181813500947868</v>
      </c>
      <c r="K409" s="302">
        <v>21700</v>
      </c>
      <c r="L409" s="307">
        <f t="shared" si="115"/>
        <v>2986.861474235895</v>
      </c>
      <c r="M409" s="304">
        <f t="shared" si="121"/>
        <v>1009.5591782917325</v>
      </c>
      <c r="N409" s="304">
        <f t="shared" si="122"/>
        <v>59.737229484717901</v>
      </c>
      <c r="O409" s="308">
        <v>45</v>
      </c>
      <c r="P409" s="305">
        <f t="shared" si="123"/>
        <v>4101.157882012345</v>
      </c>
      <c r="Q409" s="309">
        <f t="shared" si="124"/>
        <v>4.4964000000000004</v>
      </c>
      <c r="R409" s="367">
        <f t="shared" si="113"/>
        <v>130.77272025142179</v>
      </c>
      <c r="S409" s="302">
        <v>21700</v>
      </c>
      <c r="T409" s="307">
        <f t="shared" si="116"/>
        <v>1991.2409828239302</v>
      </c>
      <c r="U409" s="101">
        <f t="shared" si="125"/>
        <v>673.03945219448838</v>
      </c>
      <c r="V409" s="304">
        <f t="shared" si="126"/>
        <v>39.824819656478603</v>
      </c>
      <c r="W409" s="308">
        <v>30</v>
      </c>
      <c r="X409" s="305">
        <f t="shared" si="127"/>
        <v>2734.1052546748974</v>
      </c>
      <c r="Y409" s="309">
        <f t="shared" si="128"/>
        <v>2.9975999999999998</v>
      </c>
    </row>
    <row r="410" spans="1:25" ht="15.75" customHeight="1" x14ac:dyDescent="0.2">
      <c r="A410" s="424">
        <v>393</v>
      </c>
      <c r="B410" s="301">
        <f t="shared" si="111"/>
        <v>52.348889957347033</v>
      </c>
      <c r="C410" s="302">
        <v>21700</v>
      </c>
      <c r="D410" s="303">
        <f t="shared" si="114"/>
        <v>4974.3175110717602</v>
      </c>
      <c r="E410" s="304">
        <f t="shared" si="117"/>
        <v>1681.3193187422548</v>
      </c>
      <c r="F410" s="304">
        <f t="shared" si="118"/>
        <v>99.486350221435202</v>
      </c>
      <c r="G410" s="101">
        <v>75</v>
      </c>
      <c r="H410" s="305">
        <f t="shared" si="119"/>
        <v>6830.1231800354499</v>
      </c>
      <c r="I410" s="309">
        <f t="shared" si="120"/>
        <v>7.5072999999999999</v>
      </c>
      <c r="J410" s="329">
        <f t="shared" si="112"/>
        <v>87.248149928911729</v>
      </c>
      <c r="K410" s="302">
        <v>21700</v>
      </c>
      <c r="L410" s="307">
        <f t="shared" si="115"/>
        <v>2984.590506643056</v>
      </c>
      <c r="M410" s="304">
        <f t="shared" si="121"/>
        <v>1008.7915912453528</v>
      </c>
      <c r="N410" s="304">
        <f t="shared" si="122"/>
        <v>59.691810132861121</v>
      </c>
      <c r="O410" s="308">
        <v>45</v>
      </c>
      <c r="P410" s="305">
        <f t="shared" si="123"/>
        <v>4098.0739080212697</v>
      </c>
      <c r="Q410" s="309">
        <f t="shared" si="124"/>
        <v>4.5044000000000004</v>
      </c>
      <c r="R410" s="367">
        <f t="shared" si="113"/>
        <v>130.87222489336759</v>
      </c>
      <c r="S410" s="302">
        <v>21700</v>
      </c>
      <c r="T410" s="307">
        <f t="shared" si="116"/>
        <v>1989.7270044287043</v>
      </c>
      <c r="U410" s="101">
        <f t="shared" si="125"/>
        <v>672.527727496902</v>
      </c>
      <c r="V410" s="304">
        <f t="shared" si="126"/>
        <v>39.794540088574088</v>
      </c>
      <c r="W410" s="308">
        <v>30</v>
      </c>
      <c r="X410" s="305">
        <f t="shared" si="127"/>
        <v>2732.0492720141806</v>
      </c>
      <c r="Y410" s="309">
        <f t="shared" si="128"/>
        <v>3.0028999999999999</v>
      </c>
    </row>
    <row r="411" spans="1:25" ht="15.75" customHeight="1" x14ac:dyDescent="0.2">
      <c r="A411" s="424">
        <v>394</v>
      </c>
      <c r="B411" s="301">
        <f t="shared" si="111"/>
        <v>52.38861325503715</v>
      </c>
      <c r="C411" s="302">
        <v>21700</v>
      </c>
      <c r="D411" s="303">
        <f t="shared" si="114"/>
        <v>4970.5457697902057</v>
      </c>
      <c r="E411" s="304">
        <f t="shared" si="117"/>
        <v>1680.0444701890895</v>
      </c>
      <c r="F411" s="304">
        <f t="shared" si="118"/>
        <v>99.410915395804111</v>
      </c>
      <c r="G411" s="101">
        <v>75</v>
      </c>
      <c r="H411" s="305">
        <f t="shared" si="119"/>
        <v>6825.0011553750992</v>
      </c>
      <c r="I411" s="309">
        <f t="shared" si="120"/>
        <v>7.5206999999999997</v>
      </c>
      <c r="J411" s="329">
        <f t="shared" si="112"/>
        <v>87.314355425061919</v>
      </c>
      <c r="K411" s="302">
        <v>21700</v>
      </c>
      <c r="L411" s="307">
        <f t="shared" si="115"/>
        <v>2982.3274618741234</v>
      </c>
      <c r="M411" s="304">
        <f t="shared" si="121"/>
        <v>1008.0266821134536</v>
      </c>
      <c r="N411" s="304">
        <f t="shared" si="122"/>
        <v>59.646549237482468</v>
      </c>
      <c r="O411" s="308">
        <v>45</v>
      </c>
      <c r="P411" s="305">
        <f t="shared" si="123"/>
        <v>4095.0006932250594</v>
      </c>
      <c r="Q411" s="309">
        <f t="shared" si="124"/>
        <v>4.5124000000000004</v>
      </c>
      <c r="R411" s="367">
        <f t="shared" si="113"/>
        <v>130.97153313759287</v>
      </c>
      <c r="S411" s="302">
        <v>21700</v>
      </c>
      <c r="T411" s="307">
        <f t="shared" si="116"/>
        <v>1988.2183079160823</v>
      </c>
      <c r="U411" s="101">
        <f t="shared" si="125"/>
        <v>672.01778807563574</v>
      </c>
      <c r="V411" s="304">
        <f t="shared" si="126"/>
        <v>39.764366158321643</v>
      </c>
      <c r="W411" s="308">
        <v>30</v>
      </c>
      <c r="X411" s="305">
        <f t="shared" si="127"/>
        <v>2730.0004621500393</v>
      </c>
      <c r="Y411" s="309">
        <f t="shared" si="128"/>
        <v>3.0083000000000002</v>
      </c>
    </row>
    <row r="412" spans="1:25" ht="15.75" customHeight="1" x14ac:dyDescent="0.2">
      <c r="A412" s="424">
        <v>395</v>
      </c>
      <c r="B412" s="301">
        <f t="shared" si="111"/>
        <v>52.428258391911392</v>
      </c>
      <c r="C412" s="302">
        <v>21700</v>
      </c>
      <c r="D412" s="303">
        <f t="shared" si="114"/>
        <v>4966.7871485155874</v>
      </c>
      <c r="E412" s="304">
        <f t="shared" si="117"/>
        <v>1678.7740561982685</v>
      </c>
      <c r="F412" s="304">
        <f t="shared" si="118"/>
        <v>99.335742970311756</v>
      </c>
      <c r="G412" s="101">
        <v>75</v>
      </c>
      <c r="H412" s="305">
        <f t="shared" si="119"/>
        <v>6819.8969476841676</v>
      </c>
      <c r="I412" s="309">
        <f t="shared" si="120"/>
        <v>7.5340999999999996</v>
      </c>
      <c r="J412" s="329">
        <f t="shared" si="112"/>
        <v>87.380430653185655</v>
      </c>
      <c r="K412" s="302">
        <v>21700</v>
      </c>
      <c r="L412" s="307">
        <f t="shared" si="115"/>
        <v>2980.0722891093528</v>
      </c>
      <c r="M412" s="304">
        <f t="shared" si="121"/>
        <v>1007.2644337189612</v>
      </c>
      <c r="N412" s="304">
        <f t="shared" si="122"/>
        <v>59.601445782187056</v>
      </c>
      <c r="O412" s="308">
        <v>45</v>
      </c>
      <c r="P412" s="305">
        <f t="shared" si="123"/>
        <v>4091.9381686105012</v>
      </c>
      <c r="Q412" s="309">
        <f t="shared" si="124"/>
        <v>4.5205000000000002</v>
      </c>
      <c r="R412" s="367">
        <f t="shared" si="113"/>
        <v>131.07064597977848</v>
      </c>
      <c r="S412" s="302">
        <v>21700</v>
      </c>
      <c r="T412" s="307">
        <f t="shared" si="116"/>
        <v>1986.7148594062351</v>
      </c>
      <c r="U412" s="101">
        <f t="shared" si="125"/>
        <v>671.50962247930738</v>
      </c>
      <c r="V412" s="304">
        <f t="shared" si="126"/>
        <v>39.7342971881247</v>
      </c>
      <c r="W412" s="308">
        <v>30</v>
      </c>
      <c r="X412" s="305">
        <f t="shared" si="127"/>
        <v>2727.9587790736673</v>
      </c>
      <c r="Y412" s="309">
        <f t="shared" si="128"/>
        <v>3.0135999999999998</v>
      </c>
    </row>
    <row r="413" spans="1:25" ht="15.75" customHeight="1" x14ac:dyDescent="0.2">
      <c r="A413" s="424">
        <v>396</v>
      </c>
      <c r="B413" s="301">
        <f t="shared" si="111"/>
        <v>52.467825763221036</v>
      </c>
      <c r="C413" s="302">
        <v>21700</v>
      </c>
      <c r="D413" s="303">
        <f t="shared" si="114"/>
        <v>4963.0415633219463</v>
      </c>
      <c r="E413" s="304">
        <f t="shared" si="117"/>
        <v>1677.5080484028176</v>
      </c>
      <c r="F413" s="304">
        <f t="shared" si="118"/>
        <v>99.260831266438927</v>
      </c>
      <c r="G413" s="101">
        <v>75</v>
      </c>
      <c r="H413" s="305">
        <f t="shared" si="119"/>
        <v>6814.8104429912028</v>
      </c>
      <c r="I413" s="309">
        <f t="shared" si="120"/>
        <v>7.5475000000000003</v>
      </c>
      <c r="J413" s="329">
        <f t="shared" si="112"/>
        <v>87.446376272035067</v>
      </c>
      <c r="K413" s="302">
        <v>21700</v>
      </c>
      <c r="L413" s="307">
        <f t="shared" si="115"/>
        <v>2977.8249379931676</v>
      </c>
      <c r="M413" s="304">
        <f t="shared" si="121"/>
        <v>1006.5048290416905</v>
      </c>
      <c r="N413" s="304">
        <f t="shared" si="122"/>
        <v>59.556498759863352</v>
      </c>
      <c r="O413" s="308">
        <v>45</v>
      </c>
      <c r="P413" s="305">
        <f t="shared" si="123"/>
        <v>4088.8862657947216</v>
      </c>
      <c r="Q413" s="309">
        <f t="shared" si="124"/>
        <v>4.5285000000000002</v>
      </c>
      <c r="R413" s="367">
        <f t="shared" si="113"/>
        <v>131.16956440805259</v>
      </c>
      <c r="S413" s="302">
        <v>21700</v>
      </c>
      <c r="T413" s="307">
        <f t="shared" si="116"/>
        <v>1985.2166253287783</v>
      </c>
      <c r="U413" s="101">
        <f t="shared" si="125"/>
        <v>671.00321936112698</v>
      </c>
      <c r="V413" s="304">
        <f t="shared" si="126"/>
        <v>39.704332506575568</v>
      </c>
      <c r="W413" s="308">
        <v>30</v>
      </c>
      <c r="X413" s="305">
        <f t="shared" si="127"/>
        <v>2725.9241771964807</v>
      </c>
      <c r="Y413" s="309">
        <f t="shared" si="128"/>
        <v>3.0190000000000001</v>
      </c>
    </row>
    <row r="414" spans="1:25" ht="15.75" customHeight="1" x14ac:dyDescent="0.2">
      <c r="A414" s="424">
        <v>397</v>
      </c>
      <c r="B414" s="301">
        <f t="shared" si="111"/>
        <v>52.507315761226806</v>
      </c>
      <c r="C414" s="302">
        <v>21700</v>
      </c>
      <c r="D414" s="303">
        <f t="shared" si="114"/>
        <v>4959.308931047819</v>
      </c>
      <c r="E414" s="304">
        <f t="shared" si="117"/>
        <v>1676.2464186941627</v>
      </c>
      <c r="F414" s="304">
        <f t="shared" si="118"/>
        <v>99.186178620956383</v>
      </c>
      <c r="G414" s="101">
        <v>75</v>
      </c>
      <c r="H414" s="305">
        <f t="shared" si="119"/>
        <v>6809.741528362938</v>
      </c>
      <c r="I414" s="309">
        <f t="shared" si="120"/>
        <v>7.5609000000000002</v>
      </c>
      <c r="J414" s="329">
        <f t="shared" si="112"/>
        <v>87.51219293537801</v>
      </c>
      <c r="K414" s="302">
        <v>21700</v>
      </c>
      <c r="L414" s="307">
        <f t="shared" si="115"/>
        <v>2975.5853586286912</v>
      </c>
      <c r="M414" s="304">
        <f t="shared" si="121"/>
        <v>1005.7478512164976</v>
      </c>
      <c r="N414" s="304">
        <f t="shared" si="122"/>
        <v>59.511707172573828</v>
      </c>
      <c r="O414" s="308">
        <v>45</v>
      </c>
      <c r="P414" s="305">
        <f t="shared" si="123"/>
        <v>4085.8449170177628</v>
      </c>
      <c r="Q414" s="309">
        <f t="shared" si="124"/>
        <v>4.5365000000000002</v>
      </c>
      <c r="R414" s="367">
        <f t="shared" si="113"/>
        <v>131.268289403067</v>
      </c>
      <c r="S414" s="302">
        <v>21700</v>
      </c>
      <c r="T414" s="307">
        <f t="shared" si="116"/>
        <v>1983.7235724191278</v>
      </c>
      <c r="U414" s="101">
        <f t="shared" si="125"/>
        <v>670.49856747766512</v>
      </c>
      <c r="V414" s="304">
        <f t="shared" si="126"/>
        <v>39.674471448382555</v>
      </c>
      <c r="W414" s="308">
        <v>30</v>
      </c>
      <c r="X414" s="305">
        <f t="shared" si="127"/>
        <v>2723.8966113451756</v>
      </c>
      <c r="Y414" s="309">
        <f t="shared" si="128"/>
        <v>3.0243000000000002</v>
      </c>
    </row>
    <row r="415" spans="1:25" ht="15.75" customHeight="1" x14ac:dyDescent="0.2">
      <c r="A415" s="424">
        <v>398</v>
      </c>
      <c r="B415" s="301">
        <f t="shared" si="111"/>
        <v>52.546728775228956</v>
      </c>
      <c r="C415" s="302">
        <v>21700</v>
      </c>
      <c r="D415" s="303">
        <f t="shared" si="114"/>
        <v>4955.5891692872628</v>
      </c>
      <c r="E415" s="304">
        <f t="shared" si="117"/>
        <v>1674.9891392190946</v>
      </c>
      <c r="F415" s="304">
        <f t="shared" si="118"/>
        <v>99.111783385745255</v>
      </c>
      <c r="G415" s="101">
        <v>75</v>
      </c>
      <c r="H415" s="305">
        <f t="shared" si="119"/>
        <v>6804.6900918921028</v>
      </c>
      <c r="I415" s="309">
        <f t="shared" si="120"/>
        <v>7.5742000000000003</v>
      </c>
      <c r="J415" s="329">
        <f t="shared" si="112"/>
        <v>87.577881292048261</v>
      </c>
      <c r="K415" s="302">
        <v>21700</v>
      </c>
      <c r="L415" s="307">
        <f t="shared" si="115"/>
        <v>2973.3535015723578</v>
      </c>
      <c r="M415" s="304">
        <f t="shared" si="121"/>
        <v>1004.9934835314568</v>
      </c>
      <c r="N415" s="304">
        <f t="shared" si="122"/>
        <v>59.467070031447157</v>
      </c>
      <c r="O415" s="308">
        <v>45</v>
      </c>
      <c r="P415" s="305">
        <f t="shared" si="123"/>
        <v>4082.8140551352617</v>
      </c>
      <c r="Q415" s="309">
        <f t="shared" si="124"/>
        <v>4.5445000000000002</v>
      </c>
      <c r="R415" s="367">
        <f t="shared" si="113"/>
        <v>131.36682193807238</v>
      </c>
      <c r="S415" s="302">
        <v>21700</v>
      </c>
      <c r="T415" s="307">
        <f t="shared" si="116"/>
        <v>1982.2356677149055</v>
      </c>
      <c r="U415" s="101">
        <f t="shared" si="125"/>
        <v>669.99565568763796</v>
      </c>
      <c r="V415" s="304">
        <f t="shared" si="126"/>
        <v>39.644713354298112</v>
      </c>
      <c r="W415" s="308">
        <v>30</v>
      </c>
      <c r="X415" s="305">
        <f t="shared" si="127"/>
        <v>2721.8760367568411</v>
      </c>
      <c r="Y415" s="309">
        <f t="shared" si="128"/>
        <v>3.0297000000000001</v>
      </c>
    </row>
    <row r="416" spans="1:25" ht="15.75" customHeight="1" x14ac:dyDescent="0.2">
      <c r="A416" s="424">
        <v>399</v>
      </c>
      <c r="B416" s="301">
        <f t="shared" si="111"/>
        <v>52.586065191597015</v>
      </c>
      <c r="C416" s="302">
        <v>21700</v>
      </c>
      <c r="D416" s="303">
        <f t="shared" si="114"/>
        <v>4951.8821963810014</v>
      </c>
      <c r="E416" s="304">
        <f t="shared" si="117"/>
        <v>1673.7361823767783</v>
      </c>
      <c r="F416" s="304">
        <f t="shared" si="118"/>
        <v>99.037643927620024</v>
      </c>
      <c r="G416" s="101">
        <v>75</v>
      </c>
      <c r="H416" s="305">
        <f t="shared" si="119"/>
        <v>6799.656022685399</v>
      </c>
      <c r="I416" s="309">
        <f t="shared" si="120"/>
        <v>7.5876000000000001</v>
      </c>
      <c r="J416" s="329">
        <f t="shared" si="112"/>
        <v>87.643441985995025</v>
      </c>
      <c r="K416" s="302">
        <v>21700</v>
      </c>
      <c r="L416" s="307">
        <f t="shared" si="115"/>
        <v>2971.129317828601</v>
      </c>
      <c r="M416" s="304">
        <f t="shared" si="121"/>
        <v>1004.241709426067</v>
      </c>
      <c r="N416" s="304">
        <f t="shared" si="122"/>
        <v>59.422586356572019</v>
      </c>
      <c r="O416" s="308">
        <v>45</v>
      </c>
      <c r="P416" s="305">
        <f t="shared" si="123"/>
        <v>4079.7936136112398</v>
      </c>
      <c r="Q416" s="309">
        <f t="shared" si="124"/>
        <v>4.5525000000000002</v>
      </c>
      <c r="R416" s="367">
        <f t="shared" si="113"/>
        <v>131.46516297899254</v>
      </c>
      <c r="S416" s="302">
        <v>21700</v>
      </c>
      <c r="T416" s="307">
        <f t="shared" si="116"/>
        <v>1980.7528785524009</v>
      </c>
      <c r="U416" s="101">
        <f t="shared" si="125"/>
        <v>669.4944729507115</v>
      </c>
      <c r="V416" s="304">
        <f t="shared" si="126"/>
        <v>39.61505757104802</v>
      </c>
      <c r="W416" s="308">
        <v>30</v>
      </c>
      <c r="X416" s="305">
        <f t="shared" si="127"/>
        <v>2719.8624090741605</v>
      </c>
      <c r="Y416" s="309">
        <f t="shared" si="128"/>
        <v>3.0350000000000001</v>
      </c>
    </row>
    <row r="417" spans="1:25" ht="15.75" customHeight="1" x14ac:dyDescent="0.2">
      <c r="A417" s="283">
        <v>400</v>
      </c>
      <c r="B417" s="301">
        <f t="shared" si="111"/>
        <v>52.625325393799066</v>
      </c>
      <c r="C417" s="302">
        <v>21700</v>
      </c>
      <c r="D417" s="303">
        <f t="shared" si="114"/>
        <v>4948.187931407705</v>
      </c>
      <c r="E417" s="304">
        <f t="shared" si="117"/>
        <v>1672.4875208158041</v>
      </c>
      <c r="F417" s="304">
        <f t="shared" si="118"/>
        <v>98.963758628154096</v>
      </c>
      <c r="G417" s="101">
        <v>75</v>
      </c>
      <c r="H417" s="305">
        <f t="shared" si="119"/>
        <v>6794.6392108516638</v>
      </c>
      <c r="I417" s="309">
        <f t="shared" si="120"/>
        <v>7.6009000000000002</v>
      </c>
      <c r="J417" s="329">
        <f t="shared" si="112"/>
        <v>87.708875656331784</v>
      </c>
      <c r="K417" s="302">
        <v>21700</v>
      </c>
      <c r="L417" s="307">
        <f t="shared" si="115"/>
        <v>2968.9127588446231</v>
      </c>
      <c r="M417" s="304">
        <f t="shared" si="121"/>
        <v>1003.4925124894825</v>
      </c>
      <c r="N417" s="304">
        <f t="shared" si="122"/>
        <v>59.378255176892466</v>
      </c>
      <c r="O417" s="308">
        <v>45</v>
      </c>
      <c r="P417" s="305">
        <f t="shared" si="123"/>
        <v>4076.7835265109979</v>
      </c>
      <c r="Q417" s="309">
        <f t="shared" si="124"/>
        <v>4.5605000000000002</v>
      </c>
      <c r="R417" s="367">
        <f t="shared" si="113"/>
        <v>131.56331348449766</v>
      </c>
      <c r="S417" s="302">
        <v>21700</v>
      </c>
      <c r="T417" s="307">
        <f t="shared" si="116"/>
        <v>1979.2751725630824</v>
      </c>
      <c r="U417" s="101">
        <f t="shared" si="125"/>
        <v>668.99500832632179</v>
      </c>
      <c r="V417" s="304">
        <f t="shared" si="126"/>
        <v>39.585503451261651</v>
      </c>
      <c r="W417" s="308">
        <v>30</v>
      </c>
      <c r="X417" s="305">
        <f t="shared" si="127"/>
        <v>2717.8556843406659</v>
      </c>
      <c r="Y417" s="309">
        <f t="shared" si="128"/>
        <v>3.0404</v>
      </c>
    </row>
    <row r="418" spans="1:25" ht="15.75" customHeight="1" x14ac:dyDescent="0.2">
      <c r="A418" s="424">
        <v>401</v>
      </c>
      <c r="B418" s="301">
        <f t="shared" si="111"/>
        <v>52.664509762430818</v>
      </c>
      <c r="C418" s="302">
        <v>21700</v>
      </c>
      <c r="D418" s="303">
        <f t="shared" si="114"/>
        <v>4944.5062941753813</v>
      </c>
      <c r="E418" s="304">
        <f t="shared" si="117"/>
        <v>1671.2431274312787</v>
      </c>
      <c r="F418" s="304">
        <f t="shared" si="118"/>
        <v>98.890125883507622</v>
      </c>
      <c r="G418" s="101">
        <v>75</v>
      </c>
      <c r="H418" s="305">
        <f t="shared" si="119"/>
        <v>6789.6395474901674</v>
      </c>
      <c r="I418" s="309">
        <f t="shared" si="120"/>
        <v>7.6142000000000003</v>
      </c>
      <c r="J418" s="329">
        <f t="shared" si="112"/>
        <v>87.774182937384694</v>
      </c>
      <c r="K418" s="302">
        <v>21700</v>
      </c>
      <c r="L418" s="307">
        <f t="shared" si="115"/>
        <v>2966.7037765052291</v>
      </c>
      <c r="M418" s="304">
        <f t="shared" si="121"/>
        <v>1002.7458764587674</v>
      </c>
      <c r="N418" s="304">
        <f t="shared" si="122"/>
        <v>59.334075530104585</v>
      </c>
      <c r="O418" s="308">
        <v>45</v>
      </c>
      <c r="P418" s="305">
        <f t="shared" si="123"/>
        <v>4073.7837284941011</v>
      </c>
      <c r="Q418" s="309">
        <f t="shared" si="124"/>
        <v>4.5685000000000002</v>
      </c>
      <c r="R418" s="367">
        <f t="shared" si="113"/>
        <v>131.66127440607704</v>
      </c>
      <c r="S418" s="302">
        <v>21700</v>
      </c>
      <c r="T418" s="307">
        <f t="shared" si="116"/>
        <v>1977.8025176701526</v>
      </c>
      <c r="U418" s="101">
        <f t="shared" si="125"/>
        <v>668.49725097251155</v>
      </c>
      <c r="V418" s="304">
        <f t="shared" si="126"/>
        <v>39.556050353403052</v>
      </c>
      <c r="W418" s="308">
        <v>30</v>
      </c>
      <c r="X418" s="305">
        <f t="shared" si="127"/>
        <v>2715.8558189960672</v>
      </c>
      <c r="Y418" s="309">
        <f t="shared" si="128"/>
        <v>3.0457000000000001</v>
      </c>
    </row>
    <row r="419" spans="1:25" ht="15.75" customHeight="1" x14ac:dyDescent="0.2">
      <c r="A419" s="424">
        <v>402</v>
      </c>
      <c r="B419" s="301">
        <f t="shared" si="111"/>
        <v>52.703618675244122</v>
      </c>
      <c r="C419" s="302">
        <v>21700</v>
      </c>
      <c r="D419" s="303">
        <f t="shared" si="114"/>
        <v>4940.8372052129089</v>
      </c>
      <c r="E419" s="304">
        <f t="shared" si="117"/>
        <v>1670.0029753619631</v>
      </c>
      <c r="F419" s="304">
        <f t="shared" si="118"/>
        <v>98.816744104258177</v>
      </c>
      <c r="G419" s="101">
        <v>75</v>
      </c>
      <c r="H419" s="305">
        <f t="shared" si="119"/>
        <v>6784.6569246791296</v>
      </c>
      <c r="I419" s="309">
        <f t="shared" si="120"/>
        <v>7.6276000000000002</v>
      </c>
      <c r="J419" s="329">
        <f t="shared" si="112"/>
        <v>87.839364458740206</v>
      </c>
      <c r="K419" s="302">
        <v>21700</v>
      </c>
      <c r="L419" s="307">
        <f t="shared" si="115"/>
        <v>2964.5023231277451</v>
      </c>
      <c r="M419" s="304">
        <f t="shared" si="121"/>
        <v>1002.0017852171777</v>
      </c>
      <c r="N419" s="304">
        <f t="shared" si="122"/>
        <v>59.290046462554905</v>
      </c>
      <c r="O419" s="308">
        <v>45</v>
      </c>
      <c r="P419" s="305">
        <f t="shared" si="123"/>
        <v>4070.7941548074778</v>
      </c>
      <c r="Q419" s="309">
        <f t="shared" si="124"/>
        <v>4.5765000000000002</v>
      </c>
      <c r="R419" s="367">
        <f t="shared" si="113"/>
        <v>131.75904668811029</v>
      </c>
      <c r="S419" s="302">
        <v>21700</v>
      </c>
      <c r="T419" s="307">
        <f t="shared" si="116"/>
        <v>1976.3348820851634</v>
      </c>
      <c r="U419" s="101">
        <f t="shared" si="125"/>
        <v>668.00119014478514</v>
      </c>
      <c r="V419" s="304">
        <f t="shared" si="126"/>
        <v>39.526697641703265</v>
      </c>
      <c r="W419" s="308">
        <v>30</v>
      </c>
      <c r="X419" s="305">
        <f t="shared" si="127"/>
        <v>2713.8627698716518</v>
      </c>
      <c r="Y419" s="309">
        <f t="shared" si="128"/>
        <v>3.0510000000000002</v>
      </c>
    </row>
    <row r="420" spans="1:25" ht="15.75" customHeight="1" x14ac:dyDescent="0.2">
      <c r="A420" s="424">
        <v>403</v>
      </c>
      <c r="B420" s="301">
        <f t="shared" si="111"/>
        <v>52.742652507175308</v>
      </c>
      <c r="C420" s="302">
        <v>21700</v>
      </c>
      <c r="D420" s="303">
        <f t="shared" si="114"/>
        <v>4937.1805857616691</v>
      </c>
      <c r="E420" s="304">
        <f t="shared" si="117"/>
        <v>1668.7670379874439</v>
      </c>
      <c r="F420" s="304">
        <f t="shared" si="118"/>
        <v>98.743611715233385</v>
      </c>
      <c r="G420" s="101">
        <v>75</v>
      </c>
      <c r="H420" s="305">
        <f t="shared" si="119"/>
        <v>6779.6912354643464</v>
      </c>
      <c r="I420" s="309">
        <f t="shared" si="120"/>
        <v>7.6409000000000002</v>
      </c>
      <c r="J420" s="329">
        <f t="shared" si="112"/>
        <v>87.904420845292179</v>
      </c>
      <c r="K420" s="302">
        <v>21700</v>
      </c>
      <c r="L420" s="307">
        <f t="shared" si="115"/>
        <v>2962.3083514570017</v>
      </c>
      <c r="M420" s="304">
        <f t="shared" si="121"/>
        <v>1001.2602227924665</v>
      </c>
      <c r="N420" s="304">
        <f t="shared" si="122"/>
        <v>59.246167029140032</v>
      </c>
      <c r="O420" s="308">
        <v>45</v>
      </c>
      <c r="P420" s="305">
        <f t="shared" si="123"/>
        <v>4067.8147412786079</v>
      </c>
      <c r="Q420" s="309">
        <f t="shared" si="124"/>
        <v>4.5845000000000002</v>
      </c>
      <c r="R420" s="367">
        <f t="shared" si="113"/>
        <v>131.85663126793827</v>
      </c>
      <c r="S420" s="302">
        <v>21700</v>
      </c>
      <c r="T420" s="307">
        <f t="shared" si="116"/>
        <v>1974.8722343046679</v>
      </c>
      <c r="U420" s="101">
        <f t="shared" si="125"/>
        <v>667.50681519497766</v>
      </c>
      <c r="V420" s="304">
        <f t="shared" si="126"/>
        <v>39.49744468609336</v>
      </c>
      <c r="W420" s="308">
        <v>30</v>
      </c>
      <c r="X420" s="305">
        <f t="shared" si="127"/>
        <v>2711.8764941857389</v>
      </c>
      <c r="Y420" s="309">
        <f t="shared" si="128"/>
        <v>3.0562999999999998</v>
      </c>
    </row>
    <row r="421" spans="1:25" ht="15.75" customHeight="1" x14ac:dyDescent="0.2">
      <c r="A421" s="424">
        <v>404</v>
      </c>
      <c r="B421" s="301">
        <f t="shared" si="111"/>
        <v>52.781611630373071</v>
      </c>
      <c r="C421" s="302">
        <v>21700</v>
      </c>
      <c r="D421" s="303">
        <f t="shared" si="114"/>
        <v>4933.5363577673206</v>
      </c>
      <c r="E421" s="304">
        <f t="shared" si="117"/>
        <v>1667.5352889253543</v>
      </c>
      <c r="F421" s="304">
        <f t="shared" si="118"/>
        <v>98.670727155346412</v>
      </c>
      <c r="G421" s="101">
        <v>75</v>
      </c>
      <c r="H421" s="305">
        <f t="shared" si="119"/>
        <v>6774.7423738480211</v>
      </c>
      <c r="I421" s="309">
        <f t="shared" si="120"/>
        <v>7.6542000000000003</v>
      </c>
      <c r="J421" s="329">
        <f t="shared" si="112"/>
        <v>87.969352717288459</v>
      </c>
      <c r="K421" s="302">
        <v>21700</v>
      </c>
      <c r="L421" s="307">
        <f t="shared" si="115"/>
        <v>2960.1218146603915</v>
      </c>
      <c r="M421" s="304">
        <f t="shared" si="121"/>
        <v>1000.5211733552122</v>
      </c>
      <c r="N421" s="304">
        <f t="shared" si="122"/>
        <v>59.202436293207832</v>
      </c>
      <c r="O421" s="308">
        <v>45</v>
      </c>
      <c r="P421" s="305">
        <f t="shared" si="123"/>
        <v>4064.8454243088117</v>
      </c>
      <c r="Q421" s="309">
        <f t="shared" si="124"/>
        <v>4.5925000000000002</v>
      </c>
      <c r="R421" s="367">
        <f t="shared" si="113"/>
        <v>131.95402907593268</v>
      </c>
      <c r="S421" s="302">
        <v>21700</v>
      </c>
      <c r="T421" s="307">
        <f t="shared" si="116"/>
        <v>1973.4145431069278</v>
      </c>
      <c r="U421" s="101">
        <f t="shared" si="125"/>
        <v>667.01411557014148</v>
      </c>
      <c r="V421" s="304">
        <f t="shared" si="126"/>
        <v>39.468290862138559</v>
      </c>
      <c r="W421" s="308">
        <v>30</v>
      </c>
      <c r="X421" s="305">
        <f t="shared" si="127"/>
        <v>2709.896949539208</v>
      </c>
      <c r="Y421" s="309">
        <f t="shared" si="128"/>
        <v>3.0617000000000001</v>
      </c>
    </row>
    <row r="422" spans="1:25" ht="15.75" customHeight="1" x14ac:dyDescent="0.2">
      <c r="A422" s="424">
        <v>405</v>
      </c>
      <c r="B422" s="301">
        <f t="shared" si="111"/>
        <v>52.820496414226007</v>
      </c>
      <c r="C422" s="302">
        <v>21700</v>
      </c>
      <c r="D422" s="303">
        <f t="shared" si="114"/>
        <v>4929.9044438716628</v>
      </c>
      <c r="E422" s="304">
        <f t="shared" si="117"/>
        <v>1666.3077020286219</v>
      </c>
      <c r="F422" s="304">
        <f t="shared" si="118"/>
        <v>98.598088877433256</v>
      </c>
      <c r="G422" s="101">
        <v>75</v>
      </c>
      <c r="H422" s="305">
        <f t="shared" si="119"/>
        <v>6769.8102347777176</v>
      </c>
      <c r="I422" s="309">
        <f t="shared" si="120"/>
        <v>7.6675000000000004</v>
      </c>
      <c r="J422" s="329">
        <f t="shared" si="112"/>
        <v>88.03416069037668</v>
      </c>
      <c r="K422" s="302">
        <v>21700</v>
      </c>
      <c r="L422" s="307">
        <f t="shared" si="115"/>
        <v>2957.9426663229974</v>
      </c>
      <c r="M422" s="304">
        <f t="shared" si="121"/>
        <v>999.78462121717303</v>
      </c>
      <c r="N422" s="304">
        <f t="shared" si="122"/>
        <v>59.158853326459948</v>
      </c>
      <c r="O422" s="308">
        <v>45</v>
      </c>
      <c r="P422" s="305">
        <f t="shared" si="123"/>
        <v>4061.8861408666303</v>
      </c>
      <c r="Q422" s="309">
        <f t="shared" si="124"/>
        <v>4.6005000000000003</v>
      </c>
      <c r="R422" s="367">
        <f t="shared" si="113"/>
        <v>132.051241035565</v>
      </c>
      <c r="S422" s="302">
        <v>21700</v>
      </c>
      <c r="T422" s="307">
        <f t="shared" si="116"/>
        <v>1971.9617775486652</v>
      </c>
      <c r="U422" s="101">
        <f t="shared" si="125"/>
        <v>666.52308081144872</v>
      </c>
      <c r="V422" s="304">
        <f t="shared" si="126"/>
        <v>39.439235550973301</v>
      </c>
      <c r="W422" s="308">
        <v>30</v>
      </c>
      <c r="X422" s="305">
        <f t="shared" si="127"/>
        <v>2707.9240939110869</v>
      </c>
      <c r="Y422" s="309">
        <f t="shared" si="128"/>
        <v>3.0670000000000002</v>
      </c>
    </row>
    <row r="423" spans="1:25" ht="15.75" customHeight="1" x14ac:dyDescent="0.2">
      <c r="A423" s="424">
        <v>406</v>
      </c>
      <c r="B423" s="301">
        <f t="shared" si="111"/>
        <v>52.859307225389905</v>
      </c>
      <c r="C423" s="302">
        <v>21700</v>
      </c>
      <c r="D423" s="303">
        <f t="shared" si="114"/>
        <v>4926.2847674046343</v>
      </c>
      <c r="E423" s="304">
        <f t="shared" si="117"/>
        <v>1665.0842513827663</v>
      </c>
      <c r="F423" s="304">
        <f t="shared" si="118"/>
        <v>98.525695348092682</v>
      </c>
      <c r="G423" s="101">
        <v>75</v>
      </c>
      <c r="H423" s="305">
        <f t="shared" si="119"/>
        <v>6764.8947141354938</v>
      </c>
      <c r="I423" s="309">
        <f t="shared" si="120"/>
        <v>7.6807999999999996</v>
      </c>
      <c r="J423" s="329">
        <f t="shared" si="112"/>
        <v>88.098845375649844</v>
      </c>
      <c r="K423" s="302">
        <v>21700</v>
      </c>
      <c r="L423" s="307">
        <f t="shared" si="115"/>
        <v>2955.7708604427803</v>
      </c>
      <c r="M423" s="304">
        <f t="shared" si="121"/>
        <v>999.05055082965964</v>
      </c>
      <c r="N423" s="304">
        <f t="shared" si="122"/>
        <v>59.115417208855604</v>
      </c>
      <c r="O423" s="308">
        <v>45</v>
      </c>
      <c r="P423" s="305">
        <f t="shared" si="123"/>
        <v>4058.9368284812954</v>
      </c>
      <c r="Q423" s="309">
        <f t="shared" si="124"/>
        <v>4.6085000000000003</v>
      </c>
      <c r="R423" s="367">
        <f t="shared" si="113"/>
        <v>132.14826806347475</v>
      </c>
      <c r="S423" s="302">
        <v>21700</v>
      </c>
      <c r="T423" s="307">
        <f t="shared" si="116"/>
        <v>1970.513906961854</v>
      </c>
      <c r="U423" s="101">
        <f t="shared" si="125"/>
        <v>666.03370055310654</v>
      </c>
      <c r="V423" s="304">
        <f t="shared" si="126"/>
        <v>39.410278139237079</v>
      </c>
      <c r="W423" s="308">
        <v>30</v>
      </c>
      <c r="X423" s="305">
        <f t="shared" si="127"/>
        <v>2705.9578856541975</v>
      </c>
      <c r="Y423" s="309">
        <f t="shared" si="128"/>
        <v>3.0722999999999998</v>
      </c>
    </row>
    <row r="424" spans="1:25" ht="15.75" customHeight="1" x14ac:dyDescent="0.2">
      <c r="A424" s="424">
        <v>407</v>
      </c>
      <c r="B424" s="301">
        <f t="shared" si="111"/>
        <v>52.89804442781459</v>
      </c>
      <c r="C424" s="302">
        <v>21700</v>
      </c>
      <c r="D424" s="303">
        <f t="shared" si="114"/>
        <v>4922.6772523764175</v>
      </c>
      <c r="E424" s="304">
        <f t="shared" si="117"/>
        <v>1663.8649113032291</v>
      </c>
      <c r="F424" s="304">
        <f t="shared" si="118"/>
        <v>98.453545047528351</v>
      </c>
      <c r="G424" s="101">
        <v>75</v>
      </c>
      <c r="H424" s="305">
        <f t="shared" si="119"/>
        <v>6759.995708727175</v>
      </c>
      <c r="I424" s="309">
        <f t="shared" si="120"/>
        <v>7.694</v>
      </c>
      <c r="J424" s="329">
        <f t="shared" si="112"/>
        <v>88.16340737969098</v>
      </c>
      <c r="K424" s="302">
        <v>21700</v>
      </c>
      <c r="L424" s="307">
        <f t="shared" si="115"/>
        <v>2953.6063514258508</v>
      </c>
      <c r="M424" s="304">
        <f t="shared" si="121"/>
        <v>998.31894678193748</v>
      </c>
      <c r="N424" s="304">
        <f t="shared" si="122"/>
        <v>59.072127028517016</v>
      </c>
      <c r="O424" s="308">
        <v>45</v>
      </c>
      <c r="P424" s="305">
        <f t="shared" si="123"/>
        <v>4055.9974252363054</v>
      </c>
      <c r="Q424" s="309">
        <f t="shared" si="124"/>
        <v>4.6163999999999996</v>
      </c>
      <c r="R424" s="367">
        <f t="shared" si="113"/>
        <v>132.24511106953648</v>
      </c>
      <c r="S424" s="302">
        <v>21700</v>
      </c>
      <c r="T424" s="307">
        <f t="shared" si="116"/>
        <v>1969.0709009505672</v>
      </c>
      <c r="U424" s="101">
        <f t="shared" si="125"/>
        <v>665.54596452129169</v>
      </c>
      <c r="V424" s="304">
        <f t="shared" si="126"/>
        <v>39.381418019011342</v>
      </c>
      <c r="W424" s="308">
        <v>30</v>
      </c>
      <c r="X424" s="305">
        <f t="shared" si="127"/>
        <v>2703.9982834908706</v>
      </c>
      <c r="Y424" s="309">
        <f t="shared" si="128"/>
        <v>3.0775999999999999</v>
      </c>
    </row>
    <row r="425" spans="1:25" ht="15.75" customHeight="1" x14ac:dyDescent="0.2">
      <c r="A425" s="424">
        <v>408</v>
      </c>
      <c r="B425" s="301">
        <f t="shared" si="111"/>
        <v>52.93670838277049</v>
      </c>
      <c r="C425" s="302">
        <v>21700</v>
      </c>
      <c r="D425" s="303">
        <f t="shared" si="114"/>
        <v>4919.0818234696544</v>
      </c>
      <c r="E425" s="304">
        <f t="shared" si="117"/>
        <v>1662.649656332743</v>
      </c>
      <c r="F425" s="304">
        <f t="shared" si="118"/>
        <v>98.381636469393086</v>
      </c>
      <c r="G425" s="101">
        <v>75</v>
      </c>
      <c r="H425" s="305">
        <f t="shared" si="119"/>
        <v>6755.1131162717902</v>
      </c>
      <c r="I425" s="309">
        <f t="shared" si="120"/>
        <v>7.7073</v>
      </c>
      <c r="J425" s="329">
        <f t="shared" si="112"/>
        <v>88.227847304617484</v>
      </c>
      <c r="K425" s="302">
        <v>21700</v>
      </c>
      <c r="L425" s="307">
        <f t="shared" si="115"/>
        <v>2951.4490940817923</v>
      </c>
      <c r="M425" s="304">
        <f t="shared" si="121"/>
        <v>997.58979379964569</v>
      </c>
      <c r="N425" s="304">
        <f t="shared" si="122"/>
        <v>59.028981881635843</v>
      </c>
      <c r="O425" s="308">
        <v>45</v>
      </c>
      <c r="P425" s="305">
        <f t="shared" si="123"/>
        <v>4053.0678697630738</v>
      </c>
      <c r="Q425" s="309">
        <f t="shared" si="124"/>
        <v>4.6243999999999996</v>
      </c>
      <c r="R425" s="367">
        <f t="shared" si="113"/>
        <v>132.34177095692621</v>
      </c>
      <c r="S425" s="302">
        <v>21700</v>
      </c>
      <c r="T425" s="307">
        <f t="shared" si="116"/>
        <v>1967.6327293878621</v>
      </c>
      <c r="U425" s="101">
        <f t="shared" si="125"/>
        <v>665.05986253309732</v>
      </c>
      <c r="V425" s="304">
        <f t="shared" si="126"/>
        <v>39.352654587757243</v>
      </c>
      <c r="W425" s="308">
        <v>30</v>
      </c>
      <c r="X425" s="305">
        <f t="shared" si="127"/>
        <v>2702.0452465087164</v>
      </c>
      <c r="Y425" s="309">
        <f t="shared" si="128"/>
        <v>3.0829</v>
      </c>
    </row>
    <row r="426" spans="1:25" ht="15.75" customHeight="1" x14ac:dyDescent="0.2">
      <c r="A426" s="424">
        <v>409</v>
      </c>
      <c r="B426" s="301">
        <f t="shared" si="111"/>
        <v>52.975299448874885</v>
      </c>
      <c r="C426" s="302">
        <v>21700</v>
      </c>
      <c r="D426" s="303">
        <f t="shared" si="114"/>
        <v>4915.4984060317656</v>
      </c>
      <c r="E426" s="304">
        <f t="shared" si="117"/>
        <v>1661.4384612387366</v>
      </c>
      <c r="F426" s="304">
        <f t="shared" si="118"/>
        <v>98.309968120635318</v>
      </c>
      <c r="G426" s="101">
        <v>75</v>
      </c>
      <c r="H426" s="305">
        <f t="shared" si="119"/>
        <v>6750.2468353911372</v>
      </c>
      <c r="I426" s="309">
        <f t="shared" si="120"/>
        <v>7.7206000000000001</v>
      </c>
      <c r="J426" s="329">
        <f t="shared" si="112"/>
        <v>88.292165748124816</v>
      </c>
      <c r="K426" s="302">
        <v>21700</v>
      </c>
      <c r="L426" s="307">
        <f t="shared" si="115"/>
        <v>2949.2990436190594</v>
      </c>
      <c r="M426" s="304">
        <f t="shared" si="121"/>
        <v>996.863076743242</v>
      </c>
      <c r="N426" s="304">
        <f t="shared" si="122"/>
        <v>58.985980872381191</v>
      </c>
      <c r="O426" s="308">
        <v>45</v>
      </c>
      <c r="P426" s="305">
        <f t="shared" si="123"/>
        <v>4050.1481012346826</v>
      </c>
      <c r="Q426" s="309">
        <f t="shared" si="124"/>
        <v>4.6322999999999999</v>
      </c>
      <c r="R426" s="367">
        <f t="shared" si="113"/>
        <v>132.43824862218722</v>
      </c>
      <c r="S426" s="302">
        <v>21700</v>
      </c>
      <c r="T426" s="307">
        <f t="shared" si="116"/>
        <v>1966.1993624127063</v>
      </c>
      <c r="U426" s="101">
        <f t="shared" si="125"/>
        <v>664.57538449549463</v>
      </c>
      <c r="V426" s="304">
        <f t="shared" si="126"/>
        <v>39.323987248254127</v>
      </c>
      <c r="W426" s="308">
        <v>30</v>
      </c>
      <c r="X426" s="305">
        <f t="shared" si="127"/>
        <v>2700.0987341564551</v>
      </c>
      <c r="Y426" s="309">
        <f t="shared" si="128"/>
        <v>3.0882000000000001</v>
      </c>
    </row>
    <row r="427" spans="1:25" ht="15.75" customHeight="1" x14ac:dyDescent="0.2">
      <c r="A427" s="283">
        <v>410</v>
      </c>
      <c r="B427" s="301">
        <f t="shared" si="111"/>
        <v>53.013817982117807</v>
      </c>
      <c r="C427" s="302">
        <v>21700</v>
      </c>
      <c r="D427" s="303">
        <f t="shared" si="114"/>
        <v>4911.9269260673891</v>
      </c>
      <c r="E427" s="304">
        <f t="shared" si="117"/>
        <v>1660.2313010107773</v>
      </c>
      <c r="F427" s="304">
        <f t="shared" si="118"/>
        <v>98.238538521347778</v>
      </c>
      <c r="G427" s="101">
        <v>75</v>
      </c>
      <c r="H427" s="305">
        <f t="shared" si="119"/>
        <v>6745.3967655995139</v>
      </c>
      <c r="I427" s="309">
        <f t="shared" si="120"/>
        <v>7.7337999999999996</v>
      </c>
      <c r="J427" s="329">
        <f t="shared" si="112"/>
        <v>88.356363303529676</v>
      </c>
      <c r="K427" s="302">
        <v>21700</v>
      </c>
      <c r="L427" s="307">
        <f t="shared" si="115"/>
        <v>2947.1561556404336</v>
      </c>
      <c r="M427" s="304">
        <f t="shared" si="121"/>
        <v>996.13878060646641</v>
      </c>
      <c r="N427" s="304">
        <f t="shared" si="122"/>
        <v>58.943123112808671</v>
      </c>
      <c r="O427" s="308">
        <v>45</v>
      </c>
      <c r="P427" s="305">
        <f t="shared" si="123"/>
        <v>4047.2380593597086</v>
      </c>
      <c r="Q427" s="309">
        <f t="shared" si="124"/>
        <v>4.6402999999999999</v>
      </c>
      <c r="R427" s="367">
        <f t="shared" si="113"/>
        <v>132.53454495529451</v>
      </c>
      <c r="S427" s="302">
        <v>21700</v>
      </c>
      <c r="T427" s="307">
        <f t="shared" si="116"/>
        <v>1964.770770426956</v>
      </c>
      <c r="U427" s="101">
        <f t="shared" si="125"/>
        <v>664.09252040431102</v>
      </c>
      <c r="V427" s="304">
        <f t="shared" si="126"/>
        <v>39.295415408539121</v>
      </c>
      <c r="W427" s="308">
        <v>30</v>
      </c>
      <c r="X427" s="305">
        <f t="shared" si="127"/>
        <v>2698.1587062398062</v>
      </c>
      <c r="Y427" s="309">
        <f t="shared" si="128"/>
        <v>3.0935000000000001</v>
      </c>
    </row>
    <row r="428" spans="1:25" ht="15.75" customHeight="1" x14ac:dyDescent="0.2">
      <c r="A428" s="424">
        <v>411</v>
      </c>
      <c r="B428" s="301">
        <f t="shared" si="111"/>
        <v>53.052264335887649</v>
      </c>
      <c r="C428" s="302">
        <v>21700</v>
      </c>
      <c r="D428" s="303">
        <f t="shared" si="114"/>
        <v>4908.3673102309085</v>
      </c>
      <c r="E428" s="304">
        <f t="shared" si="117"/>
        <v>1659.028150858047</v>
      </c>
      <c r="F428" s="304">
        <f t="shared" si="118"/>
        <v>98.16734620461817</v>
      </c>
      <c r="G428" s="101">
        <v>75</v>
      </c>
      <c r="H428" s="305">
        <f t="shared" si="119"/>
        <v>6740.5628072935742</v>
      </c>
      <c r="I428" s="309">
        <f t="shared" si="120"/>
        <v>7.7470999999999997</v>
      </c>
      <c r="J428" s="329">
        <f t="shared" si="112"/>
        <v>88.420440559812747</v>
      </c>
      <c r="K428" s="302">
        <v>21700</v>
      </c>
      <c r="L428" s="307">
        <f t="shared" si="115"/>
        <v>2945.0203861385448</v>
      </c>
      <c r="M428" s="304">
        <f t="shared" si="121"/>
        <v>995.41689051482808</v>
      </c>
      <c r="N428" s="304">
        <f t="shared" si="122"/>
        <v>58.9004077227709</v>
      </c>
      <c r="O428" s="308">
        <v>45</v>
      </c>
      <c r="P428" s="305">
        <f t="shared" si="123"/>
        <v>4044.3376843761439</v>
      </c>
      <c r="Q428" s="309">
        <f t="shared" si="124"/>
        <v>4.6482000000000001</v>
      </c>
      <c r="R428" s="367">
        <f t="shared" si="113"/>
        <v>132.63066083971913</v>
      </c>
      <c r="S428" s="302">
        <v>21700</v>
      </c>
      <c r="T428" s="307">
        <f t="shared" si="116"/>
        <v>1963.3469240923632</v>
      </c>
      <c r="U428" s="101">
        <f t="shared" si="125"/>
        <v>663.61126034321876</v>
      </c>
      <c r="V428" s="304">
        <f t="shared" si="126"/>
        <v>39.266938481847262</v>
      </c>
      <c r="W428" s="308">
        <v>30</v>
      </c>
      <c r="X428" s="305">
        <f t="shared" si="127"/>
        <v>2696.2251229174294</v>
      </c>
      <c r="Y428" s="309">
        <f t="shared" si="128"/>
        <v>3.0988000000000002</v>
      </c>
    </row>
    <row r="429" spans="1:25" ht="15.75" customHeight="1" x14ac:dyDescent="0.2">
      <c r="A429" s="424">
        <v>412</v>
      </c>
      <c r="B429" s="301">
        <f t="shared" si="111"/>
        <v>53.090638860996478</v>
      </c>
      <c r="C429" s="302">
        <v>21700</v>
      </c>
      <c r="D429" s="303">
        <f t="shared" si="114"/>
        <v>4904.8194858190955</v>
      </c>
      <c r="E429" s="304">
        <f t="shared" si="117"/>
        <v>1657.8289862068541</v>
      </c>
      <c r="F429" s="304">
        <f t="shared" si="118"/>
        <v>98.096389716381907</v>
      </c>
      <c r="G429" s="101">
        <v>75</v>
      </c>
      <c r="H429" s="305">
        <f t="shared" si="119"/>
        <v>6735.7448617423315</v>
      </c>
      <c r="I429" s="309">
        <f t="shared" si="120"/>
        <v>7.7603</v>
      </c>
      <c r="J429" s="329">
        <f t="shared" si="112"/>
        <v>88.484398101660801</v>
      </c>
      <c r="K429" s="302">
        <v>21700</v>
      </c>
      <c r="L429" s="307">
        <f t="shared" si="115"/>
        <v>2942.8916914914566</v>
      </c>
      <c r="M429" s="304">
        <f t="shared" si="121"/>
        <v>994.69739172411221</v>
      </c>
      <c r="N429" s="304">
        <f t="shared" si="122"/>
        <v>58.857833829829133</v>
      </c>
      <c r="O429" s="308">
        <v>45</v>
      </c>
      <c r="P429" s="305">
        <f t="shared" si="123"/>
        <v>4041.4469170453976</v>
      </c>
      <c r="Q429" s="309">
        <f t="shared" si="124"/>
        <v>4.6562000000000001</v>
      </c>
      <c r="R429" s="367">
        <f t="shared" si="113"/>
        <v>132.72659715249119</v>
      </c>
      <c r="S429" s="302">
        <v>21700</v>
      </c>
      <c r="T429" s="307">
        <f t="shared" si="116"/>
        <v>1961.9277943276379</v>
      </c>
      <c r="U429" s="101">
        <f t="shared" si="125"/>
        <v>663.13159448274155</v>
      </c>
      <c r="V429" s="304">
        <f t="shared" si="126"/>
        <v>39.23855588655276</v>
      </c>
      <c r="W429" s="308">
        <v>30</v>
      </c>
      <c r="X429" s="305">
        <f t="shared" si="127"/>
        <v>2694.2979446969321</v>
      </c>
      <c r="Y429" s="309">
        <f t="shared" si="128"/>
        <v>3.1040999999999999</v>
      </c>
    </row>
    <row r="430" spans="1:25" ht="15.75" customHeight="1" x14ac:dyDescent="0.2">
      <c r="A430" s="424">
        <v>413</v>
      </c>
      <c r="B430" s="301">
        <f t="shared" si="111"/>
        <v>53.128941905704977</v>
      </c>
      <c r="C430" s="302">
        <v>21700</v>
      </c>
      <c r="D430" s="303">
        <f t="shared" si="114"/>
        <v>4901.2833807638526</v>
      </c>
      <c r="E430" s="304">
        <f t="shared" si="117"/>
        <v>1656.6337826981821</v>
      </c>
      <c r="F430" s="304">
        <f t="shared" si="118"/>
        <v>98.025667615277058</v>
      </c>
      <c r="G430" s="101">
        <v>75</v>
      </c>
      <c r="H430" s="305">
        <f t="shared" si="119"/>
        <v>6730.942831077311</v>
      </c>
      <c r="I430" s="309">
        <f t="shared" si="120"/>
        <v>7.7735000000000003</v>
      </c>
      <c r="J430" s="329">
        <f t="shared" si="112"/>
        <v>88.5482365095083</v>
      </c>
      <c r="K430" s="302">
        <v>21700</v>
      </c>
      <c r="L430" s="307">
        <f t="shared" si="115"/>
        <v>2940.7700284583111</v>
      </c>
      <c r="M430" s="304">
        <f t="shared" si="121"/>
        <v>993.98026961890901</v>
      </c>
      <c r="N430" s="304">
        <f t="shared" si="122"/>
        <v>58.815400569166222</v>
      </c>
      <c r="O430" s="308">
        <v>45</v>
      </c>
      <c r="P430" s="305">
        <f t="shared" si="123"/>
        <v>4038.5656986463864</v>
      </c>
      <c r="Q430" s="309">
        <f t="shared" si="124"/>
        <v>4.6641000000000004</v>
      </c>
      <c r="R430" s="367">
        <f t="shared" si="113"/>
        <v>132.82235476426243</v>
      </c>
      <c r="S430" s="302">
        <v>21700</v>
      </c>
      <c r="T430" s="307">
        <f t="shared" si="116"/>
        <v>1960.513352305541</v>
      </c>
      <c r="U430" s="101">
        <f t="shared" si="125"/>
        <v>662.65351307927278</v>
      </c>
      <c r="V430" s="304">
        <f t="shared" si="126"/>
        <v>39.210267046110822</v>
      </c>
      <c r="W430" s="308">
        <v>30</v>
      </c>
      <c r="X430" s="305">
        <f t="shared" si="127"/>
        <v>2692.3771324309246</v>
      </c>
      <c r="Y430" s="309">
        <f t="shared" si="128"/>
        <v>3.1093999999999999</v>
      </c>
    </row>
    <row r="431" spans="1:25" ht="15.75" customHeight="1" x14ac:dyDescent="0.2">
      <c r="A431" s="424">
        <v>414</v>
      </c>
      <c r="B431" s="301">
        <f t="shared" si="111"/>
        <v>53.167173815747141</v>
      </c>
      <c r="C431" s="302">
        <v>21700</v>
      </c>
      <c r="D431" s="303">
        <f t="shared" si="114"/>
        <v>4897.7589236250569</v>
      </c>
      <c r="E431" s="304">
        <f t="shared" si="117"/>
        <v>1655.4425161852691</v>
      </c>
      <c r="F431" s="304">
        <f t="shared" si="118"/>
        <v>97.955178472501146</v>
      </c>
      <c r="G431" s="101">
        <v>75</v>
      </c>
      <c r="H431" s="305">
        <f t="shared" si="119"/>
        <v>6726.1566182828265</v>
      </c>
      <c r="I431" s="309">
        <f t="shared" si="120"/>
        <v>7.7868000000000004</v>
      </c>
      <c r="J431" s="329">
        <f t="shared" si="112"/>
        <v>88.611956359578571</v>
      </c>
      <c r="K431" s="302">
        <v>21700</v>
      </c>
      <c r="L431" s="307">
        <f t="shared" si="115"/>
        <v>2938.6553541750336</v>
      </c>
      <c r="M431" s="304">
        <f t="shared" si="121"/>
        <v>993.26550971116126</v>
      </c>
      <c r="N431" s="304">
        <f t="shared" si="122"/>
        <v>58.773107083500676</v>
      </c>
      <c r="O431" s="308">
        <v>45</v>
      </c>
      <c r="P431" s="305">
        <f t="shared" si="123"/>
        <v>4035.6939709696953</v>
      </c>
      <c r="Q431" s="309">
        <f t="shared" si="124"/>
        <v>4.6721000000000004</v>
      </c>
      <c r="R431" s="367">
        <f t="shared" si="113"/>
        <v>132.91793453936785</v>
      </c>
      <c r="S431" s="302">
        <v>21700</v>
      </c>
      <c r="T431" s="307">
        <f t="shared" si="116"/>
        <v>1959.1035694500226</v>
      </c>
      <c r="U431" s="101">
        <f t="shared" si="125"/>
        <v>662.17700647410754</v>
      </c>
      <c r="V431" s="304">
        <f t="shared" si="126"/>
        <v>39.182071389000455</v>
      </c>
      <c r="W431" s="308">
        <v>30</v>
      </c>
      <c r="X431" s="305">
        <f t="shared" si="127"/>
        <v>2690.4626473131307</v>
      </c>
      <c r="Y431" s="309">
        <f t="shared" si="128"/>
        <v>3.1147</v>
      </c>
    </row>
    <row r="432" spans="1:25" ht="15.75" customHeight="1" x14ac:dyDescent="0.2">
      <c r="A432" s="424">
        <v>415</v>
      </c>
      <c r="B432" s="301">
        <f t="shared" si="111"/>
        <v>53.205334934354688</v>
      </c>
      <c r="C432" s="302">
        <v>21700</v>
      </c>
      <c r="D432" s="303">
        <f t="shared" si="114"/>
        <v>4894.2460435834919</v>
      </c>
      <c r="E432" s="304">
        <f t="shared" si="117"/>
        <v>1654.25516273122</v>
      </c>
      <c r="F432" s="304">
        <f t="shared" si="118"/>
        <v>97.884920871669834</v>
      </c>
      <c r="G432" s="101">
        <v>75</v>
      </c>
      <c r="H432" s="305">
        <f t="shared" si="119"/>
        <v>6721.3861271863816</v>
      </c>
      <c r="I432" s="309">
        <f t="shared" si="120"/>
        <v>7.8</v>
      </c>
      <c r="J432" s="329">
        <f t="shared" si="112"/>
        <v>88.675558223924483</v>
      </c>
      <c r="K432" s="302">
        <v>21700</v>
      </c>
      <c r="L432" s="307">
        <f t="shared" si="115"/>
        <v>2936.5476261500953</v>
      </c>
      <c r="M432" s="304">
        <f t="shared" si="121"/>
        <v>992.55309763873208</v>
      </c>
      <c r="N432" s="304">
        <f t="shared" si="122"/>
        <v>58.73095252300191</v>
      </c>
      <c r="O432" s="308">
        <v>45</v>
      </c>
      <c r="P432" s="305">
        <f t="shared" si="123"/>
        <v>4032.8316763118296</v>
      </c>
      <c r="Q432" s="309">
        <f t="shared" si="124"/>
        <v>4.68</v>
      </c>
      <c r="R432" s="367">
        <f t="shared" si="113"/>
        <v>133.01333733588672</v>
      </c>
      <c r="S432" s="302">
        <v>21700</v>
      </c>
      <c r="T432" s="307">
        <f t="shared" si="116"/>
        <v>1957.698417433397</v>
      </c>
      <c r="U432" s="101">
        <f t="shared" si="125"/>
        <v>661.70206509248817</v>
      </c>
      <c r="V432" s="304">
        <f t="shared" si="126"/>
        <v>39.153968348667938</v>
      </c>
      <c r="W432" s="308">
        <v>30</v>
      </c>
      <c r="X432" s="305">
        <f t="shared" si="127"/>
        <v>2688.5544508745534</v>
      </c>
      <c r="Y432" s="309">
        <f t="shared" si="128"/>
        <v>3.12</v>
      </c>
    </row>
    <row r="433" spans="1:25" ht="15.75" customHeight="1" x14ac:dyDescent="0.2">
      <c r="A433" s="424">
        <v>416</v>
      </c>
      <c r="B433" s="301">
        <f t="shared" si="111"/>
        <v>53.2434256022811</v>
      </c>
      <c r="C433" s="302">
        <v>21700</v>
      </c>
      <c r="D433" s="303">
        <f t="shared" si="114"/>
        <v>4890.7446704338972</v>
      </c>
      <c r="E433" s="304">
        <f t="shared" si="117"/>
        <v>1653.071698606657</v>
      </c>
      <c r="F433" s="304">
        <f t="shared" si="118"/>
        <v>97.814893408677946</v>
      </c>
      <c r="G433" s="101">
        <v>75</v>
      </c>
      <c r="H433" s="305">
        <f t="shared" si="119"/>
        <v>6716.6312624492321</v>
      </c>
      <c r="I433" s="309">
        <f t="shared" si="120"/>
        <v>7.8132000000000001</v>
      </c>
      <c r="J433" s="329">
        <f t="shared" si="112"/>
        <v>88.739042670468507</v>
      </c>
      <c r="K433" s="302">
        <v>21700</v>
      </c>
      <c r="L433" s="307">
        <f t="shared" si="115"/>
        <v>2934.4468022603382</v>
      </c>
      <c r="M433" s="304">
        <f t="shared" si="121"/>
        <v>991.8430191639942</v>
      </c>
      <c r="N433" s="304">
        <f t="shared" si="122"/>
        <v>58.688936045206766</v>
      </c>
      <c r="O433" s="308">
        <v>45</v>
      </c>
      <c r="P433" s="305">
        <f t="shared" si="123"/>
        <v>4029.9787574695392</v>
      </c>
      <c r="Q433" s="309">
        <f t="shared" si="124"/>
        <v>4.6879</v>
      </c>
      <c r="R433" s="367">
        <f t="shared" si="113"/>
        <v>133.10856400570273</v>
      </c>
      <c r="S433" s="302">
        <v>21700</v>
      </c>
      <c r="T433" s="307">
        <f t="shared" si="116"/>
        <v>1956.297868173559</v>
      </c>
      <c r="U433" s="101">
        <f t="shared" si="125"/>
        <v>661.22867944266284</v>
      </c>
      <c r="V433" s="304">
        <f t="shared" si="126"/>
        <v>39.12595736347118</v>
      </c>
      <c r="W433" s="308">
        <v>30</v>
      </c>
      <c r="X433" s="305">
        <f t="shared" si="127"/>
        <v>2686.6525049796928</v>
      </c>
      <c r="Y433" s="309">
        <f t="shared" si="128"/>
        <v>3.1253000000000002</v>
      </c>
    </row>
    <row r="434" spans="1:25" ht="15.75" customHeight="1" x14ac:dyDescent="0.2">
      <c r="A434" s="424">
        <v>417</v>
      </c>
      <c r="B434" s="301">
        <f t="shared" si="111"/>
        <v>53.281446157825457</v>
      </c>
      <c r="C434" s="302">
        <v>21700</v>
      </c>
      <c r="D434" s="303">
        <f t="shared" si="114"/>
        <v>4887.2547345780895</v>
      </c>
      <c r="E434" s="304">
        <f t="shared" si="117"/>
        <v>1651.892100287394</v>
      </c>
      <c r="F434" s="304">
        <f t="shared" si="118"/>
        <v>97.745094691561789</v>
      </c>
      <c r="G434" s="101">
        <v>75</v>
      </c>
      <c r="H434" s="305">
        <f t="shared" si="119"/>
        <v>6711.8919295570449</v>
      </c>
      <c r="I434" s="309">
        <f t="shared" si="120"/>
        <v>7.8263999999999996</v>
      </c>
      <c r="J434" s="329">
        <f t="shared" si="112"/>
        <v>88.802410263042432</v>
      </c>
      <c r="K434" s="302">
        <v>21700</v>
      </c>
      <c r="L434" s="307">
        <f t="shared" si="115"/>
        <v>2932.3528407468534</v>
      </c>
      <c r="M434" s="304">
        <f t="shared" si="121"/>
        <v>991.13526017243635</v>
      </c>
      <c r="N434" s="304">
        <f t="shared" si="122"/>
        <v>58.647056814937066</v>
      </c>
      <c r="O434" s="308">
        <v>45</v>
      </c>
      <c r="P434" s="305">
        <f t="shared" si="123"/>
        <v>4027.1351577342266</v>
      </c>
      <c r="Q434" s="309">
        <f t="shared" si="124"/>
        <v>4.6958000000000002</v>
      </c>
      <c r="R434" s="367">
        <f t="shared" si="113"/>
        <v>133.20361539456363</v>
      </c>
      <c r="S434" s="302">
        <v>21700</v>
      </c>
      <c r="T434" s="307">
        <f t="shared" si="116"/>
        <v>1954.9018938312356</v>
      </c>
      <c r="U434" s="101">
        <f t="shared" si="125"/>
        <v>660.75684011495753</v>
      </c>
      <c r="V434" s="304">
        <f t="shared" si="126"/>
        <v>39.098037876624716</v>
      </c>
      <c r="W434" s="308">
        <v>30</v>
      </c>
      <c r="X434" s="305">
        <f t="shared" si="127"/>
        <v>2684.7567718228179</v>
      </c>
      <c r="Y434" s="309">
        <f t="shared" si="128"/>
        <v>3.1305000000000001</v>
      </c>
    </row>
    <row r="435" spans="1:25" ht="15.75" customHeight="1" x14ac:dyDescent="0.2">
      <c r="A435" s="424">
        <v>418</v>
      </c>
      <c r="B435" s="301">
        <f t="shared" si="111"/>
        <v>53.319396936855931</v>
      </c>
      <c r="C435" s="302">
        <v>21700</v>
      </c>
      <c r="D435" s="303">
        <f t="shared" si="114"/>
        <v>4883.7761670181962</v>
      </c>
      <c r="E435" s="304">
        <f t="shared" si="117"/>
        <v>1650.7163444521502</v>
      </c>
      <c r="F435" s="304">
        <f t="shared" si="118"/>
        <v>97.675523340363924</v>
      </c>
      <c r="G435" s="101">
        <v>75</v>
      </c>
      <c r="H435" s="305">
        <f t="shared" si="119"/>
        <v>6707.1680348107102</v>
      </c>
      <c r="I435" s="309">
        <f t="shared" si="120"/>
        <v>7.8395000000000001</v>
      </c>
      <c r="J435" s="329">
        <f t="shared" si="112"/>
        <v>88.865661561426549</v>
      </c>
      <c r="K435" s="302">
        <v>21700</v>
      </c>
      <c r="L435" s="307">
        <f t="shared" si="115"/>
        <v>2930.2657002109181</v>
      </c>
      <c r="M435" s="304">
        <f t="shared" si="121"/>
        <v>990.42980667129018</v>
      </c>
      <c r="N435" s="304">
        <f t="shared" si="122"/>
        <v>58.605314004218364</v>
      </c>
      <c r="O435" s="308">
        <v>45</v>
      </c>
      <c r="P435" s="305">
        <f t="shared" si="123"/>
        <v>4024.3008208864262</v>
      </c>
      <c r="Q435" s="309">
        <f t="shared" si="124"/>
        <v>4.7037000000000004</v>
      </c>
      <c r="R435" s="367">
        <f t="shared" si="113"/>
        <v>133.29849234213981</v>
      </c>
      <c r="S435" s="302">
        <v>21700</v>
      </c>
      <c r="T435" s="307">
        <f t="shared" si="116"/>
        <v>1953.5104668072786</v>
      </c>
      <c r="U435" s="101">
        <f t="shared" si="125"/>
        <v>660.28653778086004</v>
      </c>
      <c r="V435" s="304">
        <f t="shared" si="126"/>
        <v>39.070209336145574</v>
      </c>
      <c r="W435" s="308">
        <v>30</v>
      </c>
      <c r="X435" s="305">
        <f t="shared" si="127"/>
        <v>2682.867213924284</v>
      </c>
      <c r="Y435" s="309">
        <f t="shared" si="128"/>
        <v>3.1358000000000001</v>
      </c>
    </row>
    <row r="436" spans="1:25" ht="15.75" customHeight="1" x14ac:dyDescent="0.2">
      <c r="A436" s="424">
        <v>419</v>
      </c>
      <c r="B436" s="301">
        <f t="shared" si="111"/>
        <v>53.357278272833049</v>
      </c>
      <c r="C436" s="302">
        <v>21700</v>
      </c>
      <c r="D436" s="303">
        <f t="shared" si="114"/>
        <v>4880.3088993499714</v>
      </c>
      <c r="E436" s="304">
        <f t="shared" si="117"/>
        <v>1649.5444079802901</v>
      </c>
      <c r="F436" s="304">
        <f t="shared" si="118"/>
        <v>97.606177986999427</v>
      </c>
      <c r="G436" s="101">
        <v>75</v>
      </c>
      <c r="H436" s="305">
        <f t="shared" si="119"/>
        <v>6702.4594853172612</v>
      </c>
      <c r="I436" s="309">
        <f t="shared" si="120"/>
        <v>7.8526999999999996</v>
      </c>
      <c r="J436" s="329">
        <f t="shared" si="112"/>
        <v>88.928797121388413</v>
      </c>
      <c r="K436" s="302">
        <v>21700</v>
      </c>
      <c r="L436" s="307">
        <f t="shared" si="115"/>
        <v>2928.1853396099832</v>
      </c>
      <c r="M436" s="304">
        <f t="shared" si="121"/>
        <v>989.72664478817421</v>
      </c>
      <c r="N436" s="304">
        <f t="shared" si="122"/>
        <v>58.563706792199667</v>
      </c>
      <c r="O436" s="308">
        <v>45</v>
      </c>
      <c r="P436" s="305">
        <f t="shared" si="123"/>
        <v>4021.4756911903573</v>
      </c>
      <c r="Q436" s="309">
        <f t="shared" si="124"/>
        <v>4.7115999999999998</v>
      </c>
      <c r="R436" s="367">
        <f t="shared" si="113"/>
        <v>133.39319568208262</v>
      </c>
      <c r="S436" s="302">
        <v>21700</v>
      </c>
      <c r="T436" s="307">
        <f t="shared" si="116"/>
        <v>1952.1235597399884</v>
      </c>
      <c r="U436" s="101">
        <f t="shared" si="125"/>
        <v>659.81776319211599</v>
      </c>
      <c r="V436" s="304">
        <f t="shared" si="126"/>
        <v>39.042471194799766</v>
      </c>
      <c r="W436" s="308">
        <v>30</v>
      </c>
      <c r="X436" s="305">
        <f t="shared" si="127"/>
        <v>2680.9837941269043</v>
      </c>
      <c r="Y436" s="309">
        <f t="shared" si="128"/>
        <v>3.1410999999999998</v>
      </c>
    </row>
    <row r="437" spans="1:25" ht="15.75" customHeight="1" x14ac:dyDescent="0.2">
      <c r="A437" s="283">
        <v>420</v>
      </c>
      <c r="B437" s="301">
        <f t="shared" si="111"/>
        <v>53.395090496832616</v>
      </c>
      <c r="C437" s="302">
        <v>21700</v>
      </c>
      <c r="D437" s="303">
        <f t="shared" si="114"/>
        <v>4876.8528637562067</v>
      </c>
      <c r="E437" s="304">
        <f t="shared" si="117"/>
        <v>1648.3762679495976</v>
      </c>
      <c r="F437" s="304">
        <f t="shared" si="118"/>
        <v>97.537057275124141</v>
      </c>
      <c r="G437" s="101">
        <v>75</v>
      </c>
      <c r="H437" s="305">
        <f t="shared" si="119"/>
        <v>6697.7661889809287</v>
      </c>
      <c r="I437" s="309">
        <f t="shared" si="120"/>
        <v>7.8658999999999999</v>
      </c>
      <c r="J437" s="329">
        <f t="shared" si="112"/>
        <v>88.991817494721033</v>
      </c>
      <c r="K437" s="302">
        <v>21700</v>
      </c>
      <c r="L437" s="307">
        <f t="shared" si="115"/>
        <v>2926.1117182537241</v>
      </c>
      <c r="M437" s="304">
        <f t="shared" si="121"/>
        <v>989.02576076975868</v>
      </c>
      <c r="N437" s="304">
        <f t="shared" si="122"/>
        <v>58.522234365074482</v>
      </c>
      <c r="O437" s="308">
        <v>45</v>
      </c>
      <c r="P437" s="305">
        <f t="shared" si="123"/>
        <v>4018.6597133885571</v>
      </c>
      <c r="Q437" s="309">
        <f t="shared" si="124"/>
        <v>4.7195</v>
      </c>
      <c r="R437" s="367">
        <f t="shared" si="113"/>
        <v>133.48772624208152</v>
      </c>
      <c r="S437" s="302">
        <v>21700</v>
      </c>
      <c r="T437" s="307">
        <f t="shared" si="116"/>
        <v>1950.7411455024833</v>
      </c>
      <c r="U437" s="101">
        <f t="shared" si="125"/>
        <v>659.35050717983927</v>
      </c>
      <c r="V437" s="304">
        <f t="shared" si="126"/>
        <v>39.014822910049666</v>
      </c>
      <c r="W437" s="308">
        <v>30</v>
      </c>
      <c r="X437" s="305">
        <f t="shared" si="127"/>
        <v>2679.1064755923721</v>
      </c>
      <c r="Y437" s="309">
        <f t="shared" si="128"/>
        <v>3.1463999999999999</v>
      </c>
    </row>
    <row r="438" spans="1:25" ht="15.75" customHeight="1" x14ac:dyDescent="0.2">
      <c r="A438" s="424">
        <v>421</v>
      </c>
      <c r="B438" s="301">
        <f t="shared" si="111"/>
        <v>53.432833937568439</v>
      </c>
      <c r="C438" s="302">
        <v>21700</v>
      </c>
      <c r="D438" s="303">
        <f t="shared" si="114"/>
        <v>4873.4079930002308</v>
      </c>
      <c r="E438" s="304">
        <f t="shared" si="117"/>
        <v>1647.2119016340778</v>
      </c>
      <c r="F438" s="304">
        <f t="shared" si="118"/>
        <v>97.468159860004619</v>
      </c>
      <c r="G438" s="101">
        <v>75</v>
      </c>
      <c r="H438" s="305">
        <f t="shared" si="119"/>
        <v>6693.0880544943129</v>
      </c>
      <c r="I438" s="309">
        <f t="shared" si="120"/>
        <v>7.8791000000000002</v>
      </c>
      <c r="J438" s="329">
        <f t="shared" si="112"/>
        <v>89.054723229280739</v>
      </c>
      <c r="K438" s="302">
        <v>21700</v>
      </c>
      <c r="L438" s="307">
        <f t="shared" si="115"/>
        <v>2924.0447958001378</v>
      </c>
      <c r="M438" s="304">
        <f t="shared" si="121"/>
        <v>988.32714098044642</v>
      </c>
      <c r="N438" s="304">
        <f t="shared" si="122"/>
        <v>58.480895916002758</v>
      </c>
      <c r="O438" s="308">
        <v>45</v>
      </c>
      <c r="P438" s="305">
        <f t="shared" si="123"/>
        <v>4015.852832696587</v>
      </c>
      <c r="Q438" s="309">
        <f t="shared" si="124"/>
        <v>4.7274000000000003</v>
      </c>
      <c r="R438" s="367">
        <f t="shared" si="113"/>
        <v>133.58208484392108</v>
      </c>
      <c r="S438" s="302">
        <v>21700</v>
      </c>
      <c r="T438" s="307">
        <f t="shared" si="116"/>
        <v>1949.3631972000924</v>
      </c>
      <c r="U438" s="101">
        <f t="shared" si="125"/>
        <v>658.88476065363113</v>
      </c>
      <c r="V438" s="304">
        <f t="shared" si="126"/>
        <v>38.987263944001846</v>
      </c>
      <c r="W438" s="308">
        <v>30</v>
      </c>
      <c r="X438" s="305">
        <f t="shared" si="127"/>
        <v>2677.2352217977254</v>
      </c>
      <c r="Y438" s="309">
        <f t="shared" si="128"/>
        <v>3.1516000000000002</v>
      </c>
    </row>
    <row r="439" spans="1:25" ht="15.75" customHeight="1" x14ac:dyDescent="0.2">
      <c r="A439" s="424">
        <v>422</v>
      </c>
      <c r="B439" s="301">
        <f t="shared" si="111"/>
        <v>53.470508921414726</v>
      </c>
      <c r="C439" s="302">
        <v>21700</v>
      </c>
      <c r="D439" s="303">
        <f t="shared" si="114"/>
        <v>4869.974220419489</v>
      </c>
      <c r="E439" s="304">
        <f t="shared" si="117"/>
        <v>1646.0512865017872</v>
      </c>
      <c r="F439" s="304">
        <f t="shared" si="118"/>
        <v>97.399484408389782</v>
      </c>
      <c r="G439" s="101">
        <v>75</v>
      </c>
      <c r="H439" s="305">
        <f t="shared" si="119"/>
        <v>6688.4249913296662</v>
      </c>
      <c r="I439" s="309">
        <f t="shared" si="120"/>
        <v>7.8921999999999999</v>
      </c>
      <c r="J439" s="329">
        <f t="shared" si="112"/>
        <v>89.117514869024546</v>
      </c>
      <c r="K439" s="302">
        <v>21700</v>
      </c>
      <c r="L439" s="307">
        <f t="shared" si="115"/>
        <v>2921.9845322516931</v>
      </c>
      <c r="M439" s="304">
        <f t="shared" si="121"/>
        <v>987.63077190107219</v>
      </c>
      <c r="N439" s="304">
        <f t="shared" si="122"/>
        <v>58.439690645033863</v>
      </c>
      <c r="O439" s="308">
        <v>45</v>
      </c>
      <c r="P439" s="305">
        <f t="shared" si="123"/>
        <v>4013.0549947977988</v>
      </c>
      <c r="Q439" s="309">
        <f t="shared" si="124"/>
        <v>4.7352999999999996</v>
      </c>
      <c r="R439" s="367">
        <f t="shared" si="113"/>
        <v>133.67627230353682</v>
      </c>
      <c r="S439" s="302">
        <v>21700</v>
      </c>
      <c r="T439" s="307">
        <f t="shared" si="116"/>
        <v>1947.9896881677955</v>
      </c>
      <c r="U439" s="101">
        <f t="shared" si="125"/>
        <v>658.4205146007148</v>
      </c>
      <c r="V439" s="304">
        <f t="shared" si="126"/>
        <v>38.959793763355911</v>
      </c>
      <c r="W439" s="308">
        <v>30</v>
      </c>
      <c r="X439" s="305">
        <f t="shared" si="127"/>
        <v>2675.369996531866</v>
      </c>
      <c r="Y439" s="309">
        <f t="shared" si="128"/>
        <v>3.1568999999999998</v>
      </c>
    </row>
    <row r="440" spans="1:25" ht="15.75" customHeight="1" x14ac:dyDescent="0.2">
      <c r="A440" s="424">
        <v>423</v>
      </c>
      <c r="B440" s="301">
        <f t="shared" si="111"/>
        <v>53.50811577242817</v>
      </c>
      <c r="C440" s="302">
        <v>21700</v>
      </c>
      <c r="D440" s="303">
        <f t="shared" si="114"/>
        <v>4866.5514799192333</v>
      </c>
      <c r="E440" s="304">
        <f t="shared" si="117"/>
        <v>1644.8944002127007</v>
      </c>
      <c r="F440" s="304">
        <f t="shared" si="118"/>
        <v>97.331029598384674</v>
      </c>
      <c r="G440" s="101">
        <v>75</v>
      </c>
      <c r="H440" s="305">
        <f t="shared" si="119"/>
        <v>6683.7769097303189</v>
      </c>
      <c r="I440" s="309">
        <f t="shared" si="120"/>
        <v>7.9053000000000004</v>
      </c>
      <c r="J440" s="329">
        <f t="shared" si="112"/>
        <v>89.180192954046959</v>
      </c>
      <c r="K440" s="302">
        <v>21700</v>
      </c>
      <c r="L440" s="307">
        <f t="shared" si="115"/>
        <v>2919.9308879515402</v>
      </c>
      <c r="M440" s="304">
        <f t="shared" si="121"/>
        <v>986.93664012762054</v>
      </c>
      <c r="N440" s="304">
        <f t="shared" si="122"/>
        <v>58.398617759030806</v>
      </c>
      <c r="O440" s="308">
        <v>45</v>
      </c>
      <c r="P440" s="305">
        <f t="shared" si="123"/>
        <v>4010.2661458381917</v>
      </c>
      <c r="Q440" s="309">
        <f t="shared" si="124"/>
        <v>4.7431999999999999</v>
      </c>
      <c r="R440" s="367">
        <f t="shared" si="113"/>
        <v>133.77028943107041</v>
      </c>
      <c r="S440" s="302">
        <v>21700</v>
      </c>
      <c r="T440" s="307">
        <f t="shared" si="116"/>
        <v>1946.6205919676936</v>
      </c>
      <c r="U440" s="101">
        <f t="shared" si="125"/>
        <v>657.95776008508039</v>
      </c>
      <c r="V440" s="304">
        <f t="shared" si="126"/>
        <v>38.932411839353875</v>
      </c>
      <c r="W440" s="308">
        <v>30</v>
      </c>
      <c r="X440" s="305">
        <f t="shared" si="127"/>
        <v>2673.5107638921277</v>
      </c>
      <c r="Y440" s="309">
        <f t="shared" si="128"/>
        <v>3.1621000000000001</v>
      </c>
    </row>
    <row r="441" spans="1:25" ht="15.75" customHeight="1" x14ac:dyDescent="0.2">
      <c r="A441" s="424">
        <v>424</v>
      </c>
      <c r="B441" s="301">
        <f t="shared" si="111"/>
        <v>53.545654812369975</v>
      </c>
      <c r="C441" s="302">
        <v>21700</v>
      </c>
      <c r="D441" s="303">
        <f t="shared" si="114"/>
        <v>4863.139705966264</v>
      </c>
      <c r="E441" s="304">
        <f t="shared" si="117"/>
        <v>1643.741220616597</v>
      </c>
      <c r="F441" s="304">
        <f t="shared" si="118"/>
        <v>97.262794119325278</v>
      </c>
      <c r="G441" s="101">
        <v>75</v>
      </c>
      <c r="H441" s="305">
        <f t="shared" si="119"/>
        <v>6679.1437207021863</v>
      </c>
      <c r="I441" s="309">
        <f t="shared" si="120"/>
        <v>7.9184999999999999</v>
      </c>
      <c r="J441" s="329">
        <f t="shared" si="112"/>
        <v>89.242758020616634</v>
      </c>
      <c r="K441" s="302">
        <v>21700</v>
      </c>
      <c r="L441" s="307">
        <f t="shared" si="115"/>
        <v>2917.8838235797584</v>
      </c>
      <c r="M441" s="304">
        <f t="shared" si="121"/>
        <v>986.24473236995823</v>
      </c>
      <c r="N441" s="304">
        <f t="shared" si="122"/>
        <v>58.35767647159517</v>
      </c>
      <c r="O441" s="308">
        <v>45</v>
      </c>
      <c r="P441" s="305">
        <f t="shared" si="123"/>
        <v>4007.4862324213118</v>
      </c>
      <c r="Q441" s="309">
        <f t="shared" si="124"/>
        <v>4.7511000000000001</v>
      </c>
      <c r="R441" s="367">
        <f t="shared" si="113"/>
        <v>133.86413703092492</v>
      </c>
      <c r="S441" s="302">
        <v>21700</v>
      </c>
      <c r="T441" s="307">
        <f t="shared" si="116"/>
        <v>1945.2558823865058</v>
      </c>
      <c r="U441" s="101">
        <f t="shared" si="125"/>
        <v>657.49648824663893</v>
      </c>
      <c r="V441" s="304">
        <f t="shared" si="126"/>
        <v>38.905117647730115</v>
      </c>
      <c r="W441" s="308">
        <v>30</v>
      </c>
      <c r="X441" s="305">
        <f t="shared" si="127"/>
        <v>2671.657488280875</v>
      </c>
      <c r="Y441" s="309">
        <f t="shared" si="128"/>
        <v>3.1674000000000002</v>
      </c>
    </row>
    <row r="442" spans="1:25" ht="15.75" customHeight="1" x14ac:dyDescent="0.2">
      <c r="A442" s="424">
        <v>425</v>
      </c>
      <c r="B442" s="301">
        <f t="shared" si="111"/>
        <v>53.58312636072737</v>
      </c>
      <c r="C442" s="302">
        <v>21700</v>
      </c>
      <c r="D442" s="303">
        <f t="shared" si="114"/>
        <v>4859.7388335827818</v>
      </c>
      <c r="E442" s="304">
        <f t="shared" si="117"/>
        <v>1642.59172575098</v>
      </c>
      <c r="F442" s="304">
        <f t="shared" si="118"/>
        <v>97.194776671655632</v>
      </c>
      <c r="G442" s="101">
        <v>75</v>
      </c>
      <c r="H442" s="305">
        <f t="shared" si="119"/>
        <v>6674.5253360054176</v>
      </c>
      <c r="I442" s="309">
        <f t="shared" si="120"/>
        <v>7.9316000000000004</v>
      </c>
      <c r="J442" s="329">
        <f t="shared" si="112"/>
        <v>89.305210601212281</v>
      </c>
      <c r="K442" s="302">
        <v>21700</v>
      </c>
      <c r="L442" s="307">
        <f t="shared" si="115"/>
        <v>2915.8433001496687</v>
      </c>
      <c r="M442" s="304">
        <f t="shared" si="121"/>
        <v>985.55503545058798</v>
      </c>
      <c r="N442" s="304">
        <f t="shared" si="122"/>
        <v>58.316866002993379</v>
      </c>
      <c r="O442" s="308">
        <v>45</v>
      </c>
      <c r="P442" s="305">
        <f t="shared" si="123"/>
        <v>4004.7152016032501</v>
      </c>
      <c r="Q442" s="309">
        <f t="shared" si="124"/>
        <v>4.7590000000000003</v>
      </c>
      <c r="R442" s="367">
        <f t="shared" si="113"/>
        <v>133.95781590181841</v>
      </c>
      <c r="S442" s="302">
        <v>21700</v>
      </c>
      <c r="T442" s="307">
        <f t="shared" si="116"/>
        <v>1943.8955334331126</v>
      </c>
      <c r="U442" s="101">
        <f t="shared" si="125"/>
        <v>657.03669030039202</v>
      </c>
      <c r="V442" s="304">
        <f t="shared" si="126"/>
        <v>38.877910668662253</v>
      </c>
      <c r="W442" s="308">
        <v>30</v>
      </c>
      <c r="X442" s="305">
        <f t="shared" si="127"/>
        <v>2669.810134402167</v>
      </c>
      <c r="Y442" s="309">
        <f t="shared" si="128"/>
        <v>3.1726000000000001</v>
      </c>
    </row>
    <row r="443" spans="1:25" ht="15.75" customHeight="1" x14ac:dyDescent="0.2">
      <c r="A443" s="424">
        <v>426</v>
      </c>
      <c r="B443" s="301">
        <f t="shared" si="111"/>
        <v>53.62053073473502</v>
      </c>
      <c r="C443" s="302">
        <v>21700</v>
      </c>
      <c r="D443" s="303">
        <f t="shared" si="114"/>
        <v>4856.3487983403083</v>
      </c>
      <c r="E443" s="304">
        <f t="shared" si="117"/>
        <v>1641.4458938390242</v>
      </c>
      <c r="F443" s="304">
        <f t="shared" si="118"/>
        <v>97.126975966806171</v>
      </c>
      <c r="G443" s="101">
        <v>75</v>
      </c>
      <c r="H443" s="305">
        <f t="shared" si="119"/>
        <v>6669.9216681461385</v>
      </c>
      <c r="I443" s="309">
        <f t="shared" si="120"/>
        <v>7.9447000000000001</v>
      </c>
      <c r="J443" s="329">
        <f t="shared" si="112"/>
        <v>89.367551224558369</v>
      </c>
      <c r="K443" s="302">
        <v>21700</v>
      </c>
      <c r="L443" s="307">
        <f t="shared" si="115"/>
        <v>2913.8092790041846</v>
      </c>
      <c r="M443" s="304">
        <f t="shared" si="121"/>
        <v>984.86753630341434</v>
      </c>
      <c r="N443" s="304">
        <f t="shared" si="122"/>
        <v>58.276185580083691</v>
      </c>
      <c r="O443" s="308">
        <v>45</v>
      </c>
      <c r="P443" s="305">
        <f t="shared" si="123"/>
        <v>4001.9530008876827</v>
      </c>
      <c r="Q443" s="309">
        <f t="shared" si="124"/>
        <v>4.7667999999999999</v>
      </c>
      <c r="R443" s="367">
        <f t="shared" si="113"/>
        <v>134.05132683683755</v>
      </c>
      <c r="S443" s="302">
        <v>21700</v>
      </c>
      <c r="T443" s="307">
        <f t="shared" si="116"/>
        <v>1942.5395193361235</v>
      </c>
      <c r="U443" s="101">
        <f t="shared" si="125"/>
        <v>656.57835753560971</v>
      </c>
      <c r="V443" s="304">
        <f t="shared" si="126"/>
        <v>38.850790386722473</v>
      </c>
      <c r="W443" s="308">
        <v>30</v>
      </c>
      <c r="X443" s="305">
        <f t="shared" si="127"/>
        <v>2667.9686672584558</v>
      </c>
      <c r="Y443" s="309">
        <f t="shared" si="128"/>
        <v>3.1779000000000002</v>
      </c>
    </row>
    <row r="444" spans="1:25" ht="15.75" customHeight="1" x14ac:dyDescent="0.2">
      <c r="A444" s="424">
        <v>427</v>
      </c>
      <c r="B444" s="301">
        <f t="shared" si="111"/>
        <v>53.657868249396195</v>
      </c>
      <c r="C444" s="302">
        <v>21700</v>
      </c>
      <c r="D444" s="303">
        <f t="shared" si="114"/>
        <v>4852.9695363536966</v>
      </c>
      <c r="E444" s="304">
        <f t="shared" si="117"/>
        <v>1640.3037032875493</v>
      </c>
      <c r="F444" s="304">
        <f t="shared" si="118"/>
        <v>97.059390727073932</v>
      </c>
      <c r="G444" s="101">
        <v>75</v>
      </c>
      <c r="H444" s="305">
        <f t="shared" si="119"/>
        <v>6665.3326303683198</v>
      </c>
      <c r="I444" s="309">
        <f t="shared" si="120"/>
        <v>7.9577999999999998</v>
      </c>
      <c r="J444" s="329">
        <f t="shared" si="112"/>
        <v>89.429780415660332</v>
      </c>
      <c r="K444" s="302">
        <v>21700</v>
      </c>
      <c r="L444" s="307">
        <f t="shared" si="115"/>
        <v>2911.7817218122177</v>
      </c>
      <c r="M444" s="304">
        <f t="shared" si="121"/>
        <v>984.18222197252953</v>
      </c>
      <c r="N444" s="304">
        <f t="shared" si="122"/>
        <v>58.235634436244354</v>
      </c>
      <c r="O444" s="308">
        <v>45</v>
      </c>
      <c r="P444" s="305">
        <f t="shared" si="123"/>
        <v>3999.1995782209915</v>
      </c>
      <c r="Q444" s="309">
        <f t="shared" si="124"/>
        <v>4.7747000000000002</v>
      </c>
      <c r="R444" s="367">
        <f t="shared" si="113"/>
        <v>134.14467062349047</v>
      </c>
      <c r="S444" s="302">
        <v>21700</v>
      </c>
      <c r="T444" s="307">
        <f t="shared" si="116"/>
        <v>1941.1878145414789</v>
      </c>
      <c r="U444" s="101">
        <f t="shared" si="125"/>
        <v>656.12148131501976</v>
      </c>
      <c r="V444" s="304">
        <f t="shared" si="126"/>
        <v>38.823756290829579</v>
      </c>
      <c r="W444" s="308">
        <v>30</v>
      </c>
      <c r="X444" s="305">
        <f t="shared" si="127"/>
        <v>2666.1330521473283</v>
      </c>
      <c r="Y444" s="309">
        <f t="shared" si="128"/>
        <v>3.1831</v>
      </c>
    </row>
    <row r="445" spans="1:25" ht="15.75" customHeight="1" x14ac:dyDescent="0.2">
      <c r="A445" s="424">
        <v>428</v>
      </c>
      <c r="B445" s="301">
        <f t="shared" si="111"/>
        <v>53.695139217503574</v>
      </c>
      <c r="C445" s="302">
        <v>21700</v>
      </c>
      <c r="D445" s="303">
        <f t="shared" si="114"/>
        <v>4849.6009842752137</v>
      </c>
      <c r="E445" s="304">
        <f t="shared" si="117"/>
        <v>1639.1651326850222</v>
      </c>
      <c r="F445" s="304">
        <f t="shared" si="118"/>
        <v>96.992019685504275</v>
      </c>
      <c r="G445" s="101">
        <v>75</v>
      </c>
      <c r="H445" s="305">
        <f t="shared" si="119"/>
        <v>6660.7581366457407</v>
      </c>
      <c r="I445" s="309">
        <f t="shared" si="120"/>
        <v>7.9709000000000003</v>
      </c>
      <c r="J445" s="329">
        <f t="shared" si="112"/>
        <v>89.491898695839296</v>
      </c>
      <c r="K445" s="302">
        <v>21700</v>
      </c>
      <c r="L445" s="307">
        <f t="shared" si="115"/>
        <v>2909.760590565128</v>
      </c>
      <c r="M445" s="304">
        <f t="shared" si="121"/>
        <v>983.49907961101314</v>
      </c>
      <c r="N445" s="304">
        <f t="shared" si="122"/>
        <v>58.195211811302563</v>
      </c>
      <c r="O445" s="308">
        <v>45</v>
      </c>
      <c r="P445" s="305">
        <f t="shared" si="123"/>
        <v>3996.454881987444</v>
      </c>
      <c r="Q445" s="309">
        <f t="shared" si="124"/>
        <v>4.7826000000000004</v>
      </c>
      <c r="R445" s="367">
        <f t="shared" si="113"/>
        <v>134.23784804375893</v>
      </c>
      <c r="S445" s="302">
        <v>21700</v>
      </c>
      <c r="T445" s="307">
        <f t="shared" si="116"/>
        <v>1939.8403937100861</v>
      </c>
      <c r="U445" s="101">
        <f t="shared" si="125"/>
        <v>655.66605307400903</v>
      </c>
      <c r="V445" s="304">
        <f t="shared" si="126"/>
        <v>38.796807874201725</v>
      </c>
      <c r="W445" s="308">
        <v>30</v>
      </c>
      <c r="X445" s="305">
        <f t="shared" si="127"/>
        <v>2664.3032546582972</v>
      </c>
      <c r="Y445" s="309">
        <f t="shared" si="128"/>
        <v>3.1884000000000001</v>
      </c>
    </row>
    <row r="446" spans="1:25" ht="15.75" customHeight="1" x14ac:dyDescent="0.2">
      <c r="A446" s="424">
        <v>429</v>
      </c>
      <c r="B446" s="301">
        <f t="shared" si="111"/>
        <v>53.732343949659935</v>
      </c>
      <c r="C446" s="302">
        <v>21700</v>
      </c>
      <c r="D446" s="303">
        <f t="shared" si="114"/>
        <v>4846.2430792887089</v>
      </c>
      <c r="E446" s="304">
        <f t="shared" si="117"/>
        <v>1638.0301607995834</v>
      </c>
      <c r="F446" s="304">
        <f t="shared" si="118"/>
        <v>96.924861585774181</v>
      </c>
      <c r="G446" s="101">
        <v>75</v>
      </c>
      <c r="H446" s="305">
        <f t="shared" si="119"/>
        <v>6656.1981016740665</v>
      </c>
      <c r="I446" s="309">
        <f t="shared" si="120"/>
        <v>7.984</v>
      </c>
      <c r="J446" s="329">
        <f t="shared" si="112"/>
        <v>89.553906582766558</v>
      </c>
      <c r="K446" s="302">
        <v>21700</v>
      </c>
      <c r="L446" s="307">
        <f t="shared" si="115"/>
        <v>2907.7458475732255</v>
      </c>
      <c r="M446" s="304">
        <f t="shared" si="121"/>
        <v>982.81809647975012</v>
      </c>
      <c r="N446" s="304">
        <f t="shared" si="122"/>
        <v>58.154916951464514</v>
      </c>
      <c r="O446" s="308">
        <v>45</v>
      </c>
      <c r="P446" s="305">
        <f t="shared" si="123"/>
        <v>3993.7188610044404</v>
      </c>
      <c r="Q446" s="309">
        <f t="shared" si="124"/>
        <v>4.7904</v>
      </c>
      <c r="R446" s="367">
        <f t="shared" si="113"/>
        <v>134.33085987414984</v>
      </c>
      <c r="S446" s="302">
        <v>21700</v>
      </c>
      <c r="T446" s="307">
        <f t="shared" si="116"/>
        <v>1938.4972317154836</v>
      </c>
      <c r="U446" s="101">
        <f t="shared" si="125"/>
        <v>655.21206431983342</v>
      </c>
      <c r="V446" s="304">
        <f t="shared" si="126"/>
        <v>38.769944634309674</v>
      </c>
      <c r="W446" s="308">
        <v>30</v>
      </c>
      <c r="X446" s="305">
        <f t="shared" si="127"/>
        <v>2662.4792406696265</v>
      </c>
      <c r="Y446" s="309">
        <f t="shared" si="128"/>
        <v>3.1936</v>
      </c>
    </row>
    <row r="447" spans="1:25" ht="15.75" customHeight="1" x14ac:dyDescent="0.2">
      <c r="A447" s="283">
        <v>430</v>
      </c>
      <c r="B447" s="301">
        <f t="shared" si="111"/>
        <v>53.769482754298529</v>
      </c>
      <c r="C447" s="302">
        <v>21700</v>
      </c>
      <c r="D447" s="303">
        <f t="shared" si="114"/>
        <v>4842.8957591038507</v>
      </c>
      <c r="E447" s="304">
        <f t="shared" si="117"/>
        <v>1636.8987665771015</v>
      </c>
      <c r="F447" s="304">
        <f t="shared" si="118"/>
        <v>96.857915182077022</v>
      </c>
      <c r="G447" s="101">
        <v>75</v>
      </c>
      <c r="H447" s="305">
        <f t="shared" si="119"/>
        <v>6651.6524408630294</v>
      </c>
      <c r="I447" s="309">
        <f t="shared" si="120"/>
        <v>7.9970999999999997</v>
      </c>
      <c r="J447" s="329">
        <f t="shared" si="112"/>
        <v>89.615804590497547</v>
      </c>
      <c r="K447" s="302">
        <v>21700</v>
      </c>
      <c r="L447" s="307">
        <f t="shared" si="115"/>
        <v>2905.7374554623107</v>
      </c>
      <c r="M447" s="304">
        <f t="shared" si="121"/>
        <v>982.13925994626095</v>
      </c>
      <c r="N447" s="304">
        <f t="shared" si="122"/>
        <v>58.114749109246212</v>
      </c>
      <c r="O447" s="308">
        <v>45</v>
      </c>
      <c r="P447" s="305">
        <f t="shared" si="123"/>
        <v>3990.9914645178178</v>
      </c>
      <c r="Q447" s="309">
        <f t="shared" si="124"/>
        <v>4.7983000000000002</v>
      </c>
      <c r="R447" s="367">
        <f t="shared" si="113"/>
        <v>134.42370688574633</v>
      </c>
      <c r="S447" s="302">
        <v>21700</v>
      </c>
      <c r="T447" s="307">
        <f t="shared" si="116"/>
        <v>1937.1583036415402</v>
      </c>
      <c r="U447" s="101">
        <f t="shared" si="125"/>
        <v>654.75950663084052</v>
      </c>
      <c r="V447" s="304">
        <f t="shared" si="126"/>
        <v>38.743166072830803</v>
      </c>
      <c r="W447" s="308">
        <v>30</v>
      </c>
      <c r="X447" s="305">
        <f t="shared" si="127"/>
        <v>2660.6609763452116</v>
      </c>
      <c r="Y447" s="309">
        <f t="shared" si="128"/>
        <v>3.1987999999999999</v>
      </c>
    </row>
    <row r="448" spans="1:25" ht="15.75" customHeight="1" x14ac:dyDescent="0.2">
      <c r="A448" s="424">
        <v>431</v>
      </c>
      <c r="B448" s="301">
        <f t="shared" si="111"/>
        <v>53.806555937703251</v>
      </c>
      <c r="C448" s="302">
        <v>21700</v>
      </c>
      <c r="D448" s="303">
        <f t="shared" si="114"/>
        <v>4839.5589619504508</v>
      </c>
      <c r="E448" s="304">
        <f t="shared" si="117"/>
        <v>1635.7709291392523</v>
      </c>
      <c r="F448" s="304">
        <f t="shared" si="118"/>
        <v>96.791179239009011</v>
      </c>
      <c r="G448" s="101">
        <v>75</v>
      </c>
      <c r="H448" s="305">
        <f t="shared" si="119"/>
        <v>6647.1210703287115</v>
      </c>
      <c r="I448" s="309">
        <f t="shared" si="120"/>
        <v>8.0101999999999993</v>
      </c>
      <c r="J448" s="329">
        <f t="shared" si="112"/>
        <v>89.677593229505419</v>
      </c>
      <c r="K448" s="302">
        <v>21700</v>
      </c>
      <c r="L448" s="307">
        <f t="shared" si="115"/>
        <v>2903.7353771702701</v>
      </c>
      <c r="M448" s="304">
        <f t="shared" si="121"/>
        <v>981.46255748355122</v>
      </c>
      <c r="N448" s="304">
        <f t="shared" si="122"/>
        <v>58.074707543405403</v>
      </c>
      <c r="O448" s="308">
        <v>45</v>
      </c>
      <c r="P448" s="305">
        <f t="shared" si="123"/>
        <v>3988.272642197227</v>
      </c>
      <c r="Q448" s="309">
        <f t="shared" si="124"/>
        <v>4.8060999999999998</v>
      </c>
      <c r="R448" s="367">
        <f t="shared" si="113"/>
        <v>134.51638984425813</v>
      </c>
      <c r="S448" s="302">
        <v>21700</v>
      </c>
      <c r="T448" s="307">
        <f t="shared" si="116"/>
        <v>1935.8235847801802</v>
      </c>
      <c r="U448" s="101">
        <f t="shared" si="125"/>
        <v>654.30837165570085</v>
      </c>
      <c r="V448" s="304">
        <f t="shared" si="126"/>
        <v>38.716471695603609</v>
      </c>
      <c r="W448" s="308">
        <v>30</v>
      </c>
      <c r="X448" s="305">
        <f t="shared" si="127"/>
        <v>2658.8484281314845</v>
      </c>
      <c r="Y448" s="309">
        <f t="shared" si="128"/>
        <v>3.2040999999999999</v>
      </c>
    </row>
    <row r="449" spans="1:25" ht="15.75" customHeight="1" x14ac:dyDescent="0.2">
      <c r="A449" s="424">
        <v>432</v>
      </c>
      <c r="B449" s="301">
        <f t="shared" si="111"/>
        <v>53.843563804028548</v>
      </c>
      <c r="C449" s="302">
        <v>21700</v>
      </c>
      <c r="D449" s="303">
        <f t="shared" si="114"/>
        <v>4836.2326265728534</v>
      </c>
      <c r="E449" s="304">
        <f t="shared" si="117"/>
        <v>1634.6466277816244</v>
      </c>
      <c r="F449" s="304">
        <f t="shared" si="118"/>
        <v>96.724652531457068</v>
      </c>
      <c r="G449" s="101">
        <v>75</v>
      </c>
      <c r="H449" s="305">
        <f t="shared" si="119"/>
        <v>6642.6039068859345</v>
      </c>
      <c r="I449" s="309">
        <f t="shared" si="120"/>
        <v>8.0231999999999992</v>
      </c>
      <c r="J449" s="329">
        <f t="shared" si="112"/>
        <v>89.739273006714257</v>
      </c>
      <c r="K449" s="302">
        <v>21700</v>
      </c>
      <c r="L449" s="307">
        <f t="shared" si="115"/>
        <v>2901.7395759437113</v>
      </c>
      <c r="M449" s="304">
        <f t="shared" si="121"/>
        <v>980.78797666897435</v>
      </c>
      <c r="N449" s="304">
        <f t="shared" si="122"/>
        <v>58.034791518874229</v>
      </c>
      <c r="O449" s="308">
        <v>45</v>
      </c>
      <c r="P449" s="305">
        <f t="shared" si="123"/>
        <v>3985.5623441315597</v>
      </c>
      <c r="Q449" s="309">
        <f t="shared" si="124"/>
        <v>4.8139000000000003</v>
      </c>
      <c r="R449" s="367">
        <f t="shared" si="113"/>
        <v>134.60890951007136</v>
      </c>
      <c r="S449" s="302">
        <v>21700</v>
      </c>
      <c r="T449" s="307">
        <f t="shared" si="116"/>
        <v>1934.4930506291416</v>
      </c>
      <c r="U449" s="101">
        <f t="shared" si="125"/>
        <v>653.8586511126498</v>
      </c>
      <c r="V449" s="304">
        <f t="shared" si="126"/>
        <v>38.689861012582831</v>
      </c>
      <c r="W449" s="308">
        <v>30</v>
      </c>
      <c r="X449" s="305">
        <f t="shared" si="127"/>
        <v>2657.0415627543744</v>
      </c>
      <c r="Y449" s="309">
        <f t="shared" si="128"/>
        <v>3.2092999999999998</v>
      </c>
    </row>
    <row r="450" spans="1:25" ht="15.75" customHeight="1" x14ac:dyDescent="0.2">
      <c r="A450" s="424">
        <v>433</v>
      </c>
      <c r="B450" s="301">
        <f t="shared" si="111"/>
        <v>53.880506655319095</v>
      </c>
      <c r="C450" s="302">
        <v>21700</v>
      </c>
      <c r="D450" s="303">
        <f t="shared" si="114"/>
        <v>4832.9166922244094</v>
      </c>
      <c r="E450" s="304">
        <f t="shared" si="117"/>
        <v>1633.5258419718502</v>
      </c>
      <c r="F450" s="304">
        <f t="shared" si="118"/>
        <v>96.658333844488197</v>
      </c>
      <c r="G450" s="101">
        <v>75</v>
      </c>
      <c r="H450" s="305">
        <f t="shared" si="119"/>
        <v>6638.1008680407476</v>
      </c>
      <c r="I450" s="309">
        <f t="shared" si="120"/>
        <v>8.0363000000000007</v>
      </c>
      <c r="J450" s="329">
        <f t="shared" si="112"/>
        <v>89.800844425531835</v>
      </c>
      <c r="K450" s="302">
        <v>21700</v>
      </c>
      <c r="L450" s="307">
        <f t="shared" si="115"/>
        <v>2899.750015334645</v>
      </c>
      <c r="M450" s="304">
        <f t="shared" si="121"/>
        <v>980.11550518310992</v>
      </c>
      <c r="N450" s="304">
        <f t="shared" si="122"/>
        <v>57.995000306692901</v>
      </c>
      <c r="O450" s="308">
        <v>45</v>
      </c>
      <c r="P450" s="305">
        <f t="shared" si="123"/>
        <v>3982.8605208244476</v>
      </c>
      <c r="Q450" s="309">
        <f t="shared" si="124"/>
        <v>4.8217999999999996</v>
      </c>
      <c r="R450" s="367">
        <f t="shared" si="113"/>
        <v>134.70126663829774</v>
      </c>
      <c r="S450" s="302">
        <v>21700</v>
      </c>
      <c r="T450" s="307">
        <f t="shared" si="116"/>
        <v>1933.1666768897635</v>
      </c>
      <c r="U450" s="101">
        <f t="shared" si="125"/>
        <v>653.41033678873998</v>
      </c>
      <c r="V450" s="304">
        <f t="shared" si="126"/>
        <v>38.663333537795268</v>
      </c>
      <c r="W450" s="308">
        <v>30</v>
      </c>
      <c r="X450" s="305">
        <f t="shared" si="127"/>
        <v>2655.2403472162987</v>
      </c>
      <c r="Y450" s="309">
        <f t="shared" si="128"/>
        <v>3.2145000000000001</v>
      </c>
    </row>
    <row r="451" spans="1:25" ht="15.75" customHeight="1" x14ac:dyDescent="0.2">
      <c r="A451" s="424">
        <v>434</v>
      </c>
      <c r="B451" s="301">
        <f t="shared" si="111"/>
        <v>53.917384791529351</v>
      </c>
      <c r="C451" s="302">
        <v>21700</v>
      </c>
      <c r="D451" s="303">
        <f t="shared" si="114"/>
        <v>4829.6110986620024</v>
      </c>
      <c r="E451" s="304">
        <f t="shared" si="117"/>
        <v>1632.4085513477567</v>
      </c>
      <c r="F451" s="304">
        <f t="shared" si="118"/>
        <v>96.592221973240044</v>
      </c>
      <c r="G451" s="101">
        <v>75</v>
      </c>
      <c r="H451" s="305">
        <f t="shared" si="119"/>
        <v>6633.6118719829992</v>
      </c>
      <c r="I451" s="309">
        <f t="shared" si="120"/>
        <v>8.0494000000000003</v>
      </c>
      <c r="J451" s="329">
        <f t="shared" si="112"/>
        <v>89.862307985882254</v>
      </c>
      <c r="K451" s="302">
        <v>21700</v>
      </c>
      <c r="L451" s="307">
        <f t="shared" si="115"/>
        <v>2897.7666591972011</v>
      </c>
      <c r="M451" s="304">
        <f t="shared" si="121"/>
        <v>979.44513080865386</v>
      </c>
      <c r="N451" s="304">
        <f t="shared" si="122"/>
        <v>57.95533318394402</v>
      </c>
      <c r="O451" s="308">
        <v>45</v>
      </c>
      <c r="P451" s="305">
        <f t="shared" si="123"/>
        <v>3980.1671231897985</v>
      </c>
      <c r="Q451" s="309">
        <f t="shared" si="124"/>
        <v>4.8296000000000001</v>
      </c>
      <c r="R451" s="367">
        <f t="shared" si="113"/>
        <v>134.79346197882336</v>
      </c>
      <c r="S451" s="302">
        <v>21700</v>
      </c>
      <c r="T451" s="307">
        <f t="shared" si="116"/>
        <v>1931.8444394648013</v>
      </c>
      <c r="U451" s="101">
        <f t="shared" si="125"/>
        <v>652.9634205391028</v>
      </c>
      <c r="V451" s="304">
        <f t="shared" si="126"/>
        <v>38.63688878929603</v>
      </c>
      <c r="W451" s="308">
        <v>30</v>
      </c>
      <c r="X451" s="305">
        <f t="shared" si="127"/>
        <v>2653.4447487932002</v>
      </c>
      <c r="Y451" s="309">
        <f t="shared" si="128"/>
        <v>3.2197</v>
      </c>
    </row>
    <row r="452" spans="1:25" ht="15.75" customHeight="1" x14ac:dyDescent="0.2">
      <c r="A452" s="424">
        <v>435</v>
      </c>
      <c r="B452" s="301">
        <f t="shared" si="111"/>
        <v>53.954198510542703</v>
      </c>
      <c r="C452" s="302">
        <v>21700</v>
      </c>
      <c r="D452" s="303">
        <f t="shared" si="114"/>
        <v>4826.3157861406762</v>
      </c>
      <c r="E452" s="304">
        <f t="shared" si="117"/>
        <v>1631.2947357155483</v>
      </c>
      <c r="F452" s="304">
        <f t="shared" si="118"/>
        <v>96.526315722813521</v>
      </c>
      <c r="G452" s="101">
        <v>75</v>
      </c>
      <c r="H452" s="305">
        <f t="shared" si="119"/>
        <v>6629.136837579038</v>
      </c>
      <c r="I452" s="309">
        <f t="shared" si="120"/>
        <v>8.0624000000000002</v>
      </c>
      <c r="J452" s="329">
        <f t="shared" si="112"/>
        <v>89.923664184237836</v>
      </c>
      <c r="K452" s="302">
        <v>21700</v>
      </c>
      <c r="L452" s="307">
        <f t="shared" si="115"/>
        <v>2895.7894716844057</v>
      </c>
      <c r="M452" s="304">
        <f t="shared" si="121"/>
        <v>978.77684142932901</v>
      </c>
      <c r="N452" s="304">
        <f t="shared" si="122"/>
        <v>57.915789433688118</v>
      </c>
      <c r="O452" s="308">
        <v>45</v>
      </c>
      <c r="P452" s="305">
        <f t="shared" si="123"/>
        <v>3977.482102547423</v>
      </c>
      <c r="Q452" s="309">
        <f t="shared" si="124"/>
        <v>4.8373999999999997</v>
      </c>
      <c r="R452" s="367">
        <f t="shared" si="113"/>
        <v>134.88549627635675</v>
      </c>
      <c r="S452" s="302">
        <v>21700</v>
      </c>
      <c r="T452" s="307">
        <f t="shared" si="116"/>
        <v>1930.5263144562705</v>
      </c>
      <c r="U452" s="101">
        <f t="shared" si="125"/>
        <v>652.51789428621942</v>
      </c>
      <c r="V452" s="304">
        <f t="shared" si="126"/>
        <v>38.61052628912541</v>
      </c>
      <c r="W452" s="308">
        <v>30</v>
      </c>
      <c r="X452" s="305">
        <f t="shared" si="127"/>
        <v>2651.6547350316155</v>
      </c>
      <c r="Y452" s="309">
        <f t="shared" si="128"/>
        <v>3.2250000000000001</v>
      </c>
    </row>
    <row r="453" spans="1:25" ht="15.75" customHeight="1" x14ac:dyDescent="0.2">
      <c r="A453" s="424">
        <v>436</v>
      </c>
      <c r="B453" s="301">
        <f t="shared" si="111"/>
        <v>53.990948108190501</v>
      </c>
      <c r="C453" s="302">
        <v>21700</v>
      </c>
      <c r="D453" s="303">
        <f t="shared" si="114"/>
        <v>4823.0306954083098</v>
      </c>
      <c r="E453" s="304">
        <f t="shared" si="117"/>
        <v>1630.1843750480086</v>
      </c>
      <c r="F453" s="304">
        <f t="shared" si="118"/>
        <v>96.460613908166195</v>
      </c>
      <c r="G453" s="101">
        <v>75</v>
      </c>
      <c r="H453" s="305">
        <f t="shared" si="119"/>
        <v>6624.6756843644844</v>
      </c>
      <c r="I453" s="309">
        <f t="shared" si="120"/>
        <v>8.0754000000000001</v>
      </c>
      <c r="J453" s="329">
        <f t="shared" si="112"/>
        <v>89.984913513650838</v>
      </c>
      <c r="K453" s="302">
        <v>21700</v>
      </c>
      <c r="L453" s="307">
        <f t="shared" si="115"/>
        <v>2893.818417244986</v>
      </c>
      <c r="M453" s="304">
        <f t="shared" si="121"/>
        <v>978.1106250288052</v>
      </c>
      <c r="N453" s="304">
        <f t="shared" si="122"/>
        <v>57.876368344899724</v>
      </c>
      <c r="O453" s="308">
        <v>45</v>
      </c>
      <c r="P453" s="305">
        <f t="shared" si="123"/>
        <v>3974.805410618691</v>
      </c>
      <c r="Q453" s="309">
        <f t="shared" si="124"/>
        <v>4.8452999999999999</v>
      </c>
      <c r="R453" s="367">
        <f t="shared" si="113"/>
        <v>134.97737027047626</v>
      </c>
      <c r="S453" s="302">
        <v>21700</v>
      </c>
      <c r="T453" s="307">
        <f t="shared" si="116"/>
        <v>1929.2122781633238</v>
      </c>
      <c r="U453" s="101">
        <f t="shared" si="125"/>
        <v>652.07375001920343</v>
      </c>
      <c r="V453" s="304">
        <f t="shared" si="126"/>
        <v>38.584245563266478</v>
      </c>
      <c r="W453" s="308">
        <v>30</v>
      </c>
      <c r="X453" s="305">
        <f t="shared" si="127"/>
        <v>2649.8702737457938</v>
      </c>
      <c r="Y453" s="309">
        <f t="shared" si="128"/>
        <v>3.2302</v>
      </c>
    </row>
    <row r="454" spans="1:25" ht="15.75" customHeight="1" x14ac:dyDescent="0.2">
      <c r="A454" s="424">
        <v>437</v>
      </c>
      <c r="B454" s="301">
        <f t="shared" si="111"/>
        <v>54.027633878270933</v>
      </c>
      <c r="C454" s="302">
        <v>21700</v>
      </c>
      <c r="D454" s="303">
        <f t="shared" si="114"/>
        <v>4819.7557677003651</v>
      </c>
      <c r="E454" s="304">
        <f t="shared" si="117"/>
        <v>1629.0774494827233</v>
      </c>
      <c r="F454" s="304">
        <f t="shared" si="118"/>
        <v>96.395115354007302</v>
      </c>
      <c r="G454" s="101">
        <v>75</v>
      </c>
      <c r="H454" s="305">
        <f t="shared" si="119"/>
        <v>6620.2283325370954</v>
      </c>
      <c r="I454" s="309">
        <f t="shared" si="120"/>
        <v>8.0884999999999998</v>
      </c>
      <c r="J454" s="329">
        <f t="shared" si="112"/>
        <v>90.046056463784893</v>
      </c>
      <c r="K454" s="302">
        <v>21700</v>
      </c>
      <c r="L454" s="307">
        <f t="shared" si="115"/>
        <v>2891.8534606202193</v>
      </c>
      <c r="M454" s="304">
        <f t="shared" si="121"/>
        <v>977.446469689634</v>
      </c>
      <c r="N454" s="304">
        <f t="shared" si="122"/>
        <v>57.837069212404387</v>
      </c>
      <c r="O454" s="308">
        <v>45</v>
      </c>
      <c r="P454" s="305">
        <f t="shared" si="123"/>
        <v>3972.1369995222576</v>
      </c>
      <c r="Q454" s="309">
        <f t="shared" si="124"/>
        <v>4.8531000000000004</v>
      </c>
      <c r="R454" s="367">
        <f t="shared" si="113"/>
        <v>135.06908469567733</v>
      </c>
      <c r="S454" s="302">
        <v>21700</v>
      </c>
      <c r="T454" s="307">
        <f t="shared" si="116"/>
        <v>1927.9023070801461</v>
      </c>
      <c r="U454" s="101">
        <f t="shared" si="125"/>
        <v>651.6309797930893</v>
      </c>
      <c r="V454" s="304">
        <f t="shared" si="126"/>
        <v>38.558046141602922</v>
      </c>
      <c r="W454" s="308">
        <v>30</v>
      </c>
      <c r="X454" s="305">
        <f t="shared" si="127"/>
        <v>2648.0913330148383</v>
      </c>
      <c r="Y454" s="309">
        <f t="shared" si="128"/>
        <v>3.2353999999999998</v>
      </c>
    </row>
    <row r="455" spans="1:25" ht="15.75" customHeight="1" x14ac:dyDescent="0.2">
      <c r="A455" s="424">
        <v>438</v>
      </c>
      <c r="B455" s="301">
        <f t="shared" ref="B455:B517" si="129">(9.1*LN($A455)+$A455/150-17.72)/0.75</f>
        <v>54.064256112567556</v>
      </c>
      <c r="C455" s="302">
        <v>21700</v>
      </c>
      <c r="D455" s="303">
        <f t="shared" si="114"/>
        <v>4816.4909447347136</v>
      </c>
      <c r="E455" s="304">
        <f t="shared" si="117"/>
        <v>1627.9739393203331</v>
      </c>
      <c r="F455" s="304">
        <f t="shared" si="118"/>
        <v>96.32981889469427</v>
      </c>
      <c r="G455" s="101">
        <v>75</v>
      </c>
      <c r="H455" s="305">
        <f t="shared" si="119"/>
        <v>6615.7947029497418</v>
      </c>
      <c r="I455" s="309">
        <f t="shared" si="120"/>
        <v>8.1014999999999997</v>
      </c>
      <c r="J455" s="329">
        <f t="shared" ref="J455:J517" si="130">((9.1*LN($A455)+$A455/150-17.72)/0.75)/0.6</f>
        <v>90.107093520945924</v>
      </c>
      <c r="K455" s="302">
        <v>21700</v>
      </c>
      <c r="L455" s="307">
        <f t="shared" si="115"/>
        <v>2889.8945668408278</v>
      </c>
      <c r="M455" s="304">
        <f t="shared" si="121"/>
        <v>976.78436359219972</v>
      </c>
      <c r="N455" s="304">
        <f t="shared" si="122"/>
        <v>57.797891336816555</v>
      </c>
      <c r="O455" s="308">
        <v>45</v>
      </c>
      <c r="P455" s="305">
        <f t="shared" si="123"/>
        <v>3969.4768217698443</v>
      </c>
      <c r="Q455" s="309">
        <f t="shared" si="124"/>
        <v>4.8609</v>
      </c>
      <c r="R455" s="367">
        <f t="shared" ref="R455:R517" si="131">((9.1*LN($A455)+$A455/150-17.72)/0.75)/0.4</f>
        <v>135.16064028141889</v>
      </c>
      <c r="S455" s="302">
        <v>21700</v>
      </c>
      <c r="T455" s="307">
        <f t="shared" si="116"/>
        <v>1926.5963778938853</v>
      </c>
      <c r="U455" s="101">
        <f t="shared" si="125"/>
        <v>651.18957572813315</v>
      </c>
      <c r="V455" s="304">
        <f t="shared" si="126"/>
        <v>38.531927557877708</v>
      </c>
      <c r="W455" s="308">
        <v>30</v>
      </c>
      <c r="X455" s="305">
        <f t="shared" si="127"/>
        <v>2646.3178811798962</v>
      </c>
      <c r="Y455" s="309">
        <f t="shared" si="128"/>
        <v>3.2406000000000001</v>
      </c>
    </row>
    <row r="456" spans="1:25" ht="15.75" customHeight="1" x14ac:dyDescent="0.2">
      <c r="A456" s="424">
        <v>439</v>
      </c>
      <c r="B456" s="301">
        <f t="shared" si="129"/>
        <v>54.100815100867635</v>
      </c>
      <c r="C456" s="302">
        <v>21700</v>
      </c>
      <c r="D456" s="303">
        <f t="shared" si="114"/>
        <v>4813.2361687065204</v>
      </c>
      <c r="E456" s="304">
        <f t="shared" si="117"/>
        <v>1626.8738250228037</v>
      </c>
      <c r="F456" s="304">
        <f t="shared" si="118"/>
        <v>96.264723374130412</v>
      </c>
      <c r="G456" s="101">
        <v>75</v>
      </c>
      <c r="H456" s="305">
        <f t="shared" si="119"/>
        <v>6611.3747171034538</v>
      </c>
      <c r="I456" s="309">
        <f t="shared" si="120"/>
        <v>8.1144999999999996</v>
      </c>
      <c r="J456" s="329">
        <f t="shared" si="130"/>
        <v>90.168025168112734</v>
      </c>
      <c r="K456" s="302">
        <v>21700</v>
      </c>
      <c r="L456" s="307">
        <f t="shared" si="115"/>
        <v>2887.9417012239119</v>
      </c>
      <c r="M456" s="304">
        <f t="shared" si="121"/>
        <v>976.12429501368217</v>
      </c>
      <c r="N456" s="304">
        <f t="shared" si="122"/>
        <v>57.75883402447824</v>
      </c>
      <c r="O456" s="308">
        <v>45</v>
      </c>
      <c r="P456" s="305">
        <f t="shared" si="123"/>
        <v>3966.8248302620723</v>
      </c>
      <c r="Q456" s="309">
        <f t="shared" si="124"/>
        <v>4.8686999999999996</v>
      </c>
      <c r="R456" s="367">
        <f t="shared" si="131"/>
        <v>135.25203775216909</v>
      </c>
      <c r="S456" s="302">
        <v>21700</v>
      </c>
      <c r="T456" s="307">
        <f t="shared" si="116"/>
        <v>1925.2944674826085</v>
      </c>
      <c r="U456" s="101">
        <f t="shared" si="125"/>
        <v>650.7495300091216</v>
      </c>
      <c r="V456" s="304">
        <f t="shared" si="126"/>
        <v>38.505889349652172</v>
      </c>
      <c r="W456" s="308">
        <v>30</v>
      </c>
      <c r="X456" s="305">
        <f t="shared" si="127"/>
        <v>2644.549886841382</v>
      </c>
      <c r="Y456" s="309">
        <f t="shared" si="128"/>
        <v>3.2458</v>
      </c>
    </row>
    <row r="457" spans="1:25" ht="15.75" customHeight="1" x14ac:dyDescent="0.2">
      <c r="A457" s="283">
        <v>440</v>
      </c>
      <c r="B457" s="301">
        <f t="shared" si="129"/>
        <v>54.137311130980429</v>
      </c>
      <c r="C457" s="302">
        <v>21700</v>
      </c>
      <c r="D457" s="303">
        <f t="shared" si="114"/>
        <v>4809.9913822831959</v>
      </c>
      <c r="E457" s="304">
        <f t="shared" si="117"/>
        <v>1625.7770872117201</v>
      </c>
      <c r="F457" s="304">
        <f t="shared" si="118"/>
        <v>96.199827645663916</v>
      </c>
      <c r="G457" s="101">
        <v>75</v>
      </c>
      <c r="H457" s="305">
        <f t="shared" si="119"/>
        <v>6606.96829714058</v>
      </c>
      <c r="I457" s="309">
        <f t="shared" si="120"/>
        <v>8.1274999999999995</v>
      </c>
      <c r="J457" s="329">
        <f t="shared" si="130"/>
        <v>90.228851884967384</v>
      </c>
      <c r="K457" s="302">
        <v>21700</v>
      </c>
      <c r="L457" s="307">
        <f t="shared" si="115"/>
        <v>2885.9948293699172</v>
      </c>
      <c r="M457" s="304">
        <f t="shared" si="121"/>
        <v>975.46625232703195</v>
      </c>
      <c r="N457" s="304">
        <f t="shared" si="122"/>
        <v>57.719896587398345</v>
      </c>
      <c r="O457" s="308">
        <v>45</v>
      </c>
      <c r="P457" s="305">
        <f t="shared" si="123"/>
        <v>3964.180978284347</v>
      </c>
      <c r="Q457" s="309">
        <f t="shared" si="124"/>
        <v>4.8765000000000001</v>
      </c>
      <c r="R457" s="367">
        <f t="shared" si="131"/>
        <v>135.34327782745106</v>
      </c>
      <c r="S457" s="302">
        <v>21700</v>
      </c>
      <c r="T457" s="307">
        <f t="shared" si="116"/>
        <v>1923.9965529132785</v>
      </c>
      <c r="U457" s="101">
        <f t="shared" si="125"/>
        <v>650.31083488468812</v>
      </c>
      <c r="V457" s="304">
        <f t="shared" si="126"/>
        <v>38.479931058265571</v>
      </c>
      <c r="W457" s="308">
        <v>30</v>
      </c>
      <c r="X457" s="305">
        <f t="shared" si="127"/>
        <v>2642.7873188562326</v>
      </c>
      <c r="Y457" s="309">
        <f t="shared" si="128"/>
        <v>3.2509999999999999</v>
      </c>
    </row>
    <row r="458" spans="1:25" ht="15.75" customHeight="1" x14ac:dyDescent="0.2">
      <c r="A458" s="424">
        <v>441</v>
      </c>
      <c r="B458" s="301">
        <f t="shared" si="129"/>
        <v>54.173744488755062</v>
      </c>
      <c r="C458" s="302">
        <v>21700</v>
      </c>
      <c r="D458" s="303">
        <f t="shared" si="114"/>
        <v>4806.7565285994151</v>
      </c>
      <c r="E458" s="304">
        <f t="shared" si="117"/>
        <v>1624.6837066666021</v>
      </c>
      <c r="F458" s="304">
        <f t="shared" si="118"/>
        <v>96.135130571988299</v>
      </c>
      <c r="G458" s="101">
        <v>75</v>
      </c>
      <c r="H458" s="305">
        <f t="shared" si="119"/>
        <v>6602.5753658380054</v>
      </c>
      <c r="I458" s="309">
        <f t="shared" si="120"/>
        <v>8.1404999999999994</v>
      </c>
      <c r="J458" s="329">
        <f t="shared" si="130"/>
        <v>90.289574147925109</v>
      </c>
      <c r="K458" s="302">
        <v>21700</v>
      </c>
      <c r="L458" s="307">
        <f t="shared" si="115"/>
        <v>2884.0539171596492</v>
      </c>
      <c r="M458" s="304">
        <f t="shared" si="121"/>
        <v>974.81022399996129</v>
      </c>
      <c r="N458" s="304">
        <f t="shared" si="122"/>
        <v>57.681078343192986</v>
      </c>
      <c r="O458" s="308">
        <v>45</v>
      </c>
      <c r="P458" s="305">
        <f t="shared" si="123"/>
        <v>3961.5452195028033</v>
      </c>
      <c r="Q458" s="309">
        <f t="shared" si="124"/>
        <v>4.8842999999999996</v>
      </c>
      <c r="R458" s="367">
        <f t="shared" si="131"/>
        <v>135.43436122188766</v>
      </c>
      <c r="S458" s="302">
        <v>21700</v>
      </c>
      <c r="T458" s="307">
        <f t="shared" si="116"/>
        <v>1922.7026114397663</v>
      </c>
      <c r="U458" s="101">
        <f t="shared" si="125"/>
        <v>649.87348266664094</v>
      </c>
      <c r="V458" s="304">
        <f t="shared" si="126"/>
        <v>38.454052228795327</v>
      </c>
      <c r="W458" s="308">
        <v>30</v>
      </c>
      <c r="X458" s="305">
        <f t="shared" si="127"/>
        <v>2641.0301463352025</v>
      </c>
      <c r="Y458" s="309">
        <f t="shared" si="128"/>
        <v>3.2562000000000002</v>
      </c>
    </row>
    <row r="459" spans="1:25" ht="15.75" customHeight="1" x14ac:dyDescent="0.2">
      <c r="A459" s="424">
        <v>442</v>
      </c>
      <c r="B459" s="301">
        <f t="shared" si="129"/>
        <v>54.210115458098294</v>
      </c>
      <c r="C459" s="302">
        <v>21700</v>
      </c>
      <c r="D459" s="303">
        <f t="shared" si="114"/>
        <v>4803.5315512522038</v>
      </c>
      <c r="E459" s="304">
        <f t="shared" si="117"/>
        <v>1623.5936643232446</v>
      </c>
      <c r="F459" s="304">
        <f t="shared" si="118"/>
        <v>96.070631025044079</v>
      </c>
      <c r="G459" s="101">
        <v>75</v>
      </c>
      <c r="H459" s="305">
        <f t="shared" si="119"/>
        <v>6598.1958466004926</v>
      </c>
      <c r="I459" s="309">
        <f t="shared" si="120"/>
        <v>8.1534999999999993</v>
      </c>
      <c r="J459" s="329">
        <f t="shared" si="130"/>
        <v>90.35019243016383</v>
      </c>
      <c r="K459" s="302">
        <v>21700</v>
      </c>
      <c r="L459" s="307">
        <f t="shared" si="115"/>
        <v>2882.1189307513223</v>
      </c>
      <c r="M459" s="304">
        <f t="shared" si="121"/>
        <v>974.1561985939469</v>
      </c>
      <c r="N459" s="304">
        <f t="shared" si="122"/>
        <v>57.642378615026445</v>
      </c>
      <c r="O459" s="308">
        <v>45</v>
      </c>
      <c r="P459" s="305">
        <f t="shared" si="123"/>
        <v>3958.9175079602956</v>
      </c>
      <c r="Q459" s="309">
        <f t="shared" si="124"/>
        <v>4.8921000000000001</v>
      </c>
      <c r="R459" s="367">
        <f t="shared" si="131"/>
        <v>135.52528864524572</v>
      </c>
      <c r="S459" s="302">
        <v>21700</v>
      </c>
      <c r="T459" s="307">
        <f t="shared" si="116"/>
        <v>1921.412620500882</v>
      </c>
      <c r="U459" s="101">
        <f t="shared" si="125"/>
        <v>649.43746572929808</v>
      </c>
      <c r="V459" s="304">
        <f t="shared" si="126"/>
        <v>38.428252410017642</v>
      </c>
      <c r="W459" s="308">
        <v>30</v>
      </c>
      <c r="X459" s="305">
        <f t="shared" si="127"/>
        <v>2639.2783386401975</v>
      </c>
      <c r="Y459" s="309">
        <f t="shared" si="128"/>
        <v>3.2614000000000001</v>
      </c>
    </row>
    <row r="460" spans="1:25" ht="15.75" customHeight="1" x14ac:dyDescent="0.2">
      <c r="A460" s="424">
        <v>443</v>
      </c>
      <c r="B460" s="301">
        <f t="shared" si="129"/>
        <v>54.246424320992084</v>
      </c>
      <c r="C460" s="302">
        <v>21700</v>
      </c>
      <c r="D460" s="303">
        <f t="shared" si="114"/>
        <v>4800.3163942960819</v>
      </c>
      <c r="E460" s="304">
        <f t="shared" si="117"/>
        <v>1622.5069412720754</v>
      </c>
      <c r="F460" s="304">
        <f t="shared" si="118"/>
        <v>96.006327885921635</v>
      </c>
      <c r="G460" s="101">
        <v>75</v>
      </c>
      <c r="H460" s="305">
        <f t="shared" si="119"/>
        <v>6593.8296634540784</v>
      </c>
      <c r="I460" s="309">
        <f t="shared" si="120"/>
        <v>8.1663999999999994</v>
      </c>
      <c r="J460" s="329">
        <f t="shared" si="130"/>
        <v>90.41070720165348</v>
      </c>
      <c r="K460" s="302">
        <v>21700</v>
      </c>
      <c r="L460" s="307">
        <f t="shared" si="115"/>
        <v>2880.1898365776487</v>
      </c>
      <c r="M460" s="304">
        <f t="shared" si="121"/>
        <v>973.50416476324517</v>
      </c>
      <c r="N460" s="304">
        <f t="shared" si="122"/>
        <v>57.603796731552976</v>
      </c>
      <c r="O460" s="308">
        <v>45</v>
      </c>
      <c r="P460" s="305">
        <f t="shared" si="123"/>
        <v>3956.2977980724468</v>
      </c>
      <c r="Q460" s="309">
        <f t="shared" si="124"/>
        <v>4.8998999999999997</v>
      </c>
      <c r="R460" s="367">
        <f t="shared" si="131"/>
        <v>135.61606080248021</v>
      </c>
      <c r="S460" s="302">
        <v>21700</v>
      </c>
      <c r="T460" s="307">
        <f t="shared" si="116"/>
        <v>1920.1265577184327</v>
      </c>
      <c r="U460" s="101">
        <f t="shared" si="125"/>
        <v>649.00277650883015</v>
      </c>
      <c r="V460" s="304">
        <f t="shared" si="126"/>
        <v>38.402531154368653</v>
      </c>
      <c r="W460" s="308">
        <v>30</v>
      </c>
      <c r="X460" s="305">
        <f t="shared" si="127"/>
        <v>2637.5318653816316</v>
      </c>
      <c r="Y460" s="309">
        <f t="shared" si="128"/>
        <v>3.2665999999999999</v>
      </c>
    </row>
    <row r="461" spans="1:25" ht="15.75" customHeight="1" x14ac:dyDescent="0.2">
      <c r="A461" s="424">
        <v>444</v>
      </c>
      <c r="B461" s="301">
        <f t="shared" si="129"/>
        <v>54.282671357510992</v>
      </c>
      <c r="C461" s="302">
        <v>21700</v>
      </c>
      <c r="D461" s="303">
        <f t="shared" si="114"/>
        <v>4797.1110022382663</v>
      </c>
      <c r="E461" s="304">
        <f t="shared" si="117"/>
        <v>1621.4235187565339</v>
      </c>
      <c r="F461" s="304">
        <f t="shared" si="118"/>
        <v>95.942220044765335</v>
      </c>
      <c r="G461" s="101">
        <v>75</v>
      </c>
      <c r="H461" s="305">
        <f t="shared" si="119"/>
        <v>6589.4767410395652</v>
      </c>
      <c r="I461" s="309">
        <f t="shared" si="120"/>
        <v>8.1793999999999993</v>
      </c>
      <c r="J461" s="329">
        <f t="shared" si="130"/>
        <v>90.471118929184996</v>
      </c>
      <c r="K461" s="302">
        <v>21700</v>
      </c>
      <c r="L461" s="307">
        <f t="shared" si="115"/>
        <v>2878.2666013429598</v>
      </c>
      <c r="M461" s="304">
        <f t="shared" si="121"/>
        <v>972.85411125392034</v>
      </c>
      <c r="N461" s="304">
        <f t="shared" si="122"/>
        <v>57.565332026859195</v>
      </c>
      <c r="O461" s="308">
        <v>45</v>
      </c>
      <c r="P461" s="305">
        <f t="shared" si="123"/>
        <v>3953.6860446237397</v>
      </c>
      <c r="Q461" s="309">
        <f t="shared" si="124"/>
        <v>4.9076000000000004</v>
      </c>
      <c r="R461" s="367">
        <f t="shared" si="131"/>
        <v>135.70667839377748</v>
      </c>
      <c r="S461" s="302">
        <v>21700</v>
      </c>
      <c r="T461" s="307">
        <f t="shared" si="116"/>
        <v>1918.844400895307</v>
      </c>
      <c r="U461" s="101">
        <f t="shared" si="125"/>
        <v>648.56940750261367</v>
      </c>
      <c r="V461" s="304">
        <f t="shared" si="126"/>
        <v>38.37688801790614</v>
      </c>
      <c r="W461" s="308">
        <v>30</v>
      </c>
      <c r="X461" s="305">
        <f t="shared" si="127"/>
        <v>2635.7906964158265</v>
      </c>
      <c r="Y461" s="309">
        <f t="shared" si="128"/>
        <v>3.2717999999999998</v>
      </c>
    </row>
    <row r="462" spans="1:25" ht="15.75" customHeight="1" x14ac:dyDescent="0.2">
      <c r="A462" s="424">
        <v>445</v>
      </c>
      <c r="B462" s="301">
        <f t="shared" si="129"/>
        <v>54.318856845839271</v>
      </c>
      <c r="C462" s="302">
        <v>21700</v>
      </c>
      <c r="D462" s="303">
        <f t="shared" si="114"/>
        <v>4793.9153200339524</v>
      </c>
      <c r="E462" s="304">
        <f t="shared" si="117"/>
        <v>1620.3433781714757</v>
      </c>
      <c r="F462" s="304">
        <f t="shared" si="118"/>
        <v>95.878306400679051</v>
      </c>
      <c r="G462" s="101">
        <v>75</v>
      </c>
      <c r="H462" s="305">
        <f t="shared" si="119"/>
        <v>6585.1370046061074</v>
      </c>
      <c r="I462" s="309">
        <f t="shared" si="120"/>
        <v>8.1923999999999992</v>
      </c>
      <c r="J462" s="329">
        <f t="shared" si="130"/>
        <v>90.531428076398782</v>
      </c>
      <c r="K462" s="302">
        <v>21700</v>
      </c>
      <c r="L462" s="307">
        <f t="shared" si="115"/>
        <v>2876.3491920203714</v>
      </c>
      <c r="M462" s="304">
        <f t="shared" si="121"/>
        <v>972.20602690288547</v>
      </c>
      <c r="N462" s="304">
        <f t="shared" si="122"/>
        <v>57.526983840407432</v>
      </c>
      <c r="O462" s="308">
        <v>45</v>
      </c>
      <c r="P462" s="305">
        <f t="shared" si="123"/>
        <v>3951.0822027636641</v>
      </c>
      <c r="Q462" s="309">
        <f t="shared" si="124"/>
        <v>4.9154</v>
      </c>
      <c r="R462" s="367">
        <f t="shared" si="131"/>
        <v>135.79714211459816</v>
      </c>
      <c r="S462" s="302">
        <v>21700</v>
      </c>
      <c r="T462" s="307">
        <f t="shared" si="116"/>
        <v>1917.566128013581</v>
      </c>
      <c r="U462" s="101">
        <f t="shared" si="125"/>
        <v>648.13735126859035</v>
      </c>
      <c r="V462" s="304">
        <f t="shared" si="126"/>
        <v>38.351322560271619</v>
      </c>
      <c r="W462" s="308">
        <v>30</v>
      </c>
      <c r="X462" s="305">
        <f t="shared" si="127"/>
        <v>2634.0548018424429</v>
      </c>
      <c r="Y462" s="309">
        <f t="shared" si="128"/>
        <v>3.2768999999999999</v>
      </c>
    </row>
    <row r="463" spans="1:25" ht="15.75" customHeight="1" x14ac:dyDescent="0.2">
      <c r="A463" s="424">
        <v>446</v>
      </c>
      <c r="B463" s="301">
        <f t="shared" si="129"/>
        <v>54.354981062287891</v>
      </c>
      <c r="C463" s="302">
        <v>21700</v>
      </c>
      <c r="D463" s="303">
        <f t="shared" si="114"/>
        <v>4790.7292930816329</v>
      </c>
      <c r="E463" s="304">
        <f t="shared" si="117"/>
        <v>1619.2665010615917</v>
      </c>
      <c r="F463" s="304">
        <f t="shared" si="118"/>
        <v>95.814585861632665</v>
      </c>
      <c r="G463" s="101">
        <v>75</v>
      </c>
      <c r="H463" s="305">
        <f t="shared" si="119"/>
        <v>6580.8103800048575</v>
      </c>
      <c r="I463" s="309">
        <f t="shared" si="120"/>
        <v>8.2052999999999994</v>
      </c>
      <c r="J463" s="329">
        <f t="shared" si="130"/>
        <v>90.591635103813161</v>
      </c>
      <c r="K463" s="302">
        <v>21700</v>
      </c>
      <c r="L463" s="307">
        <f t="shared" si="115"/>
        <v>2874.4375758489791</v>
      </c>
      <c r="M463" s="304">
        <f t="shared" si="121"/>
        <v>971.55990063695481</v>
      </c>
      <c r="N463" s="304">
        <f t="shared" si="122"/>
        <v>57.488751516979583</v>
      </c>
      <c r="O463" s="308">
        <v>45</v>
      </c>
      <c r="P463" s="305">
        <f t="shared" si="123"/>
        <v>3948.4862280029133</v>
      </c>
      <c r="Q463" s="309">
        <f t="shared" si="124"/>
        <v>4.9231999999999996</v>
      </c>
      <c r="R463" s="367">
        <f t="shared" si="131"/>
        <v>135.88745265571973</v>
      </c>
      <c r="S463" s="302">
        <v>21700</v>
      </c>
      <c r="T463" s="307">
        <f t="shared" si="116"/>
        <v>1916.2917172326531</v>
      </c>
      <c r="U463" s="101">
        <f t="shared" si="125"/>
        <v>647.70660042463669</v>
      </c>
      <c r="V463" s="304">
        <f t="shared" si="126"/>
        <v>38.32583434465306</v>
      </c>
      <c r="W463" s="308">
        <v>30</v>
      </c>
      <c r="X463" s="305">
        <f t="shared" si="127"/>
        <v>2632.3241520019428</v>
      </c>
      <c r="Y463" s="309">
        <f t="shared" si="128"/>
        <v>3.2820999999999998</v>
      </c>
    </row>
    <row r="464" spans="1:25" ht="15.75" customHeight="1" x14ac:dyDescent="0.2">
      <c r="A464" s="424">
        <v>447</v>
      </c>
      <c r="B464" s="301">
        <f t="shared" si="129"/>
        <v>54.391044281311302</v>
      </c>
      <c r="C464" s="302">
        <v>21700</v>
      </c>
      <c r="D464" s="303">
        <f t="shared" si="114"/>
        <v>4787.5528672184946</v>
      </c>
      <c r="E464" s="304">
        <f t="shared" si="117"/>
        <v>1618.1928691198509</v>
      </c>
      <c r="F464" s="304">
        <f t="shared" si="118"/>
        <v>95.751057344369897</v>
      </c>
      <c r="G464" s="101">
        <v>75</v>
      </c>
      <c r="H464" s="305">
        <f t="shared" si="119"/>
        <v>6576.4967936827152</v>
      </c>
      <c r="I464" s="309">
        <f t="shared" si="120"/>
        <v>8.2182999999999993</v>
      </c>
      <c r="J464" s="329">
        <f t="shared" si="130"/>
        <v>90.651740468852168</v>
      </c>
      <c r="K464" s="302">
        <v>21700</v>
      </c>
      <c r="L464" s="307">
        <f t="shared" si="115"/>
        <v>2872.5317203310965</v>
      </c>
      <c r="M464" s="304">
        <f t="shared" si="121"/>
        <v>970.9157214719105</v>
      </c>
      <c r="N464" s="304">
        <f t="shared" si="122"/>
        <v>57.45063440662193</v>
      </c>
      <c r="O464" s="308">
        <v>45</v>
      </c>
      <c r="P464" s="305">
        <f t="shared" si="123"/>
        <v>3945.8980762096289</v>
      </c>
      <c r="Q464" s="309">
        <f t="shared" si="124"/>
        <v>4.931</v>
      </c>
      <c r="R464" s="367">
        <f t="shared" si="131"/>
        <v>135.97761070327826</v>
      </c>
      <c r="S464" s="302">
        <v>21700</v>
      </c>
      <c r="T464" s="307">
        <f t="shared" si="116"/>
        <v>1915.0211468873974</v>
      </c>
      <c r="U464" s="101">
        <f t="shared" si="125"/>
        <v>647.2771476479403</v>
      </c>
      <c r="V464" s="304">
        <f t="shared" si="126"/>
        <v>38.300422937747946</v>
      </c>
      <c r="W464" s="308">
        <v>30</v>
      </c>
      <c r="X464" s="305">
        <f t="shared" si="127"/>
        <v>2630.5987174730858</v>
      </c>
      <c r="Y464" s="309">
        <f t="shared" si="128"/>
        <v>3.2873000000000001</v>
      </c>
    </row>
    <row r="465" spans="1:25" ht="15.75" customHeight="1" x14ac:dyDescent="0.2">
      <c r="A465" s="424">
        <v>448</v>
      </c>
      <c r="B465" s="301">
        <f t="shared" si="129"/>
        <v>54.42704677552404</v>
      </c>
      <c r="C465" s="302">
        <v>21700</v>
      </c>
      <c r="D465" s="303">
        <f t="shared" si="114"/>
        <v>4784.3859887158615</v>
      </c>
      <c r="E465" s="304">
        <f t="shared" si="117"/>
        <v>1617.122464185961</v>
      </c>
      <c r="F465" s="304">
        <f t="shared" si="118"/>
        <v>95.68771977431723</v>
      </c>
      <c r="G465" s="101">
        <v>75</v>
      </c>
      <c r="H465" s="305">
        <f t="shared" si="119"/>
        <v>6572.1961726761392</v>
      </c>
      <c r="I465" s="309">
        <f t="shared" si="120"/>
        <v>8.2311999999999994</v>
      </c>
      <c r="J465" s="329">
        <f t="shared" si="130"/>
        <v>90.711744625873408</v>
      </c>
      <c r="K465" s="302">
        <v>21700</v>
      </c>
      <c r="L465" s="307">
        <f t="shared" si="115"/>
        <v>2870.6315932295165</v>
      </c>
      <c r="M465" s="304">
        <f t="shared" si="121"/>
        <v>970.27347851157651</v>
      </c>
      <c r="N465" s="304">
        <f t="shared" si="122"/>
        <v>57.412631864590331</v>
      </c>
      <c r="O465" s="308">
        <v>45</v>
      </c>
      <c r="P465" s="305">
        <f t="shared" si="123"/>
        <v>3943.3177036056832</v>
      </c>
      <c r="Q465" s="309">
        <f t="shared" si="124"/>
        <v>4.9386999999999999</v>
      </c>
      <c r="R465" s="367">
        <f t="shared" si="131"/>
        <v>136.06761693881009</v>
      </c>
      <c r="S465" s="302">
        <v>21700</v>
      </c>
      <c r="T465" s="307">
        <f t="shared" si="116"/>
        <v>1913.7543954863445</v>
      </c>
      <c r="U465" s="101">
        <f t="shared" si="125"/>
        <v>646.84898567438438</v>
      </c>
      <c r="V465" s="304">
        <f t="shared" si="126"/>
        <v>38.275087909726892</v>
      </c>
      <c r="W465" s="308">
        <v>30</v>
      </c>
      <c r="X465" s="305">
        <f t="shared" si="127"/>
        <v>2628.878469070456</v>
      </c>
      <c r="Y465" s="309">
        <f t="shared" si="128"/>
        <v>3.2925</v>
      </c>
    </row>
    <row r="466" spans="1:25" ht="15.75" customHeight="1" x14ac:dyDescent="0.2">
      <c r="A466" s="424">
        <v>449</v>
      </c>
      <c r="B466" s="301">
        <f t="shared" si="129"/>
        <v>54.462988815717132</v>
      </c>
      <c r="C466" s="302">
        <v>21700</v>
      </c>
      <c r="D466" s="303">
        <f t="shared" ref="D466:D529" si="132">12*(1/B466*C466)</f>
        <v>4781.2286042747037</v>
      </c>
      <c r="E466" s="304">
        <f t="shared" si="117"/>
        <v>1616.0552682448497</v>
      </c>
      <c r="F466" s="304">
        <f t="shared" si="118"/>
        <v>95.62457208549408</v>
      </c>
      <c r="G466" s="101">
        <v>75</v>
      </c>
      <c r="H466" s="305">
        <f t="shared" si="119"/>
        <v>6567.9084446050474</v>
      </c>
      <c r="I466" s="309">
        <f t="shared" si="120"/>
        <v>8.2440999999999995</v>
      </c>
      <c r="J466" s="329">
        <f t="shared" si="130"/>
        <v>90.771648026195223</v>
      </c>
      <c r="K466" s="302">
        <v>21700</v>
      </c>
      <c r="L466" s="307">
        <f t="shared" ref="L466:L529" si="133">12*(1/J466*K466)</f>
        <v>2868.737162564822</v>
      </c>
      <c r="M466" s="304">
        <f t="shared" si="121"/>
        <v>969.6331609469097</v>
      </c>
      <c r="N466" s="304">
        <f t="shared" si="122"/>
        <v>57.374743251296444</v>
      </c>
      <c r="O466" s="308">
        <v>45</v>
      </c>
      <c r="P466" s="305">
        <f t="shared" si="123"/>
        <v>3940.7450667630283</v>
      </c>
      <c r="Q466" s="309">
        <f t="shared" si="124"/>
        <v>4.9465000000000003</v>
      </c>
      <c r="R466" s="367">
        <f t="shared" si="131"/>
        <v>136.15747203929283</v>
      </c>
      <c r="S466" s="302">
        <v>21700</v>
      </c>
      <c r="T466" s="307">
        <f t="shared" ref="T466:T529" si="134">12*(1/R466*S466)</f>
        <v>1912.4914417098814</v>
      </c>
      <c r="U466" s="101">
        <f t="shared" si="125"/>
        <v>646.42210729793987</v>
      </c>
      <c r="V466" s="304">
        <f t="shared" si="126"/>
        <v>38.249828834197629</v>
      </c>
      <c r="W466" s="308">
        <v>30</v>
      </c>
      <c r="X466" s="305">
        <f t="shared" si="127"/>
        <v>2627.1633778420191</v>
      </c>
      <c r="Y466" s="309">
        <f t="shared" si="128"/>
        <v>3.2976999999999999</v>
      </c>
    </row>
    <row r="467" spans="1:25" ht="15.75" customHeight="1" x14ac:dyDescent="0.2">
      <c r="A467" s="283">
        <v>450</v>
      </c>
      <c r="B467" s="301">
        <f t="shared" si="129"/>
        <v>54.498870670874304</v>
      </c>
      <c r="C467" s="302">
        <v>21700</v>
      </c>
      <c r="D467" s="303">
        <f t="shared" si="132"/>
        <v>4778.0806610212003</v>
      </c>
      <c r="E467" s="304">
        <f t="shared" ref="E467:E530" si="135">D467*33.8%</f>
        <v>1614.9912634251655</v>
      </c>
      <c r="F467" s="304">
        <f t="shared" ref="F467:F530" si="136">D467*2%</f>
        <v>95.561613220424007</v>
      </c>
      <c r="G467" s="101">
        <v>75</v>
      </c>
      <c r="H467" s="305">
        <f t="shared" ref="H467:H530" si="137">SUM(D467:G467)</f>
        <v>6563.6335376667894</v>
      </c>
      <c r="I467" s="309">
        <f t="shared" ref="I467:I530" si="138">ROUND(A467/B467,4)</f>
        <v>8.2570999999999994</v>
      </c>
      <c r="J467" s="329">
        <f t="shared" si="130"/>
        <v>90.831451118123837</v>
      </c>
      <c r="K467" s="302">
        <v>21700</v>
      </c>
      <c r="L467" s="307">
        <f t="shared" si="133"/>
        <v>2866.8483966127205</v>
      </c>
      <c r="M467" s="304">
        <f t="shared" ref="M467:M530" si="139">L467*33.8%</f>
        <v>968.9947580550994</v>
      </c>
      <c r="N467" s="304">
        <f t="shared" ref="N467:N530" si="140">L467*2%</f>
        <v>57.33696793225441</v>
      </c>
      <c r="O467" s="308">
        <v>45</v>
      </c>
      <c r="P467" s="305">
        <f t="shared" ref="P467:P530" si="141">SUM(L467:O467)</f>
        <v>3938.1801226000744</v>
      </c>
      <c r="Q467" s="309">
        <f t="shared" ref="Q467:Q530" si="142">ROUND(A467/J467,4)</f>
        <v>4.9542000000000002</v>
      </c>
      <c r="R467" s="367">
        <f t="shared" si="131"/>
        <v>136.24717667718576</v>
      </c>
      <c r="S467" s="302">
        <v>21700</v>
      </c>
      <c r="T467" s="307">
        <f t="shared" si="134"/>
        <v>1911.2322644084802</v>
      </c>
      <c r="U467" s="101">
        <f t="shared" ref="U467:U530" si="143">T467*33.8%</f>
        <v>645.9965053700663</v>
      </c>
      <c r="V467" s="304">
        <f t="shared" ref="V467:V530" si="144">T467*2%</f>
        <v>38.224645288169604</v>
      </c>
      <c r="W467" s="308">
        <v>30</v>
      </c>
      <c r="X467" s="305">
        <f t="shared" ref="X467:X530" si="145">SUM(T467:W467)</f>
        <v>2625.4534150667159</v>
      </c>
      <c r="Y467" s="309">
        <f t="shared" ref="Y467:Y530" si="146">ROUND(A467/R467,4)</f>
        <v>3.3028</v>
      </c>
    </row>
    <row r="468" spans="1:25" ht="15.75" customHeight="1" x14ac:dyDescent="0.2">
      <c r="A468" s="424">
        <v>451</v>
      </c>
      <c r="B468" s="301">
        <f t="shared" si="129"/>
        <v>54.53469260818806</v>
      </c>
      <c r="C468" s="302">
        <v>21700</v>
      </c>
      <c r="D468" s="303">
        <f t="shared" si="132"/>
        <v>4774.9421065023562</v>
      </c>
      <c r="E468" s="304">
        <f t="shared" si="135"/>
        <v>1613.9304319977962</v>
      </c>
      <c r="F468" s="304">
        <f t="shared" si="136"/>
        <v>95.498842130047123</v>
      </c>
      <c r="G468" s="101">
        <v>75</v>
      </c>
      <c r="H468" s="305">
        <f t="shared" si="137"/>
        <v>6559.3713806301994</v>
      </c>
      <c r="I468" s="309">
        <f t="shared" si="138"/>
        <v>8.27</v>
      </c>
      <c r="J468" s="329">
        <f t="shared" si="130"/>
        <v>90.891154346980102</v>
      </c>
      <c r="K468" s="302">
        <v>21700</v>
      </c>
      <c r="L468" s="307">
        <f t="shared" si="133"/>
        <v>2864.9652639014139</v>
      </c>
      <c r="M468" s="304">
        <f t="shared" si="139"/>
        <v>968.35825919867784</v>
      </c>
      <c r="N468" s="304">
        <f t="shared" si="140"/>
        <v>57.299305278028278</v>
      </c>
      <c r="O468" s="308">
        <v>45</v>
      </c>
      <c r="P468" s="305">
        <f t="shared" si="141"/>
        <v>3935.6228283781202</v>
      </c>
      <c r="Q468" s="309">
        <f t="shared" si="142"/>
        <v>4.9619999999999997</v>
      </c>
      <c r="R468" s="367">
        <f t="shared" si="131"/>
        <v>136.33673152047015</v>
      </c>
      <c r="S468" s="302">
        <v>21700</v>
      </c>
      <c r="T468" s="307">
        <f t="shared" si="134"/>
        <v>1909.9768426009427</v>
      </c>
      <c r="U468" s="101">
        <f t="shared" si="143"/>
        <v>645.57217279911856</v>
      </c>
      <c r="V468" s="304">
        <f t="shared" si="144"/>
        <v>38.199536852018859</v>
      </c>
      <c r="W468" s="308">
        <v>30</v>
      </c>
      <c r="X468" s="305">
        <f t="shared" si="145"/>
        <v>2623.7485522520801</v>
      </c>
      <c r="Y468" s="309">
        <f t="shared" si="146"/>
        <v>3.3079999999999998</v>
      </c>
    </row>
    <row r="469" spans="1:25" ht="15.75" customHeight="1" x14ac:dyDescent="0.2">
      <c r="A469" s="424">
        <v>452</v>
      </c>
      <c r="B469" s="301">
        <f t="shared" si="129"/>
        <v>54.570454893075521</v>
      </c>
      <c r="C469" s="302">
        <v>21700</v>
      </c>
      <c r="D469" s="303">
        <f t="shared" si="132"/>
        <v>4771.8128886816794</v>
      </c>
      <c r="E469" s="304">
        <f t="shared" si="135"/>
        <v>1612.8727563744076</v>
      </c>
      <c r="F469" s="304">
        <f t="shared" si="136"/>
        <v>95.436257773633585</v>
      </c>
      <c r="G469" s="101">
        <v>75</v>
      </c>
      <c r="H469" s="305">
        <f t="shared" si="137"/>
        <v>6555.121902829721</v>
      </c>
      <c r="I469" s="309">
        <f t="shared" si="138"/>
        <v>8.2828999999999997</v>
      </c>
      <c r="J469" s="329">
        <f t="shared" si="130"/>
        <v>90.950758155125868</v>
      </c>
      <c r="K469" s="302">
        <v>21700</v>
      </c>
      <c r="L469" s="307">
        <f t="shared" si="133"/>
        <v>2863.0877332090081</v>
      </c>
      <c r="M469" s="304">
        <f t="shared" si="139"/>
        <v>967.72365382464466</v>
      </c>
      <c r="N469" s="304">
        <f t="shared" si="140"/>
        <v>57.26175466418016</v>
      </c>
      <c r="O469" s="308">
        <v>45</v>
      </c>
      <c r="P469" s="305">
        <f t="shared" si="141"/>
        <v>3933.0731416978329</v>
      </c>
      <c r="Q469" s="309">
        <f t="shared" si="142"/>
        <v>4.9696999999999996</v>
      </c>
      <c r="R469" s="367">
        <f t="shared" si="131"/>
        <v>136.4261372326888</v>
      </c>
      <c r="S469" s="302">
        <v>21700</v>
      </c>
      <c r="T469" s="307">
        <f t="shared" si="134"/>
        <v>1908.725155472672</v>
      </c>
      <c r="U469" s="101">
        <f t="shared" si="143"/>
        <v>645.14910254976303</v>
      </c>
      <c r="V469" s="304">
        <f t="shared" si="144"/>
        <v>38.17450310945344</v>
      </c>
      <c r="W469" s="308">
        <v>30</v>
      </c>
      <c r="X469" s="305">
        <f t="shared" si="145"/>
        <v>2622.0487611318886</v>
      </c>
      <c r="Y469" s="309">
        <f t="shared" si="146"/>
        <v>3.3130999999999999</v>
      </c>
    </row>
    <row r="470" spans="1:25" ht="15.75" customHeight="1" x14ac:dyDescent="0.2">
      <c r="A470" s="424">
        <v>453</v>
      </c>
      <c r="B470" s="301">
        <f t="shared" si="129"/>
        <v>54.606157789194157</v>
      </c>
      <c r="C470" s="302">
        <v>21700</v>
      </c>
      <c r="D470" s="303">
        <f t="shared" si="132"/>
        <v>4768.6929559349028</v>
      </c>
      <c r="E470" s="304">
        <f t="shared" si="135"/>
        <v>1611.8182191059971</v>
      </c>
      <c r="F470" s="304">
        <f t="shared" si="136"/>
        <v>95.373859118698064</v>
      </c>
      <c r="G470" s="101">
        <v>75</v>
      </c>
      <c r="H470" s="305">
        <f t="shared" si="137"/>
        <v>6550.885034159598</v>
      </c>
      <c r="I470" s="309">
        <f t="shared" si="138"/>
        <v>8.2957999999999998</v>
      </c>
      <c r="J470" s="329">
        <f t="shared" si="130"/>
        <v>91.010262981990266</v>
      </c>
      <c r="K470" s="302">
        <v>21700</v>
      </c>
      <c r="L470" s="307">
        <f t="shared" si="133"/>
        <v>2861.2157735609417</v>
      </c>
      <c r="M470" s="304">
        <f t="shared" si="139"/>
        <v>967.09093146359817</v>
      </c>
      <c r="N470" s="304">
        <f t="shared" si="140"/>
        <v>57.224315471218837</v>
      </c>
      <c r="O470" s="308">
        <v>45</v>
      </c>
      <c r="P470" s="305">
        <f t="shared" si="141"/>
        <v>3930.5310204957586</v>
      </c>
      <c r="Q470" s="309">
        <f t="shared" si="142"/>
        <v>4.9775</v>
      </c>
      <c r="R470" s="367">
        <f t="shared" si="131"/>
        <v>136.51539447298538</v>
      </c>
      <c r="S470" s="302">
        <v>21700</v>
      </c>
      <c r="T470" s="307">
        <f t="shared" si="134"/>
        <v>1907.4771823739613</v>
      </c>
      <c r="U470" s="101">
        <f t="shared" si="143"/>
        <v>644.72728764239889</v>
      </c>
      <c r="V470" s="304">
        <f t="shared" si="144"/>
        <v>38.149543647479227</v>
      </c>
      <c r="W470" s="308">
        <v>30</v>
      </c>
      <c r="X470" s="305">
        <f t="shared" si="145"/>
        <v>2620.3540136638394</v>
      </c>
      <c r="Y470" s="309">
        <f t="shared" si="146"/>
        <v>3.3182999999999998</v>
      </c>
    </row>
    <row r="471" spans="1:25" ht="15.75" customHeight="1" x14ac:dyDescent="0.2">
      <c r="A471" s="424">
        <v>454</v>
      </c>
      <c r="B471" s="301">
        <f t="shared" si="129"/>
        <v>54.641801558457246</v>
      </c>
      <c r="C471" s="302">
        <v>21700</v>
      </c>
      <c r="D471" s="303">
        <f t="shared" si="132"/>
        <v>4765.5822570457749</v>
      </c>
      <c r="E471" s="304">
        <f t="shared" si="135"/>
        <v>1610.7668028814717</v>
      </c>
      <c r="F471" s="304">
        <f t="shared" si="136"/>
        <v>95.311645140915502</v>
      </c>
      <c r="G471" s="101">
        <v>75</v>
      </c>
      <c r="H471" s="305">
        <f t="shared" si="137"/>
        <v>6546.6607050681614</v>
      </c>
      <c r="I471" s="309">
        <f t="shared" si="138"/>
        <v>8.3087</v>
      </c>
      <c r="J471" s="329">
        <f t="shared" si="130"/>
        <v>91.06966926409541</v>
      </c>
      <c r="K471" s="302">
        <v>21700</v>
      </c>
      <c r="L471" s="307">
        <f t="shared" si="133"/>
        <v>2859.3493542274646</v>
      </c>
      <c r="M471" s="304">
        <f t="shared" si="139"/>
        <v>966.46008172888298</v>
      </c>
      <c r="N471" s="304">
        <f t="shared" si="140"/>
        <v>57.186987084549294</v>
      </c>
      <c r="O471" s="308">
        <v>45</v>
      </c>
      <c r="P471" s="305">
        <f t="shared" si="141"/>
        <v>3927.9964230408968</v>
      </c>
      <c r="Q471" s="309">
        <f t="shared" si="142"/>
        <v>4.9851999999999999</v>
      </c>
      <c r="R471" s="367">
        <f t="shared" si="131"/>
        <v>136.60450389614311</v>
      </c>
      <c r="S471" s="302">
        <v>21700</v>
      </c>
      <c r="T471" s="307">
        <f t="shared" si="134"/>
        <v>1906.2329028183099</v>
      </c>
      <c r="U471" s="101">
        <f t="shared" si="143"/>
        <v>644.30672115258869</v>
      </c>
      <c r="V471" s="304">
        <f t="shared" si="144"/>
        <v>38.124658056366201</v>
      </c>
      <c r="W471" s="308">
        <v>30</v>
      </c>
      <c r="X471" s="305">
        <f t="shared" si="145"/>
        <v>2618.6642820272646</v>
      </c>
      <c r="Y471" s="309">
        <f t="shared" si="146"/>
        <v>3.3235000000000001</v>
      </c>
    </row>
    <row r="472" spans="1:25" ht="15.75" customHeight="1" x14ac:dyDescent="0.2">
      <c r="A472" s="424">
        <v>455</v>
      </c>
      <c r="B472" s="301">
        <f t="shared" si="129"/>
        <v>54.677386461049302</v>
      </c>
      <c r="C472" s="302">
        <v>21700</v>
      </c>
      <c r="D472" s="303">
        <f t="shared" si="132"/>
        <v>4762.4807412018845</v>
      </c>
      <c r="E472" s="304">
        <f t="shared" si="135"/>
        <v>1609.7184905262368</v>
      </c>
      <c r="F472" s="304">
        <f t="shared" si="136"/>
        <v>95.249614824037693</v>
      </c>
      <c r="G472" s="101">
        <v>75</v>
      </c>
      <c r="H472" s="305">
        <f t="shared" si="137"/>
        <v>6542.448846552159</v>
      </c>
      <c r="I472" s="309">
        <f t="shared" si="138"/>
        <v>8.3215000000000003</v>
      </c>
      <c r="J472" s="329">
        <f t="shared" si="130"/>
        <v>91.128977435082177</v>
      </c>
      <c r="K472" s="302">
        <v>21700</v>
      </c>
      <c r="L472" s="307">
        <f t="shared" si="133"/>
        <v>2857.4884447211307</v>
      </c>
      <c r="M472" s="304">
        <f t="shared" si="139"/>
        <v>965.83109431574212</v>
      </c>
      <c r="N472" s="304">
        <f t="shared" si="140"/>
        <v>57.149768894422614</v>
      </c>
      <c r="O472" s="308">
        <v>45</v>
      </c>
      <c r="P472" s="305">
        <f t="shared" si="141"/>
        <v>3925.4693079312956</v>
      </c>
      <c r="Q472" s="309">
        <f t="shared" si="142"/>
        <v>4.9928999999999997</v>
      </c>
      <c r="R472" s="367">
        <f t="shared" si="131"/>
        <v>136.69346615262324</v>
      </c>
      <c r="S472" s="302">
        <v>21700</v>
      </c>
      <c r="T472" s="307">
        <f t="shared" si="134"/>
        <v>1904.9922964807542</v>
      </c>
      <c r="U472" s="101">
        <f t="shared" si="143"/>
        <v>643.8873962104949</v>
      </c>
      <c r="V472" s="304">
        <f t="shared" si="144"/>
        <v>38.099845929615086</v>
      </c>
      <c r="W472" s="308">
        <v>30</v>
      </c>
      <c r="X472" s="305">
        <f t="shared" si="145"/>
        <v>2616.9795386208643</v>
      </c>
      <c r="Y472" s="309">
        <f t="shared" si="146"/>
        <v>3.3285999999999998</v>
      </c>
    </row>
    <row r="473" spans="1:25" ht="15.75" customHeight="1" x14ac:dyDescent="0.2">
      <c r="A473" s="424">
        <v>456</v>
      </c>
      <c r="B473" s="301">
        <f t="shared" si="129"/>
        <v>54.712912755441216</v>
      </c>
      <c r="C473" s="302">
        <v>21700</v>
      </c>
      <c r="D473" s="303">
        <f t="shared" si="132"/>
        <v>4759.3883579905578</v>
      </c>
      <c r="E473" s="304">
        <f t="shared" si="135"/>
        <v>1608.6732650008084</v>
      </c>
      <c r="F473" s="304">
        <f t="shared" si="136"/>
        <v>95.187767159811159</v>
      </c>
      <c r="G473" s="101">
        <v>75</v>
      </c>
      <c r="H473" s="305">
        <f t="shared" si="137"/>
        <v>6538.249390151178</v>
      </c>
      <c r="I473" s="309">
        <f t="shared" si="138"/>
        <v>8.3344000000000005</v>
      </c>
      <c r="J473" s="329">
        <f t="shared" si="130"/>
        <v>91.188187925735363</v>
      </c>
      <c r="K473" s="302">
        <v>21700</v>
      </c>
      <c r="L473" s="307">
        <f t="shared" si="133"/>
        <v>2855.6330147943345</v>
      </c>
      <c r="M473" s="304">
        <f t="shared" si="139"/>
        <v>965.20395900048493</v>
      </c>
      <c r="N473" s="304">
        <f t="shared" si="140"/>
        <v>57.112660295886691</v>
      </c>
      <c r="O473" s="308">
        <v>45</v>
      </c>
      <c r="P473" s="305">
        <f t="shared" si="141"/>
        <v>3922.9496340907062</v>
      </c>
      <c r="Q473" s="309">
        <f t="shared" si="142"/>
        <v>5.0006000000000004</v>
      </c>
      <c r="R473" s="367">
        <f t="shared" si="131"/>
        <v>136.78228188860302</v>
      </c>
      <c r="S473" s="302">
        <v>21700</v>
      </c>
      <c r="T473" s="307">
        <f t="shared" si="134"/>
        <v>1903.7553431962233</v>
      </c>
      <c r="U473" s="101">
        <f t="shared" si="143"/>
        <v>643.4693060003234</v>
      </c>
      <c r="V473" s="304">
        <f t="shared" si="144"/>
        <v>38.075106863924468</v>
      </c>
      <c r="W473" s="308">
        <v>30</v>
      </c>
      <c r="X473" s="305">
        <f t="shared" si="145"/>
        <v>2615.2997560604708</v>
      </c>
      <c r="Y473" s="309">
        <f t="shared" si="146"/>
        <v>3.3338000000000001</v>
      </c>
    </row>
    <row r="474" spans="1:25" ht="15.75" customHeight="1" x14ac:dyDescent="0.2">
      <c r="A474" s="424">
        <v>457</v>
      </c>
      <c r="B474" s="301">
        <f t="shared" si="129"/>
        <v>54.748380698405242</v>
      </c>
      <c r="C474" s="302">
        <v>21700</v>
      </c>
      <c r="D474" s="303">
        <f t="shared" si="132"/>
        <v>4756.3050573947876</v>
      </c>
      <c r="E474" s="304">
        <f t="shared" si="135"/>
        <v>1607.6311093994379</v>
      </c>
      <c r="F474" s="304">
        <f t="shared" si="136"/>
        <v>95.126101147895753</v>
      </c>
      <c r="G474" s="101">
        <v>75</v>
      </c>
      <c r="H474" s="305">
        <f t="shared" si="137"/>
        <v>6534.0622679421213</v>
      </c>
      <c r="I474" s="309">
        <f t="shared" si="138"/>
        <v>8.3473000000000006</v>
      </c>
      <c r="J474" s="329">
        <f t="shared" si="130"/>
        <v>91.247301164008746</v>
      </c>
      <c r="K474" s="302">
        <v>21700</v>
      </c>
      <c r="L474" s="307">
        <f t="shared" si="133"/>
        <v>2853.7830344368722</v>
      </c>
      <c r="M474" s="304">
        <f t="shared" si="139"/>
        <v>964.57866563966274</v>
      </c>
      <c r="N474" s="304">
        <f t="shared" si="140"/>
        <v>57.075660688737443</v>
      </c>
      <c r="O474" s="308">
        <v>45</v>
      </c>
      <c r="P474" s="305">
        <f t="shared" si="141"/>
        <v>3920.4373607652724</v>
      </c>
      <c r="Q474" s="309">
        <f t="shared" si="142"/>
        <v>5.0084</v>
      </c>
      <c r="R474" s="367">
        <f t="shared" si="131"/>
        <v>136.87095174601311</v>
      </c>
      <c r="S474" s="302">
        <v>21700</v>
      </c>
      <c r="T474" s="307">
        <f t="shared" si="134"/>
        <v>1902.5220229579147</v>
      </c>
      <c r="U474" s="101">
        <f t="shared" si="143"/>
        <v>643.05244375977509</v>
      </c>
      <c r="V474" s="304">
        <f t="shared" si="144"/>
        <v>38.050440459158295</v>
      </c>
      <c r="W474" s="308">
        <v>30</v>
      </c>
      <c r="X474" s="305">
        <f t="shared" si="145"/>
        <v>2613.624907176848</v>
      </c>
      <c r="Y474" s="309">
        <f t="shared" si="146"/>
        <v>3.3389000000000002</v>
      </c>
    </row>
    <row r="475" spans="1:25" ht="15.75" customHeight="1" x14ac:dyDescent="0.2">
      <c r="A475" s="424">
        <v>458</v>
      </c>
      <c r="B475" s="301">
        <f t="shared" si="129"/>
        <v>54.783790545029895</v>
      </c>
      <c r="C475" s="302">
        <v>21700</v>
      </c>
      <c r="D475" s="303">
        <f t="shared" si="132"/>
        <v>4753.2307897892269</v>
      </c>
      <c r="E475" s="304">
        <f t="shared" si="135"/>
        <v>1606.5920069487586</v>
      </c>
      <c r="F475" s="304">
        <f t="shared" si="136"/>
        <v>95.064615795784547</v>
      </c>
      <c r="G475" s="101">
        <v>75</v>
      </c>
      <c r="H475" s="305">
        <f t="shared" si="137"/>
        <v>6529.8874125337697</v>
      </c>
      <c r="I475" s="309">
        <f t="shared" si="138"/>
        <v>8.3600999999999992</v>
      </c>
      <c r="J475" s="329">
        <f t="shared" si="130"/>
        <v>91.306317575049832</v>
      </c>
      <c r="K475" s="302">
        <v>21700</v>
      </c>
      <c r="L475" s="307">
        <f t="shared" si="133"/>
        <v>2851.9384738735353</v>
      </c>
      <c r="M475" s="304">
        <f t="shared" si="139"/>
        <v>963.95520416925478</v>
      </c>
      <c r="N475" s="304">
        <f t="shared" si="140"/>
        <v>57.038769477470709</v>
      </c>
      <c r="O475" s="308">
        <v>45</v>
      </c>
      <c r="P475" s="305">
        <f t="shared" si="141"/>
        <v>3917.9324475202611</v>
      </c>
      <c r="Q475" s="309">
        <f t="shared" si="142"/>
        <v>5.0160999999999998</v>
      </c>
      <c r="R475" s="367">
        <f t="shared" si="131"/>
        <v>136.95947636257472</v>
      </c>
      <c r="S475" s="302">
        <v>21700</v>
      </c>
      <c r="T475" s="307">
        <f t="shared" si="134"/>
        <v>1901.2923159156908</v>
      </c>
      <c r="U475" s="101">
        <f t="shared" si="143"/>
        <v>642.63680277950345</v>
      </c>
      <c r="V475" s="304">
        <f t="shared" si="144"/>
        <v>38.025846318313818</v>
      </c>
      <c r="W475" s="308">
        <v>30</v>
      </c>
      <c r="X475" s="305">
        <f t="shared" si="145"/>
        <v>2611.9549650135077</v>
      </c>
      <c r="Y475" s="309">
        <f t="shared" si="146"/>
        <v>3.3441000000000001</v>
      </c>
    </row>
    <row r="476" spans="1:25" ht="15.75" customHeight="1" x14ac:dyDescent="0.2">
      <c r="A476" s="424">
        <v>459</v>
      </c>
      <c r="B476" s="301">
        <f t="shared" si="129"/>
        <v>54.819142548734618</v>
      </c>
      <c r="C476" s="302">
        <v>21700</v>
      </c>
      <c r="D476" s="303">
        <f t="shared" si="132"/>
        <v>4750.1655059362256</v>
      </c>
      <c r="E476" s="304">
        <f t="shared" si="135"/>
        <v>1605.5559410064441</v>
      </c>
      <c r="F476" s="304">
        <f t="shared" si="136"/>
        <v>95.003310118724514</v>
      </c>
      <c r="G476" s="101">
        <v>75</v>
      </c>
      <c r="H476" s="305">
        <f t="shared" si="137"/>
        <v>6525.7247570613945</v>
      </c>
      <c r="I476" s="309">
        <f t="shared" si="138"/>
        <v>8.3729999999999993</v>
      </c>
      <c r="J476" s="329">
        <f t="shared" si="130"/>
        <v>91.365237581224363</v>
      </c>
      <c r="K476" s="302">
        <v>21700</v>
      </c>
      <c r="L476" s="307">
        <f t="shared" si="133"/>
        <v>2850.0993035617348</v>
      </c>
      <c r="M476" s="304">
        <f t="shared" si="139"/>
        <v>963.33356460386631</v>
      </c>
      <c r="N476" s="304">
        <f t="shared" si="140"/>
        <v>57.001986071234697</v>
      </c>
      <c r="O476" s="308">
        <v>45</v>
      </c>
      <c r="P476" s="305">
        <f t="shared" si="141"/>
        <v>3915.4348542368357</v>
      </c>
      <c r="Q476" s="309">
        <f t="shared" si="142"/>
        <v>5.0237999999999996</v>
      </c>
      <c r="R476" s="367">
        <f t="shared" si="131"/>
        <v>137.04785637183653</v>
      </c>
      <c r="S476" s="302">
        <v>21700</v>
      </c>
      <c r="T476" s="307">
        <f t="shared" si="134"/>
        <v>1900.0662023744903</v>
      </c>
      <c r="U476" s="101">
        <f t="shared" si="143"/>
        <v>642.22237640257765</v>
      </c>
      <c r="V476" s="304">
        <f t="shared" si="144"/>
        <v>38.00132404748981</v>
      </c>
      <c r="W476" s="308">
        <v>30</v>
      </c>
      <c r="X476" s="305">
        <f t="shared" si="145"/>
        <v>2610.2899028245579</v>
      </c>
      <c r="Y476" s="309">
        <f t="shared" si="146"/>
        <v>3.3492000000000002</v>
      </c>
    </row>
    <row r="477" spans="1:25" ht="15.75" customHeight="1" x14ac:dyDescent="0.2">
      <c r="A477" s="283">
        <v>460</v>
      </c>
      <c r="B477" s="301">
        <f t="shared" si="129"/>
        <v>54.854436961284335</v>
      </c>
      <c r="C477" s="302">
        <v>21700</v>
      </c>
      <c r="D477" s="303">
        <f t="shared" si="132"/>
        <v>4747.1091569819127</v>
      </c>
      <c r="E477" s="304">
        <f t="shared" si="135"/>
        <v>1604.5228950598864</v>
      </c>
      <c r="F477" s="304">
        <f t="shared" si="136"/>
        <v>94.94218313963826</v>
      </c>
      <c r="G477" s="101">
        <v>75</v>
      </c>
      <c r="H477" s="305">
        <f t="shared" si="137"/>
        <v>6521.5742351814379</v>
      </c>
      <c r="I477" s="309">
        <f t="shared" si="138"/>
        <v>8.3857999999999997</v>
      </c>
      <c r="J477" s="329">
        <f t="shared" si="130"/>
        <v>91.424061602140569</v>
      </c>
      <c r="K477" s="302">
        <v>21700</v>
      </c>
      <c r="L477" s="307">
        <f t="shared" si="133"/>
        <v>2848.2654941891478</v>
      </c>
      <c r="M477" s="304">
        <f t="shared" si="139"/>
        <v>962.7137370359319</v>
      </c>
      <c r="N477" s="304">
        <f t="shared" si="140"/>
        <v>56.965309883782957</v>
      </c>
      <c r="O477" s="308">
        <v>45</v>
      </c>
      <c r="P477" s="305">
        <f t="shared" si="141"/>
        <v>3912.9445411088627</v>
      </c>
      <c r="Q477" s="309">
        <f t="shared" si="142"/>
        <v>5.0315000000000003</v>
      </c>
      <c r="R477" s="367">
        <f t="shared" si="131"/>
        <v>137.13609240321082</v>
      </c>
      <c r="S477" s="302">
        <v>21700</v>
      </c>
      <c r="T477" s="307">
        <f t="shared" si="134"/>
        <v>1898.8436627927656</v>
      </c>
      <c r="U477" s="101">
        <f t="shared" si="143"/>
        <v>641.80915802395475</v>
      </c>
      <c r="V477" s="304">
        <f t="shared" si="144"/>
        <v>37.97687325585531</v>
      </c>
      <c r="W477" s="308">
        <v>30</v>
      </c>
      <c r="X477" s="305">
        <f t="shared" si="145"/>
        <v>2608.6296940725756</v>
      </c>
      <c r="Y477" s="309">
        <f t="shared" si="146"/>
        <v>3.3542999999999998</v>
      </c>
    </row>
    <row r="478" spans="1:25" ht="15.75" customHeight="1" x14ac:dyDescent="0.2">
      <c r="A478" s="424">
        <v>461</v>
      </c>
      <c r="B478" s="301">
        <f t="shared" si="129"/>
        <v>54.889674032803775</v>
      </c>
      <c r="C478" s="302">
        <v>21700</v>
      </c>
      <c r="D478" s="303">
        <f t="shared" si="132"/>
        <v>4744.0616944523463</v>
      </c>
      <c r="E478" s="304">
        <f t="shared" si="135"/>
        <v>1603.4928527248928</v>
      </c>
      <c r="F478" s="304">
        <f t="shared" si="136"/>
        <v>94.881233889046925</v>
      </c>
      <c r="G478" s="101">
        <v>75</v>
      </c>
      <c r="H478" s="305">
        <f t="shared" si="137"/>
        <v>6517.4357810662859</v>
      </c>
      <c r="I478" s="309">
        <f t="shared" si="138"/>
        <v>8.3986999999999998</v>
      </c>
      <c r="J478" s="329">
        <f t="shared" si="130"/>
        <v>91.482790054672961</v>
      </c>
      <c r="K478" s="302">
        <v>21700</v>
      </c>
      <c r="L478" s="307">
        <f t="shared" si="133"/>
        <v>2846.437016671407</v>
      </c>
      <c r="M478" s="304">
        <f t="shared" si="139"/>
        <v>962.09571163493547</v>
      </c>
      <c r="N478" s="304">
        <f t="shared" si="140"/>
        <v>56.928740333428145</v>
      </c>
      <c r="O478" s="308">
        <v>45</v>
      </c>
      <c r="P478" s="305">
        <f t="shared" si="141"/>
        <v>3910.4614686397708</v>
      </c>
      <c r="Q478" s="309">
        <f t="shared" si="142"/>
        <v>5.0392000000000001</v>
      </c>
      <c r="R478" s="367">
        <f t="shared" si="131"/>
        <v>137.22418508200943</v>
      </c>
      <c r="S478" s="302">
        <v>21700</v>
      </c>
      <c r="T478" s="307">
        <f t="shared" si="134"/>
        <v>1897.6246777809383</v>
      </c>
      <c r="U478" s="101">
        <f t="shared" si="143"/>
        <v>641.39714108995713</v>
      </c>
      <c r="V478" s="304">
        <f t="shared" si="144"/>
        <v>37.952493555618766</v>
      </c>
      <c r="W478" s="308">
        <v>30</v>
      </c>
      <c r="X478" s="305">
        <f t="shared" si="145"/>
        <v>2606.9743124265142</v>
      </c>
      <c r="Y478" s="309">
        <f t="shared" si="146"/>
        <v>3.3595000000000002</v>
      </c>
    </row>
    <row r="479" spans="1:25" ht="15.75" customHeight="1" x14ac:dyDescent="0.2">
      <c r="A479" s="424">
        <v>462</v>
      </c>
      <c r="B479" s="301">
        <f t="shared" si="129"/>
        <v>54.924854011791759</v>
      </c>
      <c r="C479" s="302">
        <v>21700</v>
      </c>
      <c r="D479" s="303">
        <f t="shared" si="132"/>
        <v>4741.0230702496729</v>
      </c>
      <c r="E479" s="304">
        <f t="shared" si="135"/>
        <v>1602.4657977443892</v>
      </c>
      <c r="F479" s="304">
        <f t="shared" si="136"/>
        <v>94.820461404993452</v>
      </c>
      <c r="G479" s="101">
        <v>75</v>
      </c>
      <c r="H479" s="305">
        <f t="shared" si="137"/>
        <v>6513.309329399056</v>
      </c>
      <c r="I479" s="309">
        <f t="shared" si="138"/>
        <v>8.4115000000000002</v>
      </c>
      <c r="J479" s="329">
        <f t="shared" si="130"/>
        <v>91.541423352986271</v>
      </c>
      <c r="K479" s="302">
        <v>21700</v>
      </c>
      <c r="L479" s="307">
        <f t="shared" si="133"/>
        <v>2844.6138421498031</v>
      </c>
      <c r="M479" s="304">
        <f t="shared" si="139"/>
        <v>961.47947864663331</v>
      </c>
      <c r="N479" s="304">
        <f t="shared" si="140"/>
        <v>56.892276842996061</v>
      </c>
      <c r="O479" s="308">
        <v>45</v>
      </c>
      <c r="P479" s="305">
        <f t="shared" si="141"/>
        <v>3907.9855976394324</v>
      </c>
      <c r="Q479" s="309">
        <f t="shared" si="142"/>
        <v>5.0468999999999999</v>
      </c>
      <c r="R479" s="367">
        <f t="shared" si="131"/>
        <v>137.31213502947938</v>
      </c>
      <c r="S479" s="302">
        <v>21700</v>
      </c>
      <c r="T479" s="307">
        <f t="shared" si="134"/>
        <v>1896.4092280998693</v>
      </c>
      <c r="U479" s="101">
        <f t="shared" si="143"/>
        <v>640.98631909775577</v>
      </c>
      <c r="V479" s="304">
        <f t="shared" si="144"/>
        <v>37.928184561997391</v>
      </c>
      <c r="W479" s="308">
        <v>30</v>
      </c>
      <c r="X479" s="305">
        <f t="shared" si="145"/>
        <v>2605.3237317596227</v>
      </c>
      <c r="Y479" s="309">
        <f t="shared" si="146"/>
        <v>3.3645999999999998</v>
      </c>
    </row>
    <row r="480" spans="1:25" ht="15.75" customHeight="1" x14ac:dyDescent="0.2">
      <c r="A480" s="424">
        <v>463</v>
      </c>
      <c r="B480" s="301">
        <f t="shared" si="129"/>
        <v>54.959977145135191</v>
      </c>
      <c r="C480" s="302">
        <v>21700</v>
      </c>
      <c r="D480" s="303">
        <f t="shared" si="132"/>
        <v>4737.993236648379</v>
      </c>
      <c r="E480" s="304">
        <f t="shared" si="135"/>
        <v>1601.4417139871518</v>
      </c>
      <c r="F480" s="304">
        <f t="shared" si="136"/>
        <v>94.759864732967586</v>
      </c>
      <c r="G480" s="101">
        <v>75</v>
      </c>
      <c r="H480" s="305">
        <f t="shared" si="137"/>
        <v>6509.1948153684989</v>
      </c>
      <c r="I480" s="309">
        <f t="shared" si="138"/>
        <v>8.4243000000000006</v>
      </c>
      <c r="J480" s="329">
        <f t="shared" si="130"/>
        <v>91.599961908558654</v>
      </c>
      <c r="K480" s="302">
        <v>21700</v>
      </c>
      <c r="L480" s="307">
        <f t="shared" si="133"/>
        <v>2842.7959419890271</v>
      </c>
      <c r="M480" s="304">
        <f t="shared" si="139"/>
        <v>960.86502839229104</v>
      </c>
      <c r="N480" s="304">
        <f t="shared" si="140"/>
        <v>56.855918839780543</v>
      </c>
      <c r="O480" s="308">
        <v>45</v>
      </c>
      <c r="P480" s="305">
        <f t="shared" si="141"/>
        <v>3905.5168892210986</v>
      </c>
      <c r="Q480" s="309">
        <f t="shared" si="142"/>
        <v>5.0545999999999998</v>
      </c>
      <c r="R480" s="367">
        <f t="shared" si="131"/>
        <v>137.39994286283797</v>
      </c>
      <c r="S480" s="302">
        <v>21700</v>
      </c>
      <c r="T480" s="307">
        <f t="shared" si="134"/>
        <v>1895.1972946593514</v>
      </c>
      <c r="U480" s="101">
        <f t="shared" si="143"/>
        <v>640.57668559486069</v>
      </c>
      <c r="V480" s="304">
        <f t="shared" si="144"/>
        <v>37.903945893187029</v>
      </c>
      <c r="W480" s="308">
        <v>30</v>
      </c>
      <c r="X480" s="305">
        <f t="shared" si="145"/>
        <v>2603.6779261473989</v>
      </c>
      <c r="Y480" s="309">
        <f t="shared" si="146"/>
        <v>3.3696999999999999</v>
      </c>
    </row>
    <row r="481" spans="1:25" ht="15.75" customHeight="1" x14ac:dyDescent="0.2">
      <c r="A481" s="424">
        <v>464</v>
      </c>
      <c r="B481" s="301">
        <f t="shared" si="129"/>
        <v>54.995043678123011</v>
      </c>
      <c r="C481" s="302">
        <v>21700</v>
      </c>
      <c r="D481" s="303">
        <f t="shared" si="132"/>
        <v>4734.9721462915559</v>
      </c>
      <c r="E481" s="304">
        <f t="shared" si="135"/>
        <v>1600.4205854465458</v>
      </c>
      <c r="F481" s="304">
        <f t="shared" si="136"/>
        <v>94.699442925831121</v>
      </c>
      <c r="G481" s="101">
        <v>75</v>
      </c>
      <c r="H481" s="305">
        <f t="shared" si="137"/>
        <v>6505.0921746639333</v>
      </c>
      <c r="I481" s="309">
        <f t="shared" si="138"/>
        <v>8.4370999999999992</v>
      </c>
      <c r="J481" s="329">
        <f t="shared" si="130"/>
        <v>91.658406130205023</v>
      </c>
      <c r="K481" s="302">
        <v>21700</v>
      </c>
      <c r="L481" s="307">
        <f t="shared" si="133"/>
        <v>2840.9832877749336</v>
      </c>
      <c r="M481" s="304">
        <f t="shared" si="139"/>
        <v>960.25235126792745</v>
      </c>
      <c r="N481" s="304">
        <f t="shared" si="140"/>
        <v>56.819665755498676</v>
      </c>
      <c r="O481" s="308">
        <v>45</v>
      </c>
      <c r="P481" s="305">
        <f t="shared" si="141"/>
        <v>3903.0553047983599</v>
      </c>
      <c r="Q481" s="309">
        <f t="shared" si="142"/>
        <v>5.0622999999999996</v>
      </c>
      <c r="R481" s="367">
        <f t="shared" si="131"/>
        <v>137.48760919530753</v>
      </c>
      <c r="S481" s="302">
        <v>21700</v>
      </c>
      <c r="T481" s="307">
        <f t="shared" si="134"/>
        <v>1893.9888585166223</v>
      </c>
      <c r="U481" s="101">
        <f t="shared" si="143"/>
        <v>640.16823417861826</v>
      </c>
      <c r="V481" s="304">
        <f t="shared" si="144"/>
        <v>37.879777170332446</v>
      </c>
      <c r="W481" s="308">
        <v>30</v>
      </c>
      <c r="X481" s="305">
        <f t="shared" si="145"/>
        <v>2602.036869865573</v>
      </c>
      <c r="Y481" s="309">
        <f t="shared" si="146"/>
        <v>3.3748</v>
      </c>
    </row>
    <row r="482" spans="1:25" ht="15.75" customHeight="1" x14ac:dyDescent="0.2">
      <c r="A482" s="424">
        <v>465</v>
      </c>
      <c r="B482" s="301">
        <f t="shared" si="129"/>
        <v>55.030053854459915</v>
      </c>
      <c r="C482" s="302">
        <v>21700</v>
      </c>
      <c r="D482" s="303">
        <f t="shared" si="132"/>
        <v>4731.9597521872283</v>
      </c>
      <c r="E482" s="304">
        <f t="shared" si="135"/>
        <v>1599.402396239283</v>
      </c>
      <c r="F482" s="304">
        <f t="shared" si="136"/>
        <v>94.639195043744564</v>
      </c>
      <c r="G482" s="101">
        <v>75</v>
      </c>
      <c r="H482" s="305">
        <f t="shared" si="137"/>
        <v>6501.001343470256</v>
      </c>
      <c r="I482" s="309">
        <f t="shared" si="138"/>
        <v>8.4498999999999995</v>
      </c>
      <c r="J482" s="329">
        <f t="shared" si="130"/>
        <v>91.716756424099856</v>
      </c>
      <c r="K482" s="302">
        <v>21700</v>
      </c>
      <c r="L482" s="307">
        <f t="shared" si="133"/>
        <v>2839.1758513123373</v>
      </c>
      <c r="M482" s="304">
        <f t="shared" si="139"/>
        <v>959.6414377435699</v>
      </c>
      <c r="N482" s="304">
        <f t="shared" si="140"/>
        <v>56.783517026246749</v>
      </c>
      <c r="O482" s="308">
        <v>45</v>
      </c>
      <c r="P482" s="305">
        <f t="shared" si="141"/>
        <v>3900.6008060821541</v>
      </c>
      <c r="Q482" s="309">
        <f t="shared" si="142"/>
        <v>5.07</v>
      </c>
      <c r="R482" s="367">
        <f t="shared" si="131"/>
        <v>137.57513463614978</v>
      </c>
      <c r="S482" s="302">
        <v>21700</v>
      </c>
      <c r="T482" s="307">
        <f t="shared" si="134"/>
        <v>1892.7839008748915</v>
      </c>
      <c r="U482" s="101">
        <f t="shared" si="143"/>
        <v>639.76095849571323</v>
      </c>
      <c r="V482" s="304">
        <f t="shared" si="144"/>
        <v>37.85567801749783</v>
      </c>
      <c r="W482" s="308">
        <v>30</v>
      </c>
      <c r="X482" s="305">
        <f t="shared" si="145"/>
        <v>2600.4005373881023</v>
      </c>
      <c r="Y482" s="309">
        <f t="shared" si="146"/>
        <v>3.38</v>
      </c>
    </row>
    <row r="483" spans="1:25" ht="15.75" customHeight="1" x14ac:dyDescent="0.2">
      <c r="A483" s="424">
        <v>466</v>
      </c>
      <c r="B483" s="301">
        <f t="shared" si="129"/>
        <v>55.065007916280052</v>
      </c>
      <c r="C483" s="302">
        <v>21700</v>
      </c>
      <c r="D483" s="303">
        <f t="shared" si="132"/>
        <v>4728.9560077047099</v>
      </c>
      <c r="E483" s="304">
        <f t="shared" si="135"/>
        <v>1598.3871306041917</v>
      </c>
      <c r="F483" s="304">
        <f t="shared" si="136"/>
        <v>94.579120154094198</v>
      </c>
      <c r="G483" s="101">
        <v>75</v>
      </c>
      <c r="H483" s="305">
        <f t="shared" si="137"/>
        <v>6496.9222584629961</v>
      </c>
      <c r="I483" s="309">
        <f t="shared" si="138"/>
        <v>8.4626999999999999</v>
      </c>
      <c r="J483" s="329">
        <f t="shared" si="130"/>
        <v>91.775013193800092</v>
      </c>
      <c r="K483" s="302">
        <v>21700</v>
      </c>
      <c r="L483" s="307">
        <f t="shared" si="133"/>
        <v>2837.3736046228264</v>
      </c>
      <c r="M483" s="304">
        <f t="shared" si="139"/>
        <v>959.03227836251529</v>
      </c>
      <c r="N483" s="304">
        <f t="shared" si="140"/>
        <v>56.747472092456526</v>
      </c>
      <c r="O483" s="308">
        <v>45</v>
      </c>
      <c r="P483" s="305">
        <f t="shared" si="141"/>
        <v>3898.1533550777981</v>
      </c>
      <c r="Q483" s="309">
        <f t="shared" si="142"/>
        <v>5.0776000000000003</v>
      </c>
      <c r="R483" s="367">
        <f t="shared" si="131"/>
        <v>137.66251979070012</v>
      </c>
      <c r="S483" s="302">
        <v>21700</v>
      </c>
      <c r="T483" s="307">
        <f t="shared" si="134"/>
        <v>1891.5824030818842</v>
      </c>
      <c r="U483" s="101">
        <f t="shared" si="143"/>
        <v>639.35485224167678</v>
      </c>
      <c r="V483" s="304">
        <f t="shared" si="144"/>
        <v>37.831648061637686</v>
      </c>
      <c r="W483" s="308">
        <v>30</v>
      </c>
      <c r="X483" s="305">
        <f t="shared" si="145"/>
        <v>2598.7689033851984</v>
      </c>
      <c r="Y483" s="309">
        <f t="shared" si="146"/>
        <v>3.3851</v>
      </c>
    </row>
    <row r="484" spans="1:25" ht="15.75" customHeight="1" x14ac:dyDescent="0.2">
      <c r="A484" s="424">
        <v>467</v>
      </c>
      <c r="B484" s="301">
        <f t="shared" si="129"/>
        <v>55.099906104160404</v>
      </c>
      <c r="C484" s="302">
        <v>21700</v>
      </c>
      <c r="D484" s="303">
        <f t="shared" si="132"/>
        <v>4725.9608665710248</v>
      </c>
      <c r="E484" s="304">
        <f t="shared" si="135"/>
        <v>1597.3747729010063</v>
      </c>
      <c r="F484" s="304">
        <f t="shared" si="136"/>
        <v>94.519217331420492</v>
      </c>
      <c r="G484" s="101">
        <v>75</v>
      </c>
      <c r="H484" s="305">
        <f t="shared" si="137"/>
        <v>6492.8548568034521</v>
      </c>
      <c r="I484" s="309">
        <f t="shared" si="138"/>
        <v>8.4755000000000003</v>
      </c>
      <c r="J484" s="329">
        <f t="shared" si="130"/>
        <v>91.833176840267342</v>
      </c>
      <c r="K484" s="302">
        <v>21700</v>
      </c>
      <c r="L484" s="307">
        <f t="shared" si="133"/>
        <v>2835.5765199426151</v>
      </c>
      <c r="M484" s="304">
        <f t="shared" si="139"/>
        <v>958.42486374060377</v>
      </c>
      <c r="N484" s="304">
        <f t="shared" si="140"/>
        <v>56.711530398852304</v>
      </c>
      <c r="O484" s="308">
        <v>45</v>
      </c>
      <c r="P484" s="305">
        <f t="shared" si="141"/>
        <v>3895.7129140820707</v>
      </c>
      <c r="Q484" s="309">
        <f t="shared" si="142"/>
        <v>5.0853000000000002</v>
      </c>
      <c r="R484" s="367">
        <f t="shared" si="131"/>
        <v>137.74976526040101</v>
      </c>
      <c r="S484" s="302">
        <v>21700</v>
      </c>
      <c r="T484" s="307">
        <f t="shared" si="134"/>
        <v>1890.3843466284102</v>
      </c>
      <c r="U484" s="101">
        <f t="shared" si="143"/>
        <v>638.94990916040263</v>
      </c>
      <c r="V484" s="304">
        <f t="shared" si="144"/>
        <v>37.807686932568203</v>
      </c>
      <c r="W484" s="308">
        <v>30</v>
      </c>
      <c r="X484" s="305">
        <f t="shared" si="145"/>
        <v>2597.1419427213809</v>
      </c>
      <c r="Y484" s="309">
        <f t="shared" si="146"/>
        <v>3.3902000000000001</v>
      </c>
    </row>
    <row r="485" spans="1:25" ht="15.75" customHeight="1" x14ac:dyDescent="0.2">
      <c r="A485" s="424">
        <v>468</v>
      </c>
      <c r="B485" s="301">
        <f t="shared" si="129"/>
        <v>55.134748657134111</v>
      </c>
      <c r="C485" s="302">
        <v>21700</v>
      </c>
      <c r="D485" s="303">
        <f t="shared" si="132"/>
        <v>4722.9742828673579</v>
      </c>
      <c r="E485" s="304">
        <f t="shared" si="135"/>
        <v>1596.3653076091668</v>
      </c>
      <c r="F485" s="304">
        <f t="shared" si="136"/>
        <v>94.459485657347159</v>
      </c>
      <c r="G485" s="101">
        <v>75</v>
      </c>
      <c r="H485" s="305">
        <f t="shared" si="137"/>
        <v>6488.7990761338715</v>
      </c>
      <c r="I485" s="309">
        <f t="shared" si="138"/>
        <v>8.4883000000000006</v>
      </c>
      <c r="J485" s="329">
        <f t="shared" si="130"/>
        <v>91.891247761890185</v>
      </c>
      <c r="K485" s="302">
        <v>21700</v>
      </c>
      <c r="L485" s="307">
        <f t="shared" si="133"/>
        <v>2833.7845697204148</v>
      </c>
      <c r="M485" s="304">
        <f t="shared" si="139"/>
        <v>957.81918456550011</v>
      </c>
      <c r="N485" s="304">
        <f t="shared" si="140"/>
        <v>56.675691394408297</v>
      </c>
      <c r="O485" s="308">
        <v>45</v>
      </c>
      <c r="P485" s="305">
        <f t="shared" si="141"/>
        <v>3893.2794456803231</v>
      </c>
      <c r="Q485" s="309">
        <f t="shared" si="142"/>
        <v>5.093</v>
      </c>
      <c r="R485" s="367">
        <f t="shared" si="131"/>
        <v>137.83687164283526</v>
      </c>
      <c r="S485" s="302">
        <v>21700</v>
      </c>
      <c r="T485" s="307">
        <f t="shared" si="134"/>
        <v>1889.1897131469432</v>
      </c>
      <c r="U485" s="101">
        <f t="shared" si="143"/>
        <v>638.54612304366674</v>
      </c>
      <c r="V485" s="304">
        <f t="shared" si="144"/>
        <v>37.783794262938862</v>
      </c>
      <c r="W485" s="308">
        <v>30</v>
      </c>
      <c r="X485" s="305">
        <f t="shared" si="145"/>
        <v>2595.5196304535489</v>
      </c>
      <c r="Y485" s="309">
        <f t="shared" si="146"/>
        <v>3.3953000000000002</v>
      </c>
    </row>
    <row r="486" spans="1:25" ht="15.75" customHeight="1" x14ac:dyDescent="0.2">
      <c r="A486" s="424">
        <v>469</v>
      </c>
      <c r="B486" s="301">
        <f t="shared" si="129"/>
        <v>55.169535812703742</v>
      </c>
      <c r="C486" s="302">
        <v>21700</v>
      </c>
      <c r="D486" s="303">
        <f t="shared" si="132"/>
        <v>4719.9962110255492</v>
      </c>
      <c r="E486" s="304">
        <f t="shared" si="135"/>
        <v>1595.3587193266355</v>
      </c>
      <c r="F486" s="304">
        <f t="shared" si="136"/>
        <v>94.399924220510982</v>
      </c>
      <c r="G486" s="101">
        <v>75</v>
      </c>
      <c r="H486" s="305">
        <f t="shared" si="137"/>
        <v>6484.7548545726959</v>
      </c>
      <c r="I486" s="309">
        <f t="shared" si="138"/>
        <v>8.5010999999999992</v>
      </c>
      <c r="J486" s="329">
        <f t="shared" si="130"/>
        <v>91.949226354506237</v>
      </c>
      <c r="K486" s="302">
        <v>21700</v>
      </c>
      <c r="L486" s="307">
        <f t="shared" si="133"/>
        <v>2831.9977266153292</v>
      </c>
      <c r="M486" s="304">
        <f t="shared" si="139"/>
        <v>957.21523159598121</v>
      </c>
      <c r="N486" s="304">
        <f t="shared" si="140"/>
        <v>56.639954532306582</v>
      </c>
      <c r="O486" s="308">
        <v>45</v>
      </c>
      <c r="P486" s="305">
        <f t="shared" si="141"/>
        <v>3890.8529127436168</v>
      </c>
      <c r="Q486" s="309">
        <f t="shared" si="142"/>
        <v>5.1006</v>
      </c>
      <c r="R486" s="367">
        <f t="shared" si="131"/>
        <v>137.92383953175934</v>
      </c>
      <c r="S486" s="302">
        <v>21700</v>
      </c>
      <c r="T486" s="307">
        <f t="shared" si="134"/>
        <v>1887.9984844102196</v>
      </c>
      <c r="U486" s="101">
        <f t="shared" si="143"/>
        <v>638.14348773065421</v>
      </c>
      <c r="V486" s="304">
        <f t="shared" si="144"/>
        <v>37.759969688204393</v>
      </c>
      <c r="W486" s="308">
        <v>30</v>
      </c>
      <c r="X486" s="305">
        <f t="shared" si="145"/>
        <v>2593.9019418290782</v>
      </c>
      <c r="Y486" s="309">
        <f t="shared" si="146"/>
        <v>3.4003999999999999</v>
      </c>
    </row>
    <row r="487" spans="1:25" ht="15.75" customHeight="1" x14ac:dyDescent="0.2">
      <c r="A487" s="283">
        <v>470</v>
      </c>
      <c r="B487" s="301">
        <f t="shared" si="129"/>
        <v>55.20426780685424</v>
      </c>
      <c r="C487" s="302">
        <v>21700</v>
      </c>
      <c r="D487" s="303">
        <f t="shared" si="132"/>
        <v>4717.026605824638</v>
      </c>
      <c r="E487" s="304">
        <f t="shared" si="135"/>
        <v>1594.3549927687275</v>
      </c>
      <c r="F487" s="304">
        <f t="shared" si="136"/>
        <v>94.340532116492767</v>
      </c>
      <c r="G487" s="101">
        <v>75</v>
      </c>
      <c r="H487" s="305">
        <f t="shared" si="137"/>
        <v>6480.722130709858</v>
      </c>
      <c r="I487" s="309">
        <f t="shared" si="138"/>
        <v>8.5137999999999998</v>
      </c>
      <c r="J487" s="329">
        <f t="shared" si="130"/>
        <v>92.007113011423741</v>
      </c>
      <c r="K487" s="302">
        <v>21700</v>
      </c>
      <c r="L487" s="307">
        <f t="shared" si="133"/>
        <v>2830.215963494783</v>
      </c>
      <c r="M487" s="304">
        <f t="shared" si="139"/>
        <v>956.6129956612366</v>
      </c>
      <c r="N487" s="304">
        <f t="shared" si="140"/>
        <v>56.604319269895662</v>
      </c>
      <c r="O487" s="308">
        <v>45</v>
      </c>
      <c r="P487" s="305">
        <f t="shared" si="141"/>
        <v>3888.4332784259154</v>
      </c>
      <c r="Q487" s="309">
        <f t="shared" si="142"/>
        <v>5.1082999999999998</v>
      </c>
      <c r="R487" s="367">
        <f t="shared" si="131"/>
        <v>138.0106695171356</v>
      </c>
      <c r="S487" s="302">
        <v>21700</v>
      </c>
      <c r="T487" s="307">
        <f t="shared" si="134"/>
        <v>1886.8106423298552</v>
      </c>
      <c r="U487" s="101">
        <f t="shared" si="143"/>
        <v>637.74199710749099</v>
      </c>
      <c r="V487" s="304">
        <f t="shared" si="144"/>
        <v>37.736212846597105</v>
      </c>
      <c r="W487" s="308">
        <v>30</v>
      </c>
      <c r="X487" s="305">
        <f t="shared" si="145"/>
        <v>2592.2888522839435</v>
      </c>
      <c r="Y487" s="309">
        <f t="shared" si="146"/>
        <v>3.4055</v>
      </c>
    </row>
    <row r="488" spans="1:25" ht="15.75" customHeight="1" x14ac:dyDescent="0.2">
      <c r="A488" s="424">
        <v>471</v>
      </c>
      <c r="B488" s="301">
        <f t="shared" si="129"/>
        <v>55.238944874065872</v>
      </c>
      <c r="C488" s="302">
        <v>21700</v>
      </c>
      <c r="D488" s="303">
        <f t="shared" si="132"/>
        <v>4714.0654223874426</v>
      </c>
      <c r="E488" s="304">
        <f t="shared" si="135"/>
        <v>1593.3541127669555</v>
      </c>
      <c r="F488" s="304">
        <f t="shared" si="136"/>
        <v>94.281308447748856</v>
      </c>
      <c r="G488" s="101">
        <v>75</v>
      </c>
      <c r="H488" s="305">
        <f t="shared" si="137"/>
        <v>6476.700843602147</v>
      </c>
      <c r="I488" s="309">
        <f t="shared" si="138"/>
        <v>8.5266000000000002</v>
      </c>
      <c r="J488" s="329">
        <f t="shared" si="130"/>
        <v>92.064908123443118</v>
      </c>
      <c r="K488" s="302">
        <v>21700</v>
      </c>
      <c r="L488" s="307">
        <f t="shared" si="133"/>
        <v>2828.4392534324656</v>
      </c>
      <c r="M488" s="304">
        <f t="shared" si="139"/>
        <v>956.01246766017334</v>
      </c>
      <c r="N488" s="304">
        <f t="shared" si="140"/>
        <v>56.568785068649312</v>
      </c>
      <c r="O488" s="308">
        <v>45</v>
      </c>
      <c r="P488" s="305">
        <f t="shared" si="141"/>
        <v>3886.0205061612883</v>
      </c>
      <c r="Q488" s="309">
        <f t="shared" si="142"/>
        <v>5.1159999999999997</v>
      </c>
      <c r="R488" s="367">
        <f t="shared" si="131"/>
        <v>138.09736218516468</v>
      </c>
      <c r="S488" s="302">
        <v>21700</v>
      </c>
      <c r="T488" s="307">
        <f t="shared" si="134"/>
        <v>1885.6261689549769</v>
      </c>
      <c r="U488" s="101">
        <f t="shared" si="143"/>
        <v>637.34164510678215</v>
      </c>
      <c r="V488" s="304">
        <f t="shared" si="144"/>
        <v>37.712523379099537</v>
      </c>
      <c r="W488" s="308">
        <v>30</v>
      </c>
      <c r="X488" s="305">
        <f t="shared" si="145"/>
        <v>2590.6803374408582</v>
      </c>
      <c r="Y488" s="309">
        <f t="shared" si="146"/>
        <v>3.4106000000000001</v>
      </c>
    </row>
    <row r="489" spans="1:25" ht="15.75" customHeight="1" x14ac:dyDescent="0.2">
      <c r="A489" s="424">
        <v>472</v>
      </c>
      <c r="B489" s="301">
        <f t="shared" si="129"/>
        <v>55.273567247326959</v>
      </c>
      <c r="C489" s="302">
        <v>21700</v>
      </c>
      <c r="D489" s="303">
        <f t="shared" si="132"/>
        <v>4711.1126161771836</v>
      </c>
      <c r="E489" s="304">
        <f t="shared" si="135"/>
        <v>1592.3560642678879</v>
      </c>
      <c r="F489" s="304">
        <f t="shared" si="136"/>
        <v>94.222252323543671</v>
      </c>
      <c r="G489" s="101">
        <v>75</v>
      </c>
      <c r="H489" s="305">
        <f t="shared" si="137"/>
        <v>6472.6909327686153</v>
      </c>
      <c r="I489" s="309">
        <f t="shared" si="138"/>
        <v>8.5393000000000008</v>
      </c>
      <c r="J489" s="329">
        <f t="shared" si="130"/>
        <v>92.122612078878262</v>
      </c>
      <c r="K489" s="302">
        <v>21700</v>
      </c>
      <c r="L489" s="307">
        <f t="shared" si="133"/>
        <v>2826.6675697063101</v>
      </c>
      <c r="M489" s="304">
        <f t="shared" si="139"/>
        <v>955.41363856073269</v>
      </c>
      <c r="N489" s="304">
        <f t="shared" si="140"/>
        <v>56.533351394126207</v>
      </c>
      <c r="O489" s="308">
        <v>45</v>
      </c>
      <c r="P489" s="305">
        <f t="shared" si="141"/>
        <v>3883.6145596611691</v>
      </c>
      <c r="Q489" s="309">
        <f t="shared" si="142"/>
        <v>5.1235999999999997</v>
      </c>
      <c r="R489" s="367">
        <f t="shared" si="131"/>
        <v>138.18391811831739</v>
      </c>
      <c r="S489" s="302">
        <v>21700</v>
      </c>
      <c r="T489" s="307">
        <f t="shared" si="134"/>
        <v>1884.4450464708734</v>
      </c>
      <c r="U489" s="101">
        <f t="shared" si="143"/>
        <v>636.94242570715517</v>
      </c>
      <c r="V489" s="304">
        <f t="shared" si="144"/>
        <v>37.688900929417471</v>
      </c>
      <c r="W489" s="308">
        <v>30</v>
      </c>
      <c r="X489" s="305">
        <f t="shared" si="145"/>
        <v>2589.0763731074458</v>
      </c>
      <c r="Y489" s="309">
        <f t="shared" si="146"/>
        <v>3.4157000000000002</v>
      </c>
    </row>
    <row r="490" spans="1:25" ht="15.75" customHeight="1" x14ac:dyDescent="0.2">
      <c r="A490" s="424">
        <v>473</v>
      </c>
      <c r="B490" s="301">
        <f t="shared" si="129"/>
        <v>55.308135158146563</v>
      </c>
      <c r="C490" s="302">
        <v>21700</v>
      </c>
      <c r="D490" s="303">
        <f t="shared" si="132"/>
        <v>4708.1681429941436</v>
      </c>
      <c r="E490" s="304">
        <f t="shared" si="135"/>
        <v>1591.3608323320204</v>
      </c>
      <c r="F490" s="304">
        <f t="shared" si="136"/>
        <v>94.163362859882881</v>
      </c>
      <c r="G490" s="101">
        <v>75</v>
      </c>
      <c r="H490" s="305">
        <f t="shared" si="137"/>
        <v>6468.692338186047</v>
      </c>
      <c r="I490" s="309">
        <f t="shared" si="138"/>
        <v>8.5520999999999994</v>
      </c>
      <c r="J490" s="329">
        <f t="shared" si="130"/>
        <v>92.180225263577611</v>
      </c>
      <c r="K490" s="302">
        <v>21700</v>
      </c>
      <c r="L490" s="307">
        <f t="shared" si="133"/>
        <v>2824.9008857964859</v>
      </c>
      <c r="M490" s="304">
        <f t="shared" si="139"/>
        <v>954.81649939921215</v>
      </c>
      <c r="N490" s="304">
        <f t="shared" si="140"/>
        <v>56.49801771592972</v>
      </c>
      <c r="O490" s="308">
        <v>45</v>
      </c>
      <c r="P490" s="305">
        <f t="shared" si="141"/>
        <v>3881.2154029116277</v>
      </c>
      <c r="Q490" s="309">
        <f t="shared" si="142"/>
        <v>5.1313000000000004</v>
      </c>
      <c r="R490" s="367">
        <f t="shared" si="131"/>
        <v>138.2703378953664</v>
      </c>
      <c r="S490" s="302">
        <v>21700</v>
      </c>
      <c r="T490" s="307">
        <f t="shared" si="134"/>
        <v>1883.2672571976577</v>
      </c>
      <c r="U490" s="101">
        <f t="shared" si="143"/>
        <v>636.54433293280829</v>
      </c>
      <c r="V490" s="304">
        <f t="shared" si="144"/>
        <v>37.665345143953154</v>
      </c>
      <c r="W490" s="308">
        <v>30</v>
      </c>
      <c r="X490" s="305">
        <f t="shared" si="145"/>
        <v>2587.4769352744192</v>
      </c>
      <c r="Y490" s="309">
        <f t="shared" si="146"/>
        <v>3.4207999999999998</v>
      </c>
    </row>
    <row r="491" spans="1:25" ht="15.75" customHeight="1" x14ac:dyDescent="0.2">
      <c r="A491" s="424">
        <v>474</v>
      </c>
      <c r="B491" s="301">
        <f t="shared" si="129"/>
        <v>55.342648836566923</v>
      </c>
      <c r="C491" s="302">
        <v>21700</v>
      </c>
      <c r="D491" s="303">
        <f t="shared" si="132"/>
        <v>4705.2319589723757</v>
      </c>
      <c r="E491" s="304">
        <f t="shared" si="135"/>
        <v>1590.3684021326628</v>
      </c>
      <c r="F491" s="304">
        <f t="shared" si="136"/>
        <v>94.104639179447517</v>
      </c>
      <c r="G491" s="101">
        <v>75</v>
      </c>
      <c r="H491" s="305">
        <f t="shared" si="137"/>
        <v>6464.7050002844853</v>
      </c>
      <c r="I491" s="309">
        <f t="shared" si="138"/>
        <v>8.5648</v>
      </c>
      <c r="J491" s="329">
        <f t="shared" si="130"/>
        <v>92.237748060944881</v>
      </c>
      <c r="K491" s="302">
        <v>21700</v>
      </c>
      <c r="L491" s="307">
        <f t="shared" si="133"/>
        <v>2823.1391753834246</v>
      </c>
      <c r="M491" s="304">
        <f t="shared" si="139"/>
        <v>954.22104127959744</v>
      </c>
      <c r="N491" s="304">
        <f t="shared" si="140"/>
        <v>56.46278350766849</v>
      </c>
      <c r="O491" s="308">
        <v>45</v>
      </c>
      <c r="P491" s="305">
        <f t="shared" si="141"/>
        <v>3878.8230001706906</v>
      </c>
      <c r="Q491" s="309">
        <f t="shared" si="142"/>
        <v>5.1388999999999996</v>
      </c>
      <c r="R491" s="367">
        <f t="shared" si="131"/>
        <v>138.35662209141731</v>
      </c>
      <c r="S491" s="302">
        <v>21700</v>
      </c>
      <c r="T491" s="307">
        <f t="shared" si="134"/>
        <v>1882.0927835889499</v>
      </c>
      <c r="U491" s="101">
        <f t="shared" si="143"/>
        <v>636.14736085306504</v>
      </c>
      <c r="V491" s="304">
        <f t="shared" si="144"/>
        <v>37.641855671778998</v>
      </c>
      <c r="W491" s="308">
        <v>30</v>
      </c>
      <c r="X491" s="305">
        <f t="shared" si="145"/>
        <v>2585.8820001137938</v>
      </c>
      <c r="Y491" s="309">
        <f t="shared" si="146"/>
        <v>3.4258999999999999</v>
      </c>
    </row>
    <row r="492" spans="1:25" ht="15.75" customHeight="1" x14ac:dyDescent="0.2">
      <c r="A492" s="424">
        <v>475</v>
      </c>
      <c r="B492" s="301">
        <f t="shared" si="129"/>
        <v>55.377108511175862</v>
      </c>
      <c r="C492" s="302">
        <v>21700</v>
      </c>
      <c r="D492" s="303">
        <f t="shared" si="132"/>
        <v>4702.3040205764391</v>
      </c>
      <c r="E492" s="304">
        <f t="shared" si="135"/>
        <v>1589.3787589548363</v>
      </c>
      <c r="F492" s="304">
        <f t="shared" si="136"/>
        <v>94.046080411528791</v>
      </c>
      <c r="G492" s="101">
        <v>75</v>
      </c>
      <c r="H492" s="305">
        <f t="shared" si="137"/>
        <v>6460.7288599428048</v>
      </c>
      <c r="I492" s="309">
        <f t="shared" si="138"/>
        <v>8.5776000000000003</v>
      </c>
      <c r="J492" s="329">
        <f t="shared" si="130"/>
        <v>92.295180851959771</v>
      </c>
      <c r="K492" s="302">
        <v>21700</v>
      </c>
      <c r="L492" s="307">
        <f t="shared" si="133"/>
        <v>2821.3824123458635</v>
      </c>
      <c r="M492" s="304">
        <f t="shared" si="139"/>
        <v>953.6272553729018</v>
      </c>
      <c r="N492" s="304">
        <f t="shared" si="140"/>
        <v>56.427648246917272</v>
      </c>
      <c r="O492" s="308">
        <v>45</v>
      </c>
      <c r="P492" s="305">
        <f t="shared" si="141"/>
        <v>3876.4373159656825</v>
      </c>
      <c r="Q492" s="309">
        <f t="shared" si="142"/>
        <v>5.1464999999999996</v>
      </c>
      <c r="R492" s="367">
        <f t="shared" si="131"/>
        <v>138.44277127793964</v>
      </c>
      <c r="S492" s="302">
        <v>21700</v>
      </c>
      <c r="T492" s="307">
        <f t="shared" si="134"/>
        <v>1880.9216082305757</v>
      </c>
      <c r="U492" s="101">
        <f t="shared" si="143"/>
        <v>635.75150358193446</v>
      </c>
      <c r="V492" s="304">
        <f t="shared" si="144"/>
        <v>37.618432164611512</v>
      </c>
      <c r="W492" s="308">
        <v>30</v>
      </c>
      <c r="X492" s="305">
        <f t="shared" si="145"/>
        <v>2584.2915439771214</v>
      </c>
      <c r="Y492" s="309">
        <f t="shared" si="146"/>
        <v>3.431</v>
      </c>
    </row>
    <row r="493" spans="1:25" ht="15.75" customHeight="1" x14ac:dyDescent="0.2">
      <c r="A493" s="424">
        <v>476</v>
      </c>
      <c r="B493" s="301">
        <f t="shared" si="129"/>
        <v>55.411514409119007</v>
      </c>
      <c r="C493" s="302">
        <v>21700</v>
      </c>
      <c r="D493" s="303">
        <f t="shared" si="132"/>
        <v>4699.3842845981899</v>
      </c>
      <c r="E493" s="304">
        <f t="shared" si="135"/>
        <v>1588.3918881941879</v>
      </c>
      <c r="F493" s="304">
        <f t="shared" si="136"/>
        <v>93.987685691963804</v>
      </c>
      <c r="G493" s="101">
        <v>75</v>
      </c>
      <c r="H493" s="305">
        <f t="shared" si="137"/>
        <v>6456.7638584843417</v>
      </c>
      <c r="I493" s="309">
        <f t="shared" si="138"/>
        <v>8.5902999999999992</v>
      </c>
      <c r="J493" s="329">
        <f t="shared" si="130"/>
        <v>92.352524015198355</v>
      </c>
      <c r="K493" s="302">
        <v>21700</v>
      </c>
      <c r="L493" s="307">
        <f t="shared" si="133"/>
        <v>2819.6305707589136</v>
      </c>
      <c r="M493" s="304">
        <f t="shared" si="139"/>
        <v>953.03513291651268</v>
      </c>
      <c r="N493" s="304">
        <f t="shared" si="140"/>
        <v>56.392611415178273</v>
      </c>
      <c r="O493" s="308">
        <v>45</v>
      </c>
      <c r="P493" s="305">
        <f t="shared" si="141"/>
        <v>3874.0583150906045</v>
      </c>
      <c r="Q493" s="309">
        <f t="shared" si="142"/>
        <v>5.1542000000000003</v>
      </c>
      <c r="R493" s="367">
        <f t="shared" si="131"/>
        <v>138.5287860227975</v>
      </c>
      <c r="S493" s="302">
        <v>21700</v>
      </c>
      <c r="T493" s="307">
        <f t="shared" si="134"/>
        <v>1879.7537138392759</v>
      </c>
      <c r="U493" s="101">
        <f t="shared" si="143"/>
        <v>635.35675527767523</v>
      </c>
      <c r="V493" s="304">
        <f t="shared" si="144"/>
        <v>37.595074276785517</v>
      </c>
      <c r="W493" s="308">
        <v>30</v>
      </c>
      <c r="X493" s="305">
        <f t="shared" si="145"/>
        <v>2582.7055433937367</v>
      </c>
      <c r="Y493" s="309">
        <f t="shared" si="146"/>
        <v>3.4361000000000002</v>
      </c>
    </row>
    <row r="494" spans="1:25" ht="15.75" customHeight="1" x14ac:dyDescent="0.2">
      <c r="A494" s="424">
        <v>477</v>
      </c>
      <c r="B494" s="301">
        <f t="shared" si="129"/>
        <v>55.445866756111876</v>
      </c>
      <c r="C494" s="302">
        <v>21700</v>
      </c>
      <c r="D494" s="303">
        <f t="shared" si="132"/>
        <v>4696.472708153593</v>
      </c>
      <c r="E494" s="304">
        <f t="shared" si="135"/>
        <v>1587.4077753559143</v>
      </c>
      <c r="F494" s="304">
        <f t="shared" si="136"/>
        <v>93.929454163071867</v>
      </c>
      <c r="G494" s="101">
        <v>75</v>
      </c>
      <c r="H494" s="305">
        <f t="shared" si="137"/>
        <v>6452.8099376725786</v>
      </c>
      <c r="I494" s="309">
        <f t="shared" si="138"/>
        <v>8.6029999999999998</v>
      </c>
      <c r="J494" s="329">
        <f t="shared" si="130"/>
        <v>92.409777926853124</v>
      </c>
      <c r="K494" s="302">
        <v>21700</v>
      </c>
      <c r="L494" s="307">
        <f t="shared" si="133"/>
        <v>2817.8836248921557</v>
      </c>
      <c r="M494" s="304">
        <f t="shared" si="139"/>
        <v>952.44466521354855</v>
      </c>
      <c r="N494" s="304">
        <f t="shared" si="140"/>
        <v>56.357672497843112</v>
      </c>
      <c r="O494" s="308">
        <v>45</v>
      </c>
      <c r="P494" s="305">
        <f t="shared" si="141"/>
        <v>3871.6859626035471</v>
      </c>
      <c r="Q494" s="309">
        <f t="shared" si="142"/>
        <v>5.1618000000000004</v>
      </c>
      <c r="R494" s="367">
        <f t="shared" si="131"/>
        <v>138.61466689027969</v>
      </c>
      <c r="S494" s="302">
        <v>21700</v>
      </c>
      <c r="T494" s="307">
        <f t="shared" si="134"/>
        <v>1878.5890832614368</v>
      </c>
      <c r="U494" s="101">
        <f t="shared" si="143"/>
        <v>634.96311014236562</v>
      </c>
      <c r="V494" s="304">
        <f t="shared" si="144"/>
        <v>37.571781665228734</v>
      </c>
      <c r="W494" s="308">
        <v>30</v>
      </c>
      <c r="X494" s="305">
        <f t="shared" si="145"/>
        <v>2581.1239750690311</v>
      </c>
      <c r="Y494" s="309">
        <f t="shared" si="146"/>
        <v>3.4411999999999998</v>
      </c>
    </row>
    <row r="495" spans="1:25" ht="15.75" customHeight="1" x14ac:dyDescent="0.2">
      <c r="A495" s="424">
        <v>478</v>
      </c>
      <c r="B495" s="301">
        <f t="shared" si="129"/>
        <v>55.480165776451891</v>
      </c>
      <c r="C495" s="302">
        <v>21700</v>
      </c>
      <c r="D495" s="303">
        <f t="shared" si="132"/>
        <v>4693.5692486795824</v>
      </c>
      <c r="E495" s="304">
        <f t="shared" si="135"/>
        <v>1586.4264060536987</v>
      </c>
      <c r="F495" s="304">
        <f t="shared" si="136"/>
        <v>93.871384973591645</v>
      </c>
      <c r="G495" s="101">
        <v>75</v>
      </c>
      <c r="H495" s="305">
        <f t="shared" si="137"/>
        <v>6448.8670397068727</v>
      </c>
      <c r="I495" s="309">
        <f t="shared" si="138"/>
        <v>8.6157000000000004</v>
      </c>
      <c r="J495" s="329">
        <f t="shared" si="130"/>
        <v>92.466942960753158</v>
      </c>
      <c r="K495" s="302">
        <v>21700</v>
      </c>
      <c r="L495" s="307">
        <f t="shared" si="133"/>
        <v>2816.141549207749</v>
      </c>
      <c r="M495" s="304">
        <f t="shared" si="139"/>
        <v>951.85584363221903</v>
      </c>
      <c r="N495" s="304">
        <f t="shared" si="140"/>
        <v>56.322830984154983</v>
      </c>
      <c r="O495" s="308">
        <v>45</v>
      </c>
      <c r="P495" s="305">
        <f t="shared" si="141"/>
        <v>3869.3202238241233</v>
      </c>
      <c r="Q495" s="309">
        <f t="shared" si="142"/>
        <v>5.1694000000000004</v>
      </c>
      <c r="R495" s="367">
        <f t="shared" si="131"/>
        <v>138.70041444112971</v>
      </c>
      <c r="S495" s="302">
        <v>21700</v>
      </c>
      <c r="T495" s="307">
        <f t="shared" si="134"/>
        <v>1877.4276994718334</v>
      </c>
      <c r="U495" s="101">
        <f t="shared" si="143"/>
        <v>634.57056242147962</v>
      </c>
      <c r="V495" s="304">
        <f t="shared" si="144"/>
        <v>37.54855398943667</v>
      </c>
      <c r="W495" s="308">
        <v>30</v>
      </c>
      <c r="X495" s="305">
        <f t="shared" si="145"/>
        <v>2579.5468158827498</v>
      </c>
      <c r="Y495" s="309">
        <f t="shared" si="146"/>
        <v>3.4462999999999999</v>
      </c>
    </row>
    <row r="496" spans="1:25" ht="15.75" customHeight="1" x14ac:dyDescent="0.2">
      <c r="A496" s="424">
        <v>479</v>
      </c>
      <c r="B496" s="301">
        <f t="shared" si="129"/>
        <v>55.514411693030212</v>
      </c>
      <c r="C496" s="302">
        <v>21700</v>
      </c>
      <c r="D496" s="303">
        <f t="shared" si="132"/>
        <v>4690.6738639309588</v>
      </c>
      <c r="E496" s="304">
        <f t="shared" si="135"/>
        <v>1585.4477660086638</v>
      </c>
      <c r="F496" s="304">
        <f t="shared" si="136"/>
        <v>93.813477278619175</v>
      </c>
      <c r="G496" s="101">
        <v>75</v>
      </c>
      <c r="H496" s="305">
        <f t="shared" si="137"/>
        <v>6444.9351072182417</v>
      </c>
      <c r="I496" s="309">
        <f t="shared" si="138"/>
        <v>8.6283999999999992</v>
      </c>
      <c r="J496" s="329">
        <f t="shared" si="130"/>
        <v>92.524019488383686</v>
      </c>
      <c r="K496" s="302">
        <v>21700</v>
      </c>
      <c r="L496" s="307">
        <f t="shared" si="133"/>
        <v>2814.404318358575</v>
      </c>
      <c r="M496" s="304">
        <f t="shared" si="139"/>
        <v>951.2686596051982</v>
      </c>
      <c r="N496" s="304">
        <f t="shared" si="140"/>
        <v>56.288086367171502</v>
      </c>
      <c r="O496" s="308">
        <v>45</v>
      </c>
      <c r="P496" s="305">
        <f t="shared" si="141"/>
        <v>3866.9610643309447</v>
      </c>
      <c r="Q496" s="309">
        <f t="shared" si="142"/>
        <v>5.1769999999999996</v>
      </c>
      <c r="R496" s="367">
        <f t="shared" si="131"/>
        <v>138.78602923257552</v>
      </c>
      <c r="S496" s="302">
        <v>21700</v>
      </c>
      <c r="T496" s="307">
        <f t="shared" si="134"/>
        <v>1876.2695455723838</v>
      </c>
      <c r="U496" s="101">
        <f t="shared" si="143"/>
        <v>634.17910640346565</v>
      </c>
      <c r="V496" s="304">
        <f t="shared" si="144"/>
        <v>37.52539091144768</v>
      </c>
      <c r="W496" s="308">
        <v>30</v>
      </c>
      <c r="X496" s="305">
        <f t="shared" si="145"/>
        <v>2577.9740428872969</v>
      </c>
      <c r="Y496" s="309">
        <f t="shared" si="146"/>
        <v>3.4514</v>
      </c>
    </row>
    <row r="497" spans="1:25" ht="15.75" customHeight="1" x14ac:dyDescent="0.2">
      <c r="A497" s="283">
        <v>480</v>
      </c>
      <c r="B497" s="301">
        <f t="shared" si="129"/>
        <v>55.548604727343502</v>
      </c>
      <c r="C497" s="302">
        <v>21700</v>
      </c>
      <c r="D497" s="303">
        <f t="shared" si="132"/>
        <v>4687.7865119773114</v>
      </c>
      <c r="E497" s="304">
        <f t="shared" si="135"/>
        <v>1584.471841048331</v>
      </c>
      <c r="F497" s="304">
        <f t="shared" si="136"/>
        <v>93.755730239546224</v>
      </c>
      <c r="G497" s="101">
        <v>75</v>
      </c>
      <c r="H497" s="305">
        <f t="shared" si="137"/>
        <v>6441.0140832651887</v>
      </c>
      <c r="I497" s="309">
        <f t="shared" si="138"/>
        <v>8.6410999999999998</v>
      </c>
      <c r="J497" s="329">
        <f t="shared" si="130"/>
        <v>92.581007878905837</v>
      </c>
      <c r="K497" s="302">
        <v>21700</v>
      </c>
      <c r="L497" s="307">
        <f t="shared" si="133"/>
        <v>2812.6719071863872</v>
      </c>
      <c r="M497" s="304">
        <f t="shared" si="139"/>
        <v>950.68310462899876</v>
      </c>
      <c r="N497" s="304">
        <f t="shared" si="140"/>
        <v>56.253438143727749</v>
      </c>
      <c r="O497" s="308">
        <v>45</v>
      </c>
      <c r="P497" s="305">
        <f t="shared" si="141"/>
        <v>3864.6084499591138</v>
      </c>
      <c r="Q497" s="309">
        <f t="shared" si="142"/>
        <v>5.1845999999999997</v>
      </c>
      <c r="R497" s="367">
        <f t="shared" si="131"/>
        <v>138.87151181835875</v>
      </c>
      <c r="S497" s="302">
        <v>21700</v>
      </c>
      <c r="T497" s="307">
        <f t="shared" si="134"/>
        <v>1875.1146047909247</v>
      </c>
      <c r="U497" s="101">
        <f t="shared" si="143"/>
        <v>633.78873641933251</v>
      </c>
      <c r="V497" s="304">
        <f t="shared" si="144"/>
        <v>37.502292095818497</v>
      </c>
      <c r="W497" s="308">
        <v>30</v>
      </c>
      <c r="X497" s="305">
        <f t="shared" si="145"/>
        <v>2576.4056333060757</v>
      </c>
      <c r="Y497" s="309">
        <f t="shared" si="146"/>
        <v>3.4563999999999999</v>
      </c>
    </row>
    <row r="498" spans="1:25" ht="15.75" customHeight="1" x14ac:dyDescent="0.2">
      <c r="A498" s="424">
        <v>481</v>
      </c>
      <c r="B498" s="301">
        <f t="shared" si="129"/>
        <v>55.582745099505452</v>
      </c>
      <c r="C498" s="302">
        <v>21700</v>
      </c>
      <c r="D498" s="303">
        <f t="shared" si="132"/>
        <v>4684.9071512000028</v>
      </c>
      <c r="E498" s="304">
        <f t="shared" si="135"/>
        <v>1583.4986171056007</v>
      </c>
      <c r="F498" s="304">
        <f t="shared" si="136"/>
        <v>93.698143024000061</v>
      </c>
      <c r="G498" s="101">
        <v>75</v>
      </c>
      <c r="H498" s="305">
        <f t="shared" si="137"/>
        <v>6437.1039113296038</v>
      </c>
      <c r="I498" s="309">
        <f t="shared" si="138"/>
        <v>8.6538000000000004</v>
      </c>
      <c r="J498" s="329">
        <f t="shared" si="130"/>
        <v>92.637908499175751</v>
      </c>
      <c r="K498" s="302">
        <v>21700</v>
      </c>
      <c r="L498" s="307">
        <f t="shared" si="133"/>
        <v>2810.9442907200018</v>
      </c>
      <c r="M498" s="304">
        <f t="shared" si="139"/>
        <v>950.09917026336052</v>
      </c>
      <c r="N498" s="304">
        <f t="shared" si="140"/>
        <v>56.218885814400039</v>
      </c>
      <c r="O498" s="308">
        <v>45</v>
      </c>
      <c r="P498" s="305">
        <f t="shared" si="141"/>
        <v>3862.2623467977623</v>
      </c>
      <c r="Q498" s="309">
        <f t="shared" si="142"/>
        <v>5.1923000000000004</v>
      </c>
      <c r="R498" s="367">
        <f t="shared" si="131"/>
        <v>138.95686274876363</v>
      </c>
      <c r="S498" s="302">
        <v>21700</v>
      </c>
      <c r="T498" s="307">
        <f t="shared" si="134"/>
        <v>1873.9628604800014</v>
      </c>
      <c r="U498" s="101">
        <f t="shared" si="143"/>
        <v>633.39944684224042</v>
      </c>
      <c r="V498" s="304">
        <f t="shared" si="144"/>
        <v>37.479257209600028</v>
      </c>
      <c r="W498" s="308">
        <v>30</v>
      </c>
      <c r="X498" s="305">
        <f t="shared" si="145"/>
        <v>2574.8415645318414</v>
      </c>
      <c r="Y498" s="309">
        <f t="shared" si="146"/>
        <v>3.4615</v>
      </c>
    </row>
    <row r="499" spans="1:25" ht="15.75" customHeight="1" x14ac:dyDescent="0.2">
      <c r="A499" s="424">
        <v>482</v>
      </c>
      <c r="B499" s="301">
        <f t="shared" si="129"/>
        <v>55.616833028258391</v>
      </c>
      <c r="C499" s="302">
        <v>21700</v>
      </c>
      <c r="D499" s="303">
        <f t="shared" si="132"/>
        <v>4682.0357402891532</v>
      </c>
      <c r="E499" s="304">
        <f t="shared" si="135"/>
        <v>1582.5280802177335</v>
      </c>
      <c r="F499" s="304">
        <f t="shared" si="136"/>
        <v>93.640714805783063</v>
      </c>
      <c r="G499" s="101">
        <v>75</v>
      </c>
      <c r="H499" s="305">
        <f t="shared" si="137"/>
        <v>6433.2045353126696</v>
      </c>
      <c r="I499" s="309">
        <f t="shared" si="138"/>
        <v>8.6663999999999994</v>
      </c>
      <c r="J499" s="329">
        <f t="shared" si="130"/>
        <v>92.694721713763983</v>
      </c>
      <c r="K499" s="302">
        <v>21700</v>
      </c>
      <c r="L499" s="307">
        <f t="shared" si="133"/>
        <v>2809.2214441734923</v>
      </c>
      <c r="M499" s="304">
        <f t="shared" si="139"/>
        <v>949.51684813064026</v>
      </c>
      <c r="N499" s="304">
        <f t="shared" si="140"/>
        <v>56.184428883469849</v>
      </c>
      <c r="O499" s="308">
        <v>45</v>
      </c>
      <c r="P499" s="305">
        <f t="shared" si="141"/>
        <v>3859.9227211876023</v>
      </c>
      <c r="Q499" s="309">
        <f t="shared" si="142"/>
        <v>5.1999000000000004</v>
      </c>
      <c r="R499" s="367">
        <f t="shared" si="131"/>
        <v>139.04208257064596</v>
      </c>
      <c r="S499" s="302">
        <v>21700</v>
      </c>
      <c r="T499" s="307">
        <f t="shared" si="134"/>
        <v>1872.8142961156614</v>
      </c>
      <c r="U499" s="101">
        <f t="shared" si="143"/>
        <v>633.0112320870935</v>
      </c>
      <c r="V499" s="304">
        <f t="shared" si="144"/>
        <v>37.456285922313228</v>
      </c>
      <c r="W499" s="308">
        <v>30</v>
      </c>
      <c r="X499" s="305">
        <f t="shared" si="145"/>
        <v>2573.2818141250682</v>
      </c>
      <c r="Y499" s="309">
        <f t="shared" si="146"/>
        <v>3.4666000000000001</v>
      </c>
    </row>
    <row r="500" spans="1:25" ht="15.75" customHeight="1" x14ac:dyDescent="0.2">
      <c r="A500" s="424">
        <v>483</v>
      </c>
      <c r="B500" s="301">
        <f t="shared" si="129"/>
        <v>55.650868730984541</v>
      </c>
      <c r="C500" s="302">
        <v>21700</v>
      </c>
      <c r="D500" s="303">
        <f t="shared" si="132"/>
        <v>4679.1722382406942</v>
      </c>
      <c r="E500" s="304">
        <f t="shared" si="135"/>
        <v>1581.5602165253545</v>
      </c>
      <c r="F500" s="304">
        <f t="shared" si="136"/>
        <v>93.583444764813891</v>
      </c>
      <c r="G500" s="101">
        <v>75</v>
      </c>
      <c r="H500" s="305">
        <f t="shared" si="137"/>
        <v>6429.3158995308622</v>
      </c>
      <c r="I500" s="309">
        <f t="shared" si="138"/>
        <v>8.6791</v>
      </c>
      <c r="J500" s="329">
        <f t="shared" si="130"/>
        <v>92.75144788497424</v>
      </c>
      <c r="K500" s="302">
        <v>21700</v>
      </c>
      <c r="L500" s="307">
        <f t="shared" si="133"/>
        <v>2807.5033429444165</v>
      </c>
      <c r="M500" s="304">
        <f t="shared" si="139"/>
        <v>948.93612991521275</v>
      </c>
      <c r="N500" s="304">
        <f t="shared" si="140"/>
        <v>56.15006685888833</v>
      </c>
      <c r="O500" s="308">
        <v>45</v>
      </c>
      <c r="P500" s="305">
        <f t="shared" si="141"/>
        <v>3857.5895397185177</v>
      </c>
      <c r="Q500" s="309">
        <f t="shared" si="142"/>
        <v>5.2074999999999996</v>
      </c>
      <c r="R500" s="367">
        <f t="shared" si="131"/>
        <v>139.12717182746135</v>
      </c>
      <c r="S500" s="302">
        <v>21700</v>
      </c>
      <c r="T500" s="307">
        <f t="shared" si="134"/>
        <v>1871.6688952962777</v>
      </c>
      <c r="U500" s="101">
        <f t="shared" si="143"/>
        <v>632.62408661014183</v>
      </c>
      <c r="V500" s="304">
        <f t="shared" si="144"/>
        <v>37.433377905925553</v>
      </c>
      <c r="W500" s="308">
        <v>30</v>
      </c>
      <c r="X500" s="305">
        <f t="shared" si="145"/>
        <v>2571.726359812345</v>
      </c>
      <c r="Y500" s="309">
        <f t="shared" si="146"/>
        <v>3.4716</v>
      </c>
    </row>
    <row r="501" spans="1:25" ht="15.75" customHeight="1" x14ac:dyDescent="0.2">
      <c r="A501" s="424">
        <v>484</v>
      </c>
      <c r="B501" s="301">
        <f t="shared" si="129"/>
        <v>55.684852423717359</v>
      </c>
      <c r="C501" s="302">
        <v>21700</v>
      </c>
      <c r="D501" s="303">
        <f t="shared" si="132"/>
        <v>4676.3166043534329</v>
      </c>
      <c r="E501" s="304">
        <f t="shared" si="135"/>
        <v>1580.5950122714601</v>
      </c>
      <c r="F501" s="304">
        <f t="shared" si="136"/>
        <v>93.526332087068667</v>
      </c>
      <c r="G501" s="101">
        <v>75</v>
      </c>
      <c r="H501" s="305">
        <f t="shared" si="137"/>
        <v>6425.4379487119622</v>
      </c>
      <c r="I501" s="309">
        <f t="shared" si="138"/>
        <v>8.6918000000000006</v>
      </c>
      <c r="J501" s="329">
        <f t="shared" si="130"/>
        <v>92.808087372862275</v>
      </c>
      <c r="K501" s="302">
        <v>21700</v>
      </c>
      <c r="L501" s="307">
        <f t="shared" si="133"/>
        <v>2805.7899626120598</v>
      </c>
      <c r="M501" s="304">
        <f t="shared" si="139"/>
        <v>948.35700736287606</v>
      </c>
      <c r="N501" s="304">
        <f t="shared" si="140"/>
        <v>56.115799252241196</v>
      </c>
      <c r="O501" s="308">
        <v>45</v>
      </c>
      <c r="P501" s="305">
        <f t="shared" si="141"/>
        <v>3855.2627692271772</v>
      </c>
      <c r="Q501" s="309">
        <f t="shared" si="142"/>
        <v>5.2150999999999996</v>
      </c>
      <c r="R501" s="367">
        <f t="shared" si="131"/>
        <v>139.2121310592934</v>
      </c>
      <c r="S501" s="302">
        <v>21700</v>
      </c>
      <c r="T501" s="307">
        <f t="shared" si="134"/>
        <v>1870.5266417413732</v>
      </c>
      <c r="U501" s="101">
        <f t="shared" si="143"/>
        <v>632.23800490858412</v>
      </c>
      <c r="V501" s="304">
        <f t="shared" si="144"/>
        <v>37.410532834827464</v>
      </c>
      <c r="W501" s="308">
        <v>30</v>
      </c>
      <c r="X501" s="305">
        <f t="shared" si="145"/>
        <v>2570.1751794847846</v>
      </c>
      <c r="Y501" s="309">
        <f t="shared" si="146"/>
        <v>3.4767000000000001</v>
      </c>
    </row>
    <row r="502" spans="1:25" ht="15.75" customHeight="1" x14ac:dyDescent="0.2">
      <c r="A502" s="424">
        <v>485</v>
      </c>
      <c r="B502" s="301">
        <f t="shared" si="129"/>
        <v>55.718784321152576</v>
      </c>
      <c r="C502" s="302">
        <v>21700</v>
      </c>
      <c r="D502" s="303">
        <f t="shared" si="132"/>
        <v>4673.4687982261694</v>
      </c>
      <c r="E502" s="304">
        <f t="shared" si="135"/>
        <v>1579.6324538004451</v>
      </c>
      <c r="F502" s="304">
        <f t="shared" si="136"/>
        <v>93.469375964523394</v>
      </c>
      <c r="G502" s="101">
        <v>75</v>
      </c>
      <c r="H502" s="305">
        <f t="shared" si="137"/>
        <v>6421.5706279911374</v>
      </c>
      <c r="I502" s="309">
        <f t="shared" si="138"/>
        <v>8.7043999999999997</v>
      </c>
      <c r="J502" s="329">
        <f t="shared" si="130"/>
        <v>92.864640535254296</v>
      </c>
      <c r="K502" s="302">
        <v>21700</v>
      </c>
      <c r="L502" s="307">
        <f t="shared" si="133"/>
        <v>2804.081278935701</v>
      </c>
      <c r="M502" s="304">
        <f t="shared" si="139"/>
        <v>947.77947228026687</v>
      </c>
      <c r="N502" s="304">
        <f t="shared" si="140"/>
        <v>56.081625578714018</v>
      </c>
      <c r="O502" s="308">
        <v>45</v>
      </c>
      <c r="P502" s="305">
        <f t="shared" si="141"/>
        <v>3852.9423767946819</v>
      </c>
      <c r="Q502" s="309">
        <f t="shared" si="142"/>
        <v>5.2226999999999997</v>
      </c>
      <c r="R502" s="367">
        <f t="shared" si="131"/>
        <v>139.29696080288144</v>
      </c>
      <c r="S502" s="302">
        <v>21700</v>
      </c>
      <c r="T502" s="307">
        <f t="shared" si="134"/>
        <v>1869.387519290467</v>
      </c>
      <c r="U502" s="101">
        <f t="shared" si="143"/>
        <v>631.85298152017776</v>
      </c>
      <c r="V502" s="304">
        <f t="shared" si="144"/>
        <v>37.387750385809341</v>
      </c>
      <c r="W502" s="308">
        <v>30</v>
      </c>
      <c r="X502" s="305">
        <f t="shared" si="145"/>
        <v>2568.6282511964541</v>
      </c>
      <c r="Y502" s="309">
        <f t="shared" si="146"/>
        <v>3.4817999999999998</v>
      </c>
    </row>
    <row r="503" spans="1:25" ht="15.75" customHeight="1" x14ac:dyDescent="0.2">
      <c r="A503" s="424">
        <v>486</v>
      </c>
      <c r="B503" s="301">
        <f t="shared" si="129"/>
        <v>55.752664636659325</v>
      </c>
      <c r="C503" s="302">
        <v>21700</v>
      </c>
      <c r="D503" s="303">
        <f t="shared" si="132"/>
        <v>4670.628779754823</v>
      </c>
      <c r="E503" s="304">
        <f t="shared" si="135"/>
        <v>1578.67252755713</v>
      </c>
      <c r="F503" s="304">
        <f t="shared" si="136"/>
        <v>93.412575595096456</v>
      </c>
      <c r="G503" s="101">
        <v>75</v>
      </c>
      <c r="H503" s="305">
        <f t="shared" si="137"/>
        <v>6417.7138829070491</v>
      </c>
      <c r="I503" s="309">
        <f t="shared" si="138"/>
        <v>8.7171000000000003</v>
      </c>
      <c r="J503" s="329">
        <f t="shared" si="130"/>
        <v>92.921107727765545</v>
      </c>
      <c r="K503" s="302">
        <v>21700</v>
      </c>
      <c r="L503" s="307">
        <f t="shared" si="133"/>
        <v>2802.3772678528935</v>
      </c>
      <c r="M503" s="304">
        <f t="shared" si="139"/>
        <v>947.20351653427792</v>
      </c>
      <c r="N503" s="304">
        <f t="shared" si="140"/>
        <v>56.047545357057871</v>
      </c>
      <c r="O503" s="308">
        <v>45</v>
      </c>
      <c r="P503" s="305">
        <f t="shared" si="141"/>
        <v>3850.6283297442296</v>
      </c>
      <c r="Q503" s="309">
        <f t="shared" si="142"/>
        <v>5.2302</v>
      </c>
      <c r="R503" s="367">
        <f t="shared" si="131"/>
        <v>139.38166159164831</v>
      </c>
      <c r="S503" s="302">
        <v>21700</v>
      </c>
      <c r="T503" s="307">
        <f t="shared" si="134"/>
        <v>1868.251511901929</v>
      </c>
      <c r="U503" s="101">
        <f t="shared" si="143"/>
        <v>631.46901102285199</v>
      </c>
      <c r="V503" s="304">
        <f t="shared" si="144"/>
        <v>37.365030238038578</v>
      </c>
      <c r="W503" s="308">
        <v>30</v>
      </c>
      <c r="X503" s="305">
        <f t="shared" si="145"/>
        <v>2567.0855531628199</v>
      </c>
      <c r="Y503" s="309">
        <f t="shared" si="146"/>
        <v>3.4868000000000001</v>
      </c>
    </row>
    <row r="504" spans="1:25" ht="15.75" customHeight="1" x14ac:dyDescent="0.2">
      <c r="A504" s="424">
        <v>487</v>
      </c>
      <c r="B504" s="301">
        <f t="shared" si="129"/>
        <v>55.78649358229098</v>
      </c>
      <c r="C504" s="302">
        <v>21700</v>
      </c>
      <c r="D504" s="303">
        <f t="shared" si="132"/>
        <v>4667.7965091296237</v>
      </c>
      <c r="E504" s="304">
        <f t="shared" si="135"/>
        <v>1577.7152200858127</v>
      </c>
      <c r="F504" s="304">
        <f t="shared" si="136"/>
        <v>93.355930182592473</v>
      </c>
      <c r="G504" s="101">
        <v>75</v>
      </c>
      <c r="H504" s="305">
        <f t="shared" si="137"/>
        <v>6413.867659398029</v>
      </c>
      <c r="I504" s="309">
        <f t="shared" si="138"/>
        <v>8.7296999999999993</v>
      </c>
      <c r="J504" s="329">
        <f t="shared" si="130"/>
        <v>92.977489303818302</v>
      </c>
      <c r="K504" s="302">
        <v>21700</v>
      </c>
      <c r="L504" s="307">
        <f t="shared" si="133"/>
        <v>2800.6779054777744</v>
      </c>
      <c r="M504" s="304">
        <f t="shared" si="139"/>
        <v>946.62913205148766</v>
      </c>
      <c r="N504" s="304">
        <f t="shared" si="140"/>
        <v>56.01355810955549</v>
      </c>
      <c r="O504" s="308">
        <v>45</v>
      </c>
      <c r="P504" s="305">
        <f t="shared" si="141"/>
        <v>3848.3205956388174</v>
      </c>
      <c r="Q504" s="309">
        <f t="shared" si="142"/>
        <v>5.2378</v>
      </c>
      <c r="R504" s="367">
        <f t="shared" si="131"/>
        <v>139.46623395572743</v>
      </c>
      <c r="S504" s="302">
        <v>21700</v>
      </c>
      <c r="T504" s="307">
        <f t="shared" si="134"/>
        <v>1867.1186036518498</v>
      </c>
      <c r="U504" s="101">
        <f t="shared" si="143"/>
        <v>631.08608803432514</v>
      </c>
      <c r="V504" s="304">
        <f t="shared" si="144"/>
        <v>37.342372073036998</v>
      </c>
      <c r="W504" s="308">
        <v>30</v>
      </c>
      <c r="X504" s="305">
        <f t="shared" si="145"/>
        <v>2565.5470637592121</v>
      </c>
      <c r="Y504" s="309">
        <f t="shared" si="146"/>
        <v>3.4918999999999998</v>
      </c>
    </row>
    <row r="505" spans="1:25" ht="15.75" customHeight="1" x14ac:dyDescent="0.2">
      <c r="A505" s="424">
        <v>488</v>
      </c>
      <c r="B505" s="301">
        <f t="shared" si="129"/>
        <v>55.820271368795964</v>
      </c>
      <c r="C505" s="302">
        <v>21700</v>
      </c>
      <c r="D505" s="303">
        <f t="shared" si="132"/>
        <v>4664.9719468323101</v>
      </c>
      <c r="E505" s="304">
        <f t="shared" si="135"/>
        <v>1576.7605180293206</v>
      </c>
      <c r="F505" s="304">
        <f t="shared" si="136"/>
        <v>93.299438936646197</v>
      </c>
      <c r="G505" s="101">
        <v>75</v>
      </c>
      <c r="H505" s="305">
        <f t="shared" si="137"/>
        <v>6410.0319037982763</v>
      </c>
      <c r="I505" s="309">
        <f t="shared" si="138"/>
        <v>8.7423000000000002</v>
      </c>
      <c r="J505" s="329">
        <f t="shared" si="130"/>
        <v>93.033785614659948</v>
      </c>
      <c r="K505" s="302">
        <v>21700</v>
      </c>
      <c r="L505" s="307">
        <f t="shared" si="133"/>
        <v>2798.9831680993861</v>
      </c>
      <c r="M505" s="304">
        <f t="shared" si="139"/>
        <v>946.05631081759248</v>
      </c>
      <c r="N505" s="304">
        <f t="shared" si="140"/>
        <v>55.979663361987726</v>
      </c>
      <c r="O505" s="308">
        <v>45</v>
      </c>
      <c r="P505" s="305">
        <f t="shared" si="141"/>
        <v>3846.0191422789662</v>
      </c>
      <c r="Q505" s="309">
        <f t="shared" si="142"/>
        <v>5.2454000000000001</v>
      </c>
      <c r="R505" s="367">
        <f t="shared" si="131"/>
        <v>139.55067842198991</v>
      </c>
      <c r="S505" s="302">
        <v>21700</v>
      </c>
      <c r="T505" s="307">
        <f t="shared" si="134"/>
        <v>1865.9887787329239</v>
      </c>
      <c r="U505" s="101">
        <f t="shared" si="143"/>
        <v>630.7042072117282</v>
      </c>
      <c r="V505" s="304">
        <f t="shared" si="144"/>
        <v>37.319775574658479</v>
      </c>
      <c r="W505" s="308">
        <v>30</v>
      </c>
      <c r="X505" s="305">
        <f t="shared" si="145"/>
        <v>2564.0127615193105</v>
      </c>
      <c r="Y505" s="309">
        <f t="shared" si="146"/>
        <v>3.4969000000000001</v>
      </c>
    </row>
    <row r="506" spans="1:25" ht="15.75" customHeight="1" x14ac:dyDescent="0.2">
      <c r="A506" s="424">
        <v>489</v>
      </c>
      <c r="B506" s="301">
        <f t="shared" si="129"/>
        <v>55.853998205628443</v>
      </c>
      <c r="C506" s="302">
        <v>21700</v>
      </c>
      <c r="D506" s="303">
        <f t="shared" si="132"/>
        <v>4662.1550536333725</v>
      </c>
      <c r="E506" s="304">
        <f t="shared" si="135"/>
        <v>1575.8084081280797</v>
      </c>
      <c r="F506" s="304">
        <f t="shared" si="136"/>
        <v>93.243101072667457</v>
      </c>
      <c r="G506" s="101">
        <v>75</v>
      </c>
      <c r="H506" s="305">
        <f t="shared" si="137"/>
        <v>6406.2065628341197</v>
      </c>
      <c r="I506" s="309">
        <f t="shared" si="138"/>
        <v>8.7550000000000008</v>
      </c>
      <c r="J506" s="329">
        <f t="shared" si="130"/>
        <v>93.089997009380738</v>
      </c>
      <c r="K506" s="302">
        <v>21700</v>
      </c>
      <c r="L506" s="307">
        <f t="shared" si="133"/>
        <v>2797.2930321800241</v>
      </c>
      <c r="M506" s="304">
        <f t="shared" si="139"/>
        <v>945.48504487684806</v>
      </c>
      <c r="N506" s="304">
        <f t="shared" si="140"/>
        <v>55.945860643600483</v>
      </c>
      <c r="O506" s="308">
        <v>45</v>
      </c>
      <c r="P506" s="305">
        <f t="shared" si="141"/>
        <v>3843.7239377004726</v>
      </c>
      <c r="Q506" s="309">
        <f t="shared" si="142"/>
        <v>5.2530000000000001</v>
      </c>
      <c r="R506" s="367">
        <f t="shared" si="131"/>
        <v>139.63499551407111</v>
      </c>
      <c r="S506" s="302">
        <v>21700</v>
      </c>
      <c r="T506" s="307">
        <f t="shared" si="134"/>
        <v>1864.8620214533494</v>
      </c>
      <c r="U506" s="101">
        <f t="shared" si="143"/>
        <v>630.32336325123208</v>
      </c>
      <c r="V506" s="304">
        <f t="shared" si="144"/>
        <v>37.297240429066989</v>
      </c>
      <c r="W506" s="308">
        <v>30</v>
      </c>
      <c r="X506" s="305">
        <f t="shared" si="145"/>
        <v>2562.4826251336485</v>
      </c>
      <c r="Y506" s="309">
        <f t="shared" si="146"/>
        <v>3.5019999999999998</v>
      </c>
    </row>
    <row r="507" spans="1:25" ht="15.75" customHeight="1" x14ac:dyDescent="0.2">
      <c r="A507" s="283">
        <v>490</v>
      </c>
      <c r="B507" s="301">
        <f t="shared" si="129"/>
        <v>55.887674300958906</v>
      </c>
      <c r="C507" s="302">
        <v>21700</v>
      </c>
      <c r="D507" s="303">
        <f t="shared" si="132"/>
        <v>4659.3457905893238</v>
      </c>
      <c r="E507" s="304">
        <f t="shared" si="135"/>
        <v>1574.8588772191913</v>
      </c>
      <c r="F507" s="304">
        <f t="shared" si="136"/>
        <v>93.186915811786477</v>
      </c>
      <c r="G507" s="101">
        <v>75</v>
      </c>
      <c r="H507" s="305">
        <f t="shared" si="137"/>
        <v>6402.3915836203014</v>
      </c>
      <c r="I507" s="309">
        <f t="shared" si="138"/>
        <v>8.7675999999999998</v>
      </c>
      <c r="J507" s="329">
        <f t="shared" si="130"/>
        <v>93.146123834931515</v>
      </c>
      <c r="K507" s="302">
        <v>21700</v>
      </c>
      <c r="L507" s="307">
        <f t="shared" si="133"/>
        <v>2795.6074743535942</v>
      </c>
      <c r="M507" s="304">
        <f t="shared" si="139"/>
        <v>944.91532633151473</v>
      </c>
      <c r="N507" s="304">
        <f t="shared" si="140"/>
        <v>55.912149487071886</v>
      </c>
      <c r="O507" s="308">
        <v>45</v>
      </c>
      <c r="P507" s="305">
        <f t="shared" si="141"/>
        <v>3841.4349501721808</v>
      </c>
      <c r="Q507" s="309">
        <f t="shared" si="142"/>
        <v>5.2606000000000002</v>
      </c>
      <c r="R507" s="367">
        <f t="shared" si="131"/>
        <v>139.71918575239727</v>
      </c>
      <c r="S507" s="302">
        <v>21700</v>
      </c>
      <c r="T507" s="307">
        <f t="shared" si="134"/>
        <v>1863.7383162357291</v>
      </c>
      <c r="U507" s="101">
        <f t="shared" si="143"/>
        <v>629.94355088767634</v>
      </c>
      <c r="V507" s="304">
        <f t="shared" si="144"/>
        <v>37.274766324714584</v>
      </c>
      <c r="W507" s="308">
        <v>30</v>
      </c>
      <c r="X507" s="305">
        <f t="shared" si="145"/>
        <v>2560.9566334481201</v>
      </c>
      <c r="Y507" s="309">
        <f t="shared" si="146"/>
        <v>3.5070000000000001</v>
      </c>
    </row>
    <row r="508" spans="1:25" ht="15.75" customHeight="1" x14ac:dyDescent="0.2">
      <c r="A508" s="424">
        <v>491</v>
      </c>
      <c r="B508" s="301">
        <f t="shared" si="129"/>
        <v>55.921299861684624</v>
      </c>
      <c r="C508" s="302">
        <v>21700</v>
      </c>
      <c r="D508" s="303">
        <f t="shared" si="132"/>
        <v>4656.5441190400015</v>
      </c>
      <c r="E508" s="304">
        <f t="shared" si="135"/>
        <v>1573.9119122355203</v>
      </c>
      <c r="F508" s="304">
        <f t="shared" si="136"/>
        <v>93.130882380800031</v>
      </c>
      <c r="G508" s="101">
        <v>75</v>
      </c>
      <c r="H508" s="305">
        <f t="shared" si="137"/>
        <v>6398.5869136563224</v>
      </c>
      <c r="I508" s="309">
        <f t="shared" si="138"/>
        <v>8.7802000000000007</v>
      </c>
      <c r="J508" s="329">
        <f t="shared" si="130"/>
        <v>93.202166436141042</v>
      </c>
      <c r="K508" s="302">
        <v>21700</v>
      </c>
      <c r="L508" s="307">
        <f t="shared" si="133"/>
        <v>2793.9264714240007</v>
      </c>
      <c r="M508" s="304">
        <f t="shared" si="139"/>
        <v>944.34714734131217</v>
      </c>
      <c r="N508" s="304">
        <f t="shared" si="140"/>
        <v>55.878529428480014</v>
      </c>
      <c r="O508" s="308">
        <v>45</v>
      </c>
      <c r="P508" s="305">
        <f t="shared" si="141"/>
        <v>3839.1521481937925</v>
      </c>
      <c r="Q508" s="309">
        <f t="shared" si="142"/>
        <v>5.2680999999999996</v>
      </c>
      <c r="R508" s="367">
        <f t="shared" si="131"/>
        <v>139.80324965421156</v>
      </c>
      <c r="S508" s="302">
        <v>21700</v>
      </c>
      <c r="T508" s="307">
        <f t="shared" si="134"/>
        <v>1862.6176476160008</v>
      </c>
      <c r="U508" s="101">
        <f t="shared" si="143"/>
        <v>629.56476489420822</v>
      </c>
      <c r="V508" s="304">
        <f t="shared" si="144"/>
        <v>37.252352952320017</v>
      </c>
      <c r="W508" s="308">
        <v>30</v>
      </c>
      <c r="X508" s="305">
        <f t="shared" si="145"/>
        <v>2559.434765462529</v>
      </c>
      <c r="Y508" s="309">
        <f t="shared" si="146"/>
        <v>3.5121000000000002</v>
      </c>
    </row>
    <row r="509" spans="1:25" ht="15.75" customHeight="1" x14ac:dyDescent="0.2">
      <c r="A509" s="424">
        <v>492</v>
      </c>
      <c r="B509" s="301">
        <f t="shared" si="129"/>
        <v>55.954875093440002</v>
      </c>
      <c r="C509" s="302">
        <v>21700</v>
      </c>
      <c r="D509" s="303">
        <f t="shared" si="132"/>
        <v>4653.7500006059099</v>
      </c>
      <c r="E509" s="304">
        <f t="shared" si="135"/>
        <v>1572.9675002047975</v>
      </c>
      <c r="F509" s="304">
        <f t="shared" si="136"/>
        <v>93.075000012118196</v>
      </c>
      <c r="G509" s="101">
        <v>75</v>
      </c>
      <c r="H509" s="305">
        <f t="shared" si="137"/>
        <v>6394.7925008228258</v>
      </c>
      <c r="I509" s="309">
        <f t="shared" si="138"/>
        <v>8.7927999999999997</v>
      </c>
      <c r="J509" s="329">
        <f t="shared" si="130"/>
        <v>93.258125155733339</v>
      </c>
      <c r="K509" s="302">
        <v>21700</v>
      </c>
      <c r="L509" s="307">
        <f t="shared" si="133"/>
        <v>2792.250000363546</v>
      </c>
      <c r="M509" s="304">
        <f t="shared" si="139"/>
        <v>943.78050012287849</v>
      </c>
      <c r="N509" s="304">
        <f t="shared" si="140"/>
        <v>55.845000007270919</v>
      </c>
      <c r="O509" s="308">
        <v>45</v>
      </c>
      <c r="P509" s="305">
        <f t="shared" si="141"/>
        <v>3836.8755004936952</v>
      </c>
      <c r="Q509" s="309">
        <f t="shared" si="142"/>
        <v>5.2756999999999996</v>
      </c>
      <c r="R509" s="367">
        <f t="shared" si="131"/>
        <v>139.8871877336</v>
      </c>
      <c r="S509" s="302">
        <v>21700</v>
      </c>
      <c r="T509" s="307">
        <f t="shared" si="134"/>
        <v>1861.5000002423637</v>
      </c>
      <c r="U509" s="101">
        <f t="shared" si="143"/>
        <v>629.18700008191888</v>
      </c>
      <c r="V509" s="304">
        <f t="shared" si="144"/>
        <v>37.230000004847277</v>
      </c>
      <c r="W509" s="308">
        <v>30</v>
      </c>
      <c r="X509" s="305">
        <f t="shared" si="145"/>
        <v>2557.9170003291297</v>
      </c>
      <c r="Y509" s="309">
        <f t="shared" si="146"/>
        <v>3.5171000000000001</v>
      </c>
    </row>
    <row r="510" spans="1:25" ht="15.75" customHeight="1" x14ac:dyDescent="0.2">
      <c r="A510" s="424">
        <v>493</v>
      </c>
      <c r="B510" s="301">
        <f t="shared" si="129"/>
        <v>55.988400200606861</v>
      </c>
      <c r="C510" s="302">
        <v>21700</v>
      </c>
      <c r="D510" s="303">
        <f t="shared" si="132"/>
        <v>4650.9633971855746</v>
      </c>
      <c r="E510" s="304">
        <f t="shared" si="135"/>
        <v>1572.0256282487242</v>
      </c>
      <c r="F510" s="304">
        <f t="shared" si="136"/>
        <v>93.019267943711498</v>
      </c>
      <c r="G510" s="101">
        <v>75</v>
      </c>
      <c r="H510" s="305">
        <f t="shared" si="137"/>
        <v>6391.0082933780104</v>
      </c>
      <c r="I510" s="309">
        <f t="shared" si="138"/>
        <v>8.8054000000000006</v>
      </c>
      <c r="J510" s="329">
        <f t="shared" si="130"/>
        <v>93.314000334344769</v>
      </c>
      <c r="K510" s="302">
        <v>21700</v>
      </c>
      <c r="L510" s="307">
        <f t="shared" si="133"/>
        <v>2790.5780383113452</v>
      </c>
      <c r="M510" s="304">
        <f t="shared" si="139"/>
        <v>943.21537694923461</v>
      </c>
      <c r="N510" s="304">
        <f t="shared" si="140"/>
        <v>55.811560766226904</v>
      </c>
      <c r="O510" s="308">
        <v>45</v>
      </c>
      <c r="P510" s="305">
        <f t="shared" si="141"/>
        <v>3834.604976026807</v>
      </c>
      <c r="Q510" s="309">
        <f t="shared" si="142"/>
        <v>5.2831999999999999</v>
      </c>
      <c r="R510" s="367">
        <f t="shared" si="131"/>
        <v>139.97100050151715</v>
      </c>
      <c r="S510" s="302">
        <v>21700</v>
      </c>
      <c r="T510" s="307">
        <f t="shared" si="134"/>
        <v>1860.38535887423</v>
      </c>
      <c r="U510" s="101">
        <f t="shared" si="143"/>
        <v>628.81025129948966</v>
      </c>
      <c r="V510" s="304">
        <f t="shared" si="144"/>
        <v>37.2077071774846</v>
      </c>
      <c r="W510" s="308">
        <v>30</v>
      </c>
      <c r="X510" s="305">
        <f t="shared" si="145"/>
        <v>2556.4033173512044</v>
      </c>
      <c r="Y510" s="309">
        <f t="shared" si="146"/>
        <v>3.5222000000000002</v>
      </c>
    </row>
    <row r="511" spans="1:25" ht="15.75" customHeight="1" x14ac:dyDescent="0.2">
      <c r="A511" s="424">
        <v>494</v>
      </c>
      <c r="B511" s="301">
        <f t="shared" si="129"/>
        <v>56.021875386324581</v>
      </c>
      <c r="C511" s="302">
        <v>21700</v>
      </c>
      <c r="D511" s="303">
        <f t="shared" si="132"/>
        <v>4648.1842709529483</v>
      </c>
      <c r="E511" s="304">
        <f t="shared" si="135"/>
        <v>1571.0862835820963</v>
      </c>
      <c r="F511" s="304">
        <f t="shared" si="136"/>
        <v>92.963685419058962</v>
      </c>
      <c r="G511" s="101">
        <v>75</v>
      </c>
      <c r="H511" s="305">
        <f t="shared" si="137"/>
        <v>6387.2342399541039</v>
      </c>
      <c r="I511" s="309">
        <f t="shared" si="138"/>
        <v>8.8179999999999996</v>
      </c>
      <c r="J511" s="329">
        <f t="shared" si="130"/>
        <v>93.369792310540973</v>
      </c>
      <c r="K511" s="302">
        <v>21700</v>
      </c>
      <c r="L511" s="307">
        <f t="shared" si="133"/>
        <v>2788.9105625717689</v>
      </c>
      <c r="M511" s="304">
        <f t="shared" si="139"/>
        <v>942.6517701492578</v>
      </c>
      <c r="N511" s="304">
        <f t="shared" si="140"/>
        <v>55.77821125143538</v>
      </c>
      <c r="O511" s="308">
        <v>45</v>
      </c>
      <c r="P511" s="305">
        <f t="shared" si="141"/>
        <v>3832.3405439724625</v>
      </c>
      <c r="Q511" s="309">
        <f t="shared" si="142"/>
        <v>5.2907999999999999</v>
      </c>
      <c r="R511" s="367">
        <f t="shared" si="131"/>
        <v>140.05468846581144</v>
      </c>
      <c r="S511" s="302">
        <v>21700</v>
      </c>
      <c r="T511" s="307">
        <f t="shared" si="134"/>
        <v>1859.2737083811794</v>
      </c>
      <c r="U511" s="101">
        <f t="shared" si="143"/>
        <v>628.43451343283857</v>
      </c>
      <c r="V511" s="304">
        <f t="shared" si="144"/>
        <v>37.185474167623589</v>
      </c>
      <c r="W511" s="308">
        <v>30</v>
      </c>
      <c r="X511" s="305">
        <f t="shared" si="145"/>
        <v>2554.8936959816415</v>
      </c>
      <c r="Y511" s="309">
        <f t="shared" si="146"/>
        <v>3.5272000000000001</v>
      </c>
    </row>
    <row r="512" spans="1:25" ht="15.75" customHeight="1" x14ac:dyDescent="0.2">
      <c r="A512" s="424">
        <v>495</v>
      </c>
      <c r="B512" s="301">
        <f t="shared" si="129"/>
        <v>56.055300852500103</v>
      </c>
      <c r="C512" s="302">
        <v>21700</v>
      </c>
      <c r="D512" s="303">
        <f t="shared" si="132"/>
        <v>4645.41258435483</v>
      </c>
      <c r="E512" s="304">
        <f t="shared" si="135"/>
        <v>1570.1494535119323</v>
      </c>
      <c r="F512" s="304">
        <f t="shared" si="136"/>
        <v>92.908251687096595</v>
      </c>
      <c r="G512" s="101">
        <v>75</v>
      </c>
      <c r="H512" s="305">
        <f t="shared" si="137"/>
        <v>6383.4702895538594</v>
      </c>
      <c r="I512" s="309">
        <f t="shared" si="138"/>
        <v>8.8306000000000004</v>
      </c>
      <c r="J512" s="329">
        <f t="shared" si="130"/>
        <v>93.425501420833513</v>
      </c>
      <c r="K512" s="302">
        <v>21700</v>
      </c>
      <c r="L512" s="307">
        <f t="shared" si="133"/>
        <v>2787.2475506128976</v>
      </c>
      <c r="M512" s="304">
        <f t="shared" si="139"/>
        <v>942.08967210715934</v>
      </c>
      <c r="N512" s="304">
        <f t="shared" si="140"/>
        <v>55.744951012257957</v>
      </c>
      <c r="O512" s="308">
        <v>45</v>
      </c>
      <c r="P512" s="305">
        <f t="shared" si="141"/>
        <v>3830.0821737323149</v>
      </c>
      <c r="Q512" s="309">
        <f t="shared" si="142"/>
        <v>5.2983000000000002</v>
      </c>
      <c r="R512" s="367">
        <f t="shared" si="131"/>
        <v>140.13825213125025</v>
      </c>
      <c r="S512" s="302">
        <v>21700</v>
      </c>
      <c r="T512" s="307">
        <f t="shared" si="134"/>
        <v>1858.1650337419319</v>
      </c>
      <c r="U512" s="101">
        <f t="shared" si="143"/>
        <v>628.05978140477293</v>
      </c>
      <c r="V512" s="304">
        <f t="shared" si="144"/>
        <v>37.163300674838638</v>
      </c>
      <c r="W512" s="308">
        <v>30</v>
      </c>
      <c r="X512" s="305">
        <f t="shared" si="145"/>
        <v>2553.3881158215436</v>
      </c>
      <c r="Y512" s="309">
        <f t="shared" si="146"/>
        <v>3.5322</v>
      </c>
    </row>
    <row r="513" spans="1:25" ht="15.75" customHeight="1" x14ac:dyDescent="0.2">
      <c r="A513" s="424">
        <v>496</v>
      </c>
      <c r="B513" s="301">
        <f t="shared" si="129"/>
        <v>56.08867679981801</v>
      </c>
      <c r="C513" s="302">
        <v>21700</v>
      </c>
      <c r="D513" s="303">
        <f t="shared" si="132"/>
        <v>4642.6483001083197</v>
      </c>
      <c r="E513" s="304">
        <f t="shared" si="135"/>
        <v>1569.215125436612</v>
      </c>
      <c r="F513" s="304">
        <f t="shared" si="136"/>
        <v>92.852966002166397</v>
      </c>
      <c r="G513" s="101">
        <v>75</v>
      </c>
      <c r="H513" s="305">
        <f t="shared" si="137"/>
        <v>6379.7163915470983</v>
      </c>
      <c r="I513" s="309">
        <f t="shared" si="138"/>
        <v>8.8430999999999997</v>
      </c>
      <c r="J513" s="329">
        <f t="shared" si="130"/>
        <v>93.481127999696682</v>
      </c>
      <c r="K513" s="302">
        <v>21700</v>
      </c>
      <c r="L513" s="307">
        <f t="shared" si="133"/>
        <v>2785.5889800649916</v>
      </c>
      <c r="M513" s="304">
        <f t="shared" si="139"/>
        <v>941.52907526196702</v>
      </c>
      <c r="N513" s="304">
        <f t="shared" si="140"/>
        <v>55.711779601299831</v>
      </c>
      <c r="O513" s="308">
        <v>45</v>
      </c>
      <c r="P513" s="305">
        <f t="shared" si="141"/>
        <v>3827.8298349282586</v>
      </c>
      <c r="Q513" s="309">
        <f t="shared" si="142"/>
        <v>5.3059000000000003</v>
      </c>
      <c r="R513" s="367">
        <f t="shared" si="131"/>
        <v>140.22169199954502</v>
      </c>
      <c r="S513" s="302">
        <v>21700</v>
      </c>
      <c r="T513" s="307">
        <f t="shared" si="134"/>
        <v>1857.0593200433277</v>
      </c>
      <c r="U513" s="101">
        <f t="shared" si="143"/>
        <v>627.68605017464472</v>
      </c>
      <c r="V513" s="304">
        <f t="shared" si="144"/>
        <v>37.141186400866552</v>
      </c>
      <c r="W513" s="308">
        <v>30</v>
      </c>
      <c r="X513" s="305">
        <f t="shared" si="145"/>
        <v>2551.8865566188388</v>
      </c>
      <c r="Y513" s="309">
        <f t="shared" si="146"/>
        <v>3.5373000000000001</v>
      </c>
    </row>
    <row r="514" spans="1:25" ht="15.75" customHeight="1" x14ac:dyDescent="0.2">
      <c r="A514" s="424">
        <v>497</v>
      </c>
      <c r="B514" s="301">
        <f t="shared" si="129"/>
        <v>56.122003427750208</v>
      </c>
      <c r="C514" s="302">
        <v>21700</v>
      </c>
      <c r="D514" s="303">
        <f t="shared" si="132"/>
        <v>4639.8913811983057</v>
      </c>
      <c r="E514" s="304">
        <f t="shared" si="135"/>
        <v>1568.2832868450271</v>
      </c>
      <c r="F514" s="304">
        <f t="shared" si="136"/>
        <v>92.797827623966114</v>
      </c>
      <c r="G514" s="101">
        <v>75</v>
      </c>
      <c r="H514" s="305">
        <f t="shared" si="137"/>
        <v>6375.972495667299</v>
      </c>
      <c r="I514" s="309">
        <f t="shared" si="138"/>
        <v>8.8557000000000006</v>
      </c>
      <c r="J514" s="329">
        <f t="shared" si="130"/>
        <v>93.536672379583678</v>
      </c>
      <c r="K514" s="302">
        <v>21700</v>
      </c>
      <c r="L514" s="307">
        <f t="shared" si="133"/>
        <v>2783.9348287189841</v>
      </c>
      <c r="M514" s="304">
        <f t="shared" si="139"/>
        <v>940.96997210701659</v>
      </c>
      <c r="N514" s="304">
        <f t="shared" si="140"/>
        <v>55.678696574379686</v>
      </c>
      <c r="O514" s="308">
        <v>45</v>
      </c>
      <c r="P514" s="305">
        <f t="shared" si="141"/>
        <v>3825.5834974003801</v>
      </c>
      <c r="Q514" s="309">
        <f t="shared" si="142"/>
        <v>5.3133999999999997</v>
      </c>
      <c r="R514" s="367">
        <f t="shared" si="131"/>
        <v>140.3050085693755</v>
      </c>
      <c r="S514" s="302">
        <v>21700</v>
      </c>
      <c r="T514" s="307">
        <f t="shared" si="134"/>
        <v>1855.9565524793229</v>
      </c>
      <c r="U514" s="101">
        <f t="shared" si="143"/>
        <v>627.31331473801106</v>
      </c>
      <c r="V514" s="304">
        <f t="shared" si="144"/>
        <v>37.119131049586457</v>
      </c>
      <c r="W514" s="308">
        <v>30</v>
      </c>
      <c r="X514" s="305">
        <f t="shared" si="145"/>
        <v>2550.3889982669202</v>
      </c>
      <c r="Y514" s="309">
        <f t="shared" si="146"/>
        <v>3.5423</v>
      </c>
    </row>
    <row r="515" spans="1:25" ht="15.75" customHeight="1" x14ac:dyDescent="0.2">
      <c r="A515" s="424">
        <v>498</v>
      </c>
      <c r="B515" s="301">
        <f t="shared" si="129"/>
        <v>56.155280934565788</v>
      </c>
      <c r="C515" s="302">
        <v>21700</v>
      </c>
      <c r="D515" s="303">
        <f t="shared" si="132"/>
        <v>4637.1417908749791</v>
      </c>
      <c r="E515" s="304">
        <f t="shared" si="135"/>
        <v>1567.3539253157428</v>
      </c>
      <c r="F515" s="304">
        <f t="shared" si="136"/>
        <v>92.742835817499582</v>
      </c>
      <c r="G515" s="101">
        <v>75</v>
      </c>
      <c r="H515" s="305">
        <f t="shared" si="137"/>
        <v>6372.2385520082216</v>
      </c>
      <c r="I515" s="309">
        <f t="shared" si="138"/>
        <v>8.8682999999999996</v>
      </c>
      <c r="J515" s="329">
        <f t="shared" si="130"/>
        <v>93.592134890942987</v>
      </c>
      <c r="K515" s="302">
        <v>21700</v>
      </c>
      <c r="L515" s="307">
        <f t="shared" si="133"/>
        <v>2782.2850745249875</v>
      </c>
      <c r="M515" s="304">
        <f t="shared" si="139"/>
        <v>940.41235518944563</v>
      </c>
      <c r="N515" s="304">
        <f t="shared" si="140"/>
        <v>55.645701490499754</v>
      </c>
      <c r="O515" s="308">
        <v>45</v>
      </c>
      <c r="P515" s="305">
        <f t="shared" si="141"/>
        <v>3823.3431312049333</v>
      </c>
      <c r="Q515" s="309">
        <f t="shared" si="142"/>
        <v>5.3209999999999997</v>
      </c>
      <c r="R515" s="367">
        <f t="shared" si="131"/>
        <v>140.38820233641445</v>
      </c>
      <c r="S515" s="302">
        <v>21700</v>
      </c>
      <c r="T515" s="307">
        <f t="shared" si="134"/>
        <v>1854.8567163499922</v>
      </c>
      <c r="U515" s="101">
        <f t="shared" si="143"/>
        <v>626.94157012629728</v>
      </c>
      <c r="V515" s="304">
        <f t="shared" si="144"/>
        <v>37.097134326999843</v>
      </c>
      <c r="W515" s="308">
        <v>30</v>
      </c>
      <c r="X515" s="305">
        <f t="shared" si="145"/>
        <v>2548.8954208032892</v>
      </c>
      <c r="Y515" s="309">
        <f t="shared" si="146"/>
        <v>3.5472999999999999</v>
      </c>
    </row>
    <row r="516" spans="1:25" ht="15.75" customHeight="1" x14ac:dyDescent="0.2">
      <c r="A516" s="424">
        <v>499</v>
      </c>
      <c r="B516" s="301">
        <f t="shared" si="129"/>
        <v>56.188509517340655</v>
      </c>
      <c r="C516" s="302">
        <v>21700</v>
      </c>
      <c r="D516" s="303">
        <f t="shared" si="132"/>
        <v>4634.3994926513669</v>
      </c>
      <c r="E516" s="304">
        <f t="shared" si="135"/>
        <v>1566.427028516162</v>
      </c>
      <c r="F516" s="304">
        <f t="shared" si="136"/>
        <v>92.687989853027346</v>
      </c>
      <c r="G516" s="101">
        <v>75</v>
      </c>
      <c r="H516" s="305">
        <f t="shared" si="137"/>
        <v>6368.5145110205558</v>
      </c>
      <c r="I516" s="309">
        <f t="shared" si="138"/>
        <v>8.8808000000000007</v>
      </c>
      <c r="J516" s="329">
        <f t="shared" si="130"/>
        <v>93.647515862234428</v>
      </c>
      <c r="K516" s="302">
        <v>21700</v>
      </c>
      <c r="L516" s="307">
        <f t="shared" si="133"/>
        <v>2780.6396955908194</v>
      </c>
      <c r="M516" s="304">
        <f t="shared" si="139"/>
        <v>939.8562171096969</v>
      </c>
      <c r="N516" s="304">
        <f t="shared" si="140"/>
        <v>55.612793911816389</v>
      </c>
      <c r="O516" s="308">
        <v>45</v>
      </c>
      <c r="P516" s="305">
        <f t="shared" si="141"/>
        <v>3821.1087066123328</v>
      </c>
      <c r="Q516" s="309">
        <f t="shared" si="142"/>
        <v>5.3285</v>
      </c>
      <c r="R516" s="367">
        <f t="shared" si="131"/>
        <v>140.47127379335163</v>
      </c>
      <c r="S516" s="302">
        <v>21700</v>
      </c>
      <c r="T516" s="307">
        <f t="shared" si="134"/>
        <v>1853.7597970605468</v>
      </c>
      <c r="U516" s="101">
        <f t="shared" si="143"/>
        <v>626.57081140646471</v>
      </c>
      <c r="V516" s="304">
        <f t="shared" si="144"/>
        <v>37.075195941210936</v>
      </c>
      <c r="W516" s="308">
        <v>30</v>
      </c>
      <c r="X516" s="305">
        <f t="shared" si="145"/>
        <v>2547.4058044082226</v>
      </c>
      <c r="Y516" s="309">
        <f t="shared" si="146"/>
        <v>3.5522999999999998</v>
      </c>
    </row>
    <row r="517" spans="1:25" ht="15.75" customHeight="1" thickBot="1" x14ac:dyDescent="0.25">
      <c r="A517" s="284">
        <v>500</v>
      </c>
      <c r="B517" s="310">
        <f t="shared" si="129"/>
        <v>56.221689371967038</v>
      </c>
      <c r="C517" s="311">
        <v>21700</v>
      </c>
      <c r="D517" s="312">
        <f t="shared" si="132"/>
        <v>4631.6644503009065</v>
      </c>
      <c r="E517" s="313">
        <f t="shared" si="135"/>
        <v>1565.5025842017062</v>
      </c>
      <c r="F517" s="313">
        <f t="shared" si="136"/>
        <v>92.633289006018131</v>
      </c>
      <c r="G517" s="115">
        <v>75</v>
      </c>
      <c r="H517" s="314">
        <f t="shared" si="137"/>
        <v>6364.8003235086308</v>
      </c>
      <c r="I517" s="318">
        <f t="shared" si="138"/>
        <v>8.8933999999999997</v>
      </c>
      <c r="J517" s="331">
        <f t="shared" si="130"/>
        <v>93.702815619945071</v>
      </c>
      <c r="K517" s="311">
        <v>21700</v>
      </c>
      <c r="L517" s="316">
        <f t="shared" si="133"/>
        <v>2778.9986701805437</v>
      </c>
      <c r="M517" s="313">
        <f t="shared" si="139"/>
        <v>939.30155052102373</v>
      </c>
      <c r="N517" s="313">
        <f t="shared" si="140"/>
        <v>55.579973403610879</v>
      </c>
      <c r="O517" s="317">
        <v>45</v>
      </c>
      <c r="P517" s="314">
        <f t="shared" si="141"/>
        <v>3818.8801941051784</v>
      </c>
      <c r="Q517" s="318">
        <f t="shared" si="142"/>
        <v>5.3360000000000003</v>
      </c>
      <c r="R517" s="368">
        <f t="shared" si="131"/>
        <v>140.55422342991758</v>
      </c>
      <c r="S517" s="311">
        <v>21700</v>
      </c>
      <c r="T517" s="316">
        <f t="shared" si="134"/>
        <v>1852.6657801203626</v>
      </c>
      <c r="U517" s="115">
        <f t="shared" si="143"/>
        <v>626.20103368068249</v>
      </c>
      <c r="V517" s="313">
        <f t="shared" si="144"/>
        <v>37.053315602407253</v>
      </c>
      <c r="W517" s="317">
        <v>30</v>
      </c>
      <c r="X517" s="314">
        <f t="shared" si="145"/>
        <v>2545.9201294034524</v>
      </c>
      <c r="Y517" s="318">
        <f t="shared" si="146"/>
        <v>3.5573000000000001</v>
      </c>
    </row>
    <row r="518" spans="1:25" ht="15.75" customHeight="1" x14ac:dyDescent="0.2">
      <c r="A518" s="426">
        <v>501</v>
      </c>
      <c r="B518" s="319">
        <f>42.18/0.75</f>
        <v>56.24</v>
      </c>
      <c r="C518" s="320">
        <v>21700</v>
      </c>
      <c r="D518" s="321">
        <f t="shared" si="132"/>
        <v>4630.156472261735</v>
      </c>
      <c r="E518" s="322">
        <f t="shared" si="135"/>
        <v>1564.9928876244662</v>
      </c>
      <c r="F518" s="322">
        <f t="shared" si="136"/>
        <v>92.6031294452347</v>
      </c>
      <c r="G518" s="106">
        <v>75</v>
      </c>
      <c r="H518" s="323">
        <f t="shared" si="137"/>
        <v>6362.7524893314367</v>
      </c>
      <c r="I518" s="328">
        <f t="shared" si="138"/>
        <v>8.9083000000000006</v>
      </c>
      <c r="J518" s="324">
        <f>(42.18/0.75)/0.6</f>
        <v>93.733333333333334</v>
      </c>
      <c r="K518" s="320">
        <v>21700</v>
      </c>
      <c r="L518" s="325">
        <f t="shared" si="133"/>
        <v>2778.0938833570408</v>
      </c>
      <c r="M518" s="322">
        <f t="shared" si="139"/>
        <v>938.99573257467966</v>
      </c>
      <c r="N518" s="322">
        <f t="shared" si="140"/>
        <v>55.56187766714082</v>
      </c>
      <c r="O518" s="326">
        <v>45</v>
      </c>
      <c r="P518" s="323">
        <f t="shared" si="141"/>
        <v>3817.6514935988612</v>
      </c>
      <c r="Q518" s="328">
        <f t="shared" si="142"/>
        <v>5.3449999999999998</v>
      </c>
      <c r="R518" s="366">
        <f>(42.18/0.75)/0.4</f>
        <v>140.6</v>
      </c>
      <c r="S518" s="320">
        <v>21700</v>
      </c>
      <c r="T518" s="325">
        <f t="shared" si="134"/>
        <v>1852.0625889046942</v>
      </c>
      <c r="U518" s="106">
        <f t="shared" si="143"/>
        <v>625.99715504978656</v>
      </c>
      <c r="V518" s="322">
        <f t="shared" si="144"/>
        <v>37.041251778093887</v>
      </c>
      <c r="W518" s="326">
        <v>30</v>
      </c>
      <c r="X518" s="323">
        <f t="shared" si="145"/>
        <v>2545.1009957325746</v>
      </c>
      <c r="Y518" s="328">
        <f t="shared" si="146"/>
        <v>3.5632999999999999</v>
      </c>
    </row>
    <row r="519" spans="1:25" ht="15.75" customHeight="1" x14ac:dyDescent="0.2">
      <c r="A519" s="424">
        <v>502</v>
      </c>
      <c r="B519" s="301">
        <f t="shared" ref="B519:B582" si="147">42.18/0.75</f>
        <v>56.24</v>
      </c>
      <c r="C519" s="302">
        <v>21700</v>
      </c>
      <c r="D519" s="303">
        <f t="shared" si="132"/>
        <v>4630.156472261735</v>
      </c>
      <c r="E519" s="304">
        <f t="shared" si="135"/>
        <v>1564.9928876244662</v>
      </c>
      <c r="F519" s="304">
        <f t="shared" si="136"/>
        <v>92.6031294452347</v>
      </c>
      <c r="G519" s="101">
        <v>75</v>
      </c>
      <c r="H519" s="305">
        <f t="shared" si="137"/>
        <v>6362.7524893314367</v>
      </c>
      <c r="I519" s="309">
        <f t="shared" si="138"/>
        <v>8.9260000000000002</v>
      </c>
      <c r="J519" s="329">
        <f t="shared" ref="J519:J582" si="148">(42.18/0.75)/0.6</f>
        <v>93.733333333333334</v>
      </c>
      <c r="K519" s="302">
        <v>21700</v>
      </c>
      <c r="L519" s="307">
        <f t="shared" si="133"/>
        <v>2778.0938833570408</v>
      </c>
      <c r="M519" s="304">
        <f t="shared" si="139"/>
        <v>938.99573257467966</v>
      </c>
      <c r="N519" s="304">
        <f t="shared" si="140"/>
        <v>55.56187766714082</v>
      </c>
      <c r="O519" s="308">
        <v>45</v>
      </c>
      <c r="P519" s="305">
        <f t="shared" si="141"/>
        <v>3817.6514935988612</v>
      </c>
      <c r="Q519" s="309">
        <f t="shared" si="142"/>
        <v>5.3555999999999999</v>
      </c>
      <c r="R519" s="367">
        <f t="shared" ref="R519:R582" si="149">(42.18/0.75)/0.4</f>
        <v>140.6</v>
      </c>
      <c r="S519" s="302">
        <v>21700</v>
      </c>
      <c r="T519" s="307">
        <f t="shared" si="134"/>
        <v>1852.0625889046942</v>
      </c>
      <c r="U519" s="101">
        <f t="shared" si="143"/>
        <v>625.99715504978656</v>
      </c>
      <c r="V519" s="304">
        <f t="shared" si="144"/>
        <v>37.041251778093887</v>
      </c>
      <c r="W519" s="308">
        <v>30</v>
      </c>
      <c r="X519" s="305">
        <f t="shared" si="145"/>
        <v>2545.1009957325746</v>
      </c>
      <c r="Y519" s="309">
        <f t="shared" si="146"/>
        <v>3.5703999999999998</v>
      </c>
    </row>
    <row r="520" spans="1:25" ht="15.75" customHeight="1" x14ac:dyDescent="0.2">
      <c r="A520" s="424">
        <v>503</v>
      </c>
      <c r="B520" s="301">
        <f t="shared" si="147"/>
        <v>56.24</v>
      </c>
      <c r="C520" s="302">
        <v>21700</v>
      </c>
      <c r="D520" s="303">
        <f t="shared" si="132"/>
        <v>4630.156472261735</v>
      </c>
      <c r="E520" s="304">
        <f t="shared" si="135"/>
        <v>1564.9928876244662</v>
      </c>
      <c r="F520" s="304">
        <f t="shared" si="136"/>
        <v>92.6031294452347</v>
      </c>
      <c r="G520" s="101">
        <v>75</v>
      </c>
      <c r="H520" s="305">
        <f t="shared" si="137"/>
        <v>6362.7524893314367</v>
      </c>
      <c r="I520" s="309">
        <f t="shared" si="138"/>
        <v>8.9437999999999995</v>
      </c>
      <c r="J520" s="329">
        <f t="shared" si="148"/>
        <v>93.733333333333334</v>
      </c>
      <c r="K520" s="302">
        <v>21700</v>
      </c>
      <c r="L520" s="307">
        <f t="shared" si="133"/>
        <v>2778.0938833570408</v>
      </c>
      <c r="M520" s="304">
        <f t="shared" si="139"/>
        <v>938.99573257467966</v>
      </c>
      <c r="N520" s="304">
        <f t="shared" si="140"/>
        <v>55.56187766714082</v>
      </c>
      <c r="O520" s="308">
        <v>45</v>
      </c>
      <c r="P520" s="305">
        <f t="shared" si="141"/>
        <v>3817.6514935988612</v>
      </c>
      <c r="Q520" s="309">
        <f t="shared" si="142"/>
        <v>5.3662999999999998</v>
      </c>
      <c r="R520" s="367">
        <f t="shared" si="149"/>
        <v>140.6</v>
      </c>
      <c r="S520" s="302">
        <v>21700</v>
      </c>
      <c r="T520" s="307">
        <f t="shared" si="134"/>
        <v>1852.0625889046942</v>
      </c>
      <c r="U520" s="101">
        <f t="shared" si="143"/>
        <v>625.99715504978656</v>
      </c>
      <c r="V520" s="304">
        <f t="shared" si="144"/>
        <v>37.041251778093887</v>
      </c>
      <c r="W520" s="308">
        <v>30</v>
      </c>
      <c r="X520" s="305">
        <f t="shared" si="145"/>
        <v>2545.1009957325746</v>
      </c>
      <c r="Y520" s="309">
        <f t="shared" si="146"/>
        <v>3.5775000000000001</v>
      </c>
    </row>
    <row r="521" spans="1:25" ht="15.75" customHeight="1" x14ac:dyDescent="0.2">
      <c r="A521" s="424">
        <v>504</v>
      </c>
      <c r="B521" s="301">
        <f t="shared" si="147"/>
        <v>56.24</v>
      </c>
      <c r="C521" s="302">
        <v>21700</v>
      </c>
      <c r="D521" s="303">
        <f t="shared" si="132"/>
        <v>4630.156472261735</v>
      </c>
      <c r="E521" s="304">
        <f t="shared" si="135"/>
        <v>1564.9928876244662</v>
      </c>
      <c r="F521" s="304">
        <f t="shared" si="136"/>
        <v>92.6031294452347</v>
      </c>
      <c r="G521" s="101">
        <v>75</v>
      </c>
      <c r="H521" s="305">
        <f t="shared" si="137"/>
        <v>6362.7524893314367</v>
      </c>
      <c r="I521" s="309">
        <f t="shared" si="138"/>
        <v>8.9616000000000007</v>
      </c>
      <c r="J521" s="329">
        <f t="shared" si="148"/>
        <v>93.733333333333334</v>
      </c>
      <c r="K521" s="302">
        <v>21700</v>
      </c>
      <c r="L521" s="307">
        <f t="shared" si="133"/>
        <v>2778.0938833570408</v>
      </c>
      <c r="M521" s="304">
        <f t="shared" si="139"/>
        <v>938.99573257467966</v>
      </c>
      <c r="N521" s="304">
        <f t="shared" si="140"/>
        <v>55.56187766714082</v>
      </c>
      <c r="O521" s="308">
        <v>45</v>
      </c>
      <c r="P521" s="305">
        <f t="shared" si="141"/>
        <v>3817.6514935988612</v>
      </c>
      <c r="Q521" s="309">
        <f t="shared" si="142"/>
        <v>5.3769999999999998</v>
      </c>
      <c r="R521" s="367">
        <f t="shared" si="149"/>
        <v>140.6</v>
      </c>
      <c r="S521" s="302">
        <v>21700</v>
      </c>
      <c r="T521" s="307">
        <f t="shared" si="134"/>
        <v>1852.0625889046942</v>
      </c>
      <c r="U521" s="101">
        <f t="shared" si="143"/>
        <v>625.99715504978656</v>
      </c>
      <c r="V521" s="304">
        <f t="shared" si="144"/>
        <v>37.041251778093887</v>
      </c>
      <c r="W521" s="308">
        <v>30</v>
      </c>
      <c r="X521" s="305">
        <f t="shared" si="145"/>
        <v>2545.1009957325746</v>
      </c>
      <c r="Y521" s="309">
        <f t="shared" si="146"/>
        <v>3.5846</v>
      </c>
    </row>
    <row r="522" spans="1:25" ht="15.75" customHeight="1" x14ac:dyDescent="0.2">
      <c r="A522" s="424">
        <v>505</v>
      </c>
      <c r="B522" s="301">
        <f t="shared" si="147"/>
        <v>56.24</v>
      </c>
      <c r="C522" s="302">
        <v>21700</v>
      </c>
      <c r="D522" s="303">
        <f t="shared" si="132"/>
        <v>4630.156472261735</v>
      </c>
      <c r="E522" s="304">
        <f t="shared" si="135"/>
        <v>1564.9928876244662</v>
      </c>
      <c r="F522" s="304">
        <f t="shared" si="136"/>
        <v>92.6031294452347</v>
      </c>
      <c r="G522" s="101">
        <v>75</v>
      </c>
      <c r="H522" s="305">
        <f t="shared" si="137"/>
        <v>6362.7524893314367</v>
      </c>
      <c r="I522" s="309">
        <f t="shared" si="138"/>
        <v>8.9794</v>
      </c>
      <c r="J522" s="329">
        <f t="shared" si="148"/>
        <v>93.733333333333334</v>
      </c>
      <c r="K522" s="302">
        <v>21700</v>
      </c>
      <c r="L522" s="307">
        <f t="shared" si="133"/>
        <v>2778.0938833570408</v>
      </c>
      <c r="M522" s="304">
        <f t="shared" si="139"/>
        <v>938.99573257467966</v>
      </c>
      <c r="N522" s="304">
        <f t="shared" si="140"/>
        <v>55.56187766714082</v>
      </c>
      <c r="O522" s="308">
        <v>45</v>
      </c>
      <c r="P522" s="305">
        <f t="shared" si="141"/>
        <v>3817.6514935988612</v>
      </c>
      <c r="Q522" s="309">
        <f t="shared" si="142"/>
        <v>5.3875999999999999</v>
      </c>
      <c r="R522" s="367">
        <f t="shared" si="149"/>
        <v>140.6</v>
      </c>
      <c r="S522" s="302">
        <v>21700</v>
      </c>
      <c r="T522" s="307">
        <f t="shared" si="134"/>
        <v>1852.0625889046942</v>
      </c>
      <c r="U522" s="101">
        <f t="shared" si="143"/>
        <v>625.99715504978656</v>
      </c>
      <c r="V522" s="304">
        <f t="shared" si="144"/>
        <v>37.041251778093887</v>
      </c>
      <c r="W522" s="308">
        <v>30</v>
      </c>
      <c r="X522" s="305">
        <f t="shared" si="145"/>
        <v>2545.1009957325746</v>
      </c>
      <c r="Y522" s="309">
        <f t="shared" si="146"/>
        <v>3.5916999999999999</v>
      </c>
    </row>
    <row r="523" spans="1:25" ht="15.75" customHeight="1" x14ac:dyDescent="0.2">
      <c r="A523" s="424">
        <v>506</v>
      </c>
      <c r="B523" s="301">
        <f t="shared" si="147"/>
        <v>56.24</v>
      </c>
      <c r="C523" s="302">
        <v>21700</v>
      </c>
      <c r="D523" s="303">
        <f t="shared" si="132"/>
        <v>4630.156472261735</v>
      </c>
      <c r="E523" s="304">
        <f t="shared" si="135"/>
        <v>1564.9928876244662</v>
      </c>
      <c r="F523" s="304">
        <f t="shared" si="136"/>
        <v>92.6031294452347</v>
      </c>
      <c r="G523" s="101">
        <v>75</v>
      </c>
      <c r="H523" s="305">
        <f t="shared" si="137"/>
        <v>6362.7524893314367</v>
      </c>
      <c r="I523" s="309">
        <f t="shared" si="138"/>
        <v>8.9971999999999994</v>
      </c>
      <c r="J523" s="329">
        <f t="shared" si="148"/>
        <v>93.733333333333334</v>
      </c>
      <c r="K523" s="302">
        <v>21700</v>
      </c>
      <c r="L523" s="307">
        <f t="shared" si="133"/>
        <v>2778.0938833570408</v>
      </c>
      <c r="M523" s="304">
        <f t="shared" si="139"/>
        <v>938.99573257467966</v>
      </c>
      <c r="N523" s="304">
        <f t="shared" si="140"/>
        <v>55.56187766714082</v>
      </c>
      <c r="O523" s="308">
        <v>45</v>
      </c>
      <c r="P523" s="305">
        <f t="shared" si="141"/>
        <v>3817.6514935988612</v>
      </c>
      <c r="Q523" s="309">
        <f t="shared" si="142"/>
        <v>5.3982999999999999</v>
      </c>
      <c r="R523" s="367">
        <f t="shared" si="149"/>
        <v>140.6</v>
      </c>
      <c r="S523" s="302">
        <v>21700</v>
      </c>
      <c r="T523" s="307">
        <f t="shared" si="134"/>
        <v>1852.0625889046942</v>
      </c>
      <c r="U523" s="101">
        <f t="shared" si="143"/>
        <v>625.99715504978656</v>
      </c>
      <c r="V523" s="304">
        <f t="shared" si="144"/>
        <v>37.041251778093887</v>
      </c>
      <c r="W523" s="308">
        <v>30</v>
      </c>
      <c r="X523" s="305">
        <f t="shared" si="145"/>
        <v>2545.1009957325746</v>
      </c>
      <c r="Y523" s="309">
        <f t="shared" si="146"/>
        <v>3.5989</v>
      </c>
    </row>
    <row r="524" spans="1:25" ht="15.75" customHeight="1" x14ac:dyDescent="0.2">
      <c r="A524" s="424">
        <v>507</v>
      </c>
      <c r="B524" s="301">
        <f t="shared" si="147"/>
        <v>56.24</v>
      </c>
      <c r="C524" s="302">
        <v>21700</v>
      </c>
      <c r="D524" s="303">
        <f t="shared" si="132"/>
        <v>4630.156472261735</v>
      </c>
      <c r="E524" s="304">
        <f t="shared" si="135"/>
        <v>1564.9928876244662</v>
      </c>
      <c r="F524" s="304">
        <f t="shared" si="136"/>
        <v>92.6031294452347</v>
      </c>
      <c r="G524" s="101">
        <v>75</v>
      </c>
      <c r="H524" s="305">
        <f t="shared" si="137"/>
        <v>6362.7524893314367</v>
      </c>
      <c r="I524" s="309">
        <f t="shared" si="138"/>
        <v>9.0149000000000008</v>
      </c>
      <c r="J524" s="329">
        <f t="shared" si="148"/>
        <v>93.733333333333334</v>
      </c>
      <c r="K524" s="302">
        <v>21700</v>
      </c>
      <c r="L524" s="307">
        <f t="shared" si="133"/>
        <v>2778.0938833570408</v>
      </c>
      <c r="M524" s="304">
        <f t="shared" si="139"/>
        <v>938.99573257467966</v>
      </c>
      <c r="N524" s="304">
        <f t="shared" si="140"/>
        <v>55.56187766714082</v>
      </c>
      <c r="O524" s="308">
        <v>45</v>
      </c>
      <c r="P524" s="305">
        <f t="shared" si="141"/>
        <v>3817.6514935988612</v>
      </c>
      <c r="Q524" s="309">
        <f t="shared" si="142"/>
        <v>5.4089999999999998</v>
      </c>
      <c r="R524" s="367">
        <f t="shared" si="149"/>
        <v>140.6</v>
      </c>
      <c r="S524" s="302">
        <v>21700</v>
      </c>
      <c r="T524" s="307">
        <f t="shared" si="134"/>
        <v>1852.0625889046942</v>
      </c>
      <c r="U524" s="101">
        <f t="shared" si="143"/>
        <v>625.99715504978656</v>
      </c>
      <c r="V524" s="304">
        <f t="shared" si="144"/>
        <v>37.041251778093887</v>
      </c>
      <c r="W524" s="308">
        <v>30</v>
      </c>
      <c r="X524" s="305">
        <f t="shared" si="145"/>
        <v>2545.1009957325746</v>
      </c>
      <c r="Y524" s="309">
        <f t="shared" si="146"/>
        <v>3.6059999999999999</v>
      </c>
    </row>
    <row r="525" spans="1:25" ht="15.75" customHeight="1" x14ac:dyDescent="0.2">
      <c r="A525" s="424">
        <v>508</v>
      </c>
      <c r="B525" s="301">
        <f t="shared" si="147"/>
        <v>56.24</v>
      </c>
      <c r="C525" s="302">
        <v>21700</v>
      </c>
      <c r="D525" s="303">
        <f t="shared" si="132"/>
        <v>4630.156472261735</v>
      </c>
      <c r="E525" s="304">
        <f t="shared" si="135"/>
        <v>1564.9928876244662</v>
      </c>
      <c r="F525" s="304">
        <f t="shared" si="136"/>
        <v>92.6031294452347</v>
      </c>
      <c r="G525" s="101">
        <v>75</v>
      </c>
      <c r="H525" s="305">
        <f t="shared" si="137"/>
        <v>6362.7524893314367</v>
      </c>
      <c r="I525" s="309">
        <f t="shared" si="138"/>
        <v>9.0327000000000002</v>
      </c>
      <c r="J525" s="329">
        <f t="shared" si="148"/>
        <v>93.733333333333334</v>
      </c>
      <c r="K525" s="302">
        <v>21700</v>
      </c>
      <c r="L525" s="307">
        <f t="shared" si="133"/>
        <v>2778.0938833570408</v>
      </c>
      <c r="M525" s="304">
        <f t="shared" si="139"/>
        <v>938.99573257467966</v>
      </c>
      <c r="N525" s="304">
        <f t="shared" si="140"/>
        <v>55.56187766714082</v>
      </c>
      <c r="O525" s="308">
        <v>45</v>
      </c>
      <c r="P525" s="305">
        <f t="shared" si="141"/>
        <v>3817.6514935988612</v>
      </c>
      <c r="Q525" s="309">
        <f t="shared" si="142"/>
        <v>5.4196</v>
      </c>
      <c r="R525" s="367">
        <f t="shared" si="149"/>
        <v>140.6</v>
      </c>
      <c r="S525" s="302">
        <v>21700</v>
      </c>
      <c r="T525" s="307">
        <f t="shared" si="134"/>
        <v>1852.0625889046942</v>
      </c>
      <c r="U525" s="101">
        <f t="shared" si="143"/>
        <v>625.99715504978656</v>
      </c>
      <c r="V525" s="304">
        <f t="shared" si="144"/>
        <v>37.041251778093887</v>
      </c>
      <c r="W525" s="308">
        <v>30</v>
      </c>
      <c r="X525" s="305">
        <f t="shared" si="145"/>
        <v>2545.1009957325746</v>
      </c>
      <c r="Y525" s="309">
        <f t="shared" si="146"/>
        <v>3.6131000000000002</v>
      </c>
    </row>
    <row r="526" spans="1:25" ht="15.75" customHeight="1" x14ac:dyDescent="0.2">
      <c r="A526" s="424">
        <v>509</v>
      </c>
      <c r="B526" s="301">
        <f t="shared" si="147"/>
        <v>56.24</v>
      </c>
      <c r="C526" s="302">
        <v>21700</v>
      </c>
      <c r="D526" s="303">
        <f t="shared" si="132"/>
        <v>4630.156472261735</v>
      </c>
      <c r="E526" s="304">
        <f t="shared" si="135"/>
        <v>1564.9928876244662</v>
      </c>
      <c r="F526" s="304">
        <f t="shared" si="136"/>
        <v>92.6031294452347</v>
      </c>
      <c r="G526" s="101">
        <v>75</v>
      </c>
      <c r="H526" s="305">
        <f t="shared" si="137"/>
        <v>6362.7524893314367</v>
      </c>
      <c r="I526" s="309">
        <f t="shared" si="138"/>
        <v>9.0504999999999995</v>
      </c>
      <c r="J526" s="329">
        <f t="shared" si="148"/>
        <v>93.733333333333334</v>
      </c>
      <c r="K526" s="302">
        <v>21700</v>
      </c>
      <c r="L526" s="307">
        <f t="shared" si="133"/>
        <v>2778.0938833570408</v>
      </c>
      <c r="M526" s="304">
        <f t="shared" si="139"/>
        <v>938.99573257467966</v>
      </c>
      <c r="N526" s="304">
        <f t="shared" si="140"/>
        <v>55.56187766714082</v>
      </c>
      <c r="O526" s="308">
        <v>45</v>
      </c>
      <c r="P526" s="305">
        <f t="shared" si="141"/>
        <v>3817.6514935988612</v>
      </c>
      <c r="Q526" s="309">
        <f t="shared" si="142"/>
        <v>5.4302999999999999</v>
      </c>
      <c r="R526" s="367">
        <f t="shared" si="149"/>
        <v>140.6</v>
      </c>
      <c r="S526" s="302">
        <v>21700</v>
      </c>
      <c r="T526" s="307">
        <f t="shared" si="134"/>
        <v>1852.0625889046942</v>
      </c>
      <c r="U526" s="101">
        <f t="shared" si="143"/>
        <v>625.99715504978656</v>
      </c>
      <c r="V526" s="304">
        <f t="shared" si="144"/>
        <v>37.041251778093887</v>
      </c>
      <c r="W526" s="308">
        <v>30</v>
      </c>
      <c r="X526" s="305">
        <f t="shared" si="145"/>
        <v>2545.1009957325746</v>
      </c>
      <c r="Y526" s="309">
        <f t="shared" si="146"/>
        <v>3.6202000000000001</v>
      </c>
    </row>
    <row r="527" spans="1:25" ht="15.75" customHeight="1" x14ac:dyDescent="0.2">
      <c r="A527" s="283">
        <v>510</v>
      </c>
      <c r="B527" s="301">
        <f t="shared" si="147"/>
        <v>56.24</v>
      </c>
      <c r="C527" s="302">
        <v>21700</v>
      </c>
      <c r="D527" s="303">
        <f t="shared" si="132"/>
        <v>4630.156472261735</v>
      </c>
      <c r="E527" s="304">
        <f t="shared" si="135"/>
        <v>1564.9928876244662</v>
      </c>
      <c r="F527" s="304">
        <f t="shared" si="136"/>
        <v>92.6031294452347</v>
      </c>
      <c r="G527" s="101">
        <v>75</v>
      </c>
      <c r="H527" s="305">
        <f t="shared" si="137"/>
        <v>6362.7524893314367</v>
      </c>
      <c r="I527" s="309">
        <f t="shared" si="138"/>
        <v>9.0683000000000007</v>
      </c>
      <c r="J527" s="329">
        <f t="shared" si="148"/>
        <v>93.733333333333334</v>
      </c>
      <c r="K527" s="302">
        <v>21700</v>
      </c>
      <c r="L527" s="307">
        <f t="shared" si="133"/>
        <v>2778.0938833570408</v>
      </c>
      <c r="M527" s="304">
        <f t="shared" si="139"/>
        <v>938.99573257467966</v>
      </c>
      <c r="N527" s="304">
        <f t="shared" si="140"/>
        <v>55.56187766714082</v>
      </c>
      <c r="O527" s="308">
        <v>45</v>
      </c>
      <c r="P527" s="305">
        <f t="shared" si="141"/>
        <v>3817.6514935988612</v>
      </c>
      <c r="Q527" s="309">
        <f t="shared" si="142"/>
        <v>5.4409999999999998</v>
      </c>
      <c r="R527" s="367">
        <f t="shared" si="149"/>
        <v>140.6</v>
      </c>
      <c r="S527" s="302">
        <v>21700</v>
      </c>
      <c r="T527" s="307">
        <f t="shared" si="134"/>
        <v>1852.0625889046942</v>
      </c>
      <c r="U527" s="101">
        <f t="shared" si="143"/>
        <v>625.99715504978656</v>
      </c>
      <c r="V527" s="304">
        <f t="shared" si="144"/>
        <v>37.041251778093887</v>
      </c>
      <c r="W527" s="308">
        <v>30</v>
      </c>
      <c r="X527" s="305">
        <f t="shared" si="145"/>
        <v>2545.1009957325746</v>
      </c>
      <c r="Y527" s="309">
        <f t="shared" si="146"/>
        <v>3.6273</v>
      </c>
    </row>
    <row r="528" spans="1:25" ht="15.75" customHeight="1" x14ac:dyDescent="0.2">
      <c r="A528" s="424">
        <v>511</v>
      </c>
      <c r="B528" s="301">
        <f t="shared" si="147"/>
        <v>56.24</v>
      </c>
      <c r="C528" s="302">
        <v>21700</v>
      </c>
      <c r="D528" s="303">
        <f t="shared" si="132"/>
        <v>4630.156472261735</v>
      </c>
      <c r="E528" s="304">
        <f t="shared" si="135"/>
        <v>1564.9928876244662</v>
      </c>
      <c r="F528" s="304">
        <f t="shared" si="136"/>
        <v>92.6031294452347</v>
      </c>
      <c r="G528" s="101">
        <v>75</v>
      </c>
      <c r="H528" s="305">
        <f t="shared" si="137"/>
        <v>6362.7524893314367</v>
      </c>
      <c r="I528" s="309">
        <f t="shared" si="138"/>
        <v>9.0861000000000001</v>
      </c>
      <c r="J528" s="329">
        <f t="shared" si="148"/>
        <v>93.733333333333334</v>
      </c>
      <c r="K528" s="302">
        <v>21700</v>
      </c>
      <c r="L528" s="307">
        <f t="shared" si="133"/>
        <v>2778.0938833570408</v>
      </c>
      <c r="M528" s="304">
        <f t="shared" si="139"/>
        <v>938.99573257467966</v>
      </c>
      <c r="N528" s="304">
        <f t="shared" si="140"/>
        <v>55.56187766714082</v>
      </c>
      <c r="O528" s="308">
        <v>45</v>
      </c>
      <c r="P528" s="305">
        <f t="shared" si="141"/>
        <v>3817.6514935988612</v>
      </c>
      <c r="Q528" s="309">
        <f t="shared" si="142"/>
        <v>5.4516</v>
      </c>
      <c r="R528" s="367">
        <f t="shared" si="149"/>
        <v>140.6</v>
      </c>
      <c r="S528" s="302">
        <v>21700</v>
      </c>
      <c r="T528" s="307">
        <f t="shared" si="134"/>
        <v>1852.0625889046942</v>
      </c>
      <c r="U528" s="101">
        <f t="shared" si="143"/>
        <v>625.99715504978656</v>
      </c>
      <c r="V528" s="304">
        <f t="shared" si="144"/>
        <v>37.041251778093887</v>
      </c>
      <c r="W528" s="308">
        <v>30</v>
      </c>
      <c r="X528" s="305">
        <f t="shared" si="145"/>
        <v>2545.1009957325746</v>
      </c>
      <c r="Y528" s="309">
        <f t="shared" si="146"/>
        <v>3.6343999999999999</v>
      </c>
    </row>
    <row r="529" spans="1:25" ht="15.75" customHeight="1" x14ac:dyDescent="0.2">
      <c r="A529" s="424">
        <v>512</v>
      </c>
      <c r="B529" s="301">
        <f t="shared" si="147"/>
        <v>56.24</v>
      </c>
      <c r="C529" s="302">
        <v>21700</v>
      </c>
      <c r="D529" s="303">
        <f t="shared" si="132"/>
        <v>4630.156472261735</v>
      </c>
      <c r="E529" s="304">
        <f t="shared" si="135"/>
        <v>1564.9928876244662</v>
      </c>
      <c r="F529" s="304">
        <f t="shared" si="136"/>
        <v>92.6031294452347</v>
      </c>
      <c r="G529" s="101">
        <v>75</v>
      </c>
      <c r="H529" s="305">
        <f t="shared" si="137"/>
        <v>6362.7524893314367</v>
      </c>
      <c r="I529" s="309">
        <f t="shared" si="138"/>
        <v>9.1037999999999997</v>
      </c>
      <c r="J529" s="329">
        <f t="shared" si="148"/>
        <v>93.733333333333334</v>
      </c>
      <c r="K529" s="302">
        <v>21700</v>
      </c>
      <c r="L529" s="307">
        <f t="shared" si="133"/>
        <v>2778.0938833570408</v>
      </c>
      <c r="M529" s="304">
        <f t="shared" si="139"/>
        <v>938.99573257467966</v>
      </c>
      <c r="N529" s="304">
        <f t="shared" si="140"/>
        <v>55.56187766714082</v>
      </c>
      <c r="O529" s="308">
        <v>45</v>
      </c>
      <c r="P529" s="305">
        <f t="shared" si="141"/>
        <v>3817.6514935988612</v>
      </c>
      <c r="Q529" s="309">
        <f t="shared" si="142"/>
        <v>5.4622999999999999</v>
      </c>
      <c r="R529" s="367">
        <f t="shared" si="149"/>
        <v>140.6</v>
      </c>
      <c r="S529" s="302">
        <v>21700</v>
      </c>
      <c r="T529" s="307">
        <f t="shared" si="134"/>
        <v>1852.0625889046942</v>
      </c>
      <c r="U529" s="101">
        <f t="shared" si="143"/>
        <v>625.99715504978656</v>
      </c>
      <c r="V529" s="304">
        <f t="shared" si="144"/>
        <v>37.041251778093887</v>
      </c>
      <c r="W529" s="308">
        <v>30</v>
      </c>
      <c r="X529" s="305">
        <f t="shared" si="145"/>
        <v>2545.1009957325746</v>
      </c>
      <c r="Y529" s="309">
        <f t="shared" si="146"/>
        <v>3.6415000000000002</v>
      </c>
    </row>
    <row r="530" spans="1:25" ht="15.75" customHeight="1" x14ac:dyDescent="0.2">
      <c r="A530" s="424">
        <v>513</v>
      </c>
      <c r="B530" s="301">
        <f t="shared" si="147"/>
        <v>56.24</v>
      </c>
      <c r="C530" s="302">
        <v>21700</v>
      </c>
      <c r="D530" s="303">
        <f t="shared" ref="D530:D593" si="150">12*(1/B530*C530)</f>
        <v>4630.156472261735</v>
      </c>
      <c r="E530" s="304">
        <f t="shared" si="135"/>
        <v>1564.9928876244662</v>
      </c>
      <c r="F530" s="304">
        <f t="shared" si="136"/>
        <v>92.6031294452347</v>
      </c>
      <c r="G530" s="101">
        <v>75</v>
      </c>
      <c r="H530" s="305">
        <f t="shared" si="137"/>
        <v>6362.7524893314367</v>
      </c>
      <c r="I530" s="309">
        <f t="shared" si="138"/>
        <v>9.1216000000000008</v>
      </c>
      <c r="J530" s="329">
        <f t="shared" si="148"/>
        <v>93.733333333333334</v>
      </c>
      <c r="K530" s="302">
        <v>21700</v>
      </c>
      <c r="L530" s="307">
        <f t="shared" ref="L530:L593" si="151">12*(1/J530*K530)</f>
        <v>2778.0938833570408</v>
      </c>
      <c r="M530" s="304">
        <f t="shared" si="139"/>
        <v>938.99573257467966</v>
      </c>
      <c r="N530" s="304">
        <f t="shared" si="140"/>
        <v>55.56187766714082</v>
      </c>
      <c r="O530" s="308">
        <v>45</v>
      </c>
      <c r="P530" s="305">
        <f t="shared" si="141"/>
        <v>3817.6514935988612</v>
      </c>
      <c r="Q530" s="309">
        <f t="shared" si="142"/>
        <v>5.4729999999999999</v>
      </c>
      <c r="R530" s="367">
        <f t="shared" si="149"/>
        <v>140.6</v>
      </c>
      <c r="S530" s="302">
        <v>21700</v>
      </c>
      <c r="T530" s="307">
        <f t="shared" ref="T530:T593" si="152">12*(1/R530*S530)</f>
        <v>1852.0625889046942</v>
      </c>
      <c r="U530" s="101">
        <f t="shared" si="143"/>
        <v>625.99715504978656</v>
      </c>
      <c r="V530" s="304">
        <f t="shared" si="144"/>
        <v>37.041251778093887</v>
      </c>
      <c r="W530" s="308">
        <v>30</v>
      </c>
      <c r="X530" s="305">
        <f t="shared" si="145"/>
        <v>2545.1009957325746</v>
      </c>
      <c r="Y530" s="309">
        <f t="shared" si="146"/>
        <v>3.6486000000000001</v>
      </c>
    </row>
    <row r="531" spans="1:25" ht="15.75" customHeight="1" x14ac:dyDescent="0.2">
      <c r="A531" s="424">
        <v>514</v>
      </c>
      <c r="B531" s="301">
        <f t="shared" si="147"/>
        <v>56.24</v>
      </c>
      <c r="C531" s="302">
        <v>21700</v>
      </c>
      <c r="D531" s="303">
        <f t="shared" si="150"/>
        <v>4630.156472261735</v>
      </c>
      <c r="E531" s="304">
        <f t="shared" ref="E531:E594" si="153">D531*33.8%</f>
        <v>1564.9928876244662</v>
      </c>
      <c r="F531" s="304">
        <f t="shared" ref="F531:F594" si="154">D531*2%</f>
        <v>92.6031294452347</v>
      </c>
      <c r="G531" s="101">
        <v>75</v>
      </c>
      <c r="H531" s="305">
        <f t="shared" ref="H531:H594" si="155">SUM(D531:G531)</f>
        <v>6362.7524893314367</v>
      </c>
      <c r="I531" s="309">
        <f t="shared" ref="I531:I594" si="156">ROUND(A531/B531,4)</f>
        <v>9.1394000000000002</v>
      </c>
      <c r="J531" s="329">
        <f t="shared" si="148"/>
        <v>93.733333333333334</v>
      </c>
      <c r="K531" s="302">
        <v>21700</v>
      </c>
      <c r="L531" s="307">
        <f t="shared" si="151"/>
        <v>2778.0938833570408</v>
      </c>
      <c r="M531" s="304">
        <f t="shared" ref="M531:M594" si="157">L531*33.8%</f>
        <v>938.99573257467966</v>
      </c>
      <c r="N531" s="304">
        <f t="shared" ref="N531:N594" si="158">L531*2%</f>
        <v>55.56187766714082</v>
      </c>
      <c r="O531" s="308">
        <v>45</v>
      </c>
      <c r="P531" s="305">
        <f t="shared" ref="P531:P594" si="159">SUM(L531:O531)</f>
        <v>3817.6514935988612</v>
      </c>
      <c r="Q531" s="309">
        <f t="shared" ref="Q531:Q594" si="160">ROUND(A531/J531,4)</f>
        <v>5.4836</v>
      </c>
      <c r="R531" s="367">
        <f t="shared" si="149"/>
        <v>140.6</v>
      </c>
      <c r="S531" s="302">
        <v>21700</v>
      </c>
      <c r="T531" s="307">
        <f t="shared" si="152"/>
        <v>1852.0625889046942</v>
      </c>
      <c r="U531" s="101">
        <f t="shared" ref="U531:U594" si="161">T531*33.8%</f>
        <v>625.99715504978656</v>
      </c>
      <c r="V531" s="304">
        <f t="shared" ref="V531:V594" si="162">T531*2%</f>
        <v>37.041251778093887</v>
      </c>
      <c r="W531" s="308">
        <v>30</v>
      </c>
      <c r="X531" s="305">
        <f t="shared" ref="X531:X594" si="163">SUM(T531:W531)</f>
        <v>2545.1009957325746</v>
      </c>
      <c r="Y531" s="309">
        <f t="shared" ref="Y531:Y594" si="164">ROUND(A531/R531,4)</f>
        <v>3.6558000000000002</v>
      </c>
    </row>
    <row r="532" spans="1:25" ht="15.75" customHeight="1" x14ac:dyDescent="0.2">
      <c r="A532" s="424">
        <v>515</v>
      </c>
      <c r="B532" s="301">
        <f t="shared" si="147"/>
        <v>56.24</v>
      </c>
      <c r="C532" s="302">
        <v>21700</v>
      </c>
      <c r="D532" s="303">
        <f t="shared" si="150"/>
        <v>4630.156472261735</v>
      </c>
      <c r="E532" s="304">
        <f t="shared" si="153"/>
        <v>1564.9928876244662</v>
      </c>
      <c r="F532" s="304">
        <f t="shared" si="154"/>
        <v>92.6031294452347</v>
      </c>
      <c r="G532" s="101">
        <v>75</v>
      </c>
      <c r="H532" s="305">
        <f t="shared" si="155"/>
        <v>6362.7524893314367</v>
      </c>
      <c r="I532" s="309">
        <f t="shared" si="156"/>
        <v>9.1571999999999996</v>
      </c>
      <c r="J532" s="329">
        <f t="shared" si="148"/>
        <v>93.733333333333334</v>
      </c>
      <c r="K532" s="302">
        <v>21700</v>
      </c>
      <c r="L532" s="307">
        <f t="shared" si="151"/>
        <v>2778.0938833570408</v>
      </c>
      <c r="M532" s="304">
        <f t="shared" si="157"/>
        <v>938.99573257467966</v>
      </c>
      <c r="N532" s="304">
        <f t="shared" si="158"/>
        <v>55.56187766714082</v>
      </c>
      <c r="O532" s="308">
        <v>45</v>
      </c>
      <c r="P532" s="305">
        <f t="shared" si="159"/>
        <v>3817.6514935988612</v>
      </c>
      <c r="Q532" s="309">
        <f t="shared" si="160"/>
        <v>5.4943</v>
      </c>
      <c r="R532" s="367">
        <f t="shared" si="149"/>
        <v>140.6</v>
      </c>
      <c r="S532" s="302">
        <v>21700</v>
      </c>
      <c r="T532" s="307">
        <f t="shared" si="152"/>
        <v>1852.0625889046942</v>
      </c>
      <c r="U532" s="101">
        <f t="shared" si="161"/>
        <v>625.99715504978656</v>
      </c>
      <c r="V532" s="304">
        <f t="shared" si="162"/>
        <v>37.041251778093887</v>
      </c>
      <c r="W532" s="308">
        <v>30</v>
      </c>
      <c r="X532" s="305">
        <f t="shared" si="163"/>
        <v>2545.1009957325746</v>
      </c>
      <c r="Y532" s="309">
        <f t="shared" si="164"/>
        <v>3.6629</v>
      </c>
    </row>
    <row r="533" spans="1:25" ht="15.75" customHeight="1" x14ac:dyDescent="0.2">
      <c r="A533" s="424">
        <v>516</v>
      </c>
      <c r="B533" s="301">
        <f t="shared" si="147"/>
        <v>56.24</v>
      </c>
      <c r="C533" s="302">
        <v>21700</v>
      </c>
      <c r="D533" s="303">
        <f t="shared" si="150"/>
        <v>4630.156472261735</v>
      </c>
      <c r="E533" s="304">
        <f t="shared" si="153"/>
        <v>1564.9928876244662</v>
      </c>
      <c r="F533" s="304">
        <f t="shared" si="154"/>
        <v>92.6031294452347</v>
      </c>
      <c r="G533" s="101">
        <v>75</v>
      </c>
      <c r="H533" s="305">
        <f t="shared" si="155"/>
        <v>6362.7524893314367</v>
      </c>
      <c r="I533" s="309">
        <f t="shared" si="156"/>
        <v>9.1750000000000007</v>
      </c>
      <c r="J533" s="329">
        <f t="shared" si="148"/>
        <v>93.733333333333334</v>
      </c>
      <c r="K533" s="302">
        <v>21700</v>
      </c>
      <c r="L533" s="307">
        <f t="shared" si="151"/>
        <v>2778.0938833570408</v>
      </c>
      <c r="M533" s="304">
        <f t="shared" si="157"/>
        <v>938.99573257467966</v>
      </c>
      <c r="N533" s="304">
        <f t="shared" si="158"/>
        <v>55.56187766714082</v>
      </c>
      <c r="O533" s="308">
        <v>45</v>
      </c>
      <c r="P533" s="305">
        <f t="shared" si="159"/>
        <v>3817.6514935988612</v>
      </c>
      <c r="Q533" s="309">
        <f t="shared" si="160"/>
        <v>5.5049999999999999</v>
      </c>
      <c r="R533" s="367">
        <f t="shared" si="149"/>
        <v>140.6</v>
      </c>
      <c r="S533" s="302">
        <v>21700</v>
      </c>
      <c r="T533" s="307">
        <f t="shared" si="152"/>
        <v>1852.0625889046942</v>
      </c>
      <c r="U533" s="101">
        <f t="shared" si="161"/>
        <v>625.99715504978656</v>
      </c>
      <c r="V533" s="304">
        <f t="shared" si="162"/>
        <v>37.041251778093887</v>
      </c>
      <c r="W533" s="308">
        <v>30</v>
      </c>
      <c r="X533" s="305">
        <f t="shared" si="163"/>
        <v>2545.1009957325746</v>
      </c>
      <c r="Y533" s="309">
        <f t="shared" si="164"/>
        <v>3.67</v>
      </c>
    </row>
    <row r="534" spans="1:25" ht="15.75" customHeight="1" x14ac:dyDescent="0.2">
      <c r="A534" s="424">
        <v>517</v>
      </c>
      <c r="B534" s="301">
        <f t="shared" si="147"/>
        <v>56.24</v>
      </c>
      <c r="C534" s="302">
        <v>21700</v>
      </c>
      <c r="D534" s="303">
        <f t="shared" si="150"/>
        <v>4630.156472261735</v>
      </c>
      <c r="E534" s="304">
        <f t="shared" si="153"/>
        <v>1564.9928876244662</v>
      </c>
      <c r="F534" s="304">
        <f t="shared" si="154"/>
        <v>92.6031294452347</v>
      </c>
      <c r="G534" s="101">
        <v>75</v>
      </c>
      <c r="H534" s="305">
        <f t="shared" si="155"/>
        <v>6362.7524893314367</v>
      </c>
      <c r="I534" s="309">
        <f t="shared" si="156"/>
        <v>9.1927000000000003</v>
      </c>
      <c r="J534" s="329">
        <f t="shared" si="148"/>
        <v>93.733333333333334</v>
      </c>
      <c r="K534" s="302">
        <v>21700</v>
      </c>
      <c r="L534" s="307">
        <f t="shared" si="151"/>
        <v>2778.0938833570408</v>
      </c>
      <c r="M534" s="304">
        <f t="shared" si="157"/>
        <v>938.99573257467966</v>
      </c>
      <c r="N534" s="304">
        <f t="shared" si="158"/>
        <v>55.56187766714082</v>
      </c>
      <c r="O534" s="308">
        <v>45</v>
      </c>
      <c r="P534" s="305">
        <f t="shared" si="159"/>
        <v>3817.6514935988612</v>
      </c>
      <c r="Q534" s="309">
        <f t="shared" si="160"/>
        <v>5.5156000000000001</v>
      </c>
      <c r="R534" s="367">
        <f t="shared" si="149"/>
        <v>140.6</v>
      </c>
      <c r="S534" s="302">
        <v>21700</v>
      </c>
      <c r="T534" s="307">
        <f t="shared" si="152"/>
        <v>1852.0625889046942</v>
      </c>
      <c r="U534" s="101">
        <f t="shared" si="161"/>
        <v>625.99715504978656</v>
      </c>
      <c r="V534" s="304">
        <f t="shared" si="162"/>
        <v>37.041251778093887</v>
      </c>
      <c r="W534" s="308">
        <v>30</v>
      </c>
      <c r="X534" s="305">
        <f t="shared" si="163"/>
        <v>2545.1009957325746</v>
      </c>
      <c r="Y534" s="309">
        <f t="shared" si="164"/>
        <v>3.6770999999999998</v>
      </c>
    </row>
    <row r="535" spans="1:25" ht="15.75" customHeight="1" x14ac:dyDescent="0.2">
      <c r="A535" s="424">
        <v>518</v>
      </c>
      <c r="B535" s="301">
        <f t="shared" si="147"/>
        <v>56.24</v>
      </c>
      <c r="C535" s="302">
        <v>21700</v>
      </c>
      <c r="D535" s="303">
        <f t="shared" si="150"/>
        <v>4630.156472261735</v>
      </c>
      <c r="E535" s="304">
        <f t="shared" si="153"/>
        <v>1564.9928876244662</v>
      </c>
      <c r="F535" s="304">
        <f t="shared" si="154"/>
        <v>92.6031294452347</v>
      </c>
      <c r="G535" s="101">
        <v>75</v>
      </c>
      <c r="H535" s="305">
        <f t="shared" si="155"/>
        <v>6362.7524893314367</v>
      </c>
      <c r="I535" s="309">
        <f t="shared" si="156"/>
        <v>9.2104999999999997</v>
      </c>
      <c r="J535" s="329">
        <f t="shared" si="148"/>
        <v>93.733333333333334</v>
      </c>
      <c r="K535" s="302">
        <v>21700</v>
      </c>
      <c r="L535" s="307">
        <f t="shared" si="151"/>
        <v>2778.0938833570408</v>
      </c>
      <c r="M535" s="304">
        <f t="shared" si="157"/>
        <v>938.99573257467966</v>
      </c>
      <c r="N535" s="304">
        <f t="shared" si="158"/>
        <v>55.56187766714082</v>
      </c>
      <c r="O535" s="308">
        <v>45</v>
      </c>
      <c r="P535" s="305">
        <f t="shared" si="159"/>
        <v>3817.6514935988612</v>
      </c>
      <c r="Q535" s="309">
        <f t="shared" si="160"/>
        <v>5.5263</v>
      </c>
      <c r="R535" s="367">
        <f t="shared" si="149"/>
        <v>140.6</v>
      </c>
      <c r="S535" s="302">
        <v>21700</v>
      </c>
      <c r="T535" s="307">
        <f t="shared" si="152"/>
        <v>1852.0625889046942</v>
      </c>
      <c r="U535" s="101">
        <f t="shared" si="161"/>
        <v>625.99715504978656</v>
      </c>
      <c r="V535" s="304">
        <f t="shared" si="162"/>
        <v>37.041251778093887</v>
      </c>
      <c r="W535" s="308">
        <v>30</v>
      </c>
      <c r="X535" s="305">
        <f t="shared" si="163"/>
        <v>2545.1009957325746</v>
      </c>
      <c r="Y535" s="309">
        <f t="shared" si="164"/>
        <v>3.6842000000000001</v>
      </c>
    </row>
    <row r="536" spans="1:25" ht="15.75" customHeight="1" x14ac:dyDescent="0.2">
      <c r="A536" s="424">
        <v>519</v>
      </c>
      <c r="B536" s="301">
        <f t="shared" si="147"/>
        <v>56.24</v>
      </c>
      <c r="C536" s="302">
        <v>21700</v>
      </c>
      <c r="D536" s="303">
        <f t="shared" si="150"/>
        <v>4630.156472261735</v>
      </c>
      <c r="E536" s="304">
        <f t="shared" si="153"/>
        <v>1564.9928876244662</v>
      </c>
      <c r="F536" s="304">
        <f t="shared" si="154"/>
        <v>92.6031294452347</v>
      </c>
      <c r="G536" s="101">
        <v>75</v>
      </c>
      <c r="H536" s="305">
        <f t="shared" si="155"/>
        <v>6362.7524893314367</v>
      </c>
      <c r="I536" s="309">
        <f t="shared" si="156"/>
        <v>9.2283000000000008</v>
      </c>
      <c r="J536" s="329">
        <f t="shared" si="148"/>
        <v>93.733333333333334</v>
      </c>
      <c r="K536" s="302">
        <v>21700</v>
      </c>
      <c r="L536" s="307">
        <f t="shared" si="151"/>
        <v>2778.0938833570408</v>
      </c>
      <c r="M536" s="304">
        <f t="shared" si="157"/>
        <v>938.99573257467966</v>
      </c>
      <c r="N536" s="304">
        <f t="shared" si="158"/>
        <v>55.56187766714082</v>
      </c>
      <c r="O536" s="308">
        <v>45</v>
      </c>
      <c r="P536" s="305">
        <f t="shared" si="159"/>
        <v>3817.6514935988612</v>
      </c>
      <c r="Q536" s="309">
        <f t="shared" si="160"/>
        <v>5.5369999999999999</v>
      </c>
      <c r="R536" s="367">
        <f t="shared" si="149"/>
        <v>140.6</v>
      </c>
      <c r="S536" s="302">
        <v>21700</v>
      </c>
      <c r="T536" s="307">
        <f t="shared" si="152"/>
        <v>1852.0625889046942</v>
      </c>
      <c r="U536" s="101">
        <f t="shared" si="161"/>
        <v>625.99715504978656</v>
      </c>
      <c r="V536" s="304">
        <f t="shared" si="162"/>
        <v>37.041251778093887</v>
      </c>
      <c r="W536" s="308">
        <v>30</v>
      </c>
      <c r="X536" s="305">
        <f t="shared" si="163"/>
        <v>2545.1009957325746</v>
      </c>
      <c r="Y536" s="309">
        <f t="shared" si="164"/>
        <v>3.6913</v>
      </c>
    </row>
    <row r="537" spans="1:25" ht="15.75" customHeight="1" x14ac:dyDescent="0.2">
      <c r="A537" s="283">
        <v>520</v>
      </c>
      <c r="B537" s="301">
        <f t="shared" si="147"/>
        <v>56.24</v>
      </c>
      <c r="C537" s="302">
        <v>21700</v>
      </c>
      <c r="D537" s="303">
        <f t="shared" si="150"/>
        <v>4630.156472261735</v>
      </c>
      <c r="E537" s="304">
        <f t="shared" si="153"/>
        <v>1564.9928876244662</v>
      </c>
      <c r="F537" s="304">
        <f t="shared" si="154"/>
        <v>92.6031294452347</v>
      </c>
      <c r="G537" s="101">
        <v>75</v>
      </c>
      <c r="H537" s="305">
        <f t="shared" si="155"/>
        <v>6362.7524893314367</v>
      </c>
      <c r="I537" s="309">
        <f t="shared" si="156"/>
        <v>9.2461000000000002</v>
      </c>
      <c r="J537" s="329">
        <f t="shared" si="148"/>
        <v>93.733333333333334</v>
      </c>
      <c r="K537" s="302">
        <v>21700</v>
      </c>
      <c r="L537" s="307">
        <f t="shared" si="151"/>
        <v>2778.0938833570408</v>
      </c>
      <c r="M537" s="304">
        <f t="shared" si="157"/>
        <v>938.99573257467966</v>
      </c>
      <c r="N537" s="304">
        <f t="shared" si="158"/>
        <v>55.56187766714082</v>
      </c>
      <c r="O537" s="308">
        <v>45</v>
      </c>
      <c r="P537" s="305">
        <f t="shared" si="159"/>
        <v>3817.6514935988612</v>
      </c>
      <c r="Q537" s="309">
        <f t="shared" si="160"/>
        <v>5.5476999999999999</v>
      </c>
      <c r="R537" s="367">
        <f t="shared" si="149"/>
        <v>140.6</v>
      </c>
      <c r="S537" s="302">
        <v>21700</v>
      </c>
      <c r="T537" s="307">
        <f t="shared" si="152"/>
        <v>1852.0625889046942</v>
      </c>
      <c r="U537" s="101">
        <f t="shared" si="161"/>
        <v>625.99715504978656</v>
      </c>
      <c r="V537" s="304">
        <f t="shared" si="162"/>
        <v>37.041251778093887</v>
      </c>
      <c r="W537" s="308">
        <v>30</v>
      </c>
      <c r="X537" s="305">
        <f t="shared" si="163"/>
        <v>2545.1009957325746</v>
      </c>
      <c r="Y537" s="309">
        <f t="shared" si="164"/>
        <v>3.6983999999999999</v>
      </c>
    </row>
    <row r="538" spans="1:25" ht="15.75" customHeight="1" x14ac:dyDescent="0.2">
      <c r="A538" s="424">
        <v>521</v>
      </c>
      <c r="B538" s="301">
        <f t="shared" si="147"/>
        <v>56.24</v>
      </c>
      <c r="C538" s="302">
        <v>21700</v>
      </c>
      <c r="D538" s="303">
        <f t="shared" si="150"/>
        <v>4630.156472261735</v>
      </c>
      <c r="E538" s="304">
        <f t="shared" si="153"/>
        <v>1564.9928876244662</v>
      </c>
      <c r="F538" s="304">
        <f t="shared" si="154"/>
        <v>92.6031294452347</v>
      </c>
      <c r="G538" s="101">
        <v>75</v>
      </c>
      <c r="H538" s="305">
        <f t="shared" si="155"/>
        <v>6362.7524893314367</v>
      </c>
      <c r="I538" s="309">
        <f t="shared" si="156"/>
        <v>9.2638999999999996</v>
      </c>
      <c r="J538" s="329">
        <f t="shared" si="148"/>
        <v>93.733333333333334</v>
      </c>
      <c r="K538" s="302">
        <v>21700</v>
      </c>
      <c r="L538" s="307">
        <f t="shared" si="151"/>
        <v>2778.0938833570408</v>
      </c>
      <c r="M538" s="304">
        <f t="shared" si="157"/>
        <v>938.99573257467966</v>
      </c>
      <c r="N538" s="304">
        <f t="shared" si="158"/>
        <v>55.56187766714082</v>
      </c>
      <c r="O538" s="308">
        <v>45</v>
      </c>
      <c r="P538" s="305">
        <f t="shared" si="159"/>
        <v>3817.6514935988612</v>
      </c>
      <c r="Q538" s="309">
        <f t="shared" si="160"/>
        <v>5.5583</v>
      </c>
      <c r="R538" s="367">
        <f t="shared" si="149"/>
        <v>140.6</v>
      </c>
      <c r="S538" s="302">
        <v>21700</v>
      </c>
      <c r="T538" s="307">
        <f t="shared" si="152"/>
        <v>1852.0625889046942</v>
      </c>
      <c r="U538" s="101">
        <f t="shared" si="161"/>
        <v>625.99715504978656</v>
      </c>
      <c r="V538" s="304">
        <f t="shared" si="162"/>
        <v>37.041251778093887</v>
      </c>
      <c r="W538" s="308">
        <v>30</v>
      </c>
      <c r="X538" s="305">
        <f t="shared" si="163"/>
        <v>2545.1009957325746</v>
      </c>
      <c r="Y538" s="309">
        <f t="shared" si="164"/>
        <v>3.7054999999999998</v>
      </c>
    </row>
    <row r="539" spans="1:25" ht="15.75" customHeight="1" x14ac:dyDescent="0.2">
      <c r="A539" s="424">
        <v>522</v>
      </c>
      <c r="B539" s="301">
        <f t="shared" si="147"/>
        <v>56.24</v>
      </c>
      <c r="C539" s="302">
        <v>21700</v>
      </c>
      <c r="D539" s="303">
        <f t="shared" si="150"/>
        <v>4630.156472261735</v>
      </c>
      <c r="E539" s="304">
        <f t="shared" si="153"/>
        <v>1564.9928876244662</v>
      </c>
      <c r="F539" s="304">
        <f t="shared" si="154"/>
        <v>92.6031294452347</v>
      </c>
      <c r="G539" s="101">
        <v>75</v>
      </c>
      <c r="H539" s="305">
        <f t="shared" si="155"/>
        <v>6362.7524893314367</v>
      </c>
      <c r="I539" s="309">
        <f t="shared" si="156"/>
        <v>9.2817000000000007</v>
      </c>
      <c r="J539" s="329">
        <f t="shared" si="148"/>
        <v>93.733333333333334</v>
      </c>
      <c r="K539" s="302">
        <v>21700</v>
      </c>
      <c r="L539" s="307">
        <f t="shared" si="151"/>
        <v>2778.0938833570408</v>
      </c>
      <c r="M539" s="304">
        <f t="shared" si="157"/>
        <v>938.99573257467966</v>
      </c>
      <c r="N539" s="304">
        <f t="shared" si="158"/>
        <v>55.56187766714082</v>
      </c>
      <c r="O539" s="308">
        <v>45</v>
      </c>
      <c r="P539" s="305">
        <f t="shared" si="159"/>
        <v>3817.6514935988612</v>
      </c>
      <c r="Q539" s="309">
        <f t="shared" si="160"/>
        <v>5.569</v>
      </c>
      <c r="R539" s="367">
        <f t="shared" si="149"/>
        <v>140.6</v>
      </c>
      <c r="S539" s="302">
        <v>21700</v>
      </c>
      <c r="T539" s="307">
        <f t="shared" si="152"/>
        <v>1852.0625889046942</v>
      </c>
      <c r="U539" s="101">
        <f t="shared" si="161"/>
        <v>625.99715504978656</v>
      </c>
      <c r="V539" s="304">
        <f t="shared" si="162"/>
        <v>37.041251778093887</v>
      </c>
      <c r="W539" s="308">
        <v>30</v>
      </c>
      <c r="X539" s="305">
        <f t="shared" si="163"/>
        <v>2545.1009957325746</v>
      </c>
      <c r="Y539" s="309">
        <f t="shared" si="164"/>
        <v>3.7126999999999999</v>
      </c>
    </row>
    <row r="540" spans="1:25" ht="15.75" customHeight="1" x14ac:dyDescent="0.2">
      <c r="A540" s="424">
        <v>523</v>
      </c>
      <c r="B540" s="301">
        <f t="shared" si="147"/>
        <v>56.24</v>
      </c>
      <c r="C540" s="302">
        <v>21700</v>
      </c>
      <c r="D540" s="303">
        <f t="shared" si="150"/>
        <v>4630.156472261735</v>
      </c>
      <c r="E540" s="304">
        <f t="shared" si="153"/>
        <v>1564.9928876244662</v>
      </c>
      <c r="F540" s="304">
        <f t="shared" si="154"/>
        <v>92.6031294452347</v>
      </c>
      <c r="G540" s="101">
        <v>75</v>
      </c>
      <c r="H540" s="305">
        <f t="shared" si="155"/>
        <v>6362.7524893314367</v>
      </c>
      <c r="I540" s="309">
        <f t="shared" si="156"/>
        <v>9.2994000000000003</v>
      </c>
      <c r="J540" s="329">
        <f t="shared" si="148"/>
        <v>93.733333333333334</v>
      </c>
      <c r="K540" s="302">
        <v>21700</v>
      </c>
      <c r="L540" s="307">
        <f t="shared" si="151"/>
        <v>2778.0938833570408</v>
      </c>
      <c r="M540" s="304">
        <f t="shared" si="157"/>
        <v>938.99573257467966</v>
      </c>
      <c r="N540" s="304">
        <f t="shared" si="158"/>
        <v>55.56187766714082</v>
      </c>
      <c r="O540" s="308">
        <v>45</v>
      </c>
      <c r="P540" s="305">
        <f t="shared" si="159"/>
        <v>3817.6514935988612</v>
      </c>
      <c r="Q540" s="309">
        <f t="shared" si="160"/>
        <v>5.5796999999999999</v>
      </c>
      <c r="R540" s="367">
        <f t="shared" si="149"/>
        <v>140.6</v>
      </c>
      <c r="S540" s="302">
        <v>21700</v>
      </c>
      <c r="T540" s="307">
        <f t="shared" si="152"/>
        <v>1852.0625889046942</v>
      </c>
      <c r="U540" s="101">
        <f t="shared" si="161"/>
        <v>625.99715504978656</v>
      </c>
      <c r="V540" s="304">
        <f t="shared" si="162"/>
        <v>37.041251778093887</v>
      </c>
      <c r="W540" s="308">
        <v>30</v>
      </c>
      <c r="X540" s="305">
        <f t="shared" si="163"/>
        <v>2545.1009957325746</v>
      </c>
      <c r="Y540" s="309">
        <f t="shared" si="164"/>
        <v>3.7198000000000002</v>
      </c>
    </row>
    <row r="541" spans="1:25" ht="15.75" customHeight="1" x14ac:dyDescent="0.2">
      <c r="A541" s="424">
        <v>524</v>
      </c>
      <c r="B541" s="301">
        <f t="shared" si="147"/>
        <v>56.24</v>
      </c>
      <c r="C541" s="302">
        <v>21700</v>
      </c>
      <c r="D541" s="303">
        <f t="shared" si="150"/>
        <v>4630.156472261735</v>
      </c>
      <c r="E541" s="304">
        <f t="shared" si="153"/>
        <v>1564.9928876244662</v>
      </c>
      <c r="F541" s="304">
        <f t="shared" si="154"/>
        <v>92.6031294452347</v>
      </c>
      <c r="G541" s="101">
        <v>75</v>
      </c>
      <c r="H541" s="305">
        <f t="shared" si="155"/>
        <v>6362.7524893314367</v>
      </c>
      <c r="I541" s="309">
        <f t="shared" si="156"/>
        <v>9.3171999999999997</v>
      </c>
      <c r="J541" s="329">
        <f t="shared" si="148"/>
        <v>93.733333333333334</v>
      </c>
      <c r="K541" s="302">
        <v>21700</v>
      </c>
      <c r="L541" s="307">
        <f t="shared" si="151"/>
        <v>2778.0938833570408</v>
      </c>
      <c r="M541" s="304">
        <f t="shared" si="157"/>
        <v>938.99573257467966</v>
      </c>
      <c r="N541" s="304">
        <f t="shared" si="158"/>
        <v>55.56187766714082</v>
      </c>
      <c r="O541" s="308">
        <v>45</v>
      </c>
      <c r="P541" s="305">
        <f t="shared" si="159"/>
        <v>3817.6514935988612</v>
      </c>
      <c r="Q541" s="309">
        <f t="shared" si="160"/>
        <v>5.5903</v>
      </c>
      <c r="R541" s="367">
        <f t="shared" si="149"/>
        <v>140.6</v>
      </c>
      <c r="S541" s="302">
        <v>21700</v>
      </c>
      <c r="T541" s="307">
        <f t="shared" si="152"/>
        <v>1852.0625889046942</v>
      </c>
      <c r="U541" s="101">
        <f t="shared" si="161"/>
        <v>625.99715504978656</v>
      </c>
      <c r="V541" s="304">
        <f t="shared" si="162"/>
        <v>37.041251778093887</v>
      </c>
      <c r="W541" s="308">
        <v>30</v>
      </c>
      <c r="X541" s="305">
        <f t="shared" si="163"/>
        <v>2545.1009957325746</v>
      </c>
      <c r="Y541" s="309">
        <f t="shared" si="164"/>
        <v>3.7269000000000001</v>
      </c>
    </row>
    <row r="542" spans="1:25" ht="15.75" customHeight="1" x14ac:dyDescent="0.2">
      <c r="A542" s="424">
        <v>525</v>
      </c>
      <c r="B542" s="301">
        <f t="shared" si="147"/>
        <v>56.24</v>
      </c>
      <c r="C542" s="302">
        <v>21700</v>
      </c>
      <c r="D542" s="303">
        <f t="shared" si="150"/>
        <v>4630.156472261735</v>
      </c>
      <c r="E542" s="304">
        <f t="shared" si="153"/>
        <v>1564.9928876244662</v>
      </c>
      <c r="F542" s="304">
        <f t="shared" si="154"/>
        <v>92.6031294452347</v>
      </c>
      <c r="G542" s="101">
        <v>75</v>
      </c>
      <c r="H542" s="305">
        <f t="shared" si="155"/>
        <v>6362.7524893314367</v>
      </c>
      <c r="I542" s="309">
        <f t="shared" si="156"/>
        <v>9.3350000000000009</v>
      </c>
      <c r="J542" s="329">
        <f t="shared" si="148"/>
        <v>93.733333333333334</v>
      </c>
      <c r="K542" s="302">
        <v>21700</v>
      </c>
      <c r="L542" s="307">
        <f t="shared" si="151"/>
        <v>2778.0938833570408</v>
      </c>
      <c r="M542" s="304">
        <f t="shared" si="157"/>
        <v>938.99573257467966</v>
      </c>
      <c r="N542" s="304">
        <f t="shared" si="158"/>
        <v>55.56187766714082</v>
      </c>
      <c r="O542" s="308">
        <v>45</v>
      </c>
      <c r="P542" s="305">
        <f t="shared" si="159"/>
        <v>3817.6514935988612</v>
      </c>
      <c r="Q542" s="309">
        <f t="shared" si="160"/>
        <v>5.601</v>
      </c>
      <c r="R542" s="367">
        <f t="shared" si="149"/>
        <v>140.6</v>
      </c>
      <c r="S542" s="302">
        <v>21700</v>
      </c>
      <c r="T542" s="307">
        <f t="shared" si="152"/>
        <v>1852.0625889046942</v>
      </c>
      <c r="U542" s="101">
        <f t="shared" si="161"/>
        <v>625.99715504978656</v>
      </c>
      <c r="V542" s="304">
        <f t="shared" si="162"/>
        <v>37.041251778093887</v>
      </c>
      <c r="W542" s="308">
        <v>30</v>
      </c>
      <c r="X542" s="305">
        <f t="shared" si="163"/>
        <v>2545.1009957325746</v>
      </c>
      <c r="Y542" s="309">
        <f t="shared" si="164"/>
        <v>3.734</v>
      </c>
    </row>
    <row r="543" spans="1:25" ht="15.75" customHeight="1" x14ac:dyDescent="0.2">
      <c r="A543" s="424">
        <v>526</v>
      </c>
      <c r="B543" s="301">
        <f t="shared" si="147"/>
        <v>56.24</v>
      </c>
      <c r="C543" s="302">
        <v>21700</v>
      </c>
      <c r="D543" s="303">
        <f t="shared" si="150"/>
        <v>4630.156472261735</v>
      </c>
      <c r="E543" s="304">
        <f t="shared" si="153"/>
        <v>1564.9928876244662</v>
      </c>
      <c r="F543" s="304">
        <f t="shared" si="154"/>
        <v>92.6031294452347</v>
      </c>
      <c r="G543" s="101">
        <v>75</v>
      </c>
      <c r="H543" s="305">
        <f t="shared" si="155"/>
        <v>6362.7524893314367</v>
      </c>
      <c r="I543" s="309">
        <f t="shared" si="156"/>
        <v>9.3528000000000002</v>
      </c>
      <c r="J543" s="329">
        <f t="shared" si="148"/>
        <v>93.733333333333334</v>
      </c>
      <c r="K543" s="302">
        <v>21700</v>
      </c>
      <c r="L543" s="307">
        <f t="shared" si="151"/>
        <v>2778.0938833570408</v>
      </c>
      <c r="M543" s="304">
        <f t="shared" si="157"/>
        <v>938.99573257467966</v>
      </c>
      <c r="N543" s="304">
        <f t="shared" si="158"/>
        <v>55.56187766714082</v>
      </c>
      <c r="O543" s="308">
        <v>45</v>
      </c>
      <c r="P543" s="305">
        <f t="shared" si="159"/>
        <v>3817.6514935988612</v>
      </c>
      <c r="Q543" s="309">
        <f t="shared" si="160"/>
        <v>5.6116999999999999</v>
      </c>
      <c r="R543" s="367">
        <f t="shared" si="149"/>
        <v>140.6</v>
      </c>
      <c r="S543" s="302">
        <v>21700</v>
      </c>
      <c r="T543" s="307">
        <f t="shared" si="152"/>
        <v>1852.0625889046942</v>
      </c>
      <c r="U543" s="101">
        <f t="shared" si="161"/>
        <v>625.99715504978656</v>
      </c>
      <c r="V543" s="304">
        <f t="shared" si="162"/>
        <v>37.041251778093887</v>
      </c>
      <c r="W543" s="308">
        <v>30</v>
      </c>
      <c r="X543" s="305">
        <f t="shared" si="163"/>
        <v>2545.1009957325746</v>
      </c>
      <c r="Y543" s="309">
        <f t="shared" si="164"/>
        <v>3.7410999999999999</v>
      </c>
    </row>
    <row r="544" spans="1:25" ht="15.75" customHeight="1" x14ac:dyDescent="0.2">
      <c r="A544" s="424">
        <v>527</v>
      </c>
      <c r="B544" s="301">
        <f t="shared" si="147"/>
        <v>56.24</v>
      </c>
      <c r="C544" s="302">
        <v>21700</v>
      </c>
      <c r="D544" s="303">
        <f t="shared" si="150"/>
        <v>4630.156472261735</v>
      </c>
      <c r="E544" s="304">
        <f t="shared" si="153"/>
        <v>1564.9928876244662</v>
      </c>
      <c r="F544" s="304">
        <f t="shared" si="154"/>
        <v>92.6031294452347</v>
      </c>
      <c r="G544" s="101">
        <v>75</v>
      </c>
      <c r="H544" s="305">
        <f t="shared" si="155"/>
        <v>6362.7524893314367</v>
      </c>
      <c r="I544" s="309">
        <f t="shared" si="156"/>
        <v>9.3705999999999996</v>
      </c>
      <c r="J544" s="329">
        <f t="shared" si="148"/>
        <v>93.733333333333334</v>
      </c>
      <c r="K544" s="302">
        <v>21700</v>
      </c>
      <c r="L544" s="307">
        <f t="shared" si="151"/>
        <v>2778.0938833570408</v>
      </c>
      <c r="M544" s="304">
        <f t="shared" si="157"/>
        <v>938.99573257467966</v>
      </c>
      <c r="N544" s="304">
        <f t="shared" si="158"/>
        <v>55.56187766714082</v>
      </c>
      <c r="O544" s="308">
        <v>45</v>
      </c>
      <c r="P544" s="305">
        <f t="shared" si="159"/>
        <v>3817.6514935988612</v>
      </c>
      <c r="Q544" s="309">
        <f t="shared" si="160"/>
        <v>5.6223000000000001</v>
      </c>
      <c r="R544" s="367">
        <f t="shared" si="149"/>
        <v>140.6</v>
      </c>
      <c r="S544" s="302">
        <v>21700</v>
      </c>
      <c r="T544" s="307">
        <f t="shared" si="152"/>
        <v>1852.0625889046942</v>
      </c>
      <c r="U544" s="101">
        <f t="shared" si="161"/>
        <v>625.99715504978656</v>
      </c>
      <c r="V544" s="304">
        <f t="shared" si="162"/>
        <v>37.041251778093887</v>
      </c>
      <c r="W544" s="308">
        <v>30</v>
      </c>
      <c r="X544" s="305">
        <f t="shared" si="163"/>
        <v>2545.1009957325746</v>
      </c>
      <c r="Y544" s="309">
        <f t="shared" si="164"/>
        <v>3.7482000000000002</v>
      </c>
    </row>
    <row r="545" spans="1:25" ht="15.75" customHeight="1" x14ac:dyDescent="0.2">
      <c r="A545" s="424">
        <v>528</v>
      </c>
      <c r="B545" s="301">
        <f t="shared" si="147"/>
        <v>56.24</v>
      </c>
      <c r="C545" s="302">
        <v>21700</v>
      </c>
      <c r="D545" s="303">
        <f t="shared" si="150"/>
        <v>4630.156472261735</v>
      </c>
      <c r="E545" s="304">
        <f t="shared" si="153"/>
        <v>1564.9928876244662</v>
      </c>
      <c r="F545" s="304">
        <f t="shared" si="154"/>
        <v>92.6031294452347</v>
      </c>
      <c r="G545" s="101">
        <v>75</v>
      </c>
      <c r="H545" s="305">
        <f t="shared" si="155"/>
        <v>6362.7524893314367</v>
      </c>
      <c r="I545" s="309">
        <f t="shared" si="156"/>
        <v>9.3882999999999992</v>
      </c>
      <c r="J545" s="329">
        <f t="shared" si="148"/>
        <v>93.733333333333334</v>
      </c>
      <c r="K545" s="302">
        <v>21700</v>
      </c>
      <c r="L545" s="307">
        <f t="shared" si="151"/>
        <v>2778.0938833570408</v>
      </c>
      <c r="M545" s="304">
        <f t="shared" si="157"/>
        <v>938.99573257467966</v>
      </c>
      <c r="N545" s="304">
        <f t="shared" si="158"/>
        <v>55.56187766714082</v>
      </c>
      <c r="O545" s="308">
        <v>45</v>
      </c>
      <c r="P545" s="305">
        <f t="shared" si="159"/>
        <v>3817.6514935988612</v>
      </c>
      <c r="Q545" s="309">
        <f t="shared" si="160"/>
        <v>5.633</v>
      </c>
      <c r="R545" s="367">
        <f t="shared" si="149"/>
        <v>140.6</v>
      </c>
      <c r="S545" s="302">
        <v>21700</v>
      </c>
      <c r="T545" s="307">
        <f t="shared" si="152"/>
        <v>1852.0625889046942</v>
      </c>
      <c r="U545" s="101">
        <f t="shared" si="161"/>
        <v>625.99715504978656</v>
      </c>
      <c r="V545" s="304">
        <f t="shared" si="162"/>
        <v>37.041251778093887</v>
      </c>
      <c r="W545" s="308">
        <v>30</v>
      </c>
      <c r="X545" s="305">
        <f t="shared" si="163"/>
        <v>2545.1009957325746</v>
      </c>
      <c r="Y545" s="309">
        <f t="shared" si="164"/>
        <v>3.7553000000000001</v>
      </c>
    </row>
    <row r="546" spans="1:25" ht="15.75" customHeight="1" x14ac:dyDescent="0.2">
      <c r="A546" s="424">
        <v>529</v>
      </c>
      <c r="B546" s="301">
        <f t="shared" si="147"/>
        <v>56.24</v>
      </c>
      <c r="C546" s="302">
        <v>21700</v>
      </c>
      <c r="D546" s="303">
        <f t="shared" si="150"/>
        <v>4630.156472261735</v>
      </c>
      <c r="E546" s="304">
        <f t="shared" si="153"/>
        <v>1564.9928876244662</v>
      </c>
      <c r="F546" s="304">
        <f t="shared" si="154"/>
        <v>92.6031294452347</v>
      </c>
      <c r="G546" s="101">
        <v>75</v>
      </c>
      <c r="H546" s="305">
        <f t="shared" si="155"/>
        <v>6362.7524893314367</v>
      </c>
      <c r="I546" s="309">
        <f t="shared" si="156"/>
        <v>9.4061000000000003</v>
      </c>
      <c r="J546" s="329">
        <f t="shared" si="148"/>
        <v>93.733333333333334</v>
      </c>
      <c r="K546" s="302">
        <v>21700</v>
      </c>
      <c r="L546" s="307">
        <f t="shared" si="151"/>
        <v>2778.0938833570408</v>
      </c>
      <c r="M546" s="304">
        <f t="shared" si="157"/>
        <v>938.99573257467966</v>
      </c>
      <c r="N546" s="304">
        <f t="shared" si="158"/>
        <v>55.56187766714082</v>
      </c>
      <c r="O546" s="308">
        <v>45</v>
      </c>
      <c r="P546" s="305">
        <f t="shared" si="159"/>
        <v>3817.6514935988612</v>
      </c>
      <c r="Q546" s="309">
        <f t="shared" si="160"/>
        <v>5.6436999999999999</v>
      </c>
      <c r="R546" s="367">
        <f t="shared" si="149"/>
        <v>140.6</v>
      </c>
      <c r="S546" s="302">
        <v>21700</v>
      </c>
      <c r="T546" s="307">
        <f t="shared" si="152"/>
        <v>1852.0625889046942</v>
      </c>
      <c r="U546" s="101">
        <f t="shared" si="161"/>
        <v>625.99715504978656</v>
      </c>
      <c r="V546" s="304">
        <f t="shared" si="162"/>
        <v>37.041251778093887</v>
      </c>
      <c r="W546" s="308">
        <v>30</v>
      </c>
      <c r="X546" s="305">
        <f t="shared" si="163"/>
        <v>2545.1009957325746</v>
      </c>
      <c r="Y546" s="309">
        <f t="shared" si="164"/>
        <v>3.7624</v>
      </c>
    </row>
    <row r="547" spans="1:25" ht="15.75" customHeight="1" x14ac:dyDescent="0.2">
      <c r="A547" s="283">
        <v>530</v>
      </c>
      <c r="B547" s="301">
        <f t="shared" si="147"/>
        <v>56.24</v>
      </c>
      <c r="C547" s="302">
        <v>21700</v>
      </c>
      <c r="D547" s="303">
        <f t="shared" si="150"/>
        <v>4630.156472261735</v>
      </c>
      <c r="E547" s="304">
        <f t="shared" si="153"/>
        <v>1564.9928876244662</v>
      </c>
      <c r="F547" s="304">
        <f t="shared" si="154"/>
        <v>92.6031294452347</v>
      </c>
      <c r="G547" s="101">
        <v>75</v>
      </c>
      <c r="H547" s="305">
        <f t="shared" si="155"/>
        <v>6362.7524893314367</v>
      </c>
      <c r="I547" s="309">
        <f t="shared" si="156"/>
        <v>9.4238999999999997</v>
      </c>
      <c r="J547" s="329">
        <f t="shared" si="148"/>
        <v>93.733333333333334</v>
      </c>
      <c r="K547" s="302">
        <v>21700</v>
      </c>
      <c r="L547" s="307">
        <f t="shared" si="151"/>
        <v>2778.0938833570408</v>
      </c>
      <c r="M547" s="304">
        <f t="shared" si="157"/>
        <v>938.99573257467966</v>
      </c>
      <c r="N547" s="304">
        <f t="shared" si="158"/>
        <v>55.56187766714082</v>
      </c>
      <c r="O547" s="308">
        <v>45</v>
      </c>
      <c r="P547" s="305">
        <f t="shared" si="159"/>
        <v>3817.6514935988612</v>
      </c>
      <c r="Q547" s="309">
        <f t="shared" si="160"/>
        <v>5.6543000000000001</v>
      </c>
      <c r="R547" s="367">
        <f t="shared" si="149"/>
        <v>140.6</v>
      </c>
      <c r="S547" s="302">
        <v>21700</v>
      </c>
      <c r="T547" s="307">
        <f t="shared" si="152"/>
        <v>1852.0625889046942</v>
      </c>
      <c r="U547" s="101">
        <f t="shared" si="161"/>
        <v>625.99715504978656</v>
      </c>
      <c r="V547" s="304">
        <f t="shared" si="162"/>
        <v>37.041251778093887</v>
      </c>
      <c r="W547" s="308">
        <v>30</v>
      </c>
      <c r="X547" s="305">
        <f t="shared" si="163"/>
        <v>2545.1009957325746</v>
      </c>
      <c r="Y547" s="309">
        <f t="shared" si="164"/>
        <v>3.7696000000000001</v>
      </c>
    </row>
    <row r="548" spans="1:25" ht="15.75" customHeight="1" x14ac:dyDescent="0.2">
      <c r="A548" s="424">
        <v>531</v>
      </c>
      <c r="B548" s="301">
        <f t="shared" si="147"/>
        <v>56.24</v>
      </c>
      <c r="C548" s="302">
        <v>21700</v>
      </c>
      <c r="D548" s="303">
        <f t="shared" si="150"/>
        <v>4630.156472261735</v>
      </c>
      <c r="E548" s="304">
        <f t="shared" si="153"/>
        <v>1564.9928876244662</v>
      </c>
      <c r="F548" s="304">
        <f t="shared" si="154"/>
        <v>92.6031294452347</v>
      </c>
      <c r="G548" s="101">
        <v>75</v>
      </c>
      <c r="H548" s="305">
        <f t="shared" si="155"/>
        <v>6362.7524893314367</v>
      </c>
      <c r="I548" s="309">
        <f t="shared" si="156"/>
        <v>9.4417000000000009</v>
      </c>
      <c r="J548" s="329">
        <f t="shared" si="148"/>
        <v>93.733333333333334</v>
      </c>
      <c r="K548" s="302">
        <v>21700</v>
      </c>
      <c r="L548" s="307">
        <f t="shared" si="151"/>
        <v>2778.0938833570408</v>
      </c>
      <c r="M548" s="304">
        <f t="shared" si="157"/>
        <v>938.99573257467966</v>
      </c>
      <c r="N548" s="304">
        <f t="shared" si="158"/>
        <v>55.56187766714082</v>
      </c>
      <c r="O548" s="308">
        <v>45</v>
      </c>
      <c r="P548" s="305">
        <f t="shared" si="159"/>
        <v>3817.6514935988612</v>
      </c>
      <c r="Q548" s="309">
        <f t="shared" si="160"/>
        <v>5.665</v>
      </c>
      <c r="R548" s="367">
        <f t="shared" si="149"/>
        <v>140.6</v>
      </c>
      <c r="S548" s="302">
        <v>21700</v>
      </c>
      <c r="T548" s="307">
        <f t="shared" si="152"/>
        <v>1852.0625889046942</v>
      </c>
      <c r="U548" s="101">
        <f t="shared" si="161"/>
        <v>625.99715504978656</v>
      </c>
      <c r="V548" s="304">
        <f t="shared" si="162"/>
        <v>37.041251778093887</v>
      </c>
      <c r="W548" s="308">
        <v>30</v>
      </c>
      <c r="X548" s="305">
        <f t="shared" si="163"/>
        <v>2545.1009957325746</v>
      </c>
      <c r="Y548" s="309">
        <f t="shared" si="164"/>
        <v>3.7766999999999999</v>
      </c>
    </row>
    <row r="549" spans="1:25" ht="15.75" customHeight="1" x14ac:dyDescent="0.2">
      <c r="A549" s="424">
        <v>532</v>
      </c>
      <c r="B549" s="301">
        <f t="shared" si="147"/>
        <v>56.24</v>
      </c>
      <c r="C549" s="302">
        <v>21700</v>
      </c>
      <c r="D549" s="303">
        <f t="shared" si="150"/>
        <v>4630.156472261735</v>
      </c>
      <c r="E549" s="304">
        <f t="shared" si="153"/>
        <v>1564.9928876244662</v>
      </c>
      <c r="F549" s="304">
        <f t="shared" si="154"/>
        <v>92.6031294452347</v>
      </c>
      <c r="G549" s="101">
        <v>75</v>
      </c>
      <c r="H549" s="305">
        <f t="shared" si="155"/>
        <v>6362.7524893314367</v>
      </c>
      <c r="I549" s="309">
        <f t="shared" si="156"/>
        <v>9.4595000000000002</v>
      </c>
      <c r="J549" s="329">
        <f t="shared" si="148"/>
        <v>93.733333333333334</v>
      </c>
      <c r="K549" s="302">
        <v>21700</v>
      </c>
      <c r="L549" s="307">
        <f t="shared" si="151"/>
        <v>2778.0938833570408</v>
      </c>
      <c r="M549" s="304">
        <f t="shared" si="157"/>
        <v>938.99573257467966</v>
      </c>
      <c r="N549" s="304">
        <f t="shared" si="158"/>
        <v>55.56187766714082</v>
      </c>
      <c r="O549" s="308">
        <v>45</v>
      </c>
      <c r="P549" s="305">
        <f t="shared" si="159"/>
        <v>3817.6514935988612</v>
      </c>
      <c r="Q549" s="309">
        <f t="shared" si="160"/>
        <v>5.6757</v>
      </c>
      <c r="R549" s="367">
        <f t="shared" si="149"/>
        <v>140.6</v>
      </c>
      <c r="S549" s="302">
        <v>21700</v>
      </c>
      <c r="T549" s="307">
        <f t="shared" si="152"/>
        <v>1852.0625889046942</v>
      </c>
      <c r="U549" s="101">
        <f t="shared" si="161"/>
        <v>625.99715504978656</v>
      </c>
      <c r="V549" s="304">
        <f t="shared" si="162"/>
        <v>37.041251778093887</v>
      </c>
      <c r="W549" s="308">
        <v>30</v>
      </c>
      <c r="X549" s="305">
        <f t="shared" si="163"/>
        <v>2545.1009957325746</v>
      </c>
      <c r="Y549" s="309">
        <f t="shared" si="164"/>
        <v>3.7837999999999998</v>
      </c>
    </row>
    <row r="550" spans="1:25" ht="15.75" customHeight="1" x14ac:dyDescent="0.2">
      <c r="A550" s="424">
        <v>533</v>
      </c>
      <c r="B550" s="301">
        <f t="shared" si="147"/>
        <v>56.24</v>
      </c>
      <c r="C550" s="302">
        <v>21700</v>
      </c>
      <c r="D550" s="303">
        <f t="shared" si="150"/>
        <v>4630.156472261735</v>
      </c>
      <c r="E550" s="304">
        <f t="shared" si="153"/>
        <v>1564.9928876244662</v>
      </c>
      <c r="F550" s="304">
        <f t="shared" si="154"/>
        <v>92.6031294452347</v>
      </c>
      <c r="G550" s="101">
        <v>75</v>
      </c>
      <c r="H550" s="305">
        <f t="shared" si="155"/>
        <v>6362.7524893314367</v>
      </c>
      <c r="I550" s="309">
        <f t="shared" si="156"/>
        <v>9.4771999999999998</v>
      </c>
      <c r="J550" s="329">
        <f t="shared" si="148"/>
        <v>93.733333333333334</v>
      </c>
      <c r="K550" s="302">
        <v>21700</v>
      </c>
      <c r="L550" s="307">
        <f t="shared" si="151"/>
        <v>2778.0938833570408</v>
      </c>
      <c r="M550" s="304">
        <f t="shared" si="157"/>
        <v>938.99573257467966</v>
      </c>
      <c r="N550" s="304">
        <f t="shared" si="158"/>
        <v>55.56187766714082</v>
      </c>
      <c r="O550" s="308">
        <v>45</v>
      </c>
      <c r="P550" s="305">
        <f t="shared" si="159"/>
        <v>3817.6514935988612</v>
      </c>
      <c r="Q550" s="309">
        <f t="shared" si="160"/>
        <v>5.6863000000000001</v>
      </c>
      <c r="R550" s="367">
        <f t="shared" si="149"/>
        <v>140.6</v>
      </c>
      <c r="S550" s="302">
        <v>21700</v>
      </c>
      <c r="T550" s="307">
        <f t="shared" si="152"/>
        <v>1852.0625889046942</v>
      </c>
      <c r="U550" s="101">
        <f t="shared" si="161"/>
        <v>625.99715504978656</v>
      </c>
      <c r="V550" s="304">
        <f t="shared" si="162"/>
        <v>37.041251778093887</v>
      </c>
      <c r="W550" s="308">
        <v>30</v>
      </c>
      <c r="X550" s="305">
        <f t="shared" si="163"/>
        <v>2545.1009957325746</v>
      </c>
      <c r="Y550" s="309">
        <f t="shared" si="164"/>
        <v>3.7909000000000002</v>
      </c>
    </row>
    <row r="551" spans="1:25" ht="15.75" customHeight="1" x14ac:dyDescent="0.2">
      <c r="A551" s="424">
        <v>534</v>
      </c>
      <c r="B551" s="301">
        <f t="shared" si="147"/>
        <v>56.24</v>
      </c>
      <c r="C551" s="302">
        <v>21700</v>
      </c>
      <c r="D551" s="303">
        <f t="shared" si="150"/>
        <v>4630.156472261735</v>
      </c>
      <c r="E551" s="304">
        <f t="shared" si="153"/>
        <v>1564.9928876244662</v>
      </c>
      <c r="F551" s="304">
        <f t="shared" si="154"/>
        <v>92.6031294452347</v>
      </c>
      <c r="G551" s="101">
        <v>75</v>
      </c>
      <c r="H551" s="305">
        <f t="shared" si="155"/>
        <v>6362.7524893314367</v>
      </c>
      <c r="I551" s="309">
        <f t="shared" si="156"/>
        <v>9.4949999999999992</v>
      </c>
      <c r="J551" s="329">
        <f t="shared" si="148"/>
        <v>93.733333333333334</v>
      </c>
      <c r="K551" s="302">
        <v>21700</v>
      </c>
      <c r="L551" s="307">
        <f t="shared" si="151"/>
        <v>2778.0938833570408</v>
      </c>
      <c r="M551" s="304">
        <f t="shared" si="157"/>
        <v>938.99573257467966</v>
      </c>
      <c r="N551" s="304">
        <f t="shared" si="158"/>
        <v>55.56187766714082</v>
      </c>
      <c r="O551" s="308">
        <v>45</v>
      </c>
      <c r="P551" s="305">
        <f t="shared" si="159"/>
        <v>3817.6514935988612</v>
      </c>
      <c r="Q551" s="309">
        <f t="shared" si="160"/>
        <v>5.6970000000000001</v>
      </c>
      <c r="R551" s="367">
        <f t="shared" si="149"/>
        <v>140.6</v>
      </c>
      <c r="S551" s="302">
        <v>21700</v>
      </c>
      <c r="T551" s="307">
        <f t="shared" si="152"/>
        <v>1852.0625889046942</v>
      </c>
      <c r="U551" s="101">
        <f t="shared" si="161"/>
        <v>625.99715504978656</v>
      </c>
      <c r="V551" s="304">
        <f t="shared" si="162"/>
        <v>37.041251778093887</v>
      </c>
      <c r="W551" s="308">
        <v>30</v>
      </c>
      <c r="X551" s="305">
        <f t="shared" si="163"/>
        <v>2545.1009957325746</v>
      </c>
      <c r="Y551" s="309">
        <f t="shared" si="164"/>
        <v>3.798</v>
      </c>
    </row>
    <row r="552" spans="1:25" ht="15.75" customHeight="1" x14ac:dyDescent="0.2">
      <c r="A552" s="424">
        <v>535</v>
      </c>
      <c r="B552" s="301">
        <f t="shared" si="147"/>
        <v>56.24</v>
      </c>
      <c r="C552" s="302">
        <v>21700</v>
      </c>
      <c r="D552" s="303">
        <f t="shared" si="150"/>
        <v>4630.156472261735</v>
      </c>
      <c r="E552" s="304">
        <f t="shared" si="153"/>
        <v>1564.9928876244662</v>
      </c>
      <c r="F552" s="304">
        <f t="shared" si="154"/>
        <v>92.6031294452347</v>
      </c>
      <c r="G552" s="101">
        <v>75</v>
      </c>
      <c r="H552" s="305">
        <f t="shared" si="155"/>
        <v>6362.7524893314367</v>
      </c>
      <c r="I552" s="309">
        <f t="shared" si="156"/>
        <v>9.5128000000000004</v>
      </c>
      <c r="J552" s="329">
        <f t="shared" si="148"/>
        <v>93.733333333333334</v>
      </c>
      <c r="K552" s="302">
        <v>21700</v>
      </c>
      <c r="L552" s="307">
        <f t="shared" si="151"/>
        <v>2778.0938833570408</v>
      </c>
      <c r="M552" s="304">
        <f t="shared" si="157"/>
        <v>938.99573257467966</v>
      </c>
      <c r="N552" s="304">
        <f t="shared" si="158"/>
        <v>55.56187766714082</v>
      </c>
      <c r="O552" s="308">
        <v>45</v>
      </c>
      <c r="P552" s="305">
        <f t="shared" si="159"/>
        <v>3817.6514935988612</v>
      </c>
      <c r="Q552" s="309">
        <f t="shared" si="160"/>
        <v>5.7077</v>
      </c>
      <c r="R552" s="367">
        <f t="shared" si="149"/>
        <v>140.6</v>
      </c>
      <c r="S552" s="302">
        <v>21700</v>
      </c>
      <c r="T552" s="307">
        <f t="shared" si="152"/>
        <v>1852.0625889046942</v>
      </c>
      <c r="U552" s="101">
        <f t="shared" si="161"/>
        <v>625.99715504978656</v>
      </c>
      <c r="V552" s="304">
        <f t="shared" si="162"/>
        <v>37.041251778093887</v>
      </c>
      <c r="W552" s="308">
        <v>30</v>
      </c>
      <c r="X552" s="305">
        <f t="shared" si="163"/>
        <v>2545.1009957325746</v>
      </c>
      <c r="Y552" s="309">
        <f t="shared" si="164"/>
        <v>3.8050999999999999</v>
      </c>
    </row>
    <row r="553" spans="1:25" ht="15.75" customHeight="1" x14ac:dyDescent="0.2">
      <c r="A553" s="424">
        <v>536</v>
      </c>
      <c r="B553" s="301">
        <f t="shared" si="147"/>
        <v>56.24</v>
      </c>
      <c r="C553" s="302">
        <v>21700</v>
      </c>
      <c r="D553" s="303">
        <f t="shared" si="150"/>
        <v>4630.156472261735</v>
      </c>
      <c r="E553" s="304">
        <f t="shared" si="153"/>
        <v>1564.9928876244662</v>
      </c>
      <c r="F553" s="304">
        <f t="shared" si="154"/>
        <v>92.6031294452347</v>
      </c>
      <c r="G553" s="101">
        <v>75</v>
      </c>
      <c r="H553" s="305">
        <f t="shared" si="155"/>
        <v>6362.7524893314367</v>
      </c>
      <c r="I553" s="309">
        <f t="shared" si="156"/>
        <v>9.5305999999999997</v>
      </c>
      <c r="J553" s="329">
        <f t="shared" si="148"/>
        <v>93.733333333333334</v>
      </c>
      <c r="K553" s="302">
        <v>21700</v>
      </c>
      <c r="L553" s="307">
        <f t="shared" si="151"/>
        <v>2778.0938833570408</v>
      </c>
      <c r="M553" s="304">
        <f t="shared" si="157"/>
        <v>938.99573257467966</v>
      </c>
      <c r="N553" s="304">
        <f t="shared" si="158"/>
        <v>55.56187766714082</v>
      </c>
      <c r="O553" s="308">
        <v>45</v>
      </c>
      <c r="P553" s="305">
        <f t="shared" si="159"/>
        <v>3817.6514935988612</v>
      </c>
      <c r="Q553" s="309">
        <f t="shared" si="160"/>
        <v>5.7183000000000002</v>
      </c>
      <c r="R553" s="367">
        <f t="shared" si="149"/>
        <v>140.6</v>
      </c>
      <c r="S553" s="302">
        <v>21700</v>
      </c>
      <c r="T553" s="307">
        <f t="shared" si="152"/>
        <v>1852.0625889046942</v>
      </c>
      <c r="U553" s="101">
        <f t="shared" si="161"/>
        <v>625.99715504978656</v>
      </c>
      <c r="V553" s="304">
        <f t="shared" si="162"/>
        <v>37.041251778093887</v>
      </c>
      <c r="W553" s="308">
        <v>30</v>
      </c>
      <c r="X553" s="305">
        <f t="shared" si="163"/>
        <v>2545.1009957325746</v>
      </c>
      <c r="Y553" s="309">
        <f t="shared" si="164"/>
        <v>3.8121999999999998</v>
      </c>
    </row>
    <row r="554" spans="1:25" ht="15.75" customHeight="1" x14ac:dyDescent="0.2">
      <c r="A554" s="424">
        <v>537</v>
      </c>
      <c r="B554" s="301">
        <f t="shared" si="147"/>
        <v>56.24</v>
      </c>
      <c r="C554" s="302">
        <v>21700</v>
      </c>
      <c r="D554" s="303">
        <f t="shared" si="150"/>
        <v>4630.156472261735</v>
      </c>
      <c r="E554" s="304">
        <f t="shared" si="153"/>
        <v>1564.9928876244662</v>
      </c>
      <c r="F554" s="304">
        <f t="shared" si="154"/>
        <v>92.6031294452347</v>
      </c>
      <c r="G554" s="101">
        <v>75</v>
      </c>
      <c r="H554" s="305">
        <f t="shared" si="155"/>
        <v>6362.7524893314367</v>
      </c>
      <c r="I554" s="309">
        <f t="shared" si="156"/>
        <v>9.5484000000000009</v>
      </c>
      <c r="J554" s="329">
        <f t="shared" si="148"/>
        <v>93.733333333333334</v>
      </c>
      <c r="K554" s="302">
        <v>21700</v>
      </c>
      <c r="L554" s="307">
        <f t="shared" si="151"/>
        <v>2778.0938833570408</v>
      </c>
      <c r="M554" s="304">
        <f t="shared" si="157"/>
        <v>938.99573257467966</v>
      </c>
      <c r="N554" s="304">
        <f t="shared" si="158"/>
        <v>55.56187766714082</v>
      </c>
      <c r="O554" s="308">
        <v>45</v>
      </c>
      <c r="P554" s="305">
        <f t="shared" si="159"/>
        <v>3817.6514935988612</v>
      </c>
      <c r="Q554" s="309">
        <f t="shared" si="160"/>
        <v>5.7290000000000001</v>
      </c>
      <c r="R554" s="367">
        <f t="shared" si="149"/>
        <v>140.6</v>
      </c>
      <c r="S554" s="302">
        <v>21700</v>
      </c>
      <c r="T554" s="307">
        <f t="shared" si="152"/>
        <v>1852.0625889046942</v>
      </c>
      <c r="U554" s="101">
        <f t="shared" si="161"/>
        <v>625.99715504978656</v>
      </c>
      <c r="V554" s="304">
        <f t="shared" si="162"/>
        <v>37.041251778093887</v>
      </c>
      <c r="W554" s="308">
        <v>30</v>
      </c>
      <c r="X554" s="305">
        <f t="shared" si="163"/>
        <v>2545.1009957325746</v>
      </c>
      <c r="Y554" s="309">
        <f t="shared" si="164"/>
        <v>3.8193000000000001</v>
      </c>
    </row>
    <row r="555" spans="1:25" ht="15.75" customHeight="1" x14ac:dyDescent="0.2">
      <c r="A555" s="424">
        <v>538</v>
      </c>
      <c r="B555" s="301">
        <f t="shared" si="147"/>
        <v>56.24</v>
      </c>
      <c r="C555" s="302">
        <v>21700</v>
      </c>
      <c r="D555" s="303">
        <f t="shared" si="150"/>
        <v>4630.156472261735</v>
      </c>
      <c r="E555" s="304">
        <f t="shared" si="153"/>
        <v>1564.9928876244662</v>
      </c>
      <c r="F555" s="304">
        <f t="shared" si="154"/>
        <v>92.6031294452347</v>
      </c>
      <c r="G555" s="101">
        <v>75</v>
      </c>
      <c r="H555" s="305">
        <f t="shared" si="155"/>
        <v>6362.7524893314367</v>
      </c>
      <c r="I555" s="309">
        <f t="shared" si="156"/>
        <v>9.5661000000000005</v>
      </c>
      <c r="J555" s="329">
        <f t="shared" si="148"/>
        <v>93.733333333333334</v>
      </c>
      <c r="K555" s="302">
        <v>21700</v>
      </c>
      <c r="L555" s="307">
        <f t="shared" si="151"/>
        <v>2778.0938833570408</v>
      </c>
      <c r="M555" s="304">
        <f t="shared" si="157"/>
        <v>938.99573257467966</v>
      </c>
      <c r="N555" s="304">
        <f t="shared" si="158"/>
        <v>55.56187766714082</v>
      </c>
      <c r="O555" s="308">
        <v>45</v>
      </c>
      <c r="P555" s="305">
        <f t="shared" si="159"/>
        <v>3817.6514935988612</v>
      </c>
      <c r="Q555" s="309">
        <f t="shared" si="160"/>
        <v>5.7397</v>
      </c>
      <c r="R555" s="367">
        <f t="shared" si="149"/>
        <v>140.6</v>
      </c>
      <c r="S555" s="302">
        <v>21700</v>
      </c>
      <c r="T555" s="307">
        <f t="shared" si="152"/>
        <v>1852.0625889046942</v>
      </c>
      <c r="U555" s="101">
        <f t="shared" si="161"/>
        <v>625.99715504978656</v>
      </c>
      <c r="V555" s="304">
        <f t="shared" si="162"/>
        <v>37.041251778093887</v>
      </c>
      <c r="W555" s="308">
        <v>30</v>
      </c>
      <c r="X555" s="305">
        <f t="shared" si="163"/>
        <v>2545.1009957325746</v>
      </c>
      <c r="Y555" s="309">
        <f t="shared" si="164"/>
        <v>3.8264999999999998</v>
      </c>
    </row>
    <row r="556" spans="1:25" ht="15.75" customHeight="1" x14ac:dyDescent="0.2">
      <c r="A556" s="424">
        <v>539</v>
      </c>
      <c r="B556" s="301">
        <f t="shared" si="147"/>
        <v>56.24</v>
      </c>
      <c r="C556" s="302">
        <v>21700</v>
      </c>
      <c r="D556" s="303">
        <f t="shared" si="150"/>
        <v>4630.156472261735</v>
      </c>
      <c r="E556" s="304">
        <f t="shared" si="153"/>
        <v>1564.9928876244662</v>
      </c>
      <c r="F556" s="304">
        <f t="shared" si="154"/>
        <v>92.6031294452347</v>
      </c>
      <c r="G556" s="101">
        <v>75</v>
      </c>
      <c r="H556" s="305">
        <f t="shared" si="155"/>
        <v>6362.7524893314367</v>
      </c>
      <c r="I556" s="309">
        <f t="shared" si="156"/>
        <v>9.5838999999999999</v>
      </c>
      <c r="J556" s="329">
        <f t="shared" si="148"/>
        <v>93.733333333333334</v>
      </c>
      <c r="K556" s="302">
        <v>21700</v>
      </c>
      <c r="L556" s="307">
        <f t="shared" si="151"/>
        <v>2778.0938833570408</v>
      </c>
      <c r="M556" s="304">
        <f t="shared" si="157"/>
        <v>938.99573257467966</v>
      </c>
      <c r="N556" s="304">
        <f t="shared" si="158"/>
        <v>55.56187766714082</v>
      </c>
      <c r="O556" s="308">
        <v>45</v>
      </c>
      <c r="P556" s="305">
        <f t="shared" si="159"/>
        <v>3817.6514935988612</v>
      </c>
      <c r="Q556" s="309">
        <f t="shared" si="160"/>
        <v>5.7504</v>
      </c>
      <c r="R556" s="367">
        <f t="shared" si="149"/>
        <v>140.6</v>
      </c>
      <c r="S556" s="302">
        <v>21700</v>
      </c>
      <c r="T556" s="307">
        <f t="shared" si="152"/>
        <v>1852.0625889046942</v>
      </c>
      <c r="U556" s="101">
        <f t="shared" si="161"/>
        <v>625.99715504978656</v>
      </c>
      <c r="V556" s="304">
        <f t="shared" si="162"/>
        <v>37.041251778093887</v>
      </c>
      <c r="W556" s="308">
        <v>30</v>
      </c>
      <c r="X556" s="305">
        <f t="shared" si="163"/>
        <v>2545.1009957325746</v>
      </c>
      <c r="Y556" s="309">
        <f t="shared" si="164"/>
        <v>3.8336000000000001</v>
      </c>
    </row>
    <row r="557" spans="1:25" ht="15.75" customHeight="1" x14ac:dyDescent="0.2">
      <c r="A557" s="283">
        <v>540</v>
      </c>
      <c r="B557" s="301">
        <f t="shared" si="147"/>
        <v>56.24</v>
      </c>
      <c r="C557" s="302">
        <v>21700</v>
      </c>
      <c r="D557" s="303">
        <f t="shared" si="150"/>
        <v>4630.156472261735</v>
      </c>
      <c r="E557" s="304">
        <f t="shared" si="153"/>
        <v>1564.9928876244662</v>
      </c>
      <c r="F557" s="304">
        <f t="shared" si="154"/>
        <v>92.6031294452347</v>
      </c>
      <c r="G557" s="101">
        <v>75</v>
      </c>
      <c r="H557" s="305">
        <f t="shared" si="155"/>
        <v>6362.7524893314367</v>
      </c>
      <c r="I557" s="309">
        <f t="shared" si="156"/>
        <v>9.6016999999999992</v>
      </c>
      <c r="J557" s="329">
        <f t="shared" si="148"/>
        <v>93.733333333333334</v>
      </c>
      <c r="K557" s="302">
        <v>21700</v>
      </c>
      <c r="L557" s="307">
        <f t="shared" si="151"/>
        <v>2778.0938833570408</v>
      </c>
      <c r="M557" s="304">
        <f t="shared" si="157"/>
        <v>938.99573257467966</v>
      </c>
      <c r="N557" s="304">
        <f t="shared" si="158"/>
        <v>55.56187766714082</v>
      </c>
      <c r="O557" s="308">
        <v>45</v>
      </c>
      <c r="P557" s="305">
        <f t="shared" si="159"/>
        <v>3817.6514935988612</v>
      </c>
      <c r="Q557" s="309">
        <f t="shared" si="160"/>
        <v>5.7610000000000001</v>
      </c>
      <c r="R557" s="367">
        <f t="shared" si="149"/>
        <v>140.6</v>
      </c>
      <c r="S557" s="302">
        <v>21700</v>
      </c>
      <c r="T557" s="307">
        <f t="shared" si="152"/>
        <v>1852.0625889046942</v>
      </c>
      <c r="U557" s="101">
        <f t="shared" si="161"/>
        <v>625.99715504978656</v>
      </c>
      <c r="V557" s="304">
        <f t="shared" si="162"/>
        <v>37.041251778093887</v>
      </c>
      <c r="W557" s="308">
        <v>30</v>
      </c>
      <c r="X557" s="305">
        <f t="shared" si="163"/>
        <v>2545.1009957325746</v>
      </c>
      <c r="Y557" s="309">
        <f t="shared" si="164"/>
        <v>3.8407</v>
      </c>
    </row>
    <row r="558" spans="1:25" ht="15.75" customHeight="1" x14ac:dyDescent="0.2">
      <c r="A558" s="424">
        <v>541</v>
      </c>
      <c r="B558" s="301">
        <f t="shared" si="147"/>
        <v>56.24</v>
      </c>
      <c r="C558" s="302">
        <v>21700</v>
      </c>
      <c r="D558" s="303">
        <f t="shared" si="150"/>
        <v>4630.156472261735</v>
      </c>
      <c r="E558" s="304">
        <f t="shared" si="153"/>
        <v>1564.9928876244662</v>
      </c>
      <c r="F558" s="304">
        <f t="shared" si="154"/>
        <v>92.6031294452347</v>
      </c>
      <c r="G558" s="101">
        <v>75</v>
      </c>
      <c r="H558" s="305">
        <f t="shared" si="155"/>
        <v>6362.7524893314367</v>
      </c>
      <c r="I558" s="309">
        <f t="shared" si="156"/>
        <v>9.6195000000000004</v>
      </c>
      <c r="J558" s="329">
        <f t="shared" si="148"/>
        <v>93.733333333333334</v>
      </c>
      <c r="K558" s="302">
        <v>21700</v>
      </c>
      <c r="L558" s="307">
        <f t="shared" si="151"/>
        <v>2778.0938833570408</v>
      </c>
      <c r="M558" s="304">
        <f t="shared" si="157"/>
        <v>938.99573257467966</v>
      </c>
      <c r="N558" s="304">
        <f t="shared" si="158"/>
        <v>55.56187766714082</v>
      </c>
      <c r="O558" s="308">
        <v>45</v>
      </c>
      <c r="P558" s="305">
        <f t="shared" si="159"/>
        <v>3817.6514935988612</v>
      </c>
      <c r="Q558" s="309">
        <f t="shared" si="160"/>
        <v>5.7717000000000001</v>
      </c>
      <c r="R558" s="367">
        <f t="shared" si="149"/>
        <v>140.6</v>
      </c>
      <c r="S558" s="302">
        <v>21700</v>
      </c>
      <c r="T558" s="307">
        <f t="shared" si="152"/>
        <v>1852.0625889046942</v>
      </c>
      <c r="U558" s="101">
        <f t="shared" si="161"/>
        <v>625.99715504978656</v>
      </c>
      <c r="V558" s="304">
        <f t="shared" si="162"/>
        <v>37.041251778093887</v>
      </c>
      <c r="W558" s="308">
        <v>30</v>
      </c>
      <c r="X558" s="305">
        <f t="shared" si="163"/>
        <v>2545.1009957325746</v>
      </c>
      <c r="Y558" s="309">
        <f t="shared" si="164"/>
        <v>3.8477999999999999</v>
      </c>
    </row>
    <row r="559" spans="1:25" ht="15.75" customHeight="1" x14ac:dyDescent="0.2">
      <c r="A559" s="424">
        <v>542</v>
      </c>
      <c r="B559" s="301">
        <f t="shared" si="147"/>
        <v>56.24</v>
      </c>
      <c r="C559" s="302">
        <v>21700</v>
      </c>
      <c r="D559" s="303">
        <f t="shared" si="150"/>
        <v>4630.156472261735</v>
      </c>
      <c r="E559" s="304">
        <f t="shared" si="153"/>
        <v>1564.9928876244662</v>
      </c>
      <c r="F559" s="304">
        <f t="shared" si="154"/>
        <v>92.6031294452347</v>
      </c>
      <c r="G559" s="101">
        <v>75</v>
      </c>
      <c r="H559" s="305">
        <f t="shared" si="155"/>
        <v>6362.7524893314367</v>
      </c>
      <c r="I559" s="309">
        <f t="shared" si="156"/>
        <v>9.6372999999999998</v>
      </c>
      <c r="J559" s="329">
        <f t="shared" si="148"/>
        <v>93.733333333333334</v>
      </c>
      <c r="K559" s="302">
        <v>21700</v>
      </c>
      <c r="L559" s="307">
        <f t="shared" si="151"/>
        <v>2778.0938833570408</v>
      </c>
      <c r="M559" s="304">
        <f t="shared" si="157"/>
        <v>938.99573257467966</v>
      </c>
      <c r="N559" s="304">
        <f t="shared" si="158"/>
        <v>55.56187766714082</v>
      </c>
      <c r="O559" s="308">
        <v>45</v>
      </c>
      <c r="P559" s="305">
        <f t="shared" si="159"/>
        <v>3817.6514935988612</v>
      </c>
      <c r="Q559" s="309">
        <f t="shared" si="160"/>
        <v>5.7824</v>
      </c>
      <c r="R559" s="367">
        <f t="shared" si="149"/>
        <v>140.6</v>
      </c>
      <c r="S559" s="302">
        <v>21700</v>
      </c>
      <c r="T559" s="307">
        <f t="shared" si="152"/>
        <v>1852.0625889046942</v>
      </c>
      <c r="U559" s="101">
        <f t="shared" si="161"/>
        <v>625.99715504978656</v>
      </c>
      <c r="V559" s="304">
        <f t="shared" si="162"/>
        <v>37.041251778093887</v>
      </c>
      <c r="W559" s="308">
        <v>30</v>
      </c>
      <c r="X559" s="305">
        <f t="shared" si="163"/>
        <v>2545.1009957325746</v>
      </c>
      <c r="Y559" s="309">
        <f t="shared" si="164"/>
        <v>3.8549000000000002</v>
      </c>
    </row>
    <row r="560" spans="1:25" ht="15.75" customHeight="1" x14ac:dyDescent="0.2">
      <c r="A560" s="424">
        <v>543</v>
      </c>
      <c r="B560" s="301">
        <f t="shared" si="147"/>
        <v>56.24</v>
      </c>
      <c r="C560" s="302">
        <v>21700</v>
      </c>
      <c r="D560" s="303">
        <f t="shared" si="150"/>
        <v>4630.156472261735</v>
      </c>
      <c r="E560" s="304">
        <f t="shared" si="153"/>
        <v>1564.9928876244662</v>
      </c>
      <c r="F560" s="304">
        <f t="shared" si="154"/>
        <v>92.6031294452347</v>
      </c>
      <c r="G560" s="101">
        <v>75</v>
      </c>
      <c r="H560" s="305">
        <f t="shared" si="155"/>
        <v>6362.7524893314367</v>
      </c>
      <c r="I560" s="309">
        <f t="shared" si="156"/>
        <v>9.6549999999999994</v>
      </c>
      <c r="J560" s="329">
        <f t="shared" si="148"/>
        <v>93.733333333333334</v>
      </c>
      <c r="K560" s="302">
        <v>21700</v>
      </c>
      <c r="L560" s="307">
        <f t="shared" si="151"/>
        <v>2778.0938833570408</v>
      </c>
      <c r="M560" s="304">
        <f t="shared" si="157"/>
        <v>938.99573257467966</v>
      </c>
      <c r="N560" s="304">
        <f t="shared" si="158"/>
        <v>55.56187766714082</v>
      </c>
      <c r="O560" s="308">
        <v>45</v>
      </c>
      <c r="P560" s="305">
        <f t="shared" si="159"/>
        <v>3817.6514935988612</v>
      </c>
      <c r="Q560" s="309">
        <f t="shared" si="160"/>
        <v>5.7930000000000001</v>
      </c>
      <c r="R560" s="367">
        <f t="shared" si="149"/>
        <v>140.6</v>
      </c>
      <c r="S560" s="302">
        <v>21700</v>
      </c>
      <c r="T560" s="307">
        <f t="shared" si="152"/>
        <v>1852.0625889046942</v>
      </c>
      <c r="U560" s="101">
        <f t="shared" si="161"/>
        <v>625.99715504978656</v>
      </c>
      <c r="V560" s="304">
        <f t="shared" si="162"/>
        <v>37.041251778093887</v>
      </c>
      <c r="W560" s="308">
        <v>30</v>
      </c>
      <c r="X560" s="305">
        <f t="shared" si="163"/>
        <v>2545.1009957325746</v>
      </c>
      <c r="Y560" s="309">
        <f t="shared" si="164"/>
        <v>3.8620000000000001</v>
      </c>
    </row>
    <row r="561" spans="1:25" ht="15.75" customHeight="1" x14ac:dyDescent="0.2">
      <c r="A561" s="424">
        <v>544</v>
      </c>
      <c r="B561" s="301">
        <f t="shared" si="147"/>
        <v>56.24</v>
      </c>
      <c r="C561" s="302">
        <v>21700</v>
      </c>
      <c r="D561" s="303">
        <f t="shared" si="150"/>
        <v>4630.156472261735</v>
      </c>
      <c r="E561" s="304">
        <f t="shared" si="153"/>
        <v>1564.9928876244662</v>
      </c>
      <c r="F561" s="304">
        <f t="shared" si="154"/>
        <v>92.6031294452347</v>
      </c>
      <c r="G561" s="101">
        <v>75</v>
      </c>
      <c r="H561" s="305">
        <f t="shared" si="155"/>
        <v>6362.7524893314367</v>
      </c>
      <c r="I561" s="309">
        <f t="shared" si="156"/>
        <v>9.6728000000000005</v>
      </c>
      <c r="J561" s="329">
        <f t="shared" si="148"/>
        <v>93.733333333333334</v>
      </c>
      <c r="K561" s="302">
        <v>21700</v>
      </c>
      <c r="L561" s="307">
        <f t="shared" si="151"/>
        <v>2778.0938833570408</v>
      </c>
      <c r="M561" s="304">
        <f t="shared" si="157"/>
        <v>938.99573257467966</v>
      </c>
      <c r="N561" s="304">
        <f t="shared" si="158"/>
        <v>55.56187766714082</v>
      </c>
      <c r="O561" s="308">
        <v>45</v>
      </c>
      <c r="P561" s="305">
        <f t="shared" si="159"/>
        <v>3817.6514935988612</v>
      </c>
      <c r="Q561" s="309">
        <f t="shared" si="160"/>
        <v>5.8037000000000001</v>
      </c>
      <c r="R561" s="367">
        <f t="shared" si="149"/>
        <v>140.6</v>
      </c>
      <c r="S561" s="302">
        <v>21700</v>
      </c>
      <c r="T561" s="307">
        <f t="shared" si="152"/>
        <v>1852.0625889046942</v>
      </c>
      <c r="U561" s="101">
        <f t="shared" si="161"/>
        <v>625.99715504978656</v>
      </c>
      <c r="V561" s="304">
        <f t="shared" si="162"/>
        <v>37.041251778093887</v>
      </c>
      <c r="W561" s="308">
        <v>30</v>
      </c>
      <c r="X561" s="305">
        <f t="shared" si="163"/>
        <v>2545.1009957325746</v>
      </c>
      <c r="Y561" s="309">
        <f t="shared" si="164"/>
        <v>3.8691</v>
      </c>
    </row>
    <row r="562" spans="1:25" ht="15.75" customHeight="1" x14ac:dyDescent="0.2">
      <c r="A562" s="424">
        <v>545</v>
      </c>
      <c r="B562" s="301">
        <f t="shared" si="147"/>
        <v>56.24</v>
      </c>
      <c r="C562" s="302">
        <v>21700</v>
      </c>
      <c r="D562" s="303">
        <f t="shared" si="150"/>
        <v>4630.156472261735</v>
      </c>
      <c r="E562" s="304">
        <f t="shared" si="153"/>
        <v>1564.9928876244662</v>
      </c>
      <c r="F562" s="304">
        <f t="shared" si="154"/>
        <v>92.6031294452347</v>
      </c>
      <c r="G562" s="101">
        <v>75</v>
      </c>
      <c r="H562" s="305">
        <f t="shared" si="155"/>
        <v>6362.7524893314367</v>
      </c>
      <c r="I562" s="309">
        <f t="shared" si="156"/>
        <v>9.6905999999999999</v>
      </c>
      <c r="J562" s="329">
        <f t="shared" si="148"/>
        <v>93.733333333333334</v>
      </c>
      <c r="K562" s="302">
        <v>21700</v>
      </c>
      <c r="L562" s="307">
        <f t="shared" si="151"/>
        <v>2778.0938833570408</v>
      </c>
      <c r="M562" s="304">
        <f t="shared" si="157"/>
        <v>938.99573257467966</v>
      </c>
      <c r="N562" s="304">
        <f t="shared" si="158"/>
        <v>55.56187766714082</v>
      </c>
      <c r="O562" s="308">
        <v>45</v>
      </c>
      <c r="P562" s="305">
        <f t="shared" si="159"/>
        <v>3817.6514935988612</v>
      </c>
      <c r="Q562" s="309">
        <f t="shared" si="160"/>
        <v>5.8144</v>
      </c>
      <c r="R562" s="367">
        <f t="shared" si="149"/>
        <v>140.6</v>
      </c>
      <c r="S562" s="302">
        <v>21700</v>
      </c>
      <c r="T562" s="307">
        <f t="shared" si="152"/>
        <v>1852.0625889046942</v>
      </c>
      <c r="U562" s="101">
        <f t="shared" si="161"/>
        <v>625.99715504978656</v>
      </c>
      <c r="V562" s="304">
        <f t="shared" si="162"/>
        <v>37.041251778093887</v>
      </c>
      <c r="W562" s="308">
        <v>30</v>
      </c>
      <c r="X562" s="305">
        <f t="shared" si="163"/>
        <v>2545.1009957325746</v>
      </c>
      <c r="Y562" s="309">
        <f t="shared" si="164"/>
        <v>3.8761999999999999</v>
      </c>
    </row>
    <row r="563" spans="1:25" ht="15.75" customHeight="1" x14ac:dyDescent="0.2">
      <c r="A563" s="424">
        <v>546</v>
      </c>
      <c r="B563" s="301">
        <f t="shared" si="147"/>
        <v>56.24</v>
      </c>
      <c r="C563" s="302">
        <v>21700</v>
      </c>
      <c r="D563" s="303">
        <f t="shared" si="150"/>
        <v>4630.156472261735</v>
      </c>
      <c r="E563" s="304">
        <f t="shared" si="153"/>
        <v>1564.9928876244662</v>
      </c>
      <c r="F563" s="304">
        <f t="shared" si="154"/>
        <v>92.6031294452347</v>
      </c>
      <c r="G563" s="101">
        <v>75</v>
      </c>
      <c r="H563" s="305">
        <f t="shared" si="155"/>
        <v>6362.7524893314367</v>
      </c>
      <c r="I563" s="309">
        <f t="shared" si="156"/>
        <v>9.7083999999999993</v>
      </c>
      <c r="J563" s="329">
        <f t="shared" si="148"/>
        <v>93.733333333333334</v>
      </c>
      <c r="K563" s="302">
        <v>21700</v>
      </c>
      <c r="L563" s="307">
        <f t="shared" si="151"/>
        <v>2778.0938833570408</v>
      </c>
      <c r="M563" s="304">
        <f t="shared" si="157"/>
        <v>938.99573257467966</v>
      </c>
      <c r="N563" s="304">
        <f t="shared" si="158"/>
        <v>55.56187766714082</v>
      </c>
      <c r="O563" s="308">
        <v>45</v>
      </c>
      <c r="P563" s="305">
        <f t="shared" si="159"/>
        <v>3817.6514935988612</v>
      </c>
      <c r="Q563" s="309">
        <f t="shared" si="160"/>
        <v>5.8250000000000002</v>
      </c>
      <c r="R563" s="367">
        <f t="shared" si="149"/>
        <v>140.6</v>
      </c>
      <c r="S563" s="302">
        <v>21700</v>
      </c>
      <c r="T563" s="307">
        <f t="shared" si="152"/>
        <v>1852.0625889046942</v>
      </c>
      <c r="U563" s="101">
        <f t="shared" si="161"/>
        <v>625.99715504978656</v>
      </c>
      <c r="V563" s="304">
        <f t="shared" si="162"/>
        <v>37.041251778093887</v>
      </c>
      <c r="W563" s="308">
        <v>30</v>
      </c>
      <c r="X563" s="305">
        <f t="shared" si="163"/>
        <v>2545.1009957325746</v>
      </c>
      <c r="Y563" s="309">
        <f t="shared" si="164"/>
        <v>3.8834</v>
      </c>
    </row>
    <row r="564" spans="1:25" ht="15.75" customHeight="1" x14ac:dyDescent="0.2">
      <c r="A564" s="424">
        <v>547</v>
      </c>
      <c r="B564" s="301">
        <f t="shared" si="147"/>
        <v>56.24</v>
      </c>
      <c r="C564" s="302">
        <v>21700</v>
      </c>
      <c r="D564" s="303">
        <f t="shared" si="150"/>
        <v>4630.156472261735</v>
      </c>
      <c r="E564" s="304">
        <f t="shared" si="153"/>
        <v>1564.9928876244662</v>
      </c>
      <c r="F564" s="304">
        <f t="shared" si="154"/>
        <v>92.6031294452347</v>
      </c>
      <c r="G564" s="101">
        <v>75</v>
      </c>
      <c r="H564" s="305">
        <f t="shared" si="155"/>
        <v>6362.7524893314367</v>
      </c>
      <c r="I564" s="309">
        <f t="shared" si="156"/>
        <v>9.7262000000000004</v>
      </c>
      <c r="J564" s="329">
        <f t="shared" si="148"/>
        <v>93.733333333333334</v>
      </c>
      <c r="K564" s="302">
        <v>21700</v>
      </c>
      <c r="L564" s="307">
        <f t="shared" si="151"/>
        <v>2778.0938833570408</v>
      </c>
      <c r="M564" s="304">
        <f t="shared" si="157"/>
        <v>938.99573257467966</v>
      </c>
      <c r="N564" s="304">
        <f t="shared" si="158"/>
        <v>55.56187766714082</v>
      </c>
      <c r="O564" s="308">
        <v>45</v>
      </c>
      <c r="P564" s="305">
        <f t="shared" si="159"/>
        <v>3817.6514935988612</v>
      </c>
      <c r="Q564" s="309">
        <f t="shared" si="160"/>
        <v>5.8357000000000001</v>
      </c>
      <c r="R564" s="367">
        <f t="shared" si="149"/>
        <v>140.6</v>
      </c>
      <c r="S564" s="302">
        <v>21700</v>
      </c>
      <c r="T564" s="307">
        <f t="shared" si="152"/>
        <v>1852.0625889046942</v>
      </c>
      <c r="U564" s="101">
        <f t="shared" si="161"/>
        <v>625.99715504978656</v>
      </c>
      <c r="V564" s="304">
        <f t="shared" si="162"/>
        <v>37.041251778093887</v>
      </c>
      <c r="W564" s="308">
        <v>30</v>
      </c>
      <c r="X564" s="305">
        <f t="shared" si="163"/>
        <v>2545.1009957325746</v>
      </c>
      <c r="Y564" s="309">
        <f t="shared" si="164"/>
        <v>3.8904999999999998</v>
      </c>
    </row>
    <row r="565" spans="1:25" ht="15.75" customHeight="1" x14ac:dyDescent="0.2">
      <c r="A565" s="424">
        <v>548</v>
      </c>
      <c r="B565" s="301">
        <f t="shared" si="147"/>
        <v>56.24</v>
      </c>
      <c r="C565" s="302">
        <v>21700</v>
      </c>
      <c r="D565" s="303">
        <f t="shared" si="150"/>
        <v>4630.156472261735</v>
      </c>
      <c r="E565" s="304">
        <f t="shared" si="153"/>
        <v>1564.9928876244662</v>
      </c>
      <c r="F565" s="304">
        <f t="shared" si="154"/>
        <v>92.6031294452347</v>
      </c>
      <c r="G565" s="101">
        <v>75</v>
      </c>
      <c r="H565" s="305">
        <f t="shared" si="155"/>
        <v>6362.7524893314367</v>
      </c>
      <c r="I565" s="309">
        <f t="shared" si="156"/>
        <v>9.7439999999999998</v>
      </c>
      <c r="J565" s="329">
        <f t="shared" si="148"/>
        <v>93.733333333333334</v>
      </c>
      <c r="K565" s="302">
        <v>21700</v>
      </c>
      <c r="L565" s="307">
        <f t="shared" si="151"/>
        <v>2778.0938833570408</v>
      </c>
      <c r="M565" s="304">
        <f t="shared" si="157"/>
        <v>938.99573257467966</v>
      </c>
      <c r="N565" s="304">
        <f t="shared" si="158"/>
        <v>55.56187766714082</v>
      </c>
      <c r="O565" s="308">
        <v>45</v>
      </c>
      <c r="P565" s="305">
        <f t="shared" si="159"/>
        <v>3817.6514935988612</v>
      </c>
      <c r="Q565" s="309">
        <f t="shared" si="160"/>
        <v>5.8464</v>
      </c>
      <c r="R565" s="367">
        <f t="shared" si="149"/>
        <v>140.6</v>
      </c>
      <c r="S565" s="302">
        <v>21700</v>
      </c>
      <c r="T565" s="307">
        <f t="shared" si="152"/>
        <v>1852.0625889046942</v>
      </c>
      <c r="U565" s="101">
        <f t="shared" si="161"/>
        <v>625.99715504978656</v>
      </c>
      <c r="V565" s="304">
        <f t="shared" si="162"/>
        <v>37.041251778093887</v>
      </c>
      <c r="W565" s="308">
        <v>30</v>
      </c>
      <c r="X565" s="305">
        <f t="shared" si="163"/>
        <v>2545.1009957325746</v>
      </c>
      <c r="Y565" s="309">
        <f t="shared" si="164"/>
        <v>3.8976000000000002</v>
      </c>
    </row>
    <row r="566" spans="1:25" ht="15.75" customHeight="1" x14ac:dyDescent="0.2">
      <c r="A566" s="424">
        <v>549</v>
      </c>
      <c r="B566" s="301">
        <f t="shared" si="147"/>
        <v>56.24</v>
      </c>
      <c r="C566" s="302">
        <v>21700</v>
      </c>
      <c r="D566" s="303">
        <f t="shared" si="150"/>
        <v>4630.156472261735</v>
      </c>
      <c r="E566" s="304">
        <f t="shared" si="153"/>
        <v>1564.9928876244662</v>
      </c>
      <c r="F566" s="304">
        <f t="shared" si="154"/>
        <v>92.6031294452347</v>
      </c>
      <c r="G566" s="101">
        <v>75</v>
      </c>
      <c r="H566" s="305">
        <f t="shared" si="155"/>
        <v>6362.7524893314367</v>
      </c>
      <c r="I566" s="309">
        <f t="shared" si="156"/>
        <v>9.7616999999999994</v>
      </c>
      <c r="J566" s="329">
        <f t="shared" si="148"/>
        <v>93.733333333333334</v>
      </c>
      <c r="K566" s="302">
        <v>21700</v>
      </c>
      <c r="L566" s="307">
        <f t="shared" si="151"/>
        <v>2778.0938833570408</v>
      </c>
      <c r="M566" s="304">
        <f t="shared" si="157"/>
        <v>938.99573257467966</v>
      </c>
      <c r="N566" s="304">
        <f t="shared" si="158"/>
        <v>55.56187766714082</v>
      </c>
      <c r="O566" s="308">
        <v>45</v>
      </c>
      <c r="P566" s="305">
        <f t="shared" si="159"/>
        <v>3817.6514935988612</v>
      </c>
      <c r="Q566" s="309">
        <f t="shared" si="160"/>
        <v>5.8570000000000002</v>
      </c>
      <c r="R566" s="367">
        <f t="shared" si="149"/>
        <v>140.6</v>
      </c>
      <c r="S566" s="302">
        <v>21700</v>
      </c>
      <c r="T566" s="307">
        <f t="shared" si="152"/>
        <v>1852.0625889046942</v>
      </c>
      <c r="U566" s="101">
        <f t="shared" si="161"/>
        <v>625.99715504978656</v>
      </c>
      <c r="V566" s="304">
        <f t="shared" si="162"/>
        <v>37.041251778093887</v>
      </c>
      <c r="W566" s="308">
        <v>30</v>
      </c>
      <c r="X566" s="305">
        <f t="shared" si="163"/>
        <v>2545.1009957325746</v>
      </c>
      <c r="Y566" s="309">
        <f t="shared" si="164"/>
        <v>3.9047000000000001</v>
      </c>
    </row>
    <row r="567" spans="1:25" ht="15.75" customHeight="1" x14ac:dyDescent="0.2">
      <c r="A567" s="283">
        <v>550</v>
      </c>
      <c r="B567" s="301">
        <f t="shared" si="147"/>
        <v>56.24</v>
      </c>
      <c r="C567" s="302">
        <v>21700</v>
      </c>
      <c r="D567" s="303">
        <f t="shared" si="150"/>
        <v>4630.156472261735</v>
      </c>
      <c r="E567" s="304">
        <f t="shared" si="153"/>
        <v>1564.9928876244662</v>
      </c>
      <c r="F567" s="304">
        <f t="shared" si="154"/>
        <v>92.6031294452347</v>
      </c>
      <c r="G567" s="101">
        <v>75</v>
      </c>
      <c r="H567" s="305">
        <f t="shared" si="155"/>
        <v>6362.7524893314367</v>
      </c>
      <c r="I567" s="309">
        <f t="shared" si="156"/>
        <v>9.7795000000000005</v>
      </c>
      <c r="J567" s="329">
        <f t="shared" si="148"/>
        <v>93.733333333333334</v>
      </c>
      <c r="K567" s="302">
        <v>21700</v>
      </c>
      <c r="L567" s="307">
        <f t="shared" si="151"/>
        <v>2778.0938833570408</v>
      </c>
      <c r="M567" s="304">
        <f t="shared" si="157"/>
        <v>938.99573257467966</v>
      </c>
      <c r="N567" s="304">
        <f t="shared" si="158"/>
        <v>55.56187766714082</v>
      </c>
      <c r="O567" s="308">
        <v>45</v>
      </c>
      <c r="P567" s="305">
        <f t="shared" si="159"/>
        <v>3817.6514935988612</v>
      </c>
      <c r="Q567" s="309">
        <f t="shared" si="160"/>
        <v>5.8677000000000001</v>
      </c>
      <c r="R567" s="367">
        <f t="shared" si="149"/>
        <v>140.6</v>
      </c>
      <c r="S567" s="302">
        <v>21700</v>
      </c>
      <c r="T567" s="307">
        <f t="shared" si="152"/>
        <v>1852.0625889046942</v>
      </c>
      <c r="U567" s="101">
        <f t="shared" si="161"/>
        <v>625.99715504978656</v>
      </c>
      <c r="V567" s="304">
        <f t="shared" si="162"/>
        <v>37.041251778093887</v>
      </c>
      <c r="W567" s="308">
        <v>30</v>
      </c>
      <c r="X567" s="305">
        <f t="shared" si="163"/>
        <v>2545.1009957325746</v>
      </c>
      <c r="Y567" s="309">
        <f t="shared" si="164"/>
        <v>3.9117999999999999</v>
      </c>
    </row>
    <row r="568" spans="1:25" ht="15.75" customHeight="1" x14ac:dyDescent="0.2">
      <c r="A568" s="424">
        <v>551</v>
      </c>
      <c r="B568" s="301">
        <f t="shared" si="147"/>
        <v>56.24</v>
      </c>
      <c r="C568" s="302">
        <v>21700</v>
      </c>
      <c r="D568" s="303">
        <f t="shared" si="150"/>
        <v>4630.156472261735</v>
      </c>
      <c r="E568" s="304">
        <f t="shared" si="153"/>
        <v>1564.9928876244662</v>
      </c>
      <c r="F568" s="304">
        <f t="shared" si="154"/>
        <v>92.6031294452347</v>
      </c>
      <c r="G568" s="101">
        <v>75</v>
      </c>
      <c r="H568" s="305">
        <f t="shared" si="155"/>
        <v>6362.7524893314367</v>
      </c>
      <c r="I568" s="309">
        <f t="shared" si="156"/>
        <v>9.7972999999999999</v>
      </c>
      <c r="J568" s="329">
        <f t="shared" si="148"/>
        <v>93.733333333333334</v>
      </c>
      <c r="K568" s="302">
        <v>21700</v>
      </c>
      <c r="L568" s="307">
        <f t="shared" si="151"/>
        <v>2778.0938833570408</v>
      </c>
      <c r="M568" s="304">
        <f t="shared" si="157"/>
        <v>938.99573257467966</v>
      </c>
      <c r="N568" s="304">
        <f t="shared" si="158"/>
        <v>55.56187766714082</v>
      </c>
      <c r="O568" s="308">
        <v>45</v>
      </c>
      <c r="P568" s="305">
        <f t="shared" si="159"/>
        <v>3817.6514935988612</v>
      </c>
      <c r="Q568" s="309">
        <f t="shared" si="160"/>
        <v>5.8784000000000001</v>
      </c>
      <c r="R568" s="367">
        <f t="shared" si="149"/>
        <v>140.6</v>
      </c>
      <c r="S568" s="302">
        <v>21700</v>
      </c>
      <c r="T568" s="307">
        <f t="shared" si="152"/>
        <v>1852.0625889046942</v>
      </c>
      <c r="U568" s="101">
        <f t="shared" si="161"/>
        <v>625.99715504978656</v>
      </c>
      <c r="V568" s="304">
        <f t="shared" si="162"/>
        <v>37.041251778093887</v>
      </c>
      <c r="W568" s="308">
        <v>30</v>
      </c>
      <c r="X568" s="305">
        <f t="shared" si="163"/>
        <v>2545.1009957325746</v>
      </c>
      <c r="Y568" s="309">
        <f t="shared" si="164"/>
        <v>3.9188999999999998</v>
      </c>
    </row>
    <row r="569" spans="1:25" ht="15.75" customHeight="1" x14ac:dyDescent="0.2">
      <c r="A569" s="424">
        <v>552</v>
      </c>
      <c r="B569" s="301">
        <f t="shared" si="147"/>
        <v>56.24</v>
      </c>
      <c r="C569" s="302">
        <v>21700</v>
      </c>
      <c r="D569" s="303">
        <f t="shared" si="150"/>
        <v>4630.156472261735</v>
      </c>
      <c r="E569" s="304">
        <f t="shared" si="153"/>
        <v>1564.9928876244662</v>
      </c>
      <c r="F569" s="304">
        <f t="shared" si="154"/>
        <v>92.6031294452347</v>
      </c>
      <c r="G569" s="101">
        <v>75</v>
      </c>
      <c r="H569" s="305">
        <f t="shared" si="155"/>
        <v>6362.7524893314367</v>
      </c>
      <c r="I569" s="309">
        <f t="shared" si="156"/>
        <v>9.8150999999999993</v>
      </c>
      <c r="J569" s="329">
        <f t="shared" si="148"/>
        <v>93.733333333333334</v>
      </c>
      <c r="K569" s="302">
        <v>21700</v>
      </c>
      <c r="L569" s="307">
        <f t="shared" si="151"/>
        <v>2778.0938833570408</v>
      </c>
      <c r="M569" s="304">
        <f t="shared" si="157"/>
        <v>938.99573257467966</v>
      </c>
      <c r="N569" s="304">
        <f t="shared" si="158"/>
        <v>55.56187766714082</v>
      </c>
      <c r="O569" s="308">
        <v>45</v>
      </c>
      <c r="P569" s="305">
        <f t="shared" si="159"/>
        <v>3817.6514935988612</v>
      </c>
      <c r="Q569" s="309">
        <f t="shared" si="160"/>
        <v>5.8890000000000002</v>
      </c>
      <c r="R569" s="367">
        <f t="shared" si="149"/>
        <v>140.6</v>
      </c>
      <c r="S569" s="302">
        <v>21700</v>
      </c>
      <c r="T569" s="307">
        <f t="shared" si="152"/>
        <v>1852.0625889046942</v>
      </c>
      <c r="U569" s="101">
        <f t="shared" si="161"/>
        <v>625.99715504978656</v>
      </c>
      <c r="V569" s="304">
        <f t="shared" si="162"/>
        <v>37.041251778093887</v>
      </c>
      <c r="W569" s="308">
        <v>30</v>
      </c>
      <c r="X569" s="305">
        <f t="shared" si="163"/>
        <v>2545.1009957325746</v>
      </c>
      <c r="Y569" s="309">
        <f t="shared" si="164"/>
        <v>3.9260000000000002</v>
      </c>
    </row>
    <row r="570" spans="1:25" ht="15.75" customHeight="1" x14ac:dyDescent="0.2">
      <c r="A570" s="424">
        <v>553</v>
      </c>
      <c r="B570" s="301">
        <f t="shared" si="147"/>
        <v>56.24</v>
      </c>
      <c r="C570" s="302">
        <v>21700</v>
      </c>
      <c r="D570" s="303">
        <f t="shared" si="150"/>
        <v>4630.156472261735</v>
      </c>
      <c r="E570" s="304">
        <f t="shared" si="153"/>
        <v>1564.9928876244662</v>
      </c>
      <c r="F570" s="304">
        <f t="shared" si="154"/>
        <v>92.6031294452347</v>
      </c>
      <c r="G570" s="101">
        <v>75</v>
      </c>
      <c r="H570" s="305">
        <f t="shared" si="155"/>
        <v>6362.7524893314367</v>
      </c>
      <c r="I570" s="309">
        <f t="shared" si="156"/>
        <v>9.8329000000000004</v>
      </c>
      <c r="J570" s="329">
        <f t="shared" si="148"/>
        <v>93.733333333333334</v>
      </c>
      <c r="K570" s="302">
        <v>21700</v>
      </c>
      <c r="L570" s="307">
        <f t="shared" si="151"/>
        <v>2778.0938833570408</v>
      </c>
      <c r="M570" s="304">
        <f t="shared" si="157"/>
        <v>938.99573257467966</v>
      </c>
      <c r="N570" s="304">
        <f t="shared" si="158"/>
        <v>55.56187766714082</v>
      </c>
      <c r="O570" s="308">
        <v>45</v>
      </c>
      <c r="P570" s="305">
        <f t="shared" si="159"/>
        <v>3817.6514935988612</v>
      </c>
      <c r="Q570" s="309">
        <f t="shared" si="160"/>
        <v>5.8997000000000002</v>
      </c>
      <c r="R570" s="367">
        <f t="shared" si="149"/>
        <v>140.6</v>
      </c>
      <c r="S570" s="302">
        <v>21700</v>
      </c>
      <c r="T570" s="307">
        <f t="shared" si="152"/>
        <v>1852.0625889046942</v>
      </c>
      <c r="U570" s="101">
        <f t="shared" si="161"/>
        <v>625.99715504978656</v>
      </c>
      <c r="V570" s="304">
        <f t="shared" si="162"/>
        <v>37.041251778093887</v>
      </c>
      <c r="W570" s="308">
        <v>30</v>
      </c>
      <c r="X570" s="305">
        <f t="shared" si="163"/>
        <v>2545.1009957325746</v>
      </c>
      <c r="Y570" s="309">
        <f t="shared" si="164"/>
        <v>3.9331</v>
      </c>
    </row>
    <row r="571" spans="1:25" ht="15.75" customHeight="1" x14ac:dyDescent="0.2">
      <c r="A571" s="424">
        <v>554</v>
      </c>
      <c r="B571" s="301">
        <f t="shared" si="147"/>
        <v>56.24</v>
      </c>
      <c r="C571" s="302">
        <v>21700</v>
      </c>
      <c r="D571" s="303">
        <f t="shared" si="150"/>
        <v>4630.156472261735</v>
      </c>
      <c r="E571" s="304">
        <f t="shared" si="153"/>
        <v>1564.9928876244662</v>
      </c>
      <c r="F571" s="304">
        <f t="shared" si="154"/>
        <v>92.6031294452347</v>
      </c>
      <c r="G571" s="101">
        <v>75</v>
      </c>
      <c r="H571" s="305">
        <f t="shared" si="155"/>
        <v>6362.7524893314367</v>
      </c>
      <c r="I571" s="309">
        <f t="shared" si="156"/>
        <v>9.8506</v>
      </c>
      <c r="J571" s="329">
        <f t="shared" si="148"/>
        <v>93.733333333333334</v>
      </c>
      <c r="K571" s="302">
        <v>21700</v>
      </c>
      <c r="L571" s="307">
        <f t="shared" si="151"/>
        <v>2778.0938833570408</v>
      </c>
      <c r="M571" s="304">
        <f t="shared" si="157"/>
        <v>938.99573257467966</v>
      </c>
      <c r="N571" s="304">
        <f t="shared" si="158"/>
        <v>55.56187766714082</v>
      </c>
      <c r="O571" s="308">
        <v>45</v>
      </c>
      <c r="P571" s="305">
        <f t="shared" si="159"/>
        <v>3817.6514935988612</v>
      </c>
      <c r="Q571" s="309">
        <f t="shared" si="160"/>
        <v>5.9104000000000001</v>
      </c>
      <c r="R571" s="367">
        <f t="shared" si="149"/>
        <v>140.6</v>
      </c>
      <c r="S571" s="302">
        <v>21700</v>
      </c>
      <c r="T571" s="307">
        <f t="shared" si="152"/>
        <v>1852.0625889046942</v>
      </c>
      <c r="U571" s="101">
        <f t="shared" si="161"/>
        <v>625.99715504978656</v>
      </c>
      <c r="V571" s="304">
        <f t="shared" si="162"/>
        <v>37.041251778093887</v>
      </c>
      <c r="W571" s="308">
        <v>30</v>
      </c>
      <c r="X571" s="305">
        <f t="shared" si="163"/>
        <v>2545.1009957325746</v>
      </c>
      <c r="Y571" s="309">
        <f t="shared" si="164"/>
        <v>3.9403000000000001</v>
      </c>
    </row>
    <row r="572" spans="1:25" ht="15.75" customHeight="1" x14ac:dyDescent="0.2">
      <c r="A572" s="424">
        <v>555</v>
      </c>
      <c r="B572" s="301">
        <f t="shared" si="147"/>
        <v>56.24</v>
      </c>
      <c r="C572" s="302">
        <v>21700</v>
      </c>
      <c r="D572" s="303">
        <f t="shared" si="150"/>
        <v>4630.156472261735</v>
      </c>
      <c r="E572" s="304">
        <f t="shared" si="153"/>
        <v>1564.9928876244662</v>
      </c>
      <c r="F572" s="304">
        <f t="shared" si="154"/>
        <v>92.6031294452347</v>
      </c>
      <c r="G572" s="101">
        <v>75</v>
      </c>
      <c r="H572" s="305">
        <f t="shared" si="155"/>
        <v>6362.7524893314367</v>
      </c>
      <c r="I572" s="309">
        <f t="shared" si="156"/>
        <v>9.8683999999999994</v>
      </c>
      <c r="J572" s="329">
        <f t="shared" si="148"/>
        <v>93.733333333333334</v>
      </c>
      <c r="K572" s="302">
        <v>21700</v>
      </c>
      <c r="L572" s="307">
        <f t="shared" si="151"/>
        <v>2778.0938833570408</v>
      </c>
      <c r="M572" s="304">
        <f t="shared" si="157"/>
        <v>938.99573257467966</v>
      </c>
      <c r="N572" s="304">
        <f t="shared" si="158"/>
        <v>55.56187766714082</v>
      </c>
      <c r="O572" s="308">
        <v>45</v>
      </c>
      <c r="P572" s="305">
        <f t="shared" si="159"/>
        <v>3817.6514935988612</v>
      </c>
      <c r="Q572" s="309">
        <f t="shared" si="160"/>
        <v>5.9211</v>
      </c>
      <c r="R572" s="367">
        <f t="shared" si="149"/>
        <v>140.6</v>
      </c>
      <c r="S572" s="302">
        <v>21700</v>
      </c>
      <c r="T572" s="307">
        <f t="shared" si="152"/>
        <v>1852.0625889046942</v>
      </c>
      <c r="U572" s="101">
        <f t="shared" si="161"/>
        <v>625.99715504978656</v>
      </c>
      <c r="V572" s="304">
        <f t="shared" si="162"/>
        <v>37.041251778093887</v>
      </c>
      <c r="W572" s="308">
        <v>30</v>
      </c>
      <c r="X572" s="305">
        <f t="shared" si="163"/>
        <v>2545.1009957325746</v>
      </c>
      <c r="Y572" s="309">
        <f t="shared" si="164"/>
        <v>3.9474</v>
      </c>
    </row>
    <row r="573" spans="1:25" ht="15.75" customHeight="1" x14ac:dyDescent="0.2">
      <c r="A573" s="424">
        <v>556</v>
      </c>
      <c r="B573" s="301">
        <f t="shared" si="147"/>
        <v>56.24</v>
      </c>
      <c r="C573" s="302">
        <v>21700</v>
      </c>
      <c r="D573" s="303">
        <f t="shared" si="150"/>
        <v>4630.156472261735</v>
      </c>
      <c r="E573" s="304">
        <f t="shared" si="153"/>
        <v>1564.9928876244662</v>
      </c>
      <c r="F573" s="304">
        <f t="shared" si="154"/>
        <v>92.6031294452347</v>
      </c>
      <c r="G573" s="101">
        <v>75</v>
      </c>
      <c r="H573" s="305">
        <f t="shared" si="155"/>
        <v>6362.7524893314367</v>
      </c>
      <c r="I573" s="309">
        <f t="shared" si="156"/>
        <v>9.8862000000000005</v>
      </c>
      <c r="J573" s="329">
        <f t="shared" si="148"/>
        <v>93.733333333333334</v>
      </c>
      <c r="K573" s="302">
        <v>21700</v>
      </c>
      <c r="L573" s="307">
        <f t="shared" si="151"/>
        <v>2778.0938833570408</v>
      </c>
      <c r="M573" s="304">
        <f t="shared" si="157"/>
        <v>938.99573257467966</v>
      </c>
      <c r="N573" s="304">
        <f t="shared" si="158"/>
        <v>55.56187766714082</v>
      </c>
      <c r="O573" s="308">
        <v>45</v>
      </c>
      <c r="P573" s="305">
        <f t="shared" si="159"/>
        <v>3817.6514935988612</v>
      </c>
      <c r="Q573" s="309">
        <f t="shared" si="160"/>
        <v>5.9317000000000002</v>
      </c>
      <c r="R573" s="367">
        <f t="shared" si="149"/>
        <v>140.6</v>
      </c>
      <c r="S573" s="302">
        <v>21700</v>
      </c>
      <c r="T573" s="307">
        <f t="shared" si="152"/>
        <v>1852.0625889046942</v>
      </c>
      <c r="U573" s="101">
        <f t="shared" si="161"/>
        <v>625.99715504978656</v>
      </c>
      <c r="V573" s="304">
        <f t="shared" si="162"/>
        <v>37.041251778093887</v>
      </c>
      <c r="W573" s="308">
        <v>30</v>
      </c>
      <c r="X573" s="305">
        <f t="shared" si="163"/>
        <v>2545.1009957325746</v>
      </c>
      <c r="Y573" s="309">
        <f t="shared" si="164"/>
        <v>3.9544999999999999</v>
      </c>
    </row>
    <row r="574" spans="1:25" ht="15.75" customHeight="1" x14ac:dyDescent="0.2">
      <c r="A574" s="424">
        <v>557</v>
      </c>
      <c r="B574" s="301">
        <f t="shared" si="147"/>
        <v>56.24</v>
      </c>
      <c r="C574" s="302">
        <v>21700</v>
      </c>
      <c r="D574" s="303">
        <f t="shared" si="150"/>
        <v>4630.156472261735</v>
      </c>
      <c r="E574" s="304">
        <f t="shared" si="153"/>
        <v>1564.9928876244662</v>
      </c>
      <c r="F574" s="304">
        <f t="shared" si="154"/>
        <v>92.6031294452347</v>
      </c>
      <c r="G574" s="101">
        <v>75</v>
      </c>
      <c r="H574" s="305">
        <f t="shared" si="155"/>
        <v>6362.7524893314367</v>
      </c>
      <c r="I574" s="309">
        <f t="shared" si="156"/>
        <v>9.9039999999999999</v>
      </c>
      <c r="J574" s="329">
        <f t="shared" si="148"/>
        <v>93.733333333333334</v>
      </c>
      <c r="K574" s="302">
        <v>21700</v>
      </c>
      <c r="L574" s="307">
        <f t="shared" si="151"/>
        <v>2778.0938833570408</v>
      </c>
      <c r="M574" s="304">
        <f t="shared" si="157"/>
        <v>938.99573257467966</v>
      </c>
      <c r="N574" s="304">
        <f t="shared" si="158"/>
        <v>55.56187766714082</v>
      </c>
      <c r="O574" s="308">
        <v>45</v>
      </c>
      <c r="P574" s="305">
        <f t="shared" si="159"/>
        <v>3817.6514935988612</v>
      </c>
      <c r="Q574" s="309">
        <f t="shared" si="160"/>
        <v>5.9424000000000001</v>
      </c>
      <c r="R574" s="367">
        <f t="shared" si="149"/>
        <v>140.6</v>
      </c>
      <c r="S574" s="302">
        <v>21700</v>
      </c>
      <c r="T574" s="307">
        <f t="shared" si="152"/>
        <v>1852.0625889046942</v>
      </c>
      <c r="U574" s="101">
        <f t="shared" si="161"/>
        <v>625.99715504978656</v>
      </c>
      <c r="V574" s="304">
        <f t="shared" si="162"/>
        <v>37.041251778093887</v>
      </c>
      <c r="W574" s="308">
        <v>30</v>
      </c>
      <c r="X574" s="305">
        <f t="shared" si="163"/>
        <v>2545.1009957325746</v>
      </c>
      <c r="Y574" s="309">
        <f t="shared" si="164"/>
        <v>3.9615999999999998</v>
      </c>
    </row>
    <row r="575" spans="1:25" ht="15.75" customHeight="1" x14ac:dyDescent="0.2">
      <c r="A575" s="424">
        <v>558</v>
      </c>
      <c r="B575" s="301">
        <f t="shared" si="147"/>
        <v>56.24</v>
      </c>
      <c r="C575" s="302">
        <v>21700</v>
      </c>
      <c r="D575" s="303">
        <f t="shared" si="150"/>
        <v>4630.156472261735</v>
      </c>
      <c r="E575" s="304">
        <f t="shared" si="153"/>
        <v>1564.9928876244662</v>
      </c>
      <c r="F575" s="304">
        <f t="shared" si="154"/>
        <v>92.6031294452347</v>
      </c>
      <c r="G575" s="101">
        <v>75</v>
      </c>
      <c r="H575" s="305">
        <f t="shared" si="155"/>
        <v>6362.7524893314367</v>
      </c>
      <c r="I575" s="309">
        <f t="shared" si="156"/>
        <v>9.9217999999999993</v>
      </c>
      <c r="J575" s="329">
        <f t="shared" si="148"/>
        <v>93.733333333333334</v>
      </c>
      <c r="K575" s="302">
        <v>21700</v>
      </c>
      <c r="L575" s="307">
        <f t="shared" si="151"/>
        <v>2778.0938833570408</v>
      </c>
      <c r="M575" s="304">
        <f t="shared" si="157"/>
        <v>938.99573257467966</v>
      </c>
      <c r="N575" s="304">
        <f t="shared" si="158"/>
        <v>55.56187766714082</v>
      </c>
      <c r="O575" s="308">
        <v>45</v>
      </c>
      <c r="P575" s="305">
        <f t="shared" si="159"/>
        <v>3817.6514935988612</v>
      </c>
      <c r="Q575" s="309">
        <f t="shared" si="160"/>
        <v>5.9531000000000001</v>
      </c>
      <c r="R575" s="367">
        <f t="shared" si="149"/>
        <v>140.6</v>
      </c>
      <c r="S575" s="302">
        <v>21700</v>
      </c>
      <c r="T575" s="307">
        <f t="shared" si="152"/>
        <v>1852.0625889046942</v>
      </c>
      <c r="U575" s="101">
        <f t="shared" si="161"/>
        <v>625.99715504978656</v>
      </c>
      <c r="V575" s="304">
        <f t="shared" si="162"/>
        <v>37.041251778093887</v>
      </c>
      <c r="W575" s="308">
        <v>30</v>
      </c>
      <c r="X575" s="305">
        <f t="shared" si="163"/>
        <v>2545.1009957325746</v>
      </c>
      <c r="Y575" s="309">
        <f t="shared" si="164"/>
        <v>3.9687000000000001</v>
      </c>
    </row>
    <row r="576" spans="1:25" ht="15.75" customHeight="1" x14ac:dyDescent="0.2">
      <c r="A576" s="424">
        <v>559</v>
      </c>
      <c r="B576" s="301">
        <f t="shared" si="147"/>
        <v>56.24</v>
      </c>
      <c r="C576" s="302">
        <v>21700</v>
      </c>
      <c r="D576" s="303">
        <f t="shared" si="150"/>
        <v>4630.156472261735</v>
      </c>
      <c r="E576" s="304">
        <f t="shared" si="153"/>
        <v>1564.9928876244662</v>
      </c>
      <c r="F576" s="304">
        <f t="shared" si="154"/>
        <v>92.6031294452347</v>
      </c>
      <c r="G576" s="101">
        <v>75</v>
      </c>
      <c r="H576" s="305">
        <f t="shared" si="155"/>
        <v>6362.7524893314367</v>
      </c>
      <c r="I576" s="309">
        <f t="shared" si="156"/>
        <v>9.9395000000000007</v>
      </c>
      <c r="J576" s="329">
        <f t="shared" si="148"/>
        <v>93.733333333333334</v>
      </c>
      <c r="K576" s="302">
        <v>21700</v>
      </c>
      <c r="L576" s="307">
        <f t="shared" si="151"/>
        <v>2778.0938833570408</v>
      </c>
      <c r="M576" s="304">
        <f t="shared" si="157"/>
        <v>938.99573257467966</v>
      </c>
      <c r="N576" s="304">
        <f t="shared" si="158"/>
        <v>55.56187766714082</v>
      </c>
      <c r="O576" s="308">
        <v>45</v>
      </c>
      <c r="P576" s="305">
        <f t="shared" si="159"/>
        <v>3817.6514935988612</v>
      </c>
      <c r="Q576" s="309">
        <f t="shared" si="160"/>
        <v>5.9637000000000002</v>
      </c>
      <c r="R576" s="367">
        <f t="shared" si="149"/>
        <v>140.6</v>
      </c>
      <c r="S576" s="302">
        <v>21700</v>
      </c>
      <c r="T576" s="307">
        <f t="shared" si="152"/>
        <v>1852.0625889046942</v>
      </c>
      <c r="U576" s="101">
        <f t="shared" si="161"/>
        <v>625.99715504978656</v>
      </c>
      <c r="V576" s="304">
        <f t="shared" si="162"/>
        <v>37.041251778093887</v>
      </c>
      <c r="W576" s="308">
        <v>30</v>
      </c>
      <c r="X576" s="305">
        <f t="shared" si="163"/>
        <v>2545.1009957325746</v>
      </c>
      <c r="Y576" s="309">
        <f t="shared" si="164"/>
        <v>3.9758</v>
      </c>
    </row>
    <row r="577" spans="1:25" ht="15.75" customHeight="1" x14ac:dyDescent="0.2">
      <c r="A577" s="283">
        <v>560</v>
      </c>
      <c r="B577" s="301">
        <f t="shared" si="147"/>
        <v>56.24</v>
      </c>
      <c r="C577" s="302">
        <v>21700</v>
      </c>
      <c r="D577" s="303">
        <f t="shared" si="150"/>
        <v>4630.156472261735</v>
      </c>
      <c r="E577" s="304">
        <f t="shared" si="153"/>
        <v>1564.9928876244662</v>
      </c>
      <c r="F577" s="304">
        <f t="shared" si="154"/>
        <v>92.6031294452347</v>
      </c>
      <c r="G577" s="101">
        <v>75</v>
      </c>
      <c r="H577" s="305">
        <f t="shared" si="155"/>
        <v>6362.7524893314367</v>
      </c>
      <c r="I577" s="309">
        <f t="shared" si="156"/>
        <v>9.9573</v>
      </c>
      <c r="J577" s="329">
        <f t="shared" si="148"/>
        <v>93.733333333333334</v>
      </c>
      <c r="K577" s="302">
        <v>21700</v>
      </c>
      <c r="L577" s="307">
        <f t="shared" si="151"/>
        <v>2778.0938833570408</v>
      </c>
      <c r="M577" s="304">
        <f t="shared" si="157"/>
        <v>938.99573257467966</v>
      </c>
      <c r="N577" s="304">
        <f t="shared" si="158"/>
        <v>55.56187766714082</v>
      </c>
      <c r="O577" s="308">
        <v>45</v>
      </c>
      <c r="P577" s="305">
        <f t="shared" si="159"/>
        <v>3817.6514935988612</v>
      </c>
      <c r="Q577" s="309">
        <f t="shared" si="160"/>
        <v>5.9744000000000002</v>
      </c>
      <c r="R577" s="367">
        <f t="shared" si="149"/>
        <v>140.6</v>
      </c>
      <c r="S577" s="302">
        <v>21700</v>
      </c>
      <c r="T577" s="307">
        <f t="shared" si="152"/>
        <v>1852.0625889046942</v>
      </c>
      <c r="U577" s="101">
        <f t="shared" si="161"/>
        <v>625.99715504978656</v>
      </c>
      <c r="V577" s="304">
        <f t="shared" si="162"/>
        <v>37.041251778093887</v>
      </c>
      <c r="W577" s="308">
        <v>30</v>
      </c>
      <c r="X577" s="305">
        <f t="shared" si="163"/>
        <v>2545.1009957325746</v>
      </c>
      <c r="Y577" s="309">
        <f t="shared" si="164"/>
        <v>3.9828999999999999</v>
      </c>
    </row>
    <row r="578" spans="1:25" ht="15.75" customHeight="1" x14ac:dyDescent="0.2">
      <c r="A578" s="424">
        <v>561</v>
      </c>
      <c r="B578" s="301">
        <f t="shared" si="147"/>
        <v>56.24</v>
      </c>
      <c r="C578" s="302">
        <v>21700</v>
      </c>
      <c r="D578" s="303">
        <f t="shared" si="150"/>
        <v>4630.156472261735</v>
      </c>
      <c r="E578" s="304">
        <f t="shared" si="153"/>
        <v>1564.9928876244662</v>
      </c>
      <c r="F578" s="304">
        <f t="shared" si="154"/>
        <v>92.6031294452347</v>
      </c>
      <c r="G578" s="101">
        <v>75</v>
      </c>
      <c r="H578" s="305">
        <f t="shared" si="155"/>
        <v>6362.7524893314367</v>
      </c>
      <c r="I578" s="309">
        <f t="shared" si="156"/>
        <v>9.9750999999999994</v>
      </c>
      <c r="J578" s="329">
        <f t="shared" si="148"/>
        <v>93.733333333333334</v>
      </c>
      <c r="K578" s="302">
        <v>21700</v>
      </c>
      <c r="L578" s="307">
        <f t="shared" si="151"/>
        <v>2778.0938833570408</v>
      </c>
      <c r="M578" s="304">
        <f t="shared" si="157"/>
        <v>938.99573257467966</v>
      </c>
      <c r="N578" s="304">
        <f t="shared" si="158"/>
        <v>55.56187766714082</v>
      </c>
      <c r="O578" s="308">
        <v>45</v>
      </c>
      <c r="P578" s="305">
        <f t="shared" si="159"/>
        <v>3817.6514935988612</v>
      </c>
      <c r="Q578" s="309">
        <f t="shared" si="160"/>
        <v>5.9851000000000001</v>
      </c>
      <c r="R578" s="367">
        <f t="shared" si="149"/>
        <v>140.6</v>
      </c>
      <c r="S578" s="302">
        <v>21700</v>
      </c>
      <c r="T578" s="307">
        <f t="shared" si="152"/>
        <v>1852.0625889046942</v>
      </c>
      <c r="U578" s="101">
        <f t="shared" si="161"/>
        <v>625.99715504978656</v>
      </c>
      <c r="V578" s="304">
        <f t="shared" si="162"/>
        <v>37.041251778093887</v>
      </c>
      <c r="W578" s="308">
        <v>30</v>
      </c>
      <c r="X578" s="305">
        <f t="shared" si="163"/>
        <v>2545.1009957325746</v>
      </c>
      <c r="Y578" s="309">
        <f t="shared" si="164"/>
        <v>3.99</v>
      </c>
    </row>
    <row r="579" spans="1:25" ht="15.75" customHeight="1" x14ac:dyDescent="0.2">
      <c r="A579" s="424">
        <v>562</v>
      </c>
      <c r="B579" s="301">
        <f t="shared" si="147"/>
        <v>56.24</v>
      </c>
      <c r="C579" s="302">
        <v>21700</v>
      </c>
      <c r="D579" s="303">
        <f t="shared" si="150"/>
        <v>4630.156472261735</v>
      </c>
      <c r="E579" s="304">
        <f t="shared" si="153"/>
        <v>1564.9928876244662</v>
      </c>
      <c r="F579" s="304">
        <f t="shared" si="154"/>
        <v>92.6031294452347</v>
      </c>
      <c r="G579" s="101">
        <v>75</v>
      </c>
      <c r="H579" s="305">
        <f t="shared" si="155"/>
        <v>6362.7524893314367</v>
      </c>
      <c r="I579" s="309">
        <f t="shared" si="156"/>
        <v>9.9929000000000006</v>
      </c>
      <c r="J579" s="329">
        <f t="shared" si="148"/>
        <v>93.733333333333334</v>
      </c>
      <c r="K579" s="302">
        <v>21700</v>
      </c>
      <c r="L579" s="307">
        <f t="shared" si="151"/>
        <v>2778.0938833570408</v>
      </c>
      <c r="M579" s="304">
        <f t="shared" si="157"/>
        <v>938.99573257467966</v>
      </c>
      <c r="N579" s="304">
        <f t="shared" si="158"/>
        <v>55.56187766714082</v>
      </c>
      <c r="O579" s="308">
        <v>45</v>
      </c>
      <c r="P579" s="305">
        <f t="shared" si="159"/>
        <v>3817.6514935988612</v>
      </c>
      <c r="Q579" s="309">
        <f t="shared" si="160"/>
        <v>5.9957000000000003</v>
      </c>
      <c r="R579" s="367">
        <f t="shared" si="149"/>
        <v>140.6</v>
      </c>
      <c r="S579" s="302">
        <v>21700</v>
      </c>
      <c r="T579" s="307">
        <f t="shared" si="152"/>
        <v>1852.0625889046942</v>
      </c>
      <c r="U579" s="101">
        <f t="shared" si="161"/>
        <v>625.99715504978656</v>
      </c>
      <c r="V579" s="304">
        <f t="shared" si="162"/>
        <v>37.041251778093887</v>
      </c>
      <c r="W579" s="308">
        <v>30</v>
      </c>
      <c r="X579" s="305">
        <f t="shared" si="163"/>
        <v>2545.1009957325746</v>
      </c>
      <c r="Y579" s="309">
        <f t="shared" si="164"/>
        <v>3.9971999999999999</v>
      </c>
    </row>
    <row r="580" spans="1:25" ht="15.75" customHeight="1" x14ac:dyDescent="0.2">
      <c r="A580" s="424">
        <v>563</v>
      </c>
      <c r="B580" s="301">
        <f t="shared" si="147"/>
        <v>56.24</v>
      </c>
      <c r="C580" s="302">
        <v>21700</v>
      </c>
      <c r="D580" s="303">
        <f t="shared" si="150"/>
        <v>4630.156472261735</v>
      </c>
      <c r="E580" s="304">
        <f t="shared" si="153"/>
        <v>1564.9928876244662</v>
      </c>
      <c r="F580" s="304">
        <f t="shared" si="154"/>
        <v>92.6031294452347</v>
      </c>
      <c r="G580" s="101">
        <v>75</v>
      </c>
      <c r="H580" s="305">
        <f t="shared" si="155"/>
        <v>6362.7524893314367</v>
      </c>
      <c r="I580" s="309">
        <f t="shared" si="156"/>
        <v>10.0107</v>
      </c>
      <c r="J580" s="329">
        <f t="shared" si="148"/>
        <v>93.733333333333334</v>
      </c>
      <c r="K580" s="302">
        <v>21700</v>
      </c>
      <c r="L580" s="307">
        <f t="shared" si="151"/>
        <v>2778.0938833570408</v>
      </c>
      <c r="M580" s="304">
        <f t="shared" si="157"/>
        <v>938.99573257467966</v>
      </c>
      <c r="N580" s="304">
        <f t="shared" si="158"/>
        <v>55.56187766714082</v>
      </c>
      <c r="O580" s="308">
        <v>45</v>
      </c>
      <c r="P580" s="305">
        <f t="shared" si="159"/>
        <v>3817.6514935988612</v>
      </c>
      <c r="Q580" s="309">
        <f t="shared" si="160"/>
        <v>6.0064000000000002</v>
      </c>
      <c r="R580" s="367">
        <f t="shared" si="149"/>
        <v>140.6</v>
      </c>
      <c r="S580" s="302">
        <v>21700</v>
      </c>
      <c r="T580" s="307">
        <f t="shared" si="152"/>
        <v>1852.0625889046942</v>
      </c>
      <c r="U580" s="101">
        <f t="shared" si="161"/>
        <v>625.99715504978656</v>
      </c>
      <c r="V580" s="304">
        <f t="shared" si="162"/>
        <v>37.041251778093887</v>
      </c>
      <c r="W580" s="308">
        <v>30</v>
      </c>
      <c r="X580" s="305">
        <f t="shared" si="163"/>
        <v>2545.1009957325746</v>
      </c>
      <c r="Y580" s="309">
        <f t="shared" si="164"/>
        <v>4.0042999999999997</v>
      </c>
    </row>
    <row r="581" spans="1:25" ht="15.75" customHeight="1" x14ac:dyDescent="0.2">
      <c r="A581" s="424">
        <v>564</v>
      </c>
      <c r="B581" s="301">
        <f t="shared" si="147"/>
        <v>56.24</v>
      </c>
      <c r="C581" s="302">
        <v>21700</v>
      </c>
      <c r="D581" s="303">
        <f t="shared" si="150"/>
        <v>4630.156472261735</v>
      </c>
      <c r="E581" s="304">
        <f t="shared" si="153"/>
        <v>1564.9928876244662</v>
      </c>
      <c r="F581" s="304">
        <f t="shared" si="154"/>
        <v>92.6031294452347</v>
      </c>
      <c r="G581" s="101">
        <v>75</v>
      </c>
      <c r="H581" s="305">
        <f t="shared" si="155"/>
        <v>6362.7524893314367</v>
      </c>
      <c r="I581" s="309">
        <f t="shared" si="156"/>
        <v>10.0284</v>
      </c>
      <c r="J581" s="329">
        <f t="shared" si="148"/>
        <v>93.733333333333334</v>
      </c>
      <c r="K581" s="302">
        <v>21700</v>
      </c>
      <c r="L581" s="307">
        <f t="shared" si="151"/>
        <v>2778.0938833570408</v>
      </c>
      <c r="M581" s="304">
        <f t="shared" si="157"/>
        <v>938.99573257467966</v>
      </c>
      <c r="N581" s="304">
        <f t="shared" si="158"/>
        <v>55.56187766714082</v>
      </c>
      <c r="O581" s="308">
        <v>45</v>
      </c>
      <c r="P581" s="305">
        <f t="shared" si="159"/>
        <v>3817.6514935988612</v>
      </c>
      <c r="Q581" s="309">
        <f t="shared" si="160"/>
        <v>6.0171000000000001</v>
      </c>
      <c r="R581" s="367">
        <f t="shared" si="149"/>
        <v>140.6</v>
      </c>
      <c r="S581" s="302">
        <v>21700</v>
      </c>
      <c r="T581" s="307">
        <f t="shared" si="152"/>
        <v>1852.0625889046942</v>
      </c>
      <c r="U581" s="101">
        <f t="shared" si="161"/>
        <v>625.99715504978656</v>
      </c>
      <c r="V581" s="304">
        <f t="shared" si="162"/>
        <v>37.041251778093887</v>
      </c>
      <c r="W581" s="308">
        <v>30</v>
      </c>
      <c r="X581" s="305">
        <f t="shared" si="163"/>
        <v>2545.1009957325746</v>
      </c>
      <c r="Y581" s="309">
        <f t="shared" si="164"/>
        <v>4.0114000000000001</v>
      </c>
    </row>
    <row r="582" spans="1:25" ht="15.75" customHeight="1" x14ac:dyDescent="0.2">
      <c r="A582" s="424">
        <v>565</v>
      </c>
      <c r="B582" s="301">
        <f t="shared" si="147"/>
        <v>56.24</v>
      </c>
      <c r="C582" s="302">
        <v>21700</v>
      </c>
      <c r="D582" s="303">
        <f t="shared" si="150"/>
        <v>4630.156472261735</v>
      </c>
      <c r="E582" s="304">
        <f t="shared" si="153"/>
        <v>1564.9928876244662</v>
      </c>
      <c r="F582" s="304">
        <f t="shared" si="154"/>
        <v>92.6031294452347</v>
      </c>
      <c r="G582" s="101">
        <v>75</v>
      </c>
      <c r="H582" s="305">
        <f t="shared" si="155"/>
        <v>6362.7524893314367</v>
      </c>
      <c r="I582" s="309">
        <f t="shared" si="156"/>
        <v>10.046200000000001</v>
      </c>
      <c r="J582" s="329">
        <f t="shared" si="148"/>
        <v>93.733333333333334</v>
      </c>
      <c r="K582" s="302">
        <v>21700</v>
      </c>
      <c r="L582" s="307">
        <f t="shared" si="151"/>
        <v>2778.0938833570408</v>
      </c>
      <c r="M582" s="304">
        <f t="shared" si="157"/>
        <v>938.99573257467966</v>
      </c>
      <c r="N582" s="304">
        <f t="shared" si="158"/>
        <v>55.56187766714082</v>
      </c>
      <c r="O582" s="308">
        <v>45</v>
      </c>
      <c r="P582" s="305">
        <f t="shared" si="159"/>
        <v>3817.6514935988612</v>
      </c>
      <c r="Q582" s="309">
        <f t="shared" si="160"/>
        <v>6.0277000000000003</v>
      </c>
      <c r="R582" s="367">
        <f t="shared" si="149"/>
        <v>140.6</v>
      </c>
      <c r="S582" s="302">
        <v>21700</v>
      </c>
      <c r="T582" s="307">
        <f t="shared" si="152"/>
        <v>1852.0625889046942</v>
      </c>
      <c r="U582" s="101">
        <f t="shared" si="161"/>
        <v>625.99715504978656</v>
      </c>
      <c r="V582" s="304">
        <f t="shared" si="162"/>
        <v>37.041251778093887</v>
      </c>
      <c r="W582" s="308">
        <v>30</v>
      </c>
      <c r="X582" s="305">
        <f t="shared" si="163"/>
        <v>2545.1009957325746</v>
      </c>
      <c r="Y582" s="309">
        <f t="shared" si="164"/>
        <v>4.0185000000000004</v>
      </c>
    </row>
    <row r="583" spans="1:25" ht="15.75" customHeight="1" x14ac:dyDescent="0.2">
      <c r="A583" s="424">
        <v>566</v>
      </c>
      <c r="B583" s="301">
        <f t="shared" ref="B583:B646" si="165">42.18/0.75</f>
        <v>56.24</v>
      </c>
      <c r="C583" s="302">
        <v>21700</v>
      </c>
      <c r="D583" s="303">
        <f t="shared" si="150"/>
        <v>4630.156472261735</v>
      </c>
      <c r="E583" s="304">
        <f t="shared" si="153"/>
        <v>1564.9928876244662</v>
      </c>
      <c r="F583" s="304">
        <f t="shared" si="154"/>
        <v>92.6031294452347</v>
      </c>
      <c r="G583" s="101">
        <v>75</v>
      </c>
      <c r="H583" s="305">
        <f t="shared" si="155"/>
        <v>6362.7524893314367</v>
      </c>
      <c r="I583" s="309">
        <f t="shared" si="156"/>
        <v>10.064</v>
      </c>
      <c r="J583" s="329">
        <f t="shared" ref="J583:J646" si="166">(42.18/0.75)/0.6</f>
        <v>93.733333333333334</v>
      </c>
      <c r="K583" s="302">
        <v>21700</v>
      </c>
      <c r="L583" s="307">
        <f t="shared" si="151"/>
        <v>2778.0938833570408</v>
      </c>
      <c r="M583" s="304">
        <f t="shared" si="157"/>
        <v>938.99573257467966</v>
      </c>
      <c r="N583" s="304">
        <f t="shared" si="158"/>
        <v>55.56187766714082</v>
      </c>
      <c r="O583" s="308">
        <v>45</v>
      </c>
      <c r="P583" s="305">
        <f t="shared" si="159"/>
        <v>3817.6514935988612</v>
      </c>
      <c r="Q583" s="309">
        <f t="shared" si="160"/>
        <v>6.0384000000000002</v>
      </c>
      <c r="R583" s="367">
        <f t="shared" ref="R583:R646" si="167">(42.18/0.75)/0.4</f>
        <v>140.6</v>
      </c>
      <c r="S583" s="302">
        <v>21700</v>
      </c>
      <c r="T583" s="307">
        <f t="shared" si="152"/>
        <v>1852.0625889046942</v>
      </c>
      <c r="U583" s="101">
        <f t="shared" si="161"/>
        <v>625.99715504978656</v>
      </c>
      <c r="V583" s="304">
        <f t="shared" si="162"/>
        <v>37.041251778093887</v>
      </c>
      <c r="W583" s="308">
        <v>30</v>
      </c>
      <c r="X583" s="305">
        <f t="shared" si="163"/>
        <v>2545.1009957325746</v>
      </c>
      <c r="Y583" s="309">
        <f t="shared" si="164"/>
        <v>4.0255999999999998</v>
      </c>
    </row>
    <row r="584" spans="1:25" ht="15.75" customHeight="1" x14ac:dyDescent="0.2">
      <c r="A584" s="424">
        <v>567</v>
      </c>
      <c r="B584" s="301">
        <f t="shared" si="165"/>
        <v>56.24</v>
      </c>
      <c r="C584" s="302">
        <v>21700</v>
      </c>
      <c r="D584" s="303">
        <f t="shared" si="150"/>
        <v>4630.156472261735</v>
      </c>
      <c r="E584" s="304">
        <f t="shared" si="153"/>
        <v>1564.9928876244662</v>
      </c>
      <c r="F584" s="304">
        <f t="shared" si="154"/>
        <v>92.6031294452347</v>
      </c>
      <c r="G584" s="101">
        <v>75</v>
      </c>
      <c r="H584" s="305">
        <f t="shared" si="155"/>
        <v>6362.7524893314367</v>
      </c>
      <c r="I584" s="309">
        <f t="shared" si="156"/>
        <v>10.081799999999999</v>
      </c>
      <c r="J584" s="329">
        <f t="shared" si="166"/>
        <v>93.733333333333334</v>
      </c>
      <c r="K584" s="302">
        <v>21700</v>
      </c>
      <c r="L584" s="307">
        <f t="shared" si="151"/>
        <v>2778.0938833570408</v>
      </c>
      <c r="M584" s="304">
        <f t="shared" si="157"/>
        <v>938.99573257467966</v>
      </c>
      <c r="N584" s="304">
        <f t="shared" si="158"/>
        <v>55.56187766714082</v>
      </c>
      <c r="O584" s="308">
        <v>45</v>
      </c>
      <c r="P584" s="305">
        <f t="shared" si="159"/>
        <v>3817.6514935988612</v>
      </c>
      <c r="Q584" s="309">
        <f t="shared" si="160"/>
        <v>6.0491000000000001</v>
      </c>
      <c r="R584" s="367">
        <f t="shared" si="167"/>
        <v>140.6</v>
      </c>
      <c r="S584" s="302">
        <v>21700</v>
      </c>
      <c r="T584" s="307">
        <f t="shared" si="152"/>
        <v>1852.0625889046942</v>
      </c>
      <c r="U584" s="101">
        <f t="shared" si="161"/>
        <v>625.99715504978656</v>
      </c>
      <c r="V584" s="304">
        <f t="shared" si="162"/>
        <v>37.041251778093887</v>
      </c>
      <c r="W584" s="308">
        <v>30</v>
      </c>
      <c r="X584" s="305">
        <f t="shared" si="163"/>
        <v>2545.1009957325746</v>
      </c>
      <c r="Y584" s="309">
        <f t="shared" si="164"/>
        <v>4.0327000000000002</v>
      </c>
    </row>
    <row r="585" spans="1:25" ht="15.75" customHeight="1" x14ac:dyDescent="0.2">
      <c r="A585" s="424">
        <v>568</v>
      </c>
      <c r="B585" s="301">
        <f t="shared" si="165"/>
        <v>56.24</v>
      </c>
      <c r="C585" s="302">
        <v>21700</v>
      </c>
      <c r="D585" s="303">
        <f t="shared" si="150"/>
        <v>4630.156472261735</v>
      </c>
      <c r="E585" s="304">
        <f t="shared" si="153"/>
        <v>1564.9928876244662</v>
      </c>
      <c r="F585" s="304">
        <f t="shared" si="154"/>
        <v>92.6031294452347</v>
      </c>
      <c r="G585" s="101">
        <v>75</v>
      </c>
      <c r="H585" s="305">
        <f t="shared" si="155"/>
        <v>6362.7524893314367</v>
      </c>
      <c r="I585" s="309">
        <f t="shared" si="156"/>
        <v>10.099600000000001</v>
      </c>
      <c r="J585" s="329">
        <f t="shared" si="166"/>
        <v>93.733333333333334</v>
      </c>
      <c r="K585" s="302">
        <v>21700</v>
      </c>
      <c r="L585" s="307">
        <f t="shared" si="151"/>
        <v>2778.0938833570408</v>
      </c>
      <c r="M585" s="304">
        <f t="shared" si="157"/>
        <v>938.99573257467966</v>
      </c>
      <c r="N585" s="304">
        <f t="shared" si="158"/>
        <v>55.56187766714082</v>
      </c>
      <c r="O585" s="308">
        <v>45</v>
      </c>
      <c r="P585" s="305">
        <f t="shared" si="159"/>
        <v>3817.6514935988612</v>
      </c>
      <c r="Q585" s="309">
        <f t="shared" si="160"/>
        <v>6.0597000000000003</v>
      </c>
      <c r="R585" s="367">
        <f t="shared" si="167"/>
        <v>140.6</v>
      </c>
      <c r="S585" s="302">
        <v>21700</v>
      </c>
      <c r="T585" s="307">
        <f t="shared" si="152"/>
        <v>1852.0625889046942</v>
      </c>
      <c r="U585" s="101">
        <f t="shared" si="161"/>
        <v>625.99715504978656</v>
      </c>
      <c r="V585" s="304">
        <f t="shared" si="162"/>
        <v>37.041251778093887</v>
      </c>
      <c r="W585" s="308">
        <v>30</v>
      </c>
      <c r="X585" s="305">
        <f t="shared" si="163"/>
        <v>2545.1009957325746</v>
      </c>
      <c r="Y585" s="309">
        <f t="shared" si="164"/>
        <v>4.0397999999999996</v>
      </c>
    </row>
    <row r="586" spans="1:25" ht="15.75" customHeight="1" x14ac:dyDescent="0.2">
      <c r="A586" s="424">
        <v>569</v>
      </c>
      <c r="B586" s="301">
        <f t="shared" si="165"/>
        <v>56.24</v>
      </c>
      <c r="C586" s="302">
        <v>21700</v>
      </c>
      <c r="D586" s="303">
        <f t="shared" si="150"/>
        <v>4630.156472261735</v>
      </c>
      <c r="E586" s="304">
        <f t="shared" si="153"/>
        <v>1564.9928876244662</v>
      </c>
      <c r="F586" s="304">
        <f t="shared" si="154"/>
        <v>92.6031294452347</v>
      </c>
      <c r="G586" s="101">
        <v>75</v>
      </c>
      <c r="H586" s="305">
        <f t="shared" si="155"/>
        <v>6362.7524893314367</v>
      </c>
      <c r="I586" s="309">
        <f t="shared" si="156"/>
        <v>10.1174</v>
      </c>
      <c r="J586" s="329">
        <f t="shared" si="166"/>
        <v>93.733333333333334</v>
      </c>
      <c r="K586" s="302">
        <v>21700</v>
      </c>
      <c r="L586" s="307">
        <f t="shared" si="151"/>
        <v>2778.0938833570408</v>
      </c>
      <c r="M586" s="304">
        <f t="shared" si="157"/>
        <v>938.99573257467966</v>
      </c>
      <c r="N586" s="304">
        <f t="shared" si="158"/>
        <v>55.56187766714082</v>
      </c>
      <c r="O586" s="308">
        <v>45</v>
      </c>
      <c r="P586" s="305">
        <f t="shared" si="159"/>
        <v>3817.6514935988612</v>
      </c>
      <c r="Q586" s="309">
        <f t="shared" si="160"/>
        <v>6.0704000000000002</v>
      </c>
      <c r="R586" s="367">
        <f t="shared" si="167"/>
        <v>140.6</v>
      </c>
      <c r="S586" s="302">
        <v>21700</v>
      </c>
      <c r="T586" s="307">
        <f t="shared" si="152"/>
        <v>1852.0625889046942</v>
      </c>
      <c r="U586" s="101">
        <f t="shared" si="161"/>
        <v>625.99715504978656</v>
      </c>
      <c r="V586" s="304">
        <f t="shared" si="162"/>
        <v>37.041251778093887</v>
      </c>
      <c r="W586" s="308">
        <v>30</v>
      </c>
      <c r="X586" s="305">
        <f t="shared" si="163"/>
        <v>2545.1009957325746</v>
      </c>
      <c r="Y586" s="309">
        <f t="shared" si="164"/>
        <v>4.0468999999999999</v>
      </c>
    </row>
    <row r="587" spans="1:25" ht="15.75" customHeight="1" x14ac:dyDescent="0.2">
      <c r="A587" s="283">
        <v>570</v>
      </c>
      <c r="B587" s="301">
        <f t="shared" si="165"/>
        <v>56.24</v>
      </c>
      <c r="C587" s="302">
        <v>21700</v>
      </c>
      <c r="D587" s="303">
        <f t="shared" si="150"/>
        <v>4630.156472261735</v>
      </c>
      <c r="E587" s="304">
        <f t="shared" si="153"/>
        <v>1564.9928876244662</v>
      </c>
      <c r="F587" s="304">
        <f t="shared" si="154"/>
        <v>92.6031294452347</v>
      </c>
      <c r="G587" s="101">
        <v>75</v>
      </c>
      <c r="H587" s="305">
        <f t="shared" si="155"/>
        <v>6362.7524893314367</v>
      </c>
      <c r="I587" s="309">
        <f t="shared" si="156"/>
        <v>10.1351</v>
      </c>
      <c r="J587" s="329">
        <f t="shared" si="166"/>
        <v>93.733333333333334</v>
      </c>
      <c r="K587" s="302">
        <v>21700</v>
      </c>
      <c r="L587" s="307">
        <f t="shared" si="151"/>
        <v>2778.0938833570408</v>
      </c>
      <c r="M587" s="304">
        <f t="shared" si="157"/>
        <v>938.99573257467966</v>
      </c>
      <c r="N587" s="304">
        <f t="shared" si="158"/>
        <v>55.56187766714082</v>
      </c>
      <c r="O587" s="308">
        <v>45</v>
      </c>
      <c r="P587" s="305">
        <f t="shared" si="159"/>
        <v>3817.6514935988612</v>
      </c>
      <c r="Q587" s="309">
        <f t="shared" si="160"/>
        <v>6.0811000000000002</v>
      </c>
      <c r="R587" s="367">
        <f t="shared" si="167"/>
        <v>140.6</v>
      </c>
      <c r="S587" s="302">
        <v>21700</v>
      </c>
      <c r="T587" s="307">
        <f t="shared" si="152"/>
        <v>1852.0625889046942</v>
      </c>
      <c r="U587" s="101">
        <f t="shared" si="161"/>
        <v>625.99715504978656</v>
      </c>
      <c r="V587" s="304">
        <f t="shared" si="162"/>
        <v>37.041251778093887</v>
      </c>
      <c r="W587" s="308">
        <v>30</v>
      </c>
      <c r="X587" s="305">
        <f t="shared" si="163"/>
        <v>2545.1009957325746</v>
      </c>
      <c r="Y587" s="309">
        <f t="shared" si="164"/>
        <v>4.0541</v>
      </c>
    </row>
    <row r="588" spans="1:25" ht="15.75" customHeight="1" x14ac:dyDescent="0.2">
      <c r="A588" s="424">
        <v>571</v>
      </c>
      <c r="B588" s="301">
        <f t="shared" si="165"/>
        <v>56.24</v>
      </c>
      <c r="C588" s="302">
        <v>21700</v>
      </c>
      <c r="D588" s="303">
        <f t="shared" si="150"/>
        <v>4630.156472261735</v>
      </c>
      <c r="E588" s="304">
        <f t="shared" si="153"/>
        <v>1564.9928876244662</v>
      </c>
      <c r="F588" s="304">
        <f t="shared" si="154"/>
        <v>92.6031294452347</v>
      </c>
      <c r="G588" s="101">
        <v>75</v>
      </c>
      <c r="H588" s="305">
        <f t="shared" si="155"/>
        <v>6362.7524893314367</v>
      </c>
      <c r="I588" s="309">
        <f t="shared" si="156"/>
        <v>10.152900000000001</v>
      </c>
      <c r="J588" s="329">
        <f t="shared" si="166"/>
        <v>93.733333333333334</v>
      </c>
      <c r="K588" s="302">
        <v>21700</v>
      </c>
      <c r="L588" s="307">
        <f t="shared" si="151"/>
        <v>2778.0938833570408</v>
      </c>
      <c r="M588" s="304">
        <f t="shared" si="157"/>
        <v>938.99573257467966</v>
      </c>
      <c r="N588" s="304">
        <f t="shared" si="158"/>
        <v>55.56187766714082</v>
      </c>
      <c r="O588" s="308">
        <v>45</v>
      </c>
      <c r="P588" s="305">
        <f t="shared" si="159"/>
        <v>3817.6514935988612</v>
      </c>
      <c r="Q588" s="309">
        <f t="shared" si="160"/>
        <v>6.0917000000000003</v>
      </c>
      <c r="R588" s="367">
        <f t="shared" si="167"/>
        <v>140.6</v>
      </c>
      <c r="S588" s="302">
        <v>21700</v>
      </c>
      <c r="T588" s="307">
        <f t="shared" si="152"/>
        <v>1852.0625889046942</v>
      </c>
      <c r="U588" s="101">
        <f t="shared" si="161"/>
        <v>625.99715504978656</v>
      </c>
      <c r="V588" s="304">
        <f t="shared" si="162"/>
        <v>37.041251778093887</v>
      </c>
      <c r="W588" s="308">
        <v>30</v>
      </c>
      <c r="X588" s="305">
        <f t="shared" si="163"/>
        <v>2545.1009957325746</v>
      </c>
      <c r="Y588" s="309">
        <f t="shared" si="164"/>
        <v>4.0612000000000004</v>
      </c>
    </row>
    <row r="589" spans="1:25" ht="15.75" customHeight="1" x14ac:dyDescent="0.2">
      <c r="A589" s="424">
        <v>572</v>
      </c>
      <c r="B589" s="301">
        <f t="shared" si="165"/>
        <v>56.24</v>
      </c>
      <c r="C589" s="302">
        <v>21700</v>
      </c>
      <c r="D589" s="303">
        <f t="shared" si="150"/>
        <v>4630.156472261735</v>
      </c>
      <c r="E589" s="304">
        <f t="shared" si="153"/>
        <v>1564.9928876244662</v>
      </c>
      <c r="F589" s="304">
        <f t="shared" si="154"/>
        <v>92.6031294452347</v>
      </c>
      <c r="G589" s="101">
        <v>75</v>
      </c>
      <c r="H589" s="305">
        <f t="shared" si="155"/>
        <v>6362.7524893314367</v>
      </c>
      <c r="I589" s="309">
        <f t="shared" si="156"/>
        <v>10.1707</v>
      </c>
      <c r="J589" s="329">
        <f t="shared" si="166"/>
        <v>93.733333333333334</v>
      </c>
      <c r="K589" s="302">
        <v>21700</v>
      </c>
      <c r="L589" s="307">
        <f t="shared" si="151"/>
        <v>2778.0938833570408</v>
      </c>
      <c r="M589" s="304">
        <f t="shared" si="157"/>
        <v>938.99573257467966</v>
      </c>
      <c r="N589" s="304">
        <f t="shared" si="158"/>
        <v>55.56187766714082</v>
      </c>
      <c r="O589" s="308">
        <v>45</v>
      </c>
      <c r="P589" s="305">
        <f t="shared" si="159"/>
        <v>3817.6514935988612</v>
      </c>
      <c r="Q589" s="309">
        <f t="shared" si="160"/>
        <v>6.1024000000000003</v>
      </c>
      <c r="R589" s="367">
        <f t="shared" si="167"/>
        <v>140.6</v>
      </c>
      <c r="S589" s="302">
        <v>21700</v>
      </c>
      <c r="T589" s="307">
        <f t="shared" si="152"/>
        <v>1852.0625889046942</v>
      </c>
      <c r="U589" s="101">
        <f t="shared" si="161"/>
        <v>625.99715504978656</v>
      </c>
      <c r="V589" s="304">
        <f t="shared" si="162"/>
        <v>37.041251778093887</v>
      </c>
      <c r="W589" s="308">
        <v>30</v>
      </c>
      <c r="X589" s="305">
        <f t="shared" si="163"/>
        <v>2545.1009957325746</v>
      </c>
      <c r="Y589" s="309">
        <f t="shared" si="164"/>
        <v>4.0682999999999998</v>
      </c>
    </row>
    <row r="590" spans="1:25" ht="15.75" customHeight="1" x14ac:dyDescent="0.2">
      <c r="A590" s="424">
        <v>573</v>
      </c>
      <c r="B590" s="301">
        <f t="shared" si="165"/>
        <v>56.24</v>
      </c>
      <c r="C590" s="302">
        <v>21700</v>
      </c>
      <c r="D590" s="303">
        <f t="shared" si="150"/>
        <v>4630.156472261735</v>
      </c>
      <c r="E590" s="304">
        <f t="shared" si="153"/>
        <v>1564.9928876244662</v>
      </c>
      <c r="F590" s="304">
        <f t="shared" si="154"/>
        <v>92.6031294452347</v>
      </c>
      <c r="G590" s="101">
        <v>75</v>
      </c>
      <c r="H590" s="305">
        <f t="shared" si="155"/>
        <v>6362.7524893314367</v>
      </c>
      <c r="I590" s="309">
        <f t="shared" si="156"/>
        <v>10.188499999999999</v>
      </c>
      <c r="J590" s="329">
        <f t="shared" si="166"/>
        <v>93.733333333333334</v>
      </c>
      <c r="K590" s="302">
        <v>21700</v>
      </c>
      <c r="L590" s="307">
        <f t="shared" si="151"/>
        <v>2778.0938833570408</v>
      </c>
      <c r="M590" s="304">
        <f t="shared" si="157"/>
        <v>938.99573257467966</v>
      </c>
      <c r="N590" s="304">
        <f t="shared" si="158"/>
        <v>55.56187766714082</v>
      </c>
      <c r="O590" s="308">
        <v>45</v>
      </c>
      <c r="P590" s="305">
        <f t="shared" si="159"/>
        <v>3817.6514935988612</v>
      </c>
      <c r="Q590" s="309">
        <f t="shared" si="160"/>
        <v>6.1131000000000002</v>
      </c>
      <c r="R590" s="367">
        <f t="shared" si="167"/>
        <v>140.6</v>
      </c>
      <c r="S590" s="302">
        <v>21700</v>
      </c>
      <c r="T590" s="307">
        <f t="shared" si="152"/>
        <v>1852.0625889046942</v>
      </c>
      <c r="U590" s="101">
        <f t="shared" si="161"/>
        <v>625.99715504978656</v>
      </c>
      <c r="V590" s="304">
        <f t="shared" si="162"/>
        <v>37.041251778093887</v>
      </c>
      <c r="W590" s="308">
        <v>30</v>
      </c>
      <c r="X590" s="305">
        <f t="shared" si="163"/>
        <v>2545.1009957325746</v>
      </c>
      <c r="Y590" s="309">
        <f t="shared" si="164"/>
        <v>4.0754000000000001</v>
      </c>
    </row>
    <row r="591" spans="1:25" ht="15.75" customHeight="1" x14ac:dyDescent="0.2">
      <c r="A591" s="424">
        <v>574</v>
      </c>
      <c r="B591" s="301">
        <f t="shared" si="165"/>
        <v>56.24</v>
      </c>
      <c r="C591" s="302">
        <v>21700</v>
      </c>
      <c r="D591" s="303">
        <f t="shared" si="150"/>
        <v>4630.156472261735</v>
      </c>
      <c r="E591" s="304">
        <f t="shared" si="153"/>
        <v>1564.9928876244662</v>
      </c>
      <c r="F591" s="304">
        <f t="shared" si="154"/>
        <v>92.6031294452347</v>
      </c>
      <c r="G591" s="101">
        <v>75</v>
      </c>
      <c r="H591" s="305">
        <f t="shared" si="155"/>
        <v>6362.7524893314367</v>
      </c>
      <c r="I591" s="309">
        <f t="shared" si="156"/>
        <v>10.206300000000001</v>
      </c>
      <c r="J591" s="329">
        <f t="shared" si="166"/>
        <v>93.733333333333334</v>
      </c>
      <c r="K591" s="302">
        <v>21700</v>
      </c>
      <c r="L591" s="307">
        <f t="shared" si="151"/>
        <v>2778.0938833570408</v>
      </c>
      <c r="M591" s="304">
        <f t="shared" si="157"/>
        <v>938.99573257467966</v>
      </c>
      <c r="N591" s="304">
        <f t="shared" si="158"/>
        <v>55.56187766714082</v>
      </c>
      <c r="O591" s="308">
        <v>45</v>
      </c>
      <c r="P591" s="305">
        <f t="shared" si="159"/>
        <v>3817.6514935988612</v>
      </c>
      <c r="Q591" s="309">
        <f t="shared" si="160"/>
        <v>6.1238000000000001</v>
      </c>
      <c r="R591" s="367">
        <f t="shared" si="167"/>
        <v>140.6</v>
      </c>
      <c r="S591" s="302">
        <v>21700</v>
      </c>
      <c r="T591" s="307">
        <f t="shared" si="152"/>
        <v>1852.0625889046942</v>
      </c>
      <c r="U591" s="101">
        <f t="shared" si="161"/>
        <v>625.99715504978656</v>
      </c>
      <c r="V591" s="304">
        <f t="shared" si="162"/>
        <v>37.041251778093887</v>
      </c>
      <c r="W591" s="308">
        <v>30</v>
      </c>
      <c r="X591" s="305">
        <f t="shared" si="163"/>
        <v>2545.1009957325746</v>
      </c>
      <c r="Y591" s="309">
        <f t="shared" si="164"/>
        <v>4.0824999999999996</v>
      </c>
    </row>
    <row r="592" spans="1:25" ht="15.75" customHeight="1" x14ac:dyDescent="0.2">
      <c r="A592" s="424">
        <v>575</v>
      </c>
      <c r="B592" s="301">
        <f t="shared" si="165"/>
        <v>56.24</v>
      </c>
      <c r="C592" s="302">
        <v>21700</v>
      </c>
      <c r="D592" s="303">
        <f t="shared" si="150"/>
        <v>4630.156472261735</v>
      </c>
      <c r="E592" s="304">
        <f t="shared" si="153"/>
        <v>1564.9928876244662</v>
      </c>
      <c r="F592" s="304">
        <f t="shared" si="154"/>
        <v>92.6031294452347</v>
      </c>
      <c r="G592" s="101">
        <v>75</v>
      </c>
      <c r="H592" s="305">
        <f t="shared" si="155"/>
        <v>6362.7524893314367</v>
      </c>
      <c r="I592" s="309">
        <f t="shared" si="156"/>
        <v>10.224</v>
      </c>
      <c r="J592" s="329">
        <f t="shared" si="166"/>
        <v>93.733333333333334</v>
      </c>
      <c r="K592" s="302">
        <v>21700</v>
      </c>
      <c r="L592" s="307">
        <f t="shared" si="151"/>
        <v>2778.0938833570408</v>
      </c>
      <c r="M592" s="304">
        <f t="shared" si="157"/>
        <v>938.99573257467966</v>
      </c>
      <c r="N592" s="304">
        <f t="shared" si="158"/>
        <v>55.56187766714082</v>
      </c>
      <c r="O592" s="308">
        <v>45</v>
      </c>
      <c r="P592" s="305">
        <f t="shared" si="159"/>
        <v>3817.6514935988612</v>
      </c>
      <c r="Q592" s="309">
        <f t="shared" si="160"/>
        <v>6.1344000000000003</v>
      </c>
      <c r="R592" s="367">
        <f t="shared" si="167"/>
        <v>140.6</v>
      </c>
      <c r="S592" s="302">
        <v>21700</v>
      </c>
      <c r="T592" s="307">
        <f t="shared" si="152"/>
        <v>1852.0625889046942</v>
      </c>
      <c r="U592" s="101">
        <f t="shared" si="161"/>
        <v>625.99715504978656</v>
      </c>
      <c r="V592" s="304">
        <f t="shared" si="162"/>
        <v>37.041251778093887</v>
      </c>
      <c r="W592" s="308">
        <v>30</v>
      </c>
      <c r="X592" s="305">
        <f t="shared" si="163"/>
        <v>2545.1009957325746</v>
      </c>
      <c r="Y592" s="309">
        <f t="shared" si="164"/>
        <v>4.0895999999999999</v>
      </c>
    </row>
    <row r="593" spans="1:25" ht="15.75" customHeight="1" x14ac:dyDescent="0.2">
      <c r="A593" s="424">
        <v>576</v>
      </c>
      <c r="B593" s="301">
        <f t="shared" si="165"/>
        <v>56.24</v>
      </c>
      <c r="C593" s="302">
        <v>21700</v>
      </c>
      <c r="D593" s="303">
        <f t="shared" si="150"/>
        <v>4630.156472261735</v>
      </c>
      <c r="E593" s="304">
        <f t="shared" si="153"/>
        <v>1564.9928876244662</v>
      </c>
      <c r="F593" s="304">
        <f t="shared" si="154"/>
        <v>92.6031294452347</v>
      </c>
      <c r="G593" s="101">
        <v>75</v>
      </c>
      <c r="H593" s="305">
        <f t="shared" si="155"/>
        <v>6362.7524893314367</v>
      </c>
      <c r="I593" s="309">
        <f t="shared" si="156"/>
        <v>10.2418</v>
      </c>
      <c r="J593" s="329">
        <f t="shared" si="166"/>
        <v>93.733333333333334</v>
      </c>
      <c r="K593" s="302">
        <v>21700</v>
      </c>
      <c r="L593" s="307">
        <f t="shared" si="151"/>
        <v>2778.0938833570408</v>
      </c>
      <c r="M593" s="304">
        <f t="shared" si="157"/>
        <v>938.99573257467966</v>
      </c>
      <c r="N593" s="304">
        <f t="shared" si="158"/>
        <v>55.56187766714082</v>
      </c>
      <c r="O593" s="308">
        <v>45</v>
      </c>
      <c r="P593" s="305">
        <f t="shared" si="159"/>
        <v>3817.6514935988612</v>
      </c>
      <c r="Q593" s="309">
        <f t="shared" si="160"/>
        <v>6.1451000000000002</v>
      </c>
      <c r="R593" s="367">
        <f t="shared" si="167"/>
        <v>140.6</v>
      </c>
      <c r="S593" s="302">
        <v>21700</v>
      </c>
      <c r="T593" s="307">
        <f t="shared" si="152"/>
        <v>1852.0625889046942</v>
      </c>
      <c r="U593" s="101">
        <f t="shared" si="161"/>
        <v>625.99715504978656</v>
      </c>
      <c r="V593" s="304">
        <f t="shared" si="162"/>
        <v>37.041251778093887</v>
      </c>
      <c r="W593" s="308">
        <v>30</v>
      </c>
      <c r="X593" s="305">
        <f t="shared" si="163"/>
        <v>2545.1009957325746</v>
      </c>
      <c r="Y593" s="309">
        <f t="shared" si="164"/>
        <v>4.0967000000000002</v>
      </c>
    </row>
    <row r="594" spans="1:25" ht="15.75" customHeight="1" x14ac:dyDescent="0.2">
      <c r="A594" s="424">
        <v>577</v>
      </c>
      <c r="B594" s="301">
        <f t="shared" si="165"/>
        <v>56.24</v>
      </c>
      <c r="C594" s="302">
        <v>21700</v>
      </c>
      <c r="D594" s="303">
        <f t="shared" ref="D594:D657" si="168">12*(1/B594*C594)</f>
        <v>4630.156472261735</v>
      </c>
      <c r="E594" s="304">
        <f t="shared" si="153"/>
        <v>1564.9928876244662</v>
      </c>
      <c r="F594" s="304">
        <f t="shared" si="154"/>
        <v>92.6031294452347</v>
      </c>
      <c r="G594" s="101">
        <v>75</v>
      </c>
      <c r="H594" s="305">
        <f t="shared" si="155"/>
        <v>6362.7524893314367</v>
      </c>
      <c r="I594" s="309">
        <f t="shared" si="156"/>
        <v>10.259600000000001</v>
      </c>
      <c r="J594" s="329">
        <f t="shared" si="166"/>
        <v>93.733333333333334</v>
      </c>
      <c r="K594" s="302">
        <v>21700</v>
      </c>
      <c r="L594" s="307">
        <f t="shared" ref="L594:L657" si="169">12*(1/J594*K594)</f>
        <v>2778.0938833570408</v>
      </c>
      <c r="M594" s="304">
        <f t="shared" si="157"/>
        <v>938.99573257467966</v>
      </c>
      <c r="N594" s="304">
        <f t="shared" si="158"/>
        <v>55.56187766714082</v>
      </c>
      <c r="O594" s="308">
        <v>45</v>
      </c>
      <c r="P594" s="305">
        <f t="shared" si="159"/>
        <v>3817.6514935988612</v>
      </c>
      <c r="Q594" s="309">
        <f t="shared" si="160"/>
        <v>6.1558000000000002</v>
      </c>
      <c r="R594" s="367">
        <f t="shared" si="167"/>
        <v>140.6</v>
      </c>
      <c r="S594" s="302">
        <v>21700</v>
      </c>
      <c r="T594" s="307">
        <f t="shared" ref="T594:T657" si="170">12*(1/R594*S594)</f>
        <v>1852.0625889046942</v>
      </c>
      <c r="U594" s="101">
        <f t="shared" si="161"/>
        <v>625.99715504978656</v>
      </c>
      <c r="V594" s="304">
        <f t="shared" si="162"/>
        <v>37.041251778093887</v>
      </c>
      <c r="W594" s="308">
        <v>30</v>
      </c>
      <c r="X594" s="305">
        <f t="shared" si="163"/>
        <v>2545.1009957325746</v>
      </c>
      <c r="Y594" s="309">
        <f t="shared" si="164"/>
        <v>4.1037999999999997</v>
      </c>
    </row>
    <row r="595" spans="1:25" ht="15.75" customHeight="1" x14ac:dyDescent="0.2">
      <c r="A595" s="424">
        <v>578</v>
      </c>
      <c r="B595" s="301">
        <f t="shared" si="165"/>
        <v>56.24</v>
      </c>
      <c r="C595" s="302">
        <v>21700</v>
      </c>
      <c r="D595" s="303">
        <f t="shared" si="168"/>
        <v>4630.156472261735</v>
      </c>
      <c r="E595" s="304">
        <f t="shared" ref="E595:E658" si="171">D595*33.8%</f>
        <v>1564.9928876244662</v>
      </c>
      <c r="F595" s="304">
        <f t="shared" ref="F595:F658" si="172">D595*2%</f>
        <v>92.6031294452347</v>
      </c>
      <c r="G595" s="101">
        <v>75</v>
      </c>
      <c r="H595" s="305">
        <f t="shared" ref="H595:H658" si="173">SUM(D595:G595)</f>
        <v>6362.7524893314367</v>
      </c>
      <c r="I595" s="309">
        <f t="shared" ref="I595:I658" si="174">ROUND(A595/B595,4)</f>
        <v>10.2774</v>
      </c>
      <c r="J595" s="329">
        <f t="shared" si="166"/>
        <v>93.733333333333334</v>
      </c>
      <c r="K595" s="302">
        <v>21700</v>
      </c>
      <c r="L595" s="307">
        <f t="shared" si="169"/>
        <v>2778.0938833570408</v>
      </c>
      <c r="M595" s="304">
        <f t="shared" ref="M595:M658" si="175">L595*33.8%</f>
        <v>938.99573257467966</v>
      </c>
      <c r="N595" s="304">
        <f t="shared" ref="N595:N658" si="176">L595*2%</f>
        <v>55.56187766714082</v>
      </c>
      <c r="O595" s="308">
        <v>45</v>
      </c>
      <c r="P595" s="305">
        <f t="shared" ref="P595:P658" si="177">SUM(L595:O595)</f>
        <v>3817.6514935988612</v>
      </c>
      <c r="Q595" s="309">
        <f t="shared" ref="Q595:Q658" si="178">ROUND(A595/J595,4)</f>
        <v>6.1664000000000003</v>
      </c>
      <c r="R595" s="367">
        <f t="shared" si="167"/>
        <v>140.6</v>
      </c>
      <c r="S595" s="302">
        <v>21700</v>
      </c>
      <c r="T595" s="307">
        <f t="shared" si="170"/>
        <v>1852.0625889046942</v>
      </c>
      <c r="U595" s="101">
        <f t="shared" ref="U595:U658" si="179">T595*33.8%</f>
        <v>625.99715504978656</v>
      </c>
      <c r="V595" s="304">
        <f t="shared" ref="V595:V658" si="180">T595*2%</f>
        <v>37.041251778093887</v>
      </c>
      <c r="W595" s="308">
        <v>30</v>
      </c>
      <c r="X595" s="305">
        <f t="shared" ref="X595:X658" si="181">SUM(T595:W595)</f>
        <v>2545.1009957325746</v>
      </c>
      <c r="Y595" s="309">
        <f t="shared" ref="Y595:Y658" si="182">ROUND(A595/R595,4)</f>
        <v>4.1109999999999998</v>
      </c>
    </row>
    <row r="596" spans="1:25" ht="15.75" customHeight="1" x14ac:dyDescent="0.2">
      <c r="A596" s="424">
        <v>579</v>
      </c>
      <c r="B596" s="301">
        <f t="shared" si="165"/>
        <v>56.24</v>
      </c>
      <c r="C596" s="302">
        <v>21700</v>
      </c>
      <c r="D596" s="303">
        <f t="shared" si="168"/>
        <v>4630.156472261735</v>
      </c>
      <c r="E596" s="304">
        <f t="shared" si="171"/>
        <v>1564.9928876244662</v>
      </c>
      <c r="F596" s="304">
        <f t="shared" si="172"/>
        <v>92.6031294452347</v>
      </c>
      <c r="G596" s="101">
        <v>75</v>
      </c>
      <c r="H596" s="305">
        <f t="shared" si="173"/>
        <v>6362.7524893314367</v>
      </c>
      <c r="I596" s="309">
        <f t="shared" si="174"/>
        <v>10.295199999999999</v>
      </c>
      <c r="J596" s="329">
        <f t="shared" si="166"/>
        <v>93.733333333333334</v>
      </c>
      <c r="K596" s="302">
        <v>21700</v>
      </c>
      <c r="L596" s="307">
        <f t="shared" si="169"/>
        <v>2778.0938833570408</v>
      </c>
      <c r="M596" s="304">
        <f t="shared" si="175"/>
        <v>938.99573257467966</v>
      </c>
      <c r="N596" s="304">
        <f t="shared" si="176"/>
        <v>55.56187766714082</v>
      </c>
      <c r="O596" s="308">
        <v>45</v>
      </c>
      <c r="P596" s="305">
        <f t="shared" si="177"/>
        <v>3817.6514935988612</v>
      </c>
      <c r="Q596" s="309">
        <f t="shared" si="178"/>
        <v>6.1771000000000003</v>
      </c>
      <c r="R596" s="367">
        <f t="shared" si="167"/>
        <v>140.6</v>
      </c>
      <c r="S596" s="302">
        <v>21700</v>
      </c>
      <c r="T596" s="307">
        <f t="shared" si="170"/>
        <v>1852.0625889046942</v>
      </c>
      <c r="U596" s="101">
        <f t="shared" si="179"/>
        <v>625.99715504978656</v>
      </c>
      <c r="V596" s="304">
        <f t="shared" si="180"/>
        <v>37.041251778093887</v>
      </c>
      <c r="W596" s="308">
        <v>30</v>
      </c>
      <c r="X596" s="305">
        <f t="shared" si="181"/>
        <v>2545.1009957325746</v>
      </c>
      <c r="Y596" s="309">
        <f t="shared" si="182"/>
        <v>4.1181000000000001</v>
      </c>
    </row>
    <row r="597" spans="1:25" ht="15.75" customHeight="1" x14ac:dyDescent="0.2">
      <c r="A597" s="283">
        <v>580</v>
      </c>
      <c r="B597" s="301">
        <f t="shared" si="165"/>
        <v>56.24</v>
      </c>
      <c r="C597" s="302">
        <v>21700</v>
      </c>
      <c r="D597" s="303">
        <f t="shared" si="168"/>
        <v>4630.156472261735</v>
      </c>
      <c r="E597" s="304">
        <f t="shared" si="171"/>
        <v>1564.9928876244662</v>
      </c>
      <c r="F597" s="304">
        <f t="shared" si="172"/>
        <v>92.6031294452347</v>
      </c>
      <c r="G597" s="101">
        <v>75</v>
      </c>
      <c r="H597" s="305">
        <f t="shared" si="173"/>
        <v>6362.7524893314367</v>
      </c>
      <c r="I597" s="309">
        <f t="shared" si="174"/>
        <v>10.312900000000001</v>
      </c>
      <c r="J597" s="329">
        <f t="shared" si="166"/>
        <v>93.733333333333334</v>
      </c>
      <c r="K597" s="302">
        <v>21700</v>
      </c>
      <c r="L597" s="307">
        <f t="shared" si="169"/>
        <v>2778.0938833570408</v>
      </c>
      <c r="M597" s="304">
        <f t="shared" si="175"/>
        <v>938.99573257467966</v>
      </c>
      <c r="N597" s="304">
        <f t="shared" si="176"/>
        <v>55.56187766714082</v>
      </c>
      <c r="O597" s="308">
        <v>45</v>
      </c>
      <c r="P597" s="305">
        <f t="shared" si="177"/>
        <v>3817.6514935988612</v>
      </c>
      <c r="Q597" s="309">
        <f t="shared" si="178"/>
        <v>6.1878000000000002</v>
      </c>
      <c r="R597" s="367">
        <f t="shared" si="167"/>
        <v>140.6</v>
      </c>
      <c r="S597" s="302">
        <v>21700</v>
      </c>
      <c r="T597" s="307">
        <f t="shared" si="170"/>
        <v>1852.0625889046942</v>
      </c>
      <c r="U597" s="101">
        <f t="shared" si="179"/>
        <v>625.99715504978656</v>
      </c>
      <c r="V597" s="304">
        <f t="shared" si="180"/>
        <v>37.041251778093887</v>
      </c>
      <c r="W597" s="308">
        <v>30</v>
      </c>
      <c r="X597" s="305">
        <f t="shared" si="181"/>
        <v>2545.1009957325746</v>
      </c>
      <c r="Y597" s="309">
        <f t="shared" si="182"/>
        <v>4.1252000000000004</v>
      </c>
    </row>
    <row r="598" spans="1:25" ht="15.75" customHeight="1" x14ac:dyDescent="0.2">
      <c r="A598" s="424">
        <v>581</v>
      </c>
      <c r="B598" s="301">
        <f t="shared" si="165"/>
        <v>56.24</v>
      </c>
      <c r="C598" s="302">
        <v>21700</v>
      </c>
      <c r="D598" s="303">
        <f t="shared" si="168"/>
        <v>4630.156472261735</v>
      </c>
      <c r="E598" s="304">
        <f t="shared" si="171"/>
        <v>1564.9928876244662</v>
      </c>
      <c r="F598" s="304">
        <f t="shared" si="172"/>
        <v>92.6031294452347</v>
      </c>
      <c r="G598" s="101">
        <v>75</v>
      </c>
      <c r="H598" s="305">
        <f t="shared" si="173"/>
        <v>6362.7524893314367</v>
      </c>
      <c r="I598" s="309">
        <f t="shared" si="174"/>
        <v>10.3307</v>
      </c>
      <c r="J598" s="329">
        <f t="shared" si="166"/>
        <v>93.733333333333334</v>
      </c>
      <c r="K598" s="302">
        <v>21700</v>
      </c>
      <c r="L598" s="307">
        <f t="shared" si="169"/>
        <v>2778.0938833570408</v>
      </c>
      <c r="M598" s="304">
        <f t="shared" si="175"/>
        <v>938.99573257467966</v>
      </c>
      <c r="N598" s="304">
        <f t="shared" si="176"/>
        <v>55.56187766714082</v>
      </c>
      <c r="O598" s="308">
        <v>45</v>
      </c>
      <c r="P598" s="305">
        <f t="shared" si="177"/>
        <v>3817.6514935988612</v>
      </c>
      <c r="Q598" s="309">
        <f t="shared" si="178"/>
        <v>6.1984000000000004</v>
      </c>
      <c r="R598" s="367">
        <f t="shared" si="167"/>
        <v>140.6</v>
      </c>
      <c r="S598" s="302">
        <v>21700</v>
      </c>
      <c r="T598" s="307">
        <f t="shared" si="170"/>
        <v>1852.0625889046942</v>
      </c>
      <c r="U598" s="101">
        <f t="shared" si="179"/>
        <v>625.99715504978656</v>
      </c>
      <c r="V598" s="304">
        <f t="shared" si="180"/>
        <v>37.041251778093887</v>
      </c>
      <c r="W598" s="308">
        <v>30</v>
      </c>
      <c r="X598" s="305">
        <f t="shared" si="181"/>
        <v>2545.1009957325746</v>
      </c>
      <c r="Y598" s="309">
        <f t="shared" si="182"/>
        <v>4.1322999999999999</v>
      </c>
    </row>
    <row r="599" spans="1:25" ht="15.75" customHeight="1" x14ac:dyDescent="0.2">
      <c r="A599" s="424">
        <v>582</v>
      </c>
      <c r="B599" s="301">
        <f t="shared" si="165"/>
        <v>56.24</v>
      </c>
      <c r="C599" s="302">
        <v>21700</v>
      </c>
      <c r="D599" s="303">
        <f t="shared" si="168"/>
        <v>4630.156472261735</v>
      </c>
      <c r="E599" s="304">
        <f t="shared" si="171"/>
        <v>1564.9928876244662</v>
      </c>
      <c r="F599" s="304">
        <f t="shared" si="172"/>
        <v>92.6031294452347</v>
      </c>
      <c r="G599" s="101">
        <v>75</v>
      </c>
      <c r="H599" s="305">
        <f t="shared" si="173"/>
        <v>6362.7524893314367</v>
      </c>
      <c r="I599" s="309">
        <f t="shared" si="174"/>
        <v>10.3485</v>
      </c>
      <c r="J599" s="329">
        <f t="shared" si="166"/>
        <v>93.733333333333334</v>
      </c>
      <c r="K599" s="302">
        <v>21700</v>
      </c>
      <c r="L599" s="307">
        <f t="shared" si="169"/>
        <v>2778.0938833570408</v>
      </c>
      <c r="M599" s="304">
        <f t="shared" si="175"/>
        <v>938.99573257467966</v>
      </c>
      <c r="N599" s="304">
        <f t="shared" si="176"/>
        <v>55.56187766714082</v>
      </c>
      <c r="O599" s="308">
        <v>45</v>
      </c>
      <c r="P599" s="305">
        <f t="shared" si="177"/>
        <v>3817.6514935988612</v>
      </c>
      <c r="Q599" s="309">
        <f t="shared" si="178"/>
        <v>6.2091000000000003</v>
      </c>
      <c r="R599" s="367">
        <f t="shared" si="167"/>
        <v>140.6</v>
      </c>
      <c r="S599" s="302">
        <v>21700</v>
      </c>
      <c r="T599" s="307">
        <f t="shared" si="170"/>
        <v>1852.0625889046942</v>
      </c>
      <c r="U599" s="101">
        <f t="shared" si="179"/>
        <v>625.99715504978656</v>
      </c>
      <c r="V599" s="304">
        <f t="shared" si="180"/>
        <v>37.041251778093887</v>
      </c>
      <c r="W599" s="308">
        <v>30</v>
      </c>
      <c r="X599" s="305">
        <f t="shared" si="181"/>
        <v>2545.1009957325746</v>
      </c>
      <c r="Y599" s="309">
        <f t="shared" si="182"/>
        <v>4.1394000000000002</v>
      </c>
    </row>
    <row r="600" spans="1:25" ht="15.75" customHeight="1" x14ac:dyDescent="0.2">
      <c r="A600" s="424">
        <v>583</v>
      </c>
      <c r="B600" s="301">
        <f t="shared" si="165"/>
        <v>56.24</v>
      </c>
      <c r="C600" s="302">
        <v>21700</v>
      </c>
      <c r="D600" s="303">
        <f t="shared" si="168"/>
        <v>4630.156472261735</v>
      </c>
      <c r="E600" s="304">
        <f t="shared" si="171"/>
        <v>1564.9928876244662</v>
      </c>
      <c r="F600" s="304">
        <f t="shared" si="172"/>
        <v>92.6031294452347</v>
      </c>
      <c r="G600" s="101">
        <v>75</v>
      </c>
      <c r="H600" s="305">
        <f t="shared" si="173"/>
        <v>6362.7524893314367</v>
      </c>
      <c r="I600" s="309">
        <f t="shared" si="174"/>
        <v>10.366300000000001</v>
      </c>
      <c r="J600" s="329">
        <f t="shared" si="166"/>
        <v>93.733333333333334</v>
      </c>
      <c r="K600" s="302">
        <v>21700</v>
      </c>
      <c r="L600" s="307">
        <f t="shared" si="169"/>
        <v>2778.0938833570408</v>
      </c>
      <c r="M600" s="304">
        <f t="shared" si="175"/>
        <v>938.99573257467966</v>
      </c>
      <c r="N600" s="304">
        <f t="shared" si="176"/>
        <v>55.56187766714082</v>
      </c>
      <c r="O600" s="308">
        <v>45</v>
      </c>
      <c r="P600" s="305">
        <f t="shared" si="177"/>
        <v>3817.6514935988612</v>
      </c>
      <c r="Q600" s="309">
        <f t="shared" si="178"/>
        <v>6.2198000000000002</v>
      </c>
      <c r="R600" s="367">
        <f t="shared" si="167"/>
        <v>140.6</v>
      </c>
      <c r="S600" s="302">
        <v>21700</v>
      </c>
      <c r="T600" s="307">
        <f t="shared" si="170"/>
        <v>1852.0625889046942</v>
      </c>
      <c r="U600" s="101">
        <f t="shared" si="179"/>
        <v>625.99715504978656</v>
      </c>
      <c r="V600" s="304">
        <f t="shared" si="180"/>
        <v>37.041251778093887</v>
      </c>
      <c r="W600" s="308">
        <v>30</v>
      </c>
      <c r="X600" s="305">
        <f t="shared" si="181"/>
        <v>2545.1009957325746</v>
      </c>
      <c r="Y600" s="309">
        <f t="shared" si="182"/>
        <v>4.1464999999999996</v>
      </c>
    </row>
    <row r="601" spans="1:25" ht="15.75" customHeight="1" x14ac:dyDescent="0.2">
      <c r="A601" s="424">
        <v>584</v>
      </c>
      <c r="B601" s="301">
        <f t="shared" si="165"/>
        <v>56.24</v>
      </c>
      <c r="C601" s="302">
        <v>21700</v>
      </c>
      <c r="D601" s="303">
        <f t="shared" si="168"/>
        <v>4630.156472261735</v>
      </c>
      <c r="E601" s="304">
        <f t="shared" si="171"/>
        <v>1564.9928876244662</v>
      </c>
      <c r="F601" s="304">
        <f t="shared" si="172"/>
        <v>92.6031294452347</v>
      </c>
      <c r="G601" s="101">
        <v>75</v>
      </c>
      <c r="H601" s="305">
        <f t="shared" si="173"/>
        <v>6362.7524893314367</v>
      </c>
      <c r="I601" s="309">
        <f t="shared" si="174"/>
        <v>10.3841</v>
      </c>
      <c r="J601" s="329">
        <f t="shared" si="166"/>
        <v>93.733333333333334</v>
      </c>
      <c r="K601" s="302">
        <v>21700</v>
      </c>
      <c r="L601" s="307">
        <f t="shared" si="169"/>
        <v>2778.0938833570408</v>
      </c>
      <c r="M601" s="304">
        <f t="shared" si="175"/>
        <v>938.99573257467966</v>
      </c>
      <c r="N601" s="304">
        <f t="shared" si="176"/>
        <v>55.56187766714082</v>
      </c>
      <c r="O601" s="308">
        <v>45</v>
      </c>
      <c r="P601" s="305">
        <f t="shared" si="177"/>
        <v>3817.6514935988612</v>
      </c>
      <c r="Q601" s="309">
        <f t="shared" si="178"/>
        <v>6.2304000000000004</v>
      </c>
      <c r="R601" s="367">
        <f t="shared" si="167"/>
        <v>140.6</v>
      </c>
      <c r="S601" s="302">
        <v>21700</v>
      </c>
      <c r="T601" s="307">
        <f t="shared" si="170"/>
        <v>1852.0625889046942</v>
      </c>
      <c r="U601" s="101">
        <f t="shared" si="179"/>
        <v>625.99715504978656</v>
      </c>
      <c r="V601" s="304">
        <f t="shared" si="180"/>
        <v>37.041251778093887</v>
      </c>
      <c r="W601" s="308">
        <v>30</v>
      </c>
      <c r="X601" s="305">
        <f t="shared" si="181"/>
        <v>2545.1009957325746</v>
      </c>
      <c r="Y601" s="309">
        <f t="shared" si="182"/>
        <v>4.1536</v>
      </c>
    </row>
    <row r="602" spans="1:25" ht="15.75" customHeight="1" x14ac:dyDescent="0.2">
      <c r="A602" s="424">
        <v>585</v>
      </c>
      <c r="B602" s="301">
        <f t="shared" si="165"/>
        <v>56.24</v>
      </c>
      <c r="C602" s="302">
        <v>21700</v>
      </c>
      <c r="D602" s="303">
        <f t="shared" si="168"/>
        <v>4630.156472261735</v>
      </c>
      <c r="E602" s="304">
        <f t="shared" si="171"/>
        <v>1564.9928876244662</v>
      </c>
      <c r="F602" s="304">
        <f t="shared" si="172"/>
        <v>92.6031294452347</v>
      </c>
      <c r="G602" s="101">
        <v>75</v>
      </c>
      <c r="H602" s="305">
        <f t="shared" si="173"/>
        <v>6362.7524893314367</v>
      </c>
      <c r="I602" s="309">
        <f t="shared" si="174"/>
        <v>10.4018</v>
      </c>
      <c r="J602" s="329">
        <f t="shared" si="166"/>
        <v>93.733333333333334</v>
      </c>
      <c r="K602" s="302">
        <v>21700</v>
      </c>
      <c r="L602" s="307">
        <f t="shared" si="169"/>
        <v>2778.0938833570408</v>
      </c>
      <c r="M602" s="304">
        <f t="shared" si="175"/>
        <v>938.99573257467966</v>
      </c>
      <c r="N602" s="304">
        <f t="shared" si="176"/>
        <v>55.56187766714082</v>
      </c>
      <c r="O602" s="308">
        <v>45</v>
      </c>
      <c r="P602" s="305">
        <f t="shared" si="177"/>
        <v>3817.6514935988612</v>
      </c>
      <c r="Q602" s="309">
        <f t="shared" si="178"/>
        <v>6.2411000000000003</v>
      </c>
      <c r="R602" s="367">
        <f t="shared" si="167"/>
        <v>140.6</v>
      </c>
      <c r="S602" s="302">
        <v>21700</v>
      </c>
      <c r="T602" s="307">
        <f t="shared" si="170"/>
        <v>1852.0625889046942</v>
      </c>
      <c r="U602" s="101">
        <f t="shared" si="179"/>
        <v>625.99715504978656</v>
      </c>
      <c r="V602" s="304">
        <f t="shared" si="180"/>
        <v>37.041251778093887</v>
      </c>
      <c r="W602" s="308">
        <v>30</v>
      </c>
      <c r="X602" s="305">
        <f t="shared" si="181"/>
        <v>2545.1009957325746</v>
      </c>
      <c r="Y602" s="309">
        <f t="shared" si="182"/>
        <v>4.1607000000000003</v>
      </c>
    </row>
    <row r="603" spans="1:25" ht="15.75" customHeight="1" x14ac:dyDescent="0.2">
      <c r="A603" s="424">
        <v>586</v>
      </c>
      <c r="B603" s="301">
        <f t="shared" si="165"/>
        <v>56.24</v>
      </c>
      <c r="C603" s="302">
        <v>21700</v>
      </c>
      <c r="D603" s="303">
        <f t="shared" si="168"/>
        <v>4630.156472261735</v>
      </c>
      <c r="E603" s="304">
        <f t="shared" si="171"/>
        <v>1564.9928876244662</v>
      </c>
      <c r="F603" s="304">
        <f t="shared" si="172"/>
        <v>92.6031294452347</v>
      </c>
      <c r="G603" s="101">
        <v>75</v>
      </c>
      <c r="H603" s="305">
        <f t="shared" si="173"/>
        <v>6362.7524893314367</v>
      </c>
      <c r="I603" s="309">
        <f t="shared" si="174"/>
        <v>10.419600000000001</v>
      </c>
      <c r="J603" s="329">
        <f t="shared" si="166"/>
        <v>93.733333333333334</v>
      </c>
      <c r="K603" s="302">
        <v>21700</v>
      </c>
      <c r="L603" s="307">
        <f t="shared" si="169"/>
        <v>2778.0938833570408</v>
      </c>
      <c r="M603" s="304">
        <f t="shared" si="175"/>
        <v>938.99573257467966</v>
      </c>
      <c r="N603" s="304">
        <f t="shared" si="176"/>
        <v>55.56187766714082</v>
      </c>
      <c r="O603" s="308">
        <v>45</v>
      </c>
      <c r="P603" s="305">
        <f t="shared" si="177"/>
        <v>3817.6514935988612</v>
      </c>
      <c r="Q603" s="309">
        <f t="shared" si="178"/>
        <v>6.2518000000000002</v>
      </c>
      <c r="R603" s="367">
        <f t="shared" si="167"/>
        <v>140.6</v>
      </c>
      <c r="S603" s="302">
        <v>21700</v>
      </c>
      <c r="T603" s="307">
        <f t="shared" si="170"/>
        <v>1852.0625889046942</v>
      </c>
      <c r="U603" s="101">
        <f t="shared" si="179"/>
        <v>625.99715504978656</v>
      </c>
      <c r="V603" s="304">
        <f t="shared" si="180"/>
        <v>37.041251778093887</v>
      </c>
      <c r="W603" s="308">
        <v>30</v>
      </c>
      <c r="X603" s="305">
        <f t="shared" si="181"/>
        <v>2545.1009957325746</v>
      </c>
      <c r="Y603" s="309">
        <f t="shared" si="182"/>
        <v>4.1679000000000004</v>
      </c>
    </row>
    <row r="604" spans="1:25" ht="15.75" customHeight="1" x14ac:dyDescent="0.2">
      <c r="A604" s="424">
        <v>587</v>
      </c>
      <c r="B604" s="301">
        <f t="shared" si="165"/>
        <v>56.24</v>
      </c>
      <c r="C604" s="302">
        <v>21700</v>
      </c>
      <c r="D604" s="303">
        <f t="shared" si="168"/>
        <v>4630.156472261735</v>
      </c>
      <c r="E604" s="304">
        <f t="shared" si="171"/>
        <v>1564.9928876244662</v>
      </c>
      <c r="F604" s="304">
        <f t="shared" si="172"/>
        <v>92.6031294452347</v>
      </c>
      <c r="G604" s="101">
        <v>75</v>
      </c>
      <c r="H604" s="305">
        <f t="shared" si="173"/>
        <v>6362.7524893314367</v>
      </c>
      <c r="I604" s="309">
        <f t="shared" si="174"/>
        <v>10.4374</v>
      </c>
      <c r="J604" s="329">
        <f t="shared" si="166"/>
        <v>93.733333333333334</v>
      </c>
      <c r="K604" s="302">
        <v>21700</v>
      </c>
      <c r="L604" s="307">
        <f t="shared" si="169"/>
        <v>2778.0938833570408</v>
      </c>
      <c r="M604" s="304">
        <f t="shared" si="175"/>
        <v>938.99573257467966</v>
      </c>
      <c r="N604" s="304">
        <f t="shared" si="176"/>
        <v>55.56187766714082</v>
      </c>
      <c r="O604" s="308">
        <v>45</v>
      </c>
      <c r="P604" s="305">
        <f t="shared" si="177"/>
        <v>3817.6514935988612</v>
      </c>
      <c r="Q604" s="309">
        <f t="shared" si="178"/>
        <v>6.2624000000000004</v>
      </c>
      <c r="R604" s="367">
        <f t="shared" si="167"/>
        <v>140.6</v>
      </c>
      <c r="S604" s="302">
        <v>21700</v>
      </c>
      <c r="T604" s="307">
        <f t="shared" si="170"/>
        <v>1852.0625889046942</v>
      </c>
      <c r="U604" s="101">
        <f t="shared" si="179"/>
        <v>625.99715504978656</v>
      </c>
      <c r="V604" s="304">
        <f t="shared" si="180"/>
        <v>37.041251778093887</v>
      </c>
      <c r="W604" s="308">
        <v>30</v>
      </c>
      <c r="X604" s="305">
        <f t="shared" si="181"/>
        <v>2545.1009957325746</v>
      </c>
      <c r="Y604" s="309">
        <f t="shared" si="182"/>
        <v>4.1749999999999998</v>
      </c>
    </row>
    <row r="605" spans="1:25" ht="15.75" customHeight="1" x14ac:dyDescent="0.2">
      <c r="A605" s="424">
        <v>588</v>
      </c>
      <c r="B605" s="301">
        <f t="shared" si="165"/>
        <v>56.24</v>
      </c>
      <c r="C605" s="302">
        <v>21700</v>
      </c>
      <c r="D605" s="303">
        <f t="shared" si="168"/>
        <v>4630.156472261735</v>
      </c>
      <c r="E605" s="304">
        <f t="shared" si="171"/>
        <v>1564.9928876244662</v>
      </c>
      <c r="F605" s="304">
        <f t="shared" si="172"/>
        <v>92.6031294452347</v>
      </c>
      <c r="G605" s="101">
        <v>75</v>
      </c>
      <c r="H605" s="305">
        <f t="shared" si="173"/>
        <v>6362.7524893314367</v>
      </c>
      <c r="I605" s="309">
        <f t="shared" si="174"/>
        <v>10.4552</v>
      </c>
      <c r="J605" s="329">
        <f t="shared" si="166"/>
        <v>93.733333333333334</v>
      </c>
      <c r="K605" s="302">
        <v>21700</v>
      </c>
      <c r="L605" s="307">
        <f t="shared" si="169"/>
        <v>2778.0938833570408</v>
      </c>
      <c r="M605" s="304">
        <f t="shared" si="175"/>
        <v>938.99573257467966</v>
      </c>
      <c r="N605" s="304">
        <f t="shared" si="176"/>
        <v>55.56187766714082</v>
      </c>
      <c r="O605" s="308">
        <v>45</v>
      </c>
      <c r="P605" s="305">
        <f t="shared" si="177"/>
        <v>3817.6514935988612</v>
      </c>
      <c r="Q605" s="309">
        <f t="shared" si="178"/>
        <v>6.2731000000000003</v>
      </c>
      <c r="R605" s="367">
        <f t="shared" si="167"/>
        <v>140.6</v>
      </c>
      <c r="S605" s="302">
        <v>21700</v>
      </c>
      <c r="T605" s="307">
        <f t="shared" si="170"/>
        <v>1852.0625889046942</v>
      </c>
      <c r="U605" s="101">
        <f t="shared" si="179"/>
        <v>625.99715504978656</v>
      </c>
      <c r="V605" s="304">
        <f t="shared" si="180"/>
        <v>37.041251778093887</v>
      </c>
      <c r="W605" s="308">
        <v>30</v>
      </c>
      <c r="X605" s="305">
        <f t="shared" si="181"/>
        <v>2545.1009957325746</v>
      </c>
      <c r="Y605" s="309">
        <f t="shared" si="182"/>
        <v>4.1821000000000002</v>
      </c>
    </row>
    <row r="606" spans="1:25" ht="15.75" customHeight="1" x14ac:dyDescent="0.2">
      <c r="A606" s="424">
        <v>589</v>
      </c>
      <c r="B606" s="301">
        <f t="shared" si="165"/>
        <v>56.24</v>
      </c>
      <c r="C606" s="302">
        <v>21700</v>
      </c>
      <c r="D606" s="303">
        <f t="shared" si="168"/>
        <v>4630.156472261735</v>
      </c>
      <c r="E606" s="304">
        <f t="shared" si="171"/>
        <v>1564.9928876244662</v>
      </c>
      <c r="F606" s="304">
        <f t="shared" si="172"/>
        <v>92.6031294452347</v>
      </c>
      <c r="G606" s="101">
        <v>75</v>
      </c>
      <c r="H606" s="305">
        <f t="shared" si="173"/>
        <v>6362.7524893314367</v>
      </c>
      <c r="I606" s="309">
        <f t="shared" si="174"/>
        <v>10.473000000000001</v>
      </c>
      <c r="J606" s="329">
        <f t="shared" si="166"/>
        <v>93.733333333333334</v>
      </c>
      <c r="K606" s="302">
        <v>21700</v>
      </c>
      <c r="L606" s="307">
        <f t="shared" si="169"/>
        <v>2778.0938833570408</v>
      </c>
      <c r="M606" s="304">
        <f t="shared" si="175"/>
        <v>938.99573257467966</v>
      </c>
      <c r="N606" s="304">
        <f t="shared" si="176"/>
        <v>55.56187766714082</v>
      </c>
      <c r="O606" s="308">
        <v>45</v>
      </c>
      <c r="P606" s="305">
        <f t="shared" si="177"/>
        <v>3817.6514935988612</v>
      </c>
      <c r="Q606" s="309">
        <f t="shared" si="178"/>
        <v>6.2838000000000003</v>
      </c>
      <c r="R606" s="367">
        <f t="shared" si="167"/>
        <v>140.6</v>
      </c>
      <c r="S606" s="302">
        <v>21700</v>
      </c>
      <c r="T606" s="307">
        <f t="shared" si="170"/>
        <v>1852.0625889046942</v>
      </c>
      <c r="U606" s="101">
        <f t="shared" si="179"/>
        <v>625.99715504978656</v>
      </c>
      <c r="V606" s="304">
        <f t="shared" si="180"/>
        <v>37.041251778093887</v>
      </c>
      <c r="W606" s="308">
        <v>30</v>
      </c>
      <c r="X606" s="305">
        <f t="shared" si="181"/>
        <v>2545.1009957325746</v>
      </c>
      <c r="Y606" s="309">
        <f t="shared" si="182"/>
        <v>4.1891999999999996</v>
      </c>
    </row>
    <row r="607" spans="1:25" ht="15.75" customHeight="1" x14ac:dyDescent="0.2">
      <c r="A607" s="283">
        <v>590</v>
      </c>
      <c r="B607" s="301">
        <f t="shared" si="165"/>
        <v>56.24</v>
      </c>
      <c r="C607" s="302">
        <v>21700</v>
      </c>
      <c r="D607" s="303">
        <f t="shared" si="168"/>
        <v>4630.156472261735</v>
      </c>
      <c r="E607" s="304">
        <f t="shared" si="171"/>
        <v>1564.9928876244662</v>
      </c>
      <c r="F607" s="304">
        <f t="shared" si="172"/>
        <v>92.6031294452347</v>
      </c>
      <c r="G607" s="101">
        <v>75</v>
      </c>
      <c r="H607" s="305">
        <f t="shared" si="173"/>
        <v>6362.7524893314367</v>
      </c>
      <c r="I607" s="309">
        <f t="shared" si="174"/>
        <v>10.4908</v>
      </c>
      <c r="J607" s="329">
        <f t="shared" si="166"/>
        <v>93.733333333333334</v>
      </c>
      <c r="K607" s="302">
        <v>21700</v>
      </c>
      <c r="L607" s="307">
        <f t="shared" si="169"/>
        <v>2778.0938833570408</v>
      </c>
      <c r="M607" s="304">
        <f t="shared" si="175"/>
        <v>938.99573257467966</v>
      </c>
      <c r="N607" s="304">
        <f t="shared" si="176"/>
        <v>55.56187766714082</v>
      </c>
      <c r="O607" s="308">
        <v>45</v>
      </c>
      <c r="P607" s="305">
        <f t="shared" si="177"/>
        <v>3817.6514935988612</v>
      </c>
      <c r="Q607" s="309">
        <f t="shared" si="178"/>
        <v>6.2945000000000002</v>
      </c>
      <c r="R607" s="367">
        <f t="shared" si="167"/>
        <v>140.6</v>
      </c>
      <c r="S607" s="302">
        <v>21700</v>
      </c>
      <c r="T607" s="307">
        <f t="shared" si="170"/>
        <v>1852.0625889046942</v>
      </c>
      <c r="U607" s="101">
        <f t="shared" si="179"/>
        <v>625.99715504978656</v>
      </c>
      <c r="V607" s="304">
        <f t="shared" si="180"/>
        <v>37.041251778093887</v>
      </c>
      <c r="W607" s="308">
        <v>30</v>
      </c>
      <c r="X607" s="305">
        <f t="shared" si="181"/>
        <v>2545.1009957325746</v>
      </c>
      <c r="Y607" s="309">
        <f t="shared" si="182"/>
        <v>4.1962999999999999</v>
      </c>
    </row>
    <row r="608" spans="1:25" ht="15.75" customHeight="1" x14ac:dyDescent="0.2">
      <c r="A608" s="424">
        <v>591</v>
      </c>
      <c r="B608" s="301">
        <f t="shared" si="165"/>
        <v>56.24</v>
      </c>
      <c r="C608" s="302">
        <v>21700</v>
      </c>
      <c r="D608" s="303">
        <f t="shared" si="168"/>
        <v>4630.156472261735</v>
      </c>
      <c r="E608" s="304">
        <f t="shared" si="171"/>
        <v>1564.9928876244662</v>
      </c>
      <c r="F608" s="304">
        <f t="shared" si="172"/>
        <v>92.6031294452347</v>
      </c>
      <c r="G608" s="101">
        <v>75</v>
      </c>
      <c r="H608" s="305">
        <f t="shared" si="173"/>
        <v>6362.7524893314367</v>
      </c>
      <c r="I608" s="309">
        <f t="shared" si="174"/>
        <v>10.5085</v>
      </c>
      <c r="J608" s="329">
        <f t="shared" si="166"/>
        <v>93.733333333333334</v>
      </c>
      <c r="K608" s="302">
        <v>21700</v>
      </c>
      <c r="L608" s="307">
        <f t="shared" si="169"/>
        <v>2778.0938833570408</v>
      </c>
      <c r="M608" s="304">
        <f t="shared" si="175"/>
        <v>938.99573257467966</v>
      </c>
      <c r="N608" s="304">
        <f t="shared" si="176"/>
        <v>55.56187766714082</v>
      </c>
      <c r="O608" s="308">
        <v>45</v>
      </c>
      <c r="P608" s="305">
        <f t="shared" si="177"/>
        <v>3817.6514935988612</v>
      </c>
      <c r="Q608" s="309">
        <f t="shared" si="178"/>
        <v>6.3051000000000004</v>
      </c>
      <c r="R608" s="367">
        <f t="shared" si="167"/>
        <v>140.6</v>
      </c>
      <c r="S608" s="302">
        <v>21700</v>
      </c>
      <c r="T608" s="307">
        <f t="shared" si="170"/>
        <v>1852.0625889046942</v>
      </c>
      <c r="U608" s="101">
        <f t="shared" si="179"/>
        <v>625.99715504978656</v>
      </c>
      <c r="V608" s="304">
        <f t="shared" si="180"/>
        <v>37.041251778093887</v>
      </c>
      <c r="W608" s="308">
        <v>30</v>
      </c>
      <c r="X608" s="305">
        <f t="shared" si="181"/>
        <v>2545.1009957325746</v>
      </c>
      <c r="Y608" s="309">
        <f t="shared" si="182"/>
        <v>4.2034000000000002</v>
      </c>
    </row>
    <row r="609" spans="1:25" ht="15.75" customHeight="1" x14ac:dyDescent="0.2">
      <c r="A609" s="424">
        <v>592</v>
      </c>
      <c r="B609" s="301">
        <f t="shared" si="165"/>
        <v>56.24</v>
      </c>
      <c r="C609" s="302">
        <v>21700</v>
      </c>
      <c r="D609" s="303">
        <f t="shared" si="168"/>
        <v>4630.156472261735</v>
      </c>
      <c r="E609" s="304">
        <f t="shared" si="171"/>
        <v>1564.9928876244662</v>
      </c>
      <c r="F609" s="304">
        <f t="shared" si="172"/>
        <v>92.6031294452347</v>
      </c>
      <c r="G609" s="101">
        <v>75</v>
      </c>
      <c r="H609" s="305">
        <f t="shared" si="173"/>
        <v>6362.7524893314367</v>
      </c>
      <c r="I609" s="309">
        <f t="shared" si="174"/>
        <v>10.526300000000001</v>
      </c>
      <c r="J609" s="329">
        <f t="shared" si="166"/>
        <v>93.733333333333334</v>
      </c>
      <c r="K609" s="302">
        <v>21700</v>
      </c>
      <c r="L609" s="307">
        <f t="shared" si="169"/>
        <v>2778.0938833570408</v>
      </c>
      <c r="M609" s="304">
        <f t="shared" si="175"/>
        <v>938.99573257467966</v>
      </c>
      <c r="N609" s="304">
        <f t="shared" si="176"/>
        <v>55.56187766714082</v>
      </c>
      <c r="O609" s="308">
        <v>45</v>
      </c>
      <c r="P609" s="305">
        <f t="shared" si="177"/>
        <v>3817.6514935988612</v>
      </c>
      <c r="Q609" s="309">
        <f t="shared" si="178"/>
        <v>6.3158000000000003</v>
      </c>
      <c r="R609" s="367">
        <f t="shared" si="167"/>
        <v>140.6</v>
      </c>
      <c r="S609" s="302">
        <v>21700</v>
      </c>
      <c r="T609" s="307">
        <f t="shared" si="170"/>
        <v>1852.0625889046942</v>
      </c>
      <c r="U609" s="101">
        <f t="shared" si="179"/>
        <v>625.99715504978656</v>
      </c>
      <c r="V609" s="304">
        <f t="shared" si="180"/>
        <v>37.041251778093887</v>
      </c>
      <c r="W609" s="308">
        <v>30</v>
      </c>
      <c r="X609" s="305">
        <f t="shared" si="181"/>
        <v>2545.1009957325746</v>
      </c>
      <c r="Y609" s="309">
        <f t="shared" si="182"/>
        <v>4.2104999999999997</v>
      </c>
    </row>
    <row r="610" spans="1:25" ht="15.75" customHeight="1" x14ac:dyDescent="0.2">
      <c r="A610" s="424">
        <v>593</v>
      </c>
      <c r="B610" s="301">
        <f t="shared" si="165"/>
        <v>56.24</v>
      </c>
      <c r="C610" s="302">
        <v>21700</v>
      </c>
      <c r="D610" s="303">
        <f t="shared" si="168"/>
        <v>4630.156472261735</v>
      </c>
      <c r="E610" s="304">
        <f t="shared" si="171"/>
        <v>1564.9928876244662</v>
      </c>
      <c r="F610" s="304">
        <f t="shared" si="172"/>
        <v>92.6031294452347</v>
      </c>
      <c r="G610" s="101">
        <v>75</v>
      </c>
      <c r="H610" s="305">
        <f t="shared" si="173"/>
        <v>6362.7524893314367</v>
      </c>
      <c r="I610" s="309">
        <f t="shared" si="174"/>
        <v>10.5441</v>
      </c>
      <c r="J610" s="329">
        <f t="shared" si="166"/>
        <v>93.733333333333334</v>
      </c>
      <c r="K610" s="302">
        <v>21700</v>
      </c>
      <c r="L610" s="307">
        <f t="shared" si="169"/>
        <v>2778.0938833570408</v>
      </c>
      <c r="M610" s="304">
        <f t="shared" si="175"/>
        <v>938.99573257467966</v>
      </c>
      <c r="N610" s="304">
        <f t="shared" si="176"/>
        <v>55.56187766714082</v>
      </c>
      <c r="O610" s="308">
        <v>45</v>
      </c>
      <c r="P610" s="305">
        <f t="shared" si="177"/>
        <v>3817.6514935988612</v>
      </c>
      <c r="Q610" s="309">
        <f t="shared" si="178"/>
        <v>6.3265000000000002</v>
      </c>
      <c r="R610" s="367">
        <f t="shared" si="167"/>
        <v>140.6</v>
      </c>
      <c r="S610" s="302">
        <v>21700</v>
      </c>
      <c r="T610" s="307">
        <f t="shared" si="170"/>
        <v>1852.0625889046942</v>
      </c>
      <c r="U610" s="101">
        <f t="shared" si="179"/>
        <v>625.99715504978656</v>
      </c>
      <c r="V610" s="304">
        <f t="shared" si="180"/>
        <v>37.041251778093887</v>
      </c>
      <c r="W610" s="308">
        <v>30</v>
      </c>
      <c r="X610" s="305">
        <f t="shared" si="181"/>
        <v>2545.1009957325746</v>
      </c>
      <c r="Y610" s="309">
        <f t="shared" si="182"/>
        <v>4.2176</v>
      </c>
    </row>
    <row r="611" spans="1:25" ht="15.75" customHeight="1" x14ac:dyDescent="0.2">
      <c r="A611" s="424">
        <v>594</v>
      </c>
      <c r="B611" s="301">
        <f t="shared" si="165"/>
        <v>56.24</v>
      </c>
      <c r="C611" s="302">
        <v>21700</v>
      </c>
      <c r="D611" s="303">
        <f t="shared" si="168"/>
        <v>4630.156472261735</v>
      </c>
      <c r="E611" s="304">
        <f t="shared" si="171"/>
        <v>1564.9928876244662</v>
      </c>
      <c r="F611" s="304">
        <f t="shared" si="172"/>
        <v>92.6031294452347</v>
      </c>
      <c r="G611" s="101">
        <v>75</v>
      </c>
      <c r="H611" s="305">
        <f t="shared" si="173"/>
        <v>6362.7524893314367</v>
      </c>
      <c r="I611" s="309">
        <f t="shared" si="174"/>
        <v>10.5619</v>
      </c>
      <c r="J611" s="329">
        <f t="shared" si="166"/>
        <v>93.733333333333334</v>
      </c>
      <c r="K611" s="302">
        <v>21700</v>
      </c>
      <c r="L611" s="307">
        <f t="shared" si="169"/>
        <v>2778.0938833570408</v>
      </c>
      <c r="M611" s="304">
        <f t="shared" si="175"/>
        <v>938.99573257467966</v>
      </c>
      <c r="N611" s="304">
        <f t="shared" si="176"/>
        <v>55.56187766714082</v>
      </c>
      <c r="O611" s="308">
        <v>45</v>
      </c>
      <c r="P611" s="305">
        <f t="shared" si="177"/>
        <v>3817.6514935988612</v>
      </c>
      <c r="Q611" s="309">
        <f t="shared" si="178"/>
        <v>6.3371000000000004</v>
      </c>
      <c r="R611" s="367">
        <f t="shared" si="167"/>
        <v>140.6</v>
      </c>
      <c r="S611" s="302">
        <v>21700</v>
      </c>
      <c r="T611" s="307">
        <f t="shared" si="170"/>
        <v>1852.0625889046942</v>
      </c>
      <c r="U611" s="101">
        <f t="shared" si="179"/>
        <v>625.99715504978656</v>
      </c>
      <c r="V611" s="304">
        <f t="shared" si="180"/>
        <v>37.041251778093887</v>
      </c>
      <c r="W611" s="308">
        <v>30</v>
      </c>
      <c r="X611" s="305">
        <f t="shared" si="181"/>
        <v>2545.1009957325746</v>
      </c>
      <c r="Y611" s="309">
        <f t="shared" si="182"/>
        <v>4.2248000000000001</v>
      </c>
    </row>
    <row r="612" spans="1:25" ht="15.75" customHeight="1" x14ac:dyDescent="0.2">
      <c r="A612" s="424">
        <v>595</v>
      </c>
      <c r="B612" s="301">
        <f t="shared" si="165"/>
        <v>56.24</v>
      </c>
      <c r="C612" s="302">
        <v>21700</v>
      </c>
      <c r="D612" s="303">
        <f t="shared" si="168"/>
        <v>4630.156472261735</v>
      </c>
      <c r="E612" s="304">
        <f t="shared" si="171"/>
        <v>1564.9928876244662</v>
      </c>
      <c r="F612" s="304">
        <f t="shared" si="172"/>
        <v>92.6031294452347</v>
      </c>
      <c r="G612" s="101">
        <v>75</v>
      </c>
      <c r="H612" s="305">
        <f t="shared" si="173"/>
        <v>6362.7524893314367</v>
      </c>
      <c r="I612" s="309">
        <f t="shared" si="174"/>
        <v>10.579700000000001</v>
      </c>
      <c r="J612" s="329">
        <f t="shared" si="166"/>
        <v>93.733333333333334</v>
      </c>
      <c r="K612" s="302">
        <v>21700</v>
      </c>
      <c r="L612" s="307">
        <f t="shared" si="169"/>
        <v>2778.0938833570408</v>
      </c>
      <c r="M612" s="304">
        <f t="shared" si="175"/>
        <v>938.99573257467966</v>
      </c>
      <c r="N612" s="304">
        <f t="shared" si="176"/>
        <v>55.56187766714082</v>
      </c>
      <c r="O612" s="308">
        <v>45</v>
      </c>
      <c r="P612" s="305">
        <f t="shared" si="177"/>
        <v>3817.6514935988612</v>
      </c>
      <c r="Q612" s="309">
        <f t="shared" si="178"/>
        <v>6.3478000000000003</v>
      </c>
      <c r="R612" s="367">
        <f t="shared" si="167"/>
        <v>140.6</v>
      </c>
      <c r="S612" s="302">
        <v>21700</v>
      </c>
      <c r="T612" s="307">
        <f t="shared" si="170"/>
        <v>1852.0625889046942</v>
      </c>
      <c r="U612" s="101">
        <f t="shared" si="179"/>
        <v>625.99715504978656</v>
      </c>
      <c r="V612" s="304">
        <f t="shared" si="180"/>
        <v>37.041251778093887</v>
      </c>
      <c r="W612" s="308">
        <v>30</v>
      </c>
      <c r="X612" s="305">
        <f t="shared" si="181"/>
        <v>2545.1009957325746</v>
      </c>
      <c r="Y612" s="309">
        <f t="shared" si="182"/>
        <v>4.2319000000000004</v>
      </c>
    </row>
    <row r="613" spans="1:25" ht="15.75" customHeight="1" x14ac:dyDescent="0.2">
      <c r="A613" s="424">
        <v>596</v>
      </c>
      <c r="B613" s="301">
        <f t="shared" si="165"/>
        <v>56.24</v>
      </c>
      <c r="C613" s="302">
        <v>21700</v>
      </c>
      <c r="D613" s="303">
        <f t="shared" si="168"/>
        <v>4630.156472261735</v>
      </c>
      <c r="E613" s="304">
        <f t="shared" si="171"/>
        <v>1564.9928876244662</v>
      </c>
      <c r="F613" s="304">
        <f t="shared" si="172"/>
        <v>92.6031294452347</v>
      </c>
      <c r="G613" s="101">
        <v>75</v>
      </c>
      <c r="H613" s="305">
        <f t="shared" si="173"/>
        <v>6362.7524893314367</v>
      </c>
      <c r="I613" s="309">
        <f t="shared" si="174"/>
        <v>10.5974</v>
      </c>
      <c r="J613" s="329">
        <f t="shared" si="166"/>
        <v>93.733333333333334</v>
      </c>
      <c r="K613" s="302">
        <v>21700</v>
      </c>
      <c r="L613" s="307">
        <f t="shared" si="169"/>
        <v>2778.0938833570408</v>
      </c>
      <c r="M613" s="304">
        <f t="shared" si="175"/>
        <v>938.99573257467966</v>
      </c>
      <c r="N613" s="304">
        <f t="shared" si="176"/>
        <v>55.56187766714082</v>
      </c>
      <c r="O613" s="308">
        <v>45</v>
      </c>
      <c r="P613" s="305">
        <f t="shared" si="177"/>
        <v>3817.6514935988612</v>
      </c>
      <c r="Q613" s="309">
        <f t="shared" si="178"/>
        <v>6.3585000000000003</v>
      </c>
      <c r="R613" s="367">
        <f t="shared" si="167"/>
        <v>140.6</v>
      </c>
      <c r="S613" s="302">
        <v>21700</v>
      </c>
      <c r="T613" s="307">
        <f t="shared" si="170"/>
        <v>1852.0625889046942</v>
      </c>
      <c r="U613" s="101">
        <f t="shared" si="179"/>
        <v>625.99715504978656</v>
      </c>
      <c r="V613" s="304">
        <f t="shared" si="180"/>
        <v>37.041251778093887</v>
      </c>
      <c r="W613" s="308">
        <v>30</v>
      </c>
      <c r="X613" s="305">
        <f t="shared" si="181"/>
        <v>2545.1009957325746</v>
      </c>
      <c r="Y613" s="309">
        <f t="shared" si="182"/>
        <v>4.2389999999999999</v>
      </c>
    </row>
    <row r="614" spans="1:25" ht="15.75" customHeight="1" x14ac:dyDescent="0.2">
      <c r="A614" s="424">
        <v>597</v>
      </c>
      <c r="B614" s="301">
        <f t="shared" si="165"/>
        <v>56.24</v>
      </c>
      <c r="C614" s="302">
        <v>21700</v>
      </c>
      <c r="D614" s="303">
        <f t="shared" si="168"/>
        <v>4630.156472261735</v>
      </c>
      <c r="E614" s="304">
        <f t="shared" si="171"/>
        <v>1564.9928876244662</v>
      </c>
      <c r="F614" s="304">
        <f t="shared" si="172"/>
        <v>92.6031294452347</v>
      </c>
      <c r="G614" s="101">
        <v>75</v>
      </c>
      <c r="H614" s="305">
        <f t="shared" si="173"/>
        <v>6362.7524893314367</v>
      </c>
      <c r="I614" s="309">
        <f t="shared" si="174"/>
        <v>10.6152</v>
      </c>
      <c r="J614" s="329">
        <f t="shared" si="166"/>
        <v>93.733333333333334</v>
      </c>
      <c r="K614" s="302">
        <v>21700</v>
      </c>
      <c r="L614" s="307">
        <f t="shared" si="169"/>
        <v>2778.0938833570408</v>
      </c>
      <c r="M614" s="304">
        <f t="shared" si="175"/>
        <v>938.99573257467966</v>
      </c>
      <c r="N614" s="304">
        <f t="shared" si="176"/>
        <v>55.56187766714082</v>
      </c>
      <c r="O614" s="308">
        <v>45</v>
      </c>
      <c r="P614" s="305">
        <f t="shared" si="177"/>
        <v>3817.6514935988612</v>
      </c>
      <c r="Q614" s="309">
        <f t="shared" si="178"/>
        <v>6.3691000000000004</v>
      </c>
      <c r="R614" s="367">
        <f t="shared" si="167"/>
        <v>140.6</v>
      </c>
      <c r="S614" s="302">
        <v>21700</v>
      </c>
      <c r="T614" s="307">
        <f t="shared" si="170"/>
        <v>1852.0625889046942</v>
      </c>
      <c r="U614" s="101">
        <f t="shared" si="179"/>
        <v>625.99715504978656</v>
      </c>
      <c r="V614" s="304">
        <f t="shared" si="180"/>
        <v>37.041251778093887</v>
      </c>
      <c r="W614" s="308">
        <v>30</v>
      </c>
      <c r="X614" s="305">
        <f t="shared" si="181"/>
        <v>2545.1009957325746</v>
      </c>
      <c r="Y614" s="309">
        <f t="shared" si="182"/>
        <v>4.2461000000000002</v>
      </c>
    </row>
    <row r="615" spans="1:25" ht="15.75" customHeight="1" x14ac:dyDescent="0.2">
      <c r="A615" s="424">
        <v>598</v>
      </c>
      <c r="B615" s="301">
        <f t="shared" si="165"/>
        <v>56.24</v>
      </c>
      <c r="C615" s="302">
        <v>21700</v>
      </c>
      <c r="D615" s="303">
        <f t="shared" si="168"/>
        <v>4630.156472261735</v>
      </c>
      <c r="E615" s="304">
        <f t="shared" si="171"/>
        <v>1564.9928876244662</v>
      </c>
      <c r="F615" s="304">
        <f t="shared" si="172"/>
        <v>92.6031294452347</v>
      </c>
      <c r="G615" s="101">
        <v>75</v>
      </c>
      <c r="H615" s="305">
        <f t="shared" si="173"/>
        <v>6362.7524893314367</v>
      </c>
      <c r="I615" s="309">
        <f t="shared" si="174"/>
        <v>10.632999999999999</v>
      </c>
      <c r="J615" s="329">
        <f t="shared" si="166"/>
        <v>93.733333333333334</v>
      </c>
      <c r="K615" s="302">
        <v>21700</v>
      </c>
      <c r="L615" s="307">
        <f t="shared" si="169"/>
        <v>2778.0938833570408</v>
      </c>
      <c r="M615" s="304">
        <f t="shared" si="175"/>
        <v>938.99573257467966</v>
      </c>
      <c r="N615" s="304">
        <f t="shared" si="176"/>
        <v>55.56187766714082</v>
      </c>
      <c r="O615" s="308">
        <v>45</v>
      </c>
      <c r="P615" s="305">
        <f t="shared" si="177"/>
        <v>3817.6514935988612</v>
      </c>
      <c r="Q615" s="309">
        <f t="shared" si="178"/>
        <v>6.3798000000000004</v>
      </c>
      <c r="R615" s="367">
        <f t="shared" si="167"/>
        <v>140.6</v>
      </c>
      <c r="S615" s="302">
        <v>21700</v>
      </c>
      <c r="T615" s="307">
        <f t="shared" si="170"/>
        <v>1852.0625889046942</v>
      </c>
      <c r="U615" s="101">
        <f t="shared" si="179"/>
        <v>625.99715504978656</v>
      </c>
      <c r="V615" s="304">
        <f t="shared" si="180"/>
        <v>37.041251778093887</v>
      </c>
      <c r="W615" s="308">
        <v>30</v>
      </c>
      <c r="X615" s="305">
        <f t="shared" si="181"/>
        <v>2545.1009957325746</v>
      </c>
      <c r="Y615" s="309">
        <f t="shared" si="182"/>
        <v>4.2531999999999996</v>
      </c>
    </row>
    <row r="616" spans="1:25" ht="15.75" customHeight="1" x14ac:dyDescent="0.2">
      <c r="A616" s="424">
        <v>599</v>
      </c>
      <c r="B616" s="301">
        <f t="shared" si="165"/>
        <v>56.24</v>
      </c>
      <c r="C616" s="302">
        <v>21700</v>
      </c>
      <c r="D616" s="303">
        <f t="shared" si="168"/>
        <v>4630.156472261735</v>
      </c>
      <c r="E616" s="304">
        <f t="shared" si="171"/>
        <v>1564.9928876244662</v>
      </c>
      <c r="F616" s="304">
        <f t="shared" si="172"/>
        <v>92.6031294452347</v>
      </c>
      <c r="G616" s="101">
        <v>75</v>
      </c>
      <c r="H616" s="305">
        <f t="shared" si="173"/>
        <v>6362.7524893314367</v>
      </c>
      <c r="I616" s="309">
        <f t="shared" si="174"/>
        <v>10.6508</v>
      </c>
      <c r="J616" s="329">
        <f t="shared" si="166"/>
        <v>93.733333333333334</v>
      </c>
      <c r="K616" s="302">
        <v>21700</v>
      </c>
      <c r="L616" s="307">
        <f t="shared" si="169"/>
        <v>2778.0938833570408</v>
      </c>
      <c r="M616" s="304">
        <f t="shared" si="175"/>
        <v>938.99573257467966</v>
      </c>
      <c r="N616" s="304">
        <f t="shared" si="176"/>
        <v>55.56187766714082</v>
      </c>
      <c r="O616" s="308">
        <v>45</v>
      </c>
      <c r="P616" s="305">
        <f t="shared" si="177"/>
        <v>3817.6514935988612</v>
      </c>
      <c r="Q616" s="309">
        <f t="shared" si="178"/>
        <v>6.3905000000000003</v>
      </c>
      <c r="R616" s="367">
        <f t="shared" si="167"/>
        <v>140.6</v>
      </c>
      <c r="S616" s="302">
        <v>21700</v>
      </c>
      <c r="T616" s="307">
        <f t="shared" si="170"/>
        <v>1852.0625889046942</v>
      </c>
      <c r="U616" s="101">
        <f t="shared" si="179"/>
        <v>625.99715504978656</v>
      </c>
      <c r="V616" s="304">
        <f t="shared" si="180"/>
        <v>37.041251778093887</v>
      </c>
      <c r="W616" s="308">
        <v>30</v>
      </c>
      <c r="X616" s="305">
        <f t="shared" si="181"/>
        <v>2545.1009957325746</v>
      </c>
      <c r="Y616" s="309">
        <f t="shared" si="182"/>
        <v>4.2603</v>
      </c>
    </row>
    <row r="617" spans="1:25" ht="15.75" customHeight="1" x14ac:dyDescent="0.2">
      <c r="A617" s="283">
        <v>600</v>
      </c>
      <c r="B617" s="301">
        <f t="shared" si="165"/>
        <v>56.24</v>
      </c>
      <c r="C617" s="302">
        <v>21700</v>
      </c>
      <c r="D617" s="303">
        <f t="shared" si="168"/>
        <v>4630.156472261735</v>
      </c>
      <c r="E617" s="304">
        <f t="shared" si="171"/>
        <v>1564.9928876244662</v>
      </c>
      <c r="F617" s="304">
        <f t="shared" si="172"/>
        <v>92.6031294452347</v>
      </c>
      <c r="G617" s="101">
        <v>75</v>
      </c>
      <c r="H617" s="305">
        <f t="shared" si="173"/>
        <v>6362.7524893314367</v>
      </c>
      <c r="I617" s="309">
        <f t="shared" si="174"/>
        <v>10.6686</v>
      </c>
      <c r="J617" s="329">
        <f t="shared" si="166"/>
        <v>93.733333333333334</v>
      </c>
      <c r="K617" s="302">
        <v>21700</v>
      </c>
      <c r="L617" s="307">
        <f t="shared" si="169"/>
        <v>2778.0938833570408</v>
      </c>
      <c r="M617" s="304">
        <f t="shared" si="175"/>
        <v>938.99573257467966</v>
      </c>
      <c r="N617" s="304">
        <f t="shared" si="176"/>
        <v>55.56187766714082</v>
      </c>
      <c r="O617" s="308">
        <v>45</v>
      </c>
      <c r="P617" s="305">
        <f t="shared" si="177"/>
        <v>3817.6514935988612</v>
      </c>
      <c r="Q617" s="309">
        <f t="shared" si="178"/>
        <v>6.4010999999999996</v>
      </c>
      <c r="R617" s="367">
        <f t="shared" si="167"/>
        <v>140.6</v>
      </c>
      <c r="S617" s="302">
        <v>21700</v>
      </c>
      <c r="T617" s="307">
        <f t="shared" si="170"/>
        <v>1852.0625889046942</v>
      </c>
      <c r="U617" s="101">
        <f t="shared" si="179"/>
        <v>625.99715504978656</v>
      </c>
      <c r="V617" s="304">
        <f t="shared" si="180"/>
        <v>37.041251778093887</v>
      </c>
      <c r="W617" s="308">
        <v>30</v>
      </c>
      <c r="X617" s="305">
        <f t="shared" si="181"/>
        <v>2545.1009957325746</v>
      </c>
      <c r="Y617" s="309">
        <f t="shared" si="182"/>
        <v>4.2674000000000003</v>
      </c>
    </row>
    <row r="618" spans="1:25" ht="15.75" customHeight="1" x14ac:dyDescent="0.2">
      <c r="A618" s="424">
        <v>601</v>
      </c>
      <c r="B618" s="301">
        <f t="shared" si="165"/>
        <v>56.24</v>
      </c>
      <c r="C618" s="302">
        <v>21700</v>
      </c>
      <c r="D618" s="303">
        <f t="shared" si="168"/>
        <v>4630.156472261735</v>
      </c>
      <c r="E618" s="304">
        <f t="shared" si="171"/>
        <v>1564.9928876244662</v>
      </c>
      <c r="F618" s="304">
        <f t="shared" si="172"/>
        <v>92.6031294452347</v>
      </c>
      <c r="G618" s="101">
        <v>75</v>
      </c>
      <c r="H618" s="305">
        <f t="shared" si="173"/>
        <v>6362.7524893314367</v>
      </c>
      <c r="I618" s="309">
        <f t="shared" si="174"/>
        <v>10.686299999999999</v>
      </c>
      <c r="J618" s="329">
        <f t="shared" si="166"/>
        <v>93.733333333333334</v>
      </c>
      <c r="K618" s="302">
        <v>21700</v>
      </c>
      <c r="L618" s="307">
        <f t="shared" si="169"/>
        <v>2778.0938833570408</v>
      </c>
      <c r="M618" s="304">
        <f t="shared" si="175"/>
        <v>938.99573257467966</v>
      </c>
      <c r="N618" s="304">
        <f t="shared" si="176"/>
        <v>55.56187766714082</v>
      </c>
      <c r="O618" s="308">
        <v>45</v>
      </c>
      <c r="P618" s="305">
        <f t="shared" si="177"/>
        <v>3817.6514935988612</v>
      </c>
      <c r="Q618" s="309">
        <f t="shared" si="178"/>
        <v>6.4118000000000004</v>
      </c>
      <c r="R618" s="367">
        <f t="shared" si="167"/>
        <v>140.6</v>
      </c>
      <c r="S618" s="302">
        <v>21700</v>
      </c>
      <c r="T618" s="307">
        <f t="shared" si="170"/>
        <v>1852.0625889046942</v>
      </c>
      <c r="U618" s="101">
        <f t="shared" si="179"/>
        <v>625.99715504978656</v>
      </c>
      <c r="V618" s="304">
        <f t="shared" si="180"/>
        <v>37.041251778093887</v>
      </c>
      <c r="W618" s="308">
        <v>30</v>
      </c>
      <c r="X618" s="305">
        <f t="shared" si="181"/>
        <v>2545.1009957325746</v>
      </c>
      <c r="Y618" s="309">
        <f t="shared" si="182"/>
        <v>4.2744999999999997</v>
      </c>
    </row>
    <row r="619" spans="1:25" ht="15.75" customHeight="1" x14ac:dyDescent="0.2">
      <c r="A619" s="424">
        <v>602</v>
      </c>
      <c r="B619" s="301">
        <f t="shared" si="165"/>
        <v>56.24</v>
      </c>
      <c r="C619" s="302">
        <v>21700</v>
      </c>
      <c r="D619" s="303">
        <f t="shared" si="168"/>
        <v>4630.156472261735</v>
      </c>
      <c r="E619" s="304">
        <f t="shared" si="171"/>
        <v>1564.9928876244662</v>
      </c>
      <c r="F619" s="304">
        <f t="shared" si="172"/>
        <v>92.6031294452347</v>
      </c>
      <c r="G619" s="101">
        <v>75</v>
      </c>
      <c r="H619" s="305">
        <f t="shared" si="173"/>
        <v>6362.7524893314367</v>
      </c>
      <c r="I619" s="309">
        <f t="shared" si="174"/>
        <v>10.7041</v>
      </c>
      <c r="J619" s="329">
        <f t="shared" si="166"/>
        <v>93.733333333333334</v>
      </c>
      <c r="K619" s="302">
        <v>21700</v>
      </c>
      <c r="L619" s="307">
        <f t="shared" si="169"/>
        <v>2778.0938833570408</v>
      </c>
      <c r="M619" s="304">
        <f t="shared" si="175"/>
        <v>938.99573257467966</v>
      </c>
      <c r="N619" s="304">
        <f t="shared" si="176"/>
        <v>55.56187766714082</v>
      </c>
      <c r="O619" s="308">
        <v>45</v>
      </c>
      <c r="P619" s="305">
        <f t="shared" si="177"/>
        <v>3817.6514935988612</v>
      </c>
      <c r="Q619" s="309">
        <f t="shared" si="178"/>
        <v>6.4225000000000003</v>
      </c>
      <c r="R619" s="367">
        <f t="shared" si="167"/>
        <v>140.6</v>
      </c>
      <c r="S619" s="302">
        <v>21700</v>
      </c>
      <c r="T619" s="307">
        <f t="shared" si="170"/>
        <v>1852.0625889046942</v>
      </c>
      <c r="U619" s="101">
        <f t="shared" si="179"/>
        <v>625.99715504978656</v>
      </c>
      <c r="V619" s="304">
        <f t="shared" si="180"/>
        <v>37.041251778093887</v>
      </c>
      <c r="W619" s="308">
        <v>30</v>
      </c>
      <c r="X619" s="305">
        <f t="shared" si="181"/>
        <v>2545.1009957325746</v>
      </c>
      <c r="Y619" s="309">
        <f t="shared" si="182"/>
        <v>4.2816999999999998</v>
      </c>
    </row>
    <row r="620" spans="1:25" ht="15.75" customHeight="1" x14ac:dyDescent="0.2">
      <c r="A620" s="424">
        <v>603</v>
      </c>
      <c r="B620" s="301">
        <f t="shared" si="165"/>
        <v>56.24</v>
      </c>
      <c r="C620" s="302">
        <v>21700</v>
      </c>
      <c r="D620" s="303">
        <f t="shared" si="168"/>
        <v>4630.156472261735</v>
      </c>
      <c r="E620" s="304">
        <f t="shared" si="171"/>
        <v>1564.9928876244662</v>
      </c>
      <c r="F620" s="304">
        <f t="shared" si="172"/>
        <v>92.6031294452347</v>
      </c>
      <c r="G620" s="101">
        <v>75</v>
      </c>
      <c r="H620" s="305">
        <f t="shared" si="173"/>
        <v>6362.7524893314367</v>
      </c>
      <c r="I620" s="309">
        <f t="shared" si="174"/>
        <v>10.7219</v>
      </c>
      <c r="J620" s="329">
        <f t="shared" si="166"/>
        <v>93.733333333333334</v>
      </c>
      <c r="K620" s="302">
        <v>21700</v>
      </c>
      <c r="L620" s="307">
        <f t="shared" si="169"/>
        <v>2778.0938833570408</v>
      </c>
      <c r="M620" s="304">
        <f t="shared" si="175"/>
        <v>938.99573257467966</v>
      </c>
      <c r="N620" s="304">
        <f t="shared" si="176"/>
        <v>55.56187766714082</v>
      </c>
      <c r="O620" s="308">
        <v>45</v>
      </c>
      <c r="P620" s="305">
        <f t="shared" si="177"/>
        <v>3817.6514935988612</v>
      </c>
      <c r="Q620" s="309">
        <f t="shared" si="178"/>
        <v>6.4330999999999996</v>
      </c>
      <c r="R620" s="367">
        <f t="shared" si="167"/>
        <v>140.6</v>
      </c>
      <c r="S620" s="302">
        <v>21700</v>
      </c>
      <c r="T620" s="307">
        <f t="shared" si="170"/>
        <v>1852.0625889046942</v>
      </c>
      <c r="U620" s="101">
        <f t="shared" si="179"/>
        <v>625.99715504978656</v>
      </c>
      <c r="V620" s="304">
        <f t="shared" si="180"/>
        <v>37.041251778093887</v>
      </c>
      <c r="W620" s="308">
        <v>30</v>
      </c>
      <c r="X620" s="305">
        <f t="shared" si="181"/>
        <v>2545.1009957325746</v>
      </c>
      <c r="Y620" s="309">
        <f t="shared" si="182"/>
        <v>4.2888000000000002</v>
      </c>
    </row>
    <row r="621" spans="1:25" ht="15.75" customHeight="1" x14ac:dyDescent="0.2">
      <c r="A621" s="424">
        <v>604</v>
      </c>
      <c r="B621" s="301">
        <f t="shared" si="165"/>
        <v>56.24</v>
      </c>
      <c r="C621" s="302">
        <v>21700</v>
      </c>
      <c r="D621" s="303">
        <f t="shared" si="168"/>
        <v>4630.156472261735</v>
      </c>
      <c r="E621" s="304">
        <f t="shared" si="171"/>
        <v>1564.9928876244662</v>
      </c>
      <c r="F621" s="304">
        <f t="shared" si="172"/>
        <v>92.6031294452347</v>
      </c>
      <c r="G621" s="101">
        <v>75</v>
      </c>
      <c r="H621" s="305">
        <f t="shared" si="173"/>
        <v>6362.7524893314367</v>
      </c>
      <c r="I621" s="309">
        <f t="shared" si="174"/>
        <v>10.739699999999999</v>
      </c>
      <c r="J621" s="329">
        <f t="shared" si="166"/>
        <v>93.733333333333334</v>
      </c>
      <c r="K621" s="302">
        <v>21700</v>
      </c>
      <c r="L621" s="307">
        <f t="shared" si="169"/>
        <v>2778.0938833570408</v>
      </c>
      <c r="M621" s="304">
        <f t="shared" si="175"/>
        <v>938.99573257467966</v>
      </c>
      <c r="N621" s="304">
        <f t="shared" si="176"/>
        <v>55.56187766714082</v>
      </c>
      <c r="O621" s="308">
        <v>45</v>
      </c>
      <c r="P621" s="305">
        <f t="shared" si="177"/>
        <v>3817.6514935988612</v>
      </c>
      <c r="Q621" s="309">
        <f t="shared" si="178"/>
        <v>6.4438000000000004</v>
      </c>
      <c r="R621" s="367">
        <f t="shared" si="167"/>
        <v>140.6</v>
      </c>
      <c r="S621" s="302">
        <v>21700</v>
      </c>
      <c r="T621" s="307">
        <f t="shared" si="170"/>
        <v>1852.0625889046942</v>
      </c>
      <c r="U621" s="101">
        <f t="shared" si="179"/>
        <v>625.99715504978656</v>
      </c>
      <c r="V621" s="304">
        <f t="shared" si="180"/>
        <v>37.041251778093887</v>
      </c>
      <c r="W621" s="308">
        <v>30</v>
      </c>
      <c r="X621" s="305">
        <f t="shared" si="181"/>
        <v>2545.1009957325746</v>
      </c>
      <c r="Y621" s="309">
        <f t="shared" si="182"/>
        <v>4.2958999999999996</v>
      </c>
    </row>
    <row r="622" spans="1:25" ht="15.75" customHeight="1" x14ac:dyDescent="0.2">
      <c r="A622" s="424">
        <v>605</v>
      </c>
      <c r="B622" s="301">
        <f t="shared" si="165"/>
        <v>56.24</v>
      </c>
      <c r="C622" s="302">
        <v>21700</v>
      </c>
      <c r="D622" s="303">
        <f t="shared" si="168"/>
        <v>4630.156472261735</v>
      </c>
      <c r="E622" s="304">
        <f t="shared" si="171"/>
        <v>1564.9928876244662</v>
      </c>
      <c r="F622" s="304">
        <f t="shared" si="172"/>
        <v>92.6031294452347</v>
      </c>
      <c r="G622" s="101">
        <v>75</v>
      </c>
      <c r="H622" s="305">
        <f t="shared" si="173"/>
        <v>6362.7524893314367</v>
      </c>
      <c r="I622" s="309">
        <f t="shared" si="174"/>
        <v>10.7575</v>
      </c>
      <c r="J622" s="329">
        <f t="shared" si="166"/>
        <v>93.733333333333334</v>
      </c>
      <c r="K622" s="302">
        <v>21700</v>
      </c>
      <c r="L622" s="307">
        <f t="shared" si="169"/>
        <v>2778.0938833570408</v>
      </c>
      <c r="M622" s="304">
        <f t="shared" si="175"/>
        <v>938.99573257467966</v>
      </c>
      <c r="N622" s="304">
        <f t="shared" si="176"/>
        <v>55.56187766714082</v>
      </c>
      <c r="O622" s="308">
        <v>45</v>
      </c>
      <c r="P622" s="305">
        <f t="shared" si="177"/>
        <v>3817.6514935988612</v>
      </c>
      <c r="Q622" s="309">
        <f t="shared" si="178"/>
        <v>6.4545000000000003</v>
      </c>
      <c r="R622" s="367">
        <f t="shared" si="167"/>
        <v>140.6</v>
      </c>
      <c r="S622" s="302">
        <v>21700</v>
      </c>
      <c r="T622" s="307">
        <f t="shared" si="170"/>
        <v>1852.0625889046942</v>
      </c>
      <c r="U622" s="101">
        <f t="shared" si="179"/>
        <v>625.99715504978656</v>
      </c>
      <c r="V622" s="304">
        <f t="shared" si="180"/>
        <v>37.041251778093887</v>
      </c>
      <c r="W622" s="308">
        <v>30</v>
      </c>
      <c r="X622" s="305">
        <f t="shared" si="181"/>
        <v>2545.1009957325746</v>
      </c>
      <c r="Y622" s="309">
        <f t="shared" si="182"/>
        <v>4.3029999999999999</v>
      </c>
    </row>
    <row r="623" spans="1:25" ht="15.75" customHeight="1" x14ac:dyDescent="0.2">
      <c r="A623" s="424">
        <v>606</v>
      </c>
      <c r="B623" s="301">
        <f t="shared" si="165"/>
        <v>56.24</v>
      </c>
      <c r="C623" s="302">
        <v>21700</v>
      </c>
      <c r="D623" s="303">
        <f t="shared" si="168"/>
        <v>4630.156472261735</v>
      </c>
      <c r="E623" s="304">
        <f t="shared" si="171"/>
        <v>1564.9928876244662</v>
      </c>
      <c r="F623" s="304">
        <f t="shared" si="172"/>
        <v>92.6031294452347</v>
      </c>
      <c r="G623" s="101">
        <v>75</v>
      </c>
      <c r="H623" s="305">
        <f t="shared" si="173"/>
        <v>6362.7524893314367</v>
      </c>
      <c r="I623" s="309">
        <f t="shared" si="174"/>
        <v>10.7752</v>
      </c>
      <c r="J623" s="329">
        <f t="shared" si="166"/>
        <v>93.733333333333334</v>
      </c>
      <c r="K623" s="302">
        <v>21700</v>
      </c>
      <c r="L623" s="307">
        <f t="shared" si="169"/>
        <v>2778.0938833570408</v>
      </c>
      <c r="M623" s="304">
        <f t="shared" si="175"/>
        <v>938.99573257467966</v>
      </c>
      <c r="N623" s="304">
        <f t="shared" si="176"/>
        <v>55.56187766714082</v>
      </c>
      <c r="O623" s="308">
        <v>45</v>
      </c>
      <c r="P623" s="305">
        <f t="shared" si="177"/>
        <v>3817.6514935988612</v>
      </c>
      <c r="Q623" s="309">
        <f t="shared" si="178"/>
        <v>6.4650999999999996</v>
      </c>
      <c r="R623" s="367">
        <f t="shared" si="167"/>
        <v>140.6</v>
      </c>
      <c r="S623" s="302">
        <v>21700</v>
      </c>
      <c r="T623" s="307">
        <f t="shared" si="170"/>
        <v>1852.0625889046942</v>
      </c>
      <c r="U623" s="101">
        <f t="shared" si="179"/>
        <v>625.99715504978656</v>
      </c>
      <c r="V623" s="304">
        <f t="shared" si="180"/>
        <v>37.041251778093887</v>
      </c>
      <c r="W623" s="308">
        <v>30</v>
      </c>
      <c r="X623" s="305">
        <f t="shared" si="181"/>
        <v>2545.1009957325746</v>
      </c>
      <c r="Y623" s="309">
        <f t="shared" si="182"/>
        <v>4.3101000000000003</v>
      </c>
    </row>
    <row r="624" spans="1:25" ht="15.75" customHeight="1" x14ac:dyDescent="0.2">
      <c r="A624" s="424">
        <v>607</v>
      </c>
      <c r="B624" s="301">
        <f t="shared" si="165"/>
        <v>56.24</v>
      </c>
      <c r="C624" s="302">
        <v>21700</v>
      </c>
      <c r="D624" s="303">
        <f t="shared" si="168"/>
        <v>4630.156472261735</v>
      </c>
      <c r="E624" s="304">
        <f t="shared" si="171"/>
        <v>1564.9928876244662</v>
      </c>
      <c r="F624" s="304">
        <f t="shared" si="172"/>
        <v>92.6031294452347</v>
      </c>
      <c r="G624" s="101">
        <v>75</v>
      </c>
      <c r="H624" s="305">
        <f t="shared" si="173"/>
        <v>6362.7524893314367</v>
      </c>
      <c r="I624" s="309">
        <f t="shared" si="174"/>
        <v>10.792999999999999</v>
      </c>
      <c r="J624" s="329">
        <f t="shared" si="166"/>
        <v>93.733333333333334</v>
      </c>
      <c r="K624" s="302">
        <v>21700</v>
      </c>
      <c r="L624" s="307">
        <f t="shared" si="169"/>
        <v>2778.0938833570408</v>
      </c>
      <c r="M624" s="304">
        <f t="shared" si="175"/>
        <v>938.99573257467966</v>
      </c>
      <c r="N624" s="304">
        <f t="shared" si="176"/>
        <v>55.56187766714082</v>
      </c>
      <c r="O624" s="308">
        <v>45</v>
      </c>
      <c r="P624" s="305">
        <f t="shared" si="177"/>
        <v>3817.6514935988612</v>
      </c>
      <c r="Q624" s="309">
        <f t="shared" si="178"/>
        <v>6.4757999999999996</v>
      </c>
      <c r="R624" s="367">
        <f t="shared" si="167"/>
        <v>140.6</v>
      </c>
      <c r="S624" s="302">
        <v>21700</v>
      </c>
      <c r="T624" s="307">
        <f t="shared" si="170"/>
        <v>1852.0625889046942</v>
      </c>
      <c r="U624" s="101">
        <f t="shared" si="179"/>
        <v>625.99715504978656</v>
      </c>
      <c r="V624" s="304">
        <f t="shared" si="180"/>
        <v>37.041251778093887</v>
      </c>
      <c r="W624" s="308">
        <v>30</v>
      </c>
      <c r="X624" s="305">
        <f t="shared" si="181"/>
        <v>2545.1009957325746</v>
      </c>
      <c r="Y624" s="309">
        <f t="shared" si="182"/>
        <v>4.3171999999999997</v>
      </c>
    </row>
    <row r="625" spans="1:25" ht="15.75" customHeight="1" x14ac:dyDescent="0.2">
      <c r="A625" s="424">
        <v>608</v>
      </c>
      <c r="B625" s="301">
        <f t="shared" si="165"/>
        <v>56.24</v>
      </c>
      <c r="C625" s="302">
        <v>21700</v>
      </c>
      <c r="D625" s="303">
        <f t="shared" si="168"/>
        <v>4630.156472261735</v>
      </c>
      <c r="E625" s="304">
        <f t="shared" si="171"/>
        <v>1564.9928876244662</v>
      </c>
      <c r="F625" s="304">
        <f t="shared" si="172"/>
        <v>92.6031294452347</v>
      </c>
      <c r="G625" s="101">
        <v>75</v>
      </c>
      <c r="H625" s="305">
        <f t="shared" si="173"/>
        <v>6362.7524893314367</v>
      </c>
      <c r="I625" s="309">
        <f t="shared" si="174"/>
        <v>10.8108</v>
      </c>
      <c r="J625" s="329">
        <f t="shared" si="166"/>
        <v>93.733333333333334</v>
      </c>
      <c r="K625" s="302">
        <v>21700</v>
      </c>
      <c r="L625" s="307">
        <f t="shared" si="169"/>
        <v>2778.0938833570408</v>
      </c>
      <c r="M625" s="304">
        <f t="shared" si="175"/>
        <v>938.99573257467966</v>
      </c>
      <c r="N625" s="304">
        <f t="shared" si="176"/>
        <v>55.56187766714082</v>
      </c>
      <c r="O625" s="308">
        <v>45</v>
      </c>
      <c r="P625" s="305">
        <f t="shared" si="177"/>
        <v>3817.6514935988612</v>
      </c>
      <c r="Q625" s="309">
        <f t="shared" si="178"/>
        <v>6.4865000000000004</v>
      </c>
      <c r="R625" s="367">
        <f t="shared" si="167"/>
        <v>140.6</v>
      </c>
      <c r="S625" s="302">
        <v>21700</v>
      </c>
      <c r="T625" s="307">
        <f t="shared" si="170"/>
        <v>1852.0625889046942</v>
      </c>
      <c r="U625" s="101">
        <f t="shared" si="179"/>
        <v>625.99715504978656</v>
      </c>
      <c r="V625" s="304">
        <f t="shared" si="180"/>
        <v>37.041251778093887</v>
      </c>
      <c r="W625" s="308">
        <v>30</v>
      </c>
      <c r="X625" s="305">
        <f t="shared" si="181"/>
        <v>2545.1009957325746</v>
      </c>
      <c r="Y625" s="309">
        <f t="shared" si="182"/>
        <v>4.3243</v>
      </c>
    </row>
    <row r="626" spans="1:25" ht="15.75" customHeight="1" x14ac:dyDescent="0.2">
      <c r="A626" s="424">
        <v>609</v>
      </c>
      <c r="B626" s="301">
        <f t="shared" si="165"/>
        <v>56.24</v>
      </c>
      <c r="C626" s="302">
        <v>21700</v>
      </c>
      <c r="D626" s="303">
        <f t="shared" si="168"/>
        <v>4630.156472261735</v>
      </c>
      <c r="E626" s="304">
        <f t="shared" si="171"/>
        <v>1564.9928876244662</v>
      </c>
      <c r="F626" s="304">
        <f t="shared" si="172"/>
        <v>92.6031294452347</v>
      </c>
      <c r="G626" s="101">
        <v>75</v>
      </c>
      <c r="H626" s="305">
        <f t="shared" si="173"/>
        <v>6362.7524893314367</v>
      </c>
      <c r="I626" s="309">
        <f t="shared" si="174"/>
        <v>10.8286</v>
      </c>
      <c r="J626" s="329">
        <f t="shared" si="166"/>
        <v>93.733333333333334</v>
      </c>
      <c r="K626" s="302">
        <v>21700</v>
      </c>
      <c r="L626" s="307">
        <f t="shared" si="169"/>
        <v>2778.0938833570408</v>
      </c>
      <c r="M626" s="304">
        <f t="shared" si="175"/>
        <v>938.99573257467966</v>
      </c>
      <c r="N626" s="304">
        <f t="shared" si="176"/>
        <v>55.56187766714082</v>
      </c>
      <c r="O626" s="308">
        <v>45</v>
      </c>
      <c r="P626" s="305">
        <f t="shared" si="177"/>
        <v>3817.6514935988612</v>
      </c>
      <c r="Q626" s="309">
        <f t="shared" si="178"/>
        <v>6.4972000000000003</v>
      </c>
      <c r="R626" s="367">
        <f t="shared" si="167"/>
        <v>140.6</v>
      </c>
      <c r="S626" s="302">
        <v>21700</v>
      </c>
      <c r="T626" s="307">
        <f t="shared" si="170"/>
        <v>1852.0625889046942</v>
      </c>
      <c r="U626" s="101">
        <f t="shared" si="179"/>
        <v>625.99715504978656</v>
      </c>
      <c r="V626" s="304">
        <f t="shared" si="180"/>
        <v>37.041251778093887</v>
      </c>
      <c r="W626" s="308">
        <v>30</v>
      </c>
      <c r="X626" s="305">
        <f t="shared" si="181"/>
        <v>2545.1009957325746</v>
      </c>
      <c r="Y626" s="309">
        <f t="shared" si="182"/>
        <v>4.3314000000000004</v>
      </c>
    </row>
    <row r="627" spans="1:25" ht="15.75" customHeight="1" x14ac:dyDescent="0.2">
      <c r="A627" s="283">
        <v>610</v>
      </c>
      <c r="B627" s="301">
        <f t="shared" si="165"/>
        <v>56.24</v>
      </c>
      <c r="C627" s="302">
        <v>21700</v>
      </c>
      <c r="D627" s="303">
        <f t="shared" si="168"/>
        <v>4630.156472261735</v>
      </c>
      <c r="E627" s="304">
        <f t="shared" si="171"/>
        <v>1564.9928876244662</v>
      </c>
      <c r="F627" s="304">
        <f t="shared" si="172"/>
        <v>92.6031294452347</v>
      </c>
      <c r="G627" s="101">
        <v>75</v>
      </c>
      <c r="H627" s="305">
        <f t="shared" si="173"/>
        <v>6362.7524893314367</v>
      </c>
      <c r="I627" s="309">
        <f t="shared" si="174"/>
        <v>10.846399999999999</v>
      </c>
      <c r="J627" s="329">
        <f t="shared" si="166"/>
        <v>93.733333333333334</v>
      </c>
      <c r="K627" s="302">
        <v>21700</v>
      </c>
      <c r="L627" s="307">
        <f t="shared" si="169"/>
        <v>2778.0938833570408</v>
      </c>
      <c r="M627" s="304">
        <f t="shared" si="175"/>
        <v>938.99573257467966</v>
      </c>
      <c r="N627" s="304">
        <f t="shared" si="176"/>
        <v>55.56187766714082</v>
      </c>
      <c r="O627" s="308">
        <v>45</v>
      </c>
      <c r="P627" s="305">
        <f t="shared" si="177"/>
        <v>3817.6514935988612</v>
      </c>
      <c r="Q627" s="309">
        <f t="shared" si="178"/>
        <v>6.5077999999999996</v>
      </c>
      <c r="R627" s="367">
        <f t="shared" si="167"/>
        <v>140.6</v>
      </c>
      <c r="S627" s="302">
        <v>21700</v>
      </c>
      <c r="T627" s="307">
        <f t="shared" si="170"/>
        <v>1852.0625889046942</v>
      </c>
      <c r="U627" s="101">
        <f t="shared" si="179"/>
        <v>625.99715504978656</v>
      </c>
      <c r="V627" s="304">
        <f t="shared" si="180"/>
        <v>37.041251778093887</v>
      </c>
      <c r="W627" s="308">
        <v>30</v>
      </c>
      <c r="X627" s="305">
        <f t="shared" si="181"/>
        <v>2545.1009957325746</v>
      </c>
      <c r="Y627" s="309">
        <f t="shared" si="182"/>
        <v>4.3384999999999998</v>
      </c>
    </row>
    <row r="628" spans="1:25" ht="15.75" customHeight="1" x14ac:dyDescent="0.2">
      <c r="A628" s="424">
        <v>611</v>
      </c>
      <c r="B628" s="301">
        <f t="shared" si="165"/>
        <v>56.24</v>
      </c>
      <c r="C628" s="302">
        <v>21700</v>
      </c>
      <c r="D628" s="303">
        <f t="shared" si="168"/>
        <v>4630.156472261735</v>
      </c>
      <c r="E628" s="304">
        <f t="shared" si="171"/>
        <v>1564.9928876244662</v>
      </c>
      <c r="F628" s="304">
        <f t="shared" si="172"/>
        <v>92.6031294452347</v>
      </c>
      <c r="G628" s="101">
        <v>75</v>
      </c>
      <c r="H628" s="305">
        <f t="shared" si="173"/>
        <v>6362.7524893314367</v>
      </c>
      <c r="I628" s="309">
        <f t="shared" si="174"/>
        <v>10.8642</v>
      </c>
      <c r="J628" s="329">
        <f t="shared" si="166"/>
        <v>93.733333333333334</v>
      </c>
      <c r="K628" s="302">
        <v>21700</v>
      </c>
      <c r="L628" s="307">
        <f t="shared" si="169"/>
        <v>2778.0938833570408</v>
      </c>
      <c r="M628" s="304">
        <f t="shared" si="175"/>
        <v>938.99573257467966</v>
      </c>
      <c r="N628" s="304">
        <f t="shared" si="176"/>
        <v>55.56187766714082</v>
      </c>
      <c r="O628" s="308">
        <v>45</v>
      </c>
      <c r="P628" s="305">
        <f t="shared" si="177"/>
        <v>3817.6514935988612</v>
      </c>
      <c r="Q628" s="309">
        <f t="shared" si="178"/>
        <v>6.5185000000000004</v>
      </c>
      <c r="R628" s="367">
        <f t="shared" si="167"/>
        <v>140.6</v>
      </c>
      <c r="S628" s="302">
        <v>21700</v>
      </c>
      <c r="T628" s="307">
        <f t="shared" si="170"/>
        <v>1852.0625889046942</v>
      </c>
      <c r="U628" s="101">
        <f t="shared" si="179"/>
        <v>625.99715504978656</v>
      </c>
      <c r="V628" s="304">
        <f t="shared" si="180"/>
        <v>37.041251778093887</v>
      </c>
      <c r="W628" s="308">
        <v>30</v>
      </c>
      <c r="X628" s="305">
        <f t="shared" si="181"/>
        <v>2545.1009957325746</v>
      </c>
      <c r="Y628" s="309">
        <f t="shared" si="182"/>
        <v>4.3456999999999999</v>
      </c>
    </row>
    <row r="629" spans="1:25" ht="15.75" customHeight="1" x14ac:dyDescent="0.2">
      <c r="A629" s="424">
        <v>612</v>
      </c>
      <c r="B629" s="301">
        <f t="shared" si="165"/>
        <v>56.24</v>
      </c>
      <c r="C629" s="302">
        <v>21700</v>
      </c>
      <c r="D629" s="303">
        <f t="shared" si="168"/>
        <v>4630.156472261735</v>
      </c>
      <c r="E629" s="304">
        <f t="shared" si="171"/>
        <v>1564.9928876244662</v>
      </c>
      <c r="F629" s="304">
        <f t="shared" si="172"/>
        <v>92.6031294452347</v>
      </c>
      <c r="G629" s="101">
        <v>75</v>
      </c>
      <c r="H629" s="305">
        <f t="shared" si="173"/>
        <v>6362.7524893314367</v>
      </c>
      <c r="I629" s="309">
        <f t="shared" si="174"/>
        <v>10.8819</v>
      </c>
      <c r="J629" s="329">
        <f t="shared" si="166"/>
        <v>93.733333333333334</v>
      </c>
      <c r="K629" s="302">
        <v>21700</v>
      </c>
      <c r="L629" s="307">
        <f t="shared" si="169"/>
        <v>2778.0938833570408</v>
      </c>
      <c r="M629" s="304">
        <f t="shared" si="175"/>
        <v>938.99573257467966</v>
      </c>
      <c r="N629" s="304">
        <f t="shared" si="176"/>
        <v>55.56187766714082</v>
      </c>
      <c r="O629" s="308">
        <v>45</v>
      </c>
      <c r="P629" s="305">
        <f t="shared" si="177"/>
        <v>3817.6514935988612</v>
      </c>
      <c r="Q629" s="309">
        <f t="shared" si="178"/>
        <v>6.5292000000000003</v>
      </c>
      <c r="R629" s="367">
        <f t="shared" si="167"/>
        <v>140.6</v>
      </c>
      <c r="S629" s="302">
        <v>21700</v>
      </c>
      <c r="T629" s="307">
        <f t="shared" si="170"/>
        <v>1852.0625889046942</v>
      </c>
      <c r="U629" s="101">
        <f t="shared" si="179"/>
        <v>625.99715504978656</v>
      </c>
      <c r="V629" s="304">
        <f t="shared" si="180"/>
        <v>37.041251778093887</v>
      </c>
      <c r="W629" s="308">
        <v>30</v>
      </c>
      <c r="X629" s="305">
        <f t="shared" si="181"/>
        <v>2545.1009957325746</v>
      </c>
      <c r="Y629" s="309">
        <f t="shared" si="182"/>
        <v>4.3528000000000002</v>
      </c>
    </row>
    <row r="630" spans="1:25" ht="15.75" customHeight="1" x14ac:dyDescent="0.2">
      <c r="A630" s="424">
        <v>613</v>
      </c>
      <c r="B630" s="301">
        <f t="shared" si="165"/>
        <v>56.24</v>
      </c>
      <c r="C630" s="302">
        <v>21700</v>
      </c>
      <c r="D630" s="303">
        <f t="shared" si="168"/>
        <v>4630.156472261735</v>
      </c>
      <c r="E630" s="304">
        <f t="shared" si="171"/>
        <v>1564.9928876244662</v>
      </c>
      <c r="F630" s="304">
        <f t="shared" si="172"/>
        <v>92.6031294452347</v>
      </c>
      <c r="G630" s="101">
        <v>75</v>
      </c>
      <c r="H630" s="305">
        <f t="shared" si="173"/>
        <v>6362.7524893314367</v>
      </c>
      <c r="I630" s="309">
        <f t="shared" si="174"/>
        <v>10.899699999999999</v>
      </c>
      <c r="J630" s="329">
        <f t="shared" si="166"/>
        <v>93.733333333333334</v>
      </c>
      <c r="K630" s="302">
        <v>21700</v>
      </c>
      <c r="L630" s="307">
        <f t="shared" si="169"/>
        <v>2778.0938833570408</v>
      </c>
      <c r="M630" s="304">
        <f t="shared" si="175"/>
        <v>938.99573257467966</v>
      </c>
      <c r="N630" s="304">
        <f t="shared" si="176"/>
        <v>55.56187766714082</v>
      </c>
      <c r="O630" s="308">
        <v>45</v>
      </c>
      <c r="P630" s="305">
        <f t="shared" si="177"/>
        <v>3817.6514935988612</v>
      </c>
      <c r="Q630" s="309">
        <f t="shared" si="178"/>
        <v>6.5397999999999996</v>
      </c>
      <c r="R630" s="367">
        <f t="shared" si="167"/>
        <v>140.6</v>
      </c>
      <c r="S630" s="302">
        <v>21700</v>
      </c>
      <c r="T630" s="307">
        <f t="shared" si="170"/>
        <v>1852.0625889046942</v>
      </c>
      <c r="U630" s="101">
        <f t="shared" si="179"/>
        <v>625.99715504978656</v>
      </c>
      <c r="V630" s="304">
        <f t="shared" si="180"/>
        <v>37.041251778093887</v>
      </c>
      <c r="W630" s="308">
        <v>30</v>
      </c>
      <c r="X630" s="305">
        <f t="shared" si="181"/>
        <v>2545.1009957325746</v>
      </c>
      <c r="Y630" s="309">
        <f t="shared" si="182"/>
        <v>4.3598999999999997</v>
      </c>
    </row>
    <row r="631" spans="1:25" ht="15.75" customHeight="1" x14ac:dyDescent="0.2">
      <c r="A631" s="424">
        <v>614</v>
      </c>
      <c r="B631" s="301">
        <f t="shared" si="165"/>
        <v>56.24</v>
      </c>
      <c r="C631" s="302">
        <v>21700</v>
      </c>
      <c r="D631" s="303">
        <f t="shared" si="168"/>
        <v>4630.156472261735</v>
      </c>
      <c r="E631" s="304">
        <f t="shared" si="171"/>
        <v>1564.9928876244662</v>
      </c>
      <c r="F631" s="304">
        <f t="shared" si="172"/>
        <v>92.6031294452347</v>
      </c>
      <c r="G631" s="101">
        <v>75</v>
      </c>
      <c r="H631" s="305">
        <f t="shared" si="173"/>
        <v>6362.7524893314367</v>
      </c>
      <c r="I631" s="309">
        <f t="shared" si="174"/>
        <v>10.9175</v>
      </c>
      <c r="J631" s="329">
        <f t="shared" si="166"/>
        <v>93.733333333333334</v>
      </c>
      <c r="K631" s="302">
        <v>21700</v>
      </c>
      <c r="L631" s="307">
        <f t="shared" si="169"/>
        <v>2778.0938833570408</v>
      </c>
      <c r="M631" s="304">
        <f t="shared" si="175"/>
        <v>938.99573257467966</v>
      </c>
      <c r="N631" s="304">
        <f t="shared" si="176"/>
        <v>55.56187766714082</v>
      </c>
      <c r="O631" s="308">
        <v>45</v>
      </c>
      <c r="P631" s="305">
        <f t="shared" si="177"/>
        <v>3817.6514935988612</v>
      </c>
      <c r="Q631" s="309">
        <f t="shared" si="178"/>
        <v>6.5505000000000004</v>
      </c>
      <c r="R631" s="367">
        <f t="shared" si="167"/>
        <v>140.6</v>
      </c>
      <c r="S631" s="302">
        <v>21700</v>
      </c>
      <c r="T631" s="307">
        <f t="shared" si="170"/>
        <v>1852.0625889046942</v>
      </c>
      <c r="U631" s="101">
        <f t="shared" si="179"/>
        <v>625.99715504978656</v>
      </c>
      <c r="V631" s="304">
        <f t="shared" si="180"/>
        <v>37.041251778093887</v>
      </c>
      <c r="W631" s="308">
        <v>30</v>
      </c>
      <c r="X631" s="305">
        <f t="shared" si="181"/>
        <v>2545.1009957325746</v>
      </c>
      <c r="Y631" s="309">
        <f t="shared" si="182"/>
        <v>4.367</v>
      </c>
    </row>
    <row r="632" spans="1:25" ht="15.75" customHeight="1" x14ac:dyDescent="0.2">
      <c r="A632" s="424">
        <v>615</v>
      </c>
      <c r="B632" s="301">
        <f t="shared" si="165"/>
        <v>56.24</v>
      </c>
      <c r="C632" s="302">
        <v>21700</v>
      </c>
      <c r="D632" s="303">
        <f t="shared" si="168"/>
        <v>4630.156472261735</v>
      </c>
      <c r="E632" s="304">
        <f t="shared" si="171"/>
        <v>1564.9928876244662</v>
      </c>
      <c r="F632" s="304">
        <f t="shared" si="172"/>
        <v>92.6031294452347</v>
      </c>
      <c r="G632" s="101">
        <v>75</v>
      </c>
      <c r="H632" s="305">
        <f t="shared" si="173"/>
        <v>6362.7524893314367</v>
      </c>
      <c r="I632" s="309">
        <f t="shared" si="174"/>
        <v>10.9353</v>
      </c>
      <c r="J632" s="329">
        <f t="shared" si="166"/>
        <v>93.733333333333334</v>
      </c>
      <c r="K632" s="302">
        <v>21700</v>
      </c>
      <c r="L632" s="307">
        <f t="shared" si="169"/>
        <v>2778.0938833570408</v>
      </c>
      <c r="M632" s="304">
        <f t="shared" si="175"/>
        <v>938.99573257467966</v>
      </c>
      <c r="N632" s="304">
        <f t="shared" si="176"/>
        <v>55.56187766714082</v>
      </c>
      <c r="O632" s="308">
        <v>45</v>
      </c>
      <c r="P632" s="305">
        <f t="shared" si="177"/>
        <v>3817.6514935988612</v>
      </c>
      <c r="Q632" s="309">
        <f t="shared" si="178"/>
        <v>6.5612000000000004</v>
      </c>
      <c r="R632" s="367">
        <f t="shared" si="167"/>
        <v>140.6</v>
      </c>
      <c r="S632" s="302">
        <v>21700</v>
      </c>
      <c r="T632" s="307">
        <f t="shared" si="170"/>
        <v>1852.0625889046942</v>
      </c>
      <c r="U632" s="101">
        <f t="shared" si="179"/>
        <v>625.99715504978656</v>
      </c>
      <c r="V632" s="304">
        <f t="shared" si="180"/>
        <v>37.041251778093887</v>
      </c>
      <c r="W632" s="308">
        <v>30</v>
      </c>
      <c r="X632" s="305">
        <f t="shared" si="181"/>
        <v>2545.1009957325746</v>
      </c>
      <c r="Y632" s="309">
        <f t="shared" si="182"/>
        <v>4.3741000000000003</v>
      </c>
    </row>
    <row r="633" spans="1:25" ht="15.75" customHeight="1" x14ac:dyDescent="0.2">
      <c r="A633" s="424">
        <v>616</v>
      </c>
      <c r="B633" s="301">
        <f t="shared" si="165"/>
        <v>56.24</v>
      </c>
      <c r="C633" s="302">
        <v>21700</v>
      </c>
      <c r="D633" s="303">
        <f t="shared" si="168"/>
        <v>4630.156472261735</v>
      </c>
      <c r="E633" s="304">
        <f t="shared" si="171"/>
        <v>1564.9928876244662</v>
      </c>
      <c r="F633" s="304">
        <f t="shared" si="172"/>
        <v>92.6031294452347</v>
      </c>
      <c r="G633" s="101">
        <v>75</v>
      </c>
      <c r="H633" s="305">
        <f t="shared" si="173"/>
        <v>6362.7524893314367</v>
      </c>
      <c r="I633" s="309">
        <f t="shared" si="174"/>
        <v>10.953099999999999</v>
      </c>
      <c r="J633" s="329">
        <f t="shared" si="166"/>
        <v>93.733333333333334</v>
      </c>
      <c r="K633" s="302">
        <v>21700</v>
      </c>
      <c r="L633" s="307">
        <f t="shared" si="169"/>
        <v>2778.0938833570408</v>
      </c>
      <c r="M633" s="304">
        <f t="shared" si="175"/>
        <v>938.99573257467966</v>
      </c>
      <c r="N633" s="304">
        <f t="shared" si="176"/>
        <v>55.56187766714082</v>
      </c>
      <c r="O633" s="308">
        <v>45</v>
      </c>
      <c r="P633" s="305">
        <f t="shared" si="177"/>
        <v>3817.6514935988612</v>
      </c>
      <c r="Q633" s="309">
        <f t="shared" si="178"/>
        <v>6.5717999999999996</v>
      </c>
      <c r="R633" s="367">
        <f t="shared" si="167"/>
        <v>140.6</v>
      </c>
      <c r="S633" s="302">
        <v>21700</v>
      </c>
      <c r="T633" s="307">
        <f t="shared" si="170"/>
        <v>1852.0625889046942</v>
      </c>
      <c r="U633" s="101">
        <f t="shared" si="179"/>
        <v>625.99715504978656</v>
      </c>
      <c r="V633" s="304">
        <f t="shared" si="180"/>
        <v>37.041251778093887</v>
      </c>
      <c r="W633" s="308">
        <v>30</v>
      </c>
      <c r="X633" s="305">
        <f t="shared" si="181"/>
        <v>2545.1009957325746</v>
      </c>
      <c r="Y633" s="309">
        <f t="shared" si="182"/>
        <v>4.3811999999999998</v>
      </c>
    </row>
    <row r="634" spans="1:25" ht="15.75" customHeight="1" x14ac:dyDescent="0.2">
      <c r="A634" s="424">
        <v>617</v>
      </c>
      <c r="B634" s="301">
        <f t="shared" si="165"/>
        <v>56.24</v>
      </c>
      <c r="C634" s="302">
        <v>21700</v>
      </c>
      <c r="D634" s="303">
        <f t="shared" si="168"/>
        <v>4630.156472261735</v>
      </c>
      <c r="E634" s="304">
        <f t="shared" si="171"/>
        <v>1564.9928876244662</v>
      </c>
      <c r="F634" s="304">
        <f t="shared" si="172"/>
        <v>92.6031294452347</v>
      </c>
      <c r="G634" s="101">
        <v>75</v>
      </c>
      <c r="H634" s="305">
        <f t="shared" si="173"/>
        <v>6362.7524893314367</v>
      </c>
      <c r="I634" s="309">
        <f t="shared" si="174"/>
        <v>10.970800000000001</v>
      </c>
      <c r="J634" s="329">
        <f t="shared" si="166"/>
        <v>93.733333333333334</v>
      </c>
      <c r="K634" s="302">
        <v>21700</v>
      </c>
      <c r="L634" s="307">
        <f t="shared" si="169"/>
        <v>2778.0938833570408</v>
      </c>
      <c r="M634" s="304">
        <f t="shared" si="175"/>
        <v>938.99573257467966</v>
      </c>
      <c r="N634" s="304">
        <f t="shared" si="176"/>
        <v>55.56187766714082</v>
      </c>
      <c r="O634" s="308">
        <v>45</v>
      </c>
      <c r="P634" s="305">
        <f t="shared" si="177"/>
        <v>3817.6514935988612</v>
      </c>
      <c r="Q634" s="309">
        <f t="shared" si="178"/>
        <v>6.5824999999999996</v>
      </c>
      <c r="R634" s="367">
        <f t="shared" si="167"/>
        <v>140.6</v>
      </c>
      <c r="S634" s="302">
        <v>21700</v>
      </c>
      <c r="T634" s="307">
        <f t="shared" si="170"/>
        <v>1852.0625889046942</v>
      </c>
      <c r="U634" s="101">
        <f t="shared" si="179"/>
        <v>625.99715504978656</v>
      </c>
      <c r="V634" s="304">
        <f t="shared" si="180"/>
        <v>37.041251778093887</v>
      </c>
      <c r="W634" s="308">
        <v>30</v>
      </c>
      <c r="X634" s="305">
        <f t="shared" si="181"/>
        <v>2545.1009957325746</v>
      </c>
      <c r="Y634" s="309">
        <f t="shared" si="182"/>
        <v>4.3883000000000001</v>
      </c>
    </row>
    <row r="635" spans="1:25" ht="15.75" customHeight="1" x14ac:dyDescent="0.2">
      <c r="A635" s="424">
        <v>618</v>
      </c>
      <c r="B635" s="301">
        <f t="shared" si="165"/>
        <v>56.24</v>
      </c>
      <c r="C635" s="302">
        <v>21700</v>
      </c>
      <c r="D635" s="303">
        <f t="shared" si="168"/>
        <v>4630.156472261735</v>
      </c>
      <c r="E635" s="304">
        <f t="shared" si="171"/>
        <v>1564.9928876244662</v>
      </c>
      <c r="F635" s="304">
        <f t="shared" si="172"/>
        <v>92.6031294452347</v>
      </c>
      <c r="G635" s="101">
        <v>75</v>
      </c>
      <c r="H635" s="305">
        <f t="shared" si="173"/>
        <v>6362.7524893314367</v>
      </c>
      <c r="I635" s="309">
        <f t="shared" si="174"/>
        <v>10.9886</v>
      </c>
      <c r="J635" s="329">
        <f t="shared" si="166"/>
        <v>93.733333333333334</v>
      </c>
      <c r="K635" s="302">
        <v>21700</v>
      </c>
      <c r="L635" s="307">
        <f t="shared" si="169"/>
        <v>2778.0938833570408</v>
      </c>
      <c r="M635" s="304">
        <f t="shared" si="175"/>
        <v>938.99573257467966</v>
      </c>
      <c r="N635" s="304">
        <f t="shared" si="176"/>
        <v>55.56187766714082</v>
      </c>
      <c r="O635" s="308">
        <v>45</v>
      </c>
      <c r="P635" s="305">
        <f t="shared" si="177"/>
        <v>3817.6514935988612</v>
      </c>
      <c r="Q635" s="309">
        <f t="shared" si="178"/>
        <v>6.5932000000000004</v>
      </c>
      <c r="R635" s="367">
        <f t="shared" si="167"/>
        <v>140.6</v>
      </c>
      <c r="S635" s="302">
        <v>21700</v>
      </c>
      <c r="T635" s="307">
        <f t="shared" si="170"/>
        <v>1852.0625889046942</v>
      </c>
      <c r="U635" s="101">
        <f t="shared" si="179"/>
        <v>625.99715504978656</v>
      </c>
      <c r="V635" s="304">
        <f t="shared" si="180"/>
        <v>37.041251778093887</v>
      </c>
      <c r="W635" s="308">
        <v>30</v>
      </c>
      <c r="X635" s="305">
        <f t="shared" si="181"/>
        <v>2545.1009957325746</v>
      </c>
      <c r="Y635" s="309">
        <f t="shared" si="182"/>
        <v>4.3954000000000004</v>
      </c>
    </row>
    <row r="636" spans="1:25" ht="15.75" customHeight="1" x14ac:dyDescent="0.2">
      <c r="A636" s="424">
        <v>619</v>
      </c>
      <c r="B636" s="301">
        <f t="shared" si="165"/>
        <v>56.24</v>
      </c>
      <c r="C636" s="302">
        <v>21700</v>
      </c>
      <c r="D636" s="303">
        <f t="shared" si="168"/>
        <v>4630.156472261735</v>
      </c>
      <c r="E636" s="304">
        <f t="shared" si="171"/>
        <v>1564.9928876244662</v>
      </c>
      <c r="F636" s="304">
        <f t="shared" si="172"/>
        <v>92.6031294452347</v>
      </c>
      <c r="G636" s="101">
        <v>75</v>
      </c>
      <c r="H636" s="305">
        <f t="shared" si="173"/>
        <v>6362.7524893314367</v>
      </c>
      <c r="I636" s="309">
        <f t="shared" si="174"/>
        <v>11.006399999999999</v>
      </c>
      <c r="J636" s="329">
        <f t="shared" si="166"/>
        <v>93.733333333333334</v>
      </c>
      <c r="K636" s="302">
        <v>21700</v>
      </c>
      <c r="L636" s="307">
        <f t="shared" si="169"/>
        <v>2778.0938833570408</v>
      </c>
      <c r="M636" s="304">
        <f t="shared" si="175"/>
        <v>938.99573257467966</v>
      </c>
      <c r="N636" s="304">
        <f t="shared" si="176"/>
        <v>55.56187766714082</v>
      </c>
      <c r="O636" s="308">
        <v>45</v>
      </c>
      <c r="P636" s="305">
        <f t="shared" si="177"/>
        <v>3817.6514935988612</v>
      </c>
      <c r="Q636" s="309">
        <f t="shared" si="178"/>
        <v>6.6037999999999997</v>
      </c>
      <c r="R636" s="367">
        <f t="shared" si="167"/>
        <v>140.6</v>
      </c>
      <c r="S636" s="302">
        <v>21700</v>
      </c>
      <c r="T636" s="307">
        <f t="shared" si="170"/>
        <v>1852.0625889046942</v>
      </c>
      <c r="U636" s="101">
        <f t="shared" si="179"/>
        <v>625.99715504978656</v>
      </c>
      <c r="V636" s="304">
        <f t="shared" si="180"/>
        <v>37.041251778093887</v>
      </c>
      <c r="W636" s="308">
        <v>30</v>
      </c>
      <c r="X636" s="305">
        <f t="shared" si="181"/>
        <v>2545.1009957325746</v>
      </c>
      <c r="Y636" s="309">
        <f t="shared" si="182"/>
        <v>4.4025999999999996</v>
      </c>
    </row>
    <row r="637" spans="1:25" ht="15.75" customHeight="1" x14ac:dyDescent="0.2">
      <c r="A637" s="283">
        <v>620</v>
      </c>
      <c r="B637" s="301">
        <f t="shared" si="165"/>
        <v>56.24</v>
      </c>
      <c r="C637" s="302">
        <v>21700</v>
      </c>
      <c r="D637" s="303">
        <f t="shared" si="168"/>
        <v>4630.156472261735</v>
      </c>
      <c r="E637" s="304">
        <f t="shared" si="171"/>
        <v>1564.9928876244662</v>
      </c>
      <c r="F637" s="304">
        <f t="shared" si="172"/>
        <v>92.6031294452347</v>
      </c>
      <c r="G637" s="101">
        <v>75</v>
      </c>
      <c r="H637" s="305">
        <f t="shared" si="173"/>
        <v>6362.7524893314367</v>
      </c>
      <c r="I637" s="309">
        <f t="shared" si="174"/>
        <v>11.0242</v>
      </c>
      <c r="J637" s="329">
        <f t="shared" si="166"/>
        <v>93.733333333333334</v>
      </c>
      <c r="K637" s="302">
        <v>21700</v>
      </c>
      <c r="L637" s="307">
        <f t="shared" si="169"/>
        <v>2778.0938833570408</v>
      </c>
      <c r="M637" s="304">
        <f t="shared" si="175"/>
        <v>938.99573257467966</v>
      </c>
      <c r="N637" s="304">
        <f t="shared" si="176"/>
        <v>55.56187766714082</v>
      </c>
      <c r="O637" s="308">
        <v>45</v>
      </c>
      <c r="P637" s="305">
        <f t="shared" si="177"/>
        <v>3817.6514935988612</v>
      </c>
      <c r="Q637" s="309">
        <f t="shared" si="178"/>
        <v>6.6144999999999996</v>
      </c>
      <c r="R637" s="367">
        <f t="shared" si="167"/>
        <v>140.6</v>
      </c>
      <c r="S637" s="302">
        <v>21700</v>
      </c>
      <c r="T637" s="307">
        <f t="shared" si="170"/>
        <v>1852.0625889046942</v>
      </c>
      <c r="U637" s="101">
        <f t="shared" si="179"/>
        <v>625.99715504978656</v>
      </c>
      <c r="V637" s="304">
        <f t="shared" si="180"/>
        <v>37.041251778093887</v>
      </c>
      <c r="W637" s="308">
        <v>30</v>
      </c>
      <c r="X637" s="305">
        <f t="shared" si="181"/>
        <v>2545.1009957325746</v>
      </c>
      <c r="Y637" s="309">
        <f t="shared" si="182"/>
        <v>4.4097</v>
      </c>
    </row>
    <row r="638" spans="1:25" ht="15.75" customHeight="1" x14ac:dyDescent="0.2">
      <c r="A638" s="424">
        <v>621</v>
      </c>
      <c r="B638" s="301">
        <f t="shared" si="165"/>
        <v>56.24</v>
      </c>
      <c r="C638" s="302">
        <v>21700</v>
      </c>
      <c r="D638" s="303">
        <f t="shared" si="168"/>
        <v>4630.156472261735</v>
      </c>
      <c r="E638" s="304">
        <f t="shared" si="171"/>
        <v>1564.9928876244662</v>
      </c>
      <c r="F638" s="304">
        <f t="shared" si="172"/>
        <v>92.6031294452347</v>
      </c>
      <c r="G638" s="101">
        <v>75</v>
      </c>
      <c r="H638" s="305">
        <f t="shared" si="173"/>
        <v>6362.7524893314367</v>
      </c>
      <c r="I638" s="309">
        <f t="shared" si="174"/>
        <v>11.042</v>
      </c>
      <c r="J638" s="329">
        <f t="shared" si="166"/>
        <v>93.733333333333334</v>
      </c>
      <c r="K638" s="302">
        <v>21700</v>
      </c>
      <c r="L638" s="307">
        <f t="shared" si="169"/>
        <v>2778.0938833570408</v>
      </c>
      <c r="M638" s="304">
        <f t="shared" si="175"/>
        <v>938.99573257467966</v>
      </c>
      <c r="N638" s="304">
        <f t="shared" si="176"/>
        <v>55.56187766714082</v>
      </c>
      <c r="O638" s="308">
        <v>45</v>
      </c>
      <c r="P638" s="305">
        <f t="shared" si="177"/>
        <v>3817.6514935988612</v>
      </c>
      <c r="Q638" s="309">
        <f t="shared" si="178"/>
        <v>6.6252000000000004</v>
      </c>
      <c r="R638" s="367">
        <f t="shared" si="167"/>
        <v>140.6</v>
      </c>
      <c r="S638" s="302">
        <v>21700</v>
      </c>
      <c r="T638" s="307">
        <f t="shared" si="170"/>
        <v>1852.0625889046942</v>
      </c>
      <c r="U638" s="101">
        <f t="shared" si="179"/>
        <v>625.99715504978656</v>
      </c>
      <c r="V638" s="304">
        <f t="shared" si="180"/>
        <v>37.041251778093887</v>
      </c>
      <c r="W638" s="308">
        <v>30</v>
      </c>
      <c r="X638" s="305">
        <f t="shared" si="181"/>
        <v>2545.1009957325746</v>
      </c>
      <c r="Y638" s="309">
        <f t="shared" si="182"/>
        <v>4.4168000000000003</v>
      </c>
    </row>
    <row r="639" spans="1:25" ht="15.75" customHeight="1" x14ac:dyDescent="0.2">
      <c r="A639" s="424">
        <v>622</v>
      </c>
      <c r="B639" s="301">
        <f t="shared" si="165"/>
        <v>56.24</v>
      </c>
      <c r="C639" s="302">
        <v>21700</v>
      </c>
      <c r="D639" s="303">
        <f t="shared" si="168"/>
        <v>4630.156472261735</v>
      </c>
      <c r="E639" s="304">
        <f t="shared" si="171"/>
        <v>1564.9928876244662</v>
      </c>
      <c r="F639" s="304">
        <f t="shared" si="172"/>
        <v>92.6031294452347</v>
      </c>
      <c r="G639" s="101">
        <v>75</v>
      </c>
      <c r="H639" s="305">
        <f t="shared" si="173"/>
        <v>6362.7524893314367</v>
      </c>
      <c r="I639" s="309">
        <f t="shared" si="174"/>
        <v>11.059699999999999</v>
      </c>
      <c r="J639" s="329">
        <f t="shared" si="166"/>
        <v>93.733333333333334</v>
      </c>
      <c r="K639" s="302">
        <v>21700</v>
      </c>
      <c r="L639" s="307">
        <f t="shared" si="169"/>
        <v>2778.0938833570408</v>
      </c>
      <c r="M639" s="304">
        <f t="shared" si="175"/>
        <v>938.99573257467966</v>
      </c>
      <c r="N639" s="304">
        <f t="shared" si="176"/>
        <v>55.56187766714082</v>
      </c>
      <c r="O639" s="308">
        <v>45</v>
      </c>
      <c r="P639" s="305">
        <f t="shared" si="177"/>
        <v>3817.6514935988612</v>
      </c>
      <c r="Q639" s="309">
        <f t="shared" si="178"/>
        <v>6.6357999999999997</v>
      </c>
      <c r="R639" s="367">
        <f t="shared" si="167"/>
        <v>140.6</v>
      </c>
      <c r="S639" s="302">
        <v>21700</v>
      </c>
      <c r="T639" s="307">
        <f t="shared" si="170"/>
        <v>1852.0625889046942</v>
      </c>
      <c r="U639" s="101">
        <f t="shared" si="179"/>
        <v>625.99715504978656</v>
      </c>
      <c r="V639" s="304">
        <f t="shared" si="180"/>
        <v>37.041251778093887</v>
      </c>
      <c r="W639" s="308">
        <v>30</v>
      </c>
      <c r="X639" s="305">
        <f t="shared" si="181"/>
        <v>2545.1009957325746</v>
      </c>
      <c r="Y639" s="309">
        <f t="shared" si="182"/>
        <v>4.4238999999999997</v>
      </c>
    </row>
    <row r="640" spans="1:25" ht="15.75" customHeight="1" x14ac:dyDescent="0.2">
      <c r="A640" s="424">
        <v>623</v>
      </c>
      <c r="B640" s="301">
        <f t="shared" si="165"/>
        <v>56.24</v>
      </c>
      <c r="C640" s="302">
        <v>21700</v>
      </c>
      <c r="D640" s="303">
        <f t="shared" si="168"/>
        <v>4630.156472261735</v>
      </c>
      <c r="E640" s="304">
        <f t="shared" si="171"/>
        <v>1564.9928876244662</v>
      </c>
      <c r="F640" s="304">
        <f t="shared" si="172"/>
        <v>92.6031294452347</v>
      </c>
      <c r="G640" s="101">
        <v>75</v>
      </c>
      <c r="H640" s="305">
        <f t="shared" si="173"/>
        <v>6362.7524893314367</v>
      </c>
      <c r="I640" s="309">
        <f t="shared" si="174"/>
        <v>11.077500000000001</v>
      </c>
      <c r="J640" s="329">
        <f t="shared" si="166"/>
        <v>93.733333333333334</v>
      </c>
      <c r="K640" s="302">
        <v>21700</v>
      </c>
      <c r="L640" s="307">
        <f t="shared" si="169"/>
        <v>2778.0938833570408</v>
      </c>
      <c r="M640" s="304">
        <f t="shared" si="175"/>
        <v>938.99573257467966</v>
      </c>
      <c r="N640" s="304">
        <f t="shared" si="176"/>
        <v>55.56187766714082</v>
      </c>
      <c r="O640" s="308">
        <v>45</v>
      </c>
      <c r="P640" s="305">
        <f t="shared" si="177"/>
        <v>3817.6514935988612</v>
      </c>
      <c r="Q640" s="309">
        <f t="shared" si="178"/>
        <v>6.6464999999999996</v>
      </c>
      <c r="R640" s="367">
        <f t="shared" si="167"/>
        <v>140.6</v>
      </c>
      <c r="S640" s="302">
        <v>21700</v>
      </c>
      <c r="T640" s="307">
        <f t="shared" si="170"/>
        <v>1852.0625889046942</v>
      </c>
      <c r="U640" s="101">
        <f t="shared" si="179"/>
        <v>625.99715504978656</v>
      </c>
      <c r="V640" s="304">
        <f t="shared" si="180"/>
        <v>37.041251778093887</v>
      </c>
      <c r="W640" s="308">
        <v>30</v>
      </c>
      <c r="X640" s="305">
        <f t="shared" si="181"/>
        <v>2545.1009957325746</v>
      </c>
      <c r="Y640" s="309">
        <f t="shared" si="182"/>
        <v>4.431</v>
      </c>
    </row>
    <row r="641" spans="1:25" ht="15.75" customHeight="1" x14ac:dyDescent="0.2">
      <c r="A641" s="424">
        <v>624</v>
      </c>
      <c r="B641" s="301">
        <f t="shared" si="165"/>
        <v>56.24</v>
      </c>
      <c r="C641" s="302">
        <v>21700</v>
      </c>
      <c r="D641" s="303">
        <f t="shared" si="168"/>
        <v>4630.156472261735</v>
      </c>
      <c r="E641" s="304">
        <f t="shared" si="171"/>
        <v>1564.9928876244662</v>
      </c>
      <c r="F641" s="304">
        <f t="shared" si="172"/>
        <v>92.6031294452347</v>
      </c>
      <c r="G641" s="101">
        <v>75</v>
      </c>
      <c r="H641" s="305">
        <f t="shared" si="173"/>
        <v>6362.7524893314367</v>
      </c>
      <c r="I641" s="309">
        <f t="shared" si="174"/>
        <v>11.0953</v>
      </c>
      <c r="J641" s="329">
        <f t="shared" si="166"/>
        <v>93.733333333333334</v>
      </c>
      <c r="K641" s="302">
        <v>21700</v>
      </c>
      <c r="L641" s="307">
        <f t="shared" si="169"/>
        <v>2778.0938833570408</v>
      </c>
      <c r="M641" s="304">
        <f t="shared" si="175"/>
        <v>938.99573257467966</v>
      </c>
      <c r="N641" s="304">
        <f t="shared" si="176"/>
        <v>55.56187766714082</v>
      </c>
      <c r="O641" s="308">
        <v>45</v>
      </c>
      <c r="P641" s="305">
        <f t="shared" si="177"/>
        <v>3817.6514935988612</v>
      </c>
      <c r="Q641" s="309">
        <f t="shared" si="178"/>
        <v>6.6571999999999996</v>
      </c>
      <c r="R641" s="367">
        <f t="shared" si="167"/>
        <v>140.6</v>
      </c>
      <c r="S641" s="302">
        <v>21700</v>
      </c>
      <c r="T641" s="307">
        <f t="shared" si="170"/>
        <v>1852.0625889046942</v>
      </c>
      <c r="U641" s="101">
        <f t="shared" si="179"/>
        <v>625.99715504978656</v>
      </c>
      <c r="V641" s="304">
        <f t="shared" si="180"/>
        <v>37.041251778093887</v>
      </c>
      <c r="W641" s="308">
        <v>30</v>
      </c>
      <c r="X641" s="305">
        <f t="shared" si="181"/>
        <v>2545.1009957325746</v>
      </c>
      <c r="Y641" s="309">
        <f t="shared" si="182"/>
        <v>4.4381000000000004</v>
      </c>
    </row>
    <row r="642" spans="1:25" ht="15.75" customHeight="1" x14ac:dyDescent="0.2">
      <c r="A642" s="424">
        <v>625</v>
      </c>
      <c r="B642" s="301">
        <f t="shared" si="165"/>
        <v>56.24</v>
      </c>
      <c r="C642" s="302">
        <v>21700</v>
      </c>
      <c r="D642" s="303">
        <f t="shared" si="168"/>
        <v>4630.156472261735</v>
      </c>
      <c r="E642" s="304">
        <f t="shared" si="171"/>
        <v>1564.9928876244662</v>
      </c>
      <c r="F642" s="304">
        <f t="shared" si="172"/>
        <v>92.6031294452347</v>
      </c>
      <c r="G642" s="101">
        <v>75</v>
      </c>
      <c r="H642" s="305">
        <f t="shared" si="173"/>
        <v>6362.7524893314367</v>
      </c>
      <c r="I642" s="309">
        <f t="shared" si="174"/>
        <v>11.113099999999999</v>
      </c>
      <c r="J642" s="329">
        <f t="shared" si="166"/>
        <v>93.733333333333334</v>
      </c>
      <c r="K642" s="302">
        <v>21700</v>
      </c>
      <c r="L642" s="307">
        <f t="shared" si="169"/>
        <v>2778.0938833570408</v>
      </c>
      <c r="M642" s="304">
        <f t="shared" si="175"/>
        <v>938.99573257467966</v>
      </c>
      <c r="N642" s="304">
        <f t="shared" si="176"/>
        <v>55.56187766714082</v>
      </c>
      <c r="O642" s="308">
        <v>45</v>
      </c>
      <c r="P642" s="305">
        <f t="shared" si="177"/>
        <v>3817.6514935988612</v>
      </c>
      <c r="Q642" s="309">
        <f t="shared" si="178"/>
        <v>6.6679000000000004</v>
      </c>
      <c r="R642" s="367">
        <f t="shared" si="167"/>
        <v>140.6</v>
      </c>
      <c r="S642" s="302">
        <v>21700</v>
      </c>
      <c r="T642" s="307">
        <f t="shared" si="170"/>
        <v>1852.0625889046942</v>
      </c>
      <c r="U642" s="101">
        <f t="shared" si="179"/>
        <v>625.99715504978656</v>
      </c>
      <c r="V642" s="304">
        <f t="shared" si="180"/>
        <v>37.041251778093887</v>
      </c>
      <c r="W642" s="308">
        <v>30</v>
      </c>
      <c r="X642" s="305">
        <f t="shared" si="181"/>
        <v>2545.1009957325746</v>
      </c>
      <c r="Y642" s="309">
        <f t="shared" si="182"/>
        <v>4.4451999999999998</v>
      </c>
    </row>
    <row r="643" spans="1:25" ht="15.75" customHeight="1" x14ac:dyDescent="0.2">
      <c r="A643" s="424">
        <v>626</v>
      </c>
      <c r="B643" s="301">
        <f t="shared" si="165"/>
        <v>56.24</v>
      </c>
      <c r="C643" s="302">
        <v>21700</v>
      </c>
      <c r="D643" s="303">
        <f t="shared" si="168"/>
        <v>4630.156472261735</v>
      </c>
      <c r="E643" s="304">
        <f t="shared" si="171"/>
        <v>1564.9928876244662</v>
      </c>
      <c r="F643" s="304">
        <f t="shared" si="172"/>
        <v>92.6031294452347</v>
      </c>
      <c r="G643" s="101">
        <v>75</v>
      </c>
      <c r="H643" s="305">
        <f t="shared" si="173"/>
        <v>6362.7524893314367</v>
      </c>
      <c r="I643" s="309">
        <f t="shared" si="174"/>
        <v>11.1309</v>
      </c>
      <c r="J643" s="329">
        <f t="shared" si="166"/>
        <v>93.733333333333334</v>
      </c>
      <c r="K643" s="302">
        <v>21700</v>
      </c>
      <c r="L643" s="307">
        <f t="shared" si="169"/>
        <v>2778.0938833570408</v>
      </c>
      <c r="M643" s="304">
        <f t="shared" si="175"/>
        <v>938.99573257467966</v>
      </c>
      <c r="N643" s="304">
        <f t="shared" si="176"/>
        <v>55.56187766714082</v>
      </c>
      <c r="O643" s="308">
        <v>45</v>
      </c>
      <c r="P643" s="305">
        <f t="shared" si="177"/>
        <v>3817.6514935988612</v>
      </c>
      <c r="Q643" s="309">
        <f t="shared" si="178"/>
        <v>6.6784999999999997</v>
      </c>
      <c r="R643" s="367">
        <f t="shared" si="167"/>
        <v>140.6</v>
      </c>
      <c r="S643" s="302">
        <v>21700</v>
      </c>
      <c r="T643" s="307">
        <f t="shared" si="170"/>
        <v>1852.0625889046942</v>
      </c>
      <c r="U643" s="101">
        <f t="shared" si="179"/>
        <v>625.99715504978656</v>
      </c>
      <c r="V643" s="304">
        <f t="shared" si="180"/>
        <v>37.041251778093887</v>
      </c>
      <c r="W643" s="308">
        <v>30</v>
      </c>
      <c r="X643" s="305">
        <f t="shared" si="181"/>
        <v>2545.1009957325746</v>
      </c>
      <c r="Y643" s="309">
        <f t="shared" si="182"/>
        <v>4.4523000000000001</v>
      </c>
    </row>
    <row r="644" spans="1:25" ht="15.75" customHeight="1" x14ac:dyDescent="0.2">
      <c r="A644" s="424">
        <v>627</v>
      </c>
      <c r="B644" s="301">
        <f t="shared" si="165"/>
        <v>56.24</v>
      </c>
      <c r="C644" s="302">
        <v>21700</v>
      </c>
      <c r="D644" s="303">
        <f t="shared" si="168"/>
        <v>4630.156472261735</v>
      </c>
      <c r="E644" s="304">
        <f t="shared" si="171"/>
        <v>1564.9928876244662</v>
      </c>
      <c r="F644" s="304">
        <f t="shared" si="172"/>
        <v>92.6031294452347</v>
      </c>
      <c r="G644" s="101">
        <v>75</v>
      </c>
      <c r="H644" s="305">
        <f t="shared" si="173"/>
        <v>6362.7524893314367</v>
      </c>
      <c r="I644" s="309">
        <f t="shared" si="174"/>
        <v>11.1486</v>
      </c>
      <c r="J644" s="329">
        <f t="shared" si="166"/>
        <v>93.733333333333334</v>
      </c>
      <c r="K644" s="302">
        <v>21700</v>
      </c>
      <c r="L644" s="307">
        <f t="shared" si="169"/>
        <v>2778.0938833570408</v>
      </c>
      <c r="M644" s="304">
        <f t="shared" si="175"/>
        <v>938.99573257467966</v>
      </c>
      <c r="N644" s="304">
        <f t="shared" si="176"/>
        <v>55.56187766714082</v>
      </c>
      <c r="O644" s="308">
        <v>45</v>
      </c>
      <c r="P644" s="305">
        <f t="shared" si="177"/>
        <v>3817.6514935988612</v>
      </c>
      <c r="Q644" s="309">
        <f t="shared" si="178"/>
        <v>6.6891999999999996</v>
      </c>
      <c r="R644" s="367">
        <f t="shared" si="167"/>
        <v>140.6</v>
      </c>
      <c r="S644" s="302">
        <v>21700</v>
      </c>
      <c r="T644" s="307">
        <f t="shared" si="170"/>
        <v>1852.0625889046942</v>
      </c>
      <c r="U644" s="101">
        <f t="shared" si="179"/>
        <v>625.99715504978656</v>
      </c>
      <c r="V644" s="304">
        <f t="shared" si="180"/>
        <v>37.041251778093887</v>
      </c>
      <c r="W644" s="308">
        <v>30</v>
      </c>
      <c r="X644" s="305">
        <f t="shared" si="181"/>
        <v>2545.1009957325746</v>
      </c>
      <c r="Y644" s="309">
        <f t="shared" si="182"/>
        <v>4.4595000000000002</v>
      </c>
    </row>
    <row r="645" spans="1:25" ht="15.75" customHeight="1" x14ac:dyDescent="0.2">
      <c r="A645" s="424">
        <v>628</v>
      </c>
      <c r="B645" s="301">
        <f t="shared" si="165"/>
        <v>56.24</v>
      </c>
      <c r="C645" s="302">
        <v>21700</v>
      </c>
      <c r="D645" s="303">
        <f t="shared" si="168"/>
        <v>4630.156472261735</v>
      </c>
      <c r="E645" s="304">
        <f t="shared" si="171"/>
        <v>1564.9928876244662</v>
      </c>
      <c r="F645" s="304">
        <f t="shared" si="172"/>
        <v>92.6031294452347</v>
      </c>
      <c r="G645" s="101">
        <v>75</v>
      </c>
      <c r="H645" s="305">
        <f t="shared" si="173"/>
        <v>6362.7524893314367</v>
      </c>
      <c r="I645" s="309">
        <f t="shared" si="174"/>
        <v>11.166399999999999</v>
      </c>
      <c r="J645" s="329">
        <f t="shared" si="166"/>
        <v>93.733333333333334</v>
      </c>
      <c r="K645" s="302">
        <v>21700</v>
      </c>
      <c r="L645" s="307">
        <f t="shared" si="169"/>
        <v>2778.0938833570408</v>
      </c>
      <c r="M645" s="304">
        <f t="shared" si="175"/>
        <v>938.99573257467966</v>
      </c>
      <c r="N645" s="304">
        <f t="shared" si="176"/>
        <v>55.56187766714082</v>
      </c>
      <c r="O645" s="308">
        <v>45</v>
      </c>
      <c r="P645" s="305">
        <f t="shared" si="177"/>
        <v>3817.6514935988612</v>
      </c>
      <c r="Q645" s="309">
        <f t="shared" si="178"/>
        <v>6.6999000000000004</v>
      </c>
      <c r="R645" s="367">
        <f t="shared" si="167"/>
        <v>140.6</v>
      </c>
      <c r="S645" s="302">
        <v>21700</v>
      </c>
      <c r="T645" s="307">
        <f t="shared" si="170"/>
        <v>1852.0625889046942</v>
      </c>
      <c r="U645" s="101">
        <f t="shared" si="179"/>
        <v>625.99715504978656</v>
      </c>
      <c r="V645" s="304">
        <f t="shared" si="180"/>
        <v>37.041251778093887</v>
      </c>
      <c r="W645" s="308">
        <v>30</v>
      </c>
      <c r="X645" s="305">
        <f t="shared" si="181"/>
        <v>2545.1009957325746</v>
      </c>
      <c r="Y645" s="309">
        <f t="shared" si="182"/>
        <v>4.4665999999999997</v>
      </c>
    </row>
    <row r="646" spans="1:25" ht="15.75" customHeight="1" x14ac:dyDescent="0.2">
      <c r="A646" s="424">
        <v>629</v>
      </c>
      <c r="B646" s="301">
        <f t="shared" si="165"/>
        <v>56.24</v>
      </c>
      <c r="C646" s="302">
        <v>21700</v>
      </c>
      <c r="D646" s="303">
        <f t="shared" si="168"/>
        <v>4630.156472261735</v>
      </c>
      <c r="E646" s="304">
        <f t="shared" si="171"/>
        <v>1564.9928876244662</v>
      </c>
      <c r="F646" s="304">
        <f t="shared" si="172"/>
        <v>92.6031294452347</v>
      </c>
      <c r="G646" s="101">
        <v>75</v>
      </c>
      <c r="H646" s="305">
        <f t="shared" si="173"/>
        <v>6362.7524893314367</v>
      </c>
      <c r="I646" s="309">
        <f t="shared" si="174"/>
        <v>11.184200000000001</v>
      </c>
      <c r="J646" s="329">
        <f t="shared" si="166"/>
        <v>93.733333333333334</v>
      </c>
      <c r="K646" s="302">
        <v>21700</v>
      </c>
      <c r="L646" s="307">
        <f t="shared" si="169"/>
        <v>2778.0938833570408</v>
      </c>
      <c r="M646" s="304">
        <f t="shared" si="175"/>
        <v>938.99573257467966</v>
      </c>
      <c r="N646" s="304">
        <f t="shared" si="176"/>
        <v>55.56187766714082</v>
      </c>
      <c r="O646" s="308">
        <v>45</v>
      </c>
      <c r="P646" s="305">
        <f t="shared" si="177"/>
        <v>3817.6514935988612</v>
      </c>
      <c r="Q646" s="309">
        <f t="shared" si="178"/>
        <v>6.7104999999999997</v>
      </c>
      <c r="R646" s="367">
        <f t="shared" si="167"/>
        <v>140.6</v>
      </c>
      <c r="S646" s="302">
        <v>21700</v>
      </c>
      <c r="T646" s="307">
        <f t="shared" si="170"/>
        <v>1852.0625889046942</v>
      </c>
      <c r="U646" s="101">
        <f t="shared" si="179"/>
        <v>625.99715504978656</v>
      </c>
      <c r="V646" s="304">
        <f t="shared" si="180"/>
        <v>37.041251778093887</v>
      </c>
      <c r="W646" s="308">
        <v>30</v>
      </c>
      <c r="X646" s="305">
        <f t="shared" si="181"/>
        <v>2545.1009957325746</v>
      </c>
      <c r="Y646" s="309">
        <f t="shared" si="182"/>
        <v>4.4737</v>
      </c>
    </row>
    <row r="647" spans="1:25" ht="15.75" customHeight="1" x14ac:dyDescent="0.2">
      <c r="A647" s="283">
        <v>630</v>
      </c>
      <c r="B647" s="301">
        <f t="shared" ref="B647:B710" si="183">42.18/0.75</f>
        <v>56.24</v>
      </c>
      <c r="C647" s="302">
        <v>21700</v>
      </c>
      <c r="D647" s="303">
        <f t="shared" si="168"/>
        <v>4630.156472261735</v>
      </c>
      <c r="E647" s="304">
        <f t="shared" si="171"/>
        <v>1564.9928876244662</v>
      </c>
      <c r="F647" s="304">
        <f t="shared" si="172"/>
        <v>92.6031294452347</v>
      </c>
      <c r="G647" s="101">
        <v>75</v>
      </c>
      <c r="H647" s="305">
        <f t="shared" si="173"/>
        <v>6362.7524893314367</v>
      </c>
      <c r="I647" s="309">
        <f t="shared" si="174"/>
        <v>11.202</v>
      </c>
      <c r="J647" s="329">
        <f t="shared" ref="J647:J710" si="184">(42.18/0.75)/0.6</f>
        <v>93.733333333333334</v>
      </c>
      <c r="K647" s="302">
        <v>21700</v>
      </c>
      <c r="L647" s="307">
        <f t="shared" si="169"/>
        <v>2778.0938833570408</v>
      </c>
      <c r="M647" s="304">
        <f t="shared" si="175"/>
        <v>938.99573257467966</v>
      </c>
      <c r="N647" s="304">
        <f t="shared" si="176"/>
        <v>55.56187766714082</v>
      </c>
      <c r="O647" s="308">
        <v>45</v>
      </c>
      <c r="P647" s="305">
        <f t="shared" si="177"/>
        <v>3817.6514935988612</v>
      </c>
      <c r="Q647" s="309">
        <f t="shared" si="178"/>
        <v>6.7211999999999996</v>
      </c>
      <c r="R647" s="367">
        <f t="shared" ref="R647:R710" si="185">(42.18/0.75)/0.4</f>
        <v>140.6</v>
      </c>
      <c r="S647" s="302">
        <v>21700</v>
      </c>
      <c r="T647" s="307">
        <f t="shared" si="170"/>
        <v>1852.0625889046942</v>
      </c>
      <c r="U647" s="101">
        <f t="shared" si="179"/>
        <v>625.99715504978656</v>
      </c>
      <c r="V647" s="304">
        <f t="shared" si="180"/>
        <v>37.041251778093887</v>
      </c>
      <c r="W647" s="308">
        <v>30</v>
      </c>
      <c r="X647" s="305">
        <f t="shared" si="181"/>
        <v>2545.1009957325746</v>
      </c>
      <c r="Y647" s="309">
        <f t="shared" si="182"/>
        <v>4.4808000000000003</v>
      </c>
    </row>
    <row r="648" spans="1:25" ht="15.75" customHeight="1" x14ac:dyDescent="0.2">
      <c r="A648" s="424">
        <v>631</v>
      </c>
      <c r="B648" s="301">
        <f t="shared" si="183"/>
        <v>56.24</v>
      </c>
      <c r="C648" s="302">
        <v>21700</v>
      </c>
      <c r="D648" s="303">
        <f t="shared" si="168"/>
        <v>4630.156472261735</v>
      </c>
      <c r="E648" s="304">
        <f t="shared" si="171"/>
        <v>1564.9928876244662</v>
      </c>
      <c r="F648" s="304">
        <f t="shared" si="172"/>
        <v>92.6031294452347</v>
      </c>
      <c r="G648" s="101">
        <v>75</v>
      </c>
      <c r="H648" s="305">
        <f t="shared" si="173"/>
        <v>6362.7524893314367</v>
      </c>
      <c r="I648" s="309">
        <f t="shared" si="174"/>
        <v>11.219799999999999</v>
      </c>
      <c r="J648" s="329">
        <f t="shared" si="184"/>
        <v>93.733333333333334</v>
      </c>
      <c r="K648" s="302">
        <v>21700</v>
      </c>
      <c r="L648" s="307">
        <f t="shared" si="169"/>
        <v>2778.0938833570408</v>
      </c>
      <c r="M648" s="304">
        <f t="shared" si="175"/>
        <v>938.99573257467966</v>
      </c>
      <c r="N648" s="304">
        <f t="shared" si="176"/>
        <v>55.56187766714082</v>
      </c>
      <c r="O648" s="308">
        <v>45</v>
      </c>
      <c r="P648" s="305">
        <f t="shared" si="177"/>
        <v>3817.6514935988612</v>
      </c>
      <c r="Q648" s="309">
        <f t="shared" si="178"/>
        <v>6.7319000000000004</v>
      </c>
      <c r="R648" s="367">
        <f t="shared" si="185"/>
        <v>140.6</v>
      </c>
      <c r="S648" s="302">
        <v>21700</v>
      </c>
      <c r="T648" s="307">
        <f t="shared" si="170"/>
        <v>1852.0625889046942</v>
      </c>
      <c r="U648" s="101">
        <f t="shared" si="179"/>
        <v>625.99715504978656</v>
      </c>
      <c r="V648" s="304">
        <f t="shared" si="180"/>
        <v>37.041251778093887</v>
      </c>
      <c r="W648" s="308">
        <v>30</v>
      </c>
      <c r="X648" s="305">
        <f t="shared" si="181"/>
        <v>2545.1009957325746</v>
      </c>
      <c r="Y648" s="309">
        <f t="shared" si="182"/>
        <v>4.4878999999999998</v>
      </c>
    </row>
    <row r="649" spans="1:25" ht="15.75" customHeight="1" x14ac:dyDescent="0.2">
      <c r="A649" s="424">
        <v>632</v>
      </c>
      <c r="B649" s="301">
        <f t="shared" si="183"/>
        <v>56.24</v>
      </c>
      <c r="C649" s="302">
        <v>21700</v>
      </c>
      <c r="D649" s="303">
        <f t="shared" si="168"/>
        <v>4630.156472261735</v>
      </c>
      <c r="E649" s="304">
        <f t="shared" si="171"/>
        <v>1564.9928876244662</v>
      </c>
      <c r="F649" s="304">
        <f t="shared" si="172"/>
        <v>92.6031294452347</v>
      </c>
      <c r="G649" s="101">
        <v>75</v>
      </c>
      <c r="H649" s="305">
        <f t="shared" si="173"/>
        <v>6362.7524893314367</v>
      </c>
      <c r="I649" s="309">
        <f t="shared" si="174"/>
        <v>11.2376</v>
      </c>
      <c r="J649" s="329">
        <f t="shared" si="184"/>
        <v>93.733333333333334</v>
      </c>
      <c r="K649" s="302">
        <v>21700</v>
      </c>
      <c r="L649" s="307">
        <f t="shared" si="169"/>
        <v>2778.0938833570408</v>
      </c>
      <c r="M649" s="304">
        <f t="shared" si="175"/>
        <v>938.99573257467966</v>
      </c>
      <c r="N649" s="304">
        <f t="shared" si="176"/>
        <v>55.56187766714082</v>
      </c>
      <c r="O649" s="308">
        <v>45</v>
      </c>
      <c r="P649" s="305">
        <f t="shared" si="177"/>
        <v>3817.6514935988612</v>
      </c>
      <c r="Q649" s="309">
        <f t="shared" si="178"/>
        <v>6.7424999999999997</v>
      </c>
      <c r="R649" s="367">
        <f t="shared" si="185"/>
        <v>140.6</v>
      </c>
      <c r="S649" s="302">
        <v>21700</v>
      </c>
      <c r="T649" s="307">
        <f t="shared" si="170"/>
        <v>1852.0625889046942</v>
      </c>
      <c r="U649" s="101">
        <f t="shared" si="179"/>
        <v>625.99715504978656</v>
      </c>
      <c r="V649" s="304">
        <f t="shared" si="180"/>
        <v>37.041251778093887</v>
      </c>
      <c r="W649" s="308">
        <v>30</v>
      </c>
      <c r="X649" s="305">
        <f t="shared" si="181"/>
        <v>2545.1009957325746</v>
      </c>
      <c r="Y649" s="309">
        <f t="shared" si="182"/>
        <v>4.4950000000000001</v>
      </c>
    </row>
    <row r="650" spans="1:25" ht="15.75" customHeight="1" x14ac:dyDescent="0.2">
      <c r="A650" s="424">
        <v>633</v>
      </c>
      <c r="B650" s="301">
        <f t="shared" si="183"/>
        <v>56.24</v>
      </c>
      <c r="C650" s="302">
        <v>21700</v>
      </c>
      <c r="D650" s="303">
        <f t="shared" si="168"/>
        <v>4630.156472261735</v>
      </c>
      <c r="E650" s="304">
        <f t="shared" si="171"/>
        <v>1564.9928876244662</v>
      </c>
      <c r="F650" s="304">
        <f t="shared" si="172"/>
        <v>92.6031294452347</v>
      </c>
      <c r="G650" s="101">
        <v>75</v>
      </c>
      <c r="H650" s="305">
        <f t="shared" si="173"/>
        <v>6362.7524893314367</v>
      </c>
      <c r="I650" s="309">
        <f t="shared" si="174"/>
        <v>11.2553</v>
      </c>
      <c r="J650" s="329">
        <f t="shared" si="184"/>
        <v>93.733333333333334</v>
      </c>
      <c r="K650" s="302">
        <v>21700</v>
      </c>
      <c r="L650" s="307">
        <f t="shared" si="169"/>
        <v>2778.0938833570408</v>
      </c>
      <c r="M650" s="304">
        <f t="shared" si="175"/>
        <v>938.99573257467966</v>
      </c>
      <c r="N650" s="304">
        <f t="shared" si="176"/>
        <v>55.56187766714082</v>
      </c>
      <c r="O650" s="308">
        <v>45</v>
      </c>
      <c r="P650" s="305">
        <f t="shared" si="177"/>
        <v>3817.6514935988612</v>
      </c>
      <c r="Q650" s="309">
        <f t="shared" si="178"/>
        <v>6.7531999999999996</v>
      </c>
      <c r="R650" s="367">
        <f t="shared" si="185"/>
        <v>140.6</v>
      </c>
      <c r="S650" s="302">
        <v>21700</v>
      </c>
      <c r="T650" s="307">
        <f t="shared" si="170"/>
        <v>1852.0625889046942</v>
      </c>
      <c r="U650" s="101">
        <f t="shared" si="179"/>
        <v>625.99715504978656</v>
      </c>
      <c r="V650" s="304">
        <f t="shared" si="180"/>
        <v>37.041251778093887</v>
      </c>
      <c r="W650" s="308">
        <v>30</v>
      </c>
      <c r="X650" s="305">
        <f t="shared" si="181"/>
        <v>2545.1009957325746</v>
      </c>
      <c r="Y650" s="309">
        <f t="shared" si="182"/>
        <v>4.5021000000000004</v>
      </c>
    </row>
    <row r="651" spans="1:25" ht="15.75" customHeight="1" x14ac:dyDescent="0.2">
      <c r="A651" s="424">
        <v>634</v>
      </c>
      <c r="B651" s="301">
        <f t="shared" si="183"/>
        <v>56.24</v>
      </c>
      <c r="C651" s="302">
        <v>21700</v>
      </c>
      <c r="D651" s="303">
        <f t="shared" si="168"/>
        <v>4630.156472261735</v>
      </c>
      <c r="E651" s="304">
        <f t="shared" si="171"/>
        <v>1564.9928876244662</v>
      </c>
      <c r="F651" s="304">
        <f t="shared" si="172"/>
        <v>92.6031294452347</v>
      </c>
      <c r="G651" s="101">
        <v>75</v>
      </c>
      <c r="H651" s="305">
        <f t="shared" si="173"/>
        <v>6362.7524893314367</v>
      </c>
      <c r="I651" s="309">
        <f t="shared" si="174"/>
        <v>11.273099999999999</v>
      </c>
      <c r="J651" s="329">
        <f t="shared" si="184"/>
        <v>93.733333333333334</v>
      </c>
      <c r="K651" s="302">
        <v>21700</v>
      </c>
      <c r="L651" s="307">
        <f t="shared" si="169"/>
        <v>2778.0938833570408</v>
      </c>
      <c r="M651" s="304">
        <f t="shared" si="175"/>
        <v>938.99573257467966</v>
      </c>
      <c r="N651" s="304">
        <f t="shared" si="176"/>
        <v>55.56187766714082</v>
      </c>
      <c r="O651" s="308">
        <v>45</v>
      </c>
      <c r="P651" s="305">
        <f t="shared" si="177"/>
        <v>3817.6514935988612</v>
      </c>
      <c r="Q651" s="309">
        <f t="shared" si="178"/>
        <v>6.7638999999999996</v>
      </c>
      <c r="R651" s="367">
        <f t="shared" si="185"/>
        <v>140.6</v>
      </c>
      <c r="S651" s="302">
        <v>21700</v>
      </c>
      <c r="T651" s="307">
        <f t="shared" si="170"/>
        <v>1852.0625889046942</v>
      </c>
      <c r="U651" s="101">
        <f t="shared" si="179"/>
        <v>625.99715504978656</v>
      </c>
      <c r="V651" s="304">
        <f t="shared" si="180"/>
        <v>37.041251778093887</v>
      </c>
      <c r="W651" s="308">
        <v>30</v>
      </c>
      <c r="X651" s="305">
        <f t="shared" si="181"/>
        <v>2545.1009957325746</v>
      </c>
      <c r="Y651" s="309">
        <f t="shared" si="182"/>
        <v>4.5091999999999999</v>
      </c>
    </row>
    <row r="652" spans="1:25" ht="15.75" customHeight="1" x14ac:dyDescent="0.2">
      <c r="A652" s="424">
        <v>635</v>
      </c>
      <c r="B652" s="301">
        <f t="shared" si="183"/>
        <v>56.24</v>
      </c>
      <c r="C652" s="302">
        <v>21700</v>
      </c>
      <c r="D652" s="303">
        <f t="shared" si="168"/>
        <v>4630.156472261735</v>
      </c>
      <c r="E652" s="304">
        <f t="shared" si="171"/>
        <v>1564.9928876244662</v>
      </c>
      <c r="F652" s="304">
        <f t="shared" si="172"/>
        <v>92.6031294452347</v>
      </c>
      <c r="G652" s="101">
        <v>75</v>
      </c>
      <c r="H652" s="305">
        <f t="shared" si="173"/>
        <v>6362.7524893314367</v>
      </c>
      <c r="I652" s="309">
        <f t="shared" si="174"/>
        <v>11.290900000000001</v>
      </c>
      <c r="J652" s="329">
        <f t="shared" si="184"/>
        <v>93.733333333333334</v>
      </c>
      <c r="K652" s="302">
        <v>21700</v>
      </c>
      <c r="L652" s="307">
        <f t="shared" si="169"/>
        <v>2778.0938833570408</v>
      </c>
      <c r="M652" s="304">
        <f t="shared" si="175"/>
        <v>938.99573257467966</v>
      </c>
      <c r="N652" s="304">
        <f t="shared" si="176"/>
        <v>55.56187766714082</v>
      </c>
      <c r="O652" s="308">
        <v>45</v>
      </c>
      <c r="P652" s="305">
        <f t="shared" si="177"/>
        <v>3817.6514935988612</v>
      </c>
      <c r="Q652" s="309">
        <f t="shared" si="178"/>
        <v>6.7744999999999997</v>
      </c>
      <c r="R652" s="367">
        <f t="shared" si="185"/>
        <v>140.6</v>
      </c>
      <c r="S652" s="302">
        <v>21700</v>
      </c>
      <c r="T652" s="307">
        <f t="shared" si="170"/>
        <v>1852.0625889046942</v>
      </c>
      <c r="U652" s="101">
        <f t="shared" si="179"/>
        <v>625.99715504978656</v>
      </c>
      <c r="V652" s="304">
        <f t="shared" si="180"/>
        <v>37.041251778093887</v>
      </c>
      <c r="W652" s="308">
        <v>30</v>
      </c>
      <c r="X652" s="305">
        <f t="shared" si="181"/>
        <v>2545.1009957325746</v>
      </c>
      <c r="Y652" s="309">
        <f t="shared" si="182"/>
        <v>4.5164</v>
      </c>
    </row>
    <row r="653" spans="1:25" ht="15.75" customHeight="1" x14ac:dyDescent="0.2">
      <c r="A653" s="424">
        <v>636</v>
      </c>
      <c r="B653" s="301">
        <f t="shared" si="183"/>
        <v>56.24</v>
      </c>
      <c r="C653" s="302">
        <v>21700</v>
      </c>
      <c r="D653" s="303">
        <f t="shared" si="168"/>
        <v>4630.156472261735</v>
      </c>
      <c r="E653" s="304">
        <f t="shared" si="171"/>
        <v>1564.9928876244662</v>
      </c>
      <c r="F653" s="304">
        <f t="shared" si="172"/>
        <v>92.6031294452347</v>
      </c>
      <c r="G653" s="101">
        <v>75</v>
      </c>
      <c r="H653" s="305">
        <f t="shared" si="173"/>
        <v>6362.7524893314367</v>
      </c>
      <c r="I653" s="309">
        <f t="shared" si="174"/>
        <v>11.3087</v>
      </c>
      <c r="J653" s="329">
        <f t="shared" si="184"/>
        <v>93.733333333333334</v>
      </c>
      <c r="K653" s="302">
        <v>21700</v>
      </c>
      <c r="L653" s="307">
        <f t="shared" si="169"/>
        <v>2778.0938833570408</v>
      </c>
      <c r="M653" s="304">
        <f t="shared" si="175"/>
        <v>938.99573257467966</v>
      </c>
      <c r="N653" s="304">
        <f t="shared" si="176"/>
        <v>55.56187766714082</v>
      </c>
      <c r="O653" s="308">
        <v>45</v>
      </c>
      <c r="P653" s="305">
        <f t="shared" si="177"/>
        <v>3817.6514935988612</v>
      </c>
      <c r="Q653" s="309">
        <f t="shared" si="178"/>
        <v>6.7851999999999997</v>
      </c>
      <c r="R653" s="367">
        <f t="shared" si="185"/>
        <v>140.6</v>
      </c>
      <c r="S653" s="302">
        <v>21700</v>
      </c>
      <c r="T653" s="307">
        <f t="shared" si="170"/>
        <v>1852.0625889046942</v>
      </c>
      <c r="U653" s="101">
        <f t="shared" si="179"/>
        <v>625.99715504978656</v>
      </c>
      <c r="V653" s="304">
        <f t="shared" si="180"/>
        <v>37.041251778093887</v>
      </c>
      <c r="W653" s="308">
        <v>30</v>
      </c>
      <c r="X653" s="305">
        <f t="shared" si="181"/>
        <v>2545.1009957325746</v>
      </c>
      <c r="Y653" s="309">
        <f t="shared" si="182"/>
        <v>4.5235000000000003</v>
      </c>
    </row>
    <row r="654" spans="1:25" ht="15.75" customHeight="1" x14ac:dyDescent="0.2">
      <c r="A654" s="424">
        <v>637</v>
      </c>
      <c r="B654" s="301">
        <f t="shared" si="183"/>
        <v>56.24</v>
      </c>
      <c r="C654" s="302">
        <v>21700</v>
      </c>
      <c r="D654" s="303">
        <f t="shared" si="168"/>
        <v>4630.156472261735</v>
      </c>
      <c r="E654" s="304">
        <f t="shared" si="171"/>
        <v>1564.9928876244662</v>
      </c>
      <c r="F654" s="304">
        <f t="shared" si="172"/>
        <v>92.6031294452347</v>
      </c>
      <c r="G654" s="101">
        <v>75</v>
      </c>
      <c r="H654" s="305">
        <f t="shared" si="173"/>
        <v>6362.7524893314367</v>
      </c>
      <c r="I654" s="309">
        <f t="shared" si="174"/>
        <v>11.326499999999999</v>
      </c>
      <c r="J654" s="329">
        <f t="shared" si="184"/>
        <v>93.733333333333334</v>
      </c>
      <c r="K654" s="302">
        <v>21700</v>
      </c>
      <c r="L654" s="307">
        <f t="shared" si="169"/>
        <v>2778.0938833570408</v>
      </c>
      <c r="M654" s="304">
        <f t="shared" si="175"/>
        <v>938.99573257467966</v>
      </c>
      <c r="N654" s="304">
        <f t="shared" si="176"/>
        <v>55.56187766714082</v>
      </c>
      <c r="O654" s="308">
        <v>45</v>
      </c>
      <c r="P654" s="305">
        <f t="shared" si="177"/>
        <v>3817.6514935988612</v>
      </c>
      <c r="Q654" s="309">
        <f t="shared" si="178"/>
        <v>6.7958999999999996</v>
      </c>
      <c r="R654" s="367">
        <f t="shared" si="185"/>
        <v>140.6</v>
      </c>
      <c r="S654" s="302">
        <v>21700</v>
      </c>
      <c r="T654" s="307">
        <f t="shared" si="170"/>
        <v>1852.0625889046942</v>
      </c>
      <c r="U654" s="101">
        <f t="shared" si="179"/>
        <v>625.99715504978656</v>
      </c>
      <c r="V654" s="304">
        <f t="shared" si="180"/>
        <v>37.041251778093887</v>
      </c>
      <c r="W654" s="308">
        <v>30</v>
      </c>
      <c r="X654" s="305">
        <f t="shared" si="181"/>
        <v>2545.1009957325746</v>
      </c>
      <c r="Y654" s="309">
        <f t="shared" si="182"/>
        <v>4.5305999999999997</v>
      </c>
    </row>
    <row r="655" spans="1:25" ht="15.75" customHeight="1" x14ac:dyDescent="0.2">
      <c r="A655" s="424">
        <v>638</v>
      </c>
      <c r="B655" s="301">
        <f t="shared" si="183"/>
        <v>56.24</v>
      </c>
      <c r="C655" s="302">
        <v>21700</v>
      </c>
      <c r="D655" s="303">
        <f t="shared" si="168"/>
        <v>4630.156472261735</v>
      </c>
      <c r="E655" s="304">
        <f t="shared" si="171"/>
        <v>1564.9928876244662</v>
      </c>
      <c r="F655" s="304">
        <f t="shared" si="172"/>
        <v>92.6031294452347</v>
      </c>
      <c r="G655" s="101">
        <v>75</v>
      </c>
      <c r="H655" s="305">
        <f t="shared" si="173"/>
        <v>6362.7524893314367</v>
      </c>
      <c r="I655" s="309">
        <f t="shared" si="174"/>
        <v>11.344200000000001</v>
      </c>
      <c r="J655" s="329">
        <f t="shared" si="184"/>
        <v>93.733333333333334</v>
      </c>
      <c r="K655" s="302">
        <v>21700</v>
      </c>
      <c r="L655" s="307">
        <f t="shared" si="169"/>
        <v>2778.0938833570408</v>
      </c>
      <c r="M655" s="304">
        <f t="shared" si="175"/>
        <v>938.99573257467966</v>
      </c>
      <c r="N655" s="304">
        <f t="shared" si="176"/>
        <v>55.56187766714082</v>
      </c>
      <c r="O655" s="308">
        <v>45</v>
      </c>
      <c r="P655" s="305">
        <f t="shared" si="177"/>
        <v>3817.6514935988612</v>
      </c>
      <c r="Q655" s="309">
        <f t="shared" si="178"/>
        <v>6.8064999999999998</v>
      </c>
      <c r="R655" s="367">
        <f t="shared" si="185"/>
        <v>140.6</v>
      </c>
      <c r="S655" s="302">
        <v>21700</v>
      </c>
      <c r="T655" s="307">
        <f t="shared" si="170"/>
        <v>1852.0625889046942</v>
      </c>
      <c r="U655" s="101">
        <f t="shared" si="179"/>
        <v>625.99715504978656</v>
      </c>
      <c r="V655" s="304">
        <f t="shared" si="180"/>
        <v>37.041251778093887</v>
      </c>
      <c r="W655" s="308">
        <v>30</v>
      </c>
      <c r="X655" s="305">
        <f t="shared" si="181"/>
        <v>2545.1009957325746</v>
      </c>
      <c r="Y655" s="309">
        <f t="shared" si="182"/>
        <v>4.5377000000000001</v>
      </c>
    </row>
    <row r="656" spans="1:25" ht="15.75" customHeight="1" x14ac:dyDescent="0.2">
      <c r="A656" s="424">
        <v>639</v>
      </c>
      <c r="B656" s="301">
        <f t="shared" si="183"/>
        <v>56.24</v>
      </c>
      <c r="C656" s="302">
        <v>21700</v>
      </c>
      <c r="D656" s="303">
        <f t="shared" si="168"/>
        <v>4630.156472261735</v>
      </c>
      <c r="E656" s="304">
        <f t="shared" si="171"/>
        <v>1564.9928876244662</v>
      </c>
      <c r="F656" s="304">
        <f t="shared" si="172"/>
        <v>92.6031294452347</v>
      </c>
      <c r="G656" s="101">
        <v>75</v>
      </c>
      <c r="H656" s="305">
        <f t="shared" si="173"/>
        <v>6362.7524893314367</v>
      </c>
      <c r="I656" s="309">
        <f t="shared" si="174"/>
        <v>11.362</v>
      </c>
      <c r="J656" s="329">
        <f t="shared" si="184"/>
        <v>93.733333333333334</v>
      </c>
      <c r="K656" s="302">
        <v>21700</v>
      </c>
      <c r="L656" s="307">
        <f t="shared" si="169"/>
        <v>2778.0938833570408</v>
      </c>
      <c r="M656" s="304">
        <f t="shared" si="175"/>
        <v>938.99573257467966</v>
      </c>
      <c r="N656" s="304">
        <f t="shared" si="176"/>
        <v>55.56187766714082</v>
      </c>
      <c r="O656" s="308">
        <v>45</v>
      </c>
      <c r="P656" s="305">
        <f t="shared" si="177"/>
        <v>3817.6514935988612</v>
      </c>
      <c r="Q656" s="309">
        <f t="shared" si="178"/>
        <v>6.8171999999999997</v>
      </c>
      <c r="R656" s="367">
        <f t="shared" si="185"/>
        <v>140.6</v>
      </c>
      <c r="S656" s="302">
        <v>21700</v>
      </c>
      <c r="T656" s="307">
        <f t="shared" si="170"/>
        <v>1852.0625889046942</v>
      </c>
      <c r="U656" s="101">
        <f t="shared" si="179"/>
        <v>625.99715504978656</v>
      </c>
      <c r="V656" s="304">
        <f t="shared" si="180"/>
        <v>37.041251778093887</v>
      </c>
      <c r="W656" s="308">
        <v>30</v>
      </c>
      <c r="X656" s="305">
        <f t="shared" si="181"/>
        <v>2545.1009957325746</v>
      </c>
      <c r="Y656" s="309">
        <f t="shared" si="182"/>
        <v>4.5448000000000004</v>
      </c>
    </row>
    <row r="657" spans="1:25" ht="15.75" customHeight="1" x14ac:dyDescent="0.2">
      <c r="A657" s="283">
        <v>640</v>
      </c>
      <c r="B657" s="301">
        <f t="shared" si="183"/>
        <v>56.24</v>
      </c>
      <c r="C657" s="302">
        <v>21700</v>
      </c>
      <c r="D657" s="303">
        <f t="shared" si="168"/>
        <v>4630.156472261735</v>
      </c>
      <c r="E657" s="304">
        <f t="shared" si="171"/>
        <v>1564.9928876244662</v>
      </c>
      <c r="F657" s="304">
        <f t="shared" si="172"/>
        <v>92.6031294452347</v>
      </c>
      <c r="G657" s="101">
        <v>75</v>
      </c>
      <c r="H657" s="305">
        <f t="shared" si="173"/>
        <v>6362.7524893314367</v>
      </c>
      <c r="I657" s="309">
        <f t="shared" si="174"/>
        <v>11.379799999999999</v>
      </c>
      <c r="J657" s="329">
        <f t="shared" si="184"/>
        <v>93.733333333333334</v>
      </c>
      <c r="K657" s="302">
        <v>21700</v>
      </c>
      <c r="L657" s="307">
        <f t="shared" si="169"/>
        <v>2778.0938833570408</v>
      </c>
      <c r="M657" s="304">
        <f t="shared" si="175"/>
        <v>938.99573257467966</v>
      </c>
      <c r="N657" s="304">
        <f t="shared" si="176"/>
        <v>55.56187766714082</v>
      </c>
      <c r="O657" s="308">
        <v>45</v>
      </c>
      <c r="P657" s="305">
        <f t="shared" si="177"/>
        <v>3817.6514935988612</v>
      </c>
      <c r="Q657" s="309">
        <f t="shared" si="178"/>
        <v>6.8278999999999996</v>
      </c>
      <c r="R657" s="367">
        <f t="shared" si="185"/>
        <v>140.6</v>
      </c>
      <c r="S657" s="302">
        <v>21700</v>
      </c>
      <c r="T657" s="307">
        <f t="shared" si="170"/>
        <v>1852.0625889046942</v>
      </c>
      <c r="U657" s="101">
        <f t="shared" si="179"/>
        <v>625.99715504978656</v>
      </c>
      <c r="V657" s="304">
        <f t="shared" si="180"/>
        <v>37.041251778093887</v>
      </c>
      <c r="W657" s="308">
        <v>30</v>
      </c>
      <c r="X657" s="305">
        <f t="shared" si="181"/>
        <v>2545.1009957325746</v>
      </c>
      <c r="Y657" s="309">
        <f t="shared" si="182"/>
        <v>4.5518999999999998</v>
      </c>
    </row>
    <row r="658" spans="1:25" ht="15.75" customHeight="1" x14ac:dyDescent="0.2">
      <c r="A658" s="424">
        <v>641</v>
      </c>
      <c r="B658" s="301">
        <f t="shared" si="183"/>
        <v>56.24</v>
      </c>
      <c r="C658" s="302">
        <v>21700</v>
      </c>
      <c r="D658" s="303">
        <f t="shared" ref="D658:D721" si="186">12*(1/B658*C658)</f>
        <v>4630.156472261735</v>
      </c>
      <c r="E658" s="304">
        <f t="shared" si="171"/>
        <v>1564.9928876244662</v>
      </c>
      <c r="F658" s="304">
        <f t="shared" si="172"/>
        <v>92.6031294452347</v>
      </c>
      <c r="G658" s="101">
        <v>75</v>
      </c>
      <c r="H658" s="305">
        <f t="shared" si="173"/>
        <v>6362.7524893314367</v>
      </c>
      <c r="I658" s="309">
        <f t="shared" si="174"/>
        <v>11.397600000000001</v>
      </c>
      <c r="J658" s="329">
        <f t="shared" si="184"/>
        <v>93.733333333333334</v>
      </c>
      <c r="K658" s="302">
        <v>21700</v>
      </c>
      <c r="L658" s="307">
        <f t="shared" ref="L658:L721" si="187">12*(1/J658*K658)</f>
        <v>2778.0938833570408</v>
      </c>
      <c r="M658" s="304">
        <f t="shared" si="175"/>
        <v>938.99573257467966</v>
      </c>
      <c r="N658" s="304">
        <f t="shared" si="176"/>
        <v>55.56187766714082</v>
      </c>
      <c r="O658" s="308">
        <v>45</v>
      </c>
      <c r="P658" s="305">
        <f t="shared" si="177"/>
        <v>3817.6514935988612</v>
      </c>
      <c r="Q658" s="309">
        <f t="shared" si="178"/>
        <v>6.8384999999999998</v>
      </c>
      <c r="R658" s="367">
        <f t="shared" si="185"/>
        <v>140.6</v>
      </c>
      <c r="S658" s="302">
        <v>21700</v>
      </c>
      <c r="T658" s="307">
        <f t="shared" ref="T658:T721" si="188">12*(1/R658*S658)</f>
        <v>1852.0625889046942</v>
      </c>
      <c r="U658" s="101">
        <f t="shared" si="179"/>
        <v>625.99715504978656</v>
      </c>
      <c r="V658" s="304">
        <f t="shared" si="180"/>
        <v>37.041251778093887</v>
      </c>
      <c r="W658" s="308">
        <v>30</v>
      </c>
      <c r="X658" s="305">
        <f t="shared" si="181"/>
        <v>2545.1009957325746</v>
      </c>
      <c r="Y658" s="309">
        <f t="shared" si="182"/>
        <v>4.5590000000000002</v>
      </c>
    </row>
    <row r="659" spans="1:25" ht="15.75" customHeight="1" x14ac:dyDescent="0.2">
      <c r="A659" s="424">
        <v>642</v>
      </c>
      <c r="B659" s="301">
        <f t="shared" si="183"/>
        <v>56.24</v>
      </c>
      <c r="C659" s="302">
        <v>21700</v>
      </c>
      <c r="D659" s="303">
        <f t="shared" si="186"/>
        <v>4630.156472261735</v>
      </c>
      <c r="E659" s="304">
        <f t="shared" ref="E659:E722" si="189">D659*33.8%</f>
        <v>1564.9928876244662</v>
      </c>
      <c r="F659" s="304">
        <f t="shared" ref="F659:F722" si="190">D659*2%</f>
        <v>92.6031294452347</v>
      </c>
      <c r="G659" s="101">
        <v>75</v>
      </c>
      <c r="H659" s="305">
        <f t="shared" ref="H659:H722" si="191">SUM(D659:G659)</f>
        <v>6362.7524893314367</v>
      </c>
      <c r="I659" s="309">
        <f t="shared" ref="I659:I722" si="192">ROUND(A659/B659,4)</f>
        <v>11.4154</v>
      </c>
      <c r="J659" s="329">
        <f t="shared" si="184"/>
        <v>93.733333333333334</v>
      </c>
      <c r="K659" s="302">
        <v>21700</v>
      </c>
      <c r="L659" s="307">
        <f t="shared" si="187"/>
        <v>2778.0938833570408</v>
      </c>
      <c r="M659" s="304">
        <f t="shared" ref="M659:M722" si="193">L659*33.8%</f>
        <v>938.99573257467966</v>
      </c>
      <c r="N659" s="304">
        <f t="shared" ref="N659:N722" si="194">L659*2%</f>
        <v>55.56187766714082</v>
      </c>
      <c r="O659" s="308">
        <v>45</v>
      </c>
      <c r="P659" s="305">
        <f t="shared" ref="P659:P722" si="195">SUM(L659:O659)</f>
        <v>3817.6514935988612</v>
      </c>
      <c r="Q659" s="309">
        <f t="shared" ref="Q659:Q722" si="196">ROUND(A659/J659,4)</f>
        <v>6.8491999999999997</v>
      </c>
      <c r="R659" s="367">
        <f t="shared" si="185"/>
        <v>140.6</v>
      </c>
      <c r="S659" s="302">
        <v>21700</v>
      </c>
      <c r="T659" s="307">
        <f t="shared" si="188"/>
        <v>1852.0625889046942</v>
      </c>
      <c r="U659" s="101">
        <f t="shared" ref="U659:U722" si="197">T659*33.8%</f>
        <v>625.99715504978656</v>
      </c>
      <c r="V659" s="304">
        <f t="shared" ref="V659:V722" si="198">T659*2%</f>
        <v>37.041251778093887</v>
      </c>
      <c r="W659" s="308">
        <v>30</v>
      </c>
      <c r="X659" s="305">
        <f t="shared" ref="X659:X722" si="199">SUM(T659:W659)</f>
        <v>2545.1009957325746</v>
      </c>
      <c r="Y659" s="309">
        <f t="shared" ref="Y659:Y722" si="200">ROUND(A659/R659,4)</f>
        <v>4.5660999999999996</v>
      </c>
    </row>
    <row r="660" spans="1:25" ht="15.75" customHeight="1" x14ac:dyDescent="0.2">
      <c r="A660" s="424">
        <v>643</v>
      </c>
      <c r="B660" s="301">
        <f t="shared" si="183"/>
        <v>56.24</v>
      </c>
      <c r="C660" s="302">
        <v>21700</v>
      </c>
      <c r="D660" s="303">
        <f t="shared" si="186"/>
        <v>4630.156472261735</v>
      </c>
      <c r="E660" s="304">
        <f t="shared" si="189"/>
        <v>1564.9928876244662</v>
      </c>
      <c r="F660" s="304">
        <f t="shared" si="190"/>
        <v>92.6031294452347</v>
      </c>
      <c r="G660" s="101">
        <v>75</v>
      </c>
      <c r="H660" s="305">
        <f t="shared" si="191"/>
        <v>6362.7524893314367</v>
      </c>
      <c r="I660" s="309">
        <f t="shared" si="192"/>
        <v>11.4331</v>
      </c>
      <c r="J660" s="329">
        <f t="shared" si="184"/>
        <v>93.733333333333334</v>
      </c>
      <c r="K660" s="302">
        <v>21700</v>
      </c>
      <c r="L660" s="307">
        <f t="shared" si="187"/>
        <v>2778.0938833570408</v>
      </c>
      <c r="M660" s="304">
        <f t="shared" si="193"/>
        <v>938.99573257467966</v>
      </c>
      <c r="N660" s="304">
        <f t="shared" si="194"/>
        <v>55.56187766714082</v>
      </c>
      <c r="O660" s="308">
        <v>45</v>
      </c>
      <c r="P660" s="305">
        <f t="shared" si="195"/>
        <v>3817.6514935988612</v>
      </c>
      <c r="Q660" s="309">
        <f t="shared" si="196"/>
        <v>6.8598999999999997</v>
      </c>
      <c r="R660" s="367">
        <f t="shared" si="185"/>
        <v>140.6</v>
      </c>
      <c r="S660" s="302">
        <v>21700</v>
      </c>
      <c r="T660" s="307">
        <f t="shared" si="188"/>
        <v>1852.0625889046942</v>
      </c>
      <c r="U660" s="101">
        <f t="shared" si="197"/>
        <v>625.99715504978656</v>
      </c>
      <c r="V660" s="304">
        <f t="shared" si="198"/>
        <v>37.041251778093887</v>
      </c>
      <c r="W660" s="308">
        <v>30</v>
      </c>
      <c r="X660" s="305">
        <f t="shared" si="199"/>
        <v>2545.1009957325746</v>
      </c>
      <c r="Y660" s="309">
        <f t="shared" si="200"/>
        <v>4.5732999999999997</v>
      </c>
    </row>
    <row r="661" spans="1:25" ht="15.75" customHeight="1" x14ac:dyDescent="0.2">
      <c r="A661" s="424">
        <v>644</v>
      </c>
      <c r="B661" s="301">
        <f t="shared" si="183"/>
        <v>56.24</v>
      </c>
      <c r="C661" s="302">
        <v>21700</v>
      </c>
      <c r="D661" s="303">
        <f t="shared" si="186"/>
        <v>4630.156472261735</v>
      </c>
      <c r="E661" s="304">
        <f t="shared" si="189"/>
        <v>1564.9928876244662</v>
      </c>
      <c r="F661" s="304">
        <f t="shared" si="190"/>
        <v>92.6031294452347</v>
      </c>
      <c r="G661" s="101">
        <v>75</v>
      </c>
      <c r="H661" s="305">
        <f t="shared" si="191"/>
        <v>6362.7524893314367</v>
      </c>
      <c r="I661" s="309">
        <f t="shared" si="192"/>
        <v>11.450900000000001</v>
      </c>
      <c r="J661" s="329">
        <f t="shared" si="184"/>
        <v>93.733333333333334</v>
      </c>
      <c r="K661" s="302">
        <v>21700</v>
      </c>
      <c r="L661" s="307">
        <f t="shared" si="187"/>
        <v>2778.0938833570408</v>
      </c>
      <c r="M661" s="304">
        <f t="shared" si="193"/>
        <v>938.99573257467966</v>
      </c>
      <c r="N661" s="304">
        <f t="shared" si="194"/>
        <v>55.56187766714082</v>
      </c>
      <c r="O661" s="308">
        <v>45</v>
      </c>
      <c r="P661" s="305">
        <f t="shared" si="195"/>
        <v>3817.6514935988612</v>
      </c>
      <c r="Q661" s="309">
        <f t="shared" si="196"/>
        <v>6.8705999999999996</v>
      </c>
      <c r="R661" s="367">
        <f t="shared" si="185"/>
        <v>140.6</v>
      </c>
      <c r="S661" s="302">
        <v>21700</v>
      </c>
      <c r="T661" s="307">
        <f t="shared" si="188"/>
        <v>1852.0625889046942</v>
      </c>
      <c r="U661" s="101">
        <f t="shared" si="197"/>
        <v>625.99715504978656</v>
      </c>
      <c r="V661" s="304">
        <f t="shared" si="198"/>
        <v>37.041251778093887</v>
      </c>
      <c r="W661" s="308">
        <v>30</v>
      </c>
      <c r="X661" s="305">
        <f t="shared" si="199"/>
        <v>2545.1009957325746</v>
      </c>
      <c r="Y661" s="309">
        <f t="shared" si="200"/>
        <v>4.5804</v>
      </c>
    </row>
    <row r="662" spans="1:25" ht="15.75" customHeight="1" x14ac:dyDescent="0.2">
      <c r="A662" s="424">
        <v>645</v>
      </c>
      <c r="B662" s="301">
        <f t="shared" si="183"/>
        <v>56.24</v>
      </c>
      <c r="C662" s="302">
        <v>21700</v>
      </c>
      <c r="D662" s="303">
        <f t="shared" si="186"/>
        <v>4630.156472261735</v>
      </c>
      <c r="E662" s="304">
        <f t="shared" si="189"/>
        <v>1564.9928876244662</v>
      </c>
      <c r="F662" s="304">
        <f t="shared" si="190"/>
        <v>92.6031294452347</v>
      </c>
      <c r="G662" s="101">
        <v>75</v>
      </c>
      <c r="H662" s="305">
        <f t="shared" si="191"/>
        <v>6362.7524893314367</v>
      </c>
      <c r="I662" s="309">
        <f t="shared" si="192"/>
        <v>11.4687</v>
      </c>
      <c r="J662" s="329">
        <f t="shared" si="184"/>
        <v>93.733333333333334</v>
      </c>
      <c r="K662" s="302">
        <v>21700</v>
      </c>
      <c r="L662" s="307">
        <f t="shared" si="187"/>
        <v>2778.0938833570408</v>
      </c>
      <c r="M662" s="304">
        <f t="shared" si="193"/>
        <v>938.99573257467966</v>
      </c>
      <c r="N662" s="304">
        <f t="shared" si="194"/>
        <v>55.56187766714082</v>
      </c>
      <c r="O662" s="308">
        <v>45</v>
      </c>
      <c r="P662" s="305">
        <f t="shared" si="195"/>
        <v>3817.6514935988612</v>
      </c>
      <c r="Q662" s="309">
        <f t="shared" si="196"/>
        <v>6.8811999999999998</v>
      </c>
      <c r="R662" s="367">
        <f t="shared" si="185"/>
        <v>140.6</v>
      </c>
      <c r="S662" s="302">
        <v>21700</v>
      </c>
      <c r="T662" s="307">
        <f t="shared" si="188"/>
        <v>1852.0625889046942</v>
      </c>
      <c r="U662" s="101">
        <f t="shared" si="197"/>
        <v>625.99715504978656</v>
      </c>
      <c r="V662" s="304">
        <f t="shared" si="198"/>
        <v>37.041251778093887</v>
      </c>
      <c r="W662" s="308">
        <v>30</v>
      </c>
      <c r="X662" s="305">
        <f t="shared" si="199"/>
        <v>2545.1009957325746</v>
      </c>
      <c r="Y662" s="309">
        <f t="shared" si="200"/>
        <v>4.5875000000000004</v>
      </c>
    </row>
    <row r="663" spans="1:25" ht="15.75" customHeight="1" x14ac:dyDescent="0.2">
      <c r="A663" s="424">
        <v>646</v>
      </c>
      <c r="B663" s="301">
        <f t="shared" si="183"/>
        <v>56.24</v>
      </c>
      <c r="C663" s="302">
        <v>21700</v>
      </c>
      <c r="D663" s="303">
        <f t="shared" si="186"/>
        <v>4630.156472261735</v>
      </c>
      <c r="E663" s="304">
        <f t="shared" si="189"/>
        <v>1564.9928876244662</v>
      </c>
      <c r="F663" s="304">
        <f t="shared" si="190"/>
        <v>92.6031294452347</v>
      </c>
      <c r="G663" s="101">
        <v>75</v>
      </c>
      <c r="H663" s="305">
        <f t="shared" si="191"/>
        <v>6362.7524893314367</v>
      </c>
      <c r="I663" s="309">
        <f t="shared" si="192"/>
        <v>11.486499999999999</v>
      </c>
      <c r="J663" s="329">
        <f t="shared" si="184"/>
        <v>93.733333333333334</v>
      </c>
      <c r="K663" s="302">
        <v>21700</v>
      </c>
      <c r="L663" s="307">
        <f t="shared" si="187"/>
        <v>2778.0938833570408</v>
      </c>
      <c r="M663" s="304">
        <f t="shared" si="193"/>
        <v>938.99573257467966</v>
      </c>
      <c r="N663" s="304">
        <f t="shared" si="194"/>
        <v>55.56187766714082</v>
      </c>
      <c r="O663" s="308">
        <v>45</v>
      </c>
      <c r="P663" s="305">
        <f t="shared" si="195"/>
        <v>3817.6514935988612</v>
      </c>
      <c r="Q663" s="309">
        <f t="shared" si="196"/>
        <v>6.8918999999999997</v>
      </c>
      <c r="R663" s="367">
        <f t="shared" si="185"/>
        <v>140.6</v>
      </c>
      <c r="S663" s="302">
        <v>21700</v>
      </c>
      <c r="T663" s="307">
        <f t="shared" si="188"/>
        <v>1852.0625889046942</v>
      </c>
      <c r="U663" s="101">
        <f t="shared" si="197"/>
        <v>625.99715504978656</v>
      </c>
      <c r="V663" s="304">
        <f t="shared" si="198"/>
        <v>37.041251778093887</v>
      </c>
      <c r="W663" s="308">
        <v>30</v>
      </c>
      <c r="X663" s="305">
        <f t="shared" si="199"/>
        <v>2545.1009957325746</v>
      </c>
      <c r="Y663" s="309">
        <f t="shared" si="200"/>
        <v>4.5945999999999998</v>
      </c>
    </row>
    <row r="664" spans="1:25" ht="15.75" customHeight="1" x14ac:dyDescent="0.2">
      <c r="A664" s="424">
        <v>647</v>
      </c>
      <c r="B664" s="301">
        <f t="shared" si="183"/>
        <v>56.24</v>
      </c>
      <c r="C664" s="302">
        <v>21700</v>
      </c>
      <c r="D664" s="303">
        <f t="shared" si="186"/>
        <v>4630.156472261735</v>
      </c>
      <c r="E664" s="304">
        <f t="shared" si="189"/>
        <v>1564.9928876244662</v>
      </c>
      <c r="F664" s="304">
        <f t="shared" si="190"/>
        <v>92.6031294452347</v>
      </c>
      <c r="G664" s="101">
        <v>75</v>
      </c>
      <c r="H664" s="305">
        <f t="shared" si="191"/>
        <v>6362.7524893314367</v>
      </c>
      <c r="I664" s="309">
        <f t="shared" si="192"/>
        <v>11.504300000000001</v>
      </c>
      <c r="J664" s="329">
        <f t="shared" si="184"/>
        <v>93.733333333333334</v>
      </c>
      <c r="K664" s="302">
        <v>21700</v>
      </c>
      <c r="L664" s="307">
        <f t="shared" si="187"/>
        <v>2778.0938833570408</v>
      </c>
      <c r="M664" s="304">
        <f t="shared" si="193"/>
        <v>938.99573257467966</v>
      </c>
      <c r="N664" s="304">
        <f t="shared" si="194"/>
        <v>55.56187766714082</v>
      </c>
      <c r="O664" s="308">
        <v>45</v>
      </c>
      <c r="P664" s="305">
        <f t="shared" si="195"/>
        <v>3817.6514935988612</v>
      </c>
      <c r="Q664" s="309">
        <f t="shared" si="196"/>
        <v>6.9025999999999996</v>
      </c>
      <c r="R664" s="367">
        <f t="shared" si="185"/>
        <v>140.6</v>
      </c>
      <c r="S664" s="302">
        <v>21700</v>
      </c>
      <c r="T664" s="307">
        <f t="shared" si="188"/>
        <v>1852.0625889046942</v>
      </c>
      <c r="U664" s="101">
        <f t="shared" si="197"/>
        <v>625.99715504978656</v>
      </c>
      <c r="V664" s="304">
        <f t="shared" si="198"/>
        <v>37.041251778093887</v>
      </c>
      <c r="W664" s="308">
        <v>30</v>
      </c>
      <c r="X664" s="305">
        <f t="shared" si="199"/>
        <v>2545.1009957325746</v>
      </c>
      <c r="Y664" s="309">
        <f t="shared" si="200"/>
        <v>4.6017000000000001</v>
      </c>
    </row>
    <row r="665" spans="1:25" ht="15.75" customHeight="1" x14ac:dyDescent="0.2">
      <c r="A665" s="424">
        <v>648</v>
      </c>
      <c r="B665" s="301">
        <f t="shared" si="183"/>
        <v>56.24</v>
      </c>
      <c r="C665" s="302">
        <v>21700</v>
      </c>
      <c r="D665" s="303">
        <f t="shared" si="186"/>
        <v>4630.156472261735</v>
      </c>
      <c r="E665" s="304">
        <f t="shared" si="189"/>
        <v>1564.9928876244662</v>
      </c>
      <c r="F665" s="304">
        <f t="shared" si="190"/>
        <v>92.6031294452347</v>
      </c>
      <c r="G665" s="101">
        <v>75</v>
      </c>
      <c r="H665" s="305">
        <f t="shared" si="191"/>
        <v>6362.7524893314367</v>
      </c>
      <c r="I665" s="309">
        <f t="shared" si="192"/>
        <v>11.522</v>
      </c>
      <c r="J665" s="329">
        <f t="shared" si="184"/>
        <v>93.733333333333334</v>
      </c>
      <c r="K665" s="302">
        <v>21700</v>
      </c>
      <c r="L665" s="307">
        <f t="shared" si="187"/>
        <v>2778.0938833570408</v>
      </c>
      <c r="M665" s="304">
        <f t="shared" si="193"/>
        <v>938.99573257467966</v>
      </c>
      <c r="N665" s="304">
        <f t="shared" si="194"/>
        <v>55.56187766714082</v>
      </c>
      <c r="O665" s="308">
        <v>45</v>
      </c>
      <c r="P665" s="305">
        <f t="shared" si="195"/>
        <v>3817.6514935988612</v>
      </c>
      <c r="Q665" s="309">
        <f t="shared" si="196"/>
        <v>6.9131999999999998</v>
      </c>
      <c r="R665" s="367">
        <f t="shared" si="185"/>
        <v>140.6</v>
      </c>
      <c r="S665" s="302">
        <v>21700</v>
      </c>
      <c r="T665" s="307">
        <f t="shared" si="188"/>
        <v>1852.0625889046942</v>
      </c>
      <c r="U665" s="101">
        <f t="shared" si="197"/>
        <v>625.99715504978656</v>
      </c>
      <c r="V665" s="304">
        <f t="shared" si="198"/>
        <v>37.041251778093887</v>
      </c>
      <c r="W665" s="308">
        <v>30</v>
      </c>
      <c r="X665" s="305">
        <f t="shared" si="199"/>
        <v>2545.1009957325746</v>
      </c>
      <c r="Y665" s="309">
        <f t="shared" si="200"/>
        <v>4.6087999999999996</v>
      </c>
    </row>
    <row r="666" spans="1:25" ht="15.75" customHeight="1" x14ac:dyDescent="0.2">
      <c r="A666" s="424">
        <v>649</v>
      </c>
      <c r="B666" s="301">
        <f t="shared" si="183"/>
        <v>56.24</v>
      </c>
      <c r="C666" s="302">
        <v>21700</v>
      </c>
      <c r="D666" s="303">
        <f t="shared" si="186"/>
        <v>4630.156472261735</v>
      </c>
      <c r="E666" s="304">
        <f t="shared" si="189"/>
        <v>1564.9928876244662</v>
      </c>
      <c r="F666" s="304">
        <f t="shared" si="190"/>
        <v>92.6031294452347</v>
      </c>
      <c r="G666" s="101">
        <v>75</v>
      </c>
      <c r="H666" s="305">
        <f t="shared" si="191"/>
        <v>6362.7524893314367</v>
      </c>
      <c r="I666" s="309">
        <f t="shared" si="192"/>
        <v>11.5398</v>
      </c>
      <c r="J666" s="329">
        <f t="shared" si="184"/>
        <v>93.733333333333334</v>
      </c>
      <c r="K666" s="302">
        <v>21700</v>
      </c>
      <c r="L666" s="307">
        <f t="shared" si="187"/>
        <v>2778.0938833570408</v>
      </c>
      <c r="M666" s="304">
        <f t="shared" si="193"/>
        <v>938.99573257467966</v>
      </c>
      <c r="N666" s="304">
        <f t="shared" si="194"/>
        <v>55.56187766714082</v>
      </c>
      <c r="O666" s="308">
        <v>45</v>
      </c>
      <c r="P666" s="305">
        <f t="shared" si="195"/>
        <v>3817.6514935988612</v>
      </c>
      <c r="Q666" s="309">
        <f t="shared" si="196"/>
        <v>6.9238999999999997</v>
      </c>
      <c r="R666" s="367">
        <f t="shared" si="185"/>
        <v>140.6</v>
      </c>
      <c r="S666" s="302">
        <v>21700</v>
      </c>
      <c r="T666" s="307">
        <f t="shared" si="188"/>
        <v>1852.0625889046942</v>
      </c>
      <c r="U666" s="101">
        <f t="shared" si="197"/>
        <v>625.99715504978656</v>
      </c>
      <c r="V666" s="304">
        <f t="shared" si="198"/>
        <v>37.041251778093887</v>
      </c>
      <c r="W666" s="308">
        <v>30</v>
      </c>
      <c r="X666" s="305">
        <f t="shared" si="199"/>
        <v>2545.1009957325746</v>
      </c>
      <c r="Y666" s="309">
        <f t="shared" si="200"/>
        <v>4.6158999999999999</v>
      </c>
    </row>
    <row r="667" spans="1:25" ht="15.75" customHeight="1" x14ac:dyDescent="0.2">
      <c r="A667" s="283">
        <v>650</v>
      </c>
      <c r="B667" s="301">
        <f t="shared" si="183"/>
        <v>56.24</v>
      </c>
      <c r="C667" s="302">
        <v>21700</v>
      </c>
      <c r="D667" s="303">
        <f t="shared" si="186"/>
        <v>4630.156472261735</v>
      </c>
      <c r="E667" s="304">
        <f t="shared" si="189"/>
        <v>1564.9928876244662</v>
      </c>
      <c r="F667" s="304">
        <f t="shared" si="190"/>
        <v>92.6031294452347</v>
      </c>
      <c r="G667" s="101">
        <v>75</v>
      </c>
      <c r="H667" s="305">
        <f t="shared" si="191"/>
        <v>6362.7524893314367</v>
      </c>
      <c r="I667" s="309">
        <f t="shared" si="192"/>
        <v>11.557600000000001</v>
      </c>
      <c r="J667" s="329">
        <f t="shared" si="184"/>
        <v>93.733333333333334</v>
      </c>
      <c r="K667" s="302">
        <v>21700</v>
      </c>
      <c r="L667" s="307">
        <f t="shared" si="187"/>
        <v>2778.0938833570408</v>
      </c>
      <c r="M667" s="304">
        <f t="shared" si="193"/>
        <v>938.99573257467966</v>
      </c>
      <c r="N667" s="304">
        <f t="shared" si="194"/>
        <v>55.56187766714082</v>
      </c>
      <c r="O667" s="308">
        <v>45</v>
      </c>
      <c r="P667" s="305">
        <f t="shared" si="195"/>
        <v>3817.6514935988612</v>
      </c>
      <c r="Q667" s="309">
        <f t="shared" si="196"/>
        <v>6.9345999999999997</v>
      </c>
      <c r="R667" s="367">
        <f t="shared" si="185"/>
        <v>140.6</v>
      </c>
      <c r="S667" s="302">
        <v>21700</v>
      </c>
      <c r="T667" s="307">
        <f t="shared" si="188"/>
        <v>1852.0625889046942</v>
      </c>
      <c r="U667" s="101">
        <f t="shared" si="197"/>
        <v>625.99715504978656</v>
      </c>
      <c r="V667" s="304">
        <f t="shared" si="198"/>
        <v>37.041251778093887</v>
      </c>
      <c r="W667" s="308">
        <v>30</v>
      </c>
      <c r="X667" s="305">
        <f t="shared" si="199"/>
        <v>2545.1009957325746</v>
      </c>
      <c r="Y667" s="309">
        <f t="shared" si="200"/>
        <v>4.6230000000000002</v>
      </c>
    </row>
    <row r="668" spans="1:25" ht="15.75" customHeight="1" x14ac:dyDescent="0.2">
      <c r="A668" s="424">
        <v>651</v>
      </c>
      <c r="B668" s="301">
        <f t="shared" si="183"/>
        <v>56.24</v>
      </c>
      <c r="C668" s="302">
        <v>21700</v>
      </c>
      <c r="D668" s="303">
        <f t="shared" si="186"/>
        <v>4630.156472261735</v>
      </c>
      <c r="E668" s="304">
        <f t="shared" si="189"/>
        <v>1564.9928876244662</v>
      </c>
      <c r="F668" s="304">
        <f t="shared" si="190"/>
        <v>92.6031294452347</v>
      </c>
      <c r="G668" s="101">
        <v>75</v>
      </c>
      <c r="H668" s="305">
        <f t="shared" si="191"/>
        <v>6362.7524893314367</v>
      </c>
      <c r="I668" s="309">
        <f t="shared" si="192"/>
        <v>11.5754</v>
      </c>
      <c r="J668" s="329">
        <f t="shared" si="184"/>
        <v>93.733333333333334</v>
      </c>
      <c r="K668" s="302">
        <v>21700</v>
      </c>
      <c r="L668" s="307">
        <f t="shared" si="187"/>
        <v>2778.0938833570408</v>
      </c>
      <c r="M668" s="304">
        <f t="shared" si="193"/>
        <v>938.99573257467966</v>
      </c>
      <c r="N668" s="304">
        <f t="shared" si="194"/>
        <v>55.56187766714082</v>
      </c>
      <c r="O668" s="308">
        <v>45</v>
      </c>
      <c r="P668" s="305">
        <f t="shared" si="195"/>
        <v>3817.6514935988612</v>
      </c>
      <c r="Q668" s="309">
        <f t="shared" si="196"/>
        <v>6.9451999999999998</v>
      </c>
      <c r="R668" s="367">
        <f t="shared" si="185"/>
        <v>140.6</v>
      </c>
      <c r="S668" s="302">
        <v>21700</v>
      </c>
      <c r="T668" s="307">
        <f t="shared" si="188"/>
        <v>1852.0625889046942</v>
      </c>
      <c r="U668" s="101">
        <f t="shared" si="197"/>
        <v>625.99715504978656</v>
      </c>
      <c r="V668" s="304">
        <f t="shared" si="198"/>
        <v>37.041251778093887</v>
      </c>
      <c r="W668" s="308">
        <v>30</v>
      </c>
      <c r="X668" s="305">
        <f t="shared" si="199"/>
        <v>2545.1009957325746</v>
      </c>
      <c r="Y668" s="309">
        <f t="shared" si="200"/>
        <v>4.6302000000000003</v>
      </c>
    </row>
    <row r="669" spans="1:25" ht="15.75" customHeight="1" x14ac:dyDescent="0.2">
      <c r="A669" s="424">
        <v>652</v>
      </c>
      <c r="B669" s="301">
        <f t="shared" si="183"/>
        <v>56.24</v>
      </c>
      <c r="C669" s="302">
        <v>21700</v>
      </c>
      <c r="D669" s="303">
        <f t="shared" si="186"/>
        <v>4630.156472261735</v>
      </c>
      <c r="E669" s="304">
        <f t="shared" si="189"/>
        <v>1564.9928876244662</v>
      </c>
      <c r="F669" s="304">
        <f t="shared" si="190"/>
        <v>92.6031294452347</v>
      </c>
      <c r="G669" s="101">
        <v>75</v>
      </c>
      <c r="H669" s="305">
        <f t="shared" si="191"/>
        <v>6362.7524893314367</v>
      </c>
      <c r="I669" s="309">
        <f t="shared" si="192"/>
        <v>11.5932</v>
      </c>
      <c r="J669" s="329">
        <f t="shared" si="184"/>
        <v>93.733333333333334</v>
      </c>
      <c r="K669" s="302">
        <v>21700</v>
      </c>
      <c r="L669" s="307">
        <f t="shared" si="187"/>
        <v>2778.0938833570408</v>
      </c>
      <c r="M669" s="304">
        <f t="shared" si="193"/>
        <v>938.99573257467966</v>
      </c>
      <c r="N669" s="304">
        <f t="shared" si="194"/>
        <v>55.56187766714082</v>
      </c>
      <c r="O669" s="308">
        <v>45</v>
      </c>
      <c r="P669" s="305">
        <f t="shared" si="195"/>
        <v>3817.6514935988612</v>
      </c>
      <c r="Q669" s="309">
        <f t="shared" si="196"/>
        <v>6.9558999999999997</v>
      </c>
      <c r="R669" s="367">
        <f t="shared" si="185"/>
        <v>140.6</v>
      </c>
      <c r="S669" s="302">
        <v>21700</v>
      </c>
      <c r="T669" s="307">
        <f t="shared" si="188"/>
        <v>1852.0625889046942</v>
      </c>
      <c r="U669" s="101">
        <f t="shared" si="197"/>
        <v>625.99715504978656</v>
      </c>
      <c r="V669" s="304">
        <f t="shared" si="198"/>
        <v>37.041251778093887</v>
      </c>
      <c r="W669" s="308">
        <v>30</v>
      </c>
      <c r="X669" s="305">
        <f t="shared" si="199"/>
        <v>2545.1009957325746</v>
      </c>
      <c r="Y669" s="309">
        <f t="shared" si="200"/>
        <v>4.6372999999999998</v>
      </c>
    </row>
    <row r="670" spans="1:25" ht="15.75" customHeight="1" x14ac:dyDescent="0.2">
      <c r="A670" s="424">
        <v>653</v>
      </c>
      <c r="B670" s="301">
        <f t="shared" si="183"/>
        <v>56.24</v>
      </c>
      <c r="C670" s="302">
        <v>21700</v>
      </c>
      <c r="D670" s="303">
        <f t="shared" si="186"/>
        <v>4630.156472261735</v>
      </c>
      <c r="E670" s="304">
        <f t="shared" si="189"/>
        <v>1564.9928876244662</v>
      </c>
      <c r="F670" s="304">
        <f t="shared" si="190"/>
        <v>92.6031294452347</v>
      </c>
      <c r="G670" s="101">
        <v>75</v>
      </c>
      <c r="H670" s="305">
        <f t="shared" si="191"/>
        <v>6362.7524893314367</v>
      </c>
      <c r="I670" s="309">
        <f t="shared" si="192"/>
        <v>11.611000000000001</v>
      </c>
      <c r="J670" s="329">
        <f t="shared" si="184"/>
        <v>93.733333333333334</v>
      </c>
      <c r="K670" s="302">
        <v>21700</v>
      </c>
      <c r="L670" s="307">
        <f t="shared" si="187"/>
        <v>2778.0938833570408</v>
      </c>
      <c r="M670" s="304">
        <f t="shared" si="193"/>
        <v>938.99573257467966</v>
      </c>
      <c r="N670" s="304">
        <f t="shared" si="194"/>
        <v>55.56187766714082</v>
      </c>
      <c r="O670" s="308">
        <v>45</v>
      </c>
      <c r="P670" s="305">
        <f t="shared" si="195"/>
        <v>3817.6514935988612</v>
      </c>
      <c r="Q670" s="309">
        <f t="shared" si="196"/>
        <v>6.9665999999999997</v>
      </c>
      <c r="R670" s="367">
        <f t="shared" si="185"/>
        <v>140.6</v>
      </c>
      <c r="S670" s="302">
        <v>21700</v>
      </c>
      <c r="T670" s="307">
        <f t="shared" si="188"/>
        <v>1852.0625889046942</v>
      </c>
      <c r="U670" s="101">
        <f t="shared" si="197"/>
        <v>625.99715504978656</v>
      </c>
      <c r="V670" s="304">
        <f t="shared" si="198"/>
        <v>37.041251778093887</v>
      </c>
      <c r="W670" s="308">
        <v>30</v>
      </c>
      <c r="X670" s="305">
        <f t="shared" si="199"/>
        <v>2545.1009957325746</v>
      </c>
      <c r="Y670" s="309">
        <f t="shared" si="200"/>
        <v>4.6444000000000001</v>
      </c>
    </row>
    <row r="671" spans="1:25" ht="15.75" customHeight="1" x14ac:dyDescent="0.2">
      <c r="A671" s="424">
        <v>654</v>
      </c>
      <c r="B671" s="301">
        <f t="shared" si="183"/>
        <v>56.24</v>
      </c>
      <c r="C671" s="302">
        <v>21700</v>
      </c>
      <c r="D671" s="303">
        <f t="shared" si="186"/>
        <v>4630.156472261735</v>
      </c>
      <c r="E671" s="304">
        <f t="shared" si="189"/>
        <v>1564.9928876244662</v>
      </c>
      <c r="F671" s="304">
        <f t="shared" si="190"/>
        <v>92.6031294452347</v>
      </c>
      <c r="G671" s="101">
        <v>75</v>
      </c>
      <c r="H671" s="305">
        <f t="shared" si="191"/>
        <v>6362.7524893314367</v>
      </c>
      <c r="I671" s="309">
        <f t="shared" si="192"/>
        <v>11.6287</v>
      </c>
      <c r="J671" s="329">
        <f t="shared" si="184"/>
        <v>93.733333333333334</v>
      </c>
      <c r="K671" s="302">
        <v>21700</v>
      </c>
      <c r="L671" s="307">
        <f t="shared" si="187"/>
        <v>2778.0938833570408</v>
      </c>
      <c r="M671" s="304">
        <f t="shared" si="193"/>
        <v>938.99573257467966</v>
      </c>
      <c r="N671" s="304">
        <f t="shared" si="194"/>
        <v>55.56187766714082</v>
      </c>
      <c r="O671" s="308">
        <v>45</v>
      </c>
      <c r="P671" s="305">
        <f t="shared" si="195"/>
        <v>3817.6514935988612</v>
      </c>
      <c r="Q671" s="309">
        <f t="shared" si="196"/>
        <v>6.9771999999999998</v>
      </c>
      <c r="R671" s="367">
        <f t="shared" si="185"/>
        <v>140.6</v>
      </c>
      <c r="S671" s="302">
        <v>21700</v>
      </c>
      <c r="T671" s="307">
        <f t="shared" si="188"/>
        <v>1852.0625889046942</v>
      </c>
      <c r="U671" s="101">
        <f t="shared" si="197"/>
        <v>625.99715504978656</v>
      </c>
      <c r="V671" s="304">
        <f t="shared" si="198"/>
        <v>37.041251778093887</v>
      </c>
      <c r="W671" s="308">
        <v>30</v>
      </c>
      <c r="X671" s="305">
        <f t="shared" si="199"/>
        <v>2545.1009957325746</v>
      </c>
      <c r="Y671" s="309">
        <f t="shared" si="200"/>
        <v>4.6515000000000004</v>
      </c>
    </row>
    <row r="672" spans="1:25" ht="15.75" customHeight="1" x14ac:dyDescent="0.2">
      <c r="A672" s="424">
        <v>655</v>
      </c>
      <c r="B672" s="301">
        <f t="shared" si="183"/>
        <v>56.24</v>
      </c>
      <c r="C672" s="302">
        <v>21700</v>
      </c>
      <c r="D672" s="303">
        <f t="shared" si="186"/>
        <v>4630.156472261735</v>
      </c>
      <c r="E672" s="304">
        <f t="shared" si="189"/>
        <v>1564.9928876244662</v>
      </c>
      <c r="F672" s="304">
        <f t="shared" si="190"/>
        <v>92.6031294452347</v>
      </c>
      <c r="G672" s="101">
        <v>75</v>
      </c>
      <c r="H672" s="305">
        <f t="shared" si="191"/>
        <v>6362.7524893314367</v>
      </c>
      <c r="I672" s="309">
        <f t="shared" si="192"/>
        <v>11.6465</v>
      </c>
      <c r="J672" s="329">
        <f t="shared" si="184"/>
        <v>93.733333333333334</v>
      </c>
      <c r="K672" s="302">
        <v>21700</v>
      </c>
      <c r="L672" s="307">
        <f t="shared" si="187"/>
        <v>2778.0938833570408</v>
      </c>
      <c r="M672" s="304">
        <f t="shared" si="193"/>
        <v>938.99573257467966</v>
      </c>
      <c r="N672" s="304">
        <f t="shared" si="194"/>
        <v>55.56187766714082</v>
      </c>
      <c r="O672" s="308">
        <v>45</v>
      </c>
      <c r="P672" s="305">
        <f t="shared" si="195"/>
        <v>3817.6514935988612</v>
      </c>
      <c r="Q672" s="309">
        <f t="shared" si="196"/>
        <v>6.9878999999999998</v>
      </c>
      <c r="R672" s="367">
        <f t="shared" si="185"/>
        <v>140.6</v>
      </c>
      <c r="S672" s="302">
        <v>21700</v>
      </c>
      <c r="T672" s="307">
        <f t="shared" si="188"/>
        <v>1852.0625889046942</v>
      </c>
      <c r="U672" s="101">
        <f t="shared" si="197"/>
        <v>625.99715504978656</v>
      </c>
      <c r="V672" s="304">
        <f t="shared" si="198"/>
        <v>37.041251778093887</v>
      </c>
      <c r="W672" s="308">
        <v>30</v>
      </c>
      <c r="X672" s="305">
        <f t="shared" si="199"/>
        <v>2545.1009957325746</v>
      </c>
      <c r="Y672" s="309">
        <f t="shared" si="200"/>
        <v>4.6585999999999999</v>
      </c>
    </row>
    <row r="673" spans="1:25" ht="15.75" customHeight="1" x14ac:dyDescent="0.2">
      <c r="A673" s="424">
        <v>656</v>
      </c>
      <c r="B673" s="301">
        <f t="shared" si="183"/>
        <v>56.24</v>
      </c>
      <c r="C673" s="302">
        <v>21700</v>
      </c>
      <c r="D673" s="303">
        <f t="shared" si="186"/>
        <v>4630.156472261735</v>
      </c>
      <c r="E673" s="304">
        <f t="shared" si="189"/>
        <v>1564.9928876244662</v>
      </c>
      <c r="F673" s="304">
        <f t="shared" si="190"/>
        <v>92.6031294452347</v>
      </c>
      <c r="G673" s="101">
        <v>75</v>
      </c>
      <c r="H673" s="305">
        <f t="shared" si="191"/>
        <v>6362.7524893314367</v>
      </c>
      <c r="I673" s="309">
        <f t="shared" si="192"/>
        <v>11.664300000000001</v>
      </c>
      <c r="J673" s="329">
        <f t="shared" si="184"/>
        <v>93.733333333333334</v>
      </c>
      <c r="K673" s="302">
        <v>21700</v>
      </c>
      <c r="L673" s="307">
        <f t="shared" si="187"/>
        <v>2778.0938833570408</v>
      </c>
      <c r="M673" s="304">
        <f t="shared" si="193"/>
        <v>938.99573257467966</v>
      </c>
      <c r="N673" s="304">
        <f t="shared" si="194"/>
        <v>55.56187766714082</v>
      </c>
      <c r="O673" s="308">
        <v>45</v>
      </c>
      <c r="P673" s="305">
        <f t="shared" si="195"/>
        <v>3817.6514935988612</v>
      </c>
      <c r="Q673" s="309">
        <f t="shared" si="196"/>
        <v>6.9985999999999997</v>
      </c>
      <c r="R673" s="367">
        <f t="shared" si="185"/>
        <v>140.6</v>
      </c>
      <c r="S673" s="302">
        <v>21700</v>
      </c>
      <c r="T673" s="307">
        <f t="shared" si="188"/>
        <v>1852.0625889046942</v>
      </c>
      <c r="U673" s="101">
        <f t="shared" si="197"/>
        <v>625.99715504978656</v>
      </c>
      <c r="V673" s="304">
        <f t="shared" si="198"/>
        <v>37.041251778093887</v>
      </c>
      <c r="W673" s="308">
        <v>30</v>
      </c>
      <c r="X673" s="305">
        <f t="shared" si="199"/>
        <v>2545.1009957325746</v>
      </c>
      <c r="Y673" s="309">
        <f t="shared" si="200"/>
        <v>4.6657000000000002</v>
      </c>
    </row>
    <row r="674" spans="1:25" ht="15.75" customHeight="1" x14ac:dyDescent="0.2">
      <c r="A674" s="424">
        <v>657</v>
      </c>
      <c r="B674" s="301">
        <f t="shared" si="183"/>
        <v>56.24</v>
      </c>
      <c r="C674" s="302">
        <v>21700</v>
      </c>
      <c r="D674" s="303">
        <f t="shared" si="186"/>
        <v>4630.156472261735</v>
      </c>
      <c r="E674" s="304">
        <f t="shared" si="189"/>
        <v>1564.9928876244662</v>
      </c>
      <c r="F674" s="304">
        <f t="shared" si="190"/>
        <v>92.6031294452347</v>
      </c>
      <c r="G674" s="101">
        <v>75</v>
      </c>
      <c r="H674" s="305">
        <f t="shared" si="191"/>
        <v>6362.7524893314367</v>
      </c>
      <c r="I674" s="309">
        <f t="shared" si="192"/>
        <v>11.6821</v>
      </c>
      <c r="J674" s="329">
        <f t="shared" si="184"/>
        <v>93.733333333333334</v>
      </c>
      <c r="K674" s="302">
        <v>21700</v>
      </c>
      <c r="L674" s="307">
        <f t="shared" si="187"/>
        <v>2778.0938833570408</v>
      </c>
      <c r="M674" s="304">
        <f t="shared" si="193"/>
        <v>938.99573257467966</v>
      </c>
      <c r="N674" s="304">
        <f t="shared" si="194"/>
        <v>55.56187766714082</v>
      </c>
      <c r="O674" s="308">
        <v>45</v>
      </c>
      <c r="P674" s="305">
        <f t="shared" si="195"/>
        <v>3817.6514935988612</v>
      </c>
      <c r="Q674" s="309">
        <f t="shared" si="196"/>
        <v>7.0091999999999999</v>
      </c>
      <c r="R674" s="367">
        <f t="shared" si="185"/>
        <v>140.6</v>
      </c>
      <c r="S674" s="302">
        <v>21700</v>
      </c>
      <c r="T674" s="307">
        <f t="shared" si="188"/>
        <v>1852.0625889046942</v>
      </c>
      <c r="U674" s="101">
        <f t="shared" si="197"/>
        <v>625.99715504978656</v>
      </c>
      <c r="V674" s="304">
        <f t="shared" si="198"/>
        <v>37.041251778093887</v>
      </c>
      <c r="W674" s="308">
        <v>30</v>
      </c>
      <c r="X674" s="305">
        <f t="shared" si="199"/>
        <v>2545.1009957325746</v>
      </c>
      <c r="Y674" s="309">
        <f t="shared" si="200"/>
        <v>4.6727999999999996</v>
      </c>
    </row>
    <row r="675" spans="1:25" ht="15.75" customHeight="1" x14ac:dyDescent="0.2">
      <c r="A675" s="424">
        <v>658</v>
      </c>
      <c r="B675" s="301">
        <f t="shared" si="183"/>
        <v>56.24</v>
      </c>
      <c r="C675" s="302">
        <v>21700</v>
      </c>
      <c r="D675" s="303">
        <f t="shared" si="186"/>
        <v>4630.156472261735</v>
      </c>
      <c r="E675" s="304">
        <f t="shared" si="189"/>
        <v>1564.9928876244662</v>
      </c>
      <c r="F675" s="304">
        <f t="shared" si="190"/>
        <v>92.6031294452347</v>
      </c>
      <c r="G675" s="101">
        <v>75</v>
      </c>
      <c r="H675" s="305">
        <f t="shared" si="191"/>
        <v>6362.7524893314367</v>
      </c>
      <c r="I675" s="309">
        <f t="shared" si="192"/>
        <v>11.6999</v>
      </c>
      <c r="J675" s="329">
        <f t="shared" si="184"/>
        <v>93.733333333333334</v>
      </c>
      <c r="K675" s="302">
        <v>21700</v>
      </c>
      <c r="L675" s="307">
        <f t="shared" si="187"/>
        <v>2778.0938833570408</v>
      </c>
      <c r="M675" s="304">
        <f t="shared" si="193"/>
        <v>938.99573257467966</v>
      </c>
      <c r="N675" s="304">
        <f t="shared" si="194"/>
        <v>55.56187766714082</v>
      </c>
      <c r="O675" s="308">
        <v>45</v>
      </c>
      <c r="P675" s="305">
        <f t="shared" si="195"/>
        <v>3817.6514935988612</v>
      </c>
      <c r="Q675" s="309">
        <f t="shared" si="196"/>
        <v>7.0198999999999998</v>
      </c>
      <c r="R675" s="367">
        <f t="shared" si="185"/>
        <v>140.6</v>
      </c>
      <c r="S675" s="302">
        <v>21700</v>
      </c>
      <c r="T675" s="307">
        <f t="shared" si="188"/>
        <v>1852.0625889046942</v>
      </c>
      <c r="U675" s="101">
        <f t="shared" si="197"/>
        <v>625.99715504978656</v>
      </c>
      <c r="V675" s="304">
        <f t="shared" si="198"/>
        <v>37.041251778093887</v>
      </c>
      <c r="W675" s="308">
        <v>30</v>
      </c>
      <c r="X675" s="305">
        <f t="shared" si="199"/>
        <v>2545.1009957325746</v>
      </c>
      <c r="Y675" s="309">
        <f t="shared" si="200"/>
        <v>4.6798999999999999</v>
      </c>
    </row>
    <row r="676" spans="1:25" ht="15.75" customHeight="1" x14ac:dyDescent="0.2">
      <c r="A676" s="424">
        <v>659</v>
      </c>
      <c r="B676" s="301">
        <f t="shared" si="183"/>
        <v>56.24</v>
      </c>
      <c r="C676" s="302">
        <v>21700</v>
      </c>
      <c r="D676" s="303">
        <f t="shared" si="186"/>
        <v>4630.156472261735</v>
      </c>
      <c r="E676" s="304">
        <f t="shared" si="189"/>
        <v>1564.9928876244662</v>
      </c>
      <c r="F676" s="304">
        <f t="shared" si="190"/>
        <v>92.6031294452347</v>
      </c>
      <c r="G676" s="101">
        <v>75</v>
      </c>
      <c r="H676" s="305">
        <f t="shared" si="191"/>
        <v>6362.7524893314367</v>
      </c>
      <c r="I676" s="309">
        <f t="shared" si="192"/>
        <v>11.717599999999999</v>
      </c>
      <c r="J676" s="329">
        <f t="shared" si="184"/>
        <v>93.733333333333334</v>
      </c>
      <c r="K676" s="302">
        <v>21700</v>
      </c>
      <c r="L676" s="307">
        <f t="shared" si="187"/>
        <v>2778.0938833570408</v>
      </c>
      <c r="M676" s="304">
        <f t="shared" si="193"/>
        <v>938.99573257467966</v>
      </c>
      <c r="N676" s="304">
        <f t="shared" si="194"/>
        <v>55.56187766714082</v>
      </c>
      <c r="O676" s="308">
        <v>45</v>
      </c>
      <c r="P676" s="305">
        <f t="shared" si="195"/>
        <v>3817.6514935988612</v>
      </c>
      <c r="Q676" s="309">
        <f t="shared" si="196"/>
        <v>7.0305999999999997</v>
      </c>
      <c r="R676" s="367">
        <f t="shared" si="185"/>
        <v>140.6</v>
      </c>
      <c r="S676" s="302">
        <v>21700</v>
      </c>
      <c r="T676" s="307">
        <f t="shared" si="188"/>
        <v>1852.0625889046942</v>
      </c>
      <c r="U676" s="101">
        <f t="shared" si="197"/>
        <v>625.99715504978656</v>
      </c>
      <c r="V676" s="304">
        <f t="shared" si="198"/>
        <v>37.041251778093887</v>
      </c>
      <c r="W676" s="308">
        <v>30</v>
      </c>
      <c r="X676" s="305">
        <f t="shared" si="199"/>
        <v>2545.1009957325746</v>
      </c>
      <c r="Y676" s="309">
        <f t="shared" si="200"/>
        <v>4.6871</v>
      </c>
    </row>
    <row r="677" spans="1:25" ht="15.75" customHeight="1" x14ac:dyDescent="0.2">
      <c r="A677" s="283">
        <v>660</v>
      </c>
      <c r="B677" s="301">
        <f t="shared" si="183"/>
        <v>56.24</v>
      </c>
      <c r="C677" s="302">
        <v>21700</v>
      </c>
      <c r="D677" s="303">
        <f t="shared" si="186"/>
        <v>4630.156472261735</v>
      </c>
      <c r="E677" s="304">
        <f t="shared" si="189"/>
        <v>1564.9928876244662</v>
      </c>
      <c r="F677" s="304">
        <f t="shared" si="190"/>
        <v>92.6031294452347</v>
      </c>
      <c r="G677" s="101">
        <v>75</v>
      </c>
      <c r="H677" s="305">
        <f t="shared" si="191"/>
        <v>6362.7524893314367</v>
      </c>
      <c r="I677" s="309">
        <f t="shared" si="192"/>
        <v>11.7354</v>
      </c>
      <c r="J677" s="329">
        <f t="shared" si="184"/>
        <v>93.733333333333334</v>
      </c>
      <c r="K677" s="302">
        <v>21700</v>
      </c>
      <c r="L677" s="307">
        <f t="shared" si="187"/>
        <v>2778.0938833570408</v>
      </c>
      <c r="M677" s="304">
        <f t="shared" si="193"/>
        <v>938.99573257467966</v>
      </c>
      <c r="N677" s="304">
        <f t="shared" si="194"/>
        <v>55.56187766714082</v>
      </c>
      <c r="O677" s="308">
        <v>45</v>
      </c>
      <c r="P677" s="305">
        <f t="shared" si="195"/>
        <v>3817.6514935988612</v>
      </c>
      <c r="Q677" s="309">
        <f t="shared" si="196"/>
        <v>7.0412999999999997</v>
      </c>
      <c r="R677" s="367">
        <f t="shared" si="185"/>
        <v>140.6</v>
      </c>
      <c r="S677" s="302">
        <v>21700</v>
      </c>
      <c r="T677" s="307">
        <f t="shared" si="188"/>
        <v>1852.0625889046942</v>
      </c>
      <c r="U677" s="101">
        <f t="shared" si="197"/>
        <v>625.99715504978656</v>
      </c>
      <c r="V677" s="304">
        <f t="shared" si="198"/>
        <v>37.041251778093887</v>
      </c>
      <c r="W677" s="308">
        <v>30</v>
      </c>
      <c r="X677" s="305">
        <f t="shared" si="199"/>
        <v>2545.1009957325746</v>
      </c>
      <c r="Y677" s="309">
        <f t="shared" si="200"/>
        <v>4.6942000000000004</v>
      </c>
    </row>
    <row r="678" spans="1:25" ht="15.75" customHeight="1" x14ac:dyDescent="0.2">
      <c r="A678" s="424">
        <v>661</v>
      </c>
      <c r="B678" s="301">
        <f t="shared" si="183"/>
        <v>56.24</v>
      </c>
      <c r="C678" s="302">
        <v>21700</v>
      </c>
      <c r="D678" s="303">
        <f t="shared" si="186"/>
        <v>4630.156472261735</v>
      </c>
      <c r="E678" s="304">
        <f t="shared" si="189"/>
        <v>1564.9928876244662</v>
      </c>
      <c r="F678" s="304">
        <f t="shared" si="190"/>
        <v>92.6031294452347</v>
      </c>
      <c r="G678" s="101">
        <v>75</v>
      </c>
      <c r="H678" s="305">
        <f t="shared" si="191"/>
        <v>6362.7524893314367</v>
      </c>
      <c r="I678" s="309">
        <f t="shared" si="192"/>
        <v>11.7532</v>
      </c>
      <c r="J678" s="329">
        <f t="shared" si="184"/>
        <v>93.733333333333334</v>
      </c>
      <c r="K678" s="302">
        <v>21700</v>
      </c>
      <c r="L678" s="307">
        <f t="shared" si="187"/>
        <v>2778.0938833570408</v>
      </c>
      <c r="M678" s="304">
        <f t="shared" si="193"/>
        <v>938.99573257467966</v>
      </c>
      <c r="N678" s="304">
        <f t="shared" si="194"/>
        <v>55.56187766714082</v>
      </c>
      <c r="O678" s="308">
        <v>45</v>
      </c>
      <c r="P678" s="305">
        <f t="shared" si="195"/>
        <v>3817.6514935988612</v>
      </c>
      <c r="Q678" s="309">
        <f t="shared" si="196"/>
        <v>7.0518999999999998</v>
      </c>
      <c r="R678" s="367">
        <f t="shared" si="185"/>
        <v>140.6</v>
      </c>
      <c r="S678" s="302">
        <v>21700</v>
      </c>
      <c r="T678" s="307">
        <f t="shared" si="188"/>
        <v>1852.0625889046942</v>
      </c>
      <c r="U678" s="101">
        <f t="shared" si="197"/>
        <v>625.99715504978656</v>
      </c>
      <c r="V678" s="304">
        <f t="shared" si="198"/>
        <v>37.041251778093887</v>
      </c>
      <c r="W678" s="308">
        <v>30</v>
      </c>
      <c r="X678" s="305">
        <f t="shared" si="199"/>
        <v>2545.1009957325746</v>
      </c>
      <c r="Y678" s="309">
        <f t="shared" si="200"/>
        <v>4.7012999999999998</v>
      </c>
    </row>
    <row r="679" spans="1:25" ht="15.75" customHeight="1" x14ac:dyDescent="0.2">
      <c r="A679" s="424">
        <v>662</v>
      </c>
      <c r="B679" s="301">
        <f t="shared" si="183"/>
        <v>56.24</v>
      </c>
      <c r="C679" s="302">
        <v>21700</v>
      </c>
      <c r="D679" s="303">
        <f t="shared" si="186"/>
        <v>4630.156472261735</v>
      </c>
      <c r="E679" s="304">
        <f t="shared" si="189"/>
        <v>1564.9928876244662</v>
      </c>
      <c r="F679" s="304">
        <f t="shared" si="190"/>
        <v>92.6031294452347</v>
      </c>
      <c r="G679" s="101">
        <v>75</v>
      </c>
      <c r="H679" s="305">
        <f t="shared" si="191"/>
        <v>6362.7524893314367</v>
      </c>
      <c r="I679" s="309">
        <f t="shared" si="192"/>
        <v>11.771000000000001</v>
      </c>
      <c r="J679" s="329">
        <f t="shared" si="184"/>
        <v>93.733333333333334</v>
      </c>
      <c r="K679" s="302">
        <v>21700</v>
      </c>
      <c r="L679" s="307">
        <f t="shared" si="187"/>
        <v>2778.0938833570408</v>
      </c>
      <c r="M679" s="304">
        <f t="shared" si="193"/>
        <v>938.99573257467966</v>
      </c>
      <c r="N679" s="304">
        <f t="shared" si="194"/>
        <v>55.56187766714082</v>
      </c>
      <c r="O679" s="308">
        <v>45</v>
      </c>
      <c r="P679" s="305">
        <f t="shared" si="195"/>
        <v>3817.6514935988612</v>
      </c>
      <c r="Q679" s="309">
        <f t="shared" si="196"/>
        <v>7.0625999999999998</v>
      </c>
      <c r="R679" s="367">
        <f t="shared" si="185"/>
        <v>140.6</v>
      </c>
      <c r="S679" s="302">
        <v>21700</v>
      </c>
      <c r="T679" s="307">
        <f t="shared" si="188"/>
        <v>1852.0625889046942</v>
      </c>
      <c r="U679" s="101">
        <f t="shared" si="197"/>
        <v>625.99715504978656</v>
      </c>
      <c r="V679" s="304">
        <f t="shared" si="198"/>
        <v>37.041251778093887</v>
      </c>
      <c r="W679" s="308">
        <v>30</v>
      </c>
      <c r="X679" s="305">
        <f t="shared" si="199"/>
        <v>2545.1009957325746</v>
      </c>
      <c r="Y679" s="309">
        <f t="shared" si="200"/>
        <v>4.7084000000000001</v>
      </c>
    </row>
    <row r="680" spans="1:25" ht="15.75" customHeight="1" x14ac:dyDescent="0.2">
      <c r="A680" s="424">
        <v>663</v>
      </c>
      <c r="B680" s="301">
        <f t="shared" si="183"/>
        <v>56.24</v>
      </c>
      <c r="C680" s="302">
        <v>21700</v>
      </c>
      <c r="D680" s="303">
        <f t="shared" si="186"/>
        <v>4630.156472261735</v>
      </c>
      <c r="E680" s="304">
        <f t="shared" si="189"/>
        <v>1564.9928876244662</v>
      </c>
      <c r="F680" s="304">
        <f t="shared" si="190"/>
        <v>92.6031294452347</v>
      </c>
      <c r="G680" s="101">
        <v>75</v>
      </c>
      <c r="H680" s="305">
        <f t="shared" si="191"/>
        <v>6362.7524893314367</v>
      </c>
      <c r="I680" s="309">
        <f t="shared" si="192"/>
        <v>11.7888</v>
      </c>
      <c r="J680" s="329">
        <f t="shared" si="184"/>
        <v>93.733333333333334</v>
      </c>
      <c r="K680" s="302">
        <v>21700</v>
      </c>
      <c r="L680" s="307">
        <f t="shared" si="187"/>
        <v>2778.0938833570408</v>
      </c>
      <c r="M680" s="304">
        <f t="shared" si="193"/>
        <v>938.99573257467966</v>
      </c>
      <c r="N680" s="304">
        <f t="shared" si="194"/>
        <v>55.56187766714082</v>
      </c>
      <c r="O680" s="308">
        <v>45</v>
      </c>
      <c r="P680" s="305">
        <f t="shared" si="195"/>
        <v>3817.6514935988612</v>
      </c>
      <c r="Q680" s="309">
        <f t="shared" si="196"/>
        <v>7.0732999999999997</v>
      </c>
      <c r="R680" s="367">
        <f t="shared" si="185"/>
        <v>140.6</v>
      </c>
      <c r="S680" s="302">
        <v>21700</v>
      </c>
      <c r="T680" s="307">
        <f t="shared" si="188"/>
        <v>1852.0625889046942</v>
      </c>
      <c r="U680" s="101">
        <f t="shared" si="197"/>
        <v>625.99715504978656</v>
      </c>
      <c r="V680" s="304">
        <f t="shared" si="198"/>
        <v>37.041251778093887</v>
      </c>
      <c r="W680" s="308">
        <v>30</v>
      </c>
      <c r="X680" s="305">
        <f t="shared" si="199"/>
        <v>2545.1009957325746</v>
      </c>
      <c r="Y680" s="309">
        <f t="shared" si="200"/>
        <v>4.7154999999999996</v>
      </c>
    </row>
    <row r="681" spans="1:25" ht="15.75" customHeight="1" x14ac:dyDescent="0.2">
      <c r="A681" s="424">
        <v>664</v>
      </c>
      <c r="B681" s="301">
        <f t="shared" si="183"/>
        <v>56.24</v>
      </c>
      <c r="C681" s="302">
        <v>21700</v>
      </c>
      <c r="D681" s="303">
        <f t="shared" si="186"/>
        <v>4630.156472261735</v>
      </c>
      <c r="E681" s="304">
        <f t="shared" si="189"/>
        <v>1564.9928876244662</v>
      </c>
      <c r="F681" s="304">
        <f t="shared" si="190"/>
        <v>92.6031294452347</v>
      </c>
      <c r="G681" s="101">
        <v>75</v>
      </c>
      <c r="H681" s="305">
        <f t="shared" si="191"/>
        <v>6362.7524893314367</v>
      </c>
      <c r="I681" s="309">
        <f t="shared" si="192"/>
        <v>11.8065</v>
      </c>
      <c r="J681" s="329">
        <f t="shared" si="184"/>
        <v>93.733333333333334</v>
      </c>
      <c r="K681" s="302">
        <v>21700</v>
      </c>
      <c r="L681" s="307">
        <f t="shared" si="187"/>
        <v>2778.0938833570408</v>
      </c>
      <c r="M681" s="304">
        <f t="shared" si="193"/>
        <v>938.99573257467966</v>
      </c>
      <c r="N681" s="304">
        <f t="shared" si="194"/>
        <v>55.56187766714082</v>
      </c>
      <c r="O681" s="308">
        <v>45</v>
      </c>
      <c r="P681" s="305">
        <f t="shared" si="195"/>
        <v>3817.6514935988612</v>
      </c>
      <c r="Q681" s="309">
        <f t="shared" si="196"/>
        <v>7.0838999999999999</v>
      </c>
      <c r="R681" s="367">
        <f t="shared" si="185"/>
        <v>140.6</v>
      </c>
      <c r="S681" s="302">
        <v>21700</v>
      </c>
      <c r="T681" s="307">
        <f t="shared" si="188"/>
        <v>1852.0625889046942</v>
      </c>
      <c r="U681" s="101">
        <f t="shared" si="197"/>
        <v>625.99715504978656</v>
      </c>
      <c r="V681" s="304">
        <f t="shared" si="198"/>
        <v>37.041251778093887</v>
      </c>
      <c r="W681" s="308">
        <v>30</v>
      </c>
      <c r="X681" s="305">
        <f t="shared" si="199"/>
        <v>2545.1009957325746</v>
      </c>
      <c r="Y681" s="309">
        <f t="shared" si="200"/>
        <v>4.7225999999999999</v>
      </c>
    </row>
    <row r="682" spans="1:25" ht="15.75" customHeight="1" x14ac:dyDescent="0.2">
      <c r="A682" s="424">
        <v>665</v>
      </c>
      <c r="B682" s="301">
        <f t="shared" si="183"/>
        <v>56.24</v>
      </c>
      <c r="C682" s="302">
        <v>21700</v>
      </c>
      <c r="D682" s="303">
        <f t="shared" si="186"/>
        <v>4630.156472261735</v>
      </c>
      <c r="E682" s="304">
        <f t="shared" si="189"/>
        <v>1564.9928876244662</v>
      </c>
      <c r="F682" s="304">
        <f t="shared" si="190"/>
        <v>92.6031294452347</v>
      </c>
      <c r="G682" s="101">
        <v>75</v>
      </c>
      <c r="H682" s="305">
        <f t="shared" si="191"/>
        <v>6362.7524893314367</v>
      </c>
      <c r="I682" s="309">
        <f t="shared" si="192"/>
        <v>11.824299999999999</v>
      </c>
      <c r="J682" s="329">
        <f t="shared" si="184"/>
        <v>93.733333333333334</v>
      </c>
      <c r="K682" s="302">
        <v>21700</v>
      </c>
      <c r="L682" s="307">
        <f t="shared" si="187"/>
        <v>2778.0938833570408</v>
      </c>
      <c r="M682" s="304">
        <f t="shared" si="193"/>
        <v>938.99573257467966</v>
      </c>
      <c r="N682" s="304">
        <f t="shared" si="194"/>
        <v>55.56187766714082</v>
      </c>
      <c r="O682" s="308">
        <v>45</v>
      </c>
      <c r="P682" s="305">
        <f t="shared" si="195"/>
        <v>3817.6514935988612</v>
      </c>
      <c r="Q682" s="309">
        <f t="shared" si="196"/>
        <v>7.0945999999999998</v>
      </c>
      <c r="R682" s="367">
        <f t="shared" si="185"/>
        <v>140.6</v>
      </c>
      <c r="S682" s="302">
        <v>21700</v>
      </c>
      <c r="T682" s="307">
        <f t="shared" si="188"/>
        <v>1852.0625889046942</v>
      </c>
      <c r="U682" s="101">
        <f t="shared" si="197"/>
        <v>625.99715504978656</v>
      </c>
      <c r="V682" s="304">
        <f t="shared" si="198"/>
        <v>37.041251778093887</v>
      </c>
      <c r="W682" s="308">
        <v>30</v>
      </c>
      <c r="X682" s="305">
        <f t="shared" si="199"/>
        <v>2545.1009957325746</v>
      </c>
      <c r="Y682" s="309">
        <f t="shared" si="200"/>
        <v>4.7297000000000002</v>
      </c>
    </row>
    <row r="683" spans="1:25" ht="15.75" customHeight="1" x14ac:dyDescent="0.2">
      <c r="A683" s="424">
        <v>666</v>
      </c>
      <c r="B683" s="301">
        <f t="shared" si="183"/>
        <v>56.24</v>
      </c>
      <c r="C683" s="302">
        <v>21700</v>
      </c>
      <c r="D683" s="303">
        <f t="shared" si="186"/>
        <v>4630.156472261735</v>
      </c>
      <c r="E683" s="304">
        <f t="shared" si="189"/>
        <v>1564.9928876244662</v>
      </c>
      <c r="F683" s="304">
        <f t="shared" si="190"/>
        <v>92.6031294452347</v>
      </c>
      <c r="G683" s="101">
        <v>75</v>
      </c>
      <c r="H683" s="305">
        <f t="shared" si="191"/>
        <v>6362.7524893314367</v>
      </c>
      <c r="I683" s="309">
        <f t="shared" si="192"/>
        <v>11.8421</v>
      </c>
      <c r="J683" s="329">
        <f t="shared" si="184"/>
        <v>93.733333333333334</v>
      </c>
      <c r="K683" s="302">
        <v>21700</v>
      </c>
      <c r="L683" s="307">
        <f t="shared" si="187"/>
        <v>2778.0938833570408</v>
      </c>
      <c r="M683" s="304">
        <f t="shared" si="193"/>
        <v>938.99573257467966</v>
      </c>
      <c r="N683" s="304">
        <f t="shared" si="194"/>
        <v>55.56187766714082</v>
      </c>
      <c r="O683" s="308">
        <v>45</v>
      </c>
      <c r="P683" s="305">
        <f t="shared" si="195"/>
        <v>3817.6514935988612</v>
      </c>
      <c r="Q683" s="309">
        <f t="shared" si="196"/>
        <v>7.1052999999999997</v>
      </c>
      <c r="R683" s="367">
        <f t="shared" si="185"/>
        <v>140.6</v>
      </c>
      <c r="S683" s="302">
        <v>21700</v>
      </c>
      <c r="T683" s="307">
        <f t="shared" si="188"/>
        <v>1852.0625889046942</v>
      </c>
      <c r="U683" s="101">
        <f t="shared" si="197"/>
        <v>625.99715504978656</v>
      </c>
      <c r="V683" s="304">
        <f t="shared" si="198"/>
        <v>37.041251778093887</v>
      </c>
      <c r="W683" s="308">
        <v>30</v>
      </c>
      <c r="X683" s="305">
        <f t="shared" si="199"/>
        <v>2545.1009957325746</v>
      </c>
      <c r="Y683" s="309">
        <f t="shared" si="200"/>
        <v>4.7367999999999997</v>
      </c>
    </row>
    <row r="684" spans="1:25" ht="15.75" customHeight="1" x14ac:dyDescent="0.2">
      <c r="A684" s="424">
        <v>667</v>
      </c>
      <c r="B684" s="301">
        <f t="shared" si="183"/>
        <v>56.24</v>
      </c>
      <c r="C684" s="302">
        <v>21700</v>
      </c>
      <c r="D684" s="303">
        <f t="shared" si="186"/>
        <v>4630.156472261735</v>
      </c>
      <c r="E684" s="304">
        <f t="shared" si="189"/>
        <v>1564.9928876244662</v>
      </c>
      <c r="F684" s="304">
        <f t="shared" si="190"/>
        <v>92.6031294452347</v>
      </c>
      <c r="G684" s="101">
        <v>75</v>
      </c>
      <c r="H684" s="305">
        <f t="shared" si="191"/>
        <v>6362.7524893314367</v>
      </c>
      <c r="I684" s="309">
        <f t="shared" si="192"/>
        <v>11.8599</v>
      </c>
      <c r="J684" s="329">
        <f t="shared" si="184"/>
        <v>93.733333333333334</v>
      </c>
      <c r="K684" s="302">
        <v>21700</v>
      </c>
      <c r="L684" s="307">
        <f t="shared" si="187"/>
        <v>2778.0938833570408</v>
      </c>
      <c r="M684" s="304">
        <f t="shared" si="193"/>
        <v>938.99573257467966</v>
      </c>
      <c r="N684" s="304">
        <f t="shared" si="194"/>
        <v>55.56187766714082</v>
      </c>
      <c r="O684" s="308">
        <v>45</v>
      </c>
      <c r="P684" s="305">
        <f t="shared" si="195"/>
        <v>3817.6514935988612</v>
      </c>
      <c r="Q684" s="309">
        <f t="shared" si="196"/>
        <v>7.1158999999999999</v>
      </c>
      <c r="R684" s="367">
        <f t="shared" si="185"/>
        <v>140.6</v>
      </c>
      <c r="S684" s="302">
        <v>21700</v>
      </c>
      <c r="T684" s="307">
        <f t="shared" si="188"/>
        <v>1852.0625889046942</v>
      </c>
      <c r="U684" s="101">
        <f t="shared" si="197"/>
        <v>625.99715504978656</v>
      </c>
      <c r="V684" s="304">
        <f t="shared" si="198"/>
        <v>37.041251778093887</v>
      </c>
      <c r="W684" s="308">
        <v>30</v>
      </c>
      <c r="X684" s="305">
        <f t="shared" si="199"/>
        <v>2545.1009957325746</v>
      </c>
      <c r="Y684" s="309">
        <f t="shared" si="200"/>
        <v>4.7439999999999998</v>
      </c>
    </row>
    <row r="685" spans="1:25" ht="15.75" customHeight="1" x14ac:dyDescent="0.2">
      <c r="A685" s="424">
        <v>668</v>
      </c>
      <c r="B685" s="301">
        <f t="shared" si="183"/>
        <v>56.24</v>
      </c>
      <c r="C685" s="302">
        <v>21700</v>
      </c>
      <c r="D685" s="303">
        <f t="shared" si="186"/>
        <v>4630.156472261735</v>
      </c>
      <c r="E685" s="304">
        <f t="shared" si="189"/>
        <v>1564.9928876244662</v>
      </c>
      <c r="F685" s="304">
        <f t="shared" si="190"/>
        <v>92.6031294452347</v>
      </c>
      <c r="G685" s="101">
        <v>75</v>
      </c>
      <c r="H685" s="305">
        <f t="shared" si="191"/>
        <v>6362.7524893314367</v>
      </c>
      <c r="I685" s="309">
        <f t="shared" si="192"/>
        <v>11.877700000000001</v>
      </c>
      <c r="J685" s="329">
        <f t="shared" si="184"/>
        <v>93.733333333333334</v>
      </c>
      <c r="K685" s="302">
        <v>21700</v>
      </c>
      <c r="L685" s="307">
        <f t="shared" si="187"/>
        <v>2778.0938833570408</v>
      </c>
      <c r="M685" s="304">
        <f t="shared" si="193"/>
        <v>938.99573257467966</v>
      </c>
      <c r="N685" s="304">
        <f t="shared" si="194"/>
        <v>55.56187766714082</v>
      </c>
      <c r="O685" s="308">
        <v>45</v>
      </c>
      <c r="P685" s="305">
        <f t="shared" si="195"/>
        <v>3817.6514935988612</v>
      </c>
      <c r="Q685" s="309">
        <f t="shared" si="196"/>
        <v>7.1265999999999998</v>
      </c>
      <c r="R685" s="367">
        <f t="shared" si="185"/>
        <v>140.6</v>
      </c>
      <c r="S685" s="302">
        <v>21700</v>
      </c>
      <c r="T685" s="307">
        <f t="shared" si="188"/>
        <v>1852.0625889046942</v>
      </c>
      <c r="U685" s="101">
        <f t="shared" si="197"/>
        <v>625.99715504978656</v>
      </c>
      <c r="V685" s="304">
        <f t="shared" si="198"/>
        <v>37.041251778093887</v>
      </c>
      <c r="W685" s="308">
        <v>30</v>
      </c>
      <c r="X685" s="305">
        <f t="shared" si="199"/>
        <v>2545.1009957325746</v>
      </c>
      <c r="Y685" s="309">
        <f t="shared" si="200"/>
        <v>4.7511000000000001</v>
      </c>
    </row>
    <row r="686" spans="1:25" ht="15.75" customHeight="1" x14ac:dyDescent="0.2">
      <c r="A686" s="424">
        <v>669</v>
      </c>
      <c r="B686" s="301">
        <f t="shared" si="183"/>
        <v>56.24</v>
      </c>
      <c r="C686" s="302">
        <v>21700</v>
      </c>
      <c r="D686" s="303">
        <f t="shared" si="186"/>
        <v>4630.156472261735</v>
      </c>
      <c r="E686" s="304">
        <f t="shared" si="189"/>
        <v>1564.9928876244662</v>
      </c>
      <c r="F686" s="304">
        <f t="shared" si="190"/>
        <v>92.6031294452347</v>
      </c>
      <c r="G686" s="101">
        <v>75</v>
      </c>
      <c r="H686" s="305">
        <f t="shared" si="191"/>
        <v>6362.7524893314367</v>
      </c>
      <c r="I686" s="309">
        <f t="shared" si="192"/>
        <v>11.8954</v>
      </c>
      <c r="J686" s="329">
        <f t="shared" si="184"/>
        <v>93.733333333333334</v>
      </c>
      <c r="K686" s="302">
        <v>21700</v>
      </c>
      <c r="L686" s="307">
        <f t="shared" si="187"/>
        <v>2778.0938833570408</v>
      </c>
      <c r="M686" s="304">
        <f t="shared" si="193"/>
        <v>938.99573257467966</v>
      </c>
      <c r="N686" s="304">
        <f t="shared" si="194"/>
        <v>55.56187766714082</v>
      </c>
      <c r="O686" s="308">
        <v>45</v>
      </c>
      <c r="P686" s="305">
        <f t="shared" si="195"/>
        <v>3817.6514935988612</v>
      </c>
      <c r="Q686" s="309">
        <f t="shared" si="196"/>
        <v>7.1372999999999998</v>
      </c>
      <c r="R686" s="367">
        <f t="shared" si="185"/>
        <v>140.6</v>
      </c>
      <c r="S686" s="302">
        <v>21700</v>
      </c>
      <c r="T686" s="307">
        <f t="shared" si="188"/>
        <v>1852.0625889046942</v>
      </c>
      <c r="U686" s="101">
        <f t="shared" si="197"/>
        <v>625.99715504978656</v>
      </c>
      <c r="V686" s="304">
        <f t="shared" si="198"/>
        <v>37.041251778093887</v>
      </c>
      <c r="W686" s="308">
        <v>30</v>
      </c>
      <c r="X686" s="305">
        <f t="shared" si="199"/>
        <v>2545.1009957325746</v>
      </c>
      <c r="Y686" s="309">
        <f t="shared" si="200"/>
        <v>4.7582000000000004</v>
      </c>
    </row>
    <row r="687" spans="1:25" ht="15.75" customHeight="1" x14ac:dyDescent="0.2">
      <c r="A687" s="283">
        <v>670</v>
      </c>
      <c r="B687" s="301">
        <f t="shared" si="183"/>
        <v>56.24</v>
      </c>
      <c r="C687" s="302">
        <v>21700</v>
      </c>
      <c r="D687" s="303">
        <f t="shared" si="186"/>
        <v>4630.156472261735</v>
      </c>
      <c r="E687" s="304">
        <f t="shared" si="189"/>
        <v>1564.9928876244662</v>
      </c>
      <c r="F687" s="304">
        <f t="shared" si="190"/>
        <v>92.6031294452347</v>
      </c>
      <c r="G687" s="101">
        <v>75</v>
      </c>
      <c r="H687" s="305">
        <f t="shared" si="191"/>
        <v>6362.7524893314367</v>
      </c>
      <c r="I687" s="309">
        <f t="shared" si="192"/>
        <v>11.9132</v>
      </c>
      <c r="J687" s="329">
        <f t="shared" si="184"/>
        <v>93.733333333333334</v>
      </c>
      <c r="K687" s="302">
        <v>21700</v>
      </c>
      <c r="L687" s="307">
        <f t="shared" si="187"/>
        <v>2778.0938833570408</v>
      </c>
      <c r="M687" s="304">
        <f t="shared" si="193"/>
        <v>938.99573257467966</v>
      </c>
      <c r="N687" s="304">
        <f t="shared" si="194"/>
        <v>55.56187766714082</v>
      </c>
      <c r="O687" s="308">
        <v>45</v>
      </c>
      <c r="P687" s="305">
        <f t="shared" si="195"/>
        <v>3817.6514935988612</v>
      </c>
      <c r="Q687" s="309">
        <f t="shared" si="196"/>
        <v>7.1478999999999999</v>
      </c>
      <c r="R687" s="367">
        <f t="shared" si="185"/>
        <v>140.6</v>
      </c>
      <c r="S687" s="302">
        <v>21700</v>
      </c>
      <c r="T687" s="307">
        <f t="shared" si="188"/>
        <v>1852.0625889046942</v>
      </c>
      <c r="U687" s="101">
        <f t="shared" si="197"/>
        <v>625.99715504978656</v>
      </c>
      <c r="V687" s="304">
        <f t="shared" si="198"/>
        <v>37.041251778093887</v>
      </c>
      <c r="W687" s="308">
        <v>30</v>
      </c>
      <c r="X687" s="305">
        <f t="shared" si="199"/>
        <v>2545.1009957325746</v>
      </c>
      <c r="Y687" s="309">
        <f t="shared" si="200"/>
        <v>4.7652999999999999</v>
      </c>
    </row>
    <row r="688" spans="1:25" ht="15.75" customHeight="1" x14ac:dyDescent="0.2">
      <c r="A688" s="424">
        <v>671</v>
      </c>
      <c r="B688" s="301">
        <f t="shared" si="183"/>
        <v>56.24</v>
      </c>
      <c r="C688" s="302">
        <v>21700</v>
      </c>
      <c r="D688" s="303">
        <f t="shared" si="186"/>
        <v>4630.156472261735</v>
      </c>
      <c r="E688" s="304">
        <f t="shared" si="189"/>
        <v>1564.9928876244662</v>
      </c>
      <c r="F688" s="304">
        <f t="shared" si="190"/>
        <v>92.6031294452347</v>
      </c>
      <c r="G688" s="101">
        <v>75</v>
      </c>
      <c r="H688" s="305">
        <f t="shared" si="191"/>
        <v>6362.7524893314367</v>
      </c>
      <c r="I688" s="309">
        <f t="shared" si="192"/>
        <v>11.930999999999999</v>
      </c>
      <c r="J688" s="329">
        <f t="shared" si="184"/>
        <v>93.733333333333334</v>
      </c>
      <c r="K688" s="302">
        <v>21700</v>
      </c>
      <c r="L688" s="307">
        <f t="shared" si="187"/>
        <v>2778.0938833570408</v>
      </c>
      <c r="M688" s="304">
        <f t="shared" si="193"/>
        <v>938.99573257467966</v>
      </c>
      <c r="N688" s="304">
        <f t="shared" si="194"/>
        <v>55.56187766714082</v>
      </c>
      <c r="O688" s="308">
        <v>45</v>
      </c>
      <c r="P688" s="305">
        <f t="shared" si="195"/>
        <v>3817.6514935988612</v>
      </c>
      <c r="Q688" s="309">
        <f t="shared" si="196"/>
        <v>7.1585999999999999</v>
      </c>
      <c r="R688" s="367">
        <f t="shared" si="185"/>
        <v>140.6</v>
      </c>
      <c r="S688" s="302">
        <v>21700</v>
      </c>
      <c r="T688" s="307">
        <f t="shared" si="188"/>
        <v>1852.0625889046942</v>
      </c>
      <c r="U688" s="101">
        <f t="shared" si="197"/>
        <v>625.99715504978656</v>
      </c>
      <c r="V688" s="304">
        <f t="shared" si="198"/>
        <v>37.041251778093887</v>
      </c>
      <c r="W688" s="308">
        <v>30</v>
      </c>
      <c r="X688" s="305">
        <f t="shared" si="199"/>
        <v>2545.1009957325746</v>
      </c>
      <c r="Y688" s="309">
        <f t="shared" si="200"/>
        <v>4.7724000000000002</v>
      </c>
    </row>
    <row r="689" spans="1:25" ht="15.75" customHeight="1" x14ac:dyDescent="0.2">
      <c r="A689" s="424">
        <v>672</v>
      </c>
      <c r="B689" s="301">
        <f t="shared" si="183"/>
        <v>56.24</v>
      </c>
      <c r="C689" s="302">
        <v>21700</v>
      </c>
      <c r="D689" s="303">
        <f t="shared" si="186"/>
        <v>4630.156472261735</v>
      </c>
      <c r="E689" s="304">
        <f t="shared" si="189"/>
        <v>1564.9928876244662</v>
      </c>
      <c r="F689" s="304">
        <f t="shared" si="190"/>
        <v>92.6031294452347</v>
      </c>
      <c r="G689" s="101">
        <v>75</v>
      </c>
      <c r="H689" s="305">
        <f t="shared" si="191"/>
        <v>6362.7524893314367</v>
      </c>
      <c r="I689" s="309">
        <f t="shared" si="192"/>
        <v>11.9488</v>
      </c>
      <c r="J689" s="329">
        <f t="shared" si="184"/>
        <v>93.733333333333334</v>
      </c>
      <c r="K689" s="302">
        <v>21700</v>
      </c>
      <c r="L689" s="307">
        <f t="shared" si="187"/>
        <v>2778.0938833570408</v>
      </c>
      <c r="M689" s="304">
        <f t="shared" si="193"/>
        <v>938.99573257467966</v>
      </c>
      <c r="N689" s="304">
        <f t="shared" si="194"/>
        <v>55.56187766714082</v>
      </c>
      <c r="O689" s="308">
        <v>45</v>
      </c>
      <c r="P689" s="305">
        <f t="shared" si="195"/>
        <v>3817.6514935988612</v>
      </c>
      <c r="Q689" s="309">
        <f t="shared" si="196"/>
        <v>7.1692999999999998</v>
      </c>
      <c r="R689" s="367">
        <f t="shared" si="185"/>
        <v>140.6</v>
      </c>
      <c r="S689" s="302">
        <v>21700</v>
      </c>
      <c r="T689" s="307">
        <f t="shared" si="188"/>
        <v>1852.0625889046942</v>
      </c>
      <c r="U689" s="101">
        <f t="shared" si="197"/>
        <v>625.99715504978656</v>
      </c>
      <c r="V689" s="304">
        <f t="shared" si="198"/>
        <v>37.041251778093887</v>
      </c>
      <c r="W689" s="308">
        <v>30</v>
      </c>
      <c r="X689" s="305">
        <f t="shared" si="199"/>
        <v>2545.1009957325746</v>
      </c>
      <c r="Y689" s="309">
        <f t="shared" si="200"/>
        <v>4.7794999999999996</v>
      </c>
    </row>
    <row r="690" spans="1:25" ht="15.75" customHeight="1" x14ac:dyDescent="0.2">
      <c r="A690" s="424">
        <v>673</v>
      </c>
      <c r="B690" s="301">
        <f t="shared" si="183"/>
        <v>56.24</v>
      </c>
      <c r="C690" s="302">
        <v>21700</v>
      </c>
      <c r="D690" s="303">
        <f t="shared" si="186"/>
        <v>4630.156472261735</v>
      </c>
      <c r="E690" s="304">
        <f t="shared" si="189"/>
        <v>1564.9928876244662</v>
      </c>
      <c r="F690" s="304">
        <f t="shared" si="190"/>
        <v>92.6031294452347</v>
      </c>
      <c r="G690" s="101">
        <v>75</v>
      </c>
      <c r="H690" s="305">
        <f t="shared" si="191"/>
        <v>6362.7524893314367</v>
      </c>
      <c r="I690" s="309">
        <f t="shared" si="192"/>
        <v>11.9666</v>
      </c>
      <c r="J690" s="329">
        <f t="shared" si="184"/>
        <v>93.733333333333334</v>
      </c>
      <c r="K690" s="302">
        <v>21700</v>
      </c>
      <c r="L690" s="307">
        <f t="shared" si="187"/>
        <v>2778.0938833570408</v>
      </c>
      <c r="M690" s="304">
        <f t="shared" si="193"/>
        <v>938.99573257467966</v>
      </c>
      <c r="N690" s="304">
        <f t="shared" si="194"/>
        <v>55.56187766714082</v>
      </c>
      <c r="O690" s="308">
        <v>45</v>
      </c>
      <c r="P690" s="305">
        <f t="shared" si="195"/>
        <v>3817.6514935988612</v>
      </c>
      <c r="Q690" s="309">
        <f t="shared" si="196"/>
        <v>7.1798999999999999</v>
      </c>
      <c r="R690" s="367">
        <f t="shared" si="185"/>
        <v>140.6</v>
      </c>
      <c r="S690" s="302">
        <v>21700</v>
      </c>
      <c r="T690" s="307">
        <f t="shared" si="188"/>
        <v>1852.0625889046942</v>
      </c>
      <c r="U690" s="101">
        <f t="shared" si="197"/>
        <v>625.99715504978656</v>
      </c>
      <c r="V690" s="304">
        <f t="shared" si="198"/>
        <v>37.041251778093887</v>
      </c>
      <c r="W690" s="308">
        <v>30</v>
      </c>
      <c r="X690" s="305">
        <f t="shared" si="199"/>
        <v>2545.1009957325746</v>
      </c>
      <c r="Y690" s="309">
        <f t="shared" si="200"/>
        <v>4.7866</v>
      </c>
    </row>
    <row r="691" spans="1:25" ht="15.75" customHeight="1" x14ac:dyDescent="0.2">
      <c r="A691" s="424">
        <v>674</v>
      </c>
      <c r="B691" s="301">
        <f t="shared" si="183"/>
        <v>56.24</v>
      </c>
      <c r="C691" s="302">
        <v>21700</v>
      </c>
      <c r="D691" s="303">
        <f t="shared" si="186"/>
        <v>4630.156472261735</v>
      </c>
      <c r="E691" s="304">
        <f t="shared" si="189"/>
        <v>1564.9928876244662</v>
      </c>
      <c r="F691" s="304">
        <f t="shared" si="190"/>
        <v>92.6031294452347</v>
      </c>
      <c r="G691" s="101">
        <v>75</v>
      </c>
      <c r="H691" s="305">
        <f t="shared" si="191"/>
        <v>6362.7524893314367</v>
      </c>
      <c r="I691" s="309">
        <f t="shared" si="192"/>
        <v>11.984400000000001</v>
      </c>
      <c r="J691" s="329">
        <f t="shared" si="184"/>
        <v>93.733333333333334</v>
      </c>
      <c r="K691" s="302">
        <v>21700</v>
      </c>
      <c r="L691" s="307">
        <f t="shared" si="187"/>
        <v>2778.0938833570408</v>
      </c>
      <c r="M691" s="304">
        <f t="shared" si="193"/>
        <v>938.99573257467966</v>
      </c>
      <c r="N691" s="304">
        <f t="shared" si="194"/>
        <v>55.56187766714082</v>
      </c>
      <c r="O691" s="308">
        <v>45</v>
      </c>
      <c r="P691" s="305">
        <f t="shared" si="195"/>
        <v>3817.6514935988612</v>
      </c>
      <c r="Q691" s="309">
        <f t="shared" si="196"/>
        <v>7.1905999999999999</v>
      </c>
      <c r="R691" s="367">
        <f t="shared" si="185"/>
        <v>140.6</v>
      </c>
      <c r="S691" s="302">
        <v>21700</v>
      </c>
      <c r="T691" s="307">
        <f t="shared" si="188"/>
        <v>1852.0625889046942</v>
      </c>
      <c r="U691" s="101">
        <f t="shared" si="197"/>
        <v>625.99715504978656</v>
      </c>
      <c r="V691" s="304">
        <f t="shared" si="198"/>
        <v>37.041251778093887</v>
      </c>
      <c r="W691" s="308">
        <v>30</v>
      </c>
      <c r="X691" s="305">
        <f t="shared" si="199"/>
        <v>2545.1009957325746</v>
      </c>
      <c r="Y691" s="309">
        <f t="shared" si="200"/>
        <v>4.7937000000000003</v>
      </c>
    </row>
    <row r="692" spans="1:25" ht="15.75" customHeight="1" x14ac:dyDescent="0.2">
      <c r="A692" s="424">
        <v>675</v>
      </c>
      <c r="B692" s="301">
        <f t="shared" si="183"/>
        <v>56.24</v>
      </c>
      <c r="C692" s="302">
        <v>21700</v>
      </c>
      <c r="D692" s="303">
        <f t="shared" si="186"/>
        <v>4630.156472261735</v>
      </c>
      <c r="E692" s="304">
        <f t="shared" si="189"/>
        <v>1564.9928876244662</v>
      </c>
      <c r="F692" s="304">
        <f t="shared" si="190"/>
        <v>92.6031294452347</v>
      </c>
      <c r="G692" s="101">
        <v>75</v>
      </c>
      <c r="H692" s="305">
        <f t="shared" si="191"/>
        <v>6362.7524893314367</v>
      </c>
      <c r="I692" s="309">
        <f t="shared" si="192"/>
        <v>12.0021</v>
      </c>
      <c r="J692" s="329">
        <f t="shared" si="184"/>
        <v>93.733333333333334</v>
      </c>
      <c r="K692" s="302">
        <v>21700</v>
      </c>
      <c r="L692" s="307">
        <f t="shared" si="187"/>
        <v>2778.0938833570408</v>
      </c>
      <c r="M692" s="304">
        <f t="shared" si="193"/>
        <v>938.99573257467966</v>
      </c>
      <c r="N692" s="304">
        <f t="shared" si="194"/>
        <v>55.56187766714082</v>
      </c>
      <c r="O692" s="308">
        <v>45</v>
      </c>
      <c r="P692" s="305">
        <f t="shared" si="195"/>
        <v>3817.6514935988612</v>
      </c>
      <c r="Q692" s="309">
        <f t="shared" si="196"/>
        <v>7.2012999999999998</v>
      </c>
      <c r="R692" s="367">
        <f t="shared" si="185"/>
        <v>140.6</v>
      </c>
      <c r="S692" s="302">
        <v>21700</v>
      </c>
      <c r="T692" s="307">
        <f t="shared" si="188"/>
        <v>1852.0625889046942</v>
      </c>
      <c r="U692" s="101">
        <f t="shared" si="197"/>
        <v>625.99715504978656</v>
      </c>
      <c r="V692" s="304">
        <f t="shared" si="198"/>
        <v>37.041251778093887</v>
      </c>
      <c r="W692" s="308">
        <v>30</v>
      </c>
      <c r="X692" s="305">
        <f t="shared" si="199"/>
        <v>2545.1009957325746</v>
      </c>
      <c r="Y692" s="309">
        <f t="shared" si="200"/>
        <v>4.8009000000000004</v>
      </c>
    </row>
    <row r="693" spans="1:25" ht="15.75" customHeight="1" x14ac:dyDescent="0.2">
      <c r="A693" s="424">
        <v>676</v>
      </c>
      <c r="B693" s="301">
        <f t="shared" si="183"/>
        <v>56.24</v>
      </c>
      <c r="C693" s="302">
        <v>21700</v>
      </c>
      <c r="D693" s="303">
        <f t="shared" si="186"/>
        <v>4630.156472261735</v>
      </c>
      <c r="E693" s="304">
        <f t="shared" si="189"/>
        <v>1564.9928876244662</v>
      </c>
      <c r="F693" s="304">
        <f t="shared" si="190"/>
        <v>92.6031294452347</v>
      </c>
      <c r="G693" s="101">
        <v>75</v>
      </c>
      <c r="H693" s="305">
        <f t="shared" si="191"/>
        <v>6362.7524893314367</v>
      </c>
      <c r="I693" s="309">
        <f t="shared" si="192"/>
        <v>12.0199</v>
      </c>
      <c r="J693" s="329">
        <f t="shared" si="184"/>
        <v>93.733333333333334</v>
      </c>
      <c r="K693" s="302">
        <v>21700</v>
      </c>
      <c r="L693" s="307">
        <f t="shared" si="187"/>
        <v>2778.0938833570408</v>
      </c>
      <c r="M693" s="304">
        <f t="shared" si="193"/>
        <v>938.99573257467966</v>
      </c>
      <c r="N693" s="304">
        <f t="shared" si="194"/>
        <v>55.56187766714082</v>
      </c>
      <c r="O693" s="308">
        <v>45</v>
      </c>
      <c r="P693" s="305">
        <f t="shared" si="195"/>
        <v>3817.6514935988612</v>
      </c>
      <c r="Q693" s="309">
        <f t="shared" si="196"/>
        <v>7.2119</v>
      </c>
      <c r="R693" s="367">
        <f t="shared" si="185"/>
        <v>140.6</v>
      </c>
      <c r="S693" s="302">
        <v>21700</v>
      </c>
      <c r="T693" s="307">
        <f t="shared" si="188"/>
        <v>1852.0625889046942</v>
      </c>
      <c r="U693" s="101">
        <f t="shared" si="197"/>
        <v>625.99715504978656</v>
      </c>
      <c r="V693" s="304">
        <f t="shared" si="198"/>
        <v>37.041251778093887</v>
      </c>
      <c r="W693" s="308">
        <v>30</v>
      </c>
      <c r="X693" s="305">
        <f t="shared" si="199"/>
        <v>2545.1009957325746</v>
      </c>
      <c r="Y693" s="309">
        <f t="shared" si="200"/>
        <v>4.8079999999999998</v>
      </c>
    </row>
    <row r="694" spans="1:25" ht="15.75" customHeight="1" x14ac:dyDescent="0.2">
      <c r="A694" s="424">
        <v>677</v>
      </c>
      <c r="B694" s="301">
        <f t="shared" si="183"/>
        <v>56.24</v>
      </c>
      <c r="C694" s="302">
        <v>21700</v>
      </c>
      <c r="D694" s="303">
        <f t="shared" si="186"/>
        <v>4630.156472261735</v>
      </c>
      <c r="E694" s="304">
        <f t="shared" si="189"/>
        <v>1564.9928876244662</v>
      </c>
      <c r="F694" s="304">
        <f t="shared" si="190"/>
        <v>92.6031294452347</v>
      </c>
      <c r="G694" s="101">
        <v>75</v>
      </c>
      <c r="H694" s="305">
        <f t="shared" si="191"/>
        <v>6362.7524893314367</v>
      </c>
      <c r="I694" s="309">
        <f t="shared" si="192"/>
        <v>12.037699999999999</v>
      </c>
      <c r="J694" s="329">
        <f t="shared" si="184"/>
        <v>93.733333333333334</v>
      </c>
      <c r="K694" s="302">
        <v>21700</v>
      </c>
      <c r="L694" s="307">
        <f t="shared" si="187"/>
        <v>2778.0938833570408</v>
      </c>
      <c r="M694" s="304">
        <f t="shared" si="193"/>
        <v>938.99573257467966</v>
      </c>
      <c r="N694" s="304">
        <f t="shared" si="194"/>
        <v>55.56187766714082</v>
      </c>
      <c r="O694" s="308">
        <v>45</v>
      </c>
      <c r="P694" s="305">
        <f t="shared" si="195"/>
        <v>3817.6514935988612</v>
      </c>
      <c r="Q694" s="309">
        <f t="shared" si="196"/>
        <v>7.2225999999999999</v>
      </c>
      <c r="R694" s="367">
        <f t="shared" si="185"/>
        <v>140.6</v>
      </c>
      <c r="S694" s="302">
        <v>21700</v>
      </c>
      <c r="T694" s="307">
        <f t="shared" si="188"/>
        <v>1852.0625889046942</v>
      </c>
      <c r="U694" s="101">
        <f t="shared" si="197"/>
        <v>625.99715504978656</v>
      </c>
      <c r="V694" s="304">
        <f t="shared" si="198"/>
        <v>37.041251778093887</v>
      </c>
      <c r="W694" s="308">
        <v>30</v>
      </c>
      <c r="X694" s="305">
        <f t="shared" si="199"/>
        <v>2545.1009957325746</v>
      </c>
      <c r="Y694" s="309">
        <f t="shared" si="200"/>
        <v>4.8151000000000002</v>
      </c>
    </row>
    <row r="695" spans="1:25" ht="15.75" customHeight="1" x14ac:dyDescent="0.2">
      <c r="A695" s="424">
        <v>678</v>
      </c>
      <c r="B695" s="301">
        <f t="shared" si="183"/>
        <v>56.24</v>
      </c>
      <c r="C695" s="302">
        <v>21700</v>
      </c>
      <c r="D695" s="303">
        <f t="shared" si="186"/>
        <v>4630.156472261735</v>
      </c>
      <c r="E695" s="304">
        <f t="shared" si="189"/>
        <v>1564.9928876244662</v>
      </c>
      <c r="F695" s="304">
        <f t="shared" si="190"/>
        <v>92.6031294452347</v>
      </c>
      <c r="G695" s="101">
        <v>75</v>
      </c>
      <c r="H695" s="305">
        <f t="shared" si="191"/>
        <v>6362.7524893314367</v>
      </c>
      <c r="I695" s="309">
        <f t="shared" si="192"/>
        <v>12.0555</v>
      </c>
      <c r="J695" s="329">
        <f t="shared" si="184"/>
        <v>93.733333333333334</v>
      </c>
      <c r="K695" s="302">
        <v>21700</v>
      </c>
      <c r="L695" s="307">
        <f t="shared" si="187"/>
        <v>2778.0938833570408</v>
      </c>
      <c r="M695" s="304">
        <f t="shared" si="193"/>
        <v>938.99573257467966</v>
      </c>
      <c r="N695" s="304">
        <f t="shared" si="194"/>
        <v>55.56187766714082</v>
      </c>
      <c r="O695" s="308">
        <v>45</v>
      </c>
      <c r="P695" s="305">
        <f t="shared" si="195"/>
        <v>3817.6514935988612</v>
      </c>
      <c r="Q695" s="309">
        <f t="shared" si="196"/>
        <v>7.2332999999999998</v>
      </c>
      <c r="R695" s="367">
        <f t="shared" si="185"/>
        <v>140.6</v>
      </c>
      <c r="S695" s="302">
        <v>21700</v>
      </c>
      <c r="T695" s="307">
        <f t="shared" si="188"/>
        <v>1852.0625889046942</v>
      </c>
      <c r="U695" s="101">
        <f t="shared" si="197"/>
        <v>625.99715504978656</v>
      </c>
      <c r="V695" s="304">
        <f t="shared" si="198"/>
        <v>37.041251778093887</v>
      </c>
      <c r="W695" s="308">
        <v>30</v>
      </c>
      <c r="X695" s="305">
        <f t="shared" si="199"/>
        <v>2545.1009957325746</v>
      </c>
      <c r="Y695" s="309">
        <f t="shared" si="200"/>
        <v>4.8221999999999996</v>
      </c>
    </row>
    <row r="696" spans="1:25" ht="15.75" customHeight="1" x14ac:dyDescent="0.2">
      <c r="A696" s="424">
        <v>679</v>
      </c>
      <c r="B696" s="301">
        <f t="shared" si="183"/>
        <v>56.24</v>
      </c>
      <c r="C696" s="302">
        <v>21700</v>
      </c>
      <c r="D696" s="303">
        <f t="shared" si="186"/>
        <v>4630.156472261735</v>
      </c>
      <c r="E696" s="304">
        <f t="shared" si="189"/>
        <v>1564.9928876244662</v>
      </c>
      <c r="F696" s="304">
        <f t="shared" si="190"/>
        <v>92.6031294452347</v>
      </c>
      <c r="G696" s="101">
        <v>75</v>
      </c>
      <c r="H696" s="305">
        <f t="shared" si="191"/>
        <v>6362.7524893314367</v>
      </c>
      <c r="I696" s="309">
        <f t="shared" si="192"/>
        <v>12.0733</v>
      </c>
      <c r="J696" s="329">
        <f t="shared" si="184"/>
        <v>93.733333333333334</v>
      </c>
      <c r="K696" s="302">
        <v>21700</v>
      </c>
      <c r="L696" s="307">
        <f t="shared" si="187"/>
        <v>2778.0938833570408</v>
      </c>
      <c r="M696" s="304">
        <f t="shared" si="193"/>
        <v>938.99573257467966</v>
      </c>
      <c r="N696" s="304">
        <f t="shared" si="194"/>
        <v>55.56187766714082</v>
      </c>
      <c r="O696" s="308">
        <v>45</v>
      </c>
      <c r="P696" s="305">
        <f t="shared" si="195"/>
        <v>3817.6514935988612</v>
      </c>
      <c r="Q696" s="309">
        <f t="shared" si="196"/>
        <v>7.2439999999999998</v>
      </c>
      <c r="R696" s="367">
        <f t="shared" si="185"/>
        <v>140.6</v>
      </c>
      <c r="S696" s="302">
        <v>21700</v>
      </c>
      <c r="T696" s="307">
        <f t="shared" si="188"/>
        <v>1852.0625889046942</v>
      </c>
      <c r="U696" s="101">
        <f t="shared" si="197"/>
        <v>625.99715504978656</v>
      </c>
      <c r="V696" s="304">
        <f t="shared" si="198"/>
        <v>37.041251778093887</v>
      </c>
      <c r="W696" s="308">
        <v>30</v>
      </c>
      <c r="X696" s="305">
        <f t="shared" si="199"/>
        <v>2545.1009957325746</v>
      </c>
      <c r="Y696" s="309">
        <f t="shared" si="200"/>
        <v>4.8292999999999999</v>
      </c>
    </row>
    <row r="697" spans="1:25" ht="15.75" customHeight="1" x14ac:dyDescent="0.2">
      <c r="A697" s="283">
        <v>680</v>
      </c>
      <c r="B697" s="301">
        <f t="shared" si="183"/>
        <v>56.24</v>
      </c>
      <c r="C697" s="302">
        <v>21700</v>
      </c>
      <c r="D697" s="303">
        <f t="shared" si="186"/>
        <v>4630.156472261735</v>
      </c>
      <c r="E697" s="304">
        <f t="shared" si="189"/>
        <v>1564.9928876244662</v>
      </c>
      <c r="F697" s="304">
        <f t="shared" si="190"/>
        <v>92.6031294452347</v>
      </c>
      <c r="G697" s="101">
        <v>75</v>
      </c>
      <c r="H697" s="305">
        <f t="shared" si="191"/>
        <v>6362.7524893314367</v>
      </c>
      <c r="I697" s="309">
        <f t="shared" si="192"/>
        <v>12.090999999999999</v>
      </c>
      <c r="J697" s="329">
        <f t="shared" si="184"/>
        <v>93.733333333333334</v>
      </c>
      <c r="K697" s="302">
        <v>21700</v>
      </c>
      <c r="L697" s="307">
        <f t="shared" si="187"/>
        <v>2778.0938833570408</v>
      </c>
      <c r="M697" s="304">
        <f t="shared" si="193"/>
        <v>938.99573257467966</v>
      </c>
      <c r="N697" s="304">
        <f t="shared" si="194"/>
        <v>55.56187766714082</v>
      </c>
      <c r="O697" s="308">
        <v>45</v>
      </c>
      <c r="P697" s="305">
        <f t="shared" si="195"/>
        <v>3817.6514935988612</v>
      </c>
      <c r="Q697" s="309">
        <f t="shared" si="196"/>
        <v>7.2545999999999999</v>
      </c>
      <c r="R697" s="367">
        <f t="shared" si="185"/>
        <v>140.6</v>
      </c>
      <c r="S697" s="302">
        <v>21700</v>
      </c>
      <c r="T697" s="307">
        <f t="shared" si="188"/>
        <v>1852.0625889046942</v>
      </c>
      <c r="U697" s="101">
        <f t="shared" si="197"/>
        <v>625.99715504978656</v>
      </c>
      <c r="V697" s="304">
        <f t="shared" si="198"/>
        <v>37.041251778093887</v>
      </c>
      <c r="W697" s="308">
        <v>30</v>
      </c>
      <c r="X697" s="305">
        <f t="shared" si="199"/>
        <v>2545.1009957325746</v>
      </c>
      <c r="Y697" s="309">
        <f t="shared" si="200"/>
        <v>4.8364000000000003</v>
      </c>
    </row>
    <row r="698" spans="1:25" ht="15.75" customHeight="1" x14ac:dyDescent="0.2">
      <c r="A698" s="424">
        <v>681</v>
      </c>
      <c r="B698" s="301">
        <f t="shared" si="183"/>
        <v>56.24</v>
      </c>
      <c r="C698" s="302">
        <v>21700</v>
      </c>
      <c r="D698" s="303">
        <f t="shared" si="186"/>
        <v>4630.156472261735</v>
      </c>
      <c r="E698" s="304">
        <f t="shared" si="189"/>
        <v>1564.9928876244662</v>
      </c>
      <c r="F698" s="304">
        <f t="shared" si="190"/>
        <v>92.6031294452347</v>
      </c>
      <c r="G698" s="101">
        <v>75</v>
      </c>
      <c r="H698" s="305">
        <f t="shared" si="191"/>
        <v>6362.7524893314367</v>
      </c>
      <c r="I698" s="309">
        <f t="shared" si="192"/>
        <v>12.1088</v>
      </c>
      <c r="J698" s="329">
        <f t="shared" si="184"/>
        <v>93.733333333333334</v>
      </c>
      <c r="K698" s="302">
        <v>21700</v>
      </c>
      <c r="L698" s="307">
        <f t="shared" si="187"/>
        <v>2778.0938833570408</v>
      </c>
      <c r="M698" s="304">
        <f t="shared" si="193"/>
        <v>938.99573257467966</v>
      </c>
      <c r="N698" s="304">
        <f t="shared" si="194"/>
        <v>55.56187766714082</v>
      </c>
      <c r="O698" s="308">
        <v>45</v>
      </c>
      <c r="P698" s="305">
        <f t="shared" si="195"/>
        <v>3817.6514935988612</v>
      </c>
      <c r="Q698" s="309">
        <f t="shared" si="196"/>
        <v>7.2652999999999999</v>
      </c>
      <c r="R698" s="367">
        <f t="shared" si="185"/>
        <v>140.6</v>
      </c>
      <c r="S698" s="302">
        <v>21700</v>
      </c>
      <c r="T698" s="307">
        <f t="shared" si="188"/>
        <v>1852.0625889046942</v>
      </c>
      <c r="U698" s="101">
        <f t="shared" si="197"/>
        <v>625.99715504978656</v>
      </c>
      <c r="V698" s="304">
        <f t="shared" si="198"/>
        <v>37.041251778093887</v>
      </c>
      <c r="W698" s="308">
        <v>30</v>
      </c>
      <c r="X698" s="305">
        <f t="shared" si="199"/>
        <v>2545.1009957325746</v>
      </c>
      <c r="Y698" s="309">
        <f t="shared" si="200"/>
        <v>4.8434999999999997</v>
      </c>
    </row>
    <row r="699" spans="1:25" ht="15.75" customHeight="1" x14ac:dyDescent="0.2">
      <c r="A699" s="424">
        <v>682</v>
      </c>
      <c r="B699" s="301">
        <f t="shared" si="183"/>
        <v>56.24</v>
      </c>
      <c r="C699" s="302">
        <v>21700</v>
      </c>
      <c r="D699" s="303">
        <f t="shared" si="186"/>
        <v>4630.156472261735</v>
      </c>
      <c r="E699" s="304">
        <f t="shared" si="189"/>
        <v>1564.9928876244662</v>
      </c>
      <c r="F699" s="304">
        <f t="shared" si="190"/>
        <v>92.6031294452347</v>
      </c>
      <c r="G699" s="101">
        <v>75</v>
      </c>
      <c r="H699" s="305">
        <f t="shared" si="191"/>
        <v>6362.7524893314367</v>
      </c>
      <c r="I699" s="309">
        <f t="shared" si="192"/>
        <v>12.1266</v>
      </c>
      <c r="J699" s="329">
        <f t="shared" si="184"/>
        <v>93.733333333333334</v>
      </c>
      <c r="K699" s="302">
        <v>21700</v>
      </c>
      <c r="L699" s="307">
        <f t="shared" si="187"/>
        <v>2778.0938833570408</v>
      </c>
      <c r="M699" s="304">
        <f t="shared" si="193"/>
        <v>938.99573257467966</v>
      </c>
      <c r="N699" s="304">
        <f t="shared" si="194"/>
        <v>55.56187766714082</v>
      </c>
      <c r="O699" s="308">
        <v>45</v>
      </c>
      <c r="P699" s="305">
        <f t="shared" si="195"/>
        <v>3817.6514935988612</v>
      </c>
      <c r="Q699" s="309">
        <f t="shared" si="196"/>
        <v>7.2759999999999998</v>
      </c>
      <c r="R699" s="367">
        <f t="shared" si="185"/>
        <v>140.6</v>
      </c>
      <c r="S699" s="302">
        <v>21700</v>
      </c>
      <c r="T699" s="307">
        <f t="shared" si="188"/>
        <v>1852.0625889046942</v>
      </c>
      <c r="U699" s="101">
        <f t="shared" si="197"/>
        <v>625.99715504978656</v>
      </c>
      <c r="V699" s="304">
        <f t="shared" si="198"/>
        <v>37.041251778093887</v>
      </c>
      <c r="W699" s="308">
        <v>30</v>
      </c>
      <c r="X699" s="305">
        <f t="shared" si="199"/>
        <v>2545.1009957325746</v>
      </c>
      <c r="Y699" s="309">
        <f t="shared" si="200"/>
        <v>4.8506</v>
      </c>
    </row>
    <row r="700" spans="1:25" ht="15.75" customHeight="1" x14ac:dyDescent="0.2">
      <c r="A700" s="424">
        <v>683</v>
      </c>
      <c r="B700" s="301">
        <f t="shared" si="183"/>
        <v>56.24</v>
      </c>
      <c r="C700" s="302">
        <v>21700</v>
      </c>
      <c r="D700" s="303">
        <f t="shared" si="186"/>
        <v>4630.156472261735</v>
      </c>
      <c r="E700" s="304">
        <f t="shared" si="189"/>
        <v>1564.9928876244662</v>
      </c>
      <c r="F700" s="304">
        <f t="shared" si="190"/>
        <v>92.6031294452347</v>
      </c>
      <c r="G700" s="101">
        <v>75</v>
      </c>
      <c r="H700" s="305">
        <f t="shared" si="191"/>
        <v>6362.7524893314367</v>
      </c>
      <c r="I700" s="309">
        <f t="shared" si="192"/>
        <v>12.144399999999999</v>
      </c>
      <c r="J700" s="329">
        <f t="shared" si="184"/>
        <v>93.733333333333334</v>
      </c>
      <c r="K700" s="302">
        <v>21700</v>
      </c>
      <c r="L700" s="307">
        <f t="shared" si="187"/>
        <v>2778.0938833570408</v>
      </c>
      <c r="M700" s="304">
        <f t="shared" si="193"/>
        <v>938.99573257467966</v>
      </c>
      <c r="N700" s="304">
        <f t="shared" si="194"/>
        <v>55.56187766714082</v>
      </c>
      <c r="O700" s="308">
        <v>45</v>
      </c>
      <c r="P700" s="305">
        <f t="shared" si="195"/>
        <v>3817.6514935988612</v>
      </c>
      <c r="Q700" s="309">
        <f t="shared" si="196"/>
        <v>7.2866</v>
      </c>
      <c r="R700" s="367">
        <f t="shared" si="185"/>
        <v>140.6</v>
      </c>
      <c r="S700" s="302">
        <v>21700</v>
      </c>
      <c r="T700" s="307">
        <f t="shared" si="188"/>
        <v>1852.0625889046942</v>
      </c>
      <c r="U700" s="101">
        <f t="shared" si="197"/>
        <v>625.99715504978656</v>
      </c>
      <c r="V700" s="304">
        <f t="shared" si="198"/>
        <v>37.041251778093887</v>
      </c>
      <c r="W700" s="308">
        <v>30</v>
      </c>
      <c r="X700" s="305">
        <f t="shared" si="199"/>
        <v>2545.1009957325746</v>
      </c>
      <c r="Y700" s="309">
        <f t="shared" si="200"/>
        <v>4.8578000000000001</v>
      </c>
    </row>
    <row r="701" spans="1:25" ht="15.75" customHeight="1" x14ac:dyDescent="0.2">
      <c r="A701" s="424">
        <v>684</v>
      </c>
      <c r="B701" s="301">
        <f t="shared" si="183"/>
        <v>56.24</v>
      </c>
      <c r="C701" s="302">
        <v>21700</v>
      </c>
      <c r="D701" s="303">
        <f t="shared" si="186"/>
        <v>4630.156472261735</v>
      </c>
      <c r="E701" s="304">
        <f t="shared" si="189"/>
        <v>1564.9928876244662</v>
      </c>
      <c r="F701" s="304">
        <f t="shared" si="190"/>
        <v>92.6031294452347</v>
      </c>
      <c r="G701" s="101">
        <v>75</v>
      </c>
      <c r="H701" s="305">
        <f t="shared" si="191"/>
        <v>6362.7524893314367</v>
      </c>
      <c r="I701" s="309">
        <f t="shared" si="192"/>
        <v>12.1622</v>
      </c>
      <c r="J701" s="329">
        <f t="shared" si="184"/>
        <v>93.733333333333334</v>
      </c>
      <c r="K701" s="302">
        <v>21700</v>
      </c>
      <c r="L701" s="307">
        <f t="shared" si="187"/>
        <v>2778.0938833570408</v>
      </c>
      <c r="M701" s="304">
        <f t="shared" si="193"/>
        <v>938.99573257467966</v>
      </c>
      <c r="N701" s="304">
        <f t="shared" si="194"/>
        <v>55.56187766714082</v>
      </c>
      <c r="O701" s="308">
        <v>45</v>
      </c>
      <c r="P701" s="305">
        <f t="shared" si="195"/>
        <v>3817.6514935988612</v>
      </c>
      <c r="Q701" s="309">
        <f t="shared" si="196"/>
        <v>7.2972999999999999</v>
      </c>
      <c r="R701" s="367">
        <f t="shared" si="185"/>
        <v>140.6</v>
      </c>
      <c r="S701" s="302">
        <v>21700</v>
      </c>
      <c r="T701" s="307">
        <f t="shared" si="188"/>
        <v>1852.0625889046942</v>
      </c>
      <c r="U701" s="101">
        <f t="shared" si="197"/>
        <v>625.99715504978656</v>
      </c>
      <c r="V701" s="304">
        <f t="shared" si="198"/>
        <v>37.041251778093887</v>
      </c>
      <c r="W701" s="308">
        <v>30</v>
      </c>
      <c r="X701" s="305">
        <f t="shared" si="199"/>
        <v>2545.1009957325746</v>
      </c>
      <c r="Y701" s="309">
        <f t="shared" si="200"/>
        <v>4.8648999999999996</v>
      </c>
    </row>
    <row r="702" spans="1:25" ht="15.75" customHeight="1" x14ac:dyDescent="0.2">
      <c r="A702" s="424">
        <v>685</v>
      </c>
      <c r="B702" s="301">
        <f t="shared" si="183"/>
        <v>56.24</v>
      </c>
      <c r="C702" s="302">
        <v>21700</v>
      </c>
      <c r="D702" s="303">
        <f t="shared" si="186"/>
        <v>4630.156472261735</v>
      </c>
      <c r="E702" s="304">
        <f t="shared" si="189"/>
        <v>1564.9928876244662</v>
      </c>
      <c r="F702" s="304">
        <f t="shared" si="190"/>
        <v>92.6031294452347</v>
      </c>
      <c r="G702" s="101">
        <v>75</v>
      </c>
      <c r="H702" s="305">
        <f t="shared" si="191"/>
        <v>6362.7524893314367</v>
      </c>
      <c r="I702" s="309">
        <f t="shared" si="192"/>
        <v>12.1799</v>
      </c>
      <c r="J702" s="329">
        <f t="shared" si="184"/>
        <v>93.733333333333334</v>
      </c>
      <c r="K702" s="302">
        <v>21700</v>
      </c>
      <c r="L702" s="307">
        <f t="shared" si="187"/>
        <v>2778.0938833570408</v>
      </c>
      <c r="M702" s="304">
        <f t="shared" si="193"/>
        <v>938.99573257467966</v>
      </c>
      <c r="N702" s="304">
        <f t="shared" si="194"/>
        <v>55.56187766714082</v>
      </c>
      <c r="O702" s="308">
        <v>45</v>
      </c>
      <c r="P702" s="305">
        <f t="shared" si="195"/>
        <v>3817.6514935988612</v>
      </c>
      <c r="Q702" s="309">
        <f t="shared" si="196"/>
        <v>7.3079999999999998</v>
      </c>
      <c r="R702" s="367">
        <f t="shared" si="185"/>
        <v>140.6</v>
      </c>
      <c r="S702" s="302">
        <v>21700</v>
      </c>
      <c r="T702" s="307">
        <f t="shared" si="188"/>
        <v>1852.0625889046942</v>
      </c>
      <c r="U702" s="101">
        <f t="shared" si="197"/>
        <v>625.99715504978656</v>
      </c>
      <c r="V702" s="304">
        <f t="shared" si="198"/>
        <v>37.041251778093887</v>
      </c>
      <c r="W702" s="308">
        <v>30</v>
      </c>
      <c r="X702" s="305">
        <f t="shared" si="199"/>
        <v>2545.1009957325746</v>
      </c>
      <c r="Y702" s="309">
        <f t="shared" si="200"/>
        <v>4.8719999999999999</v>
      </c>
    </row>
    <row r="703" spans="1:25" ht="15.75" customHeight="1" x14ac:dyDescent="0.2">
      <c r="A703" s="424">
        <v>686</v>
      </c>
      <c r="B703" s="301">
        <f t="shared" si="183"/>
        <v>56.24</v>
      </c>
      <c r="C703" s="302">
        <v>21700</v>
      </c>
      <c r="D703" s="303">
        <f t="shared" si="186"/>
        <v>4630.156472261735</v>
      </c>
      <c r="E703" s="304">
        <f t="shared" si="189"/>
        <v>1564.9928876244662</v>
      </c>
      <c r="F703" s="304">
        <f t="shared" si="190"/>
        <v>92.6031294452347</v>
      </c>
      <c r="G703" s="101">
        <v>75</v>
      </c>
      <c r="H703" s="305">
        <f t="shared" si="191"/>
        <v>6362.7524893314367</v>
      </c>
      <c r="I703" s="309">
        <f t="shared" si="192"/>
        <v>12.197699999999999</v>
      </c>
      <c r="J703" s="329">
        <f t="shared" si="184"/>
        <v>93.733333333333334</v>
      </c>
      <c r="K703" s="302">
        <v>21700</v>
      </c>
      <c r="L703" s="307">
        <f t="shared" si="187"/>
        <v>2778.0938833570408</v>
      </c>
      <c r="M703" s="304">
        <f t="shared" si="193"/>
        <v>938.99573257467966</v>
      </c>
      <c r="N703" s="304">
        <f t="shared" si="194"/>
        <v>55.56187766714082</v>
      </c>
      <c r="O703" s="308">
        <v>45</v>
      </c>
      <c r="P703" s="305">
        <f t="shared" si="195"/>
        <v>3817.6514935988612</v>
      </c>
      <c r="Q703" s="309">
        <f t="shared" si="196"/>
        <v>7.3186</v>
      </c>
      <c r="R703" s="367">
        <f t="shared" si="185"/>
        <v>140.6</v>
      </c>
      <c r="S703" s="302">
        <v>21700</v>
      </c>
      <c r="T703" s="307">
        <f t="shared" si="188"/>
        <v>1852.0625889046942</v>
      </c>
      <c r="U703" s="101">
        <f t="shared" si="197"/>
        <v>625.99715504978656</v>
      </c>
      <c r="V703" s="304">
        <f t="shared" si="198"/>
        <v>37.041251778093887</v>
      </c>
      <c r="W703" s="308">
        <v>30</v>
      </c>
      <c r="X703" s="305">
        <f t="shared" si="199"/>
        <v>2545.1009957325746</v>
      </c>
      <c r="Y703" s="309">
        <f t="shared" si="200"/>
        <v>4.8791000000000002</v>
      </c>
    </row>
    <row r="704" spans="1:25" ht="15.75" customHeight="1" x14ac:dyDescent="0.2">
      <c r="A704" s="424">
        <v>687</v>
      </c>
      <c r="B704" s="301">
        <f t="shared" si="183"/>
        <v>56.24</v>
      </c>
      <c r="C704" s="302">
        <v>21700</v>
      </c>
      <c r="D704" s="303">
        <f t="shared" si="186"/>
        <v>4630.156472261735</v>
      </c>
      <c r="E704" s="304">
        <f t="shared" si="189"/>
        <v>1564.9928876244662</v>
      </c>
      <c r="F704" s="304">
        <f t="shared" si="190"/>
        <v>92.6031294452347</v>
      </c>
      <c r="G704" s="101">
        <v>75</v>
      </c>
      <c r="H704" s="305">
        <f t="shared" si="191"/>
        <v>6362.7524893314367</v>
      </c>
      <c r="I704" s="309">
        <f t="shared" si="192"/>
        <v>12.2155</v>
      </c>
      <c r="J704" s="329">
        <f t="shared" si="184"/>
        <v>93.733333333333334</v>
      </c>
      <c r="K704" s="302">
        <v>21700</v>
      </c>
      <c r="L704" s="307">
        <f t="shared" si="187"/>
        <v>2778.0938833570408</v>
      </c>
      <c r="M704" s="304">
        <f t="shared" si="193"/>
        <v>938.99573257467966</v>
      </c>
      <c r="N704" s="304">
        <f t="shared" si="194"/>
        <v>55.56187766714082</v>
      </c>
      <c r="O704" s="308">
        <v>45</v>
      </c>
      <c r="P704" s="305">
        <f t="shared" si="195"/>
        <v>3817.6514935988612</v>
      </c>
      <c r="Q704" s="309">
        <f t="shared" si="196"/>
        <v>7.3292999999999999</v>
      </c>
      <c r="R704" s="367">
        <f t="shared" si="185"/>
        <v>140.6</v>
      </c>
      <c r="S704" s="302">
        <v>21700</v>
      </c>
      <c r="T704" s="307">
        <f t="shared" si="188"/>
        <v>1852.0625889046942</v>
      </c>
      <c r="U704" s="101">
        <f t="shared" si="197"/>
        <v>625.99715504978656</v>
      </c>
      <c r="V704" s="304">
        <f t="shared" si="198"/>
        <v>37.041251778093887</v>
      </c>
      <c r="W704" s="308">
        <v>30</v>
      </c>
      <c r="X704" s="305">
        <f t="shared" si="199"/>
        <v>2545.1009957325746</v>
      </c>
      <c r="Y704" s="309">
        <f t="shared" si="200"/>
        <v>4.8861999999999997</v>
      </c>
    </row>
    <row r="705" spans="1:25" ht="15.75" customHeight="1" x14ac:dyDescent="0.2">
      <c r="A705" s="424">
        <v>688</v>
      </c>
      <c r="B705" s="301">
        <f t="shared" si="183"/>
        <v>56.24</v>
      </c>
      <c r="C705" s="302">
        <v>21700</v>
      </c>
      <c r="D705" s="303">
        <f t="shared" si="186"/>
        <v>4630.156472261735</v>
      </c>
      <c r="E705" s="304">
        <f t="shared" si="189"/>
        <v>1564.9928876244662</v>
      </c>
      <c r="F705" s="304">
        <f t="shared" si="190"/>
        <v>92.6031294452347</v>
      </c>
      <c r="G705" s="101">
        <v>75</v>
      </c>
      <c r="H705" s="305">
        <f t="shared" si="191"/>
        <v>6362.7524893314367</v>
      </c>
      <c r="I705" s="309">
        <f t="shared" si="192"/>
        <v>12.2333</v>
      </c>
      <c r="J705" s="329">
        <f t="shared" si="184"/>
        <v>93.733333333333334</v>
      </c>
      <c r="K705" s="302">
        <v>21700</v>
      </c>
      <c r="L705" s="307">
        <f t="shared" si="187"/>
        <v>2778.0938833570408</v>
      </c>
      <c r="M705" s="304">
        <f t="shared" si="193"/>
        <v>938.99573257467966</v>
      </c>
      <c r="N705" s="304">
        <f t="shared" si="194"/>
        <v>55.56187766714082</v>
      </c>
      <c r="O705" s="308">
        <v>45</v>
      </c>
      <c r="P705" s="305">
        <f t="shared" si="195"/>
        <v>3817.6514935988612</v>
      </c>
      <c r="Q705" s="309">
        <f t="shared" si="196"/>
        <v>7.34</v>
      </c>
      <c r="R705" s="367">
        <f t="shared" si="185"/>
        <v>140.6</v>
      </c>
      <c r="S705" s="302">
        <v>21700</v>
      </c>
      <c r="T705" s="307">
        <f t="shared" si="188"/>
        <v>1852.0625889046942</v>
      </c>
      <c r="U705" s="101">
        <f t="shared" si="197"/>
        <v>625.99715504978656</v>
      </c>
      <c r="V705" s="304">
        <f t="shared" si="198"/>
        <v>37.041251778093887</v>
      </c>
      <c r="W705" s="308">
        <v>30</v>
      </c>
      <c r="X705" s="305">
        <f t="shared" si="199"/>
        <v>2545.1009957325746</v>
      </c>
      <c r="Y705" s="309">
        <f t="shared" si="200"/>
        <v>4.8933</v>
      </c>
    </row>
    <row r="706" spans="1:25" ht="15.75" customHeight="1" x14ac:dyDescent="0.2">
      <c r="A706" s="424">
        <v>689</v>
      </c>
      <c r="B706" s="301">
        <f t="shared" si="183"/>
        <v>56.24</v>
      </c>
      <c r="C706" s="302">
        <v>21700</v>
      </c>
      <c r="D706" s="303">
        <f t="shared" si="186"/>
        <v>4630.156472261735</v>
      </c>
      <c r="E706" s="304">
        <f t="shared" si="189"/>
        <v>1564.9928876244662</v>
      </c>
      <c r="F706" s="304">
        <f t="shared" si="190"/>
        <v>92.6031294452347</v>
      </c>
      <c r="G706" s="101">
        <v>75</v>
      </c>
      <c r="H706" s="305">
        <f t="shared" si="191"/>
        <v>6362.7524893314367</v>
      </c>
      <c r="I706" s="309">
        <f t="shared" si="192"/>
        <v>12.251099999999999</v>
      </c>
      <c r="J706" s="329">
        <f t="shared" si="184"/>
        <v>93.733333333333334</v>
      </c>
      <c r="K706" s="302">
        <v>21700</v>
      </c>
      <c r="L706" s="307">
        <f t="shared" si="187"/>
        <v>2778.0938833570408</v>
      </c>
      <c r="M706" s="304">
        <f t="shared" si="193"/>
        <v>938.99573257467966</v>
      </c>
      <c r="N706" s="304">
        <f t="shared" si="194"/>
        <v>55.56187766714082</v>
      </c>
      <c r="O706" s="308">
        <v>45</v>
      </c>
      <c r="P706" s="305">
        <f t="shared" si="195"/>
        <v>3817.6514935988612</v>
      </c>
      <c r="Q706" s="309">
        <f t="shared" si="196"/>
        <v>7.3506</v>
      </c>
      <c r="R706" s="367">
        <f t="shared" si="185"/>
        <v>140.6</v>
      </c>
      <c r="S706" s="302">
        <v>21700</v>
      </c>
      <c r="T706" s="307">
        <f t="shared" si="188"/>
        <v>1852.0625889046942</v>
      </c>
      <c r="U706" s="101">
        <f t="shared" si="197"/>
        <v>625.99715504978656</v>
      </c>
      <c r="V706" s="304">
        <f t="shared" si="198"/>
        <v>37.041251778093887</v>
      </c>
      <c r="W706" s="308">
        <v>30</v>
      </c>
      <c r="X706" s="305">
        <f t="shared" si="199"/>
        <v>2545.1009957325746</v>
      </c>
      <c r="Y706" s="309">
        <f t="shared" si="200"/>
        <v>4.9004000000000003</v>
      </c>
    </row>
    <row r="707" spans="1:25" ht="15.75" customHeight="1" x14ac:dyDescent="0.2">
      <c r="A707" s="283">
        <v>690</v>
      </c>
      <c r="B707" s="301">
        <f t="shared" si="183"/>
        <v>56.24</v>
      </c>
      <c r="C707" s="302">
        <v>21700</v>
      </c>
      <c r="D707" s="303">
        <f t="shared" si="186"/>
        <v>4630.156472261735</v>
      </c>
      <c r="E707" s="304">
        <f t="shared" si="189"/>
        <v>1564.9928876244662</v>
      </c>
      <c r="F707" s="304">
        <f t="shared" si="190"/>
        <v>92.6031294452347</v>
      </c>
      <c r="G707" s="101">
        <v>75</v>
      </c>
      <c r="H707" s="305">
        <f t="shared" si="191"/>
        <v>6362.7524893314367</v>
      </c>
      <c r="I707" s="309">
        <f t="shared" si="192"/>
        <v>12.268800000000001</v>
      </c>
      <c r="J707" s="329">
        <f t="shared" si="184"/>
        <v>93.733333333333334</v>
      </c>
      <c r="K707" s="302">
        <v>21700</v>
      </c>
      <c r="L707" s="307">
        <f t="shared" si="187"/>
        <v>2778.0938833570408</v>
      </c>
      <c r="M707" s="304">
        <f t="shared" si="193"/>
        <v>938.99573257467966</v>
      </c>
      <c r="N707" s="304">
        <f t="shared" si="194"/>
        <v>55.56187766714082</v>
      </c>
      <c r="O707" s="308">
        <v>45</v>
      </c>
      <c r="P707" s="305">
        <f t="shared" si="195"/>
        <v>3817.6514935988612</v>
      </c>
      <c r="Q707" s="309">
        <f t="shared" si="196"/>
        <v>7.3613</v>
      </c>
      <c r="R707" s="367">
        <f t="shared" si="185"/>
        <v>140.6</v>
      </c>
      <c r="S707" s="302">
        <v>21700</v>
      </c>
      <c r="T707" s="307">
        <f t="shared" si="188"/>
        <v>1852.0625889046942</v>
      </c>
      <c r="U707" s="101">
        <f t="shared" si="197"/>
        <v>625.99715504978656</v>
      </c>
      <c r="V707" s="304">
        <f t="shared" si="198"/>
        <v>37.041251778093887</v>
      </c>
      <c r="W707" s="308">
        <v>30</v>
      </c>
      <c r="X707" s="305">
        <f t="shared" si="199"/>
        <v>2545.1009957325746</v>
      </c>
      <c r="Y707" s="309">
        <f t="shared" si="200"/>
        <v>4.9074999999999998</v>
      </c>
    </row>
    <row r="708" spans="1:25" ht="15.75" customHeight="1" x14ac:dyDescent="0.2">
      <c r="A708" s="424">
        <v>691</v>
      </c>
      <c r="B708" s="301">
        <f t="shared" si="183"/>
        <v>56.24</v>
      </c>
      <c r="C708" s="302">
        <v>21700</v>
      </c>
      <c r="D708" s="303">
        <f t="shared" si="186"/>
        <v>4630.156472261735</v>
      </c>
      <c r="E708" s="304">
        <f t="shared" si="189"/>
        <v>1564.9928876244662</v>
      </c>
      <c r="F708" s="304">
        <f t="shared" si="190"/>
        <v>92.6031294452347</v>
      </c>
      <c r="G708" s="101">
        <v>75</v>
      </c>
      <c r="H708" s="305">
        <f t="shared" si="191"/>
        <v>6362.7524893314367</v>
      </c>
      <c r="I708" s="309">
        <f t="shared" si="192"/>
        <v>12.2866</v>
      </c>
      <c r="J708" s="329">
        <f t="shared" si="184"/>
        <v>93.733333333333334</v>
      </c>
      <c r="K708" s="302">
        <v>21700</v>
      </c>
      <c r="L708" s="307">
        <f t="shared" si="187"/>
        <v>2778.0938833570408</v>
      </c>
      <c r="M708" s="304">
        <f t="shared" si="193"/>
        <v>938.99573257467966</v>
      </c>
      <c r="N708" s="304">
        <f t="shared" si="194"/>
        <v>55.56187766714082</v>
      </c>
      <c r="O708" s="308">
        <v>45</v>
      </c>
      <c r="P708" s="305">
        <f t="shared" si="195"/>
        <v>3817.6514935988612</v>
      </c>
      <c r="Q708" s="309">
        <f t="shared" si="196"/>
        <v>7.3719999999999999</v>
      </c>
      <c r="R708" s="367">
        <f t="shared" si="185"/>
        <v>140.6</v>
      </c>
      <c r="S708" s="302">
        <v>21700</v>
      </c>
      <c r="T708" s="307">
        <f t="shared" si="188"/>
        <v>1852.0625889046942</v>
      </c>
      <c r="U708" s="101">
        <f t="shared" si="197"/>
        <v>625.99715504978656</v>
      </c>
      <c r="V708" s="304">
        <f t="shared" si="198"/>
        <v>37.041251778093887</v>
      </c>
      <c r="W708" s="308">
        <v>30</v>
      </c>
      <c r="X708" s="305">
        <f t="shared" si="199"/>
        <v>2545.1009957325746</v>
      </c>
      <c r="Y708" s="309">
        <f t="shared" si="200"/>
        <v>4.9146999999999998</v>
      </c>
    </row>
    <row r="709" spans="1:25" ht="15.75" customHeight="1" x14ac:dyDescent="0.2">
      <c r="A709" s="424">
        <v>692</v>
      </c>
      <c r="B709" s="301">
        <f t="shared" si="183"/>
        <v>56.24</v>
      </c>
      <c r="C709" s="302">
        <v>21700</v>
      </c>
      <c r="D709" s="303">
        <f t="shared" si="186"/>
        <v>4630.156472261735</v>
      </c>
      <c r="E709" s="304">
        <f t="shared" si="189"/>
        <v>1564.9928876244662</v>
      </c>
      <c r="F709" s="304">
        <f t="shared" si="190"/>
        <v>92.6031294452347</v>
      </c>
      <c r="G709" s="101">
        <v>75</v>
      </c>
      <c r="H709" s="305">
        <f t="shared" si="191"/>
        <v>6362.7524893314367</v>
      </c>
      <c r="I709" s="309">
        <f t="shared" si="192"/>
        <v>12.304399999999999</v>
      </c>
      <c r="J709" s="329">
        <f t="shared" si="184"/>
        <v>93.733333333333334</v>
      </c>
      <c r="K709" s="302">
        <v>21700</v>
      </c>
      <c r="L709" s="307">
        <f t="shared" si="187"/>
        <v>2778.0938833570408</v>
      </c>
      <c r="M709" s="304">
        <f t="shared" si="193"/>
        <v>938.99573257467966</v>
      </c>
      <c r="N709" s="304">
        <f t="shared" si="194"/>
        <v>55.56187766714082</v>
      </c>
      <c r="O709" s="308">
        <v>45</v>
      </c>
      <c r="P709" s="305">
        <f t="shared" si="195"/>
        <v>3817.6514935988612</v>
      </c>
      <c r="Q709" s="309">
        <f t="shared" si="196"/>
        <v>7.3826000000000001</v>
      </c>
      <c r="R709" s="367">
        <f t="shared" si="185"/>
        <v>140.6</v>
      </c>
      <c r="S709" s="302">
        <v>21700</v>
      </c>
      <c r="T709" s="307">
        <f t="shared" si="188"/>
        <v>1852.0625889046942</v>
      </c>
      <c r="U709" s="101">
        <f t="shared" si="197"/>
        <v>625.99715504978656</v>
      </c>
      <c r="V709" s="304">
        <f t="shared" si="198"/>
        <v>37.041251778093887</v>
      </c>
      <c r="W709" s="308">
        <v>30</v>
      </c>
      <c r="X709" s="305">
        <f t="shared" si="199"/>
        <v>2545.1009957325746</v>
      </c>
      <c r="Y709" s="309">
        <f t="shared" si="200"/>
        <v>4.9218000000000002</v>
      </c>
    </row>
    <row r="710" spans="1:25" ht="15.75" customHeight="1" x14ac:dyDescent="0.2">
      <c r="A710" s="424">
        <v>693</v>
      </c>
      <c r="B710" s="301">
        <f t="shared" si="183"/>
        <v>56.24</v>
      </c>
      <c r="C710" s="302">
        <v>21700</v>
      </c>
      <c r="D710" s="303">
        <f t="shared" si="186"/>
        <v>4630.156472261735</v>
      </c>
      <c r="E710" s="304">
        <f t="shared" si="189"/>
        <v>1564.9928876244662</v>
      </c>
      <c r="F710" s="304">
        <f t="shared" si="190"/>
        <v>92.6031294452347</v>
      </c>
      <c r="G710" s="101">
        <v>75</v>
      </c>
      <c r="H710" s="305">
        <f t="shared" si="191"/>
        <v>6362.7524893314367</v>
      </c>
      <c r="I710" s="309">
        <f t="shared" si="192"/>
        <v>12.3222</v>
      </c>
      <c r="J710" s="329">
        <f t="shared" si="184"/>
        <v>93.733333333333334</v>
      </c>
      <c r="K710" s="302">
        <v>21700</v>
      </c>
      <c r="L710" s="307">
        <f t="shared" si="187"/>
        <v>2778.0938833570408</v>
      </c>
      <c r="M710" s="304">
        <f t="shared" si="193"/>
        <v>938.99573257467966</v>
      </c>
      <c r="N710" s="304">
        <f t="shared" si="194"/>
        <v>55.56187766714082</v>
      </c>
      <c r="O710" s="308">
        <v>45</v>
      </c>
      <c r="P710" s="305">
        <f t="shared" si="195"/>
        <v>3817.6514935988612</v>
      </c>
      <c r="Q710" s="309">
        <f t="shared" si="196"/>
        <v>7.3933</v>
      </c>
      <c r="R710" s="367">
        <f t="shared" si="185"/>
        <v>140.6</v>
      </c>
      <c r="S710" s="302">
        <v>21700</v>
      </c>
      <c r="T710" s="307">
        <f t="shared" si="188"/>
        <v>1852.0625889046942</v>
      </c>
      <c r="U710" s="101">
        <f t="shared" si="197"/>
        <v>625.99715504978656</v>
      </c>
      <c r="V710" s="304">
        <f t="shared" si="198"/>
        <v>37.041251778093887</v>
      </c>
      <c r="W710" s="308">
        <v>30</v>
      </c>
      <c r="X710" s="305">
        <f t="shared" si="199"/>
        <v>2545.1009957325746</v>
      </c>
      <c r="Y710" s="309">
        <f t="shared" si="200"/>
        <v>4.9288999999999996</v>
      </c>
    </row>
    <row r="711" spans="1:25" ht="15.75" customHeight="1" x14ac:dyDescent="0.2">
      <c r="A711" s="424">
        <v>694</v>
      </c>
      <c r="B711" s="301">
        <f t="shared" ref="B711:B774" si="201">42.18/0.75</f>
        <v>56.24</v>
      </c>
      <c r="C711" s="302">
        <v>21700</v>
      </c>
      <c r="D711" s="303">
        <f t="shared" si="186"/>
        <v>4630.156472261735</v>
      </c>
      <c r="E711" s="304">
        <f t="shared" si="189"/>
        <v>1564.9928876244662</v>
      </c>
      <c r="F711" s="304">
        <f t="shared" si="190"/>
        <v>92.6031294452347</v>
      </c>
      <c r="G711" s="101">
        <v>75</v>
      </c>
      <c r="H711" s="305">
        <f t="shared" si="191"/>
        <v>6362.7524893314367</v>
      </c>
      <c r="I711" s="309">
        <f t="shared" si="192"/>
        <v>12.34</v>
      </c>
      <c r="J711" s="329">
        <f t="shared" ref="J711:J774" si="202">(42.18/0.75)/0.6</f>
        <v>93.733333333333334</v>
      </c>
      <c r="K711" s="302">
        <v>21700</v>
      </c>
      <c r="L711" s="307">
        <f t="shared" si="187"/>
        <v>2778.0938833570408</v>
      </c>
      <c r="M711" s="304">
        <f t="shared" si="193"/>
        <v>938.99573257467966</v>
      </c>
      <c r="N711" s="304">
        <f t="shared" si="194"/>
        <v>55.56187766714082</v>
      </c>
      <c r="O711" s="308">
        <v>45</v>
      </c>
      <c r="P711" s="305">
        <f t="shared" si="195"/>
        <v>3817.6514935988612</v>
      </c>
      <c r="Q711" s="309">
        <f t="shared" si="196"/>
        <v>7.4039999999999999</v>
      </c>
      <c r="R711" s="367">
        <f t="shared" ref="R711:R774" si="203">(42.18/0.75)/0.4</f>
        <v>140.6</v>
      </c>
      <c r="S711" s="302">
        <v>21700</v>
      </c>
      <c r="T711" s="307">
        <f t="shared" si="188"/>
        <v>1852.0625889046942</v>
      </c>
      <c r="U711" s="101">
        <f t="shared" si="197"/>
        <v>625.99715504978656</v>
      </c>
      <c r="V711" s="304">
        <f t="shared" si="198"/>
        <v>37.041251778093887</v>
      </c>
      <c r="W711" s="308">
        <v>30</v>
      </c>
      <c r="X711" s="305">
        <f t="shared" si="199"/>
        <v>2545.1009957325746</v>
      </c>
      <c r="Y711" s="309">
        <f t="shared" si="200"/>
        <v>4.9359999999999999</v>
      </c>
    </row>
    <row r="712" spans="1:25" ht="15.75" customHeight="1" x14ac:dyDescent="0.2">
      <c r="A712" s="424">
        <v>695</v>
      </c>
      <c r="B712" s="301">
        <f t="shared" si="201"/>
        <v>56.24</v>
      </c>
      <c r="C712" s="302">
        <v>21700</v>
      </c>
      <c r="D712" s="303">
        <f t="shared" si="186"/>
        <v>4630.156472261735</v>
      </c>
      <c r="E712" s="304">
        <f t="shared" si="189"/>
        <v>1564.9928876244662</v>
      </c>
      <c r="F712" s="304">
        <f t="shared" si="190"/>
        <v>92.6031294452347</v>
      </c>
      <c r="G712" s="101">
        <v>75</v>
      </c>
      <c r="H712" s="305">
        <f t="shared" si="191"/>
        <v>6362.7524893314367</v>
      </c>
      <c r="I712" s="309">
        <f t="shared" si="192"/>
        <v>12.357799999999999</v>
      </c>
      <c r="J712" s="329">
        <f t="shared" si="202"/>
        <v>93.733333333333334</v>
      </c>
      <c r="K712" s="302">
        <v>21700</v>
      </c>
      <c r="L712" s="307">
        <f t="shared" si="187"/>
        <v>2778.0938833570408</v>
      </c>
      <c r="M712" s="304">
        <f t="shared" si="193"/>
        <v>938.99573257467966</v>
      </c>
      <c r="N712" s="304">
        <f t="shared" si="194"/>
        <v>55.56187766714082</v>
      </c>
      <c r="O712" s="308">
        <v>45</v>
      </c>
      <c r="P712" s="305">
        <f t="shared" si="195"/>
        <v>3817.6514935988612</v>
      </c>
      <c r="Q712" s="309">
        <f t="shared" si="196"/>
        <v>7.4146999999999998</v>
      </c>
      <c r="R712" s="367">
        <f t="shared" si="203"/>
        <v>140.6</v>
      </c>
      <c r="S712" s="302">
        <v>21700</v>
      </c>
      <c r="T712" s="307">
        <f t="shared" si="188"/>
        <v>1852.0625889046942</v>
      </c>
      <c r="U712" s="101">
        <f t="shared" si="197"/>
        <v>625.99715504978656</v>
      </c>
      <c r="V712" s="304">
        <f t="shared" si="198"/>
        <v>37.041251778093887</v>
      </c>
      <c r="W712" s="308">
        <v>30</v>
      </c>
      <c r="X712" s="305">
        <f t="shared" si="199"/>
        <v>2545.1009957325746</v>
      </c>
      <c r="Y712" s="309">
        <f t="shared" si="200"/>
        <v>4.9431000000000003</v>
      </c>
    </row>
    <row r="713" spans="1:25" ht="15.75" customHeight="1" x14ac:dyDescent="0.2">
      <c r="A713" s="424">
        <v>696</v>
      </c>
      <c r="B713" s="301">
        <f t="shared" si="201"/>
        <v>56.24</v>
      </c>
      <c r="C713" s="302">
        <v>21700</v>
      </c>
      <c r="D713" s="303">
        <f t="shared" si="186"/>
        <v>4630.156472261735</v>
      </c>
      <c r="E713" s="304">
        <f t="shared" si="189"/>
        <v>1564.9928876244662</v>
      </c>
      <c r="F713" s="304">
        <f t="shared" si="190"/>
        <v>92.6031294452347</v>
      </c>
      <c r="G713" s="101">
        <v>75</v>
      </c>
      <c r="H713" s="305">
        <f t="shared" si="191"/>
        <v>6362.7524893314367</v>
      </c>
      <c r="I713" s="309">
        <f t="shared" si="192"/>
        <v>12.375500000000001</v>
      </c>
      <c r="J713" s="329">
        <f t="shared" si="202"/>
        <v>93.733333333333334</v>
      </c>
      <c r="K713" s="302">
        <v>21700</v>
      </c>
      <c r="L713" s="307">
        <f t="shared" si="187"/>
        <v>2778.0938833570408</v>
      </c>
      <c r="M713" s="304">
        <f t="shared" si="193"/>
        <v>938.99573257467966</v>
      </c>
      <c r="N713" s="304">
        <f t="shared" si="194"/>
        <v>55.56187766714082</v>
      </c>
      <c r="O713" s="308">
        <v>45</v>
      </c>
      <c r="P713" s="305">
        <f t="shared" si="195"/>
        <v>3817.6514935988612</v>
      </c>
      <c r="Q713" s="309">
        <f t="shared" si="196"/>
        <v>7.4253</v>
      </c>
      <c r="R713" s="367">
        <f t="shared" si="203"/>
        <v>140.6</v>
      </c>
      <c r="S713" s="302">
        <v>21700</v>
      </c>
      <c r="T713" s="307">
        <f t="shared" si="188"/>
        <v>1852.0625889046942</v>
      </c>
      <c r="U713" s="101">
        <f t="shared" si="197"/>
        <v>625.99715504978656</v>
      </c>
      <c r="V713" s="304">
        <f t="shared" si="198"/>
        <v>37.041251778093887</v>
      </c>
      <c r="W713" s="308">
        <v>30</v>
      </c>
      <c r="X713" s="305">
        <f t="shared" si="199"/>
        <v>2545.1009957325746</v>
      </c>
      <c r="Y713" s="309">
        <f t="shared" si="200"/>
        <v>4.9501999999999997</v>
      </c>
    </row>
    <row r="714" spans="1:25" ht="15.75" customHeight="1" x14ac:dyDescent="0.2">
      <c r="A714" s="424">
        <v>697</v>
      </c>
      <c r="B714" s="301">
        <f t="shared" si="201"/>
        <v>56.24</v>
      </c>
      <c r="C714" s="302">
        <v>21700</v>
      </c>
      <c r="D714" s="303">
        <f t="shared" si="186"/>
        <v>4630.156472261735</v>
      </c>
      <c r="E714" s="304">
        <f t="shared" si="189"/>
        <v>1564.9928876244662</v>
      </c>
      <c r="F714" s="304">
        <f t="shared" si="190"/>
        <v>92.6031294452347</v>
      </c>
      <c r="G714" s="101">
        <v>75</v>
      </c>
      <c r="H714" s="305">
        <f t="shared" si="191"/>
        <v>6362.7524893314367</v>
      </c>
      <c r="I714" s="309">
        <f t="shared" si="192"/>
        <v>12.3933</v>
      </c>
      <c r="J714" s="329">
        <f t="shared" si="202"/>
        <v>93.733333333333334</v>
      </c>
      <c r="K714" s="302">
        <v>21700</v>
      </c>
      <c r="L714" s="307">
        <f t="shared" si="187"/>
        <v>2778.0938833570408</v>
      </c>
      <c r="M714" s="304">
        <f t="shared" si="193"/>
        <v>938.99573257467966</v>
      </c>
      <c r="N714" s="304">
        <f t="shared" si="194"/>
        <v>55.56187766714082</v>
      </c>
      <c r="O714" s="308">
        <v>45</v>
      </c>
      <c r="P714" s="305">
        <f t="shared" si="195"/>
        <v>3817.6514935988612</v>
      </c>
      <c r="Q714" s="309">
        <f t="shared" si="196"/>
        <v>7.4359999999999999</v>
      </c>
      <c r="R714" s="367">
        <f t="shared" si="203"/>
        <v>140.6</v>
      </c>
      <c r="S714" s="302">
        <v>21700</v>
      </c>
      <c r="T714" s="307">
        <f t="shared" si="188"/>
        <v>1852.0625889046942</v>
      </c>
      <c r="U714" s="101">
        <f t="shared" si="197"/>
        <v>625.99715504978656</v>
      </c>
      <c r="V714" s="304">
        <f t="shared" si="198"/>
        <v>37.041251778093887</v>
      </c>
      <c r="W714" s="308">
        <v>30</v>
      </c>
      <c r="X714" s="305">
        <f t="shared" si="199"/>
        <v>2545.1009957325746</v>
      </c>
      <c r="Y714" s="309">
        <f t="shared" si="200"/>
        <v>4.9573</v>
      </c>
    </row>
    <row r="715" spans="1:25" ht="15.75" customHeight="1" x14ac:dyDescent="0.2">
      <c r="A715" s="424">
        <v>698</v>
      </c>
      <c r="B715" s="301">
        <f t="shared" si="201"/>
        <v>56.24</v>
      </c>
      <c r="C715" s="302">
        <v>21700</v>
      </c>
      <c r="D715" s="303">
        <f t="shared" si="186"/>
        <v>4630.156472261735</v>
      </c>
      <c r="E715" s="304">
        <f t="shared" si="189"/>
        <v>1564.9928876244662</v>
      </c>
      <c r="F715" s="304">
        <f t="shared" si="190"/>
        <v>92.6031294452347</v>
      </c>
      <c r="G715" s="101">
        <v>75</v>
      </c>
      <c r="H715" s="305">
        <f t="shared" si="191"/>
        <v>6362.7524893314367</v>
      </c>
      <c r="I715" s="309">
        <f t="shared" si="192"/>
        <v>12.411099999999999</v>
      </c>
      <c r="J715" s="329">
        <f t="shared" si="202"/>
        <v>93.733333333333334</v>
      </c>
      <c r="K715" s="302">
        <v>21700</v>
      </c>
      <c r="L715" s="307">
        <f t="shared" si="187"/>
        <v>2778.0938833570408</v>
      </c>
      <c r="M715" s="304">
        <f t="shared" si="193"/>
        <v>938.99573257467966</v>
      </c>
      <c r="N715" s="304">
        <f t="shared" si="194"/>
        <v>55.56187766714082</v>
      </c>
      <c r="O715" s="308">
        <v>45</v>
      </c>
      <c r="P715" s="305">
        <f t="shared" si="195"/>
        <v>3817.6514935988612</v>
      </c>
      <c r="Q715" s="309">
        <f t="shared" si="196"/>
        <v>7.4466999999999999</v>
      </c>
      <c r="R715" s="367">
        <f t="shared" si="203"/>
        <v>140.6</v>
      </c>
      <c r="S715" s="302">
        <v>21700</v>
      </c>
      <c r="T715" s="307">
        <f t="shared" si="188"/>
        <v>1852.0625889046942</v>
      </c>
      <c r="U715" s="101">
        <f t="shared" si="197"/>
        <v>625.99715504978656</v>
      </c>
      <c r="V715" s="304">
        <f t="shared" si="198"/>
        <v>37.041251778093887</v>
      </c>
      <c r="W715" s="308">
        <v>30</v>
      </c>
      <c r="X715" s="305">
        <f t="shared" si="199"/>
        <v>2545.1009957325746</v>
      </c>
      <c r="Y715" s="309">
        <f t="shared" si="200"/>
        <v>4.9644000000000004</v>
      </c>
    </row>
    <row r="716" spans="1:25" ht="15.75" customHeight="1" x14ac:dyDescent="0.2">
      <c r="A716" s="424">
        <v>699</v>
      </c>
      <c r="B716" s="301">
        <f t="shared" si="201"/>
        <v>56.24</v>
      </c>
      <c r="C716" s="302">
        <v>21700</v>
      </c>
      <c r="D716" s="303">
        <f t="shared" si="186"/>
        <v>4630.156472261735</v>
      </c>
      <c r="E716" s="304">
        <f t="shared" si="189"/>
        <v>1564.9928876244662</v>
      </c>
      <c r="F716" s="304">
        <f t="shared" si="190"/>
        <v>92.6031294452347</v>
      </c>
      <c r="G716" s="101">
        <v>75</v>
      </c>
      <c r="H716" s="305">
        <f t="shared" si="191"/>
        <v>6362.7524893314367</v>
      </c>
      <c r="I716" s="309">
        <f t="shared" si="192"/>
        <v>12.428900000000001</v>
      </c>
      <c r="J716" s="329">
        <f t="shared" si="202"/>
        <v>93.733333333333334</v>
      </c>
      <c r="K716" s="302">
        <v>21700</v>
      </c>
      <c r="L716" s="307">
        <f t="shared" si="187"/>
        <v>2778.0938833570408</v>
      </c>
      <c r="M716" s="304">
        <f t="shared" si="193"/>
        <v>938.99573257467966</v>
      </c>
      <c r="N716" s="304">
        <f t="shared" si="194"/>
        <v>55.56187766714082</v>
      </c>
      <c r="O716" s="308">
        <v>45</v>
      </c>
      <c r="P716" s="305">
        <f t="shared" si="195"/>
        <v>3817.6514935988612</v>
      </c>
      <c r="Q716" s="309">
        <f t="shared" si="196"/>
        <v>7.4573</v>
      </c>
      <c r="R716" s="367">
        <f t="shared" si="203"/>
        <v>140.6</v>
      </c>
      <c r="S716" s="302">
        <v>21700</v>
      </c>
      <c r="T716" s="307">
        <f t="shared" si="188"/>
        <v>1852.0625889046942</v>
      </c>
      <c r="U716" s="101">
        <f t="shared" si="197"/>
        <v>625.99715504978656</v>
      </c>
      <c r="V716" s="304">
        <f t="shared" si="198"/>
        <v>37.041251778093887</v>
      </c>
      <c r="W716" s="308">
        <v>30</v>
      </c>
      <c r="X716" s="305">
        <f t="shared" si="199"/>
        <v>2545.1009957325746</v>
      </c>
      <c r="Y716" s="309">
        <f t="shared" si="200"/>
        <v>4.9715999999999996</v>
      </c>
    </row>
    <row r="717" spans="1:25" ht="15.75" customHeight="1" x14ac:dyDescent="0.2">
      <c r="A717" s="283">
        <v>700</v>
      </c>
      <c r="B717" s="301">
        <f t="shared" si="201"/>
        <v>56.24</v>
      </c>
      <c r="C717" s="302">
        <v>21700</v>
      </c>
      <c r="D717" s="303">
        <f t="shared" si="186"/>
        <v>4630.156472261735</v>
      </c>
      <c r="E717" s="304">
        <f t="shared" si="189"/>
        <v>1564.9928876244662</v>
      </c>
      <c r="F717" s="304">
        <f t="shared" si="190"/>
        <v>92.6031294452347</v>
      </c>
      <c r="G717" s="101">
        <v>75</v>
      </c>
      <c r="H717" s="305">
        <f t="shared" si="191"/>
        <v>6362.7524893314367</v>
      </c>
      <c r="I717" s="309">
        <f t="shared" si="192"/>
        <v>12.4467</v>
      </c>
      <c r="J717" s="329">
        <f t="shared" si="202"/>
        <v>93.733333333333334</v>
      </c>
      <c r="K717" s="302">
        <v>21700</v>
      </c>
      <c r="L717" s="307">
        <f t="shared" si="187"/>
        <v>2778.0938833570408</v>
      </c>
      <c r="M717" s="304">
        <f t="shared" si="193"/>
        <v>938.99573257467966</v>
      </c>
      <c r="N717" s="304">
        <f t="shared" si="194"/>
        <v>55.56187766714082</v>
      </c>
      <c r="O717" s="308">
        <v>45</v>
      </c>
      <c r="P717" s="305">
        <f t="shared" si="195"/>
        <v>3817.6514935988612</v>
      </c>
      <c r="Q717" s="309">
        <f t="shared" si="196"/>
        <v>7.468</v>
      </c>
      <c r="R717" s="367">
        <f t="shared" si="203"/>
        <v>140.6</v>
      </c>
      <c r="S717" s="302">
        <v>21700</v>
      </c>
      <c r="T717" s="307">
        <f t="shared" si="188"/>
        <v>1852.0625889046942</v>
      </c>
      <c r="U717" s="101">
        <f t="shared" si="197"/>
        <v>625.99715504978656</v>
      </c>
      <c r="V717" s="304">
        <f t="shared" si="198"/>
        <v>37.041251778093887</v>
      </c>
      <c r="W717" s="308">
        <v>30</v>
      </c>
      <c r="X717" s="305">
        <f t="shared" si="199"/>
        <v>2545.1009957325746</v>
      </c>
      <c r="Y717" s="309">
        <f t="shared" si="200"/>
        <v>4.9786999999999999</v>
      </c>
    </row>
    <row r="718" spans="1:25" ht="15.75" customHeight="1" x14ac:dyDescent="0.2">
      <c r="A718" s="424">
        <v>701</v>
      </c>
      <c r="B718" s="301">
        <f t="shared" si="201"/>
        <v>56.24</v>
      </c>
      <c r="C718" s="302">
        <v>21700</v>
      </c>
      <c r="D718" s="303">
        <f t="shared" si="186"/>
        <v>4630.156472261735</v>
      </c>
      <c r="E718" s="304">
        <f t="shared" si="189"/>
        <v>1564.9928876244662</v>
      </c>
      <c r="F718" s="304">
        <f t="shared" si="190"/>
        <v>92.6031294452347</v>
      </c>
      <c r="G718" s="101">
        <v>75</v>
      </c>
      <c r="H718" s="305">
        <f t="shared" si="191"/>
        <v>6362.7524893314367</v>
      </c>
      <c r="I718" s="309">
        <f t="shared" si="192"/>
        <v>12.464399999999999</v>
      </c>
      <c r="J718" s="329">
        <f t="shared" si="202"/>
        <v>93.733333333333334</v>
      </c>
      <c r="K718" s="302">
        <v>21700</v>
      </c>
      <c r="L718" s="307">
        <f t="shared" si="187"/>
        <v>2778.0938833570408</v>
      </c>
      <c r="M718" s="304">
        <f t="shared" si="193"/>
        <v>938.99573257467966</v>
      </c>
      <c r="N718" s="304">
        <f t="shared" si="194"/>
        <v>55.56187766714082</v>
      </c>
      <c r="O718" s="308">
        <v>45</v>
      </c>
      <c r="P718" s="305">
        <f t="shared" si="195"/>
        <v>3817.6514935988612</v>
      </c>
      <c r="Q718" s="309">
        <f t="shared" si="196"/>
        <v>7.4786999999999999</v>
      </c>
      <c r="R718" s="367">
        <f t="shared" si="203"/>
        <v>140.6</v>
      </c>
      <c r="S718" s="302">
        <v>21700</v>
      </c>
      <c r="T718" s="307">
        <f t="shared" si="188"/>
        <v>1852.0625889046942</v>
      </c>
      <c r="U718" s="101">
        <f t="shared" si="197"/>
        <v>625.99715504978656</v>
      </c>
      <c r="V718" s="304">
        <f t="shared" si="198"/>
        <v>37.041251778093887</v>
      </c>
      <c r="W718" s="308">
        <v>30</v>
      </c>
      <c r="X718" s="305">
        <f t="shared" si="199"/>
        <v>2545.1009957325746</v>
      </c>
      <c r="Y718" s="309">
        <f t="shared" si="200"/>
        <v>4.9858000000000002</v>
      </c>
    </row>
    <row r="719" spans="1:25" ht="15.75" customHeight="1" x14ac:dyDescent="0.2">
      <c r="A719" s="424">
        <v>702</v>
      </c>
      <c r="B719" s="301">
        <f t="shared" si="201"/>
        <v>56.24</v>
      </c>
      <c r="C719" s="302">
        <v>21700</v>
      </c>
      <c r="D719" s="303">
        <f t="shared" si="186"/>
        <v>4630.156472261735</v>
      </c>
      <c r="E719" s="304">
        <f t="shared" si="189"/>
        <v>1564.9928876244662</v>
      </c>
      <c r="F719" s="304">
        <f t="shared" si="190"/>
        <v>92.6031294452347</v>
      </c>
      <c r="G719" s="101">
        <v>75</v>
      </c>
      <c r="H719" s="305">
        <f t="shared" si="191"/>
        <v>6362.7524893314367</v>
      </c>
      <c r="I719" s="309">
        <f t="shared" si="192"/>
        <v>12.482200000000001</v>
      </c>
      <c r="J719" s="329">
        <f t="shared" si="202"/>
        <v>93.733333333333334</v>
      </c>
      <c r="K719" s="302">
        <v>21700</v>
      </c>
      <c r="L719" s="307">
        <f t="shared" si="187"/>
        <v>2778.0938833570408</v>
      </c>
      <c r="M719" s="304">
        <f t="shared" si="193"/>
        <v>938.99573257467966</v>
      </c>
      <c r="N719" s="304">
        <f t="shared" si="194"/>
        <v>55.56187766714082</v>
      </c>
      <c r="O719" s="308">
        <v>45</v>
      </c>
      <c r="P719" s="305">
        <f t="shared" si="195"/>
        <v>3817.6514935988612</v>
      </c>
      <c r="Q719" s="309">
        <f t="shared" si="196"/>
        <v>7.4893000000000001</v>
      </c>
      <c r="R719" s="367">
        <f t="shared" si="203"/>
        <v>140.6</v>
      </c>
      <c r="S719" s="302">
        <v>21700</v>
      </c>
      <c r="T719" s="307">
        <f t="shared" si="188"/>
        <v>1852.0625889046942</v>
      </c>
      <c r="U719" s="101">
        <f t="shared" si="197"/>
        <v>625.99715504978656</v>
      </c>
      <c r="V719" s="304">
        <f t="shared" si="198"/>
        <v>37.041251778093887</v>
      </c>
      <c r="W719" s="308">
        <v>30</v>
      </c>
      <c r="X719" s="305">
        <f t="shared" si="199"/>
        <v>2545.1009957325746</v>
      </c>
      <c r="Y719" s="309">
        <f t="shared" si="200"/>
        <v>4.9928999999999997</v>
      </c>
    </row>
    <row r="720" spans="1:25" ht="15.75" customHeight="1" x14ac:dyDescent="0.2">
      <c r="A720" s="424">
        <v>703</v>
      </c>
      <c r="B720" s="301">
        <f t="shared" si="201"/>
        <v>56.24</v>
      </c>
      <c r="C720" s="302">
        <v>21700</v>
      </c>
      <c r="D720" s="303">
        <f t="shared" si="186"/>
        <v>4630.156472261735</v>
      </c>
      <c r="E720" s="304">
        <f t="shared" si="189"/>
        <v>1564.9928876244662</v>
      </c>
      <c r="F720" s="304">
        <f t="shared" si="190"/>
        <v>92.6031294452347</v>
      </c>
      <c r="G720" s="101">
        <v>75</v>
      </c>
      <c r="H720" s="305">
        <f t="shared" si="191"/>
        <v>6362.7524893314367</v>
      </c>
      <c r="I720" s="309">
        <f t="shared" si="192"/>
        <v>12.5</v>
      </c>
      <c r="J720" s="329">
        <f t="shared" si="202"/>
        <v>93.733333333333334</v>
      </c>
      <c r="K720" s="302">
        <v>21700</v>
      </c>
      <c r="L720" s="307">
        <f t="shared" si="187"/>
        <v>2778.0938833570408</v>
      </c>
      <c r="M720" s="304">
        <f t="shared" si="193"/>
        <v>938.99573257467966</v>
      </c>
      <c r="N720" s="304">
        <f t="shared" si="194"/>
        <v>55.56187766714082</v>
      </c>
      <c r="O720" s="308">
        <v>45</v>
      </c>
      <c r="P720" s="305">
        <f t="shared" si="195"/>
        <v>3817.6514935988612</v>
      </c>
      <c r="Q720" s="309">
        <f t="shared" si="196"/>
        <v>7.5</v>
      </c>
      <c r="R720" s="367">
        <f t="shared" si="203"/>
        <v>140.6</v>
      </c>
      <c r="S720" s="302">
        <v>21700</v>
      </c>
      <c r="T720" s="307">
        <f t="shared" si="188"/>
        <v>1852.0625889046942</v>
      </c>
      <c r="U720" s="101">
        <f t="shared" si="197"/>
        <v>625.99715504978656</v>
      </c>
      <c r="V720" s="304">
        <f t="shared" si="198"/>
        <v>37.041251778093887</v>
      </c>
      <c r="W720" s="308">
        <v>30</v>
      </c>
      <c r="X720" s="305">
        <f t="shared" si="199"/>
        <v>2545.1009957325746</v>
      </c>
      <c r="Y720" s="309">
        <f t="shared" si="200"/>
        <v>5</v>
      </c>
    </row>
    <row r="721" spans="1:25" ht="15.75" customHeight="1" x14ac:dyDescent="0.2">
      <c r="A721" s="424">
        <v>704</v>
      </c>
      <c r="B721" s="301">
        <f t="shared" si="201"/>
        <v>56.24</v>
      </c>
      <c r="C721" s="302">
        <v>21700</v>
      </c>
      <c r="D721" s="303">
        <f t="shared" si="186"/>
        <v>4630.156472261735</v>
      </c>
      <c r="E721" s="304">
        <f t="shared" si="189"/>
        <v>1564.9928876244662</v>
      </c>
      <c r="F721" s="304">
        <f t="shared" si="190"/>
        <v>92.6031294452347</v>
      </c>
      <c r="G721" s="101">
        <v>75</v>
      </c>
      <c r="H721" s="305">
        <f t="shared" si="191"/>
        <v>6362.7524893314367</v>
      </c>
      <c r="I721" s="309">
        <f t="shared" si="192"/>
        <v>12.517799999999999</v>
      </c>
      <c r="J721" s="329">
        <f t="shared" si="202"/>
        <v>93.733333333333334</v>
      </c>
      <c r="K721" s="302">
        <v>21700</v>
      </c>
      <c r="L721" s="307">
        <f t="shared" si="187"/>
        <v>2778.0938833570408</v>
      </c>
      <c r="M721" s="304">
        <f t="shared" si="193"/>
        <v>938.99573257467966</v>
      </c>
      <c r="N721" s="304">
        <f t="shared" si="194"/>
        <v>55.56187766714082</v>
      </c>
      <c r="O721" s="308">
        <v>45</v>
      </c>
      <c r="P721" s="305">
        <f t="shared" si="195"/>
        <v>3817.6514935988612</v>
      </c>
      <c r="Q721" s="309">
        <f t="shared" si="196"/>
        <v>7.5106999999999999</v>
      </c>
      <c r="R721" s="367">
        <f t="shared" si="203"/>
        <v>140.6</v>
      </c>
      <c r="S721" s="302">
        <v>21700</v>
      </c>
      <c r="T721" s="307">
        <f t="shared" si="188"/>
        <v>1852.0625889046942</v>
      </c>
      <c r="U721" s="101">
        <f t="shared" si="197"/>
        <v>625.99715504978656</v>
      </c>
      <c r="V721" s="304">
        <f t="shared" si="198"/>
        <v>37.041251778093887</v>
      </c>
      <c r="W721" s="308">
        <v>30</v>
      </c>
      <c r="X721" s="305">
        <f t="shared" si="199"/>
        <v>2545.1009957325746</v>
      </c>
      <c r="Y721" s="309">
        <f t="shared" si="200"/>
        <v>5.0071000000000003</v>
      </c>
    </row>
    <row r="722" spans="1:25" ht="15.75" customHeight="1" x14ac:dyDescent="0.2">
      <c r="A722" s="424">
        <v>705</v>
      </c>
      <c r="B722" s="301">
        <f t="shared" si="201"/>
        <v>56.24</v>
      </c>
      <c r="C722" s="302">
        <v>21700</v>
      </c>
      <c r="D722" s="303">
        <f t="shared" ref="D722:D785" si="204">12*(1/B722*C722)</f>
        <v>4630.156472261735</v>
      </c>
      <c r="E722" s="304">
        <f t="shared" si="189"/>
        <v>1564.9928876244662</v>
      </c>
      <c r="F722" s="304">
        <f t="shared" si="190"/>
        <v>92.6031294452347</v>
      </c>
      <c r="G722" s="101">
        <v>75</v>
      </c>
      <c r="H722" s="305">
        <f t="shared" si="191"/>
        <v>6362.7524893314367</v>
      </c>
      <c r="I722" s="309">
        <f t="shared" si="192"/>
        <v>12.535600000000001</v>
      </c>
      <c r="J722" s="329">
        <f t="shared" si="202"/>
        <v>93.733333333333334</v>
      </c>
      <c r="K722" s="302">
        <v>21700</v>
      </c>
      <c r="L722" s="307">
        <f t="shared" ref="L722:L785" si="205">12*(1/J722*K722)</f>
        <v>2778.0938833570408</v>
      </c>
      <c r="M722" s="304">
        <f t="shared" si="193"/>
        <v>938.99573257467966</v>
      </c>
      <c r="N722" s="304">
        <f t="shared" si="194"/>
        <v>55.56187766714082</v>
      </c>
      <c r="O722" s="308">
        <v>45</v>
      </c>
      <c r="P722" s="305">
        <f t="shared" si="195"/>
        <v>3817.6514935988612</v>
      </c>
      <c r="Q722" s="309">
        <f t="shared" si="196"/>
        <v>7.5213000000000001</v>
      </c>
      <c r="R722" s="367">
        <f t="shared" si="203"/>
        <v>140.6</v>
      </c>
      <c r="S722" s="302">
        <v>21700</v>
      </c>
      <c r="T722" s="307">
        <f t="shared" ref="T722:T785" si="206">12*(1/R722*S722)</f>
        <v>1852.0625889046942</v>
      </c>
      <c r="U722" s="101">
        <f t="shared" si="197"/>
        <v>625.99715504978656</v>
      </c>
      <c r="V722" s="304">
        <f t="shared" si="198"/>
        <v>37.041251778093887</v>
      </c>
      <c r="W722" s="308">
        <v>30</v>
      </c>
      <c r="X722" s="305">
        <f t="shared" si="199"/>
        <v>2545.1009957325746</v>
      </c>
      <c r="Y722" s="309">
        <f t="shared" si="200"/>
        <v>5.0141999999999998</v>
      </c>
    </row>
    <row r="723" spans="1:25" ht="15.75" customHeight="1" x14ac:dyDescent="0.2">
      <c r="A723" s="424">
        <v>706</v>
      </c>
      <c r="B723" s="301">
        <f t="shared" si="201"/>
        <v>56.24</v>
      </c>
      <c r="C723" s="302">
        <v>21700</v>
      </c>
      <c r="D723" s="303">
        <f t="shared" si="204"/>
        <v>4630.156472261735</v>
      </c>
      <c r="E723" s="304">
        <f t="shared" ref="E723:E786" si="207">D723*33.8%</f>
        <v>1564.9928876244662</v>
      </c>
      <c r="F723" s="304">
        <f t="shared" ref="F723:F786" si="208">D723*2%</f>
        <v>92.6031294452347</v>
      </c>
      <c r="G723" s="101">
        <v>75</v>
      </c>
      <c r="H723" s="305">
        <f t="shared" ref="H723:H786" si="209">SUM(D723:G723)</f>
        <v>6362.7524893314367</v>
      </c>
      <c r="I723" s="309">
        <f t="shared" ref="I723:I786" si="210">ROUND(A723/B723,4)</f>
        <v>12.5533</v>
      </c>
      <c r="J723" s="329">
        <f t="shared" si="202"/>
        <v>93.733333333333334</v>
      </c>
      <c r="K723" s="302">
        <v>21700</v>
      </c>
      <c r="L723" s="307">
        <f t="shared" si="205"/>
        <v>2778.0938833570408</v>
      </c>
      <c r="M723" s="304">
        <f t="shared" ref="M723:M786" si="211">L723*33.8%</f>
        <v>938.99573257467966</v>
      </c>
      <c r="N723" s="304">
        <f t="shared" ref="N723:N786" si="212">L723*2%</f>
        <v>55.56187766714082</v>
      </c>
      <c r="O723" s="308">
        <v>45</v>
      </c>
      <c r="P723" s="305">
        <f t="shared" ref="P723:P786" si="213">SUM(L723:O723)</f>
        <v>3817.6514935988612</v>
      </c>
      <c r="Q723" s="309">
        <f t="shared" ref="Q723:Q786" si="214">ROUND(A723/J723,4)</f>
        <v>7.532</v>
      </c>
      <c r="R723" s="367">
        <f t="shared" si="203"/>
        <v>140.6</v>
      </c>
      <c r="S723" s="302">
        <v>21700</v>
      </c>
      <c r="T723" s="307">
        <f t="shared" si="206"/>
        <v>1852.0625889046942</v>
      </c>
      <c r="U723" s="101">
        <f t="shared" ref="U723:U786" si="215">T723*33.8%</f>
        <v>625.99715504978656</v>
      </c>
      <c r="V723" s="304">
        <f t="shared" ref="V723:V786" si="216">T723*2%</f>
        <v>37.041251778093887</v>
      </c>
      <c r="W723" s="308">
        <v>30</v>
      </c>
      <c r="X723" s="305">
        <f t="shared" ref="X723:X786" si="217">SUM(T723:W723)</f>
        <v>2545.1009957325746</v>
      </c>
      <c r="Y723" s="309">
        <f t="shared" ref="Y723:Y786" si="218">ROUND(A723/R723,4)</f>
        <v>5.0213000000000001</v>
      </c>
    </row>
    <row r="724" spans="1:25" ht="15.75" customHeight="1" x14ac:dyDescent="0.2">
      <c r="A724" s="424">
        <v>707</v>
      </c>
      <c r="B724" s="301">
        <f t="shared" si="201"/>
        <v>56.24</v>
      </c>
      <c r="C724" s="302">
        <v>21700</v>
      </c>
      <c r="D724" s="303">
        <f t="shared" si="204"/>
        <v>4630.156472261735</v>
      </c>
      <c r="E724" s="304">
        <f t="shared" si="207"/>
        <v>1564.9928876244662</v>
      </c>
      <c r="F724" s="304">
        <f t="shared" si="208"/>
        <v>92.6031294452347</v>
      </c>
      <c r="G724" s="101">
        <v>75</v>
      </c>
      <c r="H724" s="305">
        <f t="shared" si="209"/>
        <v>6362.7524893314367</v>
      </c>
      <c r="I724" s="309">
        <f t="shared" si="210"/>
        <v>12.571099999999999</v>
      </c>
      <c r="J724" s="329">
        <f t="shared" si="202"/>
        <v>93.733333333333334</v>
      </c>
      <c r="K724" s="302">
        <v>21700</v>
      </c>
      <c r="L724" s="307">
        <f t="shared" si="205"/>
        <v>2778.0938833570408</v>
      </c>
      <c r="M724" s="304">
        <f t="shared" si="211"/>
        <v>938.99573257467966</v>
      </c>
      <c r="N724" s="304">
        <f t="shared" si="212"/>
        <v>55.56187766714082</v>
      </c>
      <c r="O724" s="308">
        <v>45</v>
      </c>
      <c r="P724" s="305">
        <f t="shared" si="213"/>
        <v>3817.6514935988612</v>
      </c>
      <c r="Q724" s="309">
        <f t="shared" si="214"/>
        <v>7.5427</v>
      </c>
      <c r="R724" s="367">
        <f t="shared" si="203"/>
        <v>140.6</v>
      </c>
      <c r="S724" s="302">
        <v>21700</v>
      </c>
      <c r="T724" s="307">
        <f t="shared" si="206"/>
        <v>1852.0625889046942</v>
      </c>
      <c r="U724" s="101">
        <f t="shared" si="215"/>
        <v>625.99715504978656</v>
      </c>
      <c r="V724" s="304">
        <f t="shared" si="216"/>
        <v>37.041251778093887</v>
      </c>
      <c r="W724" s="308">
        <v>30</v>
      </c>
      <c r="X724" s="305">
        <f t="shared" si="217"/>
        <v>2545.1009957325746</v>
      </c>
      <c r="Y724" s="309">
        <f t="shared" si="218"/>
        <v>5.0284000000000004</v>
      </c>
    </row>
    <row r="725" spans="1:25" ht="15.75" customHeight="1" x14ac:dyDescent="0.2">
      <c r="A725" s="424">
        <v>708</v>
      </c>
      <c r="B725" s="301">
        <f t="shared" si="201"/>
        <v>56.24</v>
      </c>
      <c r="C725" s="302">
        <v>21700</v>
      </c>
      <c r="D725" s="303">
        <f t="shared" si="204"/>
        <v>4630.156472261735</v>
      </c>
      <c r="E725" s="304">
        <f t="shared" si="207"/>
        <v>1564.9928876244662</v>
      </c>
      <c r="F725" s="304">
        <f t="shared" si="208"/>
        <v>92.6031294452347</v>
      </c>
      <c r="G725" s="101">
        <v>75</v>
      </c>
      <c r="H725" s="305">
        <f t="shared" si="209"/>
        <v>6362.7524893314367</v>
      </c>
      <c r="I725" s="309">
        <f t="shared" si="210"/>
        <v>12.588900000000001</v>
      </c>
      <c r="J725" s="329">
        <f t="shared" si="202"/>
        <v>93.733333333333334</v>
      </c>
      <c r="K725" s="302">
        <v>21700</v>
      </c>
      <c r="L725" s="307">
        <f t="shared" si="205"/>
        <v>2778.0938833570408</v>
      </c>
      <c r="M725" s="304">
        <f t="shared" si="211"/>
        <v>938.99573257467966</v>
      </c>
      <c r="N725" s="304">
        <f t="shared" si="212"/>
        <v>55.56187766714082</v>
      </c>
      <c r="O725" s="308">
        <v>45</v>
      </c>
      <c r="P725" s="305">
        <f t="shared" si="213"/>
        <v>3817.6514935988612</v>
      </c>
      <c r="Q725" s="309">
        <f t="shared" si="214"/>
        <v>7.5533000000000001</v>
      </c>
      <c r="R725" s="367">
        <f t="shared" si="203"/>
        <v>140.6</v>
      </c>
      <c r="S725" s="302">
        <v>21700</v>
      </c>
      <c r="T725" s="307">
        <f t="shared" si="206"/>
        <v>1852.0625889046942</v>
      </c>
      <c r="U725" s="101">
        <f t="shared" si="215"/>
        <v>625.99715504978656</v>
      </c>
      <c r="V725" s="304">
        <f t="shared" si="216"/>
        <v>37.041251778093887</v>
      </c>
      <c r="W725" s="308">
        <v>30</v>
      </c>
      <c r="X725" s="305">
        <f t="shared" si="217"/>
        <v>2545.1009957325746</v>
      </c>
      <c r="Y725" s="309">
        <f t="shared" si="218"/>
        <v>5.0355999999999996</v>
      </c>
    </row>
    <row r="726" spans="1:25" ht="15.75" customHeight="1" x14ac:dyDescent="0.2">
      <c r="A726" s="424">
        <v>709</v>
      </c>
      <c r="B726" s="301">
        <f t="shared" si="201"/>
        <v>56.24</v>
      </c>
      <c r="C726" s="302">
        <v>21700</v>
      </c>
      <c r="D726" s="303">
        <f t="shared" si="204"/>
        <v>4630.156472261735</v>
      </c>
      <c r="E726" s="304">
        <f t="shared" si="207"/>
        <v>1564.9928876244662</v>
      </c>
      <c r="F726" s="304">
        <f t="shared" si="208"/>
        <v>92.6031294452347</v>
      </c>
      <c r="G726" s="101">
        <v>75</v>
      </c>
      <c r="H726" s="305">
        <f t="shared" si="209"/>
        <v>6362.7524893314367</v>
      </c>
      <c r="I726" s="309">
        <f t="shared" si="210"/>
        <v>12.6067</v>
      </c>
      <c r="J726" s="329">
        <f t="shared" si="202"/>
        <v>93.733333333333334</v>
      </c>
      <c r="K726" s="302">
        <v>21700</v>
      </c>
      <c r="L726" s="307">
        <f t="shared" si="205"/>
        <v>2778.0938833570408</v>
      </c>
      <c r="M726" s="304">
        <f t="shared" si="211"/>
        <v>938.99573257467966</v>
      </c>
      <c r="N726" s="304">
        <f t="shared" si="212"/>
        <v>55.56187766714082</v>
      </c>
      <c r="O726" s="308">
        <v>45</v>
      </c>
      <c r="P726" s="305">
        <f t="shared" si="213"/>
        <v>3817.6514935988612</v>
      </c>
      <c r="Q726" s="309">
        <f t="shared" si="214"/>
        <v>7.5640000000000001</v>
      </c>
      <c r="R726" s="367">
        <f t="shared" si="203"/>
        <v>140.6</v>
      </c>
      <c r="S726" s="302">
        <v>21700</v>
      </c>
      <c r="T726" s="307">
        <f t="shared" si="206"/>
        <v>1852.0625889046942</v>
      </c>
      <c r="U726" s="101">
        <f t="shared" si="215"/>
        <v>625.99715504978656</v>
      </c>
      <c r="V726" s="304">
        <f t="shared" si="216"/>
        <v>37.041251778093887</v>
      </c>
      <c r="W726" s="308">
        <v>30</v>
      </c>
      <c r="X726" s="305">
        <f t="shared" si="217"/>
        <v>2545.1009957325746</v>
      </c>
      <c r="Y726" s="309">
        <f t="shared" si="218"/>
        <v>5.0427</v>
      </c>
    </row>
    <row r="727" spans="1:25" ht="15.75" customHeight="1" x14ac:dyDescent="0.2">
      <c r="A727" s="283">
        <v>710</v>
      </c>
      <c r="B727" s="301">
        <f t="shared" si="201"/>
        <v>56.24</v>
      </c>
      <c r="C727" s="302">
        <v>21700</v>
      </c>
      <c r="D727" s="303">
        <f t="shared" si="204"/>
        <v>4630.156472261735</v>
      </c>
      <c r="E727" s="304">
        <f t="shared" si="207"/>
        <v>1564.9928876244662</v>
      </c>
      <c r="F727" s="304">
        <f t="shared" si="208"/>
        <v>92.6031294452347</v>
      </c>
      <c r="G727" s="101">
        <v>75</v>
      </c>
      <c r="H727" s="305">
        <f t="shared" si="209"/>
        <v>6362.7524893314367</v>
      </c>
      <c r="I727" s="309">
        <f t="shared" si="210"/>
        <v>12.624499999999999</v>
      </c>
      <c r="J727" s="329">
        <f t="shared" si="202"/>
        <v>93.733333333333334</v>
      </c>
      <c r="K727" s="302">
        <v>21700</v>
      </c>
      <c r="L727" s="307">
        <f t="shared" si="205"/>
        <v>2778.0938833570408</v>
      </c>
      <c r="M727" s="304">
        <f t="shared" si="211"/>
        <v>938.99573257467966</v>
      </c>
      <c r="N727" s="304">
        <f t="shared" si="212"/>
        <v>55.56187766714082</v>
      </c>
      <c r="O727" s="308">
        <v>45</v>
      </c>
      <c r="P727" s="305">
        <f t="shared" si="213"/>
        <v>3817.6514935988612</v>
      </c>
      <c r="Q727" s="309">
        <f t="shared" si="214"/>
        <v>7.5747</v>
      </c>
      <c r="R727" s="367">
        <f t="shared" si="203"/>
        <v>140.6</v>
      </c>
      <c r="S727" s="302">
        <v>21700</v>
      </c>
      <c r="T727" s="307">
        <f t="shared" si="206"/>
        <v>1852.0625889046942</v>
      </c>
      <c r="U727" s="101">
        <f t="shared" si="215"/>
        <v>625.99715504978656</v>
      </c>
      <c r="V727" s="304">
        <f t="shared" si="216"/>
        <v>37.041251778093887</v>
      </c>
      <c r="W727" s="308">
        <v>30</v>
      </c>
      <c r="X727" s="305">
        <f t="shared" si="217"/>
        <v>2545.1009957325746</v>
      </c>
      <c r="Y727" s="309">
        <f t="shared" si="218"/>
        <v>5.0498000000000003</v>
      </c>
    </row>
    <row r="728" spans="1:25" ht="15.75" customHeight="1" x14ac:dyDescent="0.2">
      <c r="A728" s="424">
        <v>711</v>
      </c>
      <c r="B728" s="301">
        <f t="shared" si="201"/>
        <v>56.24</v>
      </c>
      <c r="C728" s="302">
        <v>21700</v>
      </c>
      <c r="D728" s="303">
        <f t="shared" si="204"/>
        <v>4630.156472261735</v>
      </c>
      <c r="E728" s="304">
        <f t="shared" si="207"/>
        <v>1564.9928876244662</v>
      </c>
      <c r="F728" s="304">
        <f t="shared" si="208"/>
        <v>92.6031294452347</v>
      </c>
      <c r="G728" s="101">
        <v>75</v>
      </c>
      <c r="H728" s="305">
        <f t="shared" si="209"/>
        <v>6362.7524893314367</v>
      </c>
      <c r="I728" s="309">
        <f t="shared" si="210"/>
        <v>12.642200000000001</v>
      </c>
      <c r="J728" s="329">
        <f t="shared" si="202"/>
        <v>93.733333333333334</v>
      </c>
      <c r="K728" s="302">
        <v>21700</v>
      </c>
      <c r="L728" s="307">
        <f t="shared" si="205"/>
        <v>2778.0938833570408</v>
      </c>
      <c r="M728" s="304">
        <f t="shared" si="211"/>
        <v>938.99573257467966</v>
      </c>
      <c r="N728" s="304">
        <f t="shared" si="212"/>
        <v>55.56187766714082</v>
      </c>
      <c r="O728" s="308">
        <v>45</v>
      </c>
      <c r="P728" s="305">
        <f t="shared" si="213"/>
        <v>3817.6514935988612</v>
      </c>
      <c r="Q728" s="309">
        <f t="shared" si="214"/>
        <v>7.5853000000000002</v>
      </c>
      <c r="R728" s="367">
        <f t="shared" si="203"/>
        <v>140.6</v>
      </c>
      <c r="S728" s="302">
        <v>21700</v>
      </c>
      <c r="T728" s="307">
        <f t="shared" si="206"/>
        <v>1852.0625889046942</v>
      </c>
      <c r="U728" s="101">
        <f t="shared" si="215"/>
        <v>625.99715504978656</v>
      </c>
      <c r="V728" s="304">
        <f t="shared" si="216"/>
        <v>37.041251778093887</v>
      </c>
      <c r="W728" s="308">
        <v>30</v>
      </c>
      <c r="X728" s="305">
        <f t="shared" si="217"/>
        <v>2545.1009957325746</v>
      </c>
      <c r="Y728" s="309">
        <f t="shared" si="218"/>
        <v>5.0568999999999997</v>
      </c>
    </row>
    <row r="729" spans="1:25" ht="15.75" customHeight="1" x14ac:dyDescent="0.2">
      <c r="A729" s="424">
        <v>712</v>
      </c>
      <c r="B729" s="301">
        <f t="shared" si="201"/>
        <v>56.24</v>
      </c>
      <c r="C729" s="302">
        <v>21700</v>
      </c>
      <c r="D729" s="303">
        <f t="shared" si="204"/>
        <v>4630.156472261735</v>
      </c>
      <c r="E729" s="304">
        <f t="shared" si="207"/>
        <v>1564.9928876244662</v>
      </c>
      <c r="F729" s="304">
        <f t="shared" si="208"/>
        <v>92.6031294452347</v>
      </c>
      <c r="G729" s="101">
        <v>75</v>
      </c>
      <c r="H729" s="305">
        <f t="shared" si="209"/>
        <v>6362.7524893314367</v>
      </c>
      <c r="I729" s="309">
        <f t="shared" si="210"/>
        <v>12.66</v>
      </c>
      <c r="J729" s="329">
        <f t="shared" si="202"/>
        <v>93.733333333333334</v>
      </c>
      <c r="K729" s="302">
        <v>21700</v>
      </c>
      <c r="L729" s="307">
        <f t="shared" si="205"/>
        <v>2778.0938833570408</v>
      </c>
      <c r="M729" s="304">
        <f t="shared" si="211"/>
        <v>938.99573257467966</v>
      </c>
      <c r="N729" s="304">
        <f t="shared" si="212"/>
        <v>55.56187766714082</v>
      </c>
      <c r="O729" s="308">
        <v>45</v>
      </c>
      <c r="P729" s="305">
        <f t="shared" si="213"/>
        <v>3817.6514935988612</v>
      </c>
      <c r="Q729" s="309">
        <f t="shared" si="214"/>
        <v>7.5960000000000001</v>
      </c>
      <c r="R729" s="367">
        <f t="shared" si="203"/>
        <v>140.6</v>
      </c>
      <c r="S729" s="302">
        <v>21700</v>
      </c>
      <c r="T729" s="307">
        <f t="shared" si="206"/>
        <v>1852.0625889046942</v>
      </c>
      <c r="U729" s="101">
        <f t="shared" si="215"/>
        <v>625.99715504978656</v>
      </c>
      <c r="V729" s="304">
        <f t="shared" si="216"/>
        <v>37.041251778093887</v>
      </c>
      <c r="W729" s="308">
        <v>30</v>
      </c>
      <c r="X729" s="305">
        <f t="shared" si="217"/>
        <v>2545.1009957325746</v>
      </c>
      <c r="Y729" s="309">
        <f t="shared" si="218"/>
        <v>5.0640000000000001</v>
      </c>
    </row>
    <row r="730" spans="1:25" ht="15.75" customHeight="1" x14ac:dyDescent="0.2">
      <c r="A730" s="424">
        <v>713</v>
      </c>
      <c r="B730" s="301">
        <f t="shared" si="201"/>
        <v>56.24</v>
      </c>
      <c r="C730" s="302">
        <v>21700</v>
      </c>
      <c r="D730" s="303">
        <f t="shared" si="204"/>
        <v>4630.156472261735</v>
      </c>
      <c r="E730" s="304">
        <f t="shared" si="207"/>
        <v>1564.9928876244662</v>
      </c>
      <c r="F730" s="304">
        <f t="shared" si="208"/>
        <v>92.6031294452347</v>
      </c>
      <c r="G730" s="101">
        <v>75</v>
      </c>
      <c r="H730" s="305">
        <f t="shared" si="209"/>
        <v>6362.7524893314367</v>
      </c>
      <c r="I730" s="309">
        <f t="shared" si="210"/>
        <v>12.6778</v>
      </c>
      <c r="J730" s="329">
        <f t="shared" si="202"/>
        <v>93.733333333333334</v>
      </c>
      <c r="K730" s="302">
        <v>21700</v>
      </c>
      <c r="L730" s="307">
        <f t="shared" si="205"/>
        <v>2778.0938833570408</v>
      </c>
      <c r="M730" s="304">
        <f t="shared" si="211"/>
        <v>938.99573257467966</v>
      </c>
      <c r="N730" s="304">
        <f t="shared" si="212"/>
        <v>55.56187766714082</v>
      </c>
      <c r="O730" s="308">
        <v>45</v>
      </c>
      <c r="P730" s="305">
        <f t="shared" si="213"/>
        <v>3817.6514935988612</v>
      </c>
      <c r="Q730" s="309">
        <f t="shared" si="214"/>
        <v>7.6067</v>
      </c>
      <c r="R730" s="367">
        <f t="shared" si="203"/>
        <v>140.6</v>
      </c>
      <c r="S730" s="302">
        <v>21700</v>
      </c>
      <c r="T730" s="307">
        <f t="shared" si="206"/>
        <v>1852.0625889046942</v>
      </c>
      <c r="U730" s="101">
        <f t="shared" si="215"/>
        <v>625.99715504978656</v>
      </c>
      <c r="V730" s="304">
        <f t="shared" si="216"/>
        <v>37.041251778093887</v>
      </c>
      <c r="W730" s="308">
        <v>30</v>
      </c>
      <c r="X730" s="305">
        <f t="shared" si="217"/>
        <v>2545.1009957325746</v>
      </c>
      <c r="Y730" s="309">
        <f t="shared" si="218"/>
        <v>5.0711000000000004</v>
      </c>
    </row>
    <row r="731" spans="1:25" ht="15.75" customHeight="1" x14ac:dyDescent="0.2">
      <c r="A731" s="424">
        <v>714</v>
      </c>
      <c r="B731" s="301">
        <f t="shared" si="201"/>
        <v>56.24</v>
      </c>
      <c r="C731" s="302">
        <v>21700</v>
      </c>
      <c r="D731" s="303">
        <f t="shared" si="204"/>
        <v>4630.156472261735</v>
      </c>
      <c r="E731" s="304">
        <f t="shared" si="207"/>
        <v>1564.9928876244662</v>
      </c>
      <c r="F731" s="304">
        <f t="shared" si="208"/>
        <v>92.6031294452347</v>
      </c>
      <c r="G731" s="101">
        <v>75</v>
      </c>
      <c r="H731" s="305">
        <f t="shared" si="209"/>
        <v>6362.7524893314367</v>
      </c>
      <c r="I731" s="309">
        <f t="shared" si="210"/>
        <v>12.695600000000001</v>
      </c>
      <c r="J731" s="329">
        <f t="shared" si="202"/>
        <v>93.733333333333334</v>
      </c>
      <c r="K731" s="302">
        <v>21700</v>
      </c>
      <c r="L731" s="307">
        <f t="shared" si="205"/>
        <v>2778.0938833570408</v>
      </c>
      <c r="M731" s="304">
        <f t="shared" si="211"/>
        <v>938.99573257467966</v>
      </c>
      <c r="N731" s="304">
        <f t="shared" si="212"/>
        <v>55.56187766714082</v>
      </c>
      <c r="O731" s="308">
        <v>45</v>
      </c>
      <c r="P731" s="305">
        <f t="shared" si="213"/>
        <v>3817.6514935988612</v>
      </c>
      <c r="Q731" s="309">
        <f t="shared" si="214"/>
        <v>7.6173999999999999</v>
      </c>
      <c r="R731" s="367">
        <f t="shared" si="203"/>
        <v>140.6</v>
      </c>
      <c r="S731" s="302">
        <v>21700</v>
      </c>
      <c r="T731" s="307">
        <f t="shared" si="206"/>
        <v>1852.0625889046942</v>
      </c>
      <c r="U731" s="101">
        <f t="shared" si="215"/>
        <v>625.99715504978656</v>
      </c>
      <c r="V731" s="304">
        <f t="shared" si="216"/>
        <v>37.041251778093887</v>
      </c>
      <c r="W731" s="308">
        <v>30</v>
      </c>
      <c r="X731" s="305">
        <f t="shared" si="217"/>
        <v>2545.1009957325746</v>
      </c>
      <c r="Y731" s="309">
        <f t="shared" si="218"/>
        <v>5.0781999999999998</v>
      </c>
    </row>
    <row r="732" spans="1:25" ht="15.75" customHeight="1" x14ac:dyDescent="0.2">
      <c r="A732" s="424">
        <v>715</v>
      </c>
      <c r="B732" s="301">
        <f t="shared" si="201"/>
        <v>56.24</v>
      </c>
      <c r="C732" s="302">
        <v>21700</v>
      </c>
      <c r="D732" s="303">
        <f t="shared" si="204"/>
        <v>4630.156472261735</v>
      </c>
      <c r="E732" s="304">
        <f t="shared" si="207"/>
        <v>1564.9928876244662</v>
      </c>
      <c r="F732" s="304">
        <f t="shared" si="208"/>
        <v>92.6031294452347</v>
      </c>
      <c r="G732" s="101">
        <v>75</v>
      </c>
      <c r="H732" s="305">
        <f t="shared" si="209"/>
        <v>6362.7524893314367</v>
      </c>
      <c r="I732" s="309">
        <f t="shared" si="210"/>
        <v>12.7134</v>
      </c>
      <c r="J732" s="329">
        <f t="shared" si="202"/>
        <v>93.733333333333334</v>
      </c>
      <c r="K732" s="302">
        <v>21700</v>
      </c>
      <c r="L732" s="307">
        <f t="shared" si="205"/>
        <v>2778.0938833570408</v>
      </c>
      <c r="M732" s="304">
        <f t="shared" si="211"/>
        <v>938.99573257467966</v>
      </c>
      <c r="N732" s="304">
        <f t="shared" si="212"/>
        <v>55.56187766714082</v>
      </c>
      <c r="O732" s="308">
        <v>45</v>
      </c>
      <c r="P732" s="305">
        <f t="shared" si="213"/>
        <v>3817.6514935988612</v>
      </c>
      <c r="Q732" s="309">
        <f t="shared" si="214"/>
        <v>7.6280000000000001</v>
      </c>
      <c r="R732" s="367">
        <f t="shared" si="203"/>
        <v>140.6</v>
      </c>
      <c r="S732" s="302">
        <v>21700</v>
      </c>
      <c r="T732" s="307">
        <f t="shared" si="206"/>
        <v>1852.0625889046942</v>
      </c>
      <c r="U732" s="101">
        <f t="shared" si="215"/>
        <v>625.99715504978656</v>
      </c>
      <c r="V732" s="304">
        <f t="shared" si="216"/>
        <v>37.041251778093887</v>
      </c>
      <c r="W732" s="308">
        <v>30</v>
      </c>
      <c r="X732" s="305">
        <f t="shared" si="217"/>
        <v>2545.1009957325746</v>
      </c>
      <c r="Y732" s="309">
        <f t="shared" si="218"/>
        <v>5.0853000000000002</v>
      </c>
    </row>
    <row r="733" spans="1:25" ht="15.75" customHeight="1" x14ac:dyDescent="0.2">
      <c r="A733" s="424">
        <v>716</v>
      </c>
      <c r="B733" s="301">
        <f t="shared" si="201"/>
        <v>56.24</v>
      </c>
      <c r="C733" s="302">
        <v>21700</v>
      </c>
      <c r="D733" s="303">
        <f t="shared" si="204"/>
        <v>4630.156472261735</v>
      </c>
      <c r="E733" s="304">
        <f t="shared" si="207"/>
        <v>1564.9928876244662</v>
      </c>
      <c r="F733" s="304">
        <f t="shared" si="208"/>
        <v>92.6031294452347</v>
      </c>
      <c r="G733" s="101">
        <v>75</v>
      </c>
      <c r="H733" s="305">
        <f t="shared" si="209"/>
        <v>6362.7524893314367</v>
      </c>
      <c r="I733" s="309">
        <f t="shared" si="210"/>
        <v>12.731199999999999</v>
      </c>
      <c r="J733" s="329">
        <f t="shared" si="202"/>
        <v>93.733333333333334</v>
      </c>
      <c r="K733" s="302">
        <v>21700</v>
      </c>
      <c r="L733" s="307">
        <f t="shared" si="205"/>
        <v>2778.0938833570408</v>
      </c>
      <c r="M733" s="304">
        <f t="shared" si="211"/>
        <v>938.99573257467966</v>
      </c>
      <c r="N733" s="304">
        <f t="shared" si="212"/>
        <v>55.56187766714082</v>
      </c>
      <c r="O733" s="308">
        <v>45</v>
      </c>
      <c r="P733" s="305">
        <f t="shared" si="213"/>
        <v>3817.6514935988612</v>
      </c>
      <c r="Q733" s="309">
        <f t="shared" si="214"/>
        <v>7.6387</v>
      </c>
      <c r="R733" s="367">
        <f t="shared" si="203"/>
        <v>140.6</v>
      </c>
      <c r="S733" s="302">
        <v>21700</v>
      </c>
      <c r="T733" s="307">
        <f t="shared" si="206"/>
        <v>1852.0625889046942</v>
      </c>
      <c r="U733" s="101">
        <f t="shared" si="215"/>
        <v>625.99715504978656</v>
      </c>
      <c r="V733" s="304">
        <f t="shared" si="216"/>
        <v>37.041251778093887</v>
      </c>
      <c r="W733" s="308">
        <v>30</v>
      </c>
      <c r="X733" s="305">
        <f t="shared" si="217"/>
        <v>2545.1009957325746</v>
      </c>
      <c r="Y733" s="309">
        <f t="shared" si="218"/>
        <v>5.0925000000000002</v>
      </c>
    </row>
    <row r="734" spans="1:25" ht="15.75" customHeight="1" x14ac:dyDescent="0.2">
      <c r="A734" s="424">
        <v>717</v>
      </c>
      <c r="B734" s="301">
        <f t="shared" si="201"/>
        <v>56.24</v>
      </c>
      <c r="C734" s="302">
        <v>21700</v>
      </c>
      <c r="D734" s="303">
        <f t="shared" si="204"/>
        <v>4630.156472261735</v>
      </c>
      <c r="E734" s="304">
        <f t="shared" si="207"/>
        <v>1564.9928876244662</v>
      </c>
      <c r="F734" s="304">
        <f t="shared" si="208"/>
        <v>92.6031294452347</v>
      </c>
      <c r="G734" s="101">
        <v>75</v>
      </c>
      <c r="H734" s="305">
        <f t="shared" si="209"/>
        <v>6362.7524893314367</v>
      </c>
      <c r="I734" s="309">
        <f t="shared" si="210"/>
        <v>12.748900000000001</v>
      </c>
      <c r="J734" s="329">
        <f t="shared" si="202"/>
        <v>93.733333333333334</v>
      </c>
      <c r="K734" s="302">
        <v>21700</v>
      </c>
      <c r="L734" s="307">
        <f t="shared" si="205"/>
        <v>2778.0938833570408</v>
      </c>
      <c r="M734" s="304">
        <f t="shared" si="211"/>
        <v>938.99573257467966</v>
      </c>
      <c r="N734" s="304">
        <f t="shared" si="212"/>
        <v>55.56187766714082</v>
      </c>
      <c r="O734" s="308">
        <v>45</v>
      </c>
      <c r="P734" s="305">
        <f t="shared" si="213"/>
        <v>3817.6514935988612</v>
      </c>
      <c r="Q734" s="309">
        <f t="shared" si="214"/>
        <v>7.6494</v>
      </c>
      <c r="R734" s="367">
        <f t="shared" si="203"/>
        <v>140.6</v>
      </c>
      <c r="S734" s="302">
        <v>21700</v>
      </c>
      <c r="T734" s="307">
        <f t="shared" si="206"/>
        <v>1852.0625889046942</v>
      </c>
      <c r="U734" s="101">
        <f t="shared" si="215"/>
        <v>625.99715504978656</v>
      </c>
      <c r="V734" s="304">
        <f t="shared" si="216"/>
        <v>37.041251778093887</v>
      </c>
      <c r="W734" s="308">
        <v>30</v>
      </c>
      <c r="X734" s="305">
        <f t="shared" si="217"/>
        <v>2545.1009957325746</v>
      </c>
      <c r="Y734" s="309">
        <f t="shared" si="218"/>
        <v>5.0995999999999997</v>
      </c>
    </row>
    <row r="735" spans="1:25" ht="15.75" customHeight="1" x14ac:dyDescent="0.2">
      <c r="A735" s="424">
        <v>718</v>
      </c>
      <c r="B735" s="301">
        <f t="shared" si="201"/>
        <v>56.24</v>
      </c>
      <c r="C735" s="302">
        <v>21700</v>
      </c>
      <c r="D735" s="303">
        <f t="shared" si="204"/>
        <v>4630.156472261735</v>
      </c>
      <c r="E735" s="304">
        <f t="shared" si="207"/>
        <v>1564.9928876244662</v>
      </c>
      <c r="F735" s="304">
        <f t="shared" si="208"/>
        <v>92.6031294452347</v>
      </c>
      <c r="G735" s="101">
        <v>75</v>
      </c>
      <c r="H735" s="305">
        <f t="shared" si="209"/>
        <v>6362.7524893314367</v>
      </c>
      <c r="I735" s="309">
        <f t="shared" si="210"/>
        <v>12.7667</v>
      </c>
      <c r="J735" s="329">
        <f t="shared" si="202"/>
        <v>93.733333333333334</v>
      </c>
      <c r="K735" s="302">
        <v>21700</v>
      </c>
      <c r="L735" s="307">
        <f t="shared" si="205"/>
        <v>2778.0938833570408</v>
      </c>
      <c r="M735" s="304">
        <f t="shared" si="211"/>
        <v>938.99573257467966</v>
      </c>
      <c r="N735" s="304">
        <f t="shared" si="212"/>
        <v>55.56187766714082</v>
      </c>
      <c r="O735" s="308">
        <v>45</v>
      </c>
      <c r="P735" s="305">
        <f t="shared" si="213"/>
        <v>3817.6514935988612</v>
      </c>
      <c r="Q735" s="309">
        <f t="shared" si="214"/>
        <v>7.66</v>
      </c>
      <c r="R735" s="367">
        <f t="shared" si="203"/>
        <v>140.6</v>
      </c>
      <c r="S735" s="302">
        <v>21700</v>
      </c>
      <c r="T735" s="307">
        <f t="shared" si="206"/>
        <v>1852.0625889046942</v>
      </c>
      <c r="U735" s="101">
        <f t="shared" si="215"/>
        <v>625.99715504978656</v>
      </c>
      <c r="V735" s="304">
        <f t="shared" si="216"/>
        <v>37.041251778093887</v>
      </c>
      <c r="W735" s="308">
        <v>30</v>
      </c>
      <c r="X735" s="305">
        <f t="shared" si="217"/>
        <v>2545.1009957325746</v>
      </c>
      <c r="Y735" s="309">
        <f t="shared" si="218"/>
        <v>5.1067</v>
      </c>
    </row>
    <row r="736" spans="1:25" ht="15.75" customHeight="1" x14ac:dyDescent="0.2">
      <c r="A736" s="424">
        <v>719</v>
      </c>
      <c r="B736" s="301">
        <f t="shared" si="201"/>
        <v>56.24</v>
      </c>
      <c r="C736" s="302">
        <v>21700</v>
      </c>
      <c r="D736" s="303">
        <f t="shared" si="204"/>
        <v>4630.156472261735</v>
      </c>
      <c r="E736" s="304">
        <f t="shared" si="207"/>
        <v>1564.9928876244662</v>
      </c>
      <c r="F736" s="304">
        <f t="shared" si="208"/>
        <v>92.6031294452347</v>
      </c>
      <c r="G736" s="101">
        <v>75</v>
      </c>
      <c r="H736" s="305">
        <f t="shared" si="209"/>
        <v>6362.7524893314367</v>
      </c>
      <c r="I736" s="309">
        <f t="shared" si="210"/>
        <v>12.7845</v>
      </c>
      <c r="J736" s="329">
        <f t="shared" si="202"/>
        <v>93.733333333333334</v>
      </c>
      <c r="K736" s="302">
        <v>21700</v>
      </c>
      <c r="L736" s="307">
        <f t="shared" si="205"/>
        <v>2778.0938833570408</v>
      </c>
      <c r="M736" s="304">
        <f t="shared" si="211"/>
        <v>938.99573257467966</v>
      </c>
      <c r="N736" s="304">
        <f t="shared" si="212"/>
        <v>55.56187766714082</v>
      </c>
      <c r="O736" s="308">
        <v>45</v>
      </c>
      <c r="P736" s="305">
        <f t="shared" si="213"/>
        <v>3817.6514935988612</v>
      </c>
      <c r="Q736" s="309">
        <f t="shared" si="214"/>
        <v>7.6707000000000001</v>
      </c>
      <c r="R736" s="367">
        <f t="shared" si="203"/>
        <v>140.6</v>
      </c>
      <c r="S736" s="302">
        <v>21700</v>
      </c>
      <c r="T736" s="307">
        <f t="shared" si="206"/>
        <v>1852.0625889046942</v>
      </c>
      <c r="U736" s="101">
        <f t="shared" si="215"/>
        <v>625.99715504978656</v>
      </c>
      <c r="V736" s="304">
        <f t="shared" si="216"/>
        <v>37.041251778093887</v>
      </c>
      <c r="W736" s="308">
        <v>30</v>
      </c>
      <c r="X736" s="305">
        <f t="shared" si="217"/>
        <v>2545.1009957325746</v>
      </c>
      <c r="Y736" s="309">
        <f t="shared" si="218"/>
        <v>5.1138000000000003</v>
      </c>
    </row>
    <row r="737" spans="1:25" ht="15.75" customHeight="1" x14ac:dyDescent="0.2">
      <c r="A737" s="283">
        <v>720</v>
      </c>
      <c r="B737" s="301">
        <f t="shared" si="201"/>
        <v>56.24</v>
      </c>
      <c r="C737" s="302">
        <v>21700</v>
      </c>
      <c r="D737" s="303">
        <f t="shared" si="204"/>
        <v>4630.156472261735</v>
      </c>
      <c r="E737" s="304">
        <f t="shared" si="207"/>
        <v>1564.9928876244662</v>
      </c>
      <c r="F737" s="304">
        <f t="shared" si="208"/>
        <v>92.6031294452347</v>
      </c>
      <c r="G737" s="101">
        <v>75</v>
      </c>
      <c r="H737" s="305">
        <f t="shared" si="209"/>
        <v>6362.7524893314367</v>
      </c>
      <c r="I737" s="309">
        <f t="shared" si="210"/>
        <v>12.802300000000001</v>
      </c>
      <c r="J737" s="329">
        <f t="shared" si="202"/>
        <v>93.733333333333334</v>
      </c>
      <c r="K737" s="302">
        <v>21700</v>
      </c>
      <c r="L737" s="307">
        <f t="shared" si="205"/>
        <v>2778.0938833570408</v>
      </c>
      <c r="M737" s="304">
        <f t="shared" si="211"/>
        <v>938.99573257467966</v>
      </c>
      <c r="N737" s="304">
        <f t="shared" si="212"/>
        <v>55.56187766714082</v>
      </c>
      <c r="O737" s="308">
        <v>45</v>
      </c>
      <c r="P737" s="305">
        <f t="shared" si="213"/>
        <v>3817.6514935988612</v>
      </c>
      <c r="Q737" s="309">
        <f t="shared" si="214"/>
        <v>7.6814</v>
      </c>
      <c r="R737" s="367">
        <f t="shared" si="203"/>
        <v>140.6</v>
      </c>
      <c r="S737" s="302">
        <v>21700</v>
      </c>
      <c r="T737" s="307">
        <f t="shared" si="206"/>
        <v>1852.0625889046942</v>
      </c>
      <c r="U737" s="101">
        <f t="shared" si="215"/>
        <v>625.99715504978656</v>
      </c>
      <c r="V737" s="304">
        <f t="shared" si="216"/>
        <v>37.041251778093887</v>
      </c>
      <c r="W737" s="308">
        <v>30</v>
      </c>
      <c r="X737" s="305">
        <f t="shared" si="217"/>
        <v>2545.1009957325746</v>
      </c>
      <c r="Y737" s="309">
        <f t="shared" si="218"/>
        <v>5.1208999999999998</v>
      </c>
    </row>
    <row r="738" spans="1:25" ht="15.75" customHeight="1" x14ac:dyDescent="0.2">
      <c r="A738" s="424">
        <v>721</v>
      </c>
      <c r="B738" s="301">
        <f t="shared" si="201"/>
        <v>56.24</v>
      </c>
      <c r="C738" s="302">
        <v>21700</v>
      </c>
      <c r="D738" s="303">
        <f t="shared" si="204"/>
        <v>4630.156472261735</v>
      </c>
      <c r="E738" s="304">
        <f t="shared" si="207"/>
        <v>1564.9928876244662</v>
      </c>
      <c r="F738" s="304">
        <f t="shared" si="208"/>
        <v>92.6031294452347</v>
      </c>
      <c r="G738" s="101">
        <v>75</v>
      </c>
      <c r="H738" s="305">
        <f t="shared" si="209"/>
        <v>6362.7524893314367</v>
      </c>
      <c r="I738" s="309">
        <f t="shared" si="210"/>
        <v>12.8201</v>
      </c>
      <c r="J738" s="329">
        <f t="shared" si="202"/>
        <v>93.733333333333334</v>
      </c>
      <c r="K738" s="302">
        <v>21700</v>
      </c>
      <c r="L738" s="307">
        <f t="shared" si="205"/>
        <v>2778.0938833570408</v>
      </c>
      <c r="M738" s="304">
        <f t="shared" si="211"/>
        <v>938.99573257467966</v>
      </c>
      <c r="N738" s="304">
        <f t="shared" si="212"/>
        <v>55.56187766714082</v>
      </c>
      <c r="O738" s="308">
        <v>45</v>
      </c>
      <c r="P738" s="305">
        <f t="shared" si="213"/>
        <v>3817.6514935988612</v>
      </c>
      <c r="Q738" s="309">
        <f t="shared" si="214"/>
        <v>7.6920000000000002</v>
      </c>
      <c r="R738" s="367">
        <f t="shared" si="203"/>
        <v>140.6</v>
      </c>
      <c r="S738" s="302">
        <v>21700</v>
      </c>
      <c r="T738" s="307">
        <f t="shared" si="206"/>
        <v>1852.0625889046942</v>
      </c>
      <c r="U738" s="101">
        <f t="shared" si="215"/>
        <v>625.99715504978656</v>
      </c>
      <c r="V738" s="304">
        <f t="shared" si="216"/>
        <v>37.041251778093887</v>
      </c>
      <c r="W738" s="308">
        <v>30</v>
      </c>
      <c r="X738" s="305">
        <f t="shared" si="217"/>
        <v>2545.1009957325746</v>
      </c>
      <c r="Y738" s="309">
        <f t="shared" si="218"/>
        <v>5.1280000000000001</v>
      </c>
    </row>
    <row r="739" spans="1:25" ht="15.75" customHeight="1" x14ac:dyDescent="0.2">
      <c r="A739" s="424">
        <v>722</v>
      </c>
      <c r="B739" s="301">
        <f t="shared" si="201"/>
        <v>56.24</v>
      </c>
      <c r="C739" s="302">
        <v>21700</v>
      </c>
      <c r="D739" s="303">
        <f t="shared" si="204"/>
        <v>4630.156472261735</v>
      </c>
      <c r="E739" s="304">
        <f t="shared" si="207"/>
        <v>1564.9928876244662</v>
      </c>
      <c r="F739" s="304">
        <f t="shared" si="208"/>
        <v>92.6031294452347</v>
      </c>
      <c r="G739" s="101">
        <v>75</v>
      </c>
      <c r="H739" s="305">
        <f t="shared" si="209"/>
        <v>6362.7524893314367</v>
      </c>
      <c r="I739" s="309">
        <f t="shared" si="210"/>
        <v>12.8378</v>
      </c>
      <c r="J739" s="329">
        <f t="shared" si="202"/>
        <v>93.733333333333334</v>
      </c>
      <c r="K739" s="302">
        <v>21700</v>
      </c>
      <c r="L739" s="307">
        <f t="shared" si="205"/>
        <v>2778.0938833570408</v>
      </c>
      <c r="M739" s="304">
        <f t="shared" si="211"/>
        <v>938.99573257467966</v>
      </c>
      <c r="N739" s="304">
        <f t="shared" si="212"/>
        <v>55.56187766714082</v>
      </c>
      <c r="O739" s="308">
        <v>45</v>
      </c>
      <c r="P739" s="305">
        <f t="shared" si="213"/>
        <v>3817.6514935988612</v>
      </c>
      <c r="Q739" s="309">
        <f t="shared" si="214"/>
        <v>7.7027000000000001</v>
      </c>
      <c r="R739" s="367">
        <f t="shared" si="203"/>
        <v>140.6</v>
      </c>
      <c r="S739" s="302">
        <v>21700</v>
      </c>
      <c r="T739" s="307">
        <f t="shared" si="206"/>
        <v>1852.0625889046942</v>
      </c>
      <c r="U739" s="101">
        <f t="shared" si="215"/>
        <v>625.99715504978656</v>
      </c>
      <c r="V739" s="304">
        <f t="shared" si="216"/>
        <v>37.041251778093887</v>
      </c>
      <c r="W739" s="308">
        <v>30</v>
      </c>
      <c r="X739" s="305">
        <f t="shared" si="217"/>
        <v>2545.1009957325746</v>
      </c>
      <c r="Y739" s="309">
        <f t="shared" si="218"/>
        <v>5.1351000000000004</v>
      </c>
    </row>
    <row r="740" spans="1:25" ht="15.75" customHeight="1" x14ac:dyDescent="0.2">
      <c r="A740" s="424">
        <v>723</v>
      </c>
      <c r="B740" s="301">
        <f t="shared" si="201"/>
        <v>56.24</v>
      </c>
      <c r="C740" s="302">
        <v>21700</v>
      </c>
      <c r="D740" s="303">
        <f t="shared" si="204"/>
        <v>4630.156472261735</v>
      </c>
      <c r="E740" s="304">
        <f t="shared" si="207"/>
        <v>1564.9928876244662</v>
      </c>
      <c r="F740" s="304">
        <f t="shared" si="208"/>
        <v>92.6031294452347</v>
      </c>
      <c r="G740" s="101">
        <v>75</v>
      </c>
      <c r="H740" s="305">
        <f t="shared" si="209"/>
        <v>6362.7524893314367</v>
      </c>
      <c r="I740" s="309">
        <f t="shared" si="210"/>
        <v>12.855600000000001</v>
      </c>
      <c r="J740" s="329">
        <f t="shared" si="202"/>
        <v>93.733333333333334</v>
      </c>
      <c r="K740" s="302">
        <v>21700</v>
      </c>
      <c r="L740" s="307">
        <f t="shared" si="205"/>
        <v>2778.0938833570408</v>
      </c>
      <c r="M740" s="304">
        <f t="shared" si="211"/>
        <v>938.99573257467966</v>
      </c>
      <c r="N740" s="304">
        <f t="shared" si="212"/>
        <v>55.56187766714082</v>
      </c>
      <c r="O740" s="308">
        <v>45</v>
      </c>
      <c r="P740" s="305">
        <f t="shared" si="213"/>
        <v>3817.6514935988612</v>
      </c>
      <c r="Q740" s="309">
        <f t="shared" si="214"/>
        <v>7.7134</v>
      </c>
      <c r="R740" s="367">
        <f t="shared" si="203"/>
        <v>140.6</v>
      </c>
      <c r="S740" s="302">
        <v>21700</v>
      </c>
      <c r="T740" s="307">
        <f t="shared" si="206"/>
        <v>1852.0625889046942</v>
      </c>
      <c r="U740" s="101">
        <f t="shared" si="215"/>
        <v>625.99715504978656</v>
      </c>
      <c r="V740" s="304">
        <f t="shared" si="216"/>
        <v>37.041251778093887</v>
      </c>
      <c r="W740" s="308">
        <v>30</v>
      </c>
      <c r="X740" s="305">
        <f t="shared" si="217"/>
        <v>2545.1009957325746</v>
      </c>
      <c r="Y740" s="309">
        <f t="shared" si="218"/>
        <v>5.1421999999999999</v>
      </c>
    </row>
    <row r="741" spans="1:25" ht="15.75" customHeight="1" x14ac:dyDescent="0.2">
      <c r="A741" s="424">
        <v>724</v>
      </c>
      <c r="B741" s="301">
        <f t="shared" si="201"/>
        <v>56.24</v>
      </c>
      <c r="C741" s="302">
        <v>21700</v>
      </c>
      <c r="D741" s="303">
        <f t="shared" si="204"/>
        <v>4630.156472261735</v>
      </c>
      <c r="E741" s="304">
        <f t="shared" si="207"/>
        <v>1564.9928876244662</v>
      </c>
      <c r="F741" s="304">
        <f t="shared" si="208"/>
        <v>92.6031294452347</v>
      </c>
      <c r="G741" s="101">
        <v>75</v>
      </c>
      <c r="H741" s="305">
        <f t="shared" si="209"/>
        <v>6362.7524893314367</v>
      </c>
      <c r="I741" s="309">
        <f t="shared" si="210"/>
        <v>12.8734</v>
      </c>
      <c r="J741" s="329">
        <f t="shared" si="202"/>
        <v>93.733333333333334</v>
      </c>
      <c r="K741" s="302">
        <v>21700</v>
      </c>
      <c r="L741" s="307">
        <f t="shared" si="205"/>
        <v>2778.0938833570408</v>
      </c>
      <c r="M741" s="304">
        <f t="shared" si="211"/>
        <v>938.99573257467966</v>
      </c>
      <c r="N741" s="304">
        <f t="shared" si="212"/>
        <v>55.56187766714082</v>
      </c>
      <c r="O741" s="308">
        <v>45</v>
      </c>
      <c r="P741" s="305">
        <f t="shared" si="213"/>
        <v>3817.6514935988612</v>
      </c>
      <c r="Q741" s="309">
        <f t="shared" si="214"/>
        <v>7.7240000000000002</v>
      </c>
      <c r="R741" s="367">
        <f t="shared" si="203"/>
        <v>140.6</v>
      </c>
      <c r="S741" s="302">
        <v>21700</v>
      </c>
      <c r="T741" s="307">
        <f t="shared" si="206"/>
        <v>1852.0625889046942</v>
      </c>
      <c r="U741" s="101">
        <f t="shared" si="215"/>
        <v>625.99715504978656</v>
      </c>
      <c r="V741" s="304">
        <f t="shared" si="216"/>
        <v>37.041251778093887</v>
      </c>
      <c r="W741" s="308">
        <v>30</v>
      </c>
      <c r="X741" s="305">
        <f t="shared" si="217"/>
        <v>2545.1009957325746</v>
      </c>
      <c r="Y741" s="309">
        <f t="shared" si="218"/>
        <v>5.1494</v>
      </c>
    </row>
    <row r="742" spans="1:25" ht="15.75" customHeight="1" x14ac:dyDescent="0.2">
      <c r="A742" s="424">
        <v>725</v>
      </c>
      <c r="B742" s="301">
        <f t="shared" si="201"/>
        <v>56.24</v>
      </c>
      <c r="C742" s="302">
        <v>21700</v>
      </c>
      <c r="D742" s="303">
        <f t="shared" si="204"/>
        <v>4630.156472261735</v>
      </c>
      <c r="E742" s="304">
        <f t="shared" si="207"/>
        <v>1564.9928876244662</v>
      </c>
      <c r="F742" s="304">
        <f t="shared" si="208"/>
        <v>92.6031294452347</v>
      </c>
      <c r="G742" s="101">
        <v>75</v>
      </c>
      <c r="H742" s="305">
        <f t="shared" si="209"/>
        <v>6362.7524893314367</v>
      </c>
      <c r="I742" s="309">
        <f t="shared" si="210"/>
        <v>12.8912</v>
      </c>
      <c r="J742" s="329">
        <f t="shared" si="202"/>
        <v>93.733333333333334</v>
      </c>
      <c r="K742" s="302">
        <v>21700</v>
      </c>
      <c r="L742" s="307">
        <f t="shared" si="205"/>
        <v>2778.0938833570408</v>
      </c>
      <c r="M742" s="304">
        <f t="shared" si="211"/>
        <v>938.99573257467966</v>
      </c>
      <c r="N742" s="304">
        <f t="shared" si="212"/>
        <v>55.56187766714082</v>
      </c>
      <c r="O742" s="308">
        <v>45</v>
      </c>
      <c r="P742" s="305">
        <f t="shared" si="213"/>
        <v>3817.6514935988612</v>
      </c>
      <c r="Q742" s="309">
        <f t="shared" si="214"/>
        <v>7.7347000000000001</v>
      </c>
      <c r="R742" s="367">
        <f t="shared" si="203"/>
        <v>140.6</v>
      </c>
      <c r="S742" s="302">
        <v>21700</v>
      </c>
      <c r="T742" s="307">
        <f t="shared" si="206"/>
        <v>1852.0625889046942</v>
      </c>
      <c r="U742" s="101">
        <f t="shared" si="215"/>
        <v>625.99715504978656</v>
      </c>
      <c r="V742" s="304">
        <f t="shared" si="216"/>
        <v>37.041251778093887</v>
      </c>
      <c r="W742" s="308">
        <v>30</v>
      </c>
      <c r="X742" s="305">
        <f t="shared" si="217"/>
        <v>2545.1009957325746</v>
      </c>
      <c r="Y742" s="309">
        <f t="shared" si="218"/>
        <v>5.1565000000000003</v>
      </c>
    </row>
    <row r="743" spans="1:25" ht="15.75" customHeight="1" x14ac:dyDescent="0.2">
      <c r="A743" s="424">
        <v>726</v>
      </c>
      <c r="B743" s="301">
        <f t="shared" si="201"/>
        <v>56.24</v>
      </c>
      <c r="C743" s="302">
        <v>21700</v>
      </c>
      <c r="D743" s="303">
        <f t="shared" si="204"/>
        <v>4630.156472261735</v>
      </c>
      <c r="E743" s="304">
        <f t="shared" si="207"/>
        <v>1564.9928876244662</v>
      </c>
      <c r="F743" s="304">
        <f t="shared" si="208"/>
        <v>92.6031294452347</v>
      </c>
      <c r="G743" s="101">
        <v>75</v>
      </c>
      <c r="H743" s="305">
        <f t="shared" si="209"/>
        <v>6362.7524893314367</v>
      </c>
      <c r="I743" s="309">
        <f t="shared" si="210"/>
        <v>12.909000000000001</v>
      </c>
      <c r="J743" s="329">
        <f t="shared" si="202"/>
        <v>93.733333333333334</v>
      </c>
      <c r="K743" s="302">
        <v>21700</v>
      </c>
      <c r="L743" s="307">
        <f t="shared" si="205"/>
        <v>2778.0938833570408</v>
      </c>
      <c r="M743" s="304">
        <f t="shared" si="211"/>
        <v>938.99573257467966</v>
      </c>
      <c r="N743" s="304">
        <f t="shared" si="212"/>
        <v>55.56187766714082</v>
      </c>
      <c r="O743" s="308">
        <v>45</v>
      </c>
      <c r="P743" s="305">
        <f t="shared" si="213"/>
        <v>3817.6514935988612</v>
      </c>
      <c r="Q743" s="309">
        <f t="shared" si="214"/>
        <v>7.7454000000000001</v>
      </c>
      <c r="R743" s="367">
        <f t="shared" si="203"/>
        <v>140.6</v>
      </c>
      <c r="S743" s="302">
        <v>21700</v>
      </c>
      <c r="T743" s="307">
        <f t="shared" si="206"/>
        <v>1852.0625889046942</v>
      </c>
      <c r="U743" s="101">
        <f t="shared" si="215"/>
        <v>625.99715504978656</v>
      </c>
      <c r="V743" s="304">
        <f t="shared" si="216"/>
        <v>37.041251778093887</v>
      </c>
      <c r="W743" s="308">
        <v>30</v>
      </c>
      <c r="X743" s="305">
        <f t="shared" si="217"/>
        <v>2545.1009957325746</v>
      </c>
      <c r="Y743" s="309">
        <f t="shared" si="218"/>
        <v>5.1635999999999997</v>
      </c>
    </row>
    <row r="744" spans="1:25" ht="15.75" customHeight="1" x14ac:dyDescent="0.2">
      <c r="A744" s="424">
        <v>727</v>
      </c>
      <c r="B744" s="301">
        <f t="shared" si="201"/>
        <v>56.24</v>
      </c>
      <c r="C744" s="302">
        <v>21700</v>
      </c>
      <c r="D744" s="303">
        <f t="shared" si="204"/>
        <v>4630.156472261735</v>
      </c>
      <c r="E744" s="304">
        <f t="shared" si="207"/>
        <v>1564.9928876244662</v>
      </c>
      <c r="F744" s="304">
        <f t="shared" si="208"/>
        <v>92.6031294452347</v>
      </c>
      <c r="G744" s="101">
        <v>75</v>
      </c>
      <c r="H744" s="305">
        <f t="shared" si="209"/>
        <v>6362.7524893314367</v>
      </c>
      <c r="I744" s="309">
        <f t="shared" si="210"/>
        <v>12.9267</v>
      </c>
      <c r="J744" s="329">
        <f t="shared" si="202"/>
        <v>93.733333333333334</v>
      </c>
      <c r="K744" s="302">
        <v>21700</v>
      </c>
      <c r="L744" s="307">
        <f t="shared" si="205"/>
        <v>2778.0938833570408</v>
      </c>
      <c r="M744" s="304">
        <f t="shared" si="211"/>
        <v>938.99573257467966</v>
      </c>
      <c r="N744" s="304">
        <f t="shared" si="212"/>
        <v>55.56187766714082</v>
      </c>
      <c r="O744" s="308">
        <v>45</v>
      </c>
      <c r="P744" s="305">
        <f t="shared" si="213"/>
        <v>3817.6514935988612</v>
      </c>
      <c r="Q744" s="309">
        <f t="shared" si="214"/>
        <v>7.7560000000000002</v>
      </c>
      <c r="R744" s="367">
        <f t="shared" si="203"/>
        <v>140.6</v>
      </c>
      <c r="S744" s="302">
        <v>21700</v>
      </c>
      <c r="T744" s="307">
        <f t="shared" si="206"/>
        <v>1852.0625889046942</v>
      </c>
      <c r="U744" s="101">
        <f t="shared" si="215"/>
        <v>625.99715504978656</v>
      </c>
      <c r="V744" s="304">
        <f t="shared" si="216"/>
        <v>37.041251778093887</v>
      </c>
      <c r="W744" s="308">
        <v>30</v>
      </c>
      <c r="X744" s="305">
        <f t="shared" si="217"/>
        <v>2545.1009957325746</v>
      </c>
      <c r="Y744" s="309">
        <f t="shared" si="218"/>
        <v>5.1707000000000001</v>
      </c>
    </row>
    <row r="745" spans="1:25" ht="15.75" customHeight="1" x14ac:dyDescent="0.2">
      <c r="A745" s="424">
        <v>728</v>
      </c>
      <c r="B745" s="301">
        <f t="shared" si="201"/>
        <v>56.24</v>
      </c>
      <c r="C745" s="302">
        <v>21700</v>
      </c>
      <c r="D745" s="303">
        <f t="shared" si="204"/>
        <v>4630.156472261735</v>
      </c>
      <c r="E745" s="304">
        <f t="shared" si="207"/>
        <v>1564.9928876244662</v>
      </c>
      <c r="F745" s="304">
        <f t="shared" si="208"/>
        <v>92.6031294452347</v>
      </c>
      <c r="G745" s="101">
        <v>75</v>
      </c>
      <c r="H745" s="305">
        <f t="shared" si="209"/>
        <v>6362.7524893314367</v>
      </c>
      <c r="I745" s="309">
        <f t="shared" si="210"/>
        <v>12.9445</v>
      </c>
      <c r="J745" s="329">
        <f t="shared" si="202"/>
        <v>93.733333333333334</v>
      </c>
      <c r="K745" s="302">
        <v>21700</v>
      </c>
      <c r="L745" s="307">
        <f t="shared" si="205"/>
        <v>2778.0938833570408</v>
      </c>
      <c r="M745" s="304">
        <f t="shared" si="211"/>
        <v>938.99573257467966</v>
      </c>
      <c r="N745" s="304">
        <f t="shared" si="212"/>
        <v>55.56187766714082</v>
      </c>
      <c r="O745" s="308">
        <v>45</v>
      </c>
      <c r="P745" s="305">
        <f t="shared" si="213"/>
        <v>3817.6514935988612</v>
      </c>
      <c r="Q745" s="309">
        <f t="shared" si="214"/>
        <v>7.7667000000000002</v>
      </c>
      <c r="R745" s="367">
        <f t="shared" si="203"/>
        <v>140.6</v>
      </c>
      <c r="S745" s="302">
        <v>21700</v>
      </c>
      <c r="T745" s="307">
        <f t="shared" si="206"/>
        <v>1852.0625889046942</v>
      </c>
      <c r="U745" s="101">
        <f t="shared" si="215"/>
        <v>625.99715504978656</v>
      </c>
      <c r="V745" s="304">
        <f t="shared" si="216"/>
        <v>37.041251778093887</v>
      </c>
      <c r="W745" s="308">
        <v>30</v>
      </c>
      <c r="X745" s="305">
        <f t="shared" si="217"/>
        <v>2545.1009957325746</v>
      </c>
      <c r="Y745" s="309">
        <f t="shared" si="218"/>
        <v>5.1778000000000004</v>
      </c>
    </row>
    <row r="746" spans="1:25" ht="15.75" customHeight="1" x14ac:dyDescent="0.2">
      <c r="A746" s="424">
        <v>729</v>
      </c>
      <c r="B746" s="301">
        <f t="shared" si="201"/>
        <v>56.24</v>
      </c>
      <c r="C746" s="302">
        <v>21700</v>
      </c>
      <c r="D746" s="303">
        <f t="shared" si="204"/>
        <v>4630.156472261735</v>
      </c>
      <c r="E746" s="304">
        <f t="shared" si="207"/>
        <v>1564.9928876244662</v>
      </c>
      <c r="F746" s="304">
        <f t="shared" si="208"/>
        <v>92.6031294452347</v>
      </c>
      <c r="G746" s="101">
        <v>75</v>
      </c>
      <c r="H746" s="305">
        <f t="shared" si="209"/>
        <v>6362.7524893314367</v>
      </c>
      <c r="I746" s="309">
        <f t="shared" si="210"/>
        <v>12.962300000000001</v>
      </c>
      <c r="J746" s="329">
        <f t="shared" si="202"/>
        <v>93.733333333333334</v>
      </c>
      <c r="K746" s="302">
        <v>21700</v>
      </c>
      <c r="L746" s="307">
        <f t="shared" si="205"/>
        <v>2778.0938833570408</v>
      </c>
      <c r="M746" s="304">
        <f t="shared" si="211"/>
        <v>938.99573257467966</v>
      </c>
      <c r="N746" s="304">
        <f t="shared" si="212"/>
        <v>55.56187766714082</v>
      </c>
      <c r="O746" s="308">
        <v>45</v>
      </c>
      <c r="P746" s="305">
        <f t="shared" si="213"/>
        <v>3817.6514935988612</v>
      </c>
      <c r="Q746" s="309">
        <f t="shared" si="214"/>
        <v>7.7774000000000001</v>
      </c>
      <c r="R746" s="367">
        <f t="shared" si="203"/>
        <v>140.6</v>
      </c>
      <c r="S746" s="302">
        <v>21700</v>
      </c>
      <c r="T746" s="307">
        <f t="shared" si="206"/>
        <v>1852.0625889046942</v>
      </c>
      <c r="U746" s="101">
        <f t="shared" si="215"/>
        <v>625.99715504978656</v>
      </c>
      <c r="V746" s="304">
        <f t="shared" si="216"/>
        <v>37.041251778093887</v>
      </c>
      <c r="W746" s="308">
        <v>30</v>
      </c>
      <c r="X746" s="305">
        <f t="shared" si="217"/>
        <v>2545.1009957325746</v>
      </c>
      <c r="Y746" s="309">
        <f t="shared" si="218"/>
        <v>5.1848999999999998</v>
      </c>
    </row>
    <row r="747" spans="1:25" ht="15.75" customHeight="1" x14ac:dyDescent="0.2">
      <c r="A747" s="283">
        <v>730</v>
      </c>
      <c r="B747" s="301">
        <f t="shared" si="201"/>
        <v>56.24</v>
      </c>
      <c r="C747" s="302">
        <v>21700</v>
      </c>
      <c r="D747" s="303">
        <f t="shared" si="204"/>
        <v>4630.156472261735</v>
      </c>
      <c r="E747" s="304">
        <f t="shared" si="207"/>
        <v>1564.9928876244662</v>
      </c>
      <c r="F747" s="304">
        <f t="shared" si="208"/>
        <v>92.6031294452347</v>
      </c>
      <c r="G747" s="101">
        <v>75</v>
      </c>
      <c r="H747" s="305">
        <f t="shared" si="209"/>
        <v>6362.7524893314367</v>
      </c>
      <c r="I747" s="309">
        <f t="shared" si="210"/>
        <v>12.9801</v>
      </c>
      <c r="J747" s="329">
        <f t="shared" si="202"/>
        <v>93.733333333333334</v>
      </c>
      <c r="K747" s="302">
        <v>21700</v>
      </c>
      <c r="L747" s="307">
        <f t="shared" si="205"/>
        <v>2778.0938833570408</v>
      </c>
      <c r="M747" s="304">
        <f t="shared" si="211"/>
        <v>938.99573257467966</v>
      </c>
      <c r="N747" s="304">
        <f t="shared" si="212"/>
        <v>55.56187766714082</v>
      </c>
      <c r="O747" s="308">
        <v>45</v>
      </c>
      <c r="P747" s="305">
        <f t="shared" si="213"/>
        <v>3817.6514935988612</v>
      </c>
      <c r="Q747" s="309">
        <f t="shared" si="214"/>
        <v>7.7881</v>
      </c>
      <c r="R747" s="367">
        <f t="shared" si="203"/>
        <v>140.6</v>
      </c>
      <c r="S747" s="302">
        <v>21700</v>
      </c>
      <c r="T747" s="307">
        <f t="shared" si="206"/>
        <v>1852.0625889046942</v>
      </c>
      <c r="U747" s="101">
        <f t="shared" si="215"/>
        <v>625.99715504978656</v>
      </c>
      <c r="V747" s="304">
        <f t="shared" si="216"/>
        <v>37.041251778093887</v>
      </c>
      <c r="W747" s="308">
        <v>30</v>
      </c>
      <c r="X747" s="305">
        <f t="shared" si="217"/>
        <v>2545.1009957325746</v>
      </c>
      <c r="Y747" s="309">
        <f t="shared" si="218"/>
        <v>5.1920000000000002</v>
      </c>
    </row>
    <row r="748" spans="1:25" ht="15.75" customHeight="1" x14ac:dyDescent="0.2">
      <c r="A748" s="424">
        <v>731</v>
      </c>
      <c r="B748" s="301">
        <f t="shared" si="201"/>
        <v>56.24</v>
      </c>
      <c r="C748" s="302">
        <v>21700</v>
      </c>
      <c r="D748" s="303">
        <f t="shared" si="204"/>
        <v>4630.156472261735</v>
      </c>
      <c r="E748" s="304">
        <f t="shared" si="207"/>
        <v>1564.9928876244662</v>
      </c>
      <c r="F748" s="304">
        <f t="shared" si="208"/>
        <v>92.6031294452347</v>
      </c>
      <c r="G748" s="101">
        <v>75</v>
      </c>
      <c r="H748" s="305">
        <f t="shared" si="209"/>
        <v>6362.7524893314367</v>
      </c>
      <c r="I748" s="309">
        <f t="shared" si="210"/>
        <v>12.9979</v>
      </c>
      <c r="J748" s="329">
        <f t="shared" si="202"/>
        <v>93.733333333333334</v>
      </c>
      <c r="K748" s="302">
        <v>21700</v>
      </c>
      <c r="L748" s="307">
        <f t="shared" si="205"/>
        <v>2778.0938833570408</v>
      </c>
      <c r="M748" s="304">
        <f t="shared" si="211"/>
        <v>938.99573257467966</v>
      </c>
      <c r="N748" s="304">
        <f t="shared" si="212"/>
        <v>55.56187766714082</v>
      </c>
      <c r="O748" s="308">
        <v>45</v>
      </c>
      <c r="P748" s="305">
        <f t="shared" si="213"/>
        <v>3817.6514935988612</v>
      </c>
      <c r="Q748" s="309">
        <f t="shared" si="214"/>
        <v>7.7987000000000002</v>
      </c>
      <c r="R748" s="367">
        <f t="shared" si="203"/>
        <v>140.6</v>
      </c>
      <c r="S748" s="302">
        <v>21700</v>
      </c>
      <c r="T748" s="307">
        <f t="shared" si="206"/>
        <v>1852.0625889046942</v>
      </c>
      <c r="U748" s="101">
        <f t="shared" si="215"/>
        <v>625.99715504978656</v>
      </c>
      <c r="V748" s="304">
        <f t="shared" si="216"/>
        <v>37.041251778093887</v>
      </c>
      <c r="W748" s="308">
        <v>30</v>
      </c>
      <c r="X748" s="305">
        <f t="shared" si="217"/>
        <v>2545.1009957325746</v>
      </c>
      <c r="Y748" s="309">
        <f t="shared" si="218"/>
        <v>5.1990999999999996</v>
      </c>
    </row>
    <row r="749" spans="1:25" ht="15.75" customHeight="1" x14ac:dyDescent="0.2">
      <c r="A749" s="424">
        <v>732</v>
      </c>
      <c r="B749" s="301">
        <f t="shared" si="201"/>
        <v>56.24</v>
      </c>
      <c r="C749" s="302">
        <v>21700</v>
      </c>
      <c r="D749" s="303">
        <f t="shared" si="204"/>
        <v>4630.156472261735</v>
      </c>
      <c r="E749" s="304">
        <f t="shared" si="207"/>
        <v>1564.9928876244662</v>
      </c>
      <c r="F749" s="304">
        <f t="shared" si="208"/>
        <v>92.6031294452347</v>
      </c>
      <c r="G749" s="101">
        <v>75</v>
      </c>
      <c r="H749" s="305">
        <f t="shared" si="209"/>
        <v>6362.7524893314367</v>
      </c>
      <c r="I749" s="309">
        <f t="shared" si="210"/>
        <v>13.015599999999999</v>
      </c>
      <c r="J749" s="329">
        <f t="shared" si="202"/>
        <v>93.733333333333334</v>
      </c>
      <c r="K749" s="302">
        <v>21700</v>
      </c>
      <c r="L749" s="307">
        <f t="shared" si="205"/>
        <v>2778.0938833570408</v>
      </c>
      <c r="M749" s="304">
        <f t="shared" si="211"/>
        <v>938.99573257467966</v>
      </c>
      <c r="N749" s="304">
        <f t="shared" si="212"/>
        <v>55.56187766714082</v>
      </c>
      <c r="O749" s="308">
        <v>45</v>
      </c>
      <c r="P749" s="305">
        <f t="shared" si="213"/>
        <v>3817.6514935988612</v>
      </c>
      <c r="Q749" s="309">
        <f t="shared" si="214"/>
        <v>7.8094000000000001</v>
      </c>
      <c r="R749" s="367">
        <f t="shared" si="203"/>
        <v>140.6</v>
      </c>
      <c r="S749" s="302">
        <v>21700</v>
      </c>
      <c r="T749" s="307">
        <f t="shared" si="206"/>
        <v>1852.0625889046942</v>
      </c>
      <c r="U749" s="101">
        <f t="shared" si="215"/>
        <v>625.99715504978656</v>
      </c>
      <c r="V749" s="304">
        <f t="shared" si="216"/>
        <v>37.041251778093887</v>
      </c>
      <c r="W749" s="308">
        <v>30</v>
      </c>
      <c r="X749" s="305">
        <f t="shared" si="217"/>
        <v>2545.1009957325746</v>
      </c>
      <c r="Y749" s="309">
        <f t="shared" si="218"/>
        <v>5.2062999999999997</v>
      </c>
    </row>
    <row r="750" spans="1:25" ht="15.75" customHeight="1" x14ac:dyDescent="0.2">
      <c r="A750" s="424">
        <v>733</v>
      </c>
      <c r="B750" s="301">
        <f t="shared" si="201"/>
        <v>56.24</v>
      </c>
      <c r="C750" s="302">
        <v>21700</v>
      </c>
      <c r="D750" s="303">
        <f t="shared" si="204"/>
        <v>4630.156472261735</v>
      </c>
      <c r="E750" s="304">
        <f t="shared" si="207"/>
        <v>1564.9928876244662</v>
      </c>
      <c r="F750" s="304">
        <f t="shared" si="208"/>
        <v>92.6031294452347</v>
      </c>
      <c r="G750" s="101">
        <v>75</v>
      </c>
      <c r="H750" s="305">
        <f t="shared" si="209"/>
        <v>6362.7524893314367</v>
      </c>
      <c r="I750" s="309">
        <f t="shared" si="210"/>
        <v>13.0334</v>
      </c>
      <c r="J750" s="329">
        <f t="shared" si="202"/>
        <v>93.733333333333334</v>
      </c>
      <c r="K750" s="302">
        <v>21700</v>
      </c>
      <c r="L750" s="307">
        <f t="shared" si="205"/>
        <v>2778.0938833570408</v>
      </c>
      <c r="M750" s="304">
        <f t="shared" si="211"/>
        <v>938.99573257467966</v>
      </c>
      <c r="N750" s="304">
        <f t="shared" si="212"/>
        <v>55.56187766714082</v>
      </c>
      <c r="O750" s="308">
        <v>45</v>
      </c>
      <c r="P750" s="305">
        <f t="shared" si="213"/>
        <v>3817.6514935988612</v>
      </c>
      <c r="Q750" s="309">
        <f t="shared" si="214"/>
        <v>7.8201000000000001</v>
      </c>
      <c r="R750" s="367">
        <f t="shared" si="203"/>
        <v>140.6</v>
      </c>
      <c r="S750" s="302">
        <v>21700</v>
      </c>
      <c r="T750" s="307">
        <f t="shared" si="206"/>
        <v>1852.0625889046942</v>
      </c>
      <c r="U750" s="101">
        <f t="shared" si="215"/>
        <v>625.99715504978656</v>
      </c>
      <c r="V750" s="304">
        <f t="shared" si="216"/>
        <v>37.041251778093887</v>
      </c>
      <c r="W750" s="308">
        <v>30</v>
      </c>
      <c r="X750" s="305">
        <f t="shared" si="217"/>
        <v>2545.1009957325746</v>
      </c>
      <c r="Y750" s="309">
        <f t="shared" si="218"/>
        <v>5.2134</v>
      </c>
    </row>
    <row r="751" spans="1:25" ht="15.75" customHeight="1" x14ac:dyDescent="0.2">
      <c r="A751" s="424">
        <v>734</v>
      </c>
      <c r="B751" s="301">
        <f t="shared" si="201"/>
        <v>56.24</v>
      </c>
      <c r="C751" s="302">
        <v>21700</v>
      </c>
      <c r="D751" s="303">
        <f t="shared" si="204"/>
        <v>4630.156472261735</v>
      </c>
      <c r="E751" s="304">
        <f t="shared" si="207"/>
        <v>1564.9928876244662</v>
      </c>
      <c r="F751" s="304">
        <f t="shared" si="208"/>
        <v>92.6031294452347</v>
      </c>
      <c r="G751" s="101">
        <v>75</v>
      </c>
      <c r="H751" s="305">
        <f t="shared" si="209"/>
        <v>6362.7524893314367</v>
      </c>
      <c r="I751" s="309">
        <f t="shared" si="210"/>
        <v>13.0512</v>
      </c>
      <c r="J751" s="329">
        <f t="shared" si="202"/>
        <v>93.733333333333334</v>
      </c>
      <c r="K751" s="302">
        <v>21700</v>
      </c>
      <c r="L751" s="307">
        <f t="shared" si="205"/>
        <v>2778.0938833570408</v>
      </c>
      <c r="M751" s="304">
        <f t="shared" si="211"/>
        <v>938.99573257467966</v>
      </c>
      <c r="N751" s="304">
        <f t="shared" si="212"/>
        <v>55.56187766714082</v>
      </c>
      <c r="O751" s="308">
        <v>45</v>
      </c>
      <c r="P751" s="305">
        <f t="shared" si="213"/>
        <v>3817.6514935988612</v>
      </c>
      <c r="Q751" s="309">
        <f t="shared" si="214"/>
        <v>7.8307000000000002</v>
      </c>
      <c r="R751" s="367">
        <f t="shared" si="203"/>
        <v>140.6</v>
      </c>
      <c r="S751" s="302">
        <v>21700</v>
      </c>
      <c r="T751" s="307">
        <f t="shared" si="206"/>
        <v>1852.0625889046942</v>
      </c>
      <c r="U751" s="101">
        <f t="shared" si="215"/>
        <v>625.99715504978656</v>
      </c>
      <c r="V751" s="304">
        <f t="shared" si="216"/>
        <v>37.041251778093887</v>
      </c>
      <c r="W751" s="308">
        <v>30</v>
      </c>
      <c r="X751" s="305">
        <f t="shared" si="217"/>
        <v>2545.1009957325746</v>
      </c>
      <c r="Y751" s="309">
        <f t="shared" si="218"/>
        <v>5.2205000000000004</v>
      </c>
    </row>
    <row r="752" spans="1:25" ht="15.75" customHeight="1" x14ac:dyDescent="0.2">
      <c r="A752" s="424">
        <v>735</v>
      </c>
      <c r="B752" s="301">
        <f t="shared" si="201"/>
        <v>56.24</v>
      </c>
      <c r="C752" s="302">
        <v>21700</v>
      </c>
      <c r="D752" s="303">
        <f t="shared" si="204"/>
        <v>4630.156472261735</v>
      </c>
      <c r="E752" s="304">
        <f t="shared" si="207"/>
        <v>1564.9928876244662</v>
      </c>
      <c r="F752" s="304">
        <f t="shared" si="208"/>
        <v>92.6031294452347</v>
      </c>
      <c r="G752" s="101">
        <v>75</v>
      </c>
      <c r="H752" s="305">
        <f t="shared" si="209"/>
        <v>6362.7524893314367</v>
      </c>
      <c r="I752" s="309">
        <f t="shared" si="210"/>
        <v>13.069000000000001</v>
      </c>
      <c r="J752" s="329">
        <f t="shared" si="202"/>
        <v>93.733333333333334</v>
      </c>
      <c r="K752" s="302">
        <v>21700</v>
      </c>
      <c r="L752" s="307">
        <f t="shared" si="205"/>
        <v>2778.0938833570408</v>
      </c>
      <c r="M752" s="304">
        <f t="shared" si="211"/>
        <v>938.99573257467966</v>
      </c>
      <c r="N752" s="304">
        <f t="shared" si="212"/>
        <v>55.56187766714082</v>
      </c>
      <c r="O752" s="308">
        <v>45</v>
      </c>
      <c r="P752" s="305">
        <f t="shared" si="213"/>
        <v>3817.6514935988612</v>
      </c>
      <c r="Q752" s="309">
        <f t="shared" si="214"/>
        <v>7.8414000000000001</v>
      </c>
      <c r="R752" s="367">
        <f t="shared" si="203"/>
        <v>140.6</v>
      </c>
      <c r="S752" s="302">
        <v>21700</v>
      </c>
      <c r="T752" s="307">
        <f t="shared" si="206"/>
        <v>1852.0625889046942</v>
      </c>
      <c r="U752" s="101">
        <f t="shared" si="215"/>
        <v>625.99715504978656</v>
      </c>
      <c r="V752" s="304">
        <f t="shared" si="216"/>
        <v>37.041251778093887</v>
      </c>
      <c r="W752" s="308">
        <v>30</v>
      </c>
      <c r="X752" s="305">
        <f t="shared" si="217"/>
        <v>2545.1009957325746</v>
      </c>
      <c r="Y752" s="309">
        <f t="shared" si="218"/>
        <v>5.2275999999999998</v>
      </c>
    </row>
    <row r="753" spans="1:25" ht="15.75" customHeight="1" x14ac:dyDescent="0.2">
      <c r="A753" s="424">
        <v>736</v>
      </c>
      <c r="B753" s="301">
        <f t="shared" si="201"/>
        <v>56.24</v>
      </c>
      <c r="C753" s="302">
        <v>21700</v>
      </c>
      <c r="D753" s="303">
        <f t="shared" si="204"/>
        <v>4630.156472261735</v>
      </c>
      <c r="E753" s="304">
        <f t="shared" si="207"/>
        <v>1564.9928876244662</v>
      </c>
      <c r="F753" s="304">
        <f t="shared" si="208"/>
        <v>92.6031294452347</v>
      </c>
      <c r="G753" s="101">
        <v>75</v>
      </c>
      <c r="H753" s="305">
        <f t="shared" si="209"/>
        <v>6362.7524893314367</v>
      </c>
      <c r="I753" s="309">
        <f t="shared" si="210"/>
        <v>13.0868</v>
      </c>
      <c r="J753" s="329">
        <f t="shared" si="202"/>
        <v>93.733333333333334</v>
      </c>
      <c r="K753" s="302">
        <v>21700</v>
      </c>
      <c r="L753" s="307">
        <f t="shared" si="205"/>
        <v>2778.0938833570408</v>
      </c>
      <c r="M753" s="304">
        <f t="shared" si="211"/>
        <v>938.99573257467966</v>
      </c>
      <c r="N753" s="304">
        <f t="shared" si="212"/>
        <v>55.56187766714082</v>
      </c>
      <c r="O753" s="308">
        <v>45</v>
      </c>
      <c r="P753" s="305">
        <f t="shared" si="213"/>
        <v>3817.6514935988612</v>
      </c>
      <c r="Q753" s="309">
        <f t="shared" si="214"/>
        <v>7.8521000000000001</v>
      </c>
      <c r="R753" s="367">
        <f t="shared" si="203"/>
        <v>140.6</v>
      </c>
      <c r="S753" s="302">
        <v>21700</v>
      </c>
      <c r="T753" s="307">
        <f t="shared" si="206"/>
        <v>1852.0625889046942</v>
      </c>
      <c r="U753" s="101">
        <f t="shared" si="215"/>
        <v>625.99715504978656</v>
      </c>
      <c r="V753" s="304">
        <f t="shared" si="216"/>
        <v>37.041251778093887</v>
      </c>
      <c r="W753" s="308">
        <v>30</v>
      </c>
      <c r="X753" s="305">
        <f t="shared" si="217"/>
        <v>2545.1009957325746</v>
      </c>
      <c r="Y753" s="309">
        <f t="shared" si="218"/>
        <v>5.2347000000000001</v>
      </c>
    </row>
    <row r="754" spans="1:25" ht="15.75" customHeight="1" x14ac:dyDescent="0.2">
      <c r="A754" s="424">
        <v>737</v>
      </c>
      <c r="B754" s="301">
        <f t="shared" si="201"/>
        <v>56.24</v>
      </c>
      <c r="C754" s="302">
        <v>21700</v>
      </c>
      <c r="D754" s="303">
        <f t="shared" si="204"/>
        <v>4630.156472261735</v>
      </c>
      <c r="E754" s="304">
        <f t="shared" si="207"/>
        <v>1564.9928876244662</v>
      </c>
      <c r="F754" s="304">
        <f t="shared" si="208"/>
        <v>92.6031294452347</v>
      </c>
      <c r="G754" s="101">
        <v>75</v>
      </c>
      <c r="H754" s="305">
        <f t="shared" si="209"/>
        <v>6362.7524893314367</v>
      </c>
      <c r="I754" s="309">
        <f t="shared" si="210"/>
        <v>13.1046</v>
      </c>
      <c r="J754" s="329">
        <f t="shared" si="202"/>
        <v>93.733333333333334</v>
      </c>
      <c r="K754" s="302">
        <v>21700</v>
      </c>
      <c r="L754" s="307">
        <f t="shared" si="205"/>
        <v>2778.0938833570408</v>
      </c>
      <c r="M754" s="304">
        <f t="shared" si="211"/>
        <v>938.99573257467966</v>
      </c>
      <c r="N754" s="304">
        <f t="shared" si="212"/>
        <v>55.56187766714082</v>
      </c>
      <c r="O754" s="308">
        <v>45</v>
      </c>
      <c r="P754" s="305">
        <f t="shared" si="213"/>
        <v>3817.6514935988612</v>
      </c>
      <c r="Q754" s="309">
        <f t="shared" si="214"/>
        <v>7.8627000000000002</v>
      </c>
      <c r="R754" s="367">
        <f t="shared" si="203"/>
        <v>140.6</v>
      </c>
      <c r="S754" s="302">
        <v>21700</v>
      </c>
      <c r="T754" s="307">
        <f t="shared" si="206"/>
        <v>1852.0625889046942</v>
      </c>
      <c r="U754" s="101">
        <f t="shared" si="215"/>
        <v>625.99715504978656</v>
      </c>
      <c r="V754" s="304">
        <f t="shared" si="216"/>
        <v>37.041251778093887</v>
      </c>
      <c r="W754" s="308">
        <v>30</v>
      </c>
      <c r="X754" s="305">
        <f t="shared" si="217"/>
        <v>2545.1009957325746</v>
      </c>
      <c r="Y754" s="309">
        <f t="shared" si="218"/>
        <v>5.2417999999999996</v>
      </c>
    </row>
    <row r="755" spans="1:25" ht="15.75" customHeight="1" x14ac:dyDescent="0.2">
      <c r="A755" s="424">
        <v>738</v>
      </c>
      <c r="B755" s="301">
        <f t="shared" si="201"/>
        <v>56.24</v>
      </c>
      <c r="C755" s="302">
        <v>21700</v>
      </c>
      <c r="D755" s="303">
        <f t="shared" si="204"/>
        <v>4630.156472261735</v>
      </c>
      <c r="E755" s="304">
        <f t="shared" si="207"/>
        <v>1564.9928876244662</v>
      </c>
      <c r="F755" s="304">
        <f t="shared" si="208"/>
        <v>92.6031294452347</v>
      </c>
      <c r="G755" s="101">
        <v>75</v>
      </c>
      <c r="H755" s="305">
        <f t="shared" si="209"/>
        <v>6362.7524893314367</v>
      </c>
      <c r="I755" s="309">
        <f t="shared" si="210"/>
        <v>13.122299999999999</v>
      </c>
      <c r="J755" s="329">
        <f t="shared" si="202"/>
        <v>93.733333333333334</v>
      </c>
      <c r="K755" s="302">
        <v>21700</v>
      </c>
      <c r="L755" s="307">
        <f t="shared" si="205"/>
        <v>2778.0938833570408</v>
      </c>
      <c r="M755" s="304">
        <f t="shared" si="211"/>
        <v>938.99573257467966</v>
      </c>
      <c r="N755" s="304">
        <f t="shared" si="212"/>
        <v>55.56187766714082</v>
      </c>
      <c r="O755" s="308">
        <v>45</v>
      </c>
      <c r="P755" s="305">
        <f t="shared" si="213"/>
        <v>3817.6514935988612</v>
      </c>
      <c r="Q755" s="309">
        <f t="shared" si="214"/>
        <v>7.8734000000000002</v>
      </c>
      <c r="R755" s="367">
        <f t="shared" si="203"/>
        <v>140.6</v>
      </c>
      <c r="S755" s="302">
        <v>21700</v>
      </c>
      <c r="T755" s="307">
        <f t="shared" si="206"/>
        <v>1852.0625889046942</v>
      </c>
      <c r="U755" s="101">
        <f t="shared" si="215"/>
        <v>625.99715504978656</v>
      </c>
      <c r="V755" s="304">
        <f t="shared" si="216"/>
        <v>37.041251778093887</v>
      </c>
      <c r="W755" s="308">
        <v>30</v>
      </c>
      <c r="X755" s="305">
        <f t="shared" si="217"/>
        <v>2545.1009957325746</v>
      </c>
      <c r="Y755" s="309">
        <f t="shared" si="218"/>
        <v>5.2488999999999999</v>
      </c>
    </row>
    <row r="756" spans="1:25" ht="15.75" customHeight="1" x14ac:dyDescent="0.2">
      <c r="A756" s="424">
        <v>739</v>
      </c>
      <c r="B756" s="301">
        <f t="shared" si="201"/>
        <v>56.24</v>
      </c>
      <c r="C756" s="302">
        <v>21700</v>
      </c>
      <c r="D756" s="303">
        <f t="shared" si="204"/>
        <v>4630.156472261735</v>
      </c>
      <c r="E756" s="304">
        <f t="shared" si="207"/>
        <v>1564.9928876244662</v>
      </c>
      <c r="F756" s="304">
        <f t="shared" si="208"/>
        <v>92.6031294452347</v>
      </c>
      <c r="G756" s="101">
        <v>75</v>
      </c>
      <c r="H756" s="305">
        <f t="shared" si="209"/>
        <v>6362.7524893314367</v>
      </c>
      <c r="I756" s="309">
        <f t="shared" si="210"/>
        <v>13.1401</v>
      </c>
      <c r="J756" s="329">
        <f t="shared" si="202"/>
        <v>93.733333333333334</v>
      </c>
      <c r="K756" s="302">
        <v>21700</v>
      </c>
      <c r="L756" s="307">
        <f t="shared" si="205"/>
        <v>2778.0938833570408</v>
      </c>
      <c r="M756" s="304">
        <f t="shared" si="211"/>
        <v>938.99573257467966</v>
      </c>
      <c r="N756" s="304">
        <f t="shared" si="212"/>
        <v>55.56187766714082</v>
      </c>
      <c r="O756" s="308">
        <v>45</v>
      </c>
      <c r="P756" s="305">
        <f t="shared" si="213"/>
        <v>3817.6514935988612</v>
      </c>
      <c r="Q756" s="309">
        <f t="shared" si="214"/>
        <v>7.8841000000000001</v>
      </c>
      <c r="R756" s="367">
        <f t="shared" si="203"/>
        <v>140.6</v>
      </c>
      <c r="S756" s="302">
        <v>21700</v>
      </c>
      <c r="T756" s="307">
        <f t="shared" si="206"/>
        <v>1852.0625889046942</v>
      </c>
      <c r="U756" s="101">
        <f t="shared" si="215"/>
        <v>625.99715504978656</v>
      </c>
      <c r="V756" s="304">
        <f t="shared" si="216"/>
        <v>37.041251778093887</v>
      </c>
      <c r="W756" s="308">
        <v>30</v>
      </c>
      <c r="X756" s="305">
        <f t="shared" si="217"/>
        <v>2545.1009957325746</v>
      </c>
      <c r="Y756" s="309">
        <f t="shared" si="218"/>
        <v>5.2560000000000002</v>
      </c>
    </row>
    <row r="757" spans="1:25" ht="15.75" customHeight="1" x14ac:dyDescent="0.2">
      <c r="A757" s="283">
        <v>740</v>
      </c>
      <c r="B757" s="301">
        <f t="shared" si="201"/>
        <v>56.24</v>
      </c>
      <c r="C757" s="302">
        <v>21700</v>
      </c>
      <c r="D757" s="303">
        <f t="shared" si="204"/>
        <v>4630.156472261735</v>
      </c>
      <c r="E757" s="304">
        <f t="shared" si="207"/>
        <v>1564.9928876244662</v>
      </c>
      <c r="F757" s="304">
        <f t="shared" si="208"/>
        <v>92.6031294452347</v>
      </c>
      <c r="G757" s="101">
        <v>75</v>
      </c>
      <c r="H757" s="305">
        <f t="shared" si="209"/>
        <v>6362.7524893314367</v>
      </c>
      <c r="I757" s="309">
        <f t="shared" si="210"/>
        <v>13.1579</v>
      </c>
      <c r="J757" s="329">
        <f t="shared" si="202"/>
        <v>93.733333333333334</v>
      </c>
      <c r="K757" s="302">
        <v>21700</v>
      </c>
      <c r="L757" s="307">
        <f t="shared" si="205"/>
        <v>2778.0938833570408</v>
      </c>
      <c r="M757" s="304">
        <f t="shared" si="211"/>
        <v>938.99573257467966</v>
      </c>
      <c r="N757" s="304">
        <f t="shared" si="212"/>
        <v>55.56187766714082</v>
      </c>
      <c r="O757" s="308">
        <v>45</v>
      </c>
      <c r="P757" s="305">
        <f t="shared" si="213"/>
        <v>3817.6514935988612</v>
      </c>
      <c r="Q757" s="309">
        <f t="shared" si="214"/>
        <v>7.8947000000000003</v>
      </c>
      <c r="R757" s="367">
        <f t="shared" si="203"/>
        <v>140.6</v>
      </c>
      <c r="S757" s="302">
        <v>21700</v>
      </c>
      <c r="T757" s="307">
        <f t="shared" si="206"/>
        <v>1852.0625889046942</v>
      </c>
      <c r="U757" s="101">
        <f t="shared" si="215"/>
        <v>625.99715504978656</v>
      </c>
      <c r="V757" s="304">
        <f t="shared" si="216"/>
        <v>37.041251778093887</v>
      </c>
      <c r="W757" s="308">
        <v>30</v>
      </c>
      <c r="X757" s="305">
        <f t="shared" si="217"/>
        <v>2545.1009957325746</v>
      </c>
      <c r="Y757" s="309">
        <f t="shared" si="218"/>
        <v>5.2632000000000003</v>
      </c>
    </row>
    <row r="758" spans="1:25" ht="15.75" customHeight="1" x14ac:dyDescent="0.2">
      <c r="A758" s="424">
        <v>741</v>
      </c>
      <c r="B758" s="301">
        <f t="shared" si="201"/>
        <v>56.24</v>
      </c>
      <c r="C758" s="302">
        <v>21700</v>
      </c>
      <c r="D758" s="303">
        <f t="shared" si="204"/>
        <v>4630.156472261735</v>
      </c>
      <c r="E758" s="304">
        <f t="shared" si="207"/>
        <v>1564.9928876244662</v>
      </c>
      <c r="F758" s="304">
        <f t="shared" si="208"/>
        <v>92.6031294452347</v>
      </c>
      <c r="G758" s="101">
        <v>75</v>
      </c>
      <c r="H758" s="305">
        <f t="shared" si="209"/>
        <v>6362.7524893314367</v>
      </c>
      <c r="I758" s="309">
        <f t="shared" si="210"/>
        <v>13.175700000000001</v>
      </c>
      <c r="J758" s="329">
        <f t="shared" si="202"/>
        <v>93.733333333333334</v>
      </c>
      <c r="K758" s="302">
        <v>21700</v>
      </c>
      <c r="L758" s="307">
        <f t="shared" si="205"/>
        <v>2778.0938833570408</v>
      </c>
      <c r="M758" s="304">
        <f t="shared" si="211"/>
        <v>938.99573257467966</v>
      </c>
      <c r="N758" s="304">
        <f t="shared" si="212"/>
        <v>55.56187766714082</v>
      </c>
      <c r="O758" s="308">
        <v>45</v>
      </c>
      <c r="P758" s="305">
        <f t="shared" si="213"/>
        <v>3817.6514935988612</v>
      </c>
      <c r="Q758" s="309">
        <f t="shared" si="214"/>
        <v>7.9054000000000002</v>
      </c>
      <c r="R758" s="367">
        <f t="shared" si="203"/>
        <v>140.6</v>
      </c>
      <c r="S758" s="302">
        <v>21700</v>
      </c>
      <c r="T758" s="307">
        <f t="shared" si="206"/>
        <v>1852.0625889046942</v>
      </c>
      <c r="U758" s="101">
        <f t="shared" si="215"/>
        <v>625.99715504978656</v>
      </c>
      <c r="V758" s="304">
        <f t="shared" si="216"/>
        <v>37.041251778093887</v>
      </c>
      <c r="W758" s="308">
        <v>30</v>
      </c>
      <c r="X758" s="305">
        <f t="shared" si="217"/>
        <v>2545.1009957325746</v>
      </c>
      <c r="Y758" s="309">
        <f t="shared" si="218"/>
        <v>5.2702999999999998</v>
      </c>
    </row>
    <row r="759" spans="1:25" ht="15.75" customHeight="1" x14ac:dyDescent="0.2">
      <c r="A759" s="424">
        <v>742</v>
      </c>
      <c r="B759" s="301">
        <f t="shared" si="201"/>
        <v>56.24</v>
      </c>
      <c r="C759" s="302">
        <v>21700</v>
      </c>
      <c r="D759" s="303">
        <f t="shared" si="204"/>
        <v>4630.156472261735</v>
      </c>
      <c r="E759" s="304">
        <f t="shared" si="207"/>
        <v>1564.9928876244662</v>
      </c>
      <c r="F759" s="304">
        <f t="shared" si="208"/>
        <v>92.6031294452347</v>
      </c>
      <c r="G759" s="101">
        <v>75</v>
      </c>
      <c r="H759" s="305">
        <f t="shared" si="209"/>
        <v>6362.7524893314367</v>
      </c>
      <c r="I759" s="309">
        <f t="shared" si="210"/>
        <v>13.1935</v>
      </c>
      <c r="J759" s="329">
        <f t="shared" si="202"/>
        <v>93.733333333333334</v>
      </c>
      <c r="K759" s="302">
        <v>21700</v>
      </c>
      <c r="L759" s="307">
        <f t="shared" si="205"/>
        <v>2778.0938833570408</v>
      </c>
      <c r="M759" s="304">
        <f t="shared" si="211"/>
        <v>938.99573257467966</v>
      </c>
      <c r="N759" s="304">
        <f t="shared" si="212"/>
        <v>55.56187766714082</v>
      </c>
      <c r="O759" s="308">
        <v>45</v>
      </c>
      <c r="P759" s="305">
        <f t="shared" si="213"/>
        <v>3817.6514935988612</v>
      </c>
      <c r="Q759" s="309">
        <f t="shared" si="214"/>
        <v>7.9161000000000001</v>
      </c>
      <c r="R759" s="367">
        <f t="shared" si="203"/>
        <v>140.6</v>
      </c>
      <c r="S759" s="302">
        <v>21700</v>
      </c>
      <c r="T759" s="307">
        <f t="shared" si="206"/>
        <v>1852.0625889046942</v>
      </c>
      <c r="U759" s="101">
        <f t="shared" si="215"/>
        <v>625.99715504978656</v>
      </c>
      <c r="V759" s="304">
        <f t="shared" si="216"/>
        <v>37.041251778093887</v>
      </c>
      <c r="W759" s="308">
        <v>30</v>
      </c>
      <c r="X759" s="305">
        <f t="shared" si="217"/>
        <v>2545.1009957325746</v>
      </c>
      <c r="Y759" s="309">
        <f t="shared" si="218"/>
        <v>5.2774000000000001</v>
      </c>
    </row>
    <row r="760" spans="1:25" ht="15.75" customHeight="1" x14ac:dyDescent="0.2">
      <c r="A760" s="424">
        <v>743</v>
      </c>
      <c r="B760" s="301">
        <f t="shared" si="201"/>
        <v>56.24</v>
      </c>
      <c r="C760" s="302">
        <v>21700</v>
      </c>
      <c r="D760" s="303">
        <f t="shared" si="204"/>
        <v>4630.156472261735</v>
      </c>
      <c r="E760" s="304">
        <f t="shared" si="207"/>
        <v>1564.9928876244662</v>
      </c>
      <c r="F760" s="304">
        <f t="shared" si="208"/>
        <v>92.6031294452347</v>
      </c>
      <c r="G760" s="101">
        <v>75</v>
      </c>
      <c r="H760" s="305">
        <f t="shared" si="209"/>
        <v>6362.7524893314367</v>
      </c>
      <c r="I760" s="309">
        <f t="shared" si="210"/>
        <v>13.2112</v>
      </c>
      <c r="J760" s="329">
        <f t="shared" si="202"/>
        <v>93.733333333333334</v>
      </c>
      <c r="K760" s="302">
        <v>21700</v>
      </c>
      <c r="L760" s="307">
        <f t="shared" si="205"/>
        <v>2778.0938833570408</v>
      </c>
      <c r="M760" s="304">
        <f t="shared" si="211"/>
        <v>938.99573257467966</v>
      </c>
      <c r="N760" s="304">
        <f t="shared" si="212"/>
        <v>55.56187766714082</v>
      </c>
      <c r="O760" s="308">
        <v>45</v>
      </c>
      <c r="P760" s="305">
        <f t="shared" si="213"/>
        <v>3817.6514935988612</v>
      </c>
      <c r="Q760" s="309">
        <f t="shared" si="214"/>
        <v>7.9267000000000003</v>
      </c>
      <c r="R760" s="367">
        <f t="shared" si="203"/>
        <v>140.6</v>
      </c>
      <c r="S760" s="302">
        <v>21700</v>
      </c>
      <c r="T760" s="307">
        <f t="shared" si="206"/>
        <v>1852.0625889046942</v>
      </c>
      <c r="U760" s="101">
        <f t="shared" si="215"/>
        <v>625.99715504978656</v>
      </c>
      <c r="V760" s="304">
        <f t="shared" si="216"/>
        <v>37.041251778093887</v>
      </c>
      <c r="W760" s="308">
        <v>30</v>
      </c>
      <c r="X760" s="305">
        <f t="shared" si="217"/>
        <v>2545.1009957325746</v>
      </c>
      <c r="Y760" s="309">
        <f t="shared" si="218"/>
        <v>5.2845000000000004</v>
      </c>
    </row>
    <row r="761" spans="1:25" ht="15.75" customHeight="1" x14ac:dyDescent="0.2">
      <c r="A761" s="424">
        <v>744</v>
      </c>
      <c r="B761" s="301">
        <f t="shared" si="201"/>
        <v>56.24</v>
      </c>
      <c r="C761" s="302">
        <v>21700</v>
      </c>
      <c r="D761" s="303">
        <f t="shared" si="204"/>
        <v>4630.156472261735</v>
      </c>
      <c r="E761" s="304">
        <f t="shared" si="207"/>
        <v>1564.9928876244662</v>
      </c>
      <c r="F761" s="304">
        <f t="shared" si="208"/>
        <v>92.6031294452347</v>
      </c>
      <c r="G761" s="101">
        <v>75</v>
      </c>
      <c r="H761" s="305">
        <f t="shared" si="209"/>
        <v>6362.7524893314367</v>
      </c>
      <c r="I761" s="309">
        <f t="shared" si="210"/>
        <v>13.228999999999999</v>
      </c>
      <c r="J761" s="329">
        <f t="shared" si="202"/>
        <v>93.733333333333334</v>
      </c>
      <c r="K761" s="302">
        <v>21700</v>
      </c>
      <c r="L761" s="307">
        <f t="shared" si="205"/>
        <v>2778.0938833570408</v>
      </c>
      <c r="M761" s="304">
        <f t="shared" si="211"/>
        <v>938.99573257467966</v>
      </c>
      <c r="N761" s="304">
        <f t="shared" si="212"/>
        <v>55.56187766714082</v>
      </c>
      <c r="O761" s="308">
        <v>45</v>
      </c>
      <c r="P761" s="305">
        <f t="shared" si="213"/>
        <v>3817.6514935988612</v>
      </c>
      <c r="Q761" s="309">
        <f t="shared" si="214"/>
        <v>7.9374000000000002</v>
      </c>
      <c r="R761" s="367">
        <f t="shared" si="203"/>
        <v>140.6</v>
      </c>
      <c r="S761" s="302">
        <v>21700</v>
      </c>
      <c r="T761" s="307">
        <f t="shared" si="206"/>
        <v>1852.0625889046942</v>
      </c>
      <c r="U761" s="101">
        <f t="shared" si="215"/>
        <v>625.99715504978656</v>
      </c>
      <c r="V761" s="304">
        <f t="shared" si="216"/>
        <v>37.041251778093887</v>
      </c>
      <c r="W761" s="308">
        <v>30</v>
      </c>
      <c r="X761" s="305">
        <f t="shared" si="217"/>
        <v>2545.1009957325746</v>
      </c>
      <c r="Y761" s="309">
        <f t="shared" si="218"/>
        <v>5.2915999999999999</v>
      </c>
    </row>
    <row r="762" spans="1:25" ht="15.75" customHeight="1" x14ac:dyDescent="0.2">
      <c r="A762" s="424">
        <v>745</v>
      </c>
      <c r="B762" s="301">
        <f t="shared" si="201"/>
        <v>56.24</v>
      </c>
      <c r="C762" s="302">
        <v>21700</v>
      </c>
      <c r="D762" s="303">
        <f t="shared" si="204"/>
        <v>4630.156472261735</v>
      </c>
      <c r="E762" s="304">
        <f t="shared" si="207"/>
        <v>1564.9928876244662</v>
      </c>
      <c r="F762" s="304">
        <f t="shared" si="208"/>
        <v>92.6031294452347</v>
      </c>
      <c r="G762" s="101">
        <v>75</v>
      </c>
      <c r="H762" s="305">
        <f t="shared" si="209"/>
        <v>6362.7524893314367</v>
      </c>
      <c r="I762" s="309">
        <f t="shared" si="210"/>
        <v>13.2468</v>
      </c>
      <c r="J762" s="329">
        <f t="shared" si="202"/>
        <v>93.733333333333334</v>
      </c>
      <c r="K762" s="302">
        <v>21700</v>
      </c>
      <c r="L762" s="307">
        <f t="shared" si="205"/>
        <v>2778.0938833570408</v>
      </c>
      <c r="M762" s="304">
        <f t="shared" si="211"/>
        <v>938.99573257467966</v>
      </c>
      <c r="N762" s="304">
        <f t="shared" si="212"/>
        <v>55.56187766714082</v>
      </c>
      <c r="O762" s="308">
        <v>45</v>
      </c>
      <c r="P762" s="305">
        <f t="shared" si="213"/>
        <v>3817.6514935988612</v>
      </c>
      <c r="Q762" s="309">
        <f t="shared" si="214"/>
        <v>7.9481000000000002</v>
      </c>
      <c r="R762" s="367">
        <f t="shared" si="203"/>
        <v>140.6</v>
      </c>
      <c r="S762" s="302">
        <v>21700</v>
      </c>
      <c r="T762" s="307">
        <f t="shared" si="206"/>
        <v>1852.0625889046942</v>
      </c>
      <c r="U762" s="101">
        <f t="shared" si="215"/>
        <v>625.99715504978656</v>
      </c>
      <c r="V762" s="304">
        <f t="shared" si="216"/>
        <v>37.041251778093887</v>
      </c>
      <c r="W762" s="308">
        <v>30</v>
      </c>
      <c r="X762" s="305">
        <f t="shared" si="217"/>
        <v>2545.1009957325746</v>
      </c>
      <c r="Y762" s="309">
        <f t="shared" si="218"/>
        <v>5.2987000000000002</v>
      </c>
    </row>
    <row r="763" spans="1:25" ht="15.75" customHeight="1" x14ac:dyDescent="0.2">
      <c r="A763" s="424">
        <v>746</v>
      </c>
      <c r="B763" s="301">
        <f t="shared" si="201"/>
        <v>56.24</v>
      </c>
      <c r="C763" s="302">
        <v>21700</v>
      </c>
      <c r="D763" s="303">
        <f t="shared" si="204"/>
        <v>4630.156472261735</v>
      </c>
      <c r="E763" s="304">
        <f t="shared" si="207"/>
        <v>1564.9928876244662</v>
      </c>
      <c r="F763" s="304">
        <f t="shared" si="208"/>
        <v>92.6031294452347</v>
      </c>
      <c r="G763" s="101">
        <v>75</v>
      </c>
      <c r="H763" s="305">
        <f t="shared" si="209"/>
        <v>6362.7524893314367</v>
      </c>
      <c r="I763" s="309">
        <f t="shared" si="210"/>
        <v>13.2646</v>
      </c>
      <c r="J763" s="329">
        <f t="shared" si="202"/>
        <v>93.733333333333334</v>
      </c>
      <c r="K763" s="302">
        <v>21700</v>
      </c>
      <c r="L763" s="307">
        <f t="shared" si="205"/>
        <v>2778.0938833570408</v>
      </c>
      <c r="M763" s="304">
        <f t="shared" si="211"/>
        <v>938.99573257467966</v>
      </c>
      <c r="N763" s="304">
        <f t="shared" si="212"/>
        <v>55.56187766714082</v>
      </c>
      <c r="O763" s="308">
        <v>45</v>
      </c>
      <c r="P763" s="305">
        <f t="shared" si="213"/>
        <v>3817.6514935988612</v>
      </c>
      <c r="Q763" s="309">
        <f t="shared" si="214"/>
        <v>7.9587000000000003</v>
      </c>
      <c r="R763" s="367">
        <f t="shared" si="203"/>
        <v>140.6</v>
      </c>
      <c r="S763" s="302">
        <v>21700</v>
      </c>
      <c r="T763" s="307">
        <f t="shared" si="206"/>
        <v>1852.0625889046942</v>
      </c>
      <c r="U763" s="101">
        <f t="shared" si="215"/>
        <v>625.99715504978656</v>
      </c>
      <c r="V763" s="304">
        <f t="shared" si="216"/>
        <v>37.041251778093887</v>
      </c>
      <c r="W763" s="308">
        <v>30</v>
      </c>
      <c r="X763" s="305">
        <f t="shared" si="217"/>
        <v>2545.1009957325746</v>
      </c>
      <c r="Y763" s="309">
        <f t="shared" si="218"/>
        <v>5.3057999999999996</v>
      </c>
    </row>
    <row r="764" spans="1:25" ht="15.75" customHeight="1" x14ac:dyDescent="0.2">
      <c r="A764" s="424">
        <v>747</v>
      </c>
      <c r="B764" s="301">
        <f t="shared" si="201"/>
        <v>56.24</v>
      </c>
      <c r="C764" s="302">
        <v>21700</v>
      </c>
      <c r="D764" s="303">
        <f t="shared" si="204"/>
        <v>4630.156472261735</v>
      </c>
      <c r="E764" s="304">
        <f t="shared" si="207"/>
        <v>1564.9928876244662</v>
      </c>
      <c r="F764" s="304">
        <f t="shared" si="208"/>
        <v>92.6031294452347</v>
      </c>
      <c r="G764" s="101">
        <v>75</v>
      </c>
      <c r="H764" s="305">
        <f t="shared" si="209"/>
        <v>6362.7524893314367</v>
      </c>
      <c r="I764" s="309">
        <f t="shared" si="210"/>
        <v>13.282400000000001</v>
      </c>
      <c r="J764" s="329">
        <f t="shared" si="202"/>
        <v>93.733333333333334</v>
      </c>
      <c r="K764" s="302">
        <v>21700</v>
      </c>
      <c r="L764" s="307">
        <f t="shared" si="205"/>
        <v>2778.0938833570408</v>
      </c>
      <c r="M764" s="304">
        <f t="shared" si="211"/>
        <v>938.99573257467966</v>
      </c>
      <c r="N764" s="304">
        <f t="shared" si="212"/>
        <v>55.56187766714082</v>
      </c>
      <c r="O764" s="308">
        <v>45</v>
      </c>
      <c r="P764" s="305">
        <f t="shared" si="213"/>
        <v>3817.6514935988612</v>
      </c>
      <c r="Q764" s="309">
        <f t="shared" si="214"/>
        <v>7.9694000000000003</v>
      </c>
      <c r="R764" s="367">
        <f t="shared" si="203"/>
        <v>140.6</v>
      </c>
      <c r="S764" s="302">
        <v>21700</v>
      </c>
      <c r="T764" s="307">
        <f t="shared" si="206"/>
        <v>1852.0625889046942</v>
      </c>
      <c r="U764" s="101">
        <f t="shared" si="215"/>
        <v>625.99715504978656</v>
      </c>
      <c r="V764" s="304">
        <f t="shared" si="216"/>
        <v>37.041251778093887</v>
      </c>
      <c r="W764" s="308">
        <v>30</v>
      </c>
      <c r="X764" s="305">
        <f t="shared" si="217"/>
        <v>2545.1009957325746</v>
      </c>
      <c r="Y764" s="309">
        <f t="shared" si="218"/>
        <v>5.3129</v>
      </c>
    </row>
    <row r="765" spans="1:25" ht="15.75" customHeight="1" x14ac:dyDescent="0.2">
      <c r="A765" s="424">
        <v>748</v>
      </c>
      <c r="B765" s="301">
        <f t="shared" si="201"/>
        <v>56.24</v>
      </c>
      <c r="C765" s="302">
        <v>21700</v>
      </c>
      <c r="D765" s="303">
        <f t="shared" si="204"/>
        <v>4630.156472261735</v>
      </c>
      <c r="E765" s="304">
        <f t="shared" si="207"/>
        <v>1564.9928876244662</v>
      </c>
      <c r="F765" s="304">
        <f t="shared" si="208"/>
        <v>92.6031294452347</v>
      </c>
      <c r="G765" s="101">
        <v>75</v>
      </c>
      <c r="H765" s="305">
        <f t="shared" si="209"/>
        <v>6362.7524893314367</v>
      </c>
      <c r="I765" s="309">
        <f t="shared" si="210"/>
        <v>13.3001</v>
      </c>
      <c r="J765" s="329">
        <f t="shared" si="202"/>
        <v>93.733333333333334</v>
      </c>
      <c r="K765" s="302">
        <v>21700</v>
      </c>
      <c r="L765" s="307">
        <f t="shared" si="205"/>
        <v>2778.0938833570408</v>
      </c>
      <c r="M765" s="304">
        <f t="shared" si="211"/>
        <v>938.99573257467966</v>
      </c>
      <c r="N765" s="304">
        <f t="shared" si="212"/>
        <v>55.56187766714082</v>
      </c>
      <c r="O765" s="308">
        <v>45</v>
      </c>
      <c r="P765" s="305">
        <f t="shared" si="213"/>
        <v>3817.6514935988612</v>
      </c>
      <c r="Q765" s="309">
        <f t="shared" si="214"/>
        <v>7.9801000000000002</v>
      </c>
      <c r="R765" s="367">
        <f t="shared" si="203"/>
        <v>140.6</v>
      </c>
      <c r="S765" s="302">
        <v>21700</v>
      </c>
      <c r="T765" s="307">
        <f t="shared" si="206"/>
        <v>1852.0625889046942</v>
      </c>
      <c r="U765" s="101">
        <f t="shared" si="215"/>
        <v>625.99715504978656</v>
      </c>
      <c r="V765" s="304">
        <f t="shared" si="216"/>
        <v>37.041251778093887</v>
      </c>
      <c r="W765" s="308">
        <v>30</v>
      </c>
      <c r="X765" s="305">
        <f t="shared" si="217"/>
        <v>2545.1009957325746</v>
      </c>
      <c r="Y765" s="309">
        <f t="shared" si="218"/>
        <v>5.3201000000000001</v>
      </c>
    </row>
    <row r="766" spans="1:25" ht="15.75" customHeight="1" x14ac:dyDescent="0.2">
      <c r="A766" s="424">
        <v>749</v>
      </c>
      <c r="B766" s="301">
        <f t="shared" si="201"/>
        <v>56.24</v>
      </c>
      <c r="C766" s="302">
        <v>21700</v>
      </c>
      <c r="D766" s="303">
        <f t="shared" si="204"/>
        <v>4630.156472261735</v>
      </c>
      <c r="E766" s="304">
        <f t="shared" si="207"/>
        <v>1564.9928876244662</v>
      </c>
      <c r="F766" s="304">
        <f t="shared" si="208"/>
        <v>92.6031294452347</v>
      </c>
      <c r="G766" s="101">
        <v>75</v>
      </c>
      <c r="H766" s="305">
        <f t="shared" si="209"/>
        <v>6362.7524893314367</v>
      </c>
      <c r="I766" s="309">
        <f t="shared" si="210"/>
        <v>13.3179</v>
      </c>
      <c r="J766" s="329">
        <f t="shared" si="202"/>
        <v>93.733333333333334</v>
      </c>
      <c r="K766" s="302">
        <v>21700</v>
      </c>
      <c r="L766" s="307">
        <f t="shared" si="205"/>
        <v>2778.0938833570408</v>
      </c>
      <c r="M766" s="304">
        <f t="shared" si="211"/>
        <v>938.99573257467966</v>
      </c>
      <c r="N766" s="304">
        <f t="shared" si="212"/>
        <v>55.56187766714082</v>
      </c>
      <c r="O766" s="308">
        <v>45</v>
      </c>
      <c r="P766" s="305">
        <f t="shared" si="213"/>
        <v>3817.6514935988612</v>
      </c>
      <c r="Q766" s="309">
        <f t="shared" si="214"/>
        <v>7.9908000000000001</v>
      </c>
      <c r="R766" s="367">
        <f t="shared" si="203"/>
        <v>140.6</v>
      </c>
      <c r="S766" s="302">
        <v>21700</v>
      </c>
      <c r="T766" s="307">
        <f t="shared" si="206"/>
        <v>1852.0625889046942</v>
      </c>
      <c r="U766" s="101">
        <f t="shared" si="215"/>
        <v>625.99715504978656</v>
      </c>
      <c r="V766" s="304">
        <f t="shared" si="216"/>
        <v>37.041251778093887</v>
      </c>
      <c r="W766" s="308">
        <v>30</v>
      </c>
      <c r="X766" s="305">
        <f t="shared" si="217"/>
        <v>2545.1009957325746</v>
      </c>
      <c r="Y766" s="309">
        <f t="shared" si="218"/>
        <v>5.3272000000000004</v>
      </c>
    </row>
    <row r="767" spans="1:25" ht="15.75" customHeight="1" x14ac:dyDescent="0.2">
      <c r="A767" s="283">
        <v>750</v>
      </c>
      <c r="B767" s="301">
        <f t="shared" si="201"/>
        <v>56.24</v>
      </c>
      <c r="C767" s="302">
        <v>21700</v>
      </c>
      <c r="D767" s="303">
        <f t="shared" si="204"/>
        <v>4630.156472261735</v>
      </c>
      <c r="E767" s="304">
        <f t="shared" si="207"/>
        <v>1564.9928876244662</v>
      </c>
      <c r="F767" s="304">
        <f t="shared" si="208"/>
        <v>92.6031294452347</v>
      </c>
      <c r="G767" s="101">
        <v>75</v>
      </c>
      <c r="H767" s="305">
        <f t="shared" si="209"/>
        <v>6362.7524893314367</v>
      </c>
      <c r="I767" s="309">
        <f t="shared" si="210"/>
        <v>13.335699999999999</v>
      </c>
      <c r="J767" s="329">
        <f t="shared" si="202"/>
        <v>93.733333333333334</v>
      </c>
      <c r="K767" s="302">
        <v>21700</v>
      </c>
      <c r="L767" s="307">
        <f t="shared" si="205"/>
        <v>2778.0938833570408</v>
      </c>
      <c r="M767" s="304">
        <f t="shared" si="211"/>
        <v>938.99573257467966</v>
      </c>
      <c r="N767" s="304">
        <f t="shared" si="212"/>
        <v>55.56187766714082</v>
      </c>
      <c r="O767" s="308">
        <v>45</v>
      </c>
      <c r="P767" s="305">
        <f t="shared" si="213"/>
        <v>3817.6514935988612</v>
      </c>
      <c r="Q767" s="309">
        <f t="shared" si="214"/>
        <v>8.0014000000000003</v>
      </c>
      <c r="R767" s="367">
        <f t="shared" si="203"/>
        <v>140.6</v>
      </c>
      <c r="S767" s="302">
        <v>21700</v>
      </c>
      <c r="T767" s="307">
        <f t="shared" si="206"/>
        <v>1852.0625889046942</v>
      </c>
      <c r="U767" s="101">
        <f t="shared" si="215"/>
        <v>625.99715504978656</v>
      </c>
      <c r="V767" s="304">
        <f t="shared" si="216"/>
        <v>37.041251778093887</v>
      </c>
      <c r="W767" s="308">
        <v>30</v>
      </c>
      <c r="X767" s="305">
        <f t="shared" si="217"/>
        <v>2545.1009957325746</v>
      </c>
      <c r="Y767" s="309">
        <f t="shared" si="218"/>
        <v>5.3342999999999998</v>
      </c>
    </row>
    <row r="768" spans="1:25" ht="15.75" customHeight="1" x14ac:dyDescent="0.2">
      <c r="A768" s="424">
        <v>751</v>
      </c>
      <c r="B768" s="301">
        <f t="shared" si="201"/>
        <v>56.24</v>
      </c>
      <c r="C768" s="302">
        <v>21700</v>
      </c>
      <c r="D768" s="303">
        <f t="shared" si="204"/>
        <v>4630.156472261735</v>
      </c>
      <c r="E768" s="304">
        <f t="shared" si="207"/>
        <v>1564.9928876244662</v>
      </c>
      <c r="F768" s="304">
        <f t="shared" si="208"/>
        <v>92.6031294452347</v>
      </c>
      <c r="G768" s="101">
        <v>75</v>
      </c>
      <c r="H768" s="305">
        <f t="shared" si="209"/>
        <v>6362.7524893314367</v>
      </c>
      <c r="I768" s="309">
        <f t="shared" si="210"/>
        <v>13.3535</v>
      </c>
      <c r="J768" s="329">
        <f t="shared" si="202"/>
        <v>93.733333333333334</v>
      </c>
      <c r="K768" s="302">
        <v>21700</v>
      </c>
      <c r="L768" s="307">
        <f t="shared" si="205"/>
        <v>2778.0938833570408</v>
      </c>
      <c r="M768" s="304">
        <f t="shared" si="211"/>
        <v>938.99573257467966</v>
      </c>
      <c r="N768" s="304">
        <f t="shared" si="212"/>
        <v>55.56187766714082</v>
      </c>
      <c r="O768" s="308">
        <v>45</v>
      </c>
      <c r="P768" s="305">
        <f t="shared" si="213"/>
        <v>3817.6514935988612</v>
      </c>
      <c r="Q768" s="309">
        <f t="shared" si="214"/>
        <v>8.0121000000000002</v>
      </c>
      <c r="R768" s="367">
        <f t="shared" si="203"/>
        <v>140.6</v>
      </c>
      <c r="S768" s="302">
        <v>21700</v>
      </c>
      <c r="T768" s="307">
        <f t="shared" si="206"/>
        <v>1852.0625889046942</v>
      </c>
      <c r="U768" s="101">
        <f t="shared" si="215"/>
        <v>625.99715504978656</v>
      </c>
      <c r="V768" s="304">
        <f t="shared" si="216"/>
        <v>37.041251778093887</v>
      </c>
      <c r="W768" s="308">
        <v>30</v>
      </c>
      <c r="X768" s="305">
        <f t="shared" si="217"/>
        <v>2545.1009957325746</v>
      </c>
      <c r="Y768" s="309">
        <f t="shared" si="218"/>
        <v>5.3414000000000001</v>
      </c>
    </row>
    <row r="769" spans="1:25" ht="15.75" customHeight="1" x14ac:dyDescent="0.2">
      <c r="A769" s="424">
        <v>752</v>
      </c>
      <c r="B769" s="301">
        <f t="shared" si="201"/>
        <v>56.24</v>
      </c>
      <c r="C769" s="302">
        <v>21700</v>
      </c>
      <c r="D769" s="303">
        <f t="shared" si="204"/>
        <v>4630.156472261735</v>
      </c>
      <c r="E769" s="304">
        <f t="shared" si="207"/>
        <v>1564.9928876244662</v>
      </c>
      <c r="F769" s="304">
        <f t="shared" si="208"/>
        <v>92.6031294452347</v>
      </c>
      <c r="G769" s="101">
        <v>75</v>
      </c>
      <c r="H769" s="305">
        <f t="shared" si="209"/>
        <v>6362.7524893314367</v>
      </c>
      <c r="I769" s="309">
        <f t="shared" si="210"/>
        <v>13.3713</v>
      </c>
      <c r="J769" s="329">
        <f t="shared" si="202"/>
        <v>93.733333333333334</v>
      </c>
      <c r="K769" s="302">
        <v>21700</v>
      </c>
      <c r="L769" s="307">
        <f t="shared" si="205"/>
        <v>2778.0938833570408</v>
      </c>
      <c r="M769" s="304">
        <f t="shared" si="211"/>
        <v>938.99573257467966</v>
      </c>
      <c r="N769" s="304">
        <f t="shared" si="212"/>
        <v>55.56187766714082</v>
      </c>
      <c r="O769" s="308">
        <v>45</v>
      </c>
      <c r="P769" s="305">
        <f t="shared" si="213"/>
        <v>3817.6514935988612</v>
      </c>
      <c r="Q769" s="309">
        <f t="shared" si="214"/>
        <v>8.0228000000000002</v>
      </c>
      <c r="R769" s="367">
        <f t="shared" si="203"/>
        <v>140.6</v>
      </c>
      <c r="S769" s="302">
        <v>21700</v>
      </c>
      <c r="T769" s="307">
        <f t="shared" si="206"/>
        <v>1852.0625889046942</v>
      </c>
      <c r="U769" s="101">
        <f t="shared" si="215"/>
        <v>625.99715504978656</v>
      </c>
      <c r="V769" s="304">
        <f t="shared" si="216"/>
        <v>37.041251778093887</v>
      </c>
      <c r="W769" s="308">
        <v>30</v>
      </c>
      <c r="X769" s="305">
        <f t="shared" si="217"/>
        <v>2545.1009957325746</v>
      </c>
      <c r="Y769" s="309">
        <f t="shared" si="218"/>
        <v>5.3484999999999996</v>
      </c>
    </row>
    <row r="770" spans="1:25" ht="15.75" customHeight="1" x14ac:dyDescent="0.2">
      <c r="A770" s="424">
        <v>753</v>
      </c>
      <c r="B770" s="301">
        <f t="shared" si="201"/>
        <v>56.24</v>
      </c>
      <c r="C770" s="302">
        <v>21700</v>
      </c>
      <c r="D770" s="303">
        <f t="shared" si="204"/>
        <v>4630.156472261735</v>
      </c>
      <c r="E770" s="304">
        <f t="shared" si="207"/>
        <v>1564.9928876244662</v>
      </c>
      <c r="F770" s="304">
        <f t="shared" si="208"/>
        <v>92.6031294452347</v>
      </c>
      <c r="G770" s="101">
        <v>75</v>
      </c>
      <c r="H770" s="305">
        <f t="shared" si="209"/>
        <v>6362.7524893314367</v>
      </c>
      <c r="I770" s="309">
        <f t="shared" si="210"/>
        <v>13.388999999999999</v>
      </c>
      <c r="J770" s="329">
        <f t="shared" si="202"/>
        <v>93.733333333333334</v>
      </c>
      <c r="K770" s="302">
        <v>21700</v>
      </c>
      <c r="L770" s="307">
        <f t="shared" si="205"/>
        <v>2778.0938833570408</v>
      </c>
      <c r="M770" s="304">
        <f t="shared" si="211"/>
        <v>938.99573257467966</v>
      </c>
      <c r="N770" s="304">
        <f t="shared" si="212"/>
        <v>55.56187766714082</v>
      </c>
      <c r="O770" s="308">
        <v>45</v>
      </c>
      <c r="P770" s="305">
        <f t="shared" si="213"/>
        <v>3817.6514935988612</v>
      </c>
      <c r="Q770" s="309">
        <f t="shared" si="214"/>
        <v>8.0334000000000003</v>
      </c>
      <c r="R770" s="367">
        <f t="shared" si="203"/>
        <v>140.6</v>
      </c>
      <c r="S770" s="302">
        <v>21700</v>
      </c>
      <c r="T770" s="307">
        <f t="shared" si="206"/>
        <v>1852.0625889046942</v>
      </c>
      <c r="U770" s="101">
        <f t="shared" si="215"/>
        <v>625.99715504978656</v>
      </c>
      <c r="V770" s="304">
        <f t="shared" si="216"/>
        <v>37.041251778093887</v>
      </c>
      <c r="W770" s="308">
        <v>30</v>
      </c>
      <c r="X770" s="305">
        <f t="shared" si="217"/>
        <v>2545.1009957325746</v>
      </c>
      <c r="Y770" s="309">
        <f t="shared" si="218"/>
        <v>5.3555999999999999</v>
      </c>
    </row>
    <row r="771" spans="1:25" ht="15.75" customHeight="1" x14ac:dyDescent="0.2">
      <c r="A771" s="424">
        <v>754</v>
      </c>
      <c r="B771" s="301">
        <f t="shared" si="201"/>
        <v>56.24</v>
      </c>
      <c r="C771" s="302">
        <v>21700</v>
      </c>
      <c r="D771" s="303">
        <f t="shared" si="204"/>
        <v>4630.156472261735</v>
      </c>
      <c r="E771" s="304">
        <f t="shared" si="207"/>
        <v>1564.9928876244662</v>
      </c>
      <c r="F771" s="304">
        <f t="shared" si="208"/>
        <v>92.6031294452347</v>
      </c>
      <c r="G771" s="101">
        <v>75</v>
      </c>
      <c r="H771" s="305">
        <f t="shared" si="209"/>
        <v>6362.7524893314367</v>
      </c>
      <c r="I771" s="309">
        <f t="shared" si="210"/>
        <v>13.4068</v>
      </c>
      <c r="J771" s="329">
        <f t="shared" si="202"/>
        <v>93.733333333333334</v>
      </c>
      <c r="K771" s="302">
        <v>21700</v>
      </c>
      <c r="L771" s="307">
        <f t="shared" si="205"/>
        <v>2778.0938833570408</v>
      </c>
      <c r="M771" s="304">
        <f t="shared" si="211"/>
        <v>938.99573257467966</v>
      </c>
      <c r="N771" s="304">
        <f t="shared" si="212"/>
        <v>55.56187766714082</v>
      </c>
      <c r="O771" s="308">
        <v>45</v>
      </c>
      <c r="P771" s="305">
        <f t="shared" si="213"/>
        <v>3817.6514935988612</v>
      </c>
      <c r="Q771" s="309">
        <f t="shared" si="214"/>
        <v>8.0441000000000003</v>
      </c>
      <c r="R771" s="367">
        <f t="shared" si="203"/>
        <v>140.6</v>
      </c>
      <c r="S771" s="302">
        <v>21700</v>
      </c>
      <c r="T771" s="307">
        <f t="shared" si="206"/>
        <v>1852.0625889046942</v>
      </c>
      <c r="U771" s="101">
        <f t="shared" si="215"/>
        <v>625.99715504978656</v>
      </c>
      <c r="V771" s="304">
        <f t="shared" si="216"/>
        <v>37.041251778093887</v>
      </c>
      <c r="W771" s="308">
        <v>30</v>
      </c>
      <c r="X771" s="305">
        <f t="shared" si="217"/>
        <v>2545.1009957325746</v>
      </c>
      <c r="Y771" s="309">
        <f t="shared" si="218"/>
        <v>5.3627000000000002</v>
      </c>
    </row>
    <row r="772" spans="1:25" ht="15.75" customHeight="1" x14ac:dyDescent="0.2">
      <c r="A772" s="424">
        <v>755</v>
      </c>
      <c r="B772" s="301">
        <f t="shared" si="201"/>
        <v>56.24</v>
      </c>
      <c r="C772" s="302">
        <v>21700</v>
      </c>
      <c r="D772" s="303">
        <f t="shared" si="204"/>
        <v>4630.156472261735</v>
      </c>
      <c r="E772" s="304">
        <f t="shared" si="207"/>
        <v>1564.9928876244662</v>
      </c>
      <c r="F772" s="304">
        <f t="shared" si="208"/>
        <v>92.6031294452347</v>
      </c>
      <c r="G772" s="101">
        <v>75</v>
      </c>
      <c r="H772" s="305">
        <f t="shared" si="209"/>
        <v>6362.7524893314367</v>
      </c>
      <c r="I772" s="309">
        <f t="shared" si="210"/>
        <v>13.4246</v>
      </c>
      <c r="J772" s="329">
        <f t="shared" si="202"/>
        <v>93.733333333333334</v>
      </c>
      <c r="K772" s="302">
        <v>21700</v>
      </c>
      <c r="L772" s="307">
        <f t="shared" si="205"/>
        <v>2778.0938833570408</v>
      </c>
      <c r="M772" s="304">
        <f t="shared" si="211"/>
        <v>938.99573257467966</v>
      </c>
      <c r="N772" s="304">
        <f t="shared" si="212"/>
        <v>55.56187766714082</v>
      </c>
      <c r="O772" s="308">
        <v>45</v>
      </c>
      <c r="P772" s="305">
        <f t="shared" si="213"/>
        <v>3817.6514935988612</v>
      </c>
      <c r="Q772" s="309">
        <f t="shared" si="214"/>
        <v>8.0548000000000002</v>
      </c>
      <c r="R772" s="367">
        <f t="shared" si="203"/>
        <v>140.6</v>
      </c>
      <c r="S772" s="302">
        <v>21700</v>
      </c>
      <c r="T772" s="307">
        <f t="shared" si="206"/>
        <v>1852.0625889046942</v>
      </c>
      <c r="U772" s="101">
        <f t="shared" si="215"/>
        <v>625.99715504978656</v>
      </c>
      <c r="V772" s="304">
        <f t="shared" si="216"/>
        <v>37.041251778093887</v>
      </c>
      <c r="W772" s="308">
        <v>30</v>
      </c>
      <c r="X772" s="305">
        <f t="shared" si="217"/>
        <v>2545.1009957325746</v>
      </c>
      <c r="Y772" s="309">
        <f t="shared" si="218"/>
        <v>5.3697999999999997</v>
      </c>
    </row>
    <row r="773" spans="1:25" ht="15.75" customHeight="1" x14ac:dyDescent="0.2">
      <c r="A773" s="424">
        <v>756</v>
      </c>
      <c r="B773" s="301">
        <f t="shared" si="201"/>
        <v>56.24</v>
      </c>
      <c r="C773" s="302">
        <v>21700</v>
      </c>
      <c r="D773" s="303">
        <f t="shared" si="204"/>
        <v>4630.156472261735</v>
      </c>
      <c r="E773" s="304">
        <f t="shared" si="207"/>
        <v>1564.9928876244662</v>
      </c>
      <c r="F773" s="304">
        <f t="shared" si="208"/>
        <v>92.6031294452347</v>
      </c>
      <c r="G773" s="101">
        <v>75</v>
      </c>
      <c r="H773" s="305">
        <f t="shared" si="209"/>
        <v>6362.7524893314367</v>
      </c>
      <c r="I773" s="309">
        <f t="shared" si="210"/>
        <v>13.442399999999999</v>
      </c>
      <c r="J773" s="329">
        <f t="shared" si="202"/>
        <v>93.733333333333334</v>
      </c>
      <c r="K773" s="302">
        <v>21700</v>
      </c>
      <c r="L773" s="307">
        <f t="shared" si="205"/>
        <v>2778.0938833570408</v>
      </c>
      <c r="M773" s="304">
        <f t="shared" si="211"/>
        <v>938.99573257467966</v>
      </c>
      <c r="N773" s="304">
        <f t="shared" si="212"/>
        <v>55.56187766714082</v>
      </c>
      <c r="O773" s="308">
        <v>45</v>
      </c>
      <c r="P773" s="305">
        <f t="shared" si="213"/>
        <v>3817.6514935988612</v>
      </c>
      <c r="Q773" s="309">
        <f t="shared" si="214"/>
        <v>8.0654000000000003</v>
      </c>
      <c r="R773" s="367">
        <f t="shared" si="203"/>
        <v>140.6</v>
      </c>
      <c r="S773" s="302">
        <v>21700</v>
      </c>
      <c r="T773" s="307">
        <f t="shared" si="206"/>
        <v>1852.0625889046942</v>
      </c>
      <c r="U773" s="101">
        <f t="shared" si="215"/>
        <v>625.99715504978656</v>
      </c>
      <c r="V773" s="304">
        <f t="shared" si="216"/>
        <v>37.041251778093887</v>
      </c>
      <c r="W773" s="308">
        <v>30</v>
      </c>
      <c r="X773" s="305">
        <f t="shared" si="217"/>
        <v>2545.1009957325746</v>
      </c>
      <c r="Y773" s="309">
        <f t="shared" si="218"/>
        <v>5.3769999999999998</v>
      </c>
    </row>
    <row r="774" spans="1:25" ht="15.75" customHeight="1" x14ac:dyDescent="0.2">
      <c r="A774" s="424">
        <v>757</v>
      </c>
      <c r="B774" s="301">
        <f t="shared" si="201"/>
        <v>56.24</v>
      </c>
      <c r="C774" s="302">
        <v>21700</v>
      </c>
      <c r="D774" s="303">
        <f t="shared" si="204"/>
        <v>4630.156472261735</v>
      </c>
      <c r="E774" s="304">
        <f t="shared" si="207"/>
        <v>1564.9928876244662</v>
      </c>
      <c r="F774" s="304">
        <f t="shared" si="208"/>
        <v>92.6031294452347</v>
      </c>
      <c r="G774" s="101">
        <v>75</v>
      </c>
      <c r="H774" s="305">
        <f t="shared" si="209"/>
        <v>6362.7524893314367</v>
      </c>
      <c r="I774" s="309">
        <f t="shared" si="210"/>
        <v>13.4602</v>
      </c>
      <c r="J774" s="329">
        <f t="shared" si="202"/>
        <v>93.733333333333334</v>
      </c>
      <c r="K774" s="302">
        <v>21700</v>
      </c>
      <c r="L774" s="307">
        <f t="shared" si="205"/>
        <v>2778.0938833570408</v>
      </c>
      <c r="M774" s="304">
        <f t="shared" si="211"/>
        <v>938.99573257467966</v>
      </c>
      <c r="N774" s="304">
        <f t="shared" si="212"/>
        <v>55.56187766714082</v>
      </c>
      <c r="O774" s="308">
        <v>45</v>
      </c>
      <c r="P774" s="305">
        <f t="shared" si="213"/>
        <v>3817.6514935988612</v>
      </c>
      <c r="Q774" s="309">
        <f t="shared" si="214"/>
        <v>8.0761000000000003</v>
      </c>
      <c r="R774" s="367">
        <f t="shared" si="203"/>
        <v>140.6</v>
      </c>
      <c r="S774" s="302">
        <v>21700</v>
      </c>
      <c r="T774" s="307">
        <f t="shared" si="206"/>
        <v>1852.0625889046942</v>
      </c>
      <c r="U774" s="101">
        <f t="shared" si="215"/>
        <v>625.99715504978656</v>
      </c>
      <c r="V774" s="304">
        <f t="shared" si="216"/>
        <v>37.041251778093887</v>
      </c>
      <c r="W774" s="308">
        <v>30</v>
      </c>
      <c r="X774" s="305">
        <f t="shared" si="217"/>
        <v>2545.1009957325746</v>
      </c>
      <c r="Y774" s="309">
        <f t="shared" si="218"/>
        <v>5.3841000000000001</v>
      </c>
    </row>
    <row r="775" spans="1:25" ht="15.75" customHeight="1" x14ac:dyDescent="0.2">
      <c r="A775" s="424">
        <v>758</v>
      </c>
      <c r="B775" s="301">
        <f t="shared" ref="B775:B838" si="219">42.18/0.75</f>
        <v>56.24</v>
      </c>
      <c r="C775" s="302">
        <v>21700</v>
      </c>
      <c r="D775" s="303">
        <f t="shared" si="204"/>
        <v>4630.156472261735</v>
      </c>
      <c r="E775" s="304">
        <f t="shared" si="207"/>
        <v>1564.9928876244662</v>
      </c>
      <c r="F775" s="304">
        <f t="shared" si="208"/>
        <v>92.6031294452347</v>
      </c>
      <c r="G775" s="101">
        <v>75</v>
      </c>
      <c r="H775" s="305">
        <f t="shared" si="209"/>
        <v>6362.7524893314367</v>
      </c>
      <c r="I775" s="309">
        <f t="shared" si="210"/>
        <v>13.478</v>
      </c>
      <c r="J775" s="329">
        <f t="shared" ref="J775:J838" si="220">(42.18/0.75)/0.6</f>
        <v>93.733333333333334</v>
      </c>
      <c r="K775" s="302">
        <v>21700</v>
      </c>
      <c r="L775" s="307">
        <f t="shared" si="205"/>
        <v>2778.0938833570408</v>
      </c>
      <c r="M775" s="304">
        <f t="shared" si="211"/>
        <v>938.99573257467966</v>
      </c>
      <c r="N775" s="304">
        <f t="shared" si="212"/>
        <v>55.56187766714082</v>
      </c>
      <c r="O775" s="308">
        <v>45</v>
      </c>
      <c r="P775" s="305">
        <f t="shared" si="213"/>
        <v>3817.6514935988612</v>
      </c>
      <c r="Q775" s="309">
        <f t="shared" si="214"/>
        <v>8.0868000000000002</v>
      </c>
      <c r="R775" s="367">
        <f t="shared" ref="R775:R838" si="221">(42.18/0.75)/0.4</f>
        <v>140.6</v>
      </c>
      <c r="S775" s="302">
        <v>21700</v>
      </c>
      <c r="T775" s="307">
        <f t="shared" si="206"/>
        <v>1852.0625889046942</v>
      </c>
      <c r="U775" s="101">
        <f t="shared" si="215"/>
        <v>625.99715504978656</v>
      </c>
      <c r="V775" s="304">
        <f t="shared" si="216"/>
        <v>37.041251778093887</v>
      </c>
      <c r="W775" s="308">
        <v>30</v>
      </c>
      <c r="X775" s="305">
        <f t="shared" si="217"/>
        <v>2545.1009957325746</v>
      </c>
      <c r="Y775" s="309">
        <f t="shared" si="218"/>
        <v>5.3912000000000004</v>
      </c>
    </row>
    <row r="776" spans="1:25" ht="15.75" customHeight="1" x14ac:dyDescent="0.2">
      <c r="A776" s="424">
        <v>759</v>
      </c>
      <c r="B776" s="301">
        <f t="shared" si="219"/>
        <v>56.24</v>
      </c>
      <c r="C776" s="302">
        <v>21700</v>
      </c>
      <c r="D776" s="303">
        <f t="shared" si="204"/>
        <v>4630.156472261735</v>
      </c>
      <c r="E776" s="304">
        <f t="shared" si="207"/>
        <v>1564.9928876244662</v>
      </c>
      <c r="F776" s="304">
        <f t="shared" si="208"/>
        <v>92.6031294452347</v>
      </c>
      <c r="G776" s="101">
        <v>75</v>
      </c>
      <c r="H776" s="305">
        <f t="shared" si="209"/>
        <v>6362.7524893314367</v>
      </c>
      <c r="I776" s="309">
        <f t="shared" si="210"/>
        <v>13.495699999999999</v>
      </c>
      <c r="J776" s="329">
        <f t="shared" si="220"/>
        <v>93.733333333333334</v>
      </c>
      <c r="K776" s="302">
        <v>21700</v>
      </c>
      <c r="L776" s="307">
        <f t="shared" si="205"/>
        <v>2778.0938833570408</v>
      </c>
      <c r="M776" s="304">
        <f t="shared" si="211"/>
        <v>938.99573257467966</v>
      </c>
      <c r="N776" s="304">
        <f t="shared" si="212"/>
        <v>55.56187766714082</v>
      </c>
      <c r="O776" s="308">
        <v>45</v>
      </c>
      <c r="P776" s="305">
        <f t="shared" si="213"/>
        <v>3817.6514935988612</v>
      </c>
      <c r="Q776" s="309">
        <f t="shared" si="214"/>
        <v>8.0974000000000004</v>
      </c>
      <c r="R776" s="367">
        <f t="shared" si="221"/>
        <v>140.6</v>
      </c>
      <c r="S776" s="302">
        <v>21700</v>
      </c>
      <c r="T776" s="307">
        <f t="shared" si="206"/>
        <v>1852.0625889046942</v>
      </c>
      <c r="U776" s="101">
        <f t="shared" si="215"/>
        <v>625.99715504978656</v>
      </c>
      <c r="V776" s="304">
        <f t="shared" si="216"/>
        <v>37.041251778093887</v>
      </c>
      <c r="W776" s="308">
        <v>30</v>
      </c>
      <c r="X776" s="305">
        <f t="shared" si="217"/>
        <v>2545.1009957325746</v>
      </c>
      <c r="Y776" s="309">
        <f t="shared" si="218"/>
        <v>5.3982999999999999</v>
      </c>
    </row>
    <row r="777" spans="1:25" ht="15.75" customHeight="1" x14ac:dyDescent="0.2">
      <c r="A777" s="283">
        <v>760</v>
      </c>
      <c r="B777" s="301">
        <f t="shared" si="219"/>
        <v>56.24</v>
      </c>
      <c r="C777" s="302">
        <v>21700</v>
      </c>
      <c r="D777" s="303">
        <f t="shared" si="204"/>
        <v>4630.156472261735</v>
      </c>
      <c r="E777" s="304">
        <f t="shared" si="207"/>
        <v>1564.9928876244662</v>
      </c>
      <c r="F777" s="304">
        <f t="shared" si="208"/>
        <v>92.6031294452347</v>
      </c>
      <c r="G777" s="101">
        <v>75</v>
      </c>
      <c r="H777" s="305">
        <f t="shared" si="209"/>
        <v>6362.7524893314367</v>
      </c>
      <c r="I777" s="309">
        <f t="shared" si="210"/>
        <v>13.513500000000001</v>
      </c>
      <c r="J777" s="329">
        <f t="shared" si="220"/>
        <v>93.733333333333334</v>
      </c>
      <c r="K777" s="302">
        <v>21700</v>
      </c>
      <c r="L777" s="307">
        <f t="shared" si="205"/>
        <v>2778.0938833570408</v>
      </c>
      <c r="M777" s="304">
        <f t="shared" si="211"/>
        <v>938.99573257467966</v>
      </c>
      <c r="N777" s="304">
        <f t="shared" si="212"/>
        <v>55.56187766714082</v>
      </c>
      <c r="O777" s="308">
        <v>45</v>
      </c>
      <c r="P777" s="305">
        <f t="shared" si="213"/>
        <v>3817.6514935988612</v>
      </c>
      <c r="Q777" s="309">
        <f t="shared" si="214"/>
        <v>8.1081000000000003</v>
      </c>
      <c r="R777" s="367">
        <f t="shared" si="221"/>
        <v>140.6</v>
      </c>
      <c r="S777" s="302">
        <v>21700</v>
      </c>
      <c r="T777" s="307">
        <f t="shared" si="206"/>
        <v>1852.0625889046942</v>
      </c>
      <c r="U777" s="101">
        <f t="shared" si="215"/>
        <v>625.99715504978656</v>
      </c>
      <c r="V777" s="304">
        <f t="shared" si="216"/>
        <v>37.041251778093887</v>
      </c>
      <c r="W777" s="308">
        <v>30</v>
      </c>
      <c r="X777" s="305">
        <f t="shared" si="217"/>
        <v>2545.1009957325746</v>
      </c>
      <c r="Y777" s="309">
        <f t="shared" si="218"/>
        <v>5.4054000000000002</v>
      </c>
    </row>
    <row r="778" spans="1:25" ht="15.75" customHeight="1" x14ac:dyDescent="0.2">
      <c r="A778" s="424">
        <v>761</v>
      </c>
      <c r="B778" s="301">
        <f t="shared" si="219"/>
        <v>56.24</v>
      </c>
      <c r="C778" s="302">
        <v>21700</v>
      </c>
      <c r="D778" s="303">
        <f t="shared" si="204"/>
        <v>4630.156472261735</v>
      </c>
      <c r="E778" s="304">
        <f t="shared" si="207"/>
        <v>1564.9928876244662</v>
      </c>
      <c r="F778" s="304">
        <f t="shared" si="208"/>
        <v>92.6031294452347</v>
      </c>
      <c r="G778" s="101">
        <v>75</v>
      </c>
      <c r="H778" s="305">
        <f t="shared" si="209"/>
        <v>6362.7524893314367</v>
      </c>
      <c r="I778" s="309">
        <f t="shared" si="210"/>
        <v>13.5313</v>
      </c>
      <c r="J778" s="329">
        <f t="shared" si="220"/>
        <v>93.733333333333334</v>
      </c>
      <c r="K778" s="302">
        <v>21700</v>
      </c>
      <c r="L778" s="307">
        <f t="shared" si="205"/>
        <v>2778.0938833570408</v>
      </c>
      <c r="M778" s="304">
        <f t="shared" si="211"/>
        <v>938.99573257467966</v>
      </c>
      <c r="N778" s="304">
        <f t="shared" si="212"/>
        <v>55.56187766714082</v>
      </c>
      <c r="O778" s="308">
        <v>45</v>
      </c>
      <c r="P778" s="305">
        <f t="shared" si="213"/>
        <v>3817.6514935988612</v>
      </c>
      <c r="Q778" s="309">
        <f t="shared" si="214"/>
        <v>8.1188000000000002</v>
      </c>
      <c r="R778" s="367">
        <f t="shared" si="221"/>
        <v>140.6</v>
      </c>
      <c r="S778" s="302">
        <v>21700</v>
      </c>
      <c r="T778" s="307">
        <f t="shared" si="206"/>
        <v>1852.0625889046942</v>
      </c>
      <c r="U778" s="101">
        <f t="shared" si="215"/>
        <v>625.99715504978656</v>
      </c>
      <c r="V778" s="304">
        <f t="shared" si="216"/>
        <v>37.041251778093887</v>
      </c>
      <c r="W778" s="308">
        <v>30</v>
      </c>
      <c r="X778" s="305">
        <f t="shared" si="217"/>
        <v>2545.1009957325746</v>
      </c>
      <c r="Y778" s="309">
        <f t="shared" si="218"/>
        <v>5.4124999999999996</v>
      </c>
    </row>
    <row r="779" spans="1:25" ht="15.75" customHeight="1" x14ac:dyDescent="0.2">
      <c r="A779" s="424">
        <v>762</v>
      </c>
      <c r="B779" s="301">
        <f t="shared" si="219"/>
        <v>56.24</v>
      </c>
      <c r="C779" s="302">
        <v>21700</v>
      </c>
      <c r="D779" s="303">
        <f t="shared" si="204"/>
        <v>4630.156472261735</v>
      </c>
      <c r="E779" s="304">
        <f t="shared" si="207"/>
        <v>1564.9928876244662</v>
      </c>
      <c r="F779" s="304">
        <f t="shared" si="208"/>
        <v>92.6031294452347</v>
      </c>
      <c r="G779" s="101">
        <v>75</v>
      </c>
      <c r="H779" s="305">
        <f t="shared" si="209"/>
        <v>6362.7524893314367</v>
      </c>
      <c r="I779" s="309">
        <f t="shared" si="210"/>
        <v>13.549099999999999</v>
      </c>
      <c r="J779" s="329">
        <f t="shared" si="220"/>
        <v>93.733333333333334</v>
      </c>
      <c r="K779" s="302">
        <v>21700</v>
      </c>
      <c r="L779" s="307">
        <f t="shared" si="205"/>
        <v>2778.0938833570408</v>
      </c>
      <c r="M779" s="304">
        <f t="shared" si="211"/>
        <v>938.99573257467966</v>
      </c>
      <c r="N779" s="304">
        <f t="shared" si="212"/>
        <v>55.56187766714082</v>
      </c>
      <c r="O779" s="308">
        <v>45</v>
      </c>
      <c r="P779" s="305">
        <f t="shared" si="213"/>
        <v>3817.6514935988612</v>
      </c>
      <c r="Q779" s="309">
        <f t="shared" si="214"/>
        <v>8.1294000000000004</v>
      </c>
      <c r="R779" s="367">
        <f t="shared" si="221"/>
        <v>140.6</v>
      </c>
      <c r="S779" s="302">
        <v>21700</v>
      </c>
      <c r="T779" s="307">
        <f t="shared" si="206"/>
        <v>1852.0625889046942</v>
      </c>
      <c r="U779" s="101">
        <f t="shared" si="215"/>
        <v>625.99715504978656</v>
      </c>
      <c r="V779" s="304">
        <f t="shared" si="216"/>
        <v>37.041251778093887</v>
      </c>
      <c r="W779" s="308">
        <v>30</v>
      </c>
      <c r="X779" s="305">
        <f t="shared" si="217"/>
        <v>2545.1009957325746</v>
      </c>
      <c r="Y779" s="309">
        <f t="shared" si="218"/>
        <v>5.4196</v>
      </c>
    </row>
    <row r="780" spans="1:25" ht="15.75" customHeight="1" x14ac:dyDescent="0.2">
      <c r="A780" s="424">
        <v>763</v>
      </c>
      <c r="B780" s="301">
        <f t="shared" si="219"/>
        <v>56.24</v>
      </c>
      <c r="C780" s="302">
        <v>21700</v>
      </c>
      <c r="D780" s="303">
        <f t="shared" si="204"/>
        <v>4630.156472261735</v>
      </c>
      <c r="E780" s="304">
        <f t="shared" si="207"/>
        <v>1564.9928876244662</v>
      </c>
      <c r="F780" s="304">
        <f t="shared" si="208"/>
        <v>92.6031294452347</v>
      </c>
      <c r="G780" s="101">
        <v>75</v>
      </c>
      <c r="H780" s="305">
        <f t="shared" si="209"/>
        <v>6362.7524893314367</v>
      </c>
      <c r="I780" s="309">
        <f t="shared" si="210"/>
        <v>13.5669</v>
      </c>
      <c r="J780" s="329">
        <f t="shared" si="220"/>
        <v>93.733333333333334</v>
      </c>
      <c r="K780" s="302">
        <v>21700</v>
      </c>
      <c r="L780" s="307">
        <f t="shared" si="205"/>
        <v>2778.0938833570408</v>
      </c>
      <c r="M780" s="304">
        <f t="shared" si="211"/>
        <v>938.99573257467966</v>
      </c>
      <c r="N780" s="304">
        <f t="shared" si="212"/>
        <v>55.56187766714082</v>
      </c>
      <c r="O780" s="308">
        <v>45</v>
      </c>
      <c r="P780" s="305">
        <f t="shared" si="213"/>
        <v>3817.6514935988612</v>
      </c>
      <c r="Q780" s="309">
        <f t="shared" si="214"/>
        <v>8.1401000000000003</v>
      </c>
      <c r="R780" s="367">
        <f t="shared" si="221"/>
        <v>140.6</v>
      </c>
      <c r="S780" s="302">
        <v>21700</v>
      </c>
      <c r="T780" s="307">
        <f t="shared" si="206"/>
        <v>1852.0625889046942</v>
      </c>
      <c r="U780" s="101">
        <f t="shared" si="215"/>
        <v>625.99715504978656</v>
      </c>
      <c r="V780" s="304">
        <f t="shared" si="216"/>
        <v>37.041251778093887</v>
      </c>
      <c r="W780" s="308">
        <v>30</v>
      </c>
      <c r="X780" s="305">
        <f t="shared" si="217"/>
        <v>2545.1009957325746</v>
      </c>
      <c r="Y780" s="309">
        <f t="shared" si="218"/>
        <v>5.4267000000000003</v>
      </c>
    </row>
    <row r="781" spans="1:25" ht="15.75" customHeight="1" x14ac:dyDescent="0.2">
      <c r="A781" s="424">
        <v>764</v>
      </c>
      <c r="B781" s="301">
        <f t="shared" si="219"/>
        <v>56.24</v>
      </c>
      <c r="C781" s="302">
        <v>21700</v>
      </c>
      <c r="D781" s="303">
        <f t="shared" si="204"/>
        <v>4630.156472261735</v>
      </c>
      <c r="E781" s="304">
        <f t="shared" si="207"/>
        <v>1564.9928876244662</v>
      </c>
      <c r="F781" s="304">
        <f t="shared" si="208"/>
        <v>92.6031294452347</v>
      </c>
      <c r="G781" s="101">
        <v>75</v>
      </c>
      <c r="H781" s="305">
        <f t="shared" si="209"/>
        <v>6362.7524893314367</v>
      </c>
      <c r="I781" s="309">
        <f t="shared" si="210"/>
        <v>13.5846</v>
      </c>
      <c r="J781" s="329">
        <f t="shared" si="220"/>
        <v>93.733333333333334</v>
      </c>
      <c r="K781" s="302">
        <v>21700</v>
      </c>
      <c r="L781" s="307">
        <f t="shared" si="205"/>
        <v>2778.0938833570408</v>
      </c>
      <c r="M781" s="304">
        <f t="shared" si="211"/>
        <v>938.99573257467966</v>
      </c>
      <c r="N781" s="304">
        <f t="shared" si="212"/>
        <v>55.56187766714082</v>
      </c>
      <c r="O781" s="308">
        <v>45</v>
      </c>
      <c r="P781" s="305">
        <f t="shared" si="213"/>
        <v>3817.6514935988612</v>
      </c>
      <c r="Q781" s="309">
        <f t="shared" si="214"/>
        <v>8.1508000000000003</v>
      </c>
      <c r="R781" s="367">
        <f t="shared" si="221"/>
        <v>140.6</v>
      </c>
      <c r="S781" s="302">
        <v>21700</v>
      </c>
      <c r="T781" s="307">
        <f t="shared" si="206"/>
        <v>1852.0625889046942</v>
      </c>
      <c r="U781" s="101">
        <f t="shared" si="215"/>
        <v>625.99715504978656</v>
      </c>
      <c r="V781" s="304">
        <f t="shared" si="216"/>
        <v>37.041251778093887</v>
      </c>
      <c r="W781" s="308">
        <v>30</v>
      </c>
      <c r="X781" s="305">
        <f t="shared" si="217"/>
        <v>2545.1009957325746</v>
      </c>
      <c r="Y781" s="309">
        <f t="shared" si="218"/>
        <v>5.4339000000000004</v>
      </c>
    </row>
    <row r="782" spans="1:25" ht="15.75" customHeight="1" x14ac:dyDescent="0.2">
      <c r="A782" s="424">
        <v>765</v>
      </c>
      <c r="B782" s="301">
        <f t="shared" si="219"/>
        <v>56.24</v>
      </c>
      <c r="C782" s="302">
        <v>21700</v>
      </c>
      <c r="D782" s="303">
        <f t="shared" si="204"/>
        <v>4630.156472261735</v>
      </c>
      <c r="E782" s="304">
        <f t="shared" si="207"/>
        <v>1564.9928876244662</v>
      </c>
      <c r="F782" s="304">
        <f t="shared" si="208"/>
        <v>92.6031294452347</v>
      </c>
      <c r="G782" s="101">
        <v>75</v>
      </c>
      <c r="H782" s="305">
        <f t="shared" si="209"/>
        <v>6362.7524893314367</v>
      </c>
      <c r="I782" s="309">
        <f t="shared" si="210"/>
        <v>13.602399999999999</v>
      </c>
      <c r="J782" s="329">
        <f t="shared" si="220"/>
        <v>93.733333333333334</v>
      </c>
      <c r="K782" s="302">
        <v>21700</v>
      </c>
      <c r="L782" s="307">
        <f t="shared" si="205"/>
        <v>2778.0938833570408</v>
      </c>
      <c r="M782" s="304">
        <f t="shared" si="211"/>
        <v>938.99573257467966</v>
      </c>
      <c r="N782" s="304">
        <f t="shared" si="212"/>
        <v>55.56187766714082</v>
      </c>
      <c r="O782" s="308">
        <v>45</v>
      </c>
      <c r="P782" s="305">
        <f t="shared" si="213"/>
        <v>3817.6514935988612</v>
      </c>
      <c r="Q782" s="309">
        <f t="shared" si="214"/>
        <v>8.1615000000000002</v>
      </c>
      <c r="R782" s="367">
        <f t="shared" si="221"/>
        <v>140.6</v>
      </c>
      <c r="S782" s="302">
        <v>21700</v>
      </c>
      <c r="T782" s="307">
        <f t="shared" si="206"/>
        <v>1852.0625889046942</v>
      </c>
      <c r="U782" s="101">
        <f t="shared" si="215"/>
        <v>625.99715504978656</v>
      </c>
      <c r="V782" s="304">
        <f t="shared" si="216"/>
        <v>37.041251778093887</v>
      </c>
      <c r="W782" s="308">
        <v>30</v>
      </c>
      <c r="X782" s="305">
        <f t="shared" si="217"/>
        <v>2545.1009957325746</v>
      </c>
      <c r="Y782" s="309">
        <f t="shared" si="218"/>
        <v>5.4409999999999998</v>
      </c>
    </row>
    <row r="783" spans="1:25" ht="15.75" customHeight="1" x14ac:dyDescent="0.2">
      <c r="A783" s="424">
        <v>766</v>
      </c>
      <c r="B783" s="301">
        <f t="shared" si="219"/>
        <v>56.24</v>
      </c>
      <c r="C783" s="302">
        <v>21700</v>
      </c>
      <c r="D783" s="303">
        <f t="shared" si="204"/>
        <v>4630.156472261735</v>
      </c>
      <c r="E783" s="304">
        <f t="shared" si="207"/>
        <v>1564.9928876244662</v>
      </c>
      <c r="F783" s="304">
        <f t="shared" si="208"/>
        <v>92.6031294452347</v>
      </c>
      <c r="G783" s="101">
        <v>75</v>
      </c>
      <c r="H783" s="305">
        <f t="shared" si="209"/>
        <v>6362.7524893314367</v>
      </c>
      <c r="I783" s="309">
        <f t="shared" si="210"/>
        <v>13.620200000000001</v>
      </c>
      <c r="J783" s="329">
        <f t="shared" si="220"/>
        <v>93.733333333333334</v>
      </c>
      <c r="K783" s="302">
        <v>21700</v>
      </c>
      <c r="L783" s="307">
        <f t="shared" si="205"/>
        <v>2778.0938833570408</v>
      </c>
      <c r="M783" s="304">
        <f t="shared" si="211"/>
        <v>938.99573257467966</v>
      </c>
      <c r="N783" s="304">
        <f t="shared" si="212"/>
        <v>55.56187766714082</v>
      </c>
      <c r="O783" s="308">
        <v>45</v>
      </c>
      <c r="P783" s="305">
        <f t="shared" si="213"/>
        <v>3817.6514935988612</v>
      </c>
      <c r="Q783" s="309">
        <f t="shared" si="214"/>
        <v>8.1721000000000004</v>
      </c>
      <c r="R783" s="367">
        <f t="shared" si="221"/>
        <v>140.6</v>
      </c>
      <c r="S783" s="302">
        <v>21700</v>
      </c>
      <c r="T783" s="307">
        <f t="shared" si="206"/>
        <v>1852.0625889046942</v>
      </c>
      <c r="U783" s="101">
        <f t="shared" si="215"/>
        <v>625.99715504978656</v>
      </c>
      <c r="V783" s="304">
        <f t="shared" si="216"/>
        <v>37.041251778093887</v>
      </c>
      <c r="W783" s="308">
        <v>30</v>
      </c>
      <c r="X783" s="305">
        <f t="shared" si="217"/>
        <v>2545.1009957325746</v>
      </c>
      <c r="Y783" s="309">
        <f t="shared" si="218"/>
        <v>5.4481000000000002</v>
      </c>
    </row>
    <row r="784" spans="1:25" ht="15.75" customHeight="1" x14ac:dyDescent="0.2">
      <c r="A784" s="424">
        <v>767</v>
      </c>
      <c r="B784" s="301">
        <f t="shared" si="219"/>
        <v>56.24</v>
      </c>
      <c r="C784" s="302">
        <v>21700</v>
      </c>
      <c r="D784" s="303">
        <f t="shared" si="204"/>
        <v>4630.156472261735</v>
      </c>
      <c r="E784" s="304">
        <f t="shared" si="207"/>
        <v>1564.9928876244662</v>
      </c>
      <c r="F784" s="304">
        <f t="shared" si="208"/>
        <v>92.6031294452347</v>
      </c>
      <c r="G784" s="101">
        <v>75</v>
      </c>
      <c r="H784" s="305">
        <f t="shared" si="209"/>
        <v>6362.7524893314367</v>
      </c>
      <c r="I784" s="309">
        <f t="shared" si="210"/>
        <v>13.638</v>
      </c>
      <c r="J784" s="329">
        <f t="shared" si="220"/>
        <v>93.733333333333334</v>
      </c>
      <c r="K784" s="302">
        <v>21700</v>
      </c>
      <c r="L784" s="307">
        <f t="shared" si="205"/>
        <v>2778.0938833570408</v>
      </c>
      <c r="M784" s="304">
        <f t="shared" si="211"/>
        <v>938.99573257467966</v>
      </c>
      <c r="N784" s="304">
        <f t="shared" si="212"/>
        <v>55.56187766714082</v>
      </c>
      <c r="O784" s="308">
        <v>45</v>
      </c>
      <c r="P784" s="305">
        <f t="shared" si="213"/>
        <v>3817.6514935988612</v>
      </c>
      <c r="Q784" s="309">
        <f t="shared" si="214"/>
        <v>8.1828000000000003</v>
      </c>
      <c r="R784" s="367">
        <f t="shared" si="221"/>
        <v>140.6</v>
      </c>
      <c r="S784" s="302">
        <v>21700</v>
      </c>
      <c r="T784" s="307">
        <f t="shared" si="206"/>
        <v>1852.0625889046942</v>
      </c>
      <c r="U784" s="101">
        <f t="shared" si="215"/>
        <v>625.99715504978656</v>
      </c>
      <c r="V784" s="304">
        <f t="shared" si="216"/>
        <v>37.041251778093887</v>
      </c>
      <c r="W784" s="308">
        <v>30</v>
      </c>
      <c r="X784" s="305">
        <f t="shared" si="217"/>
        <v>2545.1009957325746</v>
      </c>
      <c r="Y784" s="309">
        <f t="shared" si="218"/>
        <v>5.4551999999999996</v>
      </c>
    </row>
    <row r="785" spans="1:25" ht="15.75" customHeight="1" x14ac:dyDescent="0.2">
      <c r="A785" s="424">
        <v>768</v>
      </c>
      <c r="B785" s="301">
        <f t="shared" si="219"/>
        <v>56.24</v>
      </c>
      <c r="C785" s="302">
        <v>21700</v>
      </c>
      <c r="D785" s="303">
        <f t="shared" si="204"/>
        <v>4630.156472261735</v>
      </c>
      <c r="E785" s="304">
        <f t="shared" si="207"/>
        <v>1564.9928876244662</v>
      </c>
      <c r="F785" s="304">
        <f t="shared" si="208"/>
        <v>92.6031294452347</v>
      </c>
      <c r="G785" s="101">
        <v>75</v>
      </c>
      <c r="H785" s="305">
        <f t="shared" si="209"/>
        <v>6362.7524893314367</v>
      </c>
      <c r="I785" s="309">
        <f t="shared" si="210"/>
        <v>13.655799999999999</v>
      </c>
      <c r="J785" s="329">
        <f t="shared" si="220"/>
        <v>93.733333333333334</v>
      </c>
      <c r="K785" s="302">
        <v>21700</v>
      </c>
      <c r="L785" s="307">
        <f t="shared" si="205"/>
        <v>2778.0938833570408</v>
      </c>
      <c r="M785" s="304">
        <f t="shared" si="211"/>
        <v>938.99573257467966</v>
      </c>
      <c r="N785" s="304">
        <f t="shared" si="212"/>
        <v>55.56187766714082</v>
      </c>
      <c r="O785" s="308">
        <v>45</v>
      </c>
      <c r="P785" s="305">
        <f t="shared" si="213"/>
        <v>3817.6514935988612</v>
      </c>
      <c r="Q785" s="309">
        <f t="shared" si="214"/>
        <v>8.1935000000000002</v>
      </c>
      <c r="R785" s="367">
        <f t="shared" si="221"/>
        <v>140.6</v>
      </c>
      <c r="S785" s="302">
        <v>21700</v>
      </c>
      <c r="T785" s="307">
        <f t="shared" si="206"/>
        <v>1852.0625889046942</v>
      </c>
      <c r="U785" s="101">
        <f t="shared" si="215"/>
        <v>625.99715504978656</v>
      </c>
      <c r="V785" s="304">
        <f t="shared" si="216"/>
        <v>37.041251778093887</v>
      </c>
      <c r="W785" s="308">
        <v>30</v>
      </c>
      <c r="X785" s="305">
        <f t="shared" si="217"/>
        <v>2545.1009957325746</v>
      </c>
      <c r="Y785" s="309">
        <f t="shared" si="218"/>
        <v>5.4622999999999999</v>
      </c>
    </row>
    <row r="786" spans="1:25" ht="15.75" customHeight="1" x14ac:dyDescent="0.2">
      <c r="A786" s="424">
        <v>769</v>
      </c>
      <c r="B786" s="301">
        <f t="shared" si="219"/>
        <v>56.24</v>
      </c>
      <c r="C786" s="302">
        <v>21700</v>
      </c>
      <c r="D786" s="303">
        <f t="shared" ref="D786:D849" si="222">12*(1/B786*C786)</f>
        <v>4630.156472261735</v>
      </c>
      <c r="E786" s="304">
        <f t="shared" si="207"/>
        <v>1564.9928876244662</v>
      </c>
      <c r="F786" s="304">
        <f t="shared" si="208"/>
        <v>92.6031294452347</v>
      </c>
      <c r="G786" s="101">
        <v>75</v>
      </c>
      <c r="H786" s="305">
        <f t="shared" si="209"/>
        <v>6362.7524893314367</v>
      </c>
      <c r="I786" s="309">
        <f t="shared" si="210"/>
        <v>13.673500000000001</v>
      </c>
      <c r="J786" s="329">
        <f t="shared" si="220"/>
        <v>93.733333333333334</v>
      </c>
      <c r="K786" s="302">
        <v>21700</v>
      </c>
      <c r="L786" s="307">
        <f t="shared" ref="L786:L849" si="223">12*(1/J786*K786)</f>
        <v>2778.0938833570408</v>
      </c>
      <c r="M786" s="304">
        <f t="shared" si="211"/>
        <v>938.99573257467966</v>
      </c>
      <c r="N786" s="304">
        <f t="shared" si="212"/>
        <v>55.56187766714082</v>
      </c>
      <c r="O786" s="308">
        <v>45</v>
      </c>
      <c r="P786" s="305">
        <f t="shared" si="213"/>
        <v>3817.6514935988612</v>
      </c>
      <c r="Q786" s="309">
        <f t="shared" si="214"/>
        <v>8.2041000000000004</v>
      </c>
      <c r="R786" s="367">
        <f t="shared" si="221"/>
        <v>140.6</v>
      </c>
      <c r="S786" s="302">
        <v>21700</v>
      </c>
      <c r="T786" s="307">
        <f t="shared" ref="T786:T849" si="224">12*(1/R786*S786)</f>
        <v>1852.0625889046942</v>
      </c>
      <c r="U786" s="101">
        <f t="shared" si="215"/>
        <v>625.99715504978656</v>
      </c>
      <c r="V786" s="304">
        <f t="shared" si="216"/>
        <v>37.041251778093887</v>
      </c>
      <c r="W786" s="308">
        <v>30</v>
      </c>
      <c r="X786" s="305">
        <f t="shared" si="217"/>
        <v>2545.1009957325746</v>
      </c>
      <c r="Y786" s="309">
        <f t="shared" si="218"/>
        <v>5.4694000000000003</v>
      </c>
    </row>
    <row r="787" spans="1:25" ht="15.75" customHeight="1" x14ac:dyDescent="0.2">
      <c r="A787" s="283">
        <v>770</v>
      </c>
      <c r="B787" s="301">
        <f t="shared" si="219"/>
        <v>56.24</v>
      </c>
      <c r="C787" s="302">
        <v>21700</v>
      </c>
      <c r="D787" s="303">
        <f t="shared" si="222"/>
        <v>4630.156472261735</v>
      </c>
      <c r="E787" s="304">
        <f t="shared" ref="E787:E850" si="225">D787*33.8%</f>
        <v>1564.9928876244662</v>
      </c>
      <c r="F787" s="304">
        <f t="shared" ref="F787:F850" si="226">D787*2%</f>
        <v>92.6031294452347</v>
      </c>
      <c r="G787" s="101">
        <v>75</v>
      </c>
      <c r="H787" s="305">
        <f t="shared" ref="H787:H850" si="227">SUM(D787:G787)</f>
        <v>6362.7524893314367</v>
      </c>
      <c r="I787" s="309">
        <f t="shared" ref="I787:I850" si="228">ROUND(A787/B787,4)</f>
        <v>13.6913</v>
      </c>
      <c r="J787" s="329">
        <f t="shared" si="220"/>
        <v>93.733333333333334</v>
      </c>
      <c r="K787" s="302">
        <v>21700</v>
      </c>
      <c r="L787" s="307">
        <f t="shared" si="223"/>
        <v>2778.0938833570408</v>
      </c>
      <c r="M787" s="304">
        <f t="shared" ref="M787:M850" si="229">L787*33.8%</f>
        <v>938.99573257467966</v>
      </c>
      <c r="N787" s="304">
        <f t="shared" ref="N787:N850" si="230">L787*2%</f>
        <v>55.56187766714082</v>
      </c>
      <c r="O787" s="308">
        <v>45</v>
      </c>
      <c r="P787" s="305">
        <f t="shared" ref="P787:P850" si="231">SUM(L787:O787)</f>
        <v>3817.6514935988612</v>
      </c>
      <c r="Q787" s="309">
        <f t="shared" ref="Q787:Q850" si="232">ROUND(A787/J787,4)</f>
        <v>8.2148000000000003</v>
      </c>
      <c r="R787" s="367">
        <f t="shared" si="221"/>
        <v>140.6</v>
      </c>
      <c r="S787" s="302">
        <v>21700</v>
      </c>
      <c r="T787" s="307">
        <f t="shared" si="224"/>
        <v>1852.0625889046942</v>
      </c>
      <c r="U787" s="101">
        <f t="shared" ref="U787:U850" si="233">T787*33.8%</f>
        <v>625.99715504978656</v>
      </c>
      <c r="V787" s="304">
        <f t="shared" ref="V787:V850" si="234">T787*2%</f>
        <v>37.041251778093887</v>
      </c>
      <c r="W787" s="308">
        <v>30</v>
      </c>
      <c r="X787" s="305">
        <f t="shared" ref="X787:X850" si="235">SUM(T787:W787)</f>
        <v>2545.1009957325746</v>
      </c>
      <c r="Y787" s="309">
        <f t="shared" ref="Y787:Y850" si="236">ROUND(A787/R787,4)</f>
        <v>5.4764999999999997</v>
      </c>
    </row>
    <row r="788" spans="1:25" ht="15.75" customHeight="1" x14ac:dyDescent="0.2">
      <c r="A788" s="424">
        <v>771</v>
      </c>
      <c r="B788" s="301">
        <f t="shared" si="219"/>
        <v>56.24</v>
      </c>
      <c r="C788" s="302">
        <v>21700</v>
      </c>
      <c r="D788" s="303">
        <f t="shared" si="222"/>
        <v>4630.156472261735</v>
      </c>
      <c r="E788" s="304">
        <f t="shared" si="225"/>
        <v>1564.9928876244662</v>
      </c>
      <c r="F788" s="304">
        <f t="shared" si="226"/>
        <v>92.6031294452347</v>
      </c>
      <c r="G788" s="101">
        <v>75</v>
      </c>
      <c r="H788" s="305">
        <f t="shared" si="227"/>
        <v>6362.7524893314367</v>
      </c>
      <c r="I788" s="309">
        <f t="shared" si="228"/>
        <v>13.709099999999999</v>
      </c>
      <c r="J788" s="329">
        <f t="shared" si="220"/>
        <v>93.733333333333334</v>
      </c>
      <c r="K788" s="302">
        <v>21700</v>
      </c>
      <c r="L788" s="307">
        <f t="shared" si="223"/>
        <v>2778.0938833570408</v>
      </c>
      <c r="M788" s="304">
        <f t="shared" si="229"/>
        <v>938.99573257467966</v>
      </c>
      <c r="N788" s="304">
        <f t="shared" si="230"/>
        <v>55.56187766714082</v>
      </c>
      <c r="O788" s="308">
        <v>45</v>
      </c>
      <c r="P788" s="305">
        <f t="shared" si="231"/>
        <v>3817.6514935988612</v>
      </c>
      <c r="Q788" s="309">
        <f t="shared" si="232"/>
        <v>8.2255000000000003</v>
      </c>
      <c r="R788" s="367">
        <f t="shared" si="221"/>
        <v>140.6</v>
      </c>
      <c r="S788" s="302">
        <v>21700</v>
      </c>
      <c r="T788" s="307">
        <f t="shared" si="224"/>
        <v>1852.0625889046942</v>
      </c>
      <c r="U788" s="101">
        <f t="shared" si="233"/>
        <v>625.99715504978656</v>
      </c>
      <c r="V788" s="304">
        <f t="shared" si="234"/>
        <v>37.041251778093887</v>
      </c>
      <c r="W788" s="308">
        <v>30</v>
      </c>
      <c r="X788" s="305">
        <f t="shared" si="235"/>
        <v>2545.1009957325746</v>
      </c>
      <c r="Y788" s="309">
        <f t="shared" si="236"/>
        <v>5.4836</v>
      </c>
    </row>
    <row r="789" spans="1:25" ht="15.75" customHeight="1" x14ac:dyDescent="0.2">
      <c r="A789" s="424">
        <v>772</v>
      </c>
      <c r="B789" s="301">
        <f t="shared" si="219"/>
        <v>56.24</v>
      </c>
      <c r="C789" s="302">
        <v>21700</v>
      </c>
      <c r="D789" s="303">
        <f t="shared" si="222"/>
        <v>4630.156472261735</v>
      </c>
      <c r="E789" s="304">
        <f t="shared" si="225"/>
        <v>1564.9928876244662</v>
      </c>
      <c r="F789" s="304">
        <f t="shared" si="226"/>
        <v>92.6031294452347</v>
      </c>
      <c r="G789" s="101">
        <v>75</v>
      </c>
      <c r="H789" s="305">
        <f t="shared" si="227"/>
        <v>6362.7524893314367</v>
      </c>
      <c r="I789" s="309">
        <f t="shared" si="228"/>
        <v>13.726900000000001</v>
      </c>
      <c r="J789" s="329">
        <f t="shared" si="220"/>
        <v>93.733333333333334</v>
      </c>
      <c r="K789" s="302">
        <v>21700</v>
      </c>
      <c r="L789" s="307">
        <f t="shared" si="223"/>
        <v>2778.0938833570408</v>
      </c>
      <c r="M789" s="304">
        <f t="shared" si="229"/>
        <v>938.99573257467966</v>
      </c>
      <c r="N789" s="304">
        <f t="shared" si="230"/>
        <v>55.56187766714082</v>
      </c>
      <c r="O789" s="308">
        <v>45</v>
      </c>
      <c r="P789" s="305">
        <f t="shared" si="231"/>
        <v>3817.6514935988612</v>
      </c>
      <c r="Q789" s="309">
        <f t="shared" si="232"/>
        <v>8.2361000000000004</v>
      </c>
      <c r="R789" s="367">
        <f t="shared" si="221"/>
        <v>140.6</v>
      </c>
      <c r="S789" s="302">
        <v>21700</v>
      </c>
      <c r="T789" s="307">
        <f t="shared" si="224"/>
        <v>1852.0625889046942</v>
      </c>
      <c r="U789" s="101">
        <f t="shared" si="233"/>
        <v>625.99715504978656</v>
      </c>
      <c r="V789" s="304">
        <f t="shared" si="234"/>
        <v>37.041251778093887</v>
      </c>
      <c r="W789" s="308">
        <v>30</v>
      </c>
      <c r="X789" s="305">
        <f t="shared" si="235"/>
        <v>2545.1009957325746</v>
      </c>
      <c r="Y789" s="309">
        <f t="shared" si="236"/>
        <v>5.4908000000000001</v>
      </c>
    </row>
    <row r="790" spans="1:25" ht="15.75" customHeight="1" x14ac:dyDescent="0.2">
      <c r="A790" s="424">
        <v>773</v>
      </c>
      <c r="B790" s="301">
        <f t="shared" si="219"/>
        <v>56.24</v>
      </c>
      <c r="C790" s="302">
        <v>21700</v>
      </c>
      <c r="D790" s="303">
        <f t="shared" si="222"/>
        <v>4630.156472261735</v>
      </c>
      <c r="E790" s="304">
        <f t="shared" si="225"/>
        <v>1564.9928876244662</v>
      </c>
      <c r="F790" s="304">
        <f t="shared" si="226"/>
        <v>92.6031294452347</v>
      </c>
      <c r="G790" s="101">
        <v>75</v>
      </c>
      <c r="H790" s="305">
        <f t="shared" si="227"/>
        <v>6362.7524893314367</v>
      </c>
      <c r="I790" s="309">
        <f t="shared" si="228"/>
        <v>13.7447</v>
      </c>
      <c r="J790" s="329">
        <f t="shared" si="220"/>
        <v>93.733333333333334</v>
      </c>
      <c r="K790" s="302">
        <v>21700</v>
      </c>
      <c r="L790" s="307">
        <f t="shared" si="223"/>
        <v>2778.0938833570408</v>
      </c>
      <c r="M790" s="304">
        <f t="shared" si="229"/>
        <v>938.99573257467966</v>
      </c>
      <c r="N790" s="304">
        <f t="shared" si="230"/>
        <v>55.56187766714082</v>
      </c>
      <c r="O790" s="308">
        <v>45</v>
      </c>
      <c r="P790" s="305">
        <f t="shared" si="231"/>
        <v>3817.6514935988612</v>
      </c>
      <c r="Q790" s="309">
        <f t="shared" si="232"/>
        <v>8.2468000000000004</v>
      </c>
      <c r="R790" s="367">
        <f t="shared" si="221"/>
        <v>140.6</v>
      </c>
      <c r="S790" s="302">
        <v>21700</v>
      </c>
      <c r="T790" s="307">
        <f t="shared" si="224"/>
        <v>1852.0625889046942</v>
      </c>
      <c r="U790" s="101">
        <f t="shared" si="233"/>
        <v>625.99715504978656</v>
      </c>
      <c r="V790" s="304">
        <f t="shared" si="234"/>
        <v>37.041251778093887</v>
      </c>
      <c r="W790" s="308">
        <v>30</v>
      </c>
      <c r="X790" s="305">
        <f t="shared" si="235"/>
        <v>2545.1009957325746</v>
      </c>
      <c r="Y790" s="309">
        <f t="shared" si="236"/>
        <v>5.4978999999999996</v>
      </c>
    </row>
    <row r="791" spans="1:25" ht="15.75" customHeight="1" x14ac:dyDescent="0.2">
      <c r="A791" s="424">
        <v>774</v>
      </c>
      <c r="B791" s="301">
        <f t="shared" si="219"/>
        <v>56.24</v>
      </c>
      <c r="C791" s="302">
        <v>21700</v>
      </c>
      <c r="D791" s="303">
        <f t="shared" si="222"/>
        <v>4630.156472261735</v>
      </c>
      <c r="E791" s="304">
        <f t="shared" si="225"/>
        <v>1564.9928876244662</v>
      </c>
      <c r="F791" s="304">
        <f t="shared" si="226"/>
        <v>92.6031294452347</v>
      </c>
      <c r="G791" s="101">
        <v>75</v>
      </c>
      <c r="H791" s="305">
        <f t="shared" si="227"/>
        <v>6362.7524893314367</v>
      </c>
      <c r="I791" s="309">
        <f t="shared" si="228"/>
        <v>13.7624</v>
      </c>
      <c r="J791" s="329">
        <f t="shared" si="220"/>
        <v>93.733333333333334</v>
      </c>
      <c r="K791" s="302">
        <v>21700</v>
      </c>
      <c r="L791" s="307">
        <f t="shared" si="223"/>
        <v>2778.0938833570408</v>
      </c>
      <c r="M791" s="304">
        <f t="shared" si="229"/>
        <v>938.99573257467966</v>
      </c>
      <c r="N791" s="304">
        <f t="shared" si="230"/>
        <v>55.56187766714082</v>
      </c>
      <c r="O791" s="308">
        <v>45</v>
      </c>
      <c r="P791" s="305">
        <f t="shared" si="231"/>
        <v>3817.6514935988612</v>
      </c>
      <c r="Q791" s="309">
        <f t="shared" si="232"/>
        <v>8.2575000000000003</v>
      </c>
      <c r="R791" s="367">
        <f t="shared" si="221"/>
        <v>140.6</v>
      </c>
      <c r="S791" s="302">
        <v>21700</v>
      </c>
      <c r="T791" s="307">
        <f t="shared" si="224"/>
        <v>1852.0625889046942</v>
      </c>
      <c r="U791" s="101">
        <f t="shared" si="233"/>
        <v>625.99715504978656</v>
      </c>
      <c r="V791" s="304">
        <f t="shared" si="234"/>
        <v>37.041251778093887</v>
      </c>
      <c r="W791" s="308">
        <v>30</v>
      </c>
      <c r="X791" s="305">
        <f t="shared" si="235"/>
        <v>2545.1009957325746</v>
      </c>
      <c r="Y791" s="309">
        <f t="shared" si="236"/>
        <v>5.5049999999999999</v>
      </c>
    </row>
    <row r="792" spans="1:25" ht="15.75" customHeight="1" x14ac:dyDescent="0.2">
      <c r="A792" s="424">
        <v>775</v>
      </c>
      <c r="B792" s="301">
        <f t="shared" si="219"/>
        <v>56.24</v>
      </c>
      <c r="C792" s="302">
        <v>21700</v>
      </c>
      <c r="D792" s="303">
        <f t="shared" si="222"/>
        <v>4630.156472261735</v>
      </c>
      <c r="E792" s="304">
        <f t="shared" si="225"/>
        <v>1564.9928876244662</v>
      </c>
      <c r="F792" s="304">
        <f t="shared" si="226"/>
        <v>92.6031294452347</v>
      </c>
      <c r="G792" s="101">
        <v>75</v>
      </c>
      <c r="H792" s="305">
        <f t="shared" si="227"/>
        <v>6362.7524893314367</v>
      </c>
      <c r="I792" s="309">
        <f t="shared" si="228"/>
        <v>13.780200000000001</v>
      </c>
      <c r="J792" s="329">
        <f t="shared" si="220"/>
        <v>93.733333333333334</v>
      </c>
      <c r="K792" s="302">
        <v>21700</v>
      </c>
      <c r="L792" s="307">
        <f t="shared" si="223"/>
        <v>2778.0938833570408</v>
      </c>
      <c r="M792" s="304">
        <f t="shared" si="229"/>
        <v>938.99573257467966</v>
      </c>
      <c r="N792" s="304">
        <f t="shared" si="230"/>
        <v>55.56187766714082</v>
      </c>
      <c r="O792" s="308">
        <v>45</v>
      </c>
      <c r="P792" s="305">
        <f t="shared" si="231"/>
        <v>3817.6514935988612</v>
      </c>
      <c r="Q792" s="309">
        <f t="shared" si="232"/>
        <v>8.2681000000000004</v>
      </c>
      <c r="R792" s="367">
        <f t="shared" si="221"/>
        <v>140.6</v>
      </c>
      <c r="S792" s="302">
        <v>21700</v>
      </c>
      <c r="T792" s="307">
        <f t="shared" si="224"/>
        <v>1852.0625889046942</v>
      </c>
      <c r="U792" s="101">
        <f t="shared" si="233"/>
        <v>625.99715504978656</v>
      </c>
      <c r="V792" s="304">
        <f t="shared" si="234"/>
        <v>37.041251778093887</v>
      </c>
      <c r="W792" s="308">
        <v>30</v>
      </c>
      <c r="X792" s="305">
        <f t="shared" si="235"/>
        <v>2545.1009957325746</v>
      </c>
      <c r="Y792" s="309">
        <f t="shared" si="236"/>
        <v>5.5121000000000002</v>
      </c>
    </row>
    <row r="793" spans="1:25" ht="15.75" customHeight="1" x14ac:dyDescent="0.2">
      <c r="A793" s="424">
        <v>776</v>
      </c>
      <c r="B793" s="301">
        <f t="shared" si="219"/>
        <v>56.24</v>
      </c>
      <c r="C793" s="302">
        <v>21700</v>
      </c>
      <c r="D793" s="303">
        <f t="shared" si="222"/>
        <v>4630.156472261735</v>
      </c>
      <c r="E793" s="304">
        <f t="shared" si="225"/>
        <v>1564.9928876244662</v>
      </c>
      <c r="F793" s="304">
        <f t="shared" si="226"/>
        <v>92.6031294452347</v>
      </c>
      <c r="G793" s="101">
        <v>75</v>
      </c>
      <c r="H793" s="305">
        <f t="shared" si="227"/>
        <v>6362.7524893314367</v>
      </c>
      <c r="I793" s="309">
        <f t="shared" si="228"/>
        <v>13.798</v>
      </c>
      <c r="J793" s="329">
        <f t="shared" si="220"/>
        <v>93.733333333333334</v>
      </c>
      <c r="K793" s="302">
        <v>21700</v>
      </c>
      <c r="L793" s="307">
        <f t="shared" si="223"/>
        <v>2778.0938833570408</v>
      </c>
      <c r="M793" s="304">
        <f t="shared" si="229"/>
        <v>938.99573257467966</v>
      </c>
      <c r="N793" s="304">
        <f t="shared" si="230"/>
        <v>55.56187766714082</v>
      </c>
      <c r="O793" s="308">
        <v>45</v>
      </c>
      <c r="P793" s="305">
        <f t="shared" si="231"/>
        <v>3817.6514935988612</v>
      </c>
      <c r="Q793" s="309">
        <f t="shared" si="232"/>
        <v>8.2788000000000004</v>
      </c>
      <c r="R793" s="367">
        <f t="shared" si="221"/>
        <v>140.6</v>
      </c>
      <c r="S793" s="302">
        <v>21700</v>
      </c>
      <c r="T793" s="307">
        <f t="shared" si="224"/>
        <v>1852.0625889046942</v>
      </c>
      <c r="U793" s="101">
        <f t="shared" si="233"/>
        <v>625.99715504978656</v>
      </c>
      <c r="V793" s="304">
        <f t="shared" si="234"/>
        <v>37.041251778093887</v>
      </c>
      <c r="W793" s="308">
        <v>30</v>
      </c>
      <c r="X793" s="305">
        <f t="shared" si="235"/>
        <v>2545.1009957325746</v>
      </c>
      <c r="Y793" s="309">
        <f t="shared" si="236"/>
        <v>5.5191999999999997</v>
      </c>
    </row>
    <row r="794" spans="1:25" ht="15.75" customHeight="1" x14ac:dyDescent="0.2">
      <c r="A794" s="424">
        <v>777</v>
      </c>
      <c r="B794" s="301">
        <f t="shared" si="219"/>
        <v>56.24</v>
      </c>
      <c r="C794" s="302">
        <v>21700</v>
      </c>
      <c r="D794" s="303">
        <f t="shared" si="222"/>
        <v>4630.156472261735</v>
      </c>
      <c r="E794" s="304">
        <f t="shared" si="225"/>
        <v>1564.9928876244662</v>
      </c>
      <c r="F794" s="304">
        <f t="shared" si="226"/>
        <v>92.6031294452347</v>
      </c>
      <c r="G794" s="101">
        <v>75</v>
      </c>
      <c r="H794" s="305">
        <f t="shared" si="227"/>
        <v>6362.7524893314367</v>
      </c>
      <c r="I794" s="309">
        <f t="shared" si="228"/>
        <v>13.815799999999999</v>
      </c>
      <c r="J794" s="329">
        <f t="shared" si="220"/>
        <v>93.733333333333334</v>
      </c>
      <c r="K794" s="302">
        <v>21700</v>
      </c>
      <c r="L794" s="307">
        <f t="shared" si="223"/>
        <v>2778.0938833570408</v>
      </c>
      <c r="M794" s="304">
        <f t="shared" si="229"/>
        <v>938.99573257467966</v>
      </c>
      <c r="N794" s="304">
        <f t="shared" si="230"/>
        <v>55.56187766714082</v>
      </c>
      <c r="O794" s="308">
        <v>45</v>
      </c>
      <c r="P794" s="305">
        <f t="shared" si="231"/>
        <v>3817.6514935988612</v>
      </c>
      <c r="Q794" s="309">
        <f t="shared" si="232"/>
        <v>8.2895000000000003</v>
      </c>
      <c r="R794" s="367">
        <f t="shared" si="221"/>
        <v>140.6</v>
      </c>
      <c r="S794" s="302">
        <v>21700</v>
      </c>
      <c r="T794" s="307">
        <f t="shared" si="224"/>
        <v>1852.0625889046942</v>
      </c>
      <c r="U794" s="101">
        <f t="shared" si="233"/>
        <v>625.99715504978656</v>
      </c>
      <c r="V794" s="304">
        <f t="shared" si="234"/>
        <v>37.041251778093887</v>
      </c>
      <c r="W794" s="308">
        <v>30</v>
      </c>
      <c r="X794" s="305">
        <f t="shared" si="235"/>
        <v>2545.1009957325746</v>
      </c>
      <c r="Y794" s="309">
        <f t="shared" si="236"/>
        <v>5.5263</v>
      </c>
    </row>
    <row r="795" spans="1:25" ht="15.75" customHeight="1" x14ac:dyDescent="0.2">
      <c r="A795" s="424">
        <v>778</v>
      </c>
      <c r="B795" s="301">
        <f t="shared" si="219"/>
        <v>56.24</v>
      </c>
      <c r="C795" s="302">
        <v>21700</v>
      </c>
      <c r="D795" s="303">
        <f t="shared" si="222"/>
        <v>4630.156472261735</v>
      </c>
      <c r="E795" s="304">
        <f t="shared" si="225"/>
        <v>1564.9928876244662</v>
      </c>
      <c r="F795" s="304">
        <f t="shared" si="226"/>
        <v>92.6031294452347</v>
      </c>
      <c r="G795" s="101">
        <v>75</v>
      </c>
      <c r="H795" s="305">
        <f t="shared" si="227"/>
        <v>6362.7524893314367</v>
      </c>
      <c r="I795" s="309">
        <f t="shared" si="228"/>
        <v>13.833600000000001</v>
      </c>
      <c r="J795" s="329">
        <f t="shared" si="220"/>
        <v>93.733333333333334</v>
      </c>
      <c r="K795" s="302">
        <v>21700</v>
      </c>
      <c r="L795" s="307">
        <f t="shared" si="223"/>
        <v>2778.0938833570408</v>
      </c>
      <c r="M795" s="304">
        <f t="shared" si="229"/>
        <v>938.99573257467966</v>
      </c>
      <c r="N795" s="304">
        <f t="shared" si="230"/>
        <v>55.56187766714082</v>
      </c>
      <c r="O795" s="308">
        <v>45</v>
      </c>
      <c r="P795" s="305">
        <f t="shared" si="231"/>
        <v>3817.6514935988612</v>
      </c>
      <c r="Q795" s="309">
        <f t="shared" si="232"/>
        <v>8.3001000000000005</v>
      </c>
      <c r="R795" s="367">
        <f t="shared" si="221"/>
        <v>140.6</v>
      </c>
      <c r="S795" s="302">
        <v>21700</v>
      </c>
      <c r="T795" s="307">
        <f t="shared" si="224"/>
        <v>1852.0625889046942</v>
      </c>
      <c r="U795" s="101">
        <f t="shared" si="233"/>
        <v>625.99715504978656</v>
      </c>
      <c r="V795" s="304">
        <f t="shared" si="234"/>
        <v>37.041251778093887</v>
      </c>
      <c r="W795" s="308">
        <v>30</v>
      </c>
      <c r="X795" s="305">
        <f t="shared" si="235"/>
        <v>2545.1009957325746</v>
      </c>
      <c r="Y795" s="309">
        <f t="shared" si="236"/>
        <v>5.5334000000000003</v>
      </c>
    </row>
    <row r="796" spans="1:25" ht="15.75" customHeight="1" x14ac:dyDescent="0.2">
      <c r="A796" s="424">
        <v>779</v>
      </c>
      <c r="B796" s="301">
        <f t="shared" si="219"/>
        <v>56.24</v>
      </c>
      <c r="C796" s="302">
        <v>21700</v>
      </c>
      <c r="D796" s="303">
        <f t="shared" si="222"/>
        <v>4630.156472261735</v>
      </c>
      <c r="E796" s="304">
        <f t="shared" si="225"/>
        <v>1564.9928876244662</v>
      </c>
      <c r="F796" s="304">
        <f t="shared" si="226"/>
        <v>92.6031294452347</v>
      </c>
      <c r="G796" s="101">
        <v>75</v>
      </c>
      <c r="H796" s="305">
        <f t="shared" si="227"/>
        <v>6362.7524893314367</v>
      </c>
      <c r="I796" s="309">
        <f t="shared" si="228"/>
        <v>13.8514</v>
      </c>
      <c r="J796" s="329">
        <f t="shared" si="220"/>
        <v>93.733333333333334</v>
      </c>
      <c r="K796" s="302">
        <v>21700</v>
      </c>
      <c r="L796" s="307">
        <f t="shared" si="223"/>
        <v>2778.0938833570408</v>
      </c>
      <c r="M796" s="304">
        <f t="shared" si="229"/>
        <v>938.99573257467966</v>
      </c>
      <c r="N796" s="304">
        <f t="shared" si="230"/>
        <v>55.56187766714082</v>
      </c>
      <c r="O796" s="308">
        <v>45</v>
      </c>
      <c r="P796" s="305">
        <f t="shared" si="231"/>
        <v>3817.6514935988612</v>
      </c>
      <c r="Q796" s="309">
        <f t="shared" si="232"/>
        <v>8.3108000000000004</v>
      </c>
      <c r="R796" s="367">
        <f t="shared" si="221"/>
        <v>140.6</v>
      </c>
      <c r="S796" s="302">
        <v>21700</v>
      </c>
      <c r="T796" s="307">
        <f t="shared" si="224"/>
        <v>1852.0625889046942</v>
      </c>
      <c r="U796" s="101">
        <f t="shared" si="233"/>
        <v>625.99715504978656</v>
      </c>
      <c r="V796" s="304">
        <f t="shared" si="234"/>
        <v>37.041251778093887</v>
      </c>
      <c r="W796" s="308">
        <v>30</v>
      </c>
      <c r="X796" s="305">
        <f t="shared" si="235"/>
        <v>2545.1009957325746</v>
      </c>
      <c r="Y796" s="309">
        <f t="shared" si="236"/>
        <v>5.5404999999999998</v>
      </c>
    </row>
    <row r="797" spans="1:25" ht="15.75" customHeight="1" x14ac:dyDescent="0.2">
      <c r="A797" s="283">
        <v>780</v>
      </c>
      <c r="B797" s="301">
        <f t="shared" si="219"/>
        <v>56.24</v>
      </c>
      <c r="C797" s="302">
        <v>21700</v>
      </c>
      <c r="D797" s="303">
        <f t="shared" si="222"/>
        <v>4630.156472261735</v>
      </c>
      <c r="E797" s="304">
        <f t="shared" si="225"/>
        <v>1564.9928876244662</v>
      </c>
      <c r="F797" s="304">
        <f t="shared" si="226"/>
        <v>92.6031294452347</v>
      </c>
      <c r="G797" s="101">
        <v>75</v>
      </c>
      <c r="H797" s="305">
        <f t="shared" si="227"/>
        <v>6362.7524893314367</v>
      </c>
      <c r="I797" s="309">
        <f t="shared" si="228"/>
        <v>13.8691</v>
      </c>
      <c r="J797" s="329">
        <f t="shared" si="220"/>
        <v>93.733333333333334</v>
      </c>
      <c r="K797" s="302">
        <v>21700</v>
      </c>
      <c r="L797" s="307">
        <f t="shared" si="223"/>
        <v>2778.0938833570408</v>
      </c>
      <c r="M797" s="304">
        <f t="shared" si="229"/>
        <v>938.99573257467966</v>
      </c>
      <c r="N797" s="304">
        <f t="shared" si="230"/>
        <v>55.56187766714082</v>
      </c>
      <c r="O797" s="308">
        <v>45</v>
      </c>
      <c r="P797" s="305">
        <f t="shared" si="231"/>
        <v>3817.6514935988612</v>
      </c>
      <c r="Q797" s="309">
        <f t="shared" si="232"/>
        <v>8.3215000000000003</v>
      </c>
      <c r="R797" s="367">
        <f t="shared" si="221"/>
        <v>140.6</v>
      </c>
      <c r="S797" s="302">
        <v>21700</v>
      </c>
      <c r="T797" s="307">
        <f t="shared" si="224"/>
        <v>1852.0625889046942</v>
      </c>
      <c r="U797" s="101">
        <f t="shared" si="233"/>
        <v>625.99715504978656</v>
      </c>
      <c r="V797" s="304">
        <f t="shared" si="234"/>
        <v>37.041251778093887</v>
      </c>
      <c r="W797" s="308">
        <v>30</v>
      </c>
      <c r="X797" s="305">
        <f t="shared" si="235"/>
        <v>2545.1009957325746</v>
      </c>
      <c r="Y797" s="309">
        <f t="shared" si="236"/>
        <v>5.5476999999999999</v>
      </c>
    </row>
    <row r="798" spans="1:25" ht="15.75" customHeight="1" x14ac:dyDescent="0.2">
      <c r="A798" s="424">
        <v>781</v>
      </c>
      <c r="B798" s="301">
        <f t="shared" si="219"/>
        <v>56.24</v>
      </c>
      <c r="C798" s="302">
        <v>21700</v>
      </c>
      <c r="D798" s="303">
        <f t="shared" si="222"/>
        <v>4630.156472261735</v>
      </c>
      <c r="E798" s="304">
        <f t="shared" si="225"/>
        <v>1564.9928876244662</v>
      </c>
      <c r="F798" s="304">
        <f t="shared" si="226"/>
        <v>92.6031294452347</v>
      </c>
      <c r="G798" s="101">
        <v>75</v>
      </c>
      <c r="H798" s="305">
        <f t="shared" si="227"/>
        <v>6362.7524893314367</v>
      </c>
      <c r="I798" s="309">
        <f t="shared" si="228"/>
        <v>13.886900000000001</v>
      </c>
      <c r="J798" s="329">
        <f t="shared" si="220"/>
        <v>93.733333333333334</v>
      </c>
      <c r="K798" s="302">
        <v>21700</v>
      </c>
      <c r="L798" s="307">
        <f t="shared" si="223"/>
        <v>2778.0938833570408</v>
      </c>
      <c r="M798" s="304">
        <f t="shared" si="229"/>
        <v>938.99573257467966</v>
      </c>
      <c r="N798" s="304">
        <f t="shared" si="230"/>
        <v>55.56187766714082</v>
      </c>
      <c r="O798" s="308">
        <v>45</v>
      </c>
      <c r="P798" s="305">
        <f t="shared" si="231"/>
        <v>3817.6514935988612</v>
      </c>
      <c r="Q798" s="309">
        <f t="shared" si="232"/>
        <v>8.3321000000000005</v>
      </c>
      <c r="R798" s="367">
        <f t="shared" si="221"/>
        <v>140.6</v>
      </c>
      <c r="S798" s="302">
        <v>21700</v>
      </c>
      <c r="T798" s="307">
        <f t="shared" si="224"/>
        <v>1852.0625889046942</v>
      </c>
      <c r="U798" s="101">
        <f t="shared" si="233"/>
        <v>625.99715504978656</v>
      </c>
      <c r="V798" s="304">
        <f t="shared" si="234"/>
        <v>37.041251778093887</v>
      </c>
      <c r="W798" s="308">
        <v>30</v>
      </c>
      <c r="X798" s="305">
        <f t="shared" si="235"/>
        <v>2545.1009957325746</v>
      </c>
      <c r="Y798" s="309">
        <f t="shared" si="236"/>
        <v>5.5548000000000002</v>
      </c>
    </row>
    <row r="799" spans="1:25" ht="15.75" customHeight="1" x14ac:dyDescent="0.2">
      <c r="A799" s="424">
        <v>782</v>
      </c>
      <c r="B799" s="301">
        <f t="shared" si="219"/>
        <v>56.24</v>
      </c>
      <c r="C799" s="302">
        <v>21700</v>
      </c>
      <c r="D799" s="303">
        <f t="shared" si="222"/>
        <v>4630.156472261735</v>
      </c>
      <c r="E799" s="304">
        <f t="shared" si="225"/>
        <v>1564.9928876244662</v>
      </c>
      <c r="F799" s="304">
        <f t="shared" si="226"/>
        <v>92.6031294452347</v>
      </c>
      <c r="G799" s="101">
        <v>75</v>
      </c>
      <c r="H799" s="305">
        <f t="shared" si="227"/>
        <v>6362.7524893314367</v>
      </c>
      <c r="I799" s="309">
        <f t="shared" si="228"/>
        <v>13.9047</v>
      </c>
      <c r="J799" s="329">
        <f t="shared" si="220"/>
        <v>93.733333333333334</v>
      </c>
      <c r="K799" s="302">
        <v>21700</v>
      </c>
      <c r="L799" s="307">
        <f t="shared" si="223"/>
        <v>2778.0938833570408</v>
      </c>
      <c r="M799" s="304">
        <f t="shared" si="229"/>
        <v>938.99573257467966</v>
      </c>
      <c r="N799" s="304">
        <f t="shared" si="230"/>
        <v>55.56187766714082</v>
      </c>
      <c r="O799" s="308">
        <v>45</v>
      </c>
      <c r="P799" s="305">
        <f t="shared" si="231"/>
        <v>3817.6514935988612</v>
      </c>
      <c r="Q799" s="309">
        <f t="shared" si="232"/>
        <v>8.3428000000000004</v>
      </c>
      <c r="R799" s="367">
        <f t="shared" si="221"/>
        <v>140.6</v>
      </c>
      <c r="S799" s="302">
        <v>21700</v>
      </c>
      <c r="T799" s="307">
        <f t="shared" si="224"/>
        <v>1852.0625889046942</v>
      </c>
      <c r="U799" s="101">
        <f t="shared" si="233"/>
        <v>625.99715504978656</v>
      </c>
      <c r="V799" s="304">
        <f t="shared" si="234"/>
        <v>37.041251778093887</v>
      </c>
      <c r="W799" s="308">
        <v>30</v>
      </c>
      <c r="X799" s="305">
        <f t="shared" si="235"/>
        <v>2545.1009957325746</v>
      </c>
      <c r="Y799" s="309">
        <f t="shared" si="236"/>
        <v>5.5618999999999996</v>
      </c>
    </row>
    <row r="800" spans="1:25" ht="15.75" customHeight="1" x14ac:dyDescent="0.2">
      <c r="A800" s="424">
        <v>783</v>
      </c>
      <c r="B800" s="301">
        <f t="shared" si="219"/>
        <v>56.24</v>
      </c>
      <c r="C800" s="302">
        <v>21700</v>
      </c>
      <c r="D800" s="303">
        <f t="shared" si="222"/>
        <v>4630.156472261735</v>
      </c>
      <c r="E800" s="304">
        <f t="shared" si="225"/>
        <v>1564.9928876244662</v>
      </c>
      <c r="F800" s="304">
        <f t="shared" si="226"/>
        <v>92.6031294452347</v>
      </c>
      <c r="G800" s="101">
        <v>75</v>
      </c>
      <c r="H800" s="305">
        <f t="shared" si="227"/>
        <v>6362.7524893314367</v>
      </c>
      <c r="I800" s="309">
        <f t="shared" si="228"/>
        <v>13.922499999999999</v>
      </c>
      <c r="J800" s="329">
        <f t="shared" si="220"/>
        <v>93.733333333333334</v>
      </c>
      <c r="K800" s="302">
        <v>21700</v>
      </c>
      <c r="L800" s="307">
        <f t="shared" si="223"/>
        <v>2778.0938833570408</v>
      </c>
      <c r="M800" s="304">
        <f t="shared" si="229"/>
        <v>938.99573257467966</v>
      </c>
      <c r="N800" s="304">
        <f t="shared" si="230"/>
        <v>55.56187766714082</v>
      </c>
      <c r="O800" s="308">
        <v>45</v>
      </c>
      <c r="P800" s="305">
        <f t="shared" si="231"/>
        <v>3817.6514935988612</v>
      </c>
      <c r="Q800" s="309">
        <f t="shared" si="232"/>
        <v>8.3535000000000004</v>
      </c>
      <c r="R800" s="367">
        <f t="shared" si="221"/>
        <v>140.6</v>
      </c>
      <c r="S800" s="302">
        <v>21700</v>
      </c>
      <c r="T800" s="307">
        <f t="shared" si="224"/>
        <v>1852.0625889046942</v>
      </c>
      <c r="U800" s="101">
        <f t="shared" si="233"/>
        <v>625.99715504978656</v>
      </c>
      <c r="V800" s="304">
        <f t="shared" si="234"/>
        <v>37.041251778093887</v>
      </c>
      <c r="W800" s="308">
        <v>30</v>
      </c>
      <c r="X800" s="305">
        <f t="shared" si="235"/>
        <v>2545.1009957325746</v>
      </c>
      <c r="Y800" s="309">
        <f t="shared" si="236"/>
        <v>5.569</v>
      </c>
    </row>
    <row r="801" spans="1:25" ht="15.75" customHeight="1" x14ac:dyDescent="0.2">
      <c r="A801" s="424">
        <v>784</v>
      </c>
      <c r="B801" s="301">
        <f t="shared" si="219"/>
        <v>56.24</v>
      </c>
      <c r="C801" s="302">
        <v>21700</v>
      </c>
      <c r="D801" s="303">
        <f t="shared" si="222"/>
        <v>4630.156472261735</v>
      </c>
      <c r="E801" s="304">
        <f t="shared" si="225"/>
        <v>1564.9928876244662</v>
      </c>
      <c r="F801" s="304">
        <f t="shared" si="226"/>
        <v>92.6031294452347</v>
      </c>
      <c r="G801" s="101">
        <v>75</v>
      </c>
      <c r="H801" s="305">
        <f t="shared" si="227"/>
        <v>6362.7524893314367</v>
      </c>
      <c r="I801" s="309">
        <f t="shared" si="228"/>
        <v>13.940300000000001</v>
      </c>
      <c r="J801" s="329">
        <f t="shared" si="220"/>
        <v>93.733333333333334</v>
      </c>
      <c r="K801" s="302">
        <v>21700</v>
      </c>
      <c r="L801" s="307">
        <f t="shared" si="223"/>
        <v>2778.0938833570408</v>
      </c>
      <c r="M801" s="304">
        <f t="shared" si="229"/>
        <v>938.99573257467966</v>
      </c>
      <c r="N801" s="304">
        <f t="shared" si="230"/>
        <v>55.56187766714082</v>
      </c>
      <c r="O801" s="308">
        <v>45</v>
      </c>
      <c r="P801" s="305">
        <f t="shared" si="231"/>
        <v>3817.6514935988612</v>
      </c>
      <c r="Q801" s="309">
        <f t="shared" si="232"/>
        <v>8.3642000000000003</v>
      </c>
      <c r="R801" s="367">
        <f t="shared" si="221"/>
        <v>140.6</v>
      </c>
      <c r="S801" s="302">
        <v>21700</v>
      </c>
      <c r="T801" s="307">
        <f t="shared" si="224"/>
        <v>1852.0625889046942</v>
      </c>
      <c r="U801" s="101">
        <f t="shared" si="233"/>
        <v>625.99715504978656</v>
      </c>
      <c r="V801" s="304">
        <f t="shared" si="234"/>
        <v>37.041251778093887</v>
      </c>
      <c r="W801" s="308">
        <v>30</v>
      </c>
      <c r="X801" s="305">
        <f t="shared" si="235"/>
        <v>2545.1009957325746</v>
      </c>
      <c r="Y801" s="309">
        <f t="shared" si="236"/>
        <v>5.5761000000000003</v>
      </c>
    </row>
    <row r="802" spans="1:25" ht="15.75" customHeight="1" x14ac:dyDescent="0.2">
      <c r="A802" s="424">
        <v>785</v>
      </c>
      <c r="B802" s="301">
        <f t="shared" si="219"/>
        <v>56.24</v>
      </c>
      <c r="C802" s="302">
        <v>21700</v>
      </c>
      <c r="D802" s="303">
        <f t="shared" si="222"/>
        <v>4630.156472261735</v>
      </c>
      <c r="E802" s="304">
        <f t="shared" si="225"/>
        <v>1564.9928876244662</v>
      </c>
      <c r="F802" s="304">
        <f t="shared" si="226"/>
        <v>92.6031294452347</v>
      </c>
      <c r="G802" s="101">
        <v>75</v>
      </c>
      <c r="H802" s="305">
        <f t="shared" si="227"/>
        <v>6362.7524893314367</v>
      </c>
      <c r="I802" s="309">
        <f t="shared" si="228"/>
        <v>13.958</v>
      </c>
      <c r="J802" s="329">
        <f t="shared" si="220"/>
        <v>93.733333333333334</v>
      </c>
      <c r="K802" s="302">
        <v>21700</v>
      </c>
      <c r="L802" s="307">
        <f t="shared" si="223"/>
        <v>2778.0938833570408</v>
      </c>
      <c r="M802" s="304">
        <f t="shared" si="229"/>
        <v>938.99573257467966</v>
      </c>
      <c r="N802" s="304">
        <f t="shared" si="230"/>
        <v>55.56187766714082</v>
      </c>
      <c r="O802" s="308">
        <v>45</v>
      </c>
      <c r="P802" s="305">
        <f t="shared" si="231"/>
        <v>3817.6514935988612</v>
      </c>
      <c r="Q802" s="309">
        <f t="shared" si="232"/>
        <v>8.3748000000000005</v>
      </c>
      <c r="R802" s="367">
        <f t="shared" si="221"/>
        <v>140.6</v>
      </c>
      <c r="S802" s="302">
        <v>21700</v>
      </c>
      <c r="T802" s="307">
        <f t="shared" si="224"/>
        <v>1852.0625889046942</v>
      </c>
      <c r="U802" s="101">
        <f t="shared" si="233"/>
        <v>625.99715504978656</v>
      </c>
      <c r="V802" s="304">
        <f t="shared" si="234"/>
        <v>37.041251778093887</v>
      </c>
      <c r="W802" s="308">
        <v>30</v>
      </c>
      <c r="X802" s="305">
        <f t="shared" si="235"/>
        <v>2545.1009957325746</v>
      </c>
      <c r="Y802" s="309">
        <f t="shared" si="236"/>
        <v>5.5831999999999997</v>
      </c>
    </row>
    <row r="803" spans="1:25" ht="15.75" customHeight="1" x14ac:dyDescent="0.2">
      <c r="A803" s="424">
        <v>786</v>
      </c>
      <c r="B803" s="301">
        <f t="shared" si="219"/>
        <v>56.24</v>
      </c>
      <c r="C803" s="302">
        <v>21700</v>
      </c>
      <c r="D803" s="303">
        <f t="shared" si="222"/>
        <v>4630.156472261735</v>
      </c>
      <c r="E803" s="304">
        <f t="shared" si="225"/>
        <v>1564.9928876244662</v>
      </c>
      <c r="F803" s="304">
        <f t="shared" si="226"/>
        <v>92.6031294452347</v>
      </c>
      <c r="G803" s="101">
        <v>75</v>
      </c>
      <c r="H803" s="305">
        <f t="shared" si="227"/>
        <v>6362.7524893314367</v>
      </c>
      <c r="I803" s="309">
        <f t="shared" si="228"/>
        <v>13.9758</v>
      </c>
      <c r="J803" s="329">
        <f t="shared" si="220"/>
        <v>93.733333333333334</v>
      </c>
      <c r="K803" s="302">
        <v>21700</v>
      </c>
      <c r="L803" s="307">
        <f t="shared" si="223"/>
        <v>2778.0938833570408</v>
      </c>
      <c r="M803" s="304">
        <f t="shared" si="229"/>
        <v>938.99573257467966</v>
      </c>
      <c r="N803" s="304">
        <f t="shared" si="230"/>
        <v>55.56187766714082</v>
      </c>
      <c r="O803" s="308">
        <v>45</v>
      </c>
      <c r="P803" s="305">
        <f t="shared" si="231"/>
        <v>3817.6514935988612</v>
      </c>
      <c r="Q803" s="309">
        <f t="shared" si="232"/>
        <v>8.3855000000000004</v>
      </c>
      <c r="R803" s="367">
        <f t="shared" si="221"/>
        <v>140.6</v>
      </c>
      <c r="S803" s="302">
        <v>21700</v>
      </c>
      <c r="T803" s="307">
        <f t="shared" si="224"/>
        <v>1852.0625889046942</v>
      </c>
      <c r="U803" s="101">
        <f t="shared" si="233"/>
        <v>625.99715504978656</v>
      </c>
      <c r="V803" s="304">
        <f t="shared" si="234"/>
        <v>37.041251778093887</v>
      </c>
      <c r="W803" s="308">
        <v>30</v>
      </c>
      <c r="X803" s="305">
        <f t="shared" si="235"/>
        <v>2545.1009957325746</v>
      </c>
      <c r="Y803" s="309">
        <f t="shared" si="236"/>
        <v>5.5903</v>
      </c>
    </row>
    <row r="804" spans="1:25" ht="15.75" customHeight="1" x14ac:dyDescent="0.2">
      <c r="A804" s="424">
        <v>787</v>
      </c>
      <c r="B804" s="301">
        <f t="shared" si="219"/>
        <v>56.24</v>
      </c>
      <c r="C804" s="302">
        <v>21700</v>
      </c>
      <c r="D804" s="303">
        <f t="shared" si="222"/>
        <v>4630.156472261735</v>
      </c>
      <c r="E804" s="304">
        <f t="shared" si="225"/>
        <v>1564.9928876244662</v>
      </c>
      <c r="F804" s="304">
        <f t="shared" si="226"/>
        <v>92.6031294452347</v>
      </c>
      <c r="G804" s="101">
        <v>75</v>
      </c>
      <c r="H804" s="305">
        <f t="shared" si="227"/>
        <v>6362.7524893314367</v>
      </c>
      <c r="I804" s="309">
        <f t="shared" si="228"/>
        <v>13.993600000000001</v>
      </c>
      <c r="J804" s="329">
        <f t="shared" si="220"/>
        <v>93.733333333333334</v>
      </c>
      <c r="K804" s="302">
        <v>21700</v>
      </c>
      <c r="L804" s="307">
        <f t="shared" si="223"/>
        <v>2778.0938833570408</v>
      </c>
      <c r="M804" s="304">
        <f t="shared" si="229"/>
        <v>938.99573257467966</v>
      </c>
      <c r="N804" s="304">
        <f t="shared" si="230"/>
        <v>55.56187766714082</v>
      </c>
      <c r="O804" s="308">
        <v>45</v>
      </c>
      <c r="P804" s="305">
        <f t="shared" si="231"/>
        <v>3817.6514935988612</v>
      </c>
      <c r="Q804" s="309">
        <f t="shared" si="232"/>
        <v>8.3962000000000003</v>
      </c>
      <c r="R804" s="367">
        <f t="shared" si="221"/>
        <v>140.6</v>
      </c>
      <c r="S804" s="302">
        <v>21700</v>
      </c>
      <c r="T804" s="307">
        <f t="shared" si="224"/>
        <v>1852.0625889046942</v>
      </c>
      <c r="U804" s="101">
        <f t="shared" si="233"/>
        <v>625.99715504978656</v>
      </c>
      <c r="V804" s="304">
        <f t="shared" si="234"/>
        <v>37.041251778093887</v>
      </c>
      <c r="W804" s="308">
        <v>30</v>
      </c>
      <c r="X804" s="305">
        <f t="shared" si="235"/>
        <v>2545.1009957325746</v>
      </c>
      <c r="Y804" s="309">
        <f t="shared" si="236"/>
        <v>5.5974000000000004</v>
      </c>
    </row>
    <row r="805" spans="1:25" ht="15.75" customHeight="1" x14ac:dyDescent="0.2">
      <c r="A805" s="424">
        <v>788</v>
      </c>
      <c r="B805" s="301">
        <f t="shared" si="219"/>
        <v>56.24</v>
      </c>
      <c r="C805" s="302">
        <v>21700</v>
      </c>
      <c r="D805" s="303">
        <f t="shared" si="222"/>
        <v>4630.156472261735</v>
      </c>
      <c r="E805" s="304">
        <f t="shared" si="225"/>
        <v>1564.9928876244662</v>
      </c>
      <c r="F805" s="304">
        <f t="shared" si="226"/>
        <v>92.6031294452347</v>
      </c>
      <c r="G805" s="101">
        <v>75</v>
      </c>
      <c r="H805" s="305">
        <f t="shared" si="227"/>
        <v>6362.7524893314367</v>
      </c>
      <c r="I805" s="309">
        <f t="shared" si="228"/>
        <v>14.0114</v>
      </c>
      <c r="J805" s="329">
        <f t="shared" si="220"/>
        <v>93.733333333333334</v>
      </c>
      <c r="K805" s="302">
        <v>21700</v>
      </c>
      <c r="L805" s="307">
        <f t="shared" si="223"/>
        <v>2778.0938833570408</v>
      </c>
      <c r="M805" s="304">
        <f t="shared" si="229"/>
        <v>938.99573257467966</v>
      </c>
      <c r="N805" s="304">
        <f t="shared" si="230"/>
        <v>55.56187766714082</v>
      </c>
      <c r="O805" s="308">
        <v>45</v>
      </c>
      <c r="P805" s="305">
        <f t="shared" si="231"/>
        <v>3817.6514935988612</v>
      </c>
      <c r="Q805" s="309">
        <f t="shared" si="232"/>
        <v>8.4068000000000005</v>
      </c>
      <c r="R805" s="367">
        <f t="shared" si="221"/>
        <v>140.6</v>
      </c>
      <c r="S805" s="302">
        <v>21700</v>
      </c>
      <c r="T805" s="307">
        <f t="shared" si="224"/>
        <v>1852.0625889046942</v>
      </c>
      <c r="U805" s="101">
        <f t="shared" si="233"/>
        <v>625.99715504978656</v>
      </c>
      <c r="V805" s="304">
        <f t="shared" si="234"/>
        <v>37.041251778093887</v>
      </c>
      <c r="W805" s="308">
        <v>30</v>
      </c>
      <c r="X805" s="305">
        <f t="shared" si="235"/>
        <v>2545.1009957325746</v>
      </c>
      <c r="Y805" s="309">
        <f t="shared" si="236"/>
        <v>5.6045999999999996</v>
      </c>
    </row>
    <row r="806" spans="1:25" ht="15.75" customHeight="1" x14ac:dyDescent="0.2">
      <c r="A806" s="424">
        <v>789</v>
      </c>
      <c r="B806" s="301">
        <f t="shared" si="219"/>
        <v>56.24</v>
      </c>
      <c r="C806" s="302">
        <v>21700</v>
      </c>
      <c r="D806" s="303">
        <f t="shared" si="222"/>
        <v>4630.156472261735</v>
      </c>
      <c r="E806" s="304">
        <f t="shared" si="225"/>
        <v>1564.9928876244662</v>
      </c>
      <c r="F806" s="304">
        <f t="shared" si="226"/>
        <v>92.6031294452347</v>
      </c>
      <c r="G806" s="101">
        <v>75</v>
      </c>
      <c r="H806" s="305">
        <f t="shared" si="227"/>
        <v>6362.7524893314367</v>
      </c>
      <c r="I806" s="309">
        <f t="shared" si="228"/>
        <v>14.029199999999999</v>
      </c>
      <c r="J806" s="329">
        <f t="shared" si="220"/>
        <v>93.733333333333334</v>
      </c>
      <c r="K806" s="302">
        <v>21700</v>
      </c>
      <c r="L806" s="307">
        <f t="shared" si="223"/>
        <v>2778.0938833570408</v>
      </c>
      <c r="M806" s="304">
        <f t="shared" si="229"/>
        <v>938.99573257467966</v>
      </c>
      <c r="N806" s="304">
        <f t="shared" si="230"/>
        <v>55.56187766714082</v>
      </c>
      <c r="O806" s="308">
        <v>45</v>
      </c>
      <c r="P806" s="305">
        <f t="shared" si="231"/>
        <v>3817.6514935988612</v>
      </c>
      <c r="Q806" s="309">
        <f t="shared" si="232"/>
        <v>8.4175000000000004</v>
      </c>
      <c r="R806" s="367">
        <f t="shared" si="221"/>
        <v>140.6</v>
      </c>
      <c r="S806" s="302">
        <v>21700</v>
      </c>
      <c r="T806" s="307">
        <f t="shared" si="224"/>
        <v>1852.0625889046942</v>
      </c>
      <c r="U806" s="101">
        <f t="shared" si="233"/>
        <v>625.99715504978656</v>
      </c>
      <c r="V806" s="304">
        <f t="shared" si="234"/>
        <v>37.041251778093887</v>
      </c>
      <c r="W806" s="308">
        <v>30</v>
      </c>
      <c r="X806" s="305">
        <f t="shared" si="235"/>
        <v>2545.1009957325746</v>
      </c>
      <c r="Y806" s="309">
        <f t="shared" si="236"/>
        <v>5.6116999999999999</v>
      </c>
    </row>
    <row r="807" spans="1:25" ht="15.75" customHeight="1" x14ac:dyDescent="0.2">
      <c r="A807" s="283">
        <v>790</v>
      </c>
      <c r="B807" s="301">
        <f t="shared" si="219"/>
        <v>56.24</v>
      </c>
      <c r="C807" s="302">
        <v>21700</v>
      </c>
      <c r="D807" s="303">
        <f t="shared" si="222"/>
        <v>4630.156472261735</v>
      </c>
      <c r="E807" s="304">
        <f t="shared" si="225"/>
        <v>1564.9928876244662</v>
      </c>
      <c r="F807" s="304">
        <f t="shared" si="226"/>
        <v>92.6031294452347</v>
      </c>
      <c r="G807" s="101">
        <v>75</v>
      </c>
      <c r="H807" s="305">
        <f t="shared" si="227"/>
        <v>6362.7524893314367</v>
      </c>
      <c r="I807" s="309">
        <f t="shared" si="228"/>
        <v>14.046900000000001</v>
      </c>
      <c r="J807" s="329">
        <f t="shared" si="220"/>
        <v>93.733333333333334</v>
      </c>
      <c r="K807" s="302">
        <v>21700</v>
      </c>
      <c r="L807" s="307">
        <f t="shared" si="223"/>
        <v>2778.0938833570408</v>
      </c>
      <c r="M807" s="304">
        <f t="shared" si="229"/>
        <v>938.99573257467966</v>
      </c>
      <c r="N807" s="304">
        <f t="shared" si="230"/>
        <v>55.56187766714082</v>
      </c>
      <c r="O807" s="308">
        <v>45</v>
      </c>
      <c r="P807" s="305">
        <f t="shared" si="231"/>
        <v>3817.6514935988612</v>
      </c>
      <c r="Q807" s="309">
        <f t="shared" si="232"/>
        <v>8.4282000000000004</v>
      </c>
      <c r="R807" s="367">
        <f t="shared" si="221"/>
        <v>140.6</v>
      </c>
      <c r="S807" s="302">
        <v>21700</v>
      </c>
      <c r="T807" s="307">
        <f t="shared" si="224"/>
        <v>1852.0625889046942</v>
      </c>
      <c r="U807" s="101">
        <f t="shared" si="233"/>
        <v>625.99715504978656</v>
      </c>
      <c r="V807" s="304">
        <f t="shared" si="234"/>
        <v>37.041251778093887</v>
      </c>
      <c r="W807" s="308">
        <v>30</v>
      </c>
      <c r="X807" s="305">
        <f t="shared" si="235"/>
        <v>2545.1009957325746</v>
      </c>
      <c r="Y807" s="309">
        <f t="shared" si="236"/>
        <v>5.6188000000000002</v>
      </c>
    </row>
    <row r="808" spans="1:25" ht="15.75" customHeight="1" x14ac:dyDescent="0.2">
      <c r="A808" s="424">
        <v>791</v>
      </c>
      <c r="B808" s="301">
        <f t="shared" si="219"/>
        <v>56.24</v>
      </c>
      <c r="C808" s="302">
        <v>21700</v>
      </c>
      <c r="D808" s="303">
        <f t="shared" si="222"/>
        <v>4630.156472261735</v>
      </c>
      <c r="E808" s="304">
        <f t="shared" si="225"/>
        <v>1564.9928876244662</v>
      </c>
      <c r="F808" s="304">
        <f t="shared" si="226"/>
        <v>92.6031294452347</v>
      </c>
      <c r="G808" s="101">
        <v>75</v>
      </c>
      <c r="H808" s="305">
        <f t="shared" si="227"/>
        <v>6362.7524893314367</v>
      </c>
      <c r="I808" s="309">
        <f t="shared" si="228"/>
        <v>14.0647</v>
      </c>
      <c r="J808" s="329">
        <f t="shared" si="220"/>
        <v>93.733333333333334</v>
      </c>
      <c r="K808" s="302">
        <v>21700</v>
      </c>
      <c r="L808" s="307">
        <f t="shared" si="223"/>
        <v>2778.0938833570408</v>
      </c>
      <c r="M808" s="304">
        <f t="shared" si="229"/>
        <v>938.99573257467966</v>
      </c>
      <c r="N808" s="304">
        <f t="shared" si="230"/>
        <v>55.56187766714082</v>
      </c>
      <c r="O808" s="308">
        <v>45</v>
      </c>
      <c r="P808" s="305">
        <f t="shared" si="231"/>
        <v>3817.6514935988612</v>
      </c>
      <c r="Q808" s="309">
        <f t="shared" si="232"/>
        <v>8.4388000000000005</v>
      </c>
      <c r="R808" s="367">
        <f t="shared" si="221"/>
        <v>140.6</v>
      </c>
      <c r="S808" s="302">
        <v>21700</v>
      </c>
      <c r="T808" s="307">
        <f t="shared" si="224"/>
        <v>1852.0625889046942</v>
      </c>
      <c r="U808" s="101">
        <f t="shared" si="233"/>
        <v>625.99715504978656</v>
      </c>
      <c r="V808" s="304">
        <f t="shared" si="234"/>
        <v>37.041251778093887</v>
      </c>
      <c r="W808" s="308">
        <v>30</v>
      </c>
      <c r="X808" s="305">
        <f t="shared" si="235"/>
        <v>2545.1009957325746</v>
      </c>
      <c r="Y808" s="309">
        <f t="shared" si="236"/>
        <v>5.6258999999999997</v>
      </c>
    </row>
    <row r="809" spans="1:25" ht="15.75" customHeight="1" x14ac:dyDescent="0.2">
      <c r="A809" s="424">
        <v>792</v>
      </c>
      <c r="B809" s="301">
        <f t="shared" si="219"/>
        <v>56.24</v>
      </c>
      <c r="C809" s="302">
        <v>21700</v>
      </c>
      <c r="D809" s="303">
        <f t="shared" si="222"/>
        <v>4630.156472261735</v>
      </c>
      <c r="E809" s="304">
        <f t="shared" si="225"/>
        <v>1564.9928876244662</v>
      </c>
      <c r="F809" s="304">
        <f t="shared" si="226"/>
        <v>92.6031294452347</v>
      </c>
      <c r="G809" s="101">
        <v>75</v>
      </c>
      <c r="H809" s="305">
        <f t="shared" si="227"/>
        <v>6362.7524893314367</v>
      </c>
      <c r="I809" s="309">
        <f t="shared" si="228"/>
        <v>14.0825</v>
      </c>
      <c r="J809" s="329">
        <f t="shared" si="220"/>
        <v>93.733333333333334</v>
      </c>
      <c r="K809" s="302">
        <v>21700</v>
      </c>
      <c r="L809" s="307">
        <f t="shared" si="223"/>
        <v>2778.0938833570408</v>
      </c>
      <c r="M809" s="304">
        <f t="shared" si="229"/>
        <v>938.99573257467966</v>
      </c>
      <c r="N809" s="304">
        <f t="shared" si="230"/>
        <v>55.56187766714082</v>
      </c>
      <c r="O809" s="308">
        <v>45</v>
      </c>
      <c r="P809" s="305">
        <f t="shared" si="231"/>
        <v>3817.6514935988612</v>
      </c>
      <c r="Q809" s="309">
        <f t="shared" si="232"/>
        <v>8.4495000000000005</v>
      </c>
      <c r="R809" s="367">
        <f t="shared" si="221"/>
        <v>140.6</v>
      </c>
      <c r="S809" s="302">
        <v>21700</v>
      </c>
      <c r="T809" s="307">
        <f t="shared" si="224"/>
        <v>1852.0625889046942</v>
      </c>
      <c r="U809" s="101">
        <f t="shared" si="233"/>
        <v>625.99715504978656</v>
      </c>
      <c r="V809" s="304">
        <f t="shared" si="234"/>
        <v>37.041251778093887</v>
      </c>
      <c r="W809" s="308">
        <v>30</v>
      </c>
      <c r="X809" s="305">
        <f t="shared" si="235"/>
        <v>2545.1009957325746</v>
      </c>
      <c r="Y809" s="309">
        <f t="shared" si="236"/>
        <v>5.633</v>
      </c>
    </row>
    <row r="810" spans="1:25" ht="15.75" customHeight="1" x14ac:dyDescent="0.2">
      <c r="A810" s="424">
        <v>793</v>
      </c>
      <c r="B810" s="301">
        <f t="shared" si="219"/>
        <v>56.24</v>
      </c>
      <c r="C810" s="302">
        <v>21700</v>
      </c>
      <c r="D810" s="303">
        <f t="shared" si="222"/>
        <v>4630.156472261735</v>
      </c>
      <c r="E810" s="304">
        <f t="shared" si="225"/>
        <v>1564.9928876244662</v>
      </c>
      <c r="F810" s="304">
        <f t="shared" si="226"/>
        <v>92.6031294452347</v>
      </c>
      <c r="G810" s="101">
        <v>75</v>
      </c>
      <c r="H810" s="305">
        <f t="shared" si="227"/>
        <v>6362.7524893314367</v>
      </c>
      <c r="I810" s="309">
        <f t="shared" si="228"/>
        <v>14.100300000000001</v>
      </c>
      <c r="J810" s="329">
        <f t="shared" si="220"/>
        <v>93.733333333333334</v>
      </c>
      <c r="K810" s="302">
        <v>21700</v>
      </c>
      <c r="L810" s="307">
        <f t="shared" si="223"/>
        <v>2778.0938833570408</v>
      </c>
      <c r="M810" s="304">
        <f t="shared" si="229"/>
        <v>938.99573257467966</v>
      </c>
      <c r="N810" s="304">
        <f t="shared" si="230"/>
        <v>55.56187766714082</v>
      </c>
      <c r="O810" s="308">
        <v>45</v>
      </c>
      <c r="P810" s="305">
        <f t="shared" si="231"/>
        <v>3817.6514935988612</v>
      </c>
      <c r="Q810" s="309">
        <f t="shared" si="232"/>
        <v>8.4602000000000004</v>
      </c>
      <c r="R810" s="367">
        <f t="shared" si="221"/>
        <v>140.6</v>
      </c>
      <c r="S810" s="302">
        <v>21700</v>
      </c>
      <c r="T810" s="307">
        <f t="shared" si="224"/>
        <v>1852.0625889046942</v>
      </c>
      <c r="U810" s="101">
        <f t="shared" si="233"/>
        <v>625.99715504978656</v>
      </c>
      <c r="V810" s="304">
        <f t="shared" si="234"/>
        <v>37.041251778093887</v>
      </c>
      <c r="W810" s="308">
        <v>30</v>
      </c>
      <c r="X810" s="305">
        <f t="shared" si="235"/>
        <v>2545.1009957325746</v>
      </c>
      <c r="Y810" s="309">
        <f t="shared" si="236"/>
        <v>5.6401000000000003</v>
      </c>
    </row>
    <row r="811" spans="1:25" ht="15.75" customHeight="1" x14ac:dyDescent="0.2">
      <c r="A811" s="424">
        <v>794</v>
      </c>
      <c r="B811" s="301">
        <f t="shared" si="219"/>
        <v>56.24</v>
      </c>
      <c r="C811" s="302">
        <v>21700</v>
      </c>
      <c r="D811" s="303">
        <f t="shared" si="222"/>
        <v>4630.156472261735</v>
      </c>
      <c r="E811" s="304">
        <f t="shared" si="225"/>
        <v>1564.9928876244662</v>
      </c>
      <c r="F811" s="304">
        <f t="shared" si="226"/>
        <v>92.6031294452347</v>
      </c>
      <c r="G811" s="101">
        <v>75</v>
      </c>
      <c r="H811" s="305">
        <f t="shared" si="227"/>
        <v>6362.7524893314367</v>
      </c>
      <c r="I811" s="309">
        <f t="shared" si="228"/>
        <v>14.1181</v>
      </c>
      <c r="J811" s="329">
        <f t="shared" si="220"/>
        <v>93.733333333333334</v>
      </c>
      <c r="K811" s="302">
        <v>21700</v>
      </c>
      <c r="L811" s="307">
        <f t="shared" si="223"/>
        <v>2778.0938833570408</v>
      </c>
      <c r="M811" s="304">
        <f t="shared" si="229"/>
        <v>938.99573257467966</v>
      </c>
      <c r="N811" s="304">
        <f t="shared" si="230"/>
        <v>55.56187766714082</v>
      </c>
      <c r="O811" s="308">
        <v>45</v>
      </c>
      <c r="P811" s="305">
        <f t="shared" si="231"/>
        <v>3817.6514935988612</v>
      </c>
      <c r="Q811" s="309">
        <f t="shared" si="232"/>
        <v>8.4708000000000006</v>
      </c>
      <c r="R811" s="367">
        <f t="shared" si="221"/>
        <v>140.6</v>
      </c>
      <c r="S811" s="302">
        <v>21700</v>
      </c>
      <c r="T811" s="307">
        <f t="shared" si="224"/>
        <v>1852.0625889046942</v>
      </c>
      <c r="U811" s="101">
        <f t="shared" si="233"/>
        <v>625.99715504978656</v>
      </c>
      <c r="V811" s="304">
        <f t="shared" si="234"/>
        <v>37.041251778093887</v>
      </c>
      <c r="W811" s="308">
        <v>30</v>
      </c>
      <c r="X811" s="305">
        <f t="shared" si="235"/>
        <v>2545.1009957325746</v>
      </c>
      <c r="Y811" s="309">
        <f t="shared" si="236"/>
        <v>5.6471999999999998</v>
      </c>
    </row>
    <row r="812" spans="1:25" ht="15.75" customHeight="1" x14ac:dyDescent="0.2">
      <c r="A812" s="424">
        <v>795</v>
      </c>
      <c r="B812" s="301">
        <f t="shared" si="219"/>
        <v>56.24</v>
      </c>
      <c r="C812" s="302">
        <v>21700</v>
      </c>
      <c r="D812" s="303">
        <f t="shared" si="222"/>
        <v>4630.156472261735</v>
      </c>
      <c r="E812" s="304">
        <f t="shared" si="225"/>
        <v>1564.9928876244662</v>
      </c>
      <c r="F812" s="304">
        <f t="shared" si="226"/>
        <v>92.6031294452347</v>
      </c>
      <c r="G812" s="101">
        <v>75</v>
      </c>
      <c r="H812" s="305">
        <f t="shared" si="227"/>
        <v>6362.7524893314367</v>
      </c>
      <c r="I812" s="309">
        <f t="shared" si="228"/>
        <v>14.1358</v>
      </c>
      <c r="J812" s="329">
        <f t="shared" si="220"/>
        <v>93.733333333333334</v>
      </c>
      <c r="K812" s="302">
        <v>21700</v>
      </c>
      <c r="L812" s="307">
        <f t="shared" si="223"/>
        <v>2778.0938833570408</v>
      </c>
      <c r="M812" s="304">
        <f t="shared" si="229"/>
        <v>938.99573257467966</v>
      </c>
      <c r="N812" s="304">
        <f t="shared" si="230"/>
        <v>55.56187766714082</v>
      </c>
      <c r="O812" s="308">
        <v>45</v>
      </c>
      <c r="P812" s="305">
        <f t="shared" si="231"/>
        <v>3817.6514935988612</v>
      </c>
      <c r="Q812" s="309">
        <f t="shared" si="232"/>
        <v>8.4815000000000005</v>
      </c>
      <c r="R812" s="367">
        <f t="shared" si="221"/>
        <v>140.6</v>
      </c>
      <c r="S812" s="302">
        <v>21700</v>
      </c>
      <c r="T812" s="307">
        <f t="shared" si="224"/>
        <v>1852.0625889046942</v>
      </c>
      <c r="U812" s="101">
        <f t="shared" si="233"/>
        <v>625.99715504978656</v>
      </c>
      <c r="V812" s="304">
        <f t="shared" si="234"/>
        <v>37.041251778093887</v>
      </c>
      <c r="W812" s="308">
        <v>30</v>
      </c>
      <c r="X812" s="305">
        <f t="shared" si="235"/>
        <v>2545.1009957325746</v>
      </c>
      <c r="Y812" s="309">
        <f t="shared" si="236"/>
        <v>5.6543000000000001</v>
      </c>
    </row>
    <row r="813" spans="1:25" ht="15.75" customHeight="1" x14ac:dyDescent="0.2">
      <c r="A813" s="424">
        <v>796</v>
      </c>
      <c r="B813" s="301">
        <f t="shared" si="219"/>
        <v>56.24</v>
      </c>
      <c r="C813" s="302">
        <v>21700</v>
      </c>
      <c r="D813" s="303">
        <f t="shared" si="222"/>
        <v>4630.156472261735</v>
      </c>
      <c r="E813" s="304">
        <f t="shared" si="225"/>
        <v>1564.9928876244662</v>
      </c>
      <c r="F813" s="304">
        <f t="shared" si="226"/>
        <v>92.6031294452347</v>
      </c>
      <c r="G813" s="101">
        <v>75</v>
      </c>
      <c r="H813" s="305">
        <f t="shared" si="227"/>
        <v>6362.7524893314367</v>
      </c>
      <c r="I813" s="309">
        <f t="shared" si="228"/>
        <v>14.153600000000001</v>
      </c>
      <c r="J813" s="329">
        <f t="shared" si="220"/>
        <v>93.733333333333334</v>
      </c>
      <c r="K813" s="302">
        <v>21700</v>
      </c>
      <c r="L813" s="307">
        <f t="shared" si="223"/>
        <v>2778.0938833570408</v>
      </c>
      <c r="M813" s="304">
        <f t="shared" si="229"/>
        <v>938.99573257467966</v>
      </c>
      <c r="N813" s="304">
        <f t="shared" si="230"/>
        <v>55.56187766714082</v>
      </c>
      <c r="O813" s="308">
        <v>45</v>
      </c>
      <c r="P813" s="305">
        <f t="shared" si="231"/>
        <v>3817.6514935988612</v>
      </c>
      <c r="Q813" s="309">
        <f t="shared" si="232"/>
        <v>8.4922000000000004</v>
      </c>
      <c r="R813" s="367">
        <f t="shared" si="221"/>
        <v>140.6</v>
      </c>
      <c r="S813" s="302">
        <v>21700</v>
      </c>
      <c r="T813" s="307">
        <f t="shared" si="224"/>
        <v>1852.0625889046942</v>
      </c>
      <c r="U813" s="101">
        <f t="shared" si="233"/>
        <v>625.99715504978656</v>
      </c>
      <c r="V813" s="304">
        <f t="shared" si="234"/>
        <v>37.041251778093887</v>
      </c>
      <c r="W813" s="308">
        <v>30</v>
      </c>
      <c r="X813" s="305">
        <f t="shared" si="235"/>
        <v>2545.1009957325746</v>
      </c>
      <c r="Y813" s="309">
        <f t="shared" si="236"/>
        <v>5.6615000000000002</v>
      </c>
    </row>
    <row r="814" spans="1:25" ht="15.75" customHeight="1" x14ac:dyDescent="0.2">
      <c r="A814" s="424">
        <v>797</v>
      </c>
      <c r="B814" s="301">
        <f t="shared" si="219"/>
        <v>56.24</v>
      </c>
      <c r="C814" s="302">
        <v>21700</v>
      </c>
      <c r="D814" s="303">
        <f t="shared" si="222"/>
        <v>4630.156472261735</v>
      </c>
      <c r="E814" s="304">
        <f t="shared" si="225"/>
        <v>1564.9928876244662</v>
      </c>
      <c r="F814" s="304">
        <f t="shared" si="226"/>
        <v>92.6031294452347</v>
      </c>
      <c r="G814" s="101">
        <v>75</v>
      </c>
      <c r="H814" s="305">
        <f t="shared" si="227"/>
        <v>6362.7524893314367</v>
      </c>
      <c r="I814" s="309">
        <f t="shared" si="228"/>
        <v>14.1714</v>
      </c>
      <c r="J814" s="329">
        <f t="shared" si="220"/>
        <v>93.733333333333334</v>
      </c>
      <c r="K814" s="302">
        <v>21700</v>
      </c>
      <c r="L814" s="307">
        <f t="shared" si="223"/>
        <v>2778.0938833570408</v>
      </c>
      <c r="M814" s="304">
        <f t="shared" si="229"/>
        <v>938.99573257467966</v>
      </c>
      <c r="N814" s="304">
        <f t="shared" si="230"/>
        <v>55.56187766714082</v>
      </c>
      <c r="O814" s="308">
        <v>45</v>
      </c>
      <c r="P814" s="305">
        <f t="shared" si="231"/>
        <v>3817.6514935988612</v>
      </c>
      <c r="Q814" s="309">
        <f t="shared" si="232"/>
        <v>8.5028000000000006</v>
      </c>
      <c r="R814" s="367">
        <f t="shared" si="221"/>
        <v>140.6</v>
      </c>
      <c r="S814" s="302">
        <v>21700</v>
      </c>
      <c r="T814" s="307">
        <f t="shared" si="224"/>
        <v>1852.0625889046942</v>
      </c>
      <c r="U814" s="101">
        <f t="shared" si="233"/>
        <v>625.99715504978656</v>
      </c>
      <c r="V814" s="304">
        <f t="shared" si="234"/>
        <v>37.041251778093887</v>
      </c>
      <c r="W814" s="308">
        <v>30</v>
      </c>
      <c r="X814" s="305">
        <f t="shared" si="235"/>
        <v>2545.1009957325746</v>
      </c>
      <c r="Y814" s="309">
        <f t="shared" si="236"/>
        <v>5.6685999999999996</v>
      </c>
    </row>
    <row r="815" spans="1:25" ht="15.75" customHeight="1" x14ac:dyDescent="0.2">
      <c r="A815" s="424">
        <v>798</v>
      </c>
      <c r="B815" s="301">
        <f t="shared" si="219"/>
        <v>56.24</v>
      </c>
      <c r="C815" s="302">
        <v>21700</v>
      </c>
      <c r="D815" s="303">
        <f t="shared" si="222"/>
        <v>4630.156472261735</v>
      </c>
      <c r="E815" s="304">
        <f t="shared" si="225"/>
        <v>1564.9928876244662</v>
      </c>
      <c r="F815" s="304">
        <f t="shared" si="226"/>
        <v>92.6031294452347</v>
      </c>
      <c r="G815" s="101">
        <v>75</v>
      </c>
      <c r="H815" s="305">
        <f t="shared" si="227"/>
        <v>6362.7524893314367</v>
      </c>
      <c r="I815" s="309">
        <f t="shared" si="228"/>
        <v>14.1892</v>
      </c>
      <c r="J815" s="329">
        <f t="shared" si="220"/>
        <v>93.733333333333334</v>
      </c>
      <c r="K815" s="302">
        <v>21700</v>
      </c>
      <c r="L815" s="307">
        <f t="shared" si="223"/>
        <v>2778.0938833570408</v>
      </c>
      <c r="M815" s="304">
        <f t="shared" si="229"/>
        <v>938.99573257467966</v>
      </c>
      <c r="N815" s="304">
        <f t="shared" si="230"/>
        <v>55.56187766714082</v>
      </c>
      <c r="O815" s="308">
        <v>45</v>
      </c>
      <c r="P815" s="305">
        <f t="shared" si="231"/>
        <v>3817.6514935988612</v>
      </c>
      <c r="Q815" s="309">
        <f t="shared" si="232"/>
        <v>8.5135000000000005</v>
      </c>
      <c r="R815" s="367">
        <f t="shared" si="221"/>
        <v>140.6</v>
      </c>
      <c r="S815" s="302">
        <v>21700</v>
      </c>
      <c r="T815" s="307">
        <f t="shared" si="224"/>
        <v>1852.0625889046942</v>
      </c>
      <c r="U815" s="101">
        <f t="shared" si="233"/>
        <v>625.99715504978656</v>
      </c>
      <c r="V815" s="304">
        <f t="shared" si="234"/>
        <v>37.041251778093887</v>
      </c>
      <c r="W815" s="308">
        <v>30</v>
      </c>
      <c r="X815" s="305">
        <f t="shared" si="235"/>
        <v>2545.1009957325746</v>
      </c>
      <c r="Y815" s="309">
        <f t="shared" si="236"/>
        <v>5.6757</v>
      </c>
    </row>
    <row r="816" spans="1:25" ht="15.75" customHeight="1" x14ac:dyDescent="0.2">
      <c r="A816" s="424">
        <v>799</v>
      </c>
      <c r="B816" s="301">
        <f t="shared" si="219"/>
        <v>56.24</v>
      </c>
      <c r="C816" s="302">
        <v>21700</v>
      </c>
      <c r="D816" s="303">
        <f t="shared" si="222"/>
        <v>4630.156472261735</v>
      </c>
      <c r="E816" s="304">
        <f t="shared" si="225"/>
        <v>1564.9928876244662</v>
      </c>
      <c r="F816" s="304">
        <f t="shared" si="226"/>
        <v>92.6031294452347</v>
      </c>
      <c r="G816" s="101">
        <v>75</v>
      </c>
      <c r="H816" s="305">
        <f t="shared" si="227"/>
        <v>6362.7524893314367</v>
      </c>
      <c r="I816" s="309">
        <f t="shared" si="228"/>
        <v>14.207000000000001</v>
      </c>
      <c r="J816" s="329">
        <f t="shared" si="220"/>
        <v>93.733333333333334</v>
      </c>
      <c r="K816" s="302">
        <v>21700</v>
      </c>
      <c r="L816" s="307">
        <f t="shared" si="223"/>
        <v>2778.0938833570408</v>
      </c>
      <c r="M816" s="304">
        <f t="shared" si="229"/>
        <v>938.99573257467966</v>
      </c>
      <c r="N816" s="304">
        <f t="shared" si="230"/>
        <v>55.56187766714082</v>
      </c>
      <c r="O816" s="308">
        <v>45</v>
      </c>
      <c r="P816" s="305">
        <f t="shared" si="231"/>
        <v>3817.6514935988612</v>
      </c>
      <c r="Q816" s="309">
        <f t="shared" si="232"/>
        <v>8.5242000000000004</v>
      </c>
      <c r="R816" s="367">
        <f t="shared" si="221"/>
        <v>140.6</v>
      </c>
      <c r="S816" s="302">
        <v>21700</v>
      </c>
      <c r="T816" s="307">
        <f t="shared" si="224"/>
        <v>1852.0625889046942</v>
      </c>
      <c r="U816" s="101">
        <f t="shared" si="233"/>
        <v>625.99715504978656</v>
      </c>
      <c r="V816" s="304">
        <f t="shared" si="234"/>
        <v>37.041251778093887</v>
      </c>
      <c r="W816" s="308">
        <v>30</v>
      </c>
      <c r="X816" s="305">
        <f t="shared" si="235"/>
        <v>2545.1009957325746</v>
      </c>
      <c r="Y816" s="309">
        <f t="shared" si="236"/>
        <v>5.6828000000000003</v>
      </c>
    </row>
    <row r="817" spans="1:25" ht="15.75" customHeight="1" x14ac:dyDescent="0.2">
      <c r="A817" s="283">
        <v>800</v>
      </c>
      <c r="B817" s="301">
        <f t="shared" si="219"/>
        <v>56.24</v>
      </c>
      <c r="C817" s="302">
        <v>21700</v>
      </c>
      <c r="D817" s="303">
        <f t="shared" si="222"/>
        <v>4630.156472261735</v>
      </c>
      <c r="E817" s="304">
        <f t="shared" si="225"/>
        <v>1564.9928876244662</v>
      </c>
      <c r="F817" s="304">
        <f t="shared" si="226"/>
        <v>92.6031294452347</v>
      </c>
      <c r="G817" s="101">
        <v>75</v>
      </c>
      <c r="H817" s="305">
        <f t="shared" si="227"/>
        <v>6362.7524893314367</v>
      </c>
      <c r="I817" s="309">
        <f t="shared" si="228"/>
        <v>14.2248</v>
      </c>
      <c r="J817" s="329">
        <f t="shared" si="220"/>
        <v>93.733333333333334</v>
      </c>
      <c r="K817" s="302">
        <v>21700</v>
      </c>
      <c r="L817" s="307">
        <f t="shared" si="223"/>
        <v>2778.0938833570408</v>
      </c>
      <c r="M817" s="304">
        <f t="shared" si="229"/>
        <v>938.99573257467966</v>
      </c>
      <c r="N817" s="304">
        <f t="shared" si="230"/>
        <v>55.56187766714082</v>
      </c>
      <c r="O817" s="308">
        <v>45</v>
      </c>
      <c r="P817" s="305">
        <f t="shared" si="231"/>
        <v>3817.6514935988612</v>
      </c>
      <c r="Q817" s="309">
        <f t="shared" si="232"/>
        <v>8.5349000000000004</v>
      </c>
      <c r="R817" s="367">
        <f t="shared" si="221"/>
        <v>140.6</v>
      </c>
      <c r="S817" s="302">
        <v>21700</v>
      </c>
      <c r="T817" s="307">
        <f t="shared" si="224"/>
        <v>1852.0625889046942</v>
      </c>
      <c r="U817" s="101">
        <f t="shared" si="233"/>
        <v>625.99715504978656</v>
      </c>
      <c r="V817" s="304">
        <f t="shared" si="234"/>
        <v>37.041251778093887</v>
      </c>
      <c r="W817" s="308">
        <v>30</v>
      </c>
      <c r="X817" s="305">
        <f t="shared" si="235"/>
        <v>2545.1009957325746</v>
      </c>
      <c r="Y817" s="309">
        <f t="shared" si="236"/>
        <v>5.6898999999999997</v>
      </c>
    </row>
    <row r="818" spans="1:25" ht="15.75" customHeight="1" x14ac:dyDescent="0.2">
      <c r="A818" s="424">
        <v>801</v>
      </c>
      <c r="B818" s="301">
        <f t="shared" si="219"/>
        <v>56.24</v>
      </c>
      <c r="C818" s="302">
        <v>21700</v>
      </c>
      <c r="D818" s="303">
        <f t="shared" si="222"/>
        <v>4630.156472261735</v>
      </c>
      <c r="E818" s="304">
        <f t="shared" si="225"/>
        <v>1564.9928876244662</v>
      </c>
      <c r="F818" s="304">
        <f t="shared" si="226"/>
        <v>92.6031294452347</v>
      </c>
      <c r="G818" s="101">
        <v>75</v>
      </c>
      <c r="H818" s="305">
        <f t="shared" si="227"/>
        <v>6362.7524893314367</v>
      </c>
      <c r="I818" s="309">
        <f t="shared" si="228"/>
        <v>14.2425</v>
      </c>
      <c r="J818" s="329">
        <f t="shared" si="220"/>
        <v>93.733333333333334</v>
      </c>
      <c r="K818" s="302">
        <v>21700</v>
      </c>
      <c r="L818" s="307">
        <f t="shared" si="223"/>
        <v>2778.0938833570408</v>
      </c>
      <c r="M818" s="304">
        <f t="shared" si="229"/>
        <v>938.99573257467966</v>
      </c>
      <c r="N818" s="304">
        <f t="shared" si="230"/>
        <v>55.56187766714082</v>
      </c>
      <c r="O818" s="308">
        <v>45</v>
      </c>
      <c r="P818" s="305">
        <f t="shared" si="231"/>
        <v>3817.6514935988612</v>
      </c>
      <c r="Q818" s="309">
        <f t="shared" si="232"/>
        <v>8.5455000000000005</v>
      </c>
      <c r="R818" s="367">
        <f t="shared" si="221"/>
        <v>140.6</v>
      </c>
      <c r="S818" s="302">
        <v>21700</v>
      </c>
      <c r="T818" s="307">
        <f t="shared" si="224"/>
        <v>1852.0625889046942</v>
      </c>
      <c r="U818" s="101">
        <f t="shared" si="233"/>
        <v>625.99715504978656</v>
      </c>
      <c r="V818" s="304">
        <f t="shared" si="234"/>
        <v>37.041251778093887</v>
      </c>
      <c r="W818" s="308">
        <v>30</v>
      </c>
      <c r="X818" s="305">
        <f t="shared" si="235"/>
        <v>2545.1009957325746</v>
      </c>
      <c r="Y818" s="309">
        <f t="shared" si="236"/>
        <v>5.6970000000000001</v>
      </c>
    </row>
    <row r="819" spans="1:25" ht="15.75" customHeight="1" x14ac:dyDescent="0.2">
      <c r="A819" s="424">
        <v>802</v>
      </c>
      <c r="B819" s="301">
        <f t="shared" si="219"/>
        <v>56.24</v>
      </c>
      <c r="C819" s="302">
        <v>21700</v>
      </c>
      <c r="D819" s="303">
        <f t="shared" si="222"/>
        <v>4630.156472261735</v>
      </c>
      <c r="E819" s="304">
        <f t="shared" si="225"/>
        <v>1564.9928876244662</v>
      </c>
      <c r="F819" s="304">
        <f t="shared" si="226"/>
        <v>92.6031294452347</v>
      </c>
      <c r="G819" s="101">
        <v>75</v>
      </c>
      <c r="H819" s="305">
        <f t="shared" si="227"/>
        <v>6362.7524893314367</v>
      </c>
      <c r="I819" s="309">
        <f t="shared" si="228"/>
        <v>14.260300000000001</v>
      </c>
      <c r="J819" s="329">
        <f t="shared" si="220"/>
        <v>93.733333333333334</v>
      </c>
      <c r="K819" s="302">
        <v>21700</v>
      </c>
      <c r="L819" s="307">
        <f t="shared" si="223"/>
        <v>2778.0938833570408</v>
      </c>
      <c r="M819" s="304">
        <f t="shared" si="229"/>
        <v>938.99573257467966</v>
      </c>
      <c r="N819" s="304">
        <f t="shared" si="230"/>
        <v>55.56187766714082</v>
      </c>
      <c r="O819" s="308">
        <v>45</v>
      </c>
      <c r="P819" s="305">
        <f t="shared" si="231"/>
        <v>3817.6514935988612</v>
      </c>
      <c r="Q819" s="309">
        <f t="shared" si="232"/>
        <v>8.5562000000000005</v>
      </c>
      <c r="R819" s="367">
        <f t="shared" si="221"/>
        <v>140.6</v>
      </c>
      <c r="S819" s="302">
        <v>21700</v>
      </c>
      <c r="T819" s="307">
        <f t="shared" si="224"/>
        <v>1852.0625889046942</v>
      </c>
      <c r="U819" s="101">
        <f t="shared" si="233"/>
        <v>625.99715504978656</v>
      </c>
      <c r="V819" s="304">
        <f t="shared" si="234"/>
        <v>37.041251778093887</v>
      </c>
      <c r="W819" s="308">
        <v>30</v>
      </c>
      <c r="X819" s="305">
        <f t="shared" si="235"/>
        <v>2545.1009957325746</v>
      </c>
      <c r="Y819" s="309">
        <f t="shared" si="236"/>
        <v>5.7041000000000004</v>
      </c>
    </row>
    <row r="820" spans="1:25" ht="15.75" customHeight="1" x14ac:dyDescent="0.2">
      <c r="A820" s="424">
        <v>803</v>
      </c>
      <c r="B820" s="301">
        <f t="shared" si="219"/>
        <v>56.24</v>
      </c>
      <c r="C820" s="302">
        <v>21700</v>
      </c>
      <c r="D820" s="303">
        <f t="shared" si="222"/>
        <v>4630.156472261735</v>
      </c>
      <c r="E820" s="304">
        <f t="shared" si="225"/>
        <v>1564.9928876244662</v>
      </c>
      <c r="F820" s="304">
        <f t="shared" si="226"/>
        <v>92.6031294452347</v>
      </c>
      <c r="G820" s="101">
        <v>75</v>
      </c>
      <c r="H820" s="305">
        <f t="shared" si="227"/>
        <v>6362.7524893314367</v>
      </c>
      <c r="I820" s="309">
        <f t="shared" si="228"/>
        <v>14.2781</v>
      </c>
      <c r="J820" s="329">
        <f t="shared" si="220"/>
        <v>93.733333333333334</v>
      </c>
      <c r="K820" s="302">
        <v>21700</v>
      </c>
      <c r="L820" s="307">
        <f t="shared" si="223"/>
        <v>2778.0938833570408</v>
      </c>
      <c r="M820" s="304">
        <f t="shared" si="229"/>
        <v>938.99573257467966</v>
      </c>
      <c r="N820" s="304">
        <f t="shared" si="230"/>
        <v>55.56187766714082</v>
      </c>
      <c r="O820" s="308">
        <v>45</v>
      </c>
      <c r="P820" s="305">
        <f t="shared" si="231"/>
        <v>3817.6514935988612</v>
      </c>
      <c r="Q820" s="309">
        <f t="shared" si="232"/>
        <v>8.5669000000000004</v>
      </c>
      <c r="R820" s="367">
        <f t="shared" si="221"/>
        <v>140.6</v>
      </c>
      <c r="S820" s="302">
        <v>21700</v>
      </c>
      <c r="T820" s="307">
        <f t="shared" si="224"/>
        <v>1852.0625889046942</v>
      </c>
      <c r="U820" s="101">
        <f t="shared" si="233"/>
        <v>625.99715504978656</v>
      </c>
      <c r="V820" s="304">
        <f t="shared" si="234"/>
        <v>37.041251778093887</v>
      </c>
      <c r="W820" s="308">
        <v>30</v>
      </c>
      <c r="X820" s="305">
        <f t="shared" si="235"/>
        <v>2545.1009957325746</v>
      </c>
      <c r="Y820" s="309">
        <f t="shared" si="236"/>
        <v>5.7111999999999998</v>
      </c>
    </row>
    <row r="821" spans="1:25" ht="15.75" customHeight="1" x14ac:dyDescent="0.2">
      <c r="A821" s="424">
        <v>804</v>
      </c>
      <c r="B821" s="301">
        <f t="shared" si="219"/>
        <v>56.24</v>
      </c>
      <c r="C821" s="302">
        <v>21700</v>
      </c>
      <c r="D821" s="303">
        <f t="shared" si="222"/>
        <v>4630.156472261735</v>
      </c>
      <c r="E821" s="304">
        <f t="shared" si="225"/>
        <v>1564.9928876244662</v>
      </c>
      <c r="F821" s="304">
        <f t="shared" si="226"/>
        <v>92.6031294452347</v>
      </c>
      <c r="G821" s="101">
        <v>75</v>
      </c>
      <c r="H821" s="305">
        <f t="shared" si="227"/>
        <v>6362.7524893314367</v>
      </c>
      <c r="I821" s="309">
        <f t="shared" si="228"/>
        <v>14.2959</v>
      </c>
      <c r="J821" s="329">
        <f t="shared" si="220"/>
        <v>93.733333333333334</v>
      </c>
      <c r="K821" s="302">
        <v>21700</v>
      </c>
      <c r="L821" s="307">
        <f t="shared" si="223"/>
        <v>2778.0938833570408</v>
      </c>
      <c r="M821" s="304">
        <f t="shared" si="229"/>
        <v>938.99573257467966</v>
      </c>
      <c r="N821" s="304">
        <f t="shared" si="230"/>
        <v>55.56187766714082</v>
      </c>
      <c r="O821" s="308">
        <v>45</v>
      </c>
      <c r="P821" s="305">
        <f t="shared" si="231"/>
        <v>3817.6514935988612</v>
      </c>
      <c r="Q821" s="309">
        <f t="shared" si="232"/>
        <v>8.5775000000000006</v>
      </c>
      <c r="R821" s="367">
        <f t="shared" si="221"/>
        <v>140.6</v>
      </c>
      <c r="S821" s="302">
        <v>21700</v>
      </c>
      <c r="T821" s="307">
        <f t="shared" si="224"/>
        <v>1852.0625889046942</v>
      </c>
      <c r="U821" s="101">
        <f t="shared" si="233"/>
        <v>625.99715504978656</v>
      </c>
      <c r="V821" s="304">
        <f t="shared" si="234"/>
        <v>37.041251778093887</v>
      </c>
      <c r="W821" s="308">
        <v>30</v>
      </c>
      <c r="X821" s="305">
        <f t="shared" si="235"/>
        <v>2545.1009957325746</v>
      </c>
      <c r="Y821" s="309">
        <f t="shared" si="236"/>
        <v>5.7183000000000002</v>
      </c>
    </row>
    <row r="822" spans="1:25" ht="15.75" customHeight="1" x14ac:dyDescent="0.2">
      <c r="A822" s="424">
        <v>805</v>
      </c>
      <c r="B822" s="301">
        <f t="shared" si="219"/>
        <v>56.24</v>
      </c>
      <c r="C822" s="302">
        <v>21700</v>
      </c>
      <c r="D822" s="303">
        <f t="shared" si="222"/>
        <v>4630.156472261735</v>
      </c>
      <c r="E822" s="304">
        <f t="shared" si="225"/>
        <v>1564.9928876244662</v>
      </c>
      <c r="F822" s="304">
        <f t="shared" si="226"/>
        <v>92.6031294452347</v>
      </c>
      <c r="G822" s="101">
        <v>75</v>
      </c>
      <c r="H822" s="305">
        <f t="shared" si="227"/>
        <v>6362.7524893314367</v>
      </c>
      <c r="I822" s="309">
        <f t="shared" si="228"/>
        <v>14.313700000000001</v>
      </c>
      <c r="J822" s="329">
        <f t="shared" si="220"/>
        <v>93.733333333333334</v>
      </c>
      <c r="K822" s="302">
        <v>21700</v>
      </c>
      <c r="L822" s="307">
        <f t="shared" si="223"/>
        <v>2778.0938833570408</v>
      </c>
      <c r="M822" s="304">
        <f t="shared" si="229"/>
        <v>938.99573257467966</v>
      </c>
      <c r="N822" s="304">
        <f t="shared" si="230"/>
        <v>55.56187766714082</v>
      </c>
      <c r="O822" s="308">
        <v>45</v>
      </c>
      <c r="P822" s="305">
        <f t="shared" si="231"/>
        <v>3817.6514935988612</v>
      </c>
      <c r="Q822" s="309">
        <f t="shared" si="232"/>
        <v>8.5882000000000005</v>
      </c>
      <c r="R822" s="367">
        <f t="shared" si="221"/>
        <v>140.6</v>
      </c>
      <c r="S822" s="302">
        <v>21700</v>
      </c>
      <c r="T822" s="307">
        <f t="shared" si="224"/>
        <v>1852.0625889046942</v>
      </c>
      <c r="U822" s="101">
        <f t="shared" si="233"/>
        <v>625.99715504978656</v>
      </c>
      <c r="V822" s="304">
        <f t="shared" si="234"/>
        <v>37.041251778093887</v>
      </c>
      <c r="W822" s="308">
        <v>30</v>
      </c>
      <c r="X822" s="305">
        <f t="shared" si="235"/>
        <v>2545.1009957325746</v>
      </c>
      <c r="Y822" s="309">
        <f t="shared" si="236"/>
        <v>5.7255000000000003</v>
      </c>
    </row>
    <row r="823" spans="1:25" ht="15.75" customHeight="1" x14ac:dyDescent="0.2">
      <c r="A823" s="424">
        <v>806</v>
      </c>
      <c r="B823" s="301">
        <f t="shared" si="219"/>
        <v>56.24</v>
      </c>
      <c r="C823" s="302">
        <v>21700</v>
      </c>
      <c r="D823" s="303">
        <f t="shared" si="222"/>
        <v>4630.156472261735</v>
      </c>
      <c r="E823" s="304">
        <f t="shared" si="225"/>
        <v>1564.9928876244662</v>
      </c>
      <c r="F823" s="304">
        <f t="shared" si="226"/>
        <v>92.6031294452347</v>
      </c>
      <c r="G823" s="101">
        <v>75</v>
      </c>
      <c r="H823" s="305">
        <f t="shared" si="227"/>
        <v>6362.7524893314367</v>
      </c>
      <c r="I823" s="309">
        <f t="shared" si="228"/>
        <v>14.3314</v>
      </c>
      <c r="J823" s="329">
        <f t="shared" si="220"/>
        <v>93.733333333333334</v>
      </c>
      <c r="K823" s="302">
        <v>21700</v>
      </c>
      <c r="L823" s="307">
        <f t="shared" si="223"/>
        <v>2778.0938833570408</v>
      </c>
      <c r="M823" s="304">
        <f t="shared" si="229"/>
        <v>938.99573257467966</v>
      </c>
      <c r="N823" s="304">
        <f t="shared" si="230"/>
        <v>55.56187766714082</v>
      </c>
      <c r="O823" s="308">
        <v>45</v>
      </c>
      <c r="P823" s="305">
        <f t="shared" si="231"/>
        <v>3817.6514935988612</v>
      </c>
      <c r="Q823" s="309">
        <f t="shared" si="232"/>
        <v>8.5989000000000004</v>
      </c>
      <c r="R823" s="367">
        <f t="shared" si="221"/>
        <v>140.6</v>
      </c>
      <c r="S823" s="302">
        <v>21700</v>
      </c>
      <c r="T823" s="307">
        <f t="shared" si="224"/>
        <v>1852.0625889046942</v>
      </c>
      <c r="U823" s="101">
        <f t="shared" si="233"/>
        <v>625.99715504978656</v>
      </c>
      <c r="V823" s="304">
        <f t="shared" si="234"/>
        <v>37.041251778093887</v>
      </c>
      <c r="W823" s="308">
        <v>30</v>
      </c>
      <c r="X823" s="305">
        <f t="shared" si="235"/>
        <v>2545.1009957325746</v>
      </c>
      <c r="Y823" s="309">
        <f t="shared" si="236"/>
        <v>5.7325999999999997</v>
      </c>
    </row>
    <row r="824" spans="1:25" ht="15.75" customHeight="1" x14ac:dyDescent="0.2">
      <c r="A824" s="424">
        <v>807</v>
      </c>
      <c r="B824" s="301">
        <f t="shared" si="219"/>
        <v>56.24</v>
      </c>
      <c r="C824" s="302">
        <v>21700</v>
      </c>
      <c r="D824" s="303">
        <f t="shared" si="222"/>
        <v>4630.156472261735</v>
      </c>
      <c r="E824" s="304">
        <f t="shared" si="225"/>
        <v>1564.9928876244662</v>
      </c>
      <c r="F824" s="304">
        <f t="shared" si="226"/>
        <v>92.6031294452347</v>
      </c>
      <c r="G824" s="101">
        <v>75</v>
      </c>
      <c r="H824" s="305">
        <f t="shared" si="227"/>
        <v>6362.7524893314367</v>
      </c>
      <c r="I824" s="309">
        <f t="shared" si="228"/>
        <v>14.3492</v>
      </c>
      <c r="J824" s="329">
        <f t="shared" si="220"/>
        <v>93.733333333333334</v>
      </c>
      <c r="K824" s="302">
        <v>21700</v>
      </c>
      <c r="L824" s="307">
        <f t="shared" si="223"/>
        <v>2778.0938833570408</v>
      </c>
      <c r="M824" s="304">
        <f t="shared" si="229"/>
        <v>938.99573257467966</v>
      </c>
      <c r="N824" s="304">
        <f t="shared" si="230"/>
        <v>55.56187766714082</v>
      </c>
      <c r="O824" s="308">
        <v>45</v>
      </c>
      <c r="P824" s="305">
        <f t="shared" si="231"/>
        <v>3817.6514935988612</v>
      </c>
      <c r="Q824" s="309">
        <f t="shared" si="232"/>
        <v>8.6095000000000006</v>
      </c>
      <c r="R824" s="367">
        <f t="shared" si="221"/>
        <v>140.6</v>
      </c>
      <c r="S824" s="302">
        <v>21700</v>
      </c>
      <c r="T824" s="307">
        <f t="shared" si="224"/>
        <v>1852.0625889046942</v>
      </c>
      <c r="U824" s="101">
        <f t="shared" si="233"/>
        <v>625.99715504978656</v>
      </c>
      <c r="V824" s="304">
        <f t="shared" si="234"/>
        <v>37.041251778093887</v>
      </c>
      <c r="W824" s="308">
        <v>30</v>
      </c>
      <c r="X824" s="305">
        <f t="shared" si="235"/>
        <v>2545.1009957325746</v>
      </c>
      <c r="Y824" s="309">
        <f t="shared" si="236"/>
        <v>5.7397</v>
      </c>
    </row>
    <row r="825" spans="1:25" ht="15.75" customHeight="1" x14ac:dyDescent="0.2">
      <c r="A825" s="424">
        <v>808</v>
      </c>
      <c r="B825" s="301">
        <f t="shared" si="219"/>
        <v>56.24</v>
      </c>
      <c r="C825" s="302">
        <v>21700</v>
      </c>
      <c r="D825" s="303">
        <f t="shared" si="222"/>
        <v>4630.156472261735</v>
      </c>
      <c r="E825" s="304">
        <f t="shared" si="225"/>
        <v>1564.9928876244662</v>
      </c>
      <c r="F825" s="304">
        <f t="shared" si="226"/>
        <v>92.6031294452347</v>
      </c>
      <c r="G825" s="101">
        <v>75</v>
      </c>
      <c r="H825" s="305">
        <f t="shared" si="227"/>
        <v>6362.7524893314367</v>
      </c>
      <c r="I825" s="309">
        <f t="shared" si="228"/>
        <v>14.367000000000001</v>
      </c>
      <c r="J825" s="329">
        <f t="shared" si="220"/>
        <v>93.733333333333334</v>
      </c>
      <c r="K825" s="302">
        <v>21700</v>
      </c>
      <c r="L825" s="307">
        <f t="shared" si="223"/>
        <v>2778.0938833570408</v>
      </c>
      <c r="M825" s="304">
        <f t="shared" si="229"/>
        <v>938.99573257467966</v>
      </c>
      <c r="N825" s="304">
        <f t="shared" si="230"/>
        <v>55.56187766714082</v>
      </c>
      <c r="O825" s="308">
        <v>45</v>
      </c>
      <c r="P825" s="305">
        <f t="shared" si="231"/>
        <v>3817.6514935988612</v>
      </c>
      <c r="Q825" s="309">
        <f t="shared" si="232"/>
        <v>8.6202000000000005</v>
      </c>
      <c r="R825" s="367">
        <f t="shared" si="221"/>
        <v>140.6</v>
      </c>
      <c r="S825" s="302">
        <v>21700</v>
      </c>
      <c r="T825" s="307">
        <f t="shared" si="224"/>
        <v>1852.0625889046942</v>
      </c>
      <c r="U825" s="101">
        <f t="shared" si="233"/>
        <v>625.99715504978656</v>
      </c>
      <c r="V825" s="304">
        <f t="shared" si="234"/>
        <v>37.041251778093887</v>
      </c>
      <c r="W825" s="308">
        <v>30</v>
      </c>
      <c r="X825" s="305">
        <f t="shared" si="235"/>
        <v>2545.1009957325746</v>
      </c>
      <c r="Y825" s="309">
        <f t="shared" si="236"/>
        <v>5.7468000000000004</v>
      </c>
    </row>
    <row r="826" spans="1:25" ht="15.75" customHeight="1" x14ac:dyDescent="0.2">
      <c r="A826" s="424">
        <v>809</v>
      </c>
      <c r="B826" s="301">
        <f t="shared" si="219"/>
        <v>56.24</v>
      </c>
      <c r="C826" s="302">
        <v>21700</v>
      </c>
      <c r="D826" s="303">
        <f t="shared" si="222"/>
        <v>4630.156472261735</v>
      </c>
      <c r="E826" s="304">
        <f t="shared" si="225"/>
        <v>1564.9928876244662</v>
      </c>
      <c r="F826" s="304">
        <f t="shared" si="226"/>
        <v>92.6031294452347</v>
      </c>
      <c r="G826" s="101">
        <v>75</v>
      </c>
      <c r="H826" s="305">
        <f t="shared" si="227"/>
        <v>6362.7524893314367</v>
      </c>
      <c r="I826" s="309">
        <f t="shared" si="228"/>
        <v>14.3848</v>
      </c>
      <c r="J826" s="329">
        <f t="shared" si="220"/>
        <v>93.733333333333334</v>
      </c>
      <c r="K826" s="302">
        <v>21700</v>
      </c>
      <c r="L826" s="307">
        <f t="shared" si="223"/>
        <v>2778.0938833570408</v>
      </c>
      <c r="M826" s="304">
        <f t="shared" si="229"/>
        <v>938.99573257467966</v>
      </c>
      <c r="N826" s="304">
        <f t="shared" si="230"/>
        <v>55.56187766714082</v>
      </c>
      <c r="O826" s="308">
        <v>45</v>
      </c>
      <c r="P826" s="305">
        <f t="shared" si="231"/>
        <v>3817.6514935988612</v>
      </c>
      <c r="Q826" s="309">
        <f t="shared" si="232"/>
        <v>8.6309000000000005</v>
      </c>
      <c r="R826" s="367">
        <f t="shared" si="221"/>
        <v>140.6</v>
      </c>
      <c r="S826" s="302">
        <v>21700</v>
      </c>
      <c r="T826" s="307">
        <f t="shared" si="224"/>
        <v>1852.0625889046942</v>
      </c>
      <c r="U826" s="101">
        <f t="shared" si="233"/>
        <v>625.99715504978656</v>
      </c>
      <c r="V826" s="304">
        <f t="shared" si="234"/>
        <v>37.041251778093887</v>
      </c>
      <c r="W826" s="308">
        <v>30</v>
      </c>
      <c r="X826" s="305">
        <f t="shared" si="235"/>
        <v>2545.1009957325746</v>
      </c>
      <c r="Y826" s="309">
        <f t="shared" si="236"/>
        <v>5.7538999999999998</v>
      </c>
    </row>
    <row r="827" spans="1:25" ht="15.75" customHeight="1" x14ac:dyDescent="0.2">
      <c r="A827" s="283">
        <v>810</v>
      </c>
      <c r="B827" s="301">
        <f t="shared" si="219"/>
        <v>56.24</v>
      </c>
      <c r="C827" s="302">
        <v>21700</v>
      </c>
      <c r="D827" s="303">
        <f t="shared" si="222"/>
        <v>4630.156472261735</v>
      </c>
      <c r="E827" s="304">
        <f t="shared" si="225"/>
        <v>1564.9928876244662</v>
      </c>
      <c r="F827" s="304">
        <f t="shared" si="226"/>
        <v>92.6031294452347</v>
      </c>
      <c r="G827" s="101">
        <v>75</v>
      </c>
      <c r="H827" s="305">
        <f t="shared" si="227"/>
        <v>6362.7524893314367</v>
      </c>
      <c r="I827" s="309">
        <f t="shared" si="228"/>
        <v>14.4026</v>
      </c>
      <c r="J827" s="329">
        <f t="shared" si="220"/>
        <v>93.733333333333334</v>
      </c>
      <c r="K827" s="302">
        <v>21700</v>
      </c>
      <c r="L827" s="307">
        <f t="shared" si="223"/>
        <v>2778.0938833570408</v>
      </c>
      <c r="M827" s="304">
        <f t="shared" si="229"/>
        <v>938.99573257467966</v>
      </c>
      <c r="N827" s="304">
        <f t="shared" si="230"/>
        <v>55.56187766714082</v>
      </c>
      <c r="O827" s="308">
        <v>45</v>
      </c>
      <c r="P827" s="305">
        <f t="shared" si="231"/>
        <v>3817.6514935988612</v>
      </c>
      <c r="Q827" s="309">
        <f t="shared" si="232"/>
        <v>8.6415000000000006</v>
      </c>
      <c r="R827" s="367">
        <f t="shared" si="221"/>
        <v>140.6</v>
      </c>
      <c r="S827" s="302">
        <v>21700</v>
      </c>
      <c r="T827" s="307">
        <f t="shared" si="224"/>
        <v>1852.0625889046942</v>
      </c>
      <c r="U827" s="101">
        <f t="shared" si="233"/>
        <v>625.99715504978656</v>
      </c>
      <c r="V827" s="304">
        <f t="shared" si="234"/>
        <v>37.041251778093887</v>
      </c>
      <c r="W827" s="308">
        <v>30</v>
      </c>
      <c r="X827" s="305">
        <f t="shared" si="235"/>
        <v>2545.1009957325746</v>
      </c>
      <c r="Y827" s="309">
        <f t="shared" si="236"/>
        <v>5.7610000000000001</v>
      </c>
    </row>
    <row r="828" spans="1:25" ht="15.75" customHeight="1" x14ac:dyDescent="0.2">
      <c r="A828" s="424">
        <v>811</v>
      </c>
      <c r="B828" s="301">
        <f t="shared" si="219"/>
        <v>56.24</v>
      </c>
      <c r="C828" s="302">
        <v>21700</v>
      </c>
      <c r="D828" s="303">
        <f t="shared" si="222"/>
        <v>4630.156472261735</v>
      </c>
      <c r="E828" s="304">
        <f t="shared" si="225"/>
        <v>1564.9928876244662</v>
      </c>
      <c r="F828" s="304">
        <f t="shared" si="226"/>
        <v>92.6031294452347</v>
      </c>
      <c r="G828" s="101">
        <v>75</v>
      </c>
      <c r="H828" s="305">
        <f t="shared" si="227"/>
        <v>6362.7524893314367</v>
      </c>
      <c r="I828" s="309">
        <f t="shared" si="228"/>
        <v>14.420299999999999</v>
      </c>
      <c r="J828" s="329">
        <f t="shared" si="220"/>
        <v>93.733333333333334</v>
      </c>
      <c r="K828" s="302">
        <v>21700</v>
      </c>
      <c r="L828" s="307">
        <f t="shared" si="223"/>
        <v>2778.0938833570408</v>
      </c>
      <c r="M828" s="304">
        <f t="shared" si="229"/>
        <v>938.99573257467966</v>
      </c>
      <c r="N828" s="304">
        <f t="shared" si="230"/>
        <v>55.56187766714082</v>
      </c>
      <c r="O828" s="308">
        <v>45</v>
      </c>
      <c r="P828" s="305">
        <f t="shared" si="231"/>
        <v>3817.6514935988612</v>
      </c>
      <c r="Q828" s="309">
        <f t="shared" si="232"/>
        <v>8.6522000000000006</v>
      </c>
      <c r="R828" s="367">
        <f t="shared" si="221"/>
        <v>140.6</v>
      </c>
      <c r="S828" s="302">
        <v>21700</v>
      </c>
      <c r="T828" s="307">
        <f t="shared" si="224"/>
        <v>1852.0625889046942</v>
      </c>
      <c r="U828" s="101">
        <f t="shared" si="233"/>
        <v>625.99715504978656</v>
      </c>
      <c r="V828" s="304">
        <f t="shared" si="234"/>
        <v>37.041251778093887</v>
      </c>
      <c r="W828" s="308">
        <v>30</v>
      </c>
      <c r="X828" s="305">
        <f t="shared" si="235"/>
        <v>2545.1009957325746</v>
      </c>
      <c r="Y828" s="309">
        <f t="shared" si="236"/>
        <v>5.7680999999999996</v>
      </c>
    </row>
    <row r="829" spans="1:25" ht="15.75" customHeight="1" x14ac:dyDescent="0.2">
      <c r="A829" s="424">
        <v>812</v>
      </c>
      <c r="B829" s="301">
        <f t="shared" si="219"/>
        <v>56.24</v>
      </c>
      <c r="C829" s="302">
        <v>21700</v>
      </c>
      <c r="D829" s="303">
        <f t="shared" si="222"/>
        <v>4630.156472261735</v>
      </c>
      <c r="E829" s="304">
        <f t="shared" si="225"/>
        <v>1564.9928876244662</v>
      </c>
      <c r="F829" s="304">
        <f t="shared" si="226"/>
        <v>92.6031294452347</v>
      </c>
      <c r="G829" s="101">
        <v>75</v>
      </c>
      <c r="H829" s="305">
        <f t="shared" si="227"/>
        <v>6362.7524893314367</v>
      </c>
      <c r="I829" s="309">
        <f t="shared" si="228"/>
        <v>14.4381</v>
      </c>
      <c r="J829" s="329">
        <f t="shared" si="220"/>
        <v>93.733333333333334</v>
      </c>
      <c r="K829" s="302">
        <v>21700</v>
      </c>
      <c r="L829" s="307">
        <f t="shared" si="223"/>
        <v>2778.0938833570408</v>
      </c>
      <c r="M829" s="304">
        <f t="shared" si="229"/>
        <v>938.99573257467966</v>
      </c>
      <c r="N829" s="304">
        <f t="shared" si="230"/>
        <v>55.56187766714082</v>
      </c>
      <c r="O829" s="308">
        <v>45</v>
      </c>
      <c r="P829" s="305">
        <f t="shared" si="231"/>
        <v>3817.6514935988612</v>
      </c>
      <c r="Q829" s="309">
        <f t="shared" si="232"/>
        <v>8.6629000000000005</v>
      </c>
      <c r="R829" s="367">
        <f t="shared" si="221"/>
        <v>140.6</v>
      </c>
      <c r="S829" s="302">
        <v>21700</v>
      </c>
      <c r="T829" s="307">
        <f t="shared" si="224"/>
        <v>1852.0625889046942</v>
      </c>
      <c r="U829" s="101">
        <f t="shared" si="233"/>
        <v>625.99715504978656</v>
      </c>
      <c r="V829" s="304">
        <f t="shared" si="234"/>
        <v>37.041251778093887</v>
      </c>
      <c r="W829" s="308">
        <v>30</v>
      </c>
      <c r="X829" s="305">
        <f t="shared" si="235"/>
        <v>2545.1009957325746</v>
      </c>
      <c r="Y829" s="309">
        <f t="shared" si="236"/>
        <v>5.7751999999999999</v>
      </c>
    </row>
    <row r="830" spans="1:25" ht="15.75" customHeight="1" x14ac:dyDescent="0.2">
      <c r="A830" s="424">
        <v>813</v>
      </c>
      <c r="B830" s="301">
        <f t="shared" si="219"/>
        <v>56.24</v>
      </c>
      <c r="C830" s="302">
        <v>21700</v>
      </c>
      <c r="D830" s="303">
        <f t="shared" si="222"/>
        <v>4630.156472261735</v>
      </c>
      <c r="E830" s="304">
        <f t="shared" si="225"/>
        <v>1564.9928876244662</v>
      </c>
      <c r="F830" s="304">
        <f t="shared" si="226"/>
        <v>92.6031294452347</v>
      </c>
      <c r="G830" s="101">
        <v>75</v>
      </c>
      <c r="H830" s="305">
        <f t="shared" si="227"/>
        <v>6362.7524893314367</v>
      </c>
      <c r="I830" s="309">
        <f t="shared" si="228"/>
        <v>14.4559</v>
      </c>
      <c r="J830" s="329">
        <f t="shared" si="220"/>
        <v>93.733333333333334</v>
      </c>
      <c r="K830" s="302">
        <v>21700</v>
      </c>
      <c r="L830" s="307">
        <f t="shared" si="223"/>
        <v>2778.0938833570408</v>
      </c>
      <c r="M830" s="304">
        <f t="shared" si="229"/>
        <v>938.99573257467966</v>
      </c>
      <c r="N830" s="304">
        <f t="shared" si="230"/>
        <v>55.56187766714082</v>
      </c>
      <c r="O830" s="308">
        <v>45</v>
      </c>
      <c r="P830" s="305">
        <f t="shared" si="231"/>
        <v>3817.6514935988612</v>
      </c>
      <c r="Q830" s="309">
        <f t="shared" si="232"/>
        <v>8.6735000000000007</v>
      </c>
      <c r="R830" s="367">
        <f t="shared" si="221"/>
        <v>140.6</v>
      </c>
      <c r="S830" s="302">
        <v>21700</v>
      </c>
      <c r="T830" s="307">
        <f t="shared" si="224"/>
        <v>1852.0625889046942</v>
      </c>
      <c r="U830" s="101">
        <f t="shared" si="233"/>
        <v>625.99715504978656</v>
      </c>
      <c r="V830" s="304">
        <f t="shared" si="234"/>
        <v>37.041251778093887</v>
      </c>
      <c r="W830" s="308">
        <v>30</v>
      </c>
      <c r="X830" s="305">
        <f t="shared" si="235"/>
        <v>2545.1009957325746</v>
      </c>
      <c r="Y830" s="309">
        <f t="shared" si="236"/>
        <v>5.7824</v>
      </c>
    </row>
    <row r="831" spans="1:25" ht="15.75" customHeight="1" x14ac:dyDescent="0.2">
      <c r="A831" s="424">
        <v>814</v>
      </c>
      <c r="B831" s="301">
        <f t="shared" si="219"/>
        <v>56.24</v>
      </c>
      <c r="C831" s="302">
        <v>21700</v>
      </c>
      <c r="D831" s="303">
        <f t="shared" si="222"/>
        <v>4630.156472261735</v>
      </c>
      <c r="E831" s="304">
        <f t="shared" si="225"/>
        <v>1564.9928876244662</v>
      </c>
      <c r="F831" s="304">
        <f t="shared" si="226"/>
        <v>92.6031294452347</v>
      </c>
      <c r="G831" s="101">
        <v>75</v>
      </c>
      <c r="H831" s="305">
        <f t="shared" si="227"/>
        <v>6362.7524893314367</v>
      </c>
      <c r="I831" s="309">
        <f t="shared" si="228"/>
        <v>14.473699999999999</v>
      </c>
      <c r="J831" s="329">
        <f t="shared" si="220"/>
        <v>93.733333333333334</v>
      </c>
      <c r="K831" s="302">
        <v>21700</v>
      </c>
      <c r="L831" s="307">
        <f t="shared" si="223"/>
        <v>2778.0938833570408</v>
      </c>
      <c r="M831" s="304">
        <f t="shared" si="229"/>
        <v>938.99573257467966</v>
      </c>
      <c r="N831" s="304">
        <f t="shared" si="230"/>
        <v>55.56187766714082</v>
      </c>
      <c r="O831" s="308">
        <v>45</v>
      </c>
      <c r="P831" s="305">
        <f t="shared" si="231"/>
        <v>3817.6514935988612</v>
      </c>
      <c r="Q831" s="309">
        <f t="shared" si="232"/>
        <v>8.6842000000000006</v>
      </c>
      <c r="R831" s="367">
        <f t="shared" si="221"/>
        <v>140.6</v>
      </c>
      <c r="S831" s="302">
        <v>21700</v>
      </c>
      <c r="T831" s="307">
        <f t="shared" si="224"/>
        <v>1852.0625889046942</v>
      </c>
      <c r="U831" s="101">
        <f t="shared" si="233"/>
        <v>625.99715504978656</v>
      </c>
      <c r="V831" s="304">
        <f t="shared" si="234"/>
        <v>37.041251778093887</v>
      </c>
      <c r="W831" s="308">
        <v>30</v>
      </c>
      <c r="X831" s="305">
        <f t="shared" si="235"/>
        <v>2545.1009957325746</v>
      </c>
      <c r="Y831" s="309">
        <f t="shared" si="236"/>
        <v>5.7895000000000003</v>
      </c>
    </row>
    <row r="832" spans="1:25" ht="15.75" customHeight="1" x14ac:dyDescent="0.2">
      <c r="A832" s="424">
        <v>815</v>
      </c>
      <c r="B832" s="301">
        <f t="shared" si="219"/>
        <v>56.24</v>
      </c>
      <c r="C832" s="302">
        <v>21700</v>
      </c>
      <c r="D832" s="303">
        <f t="shared" si="222"/>
        <v>4630.156472261735</v>
      </c>
      <c r="E832" s="304">
        <f t="shared" si="225"/>
        <v>1564.9928876244662</v>
      </c>
      <c r="F832" s="304">
        <f t="shared" si="226"/>
        <v>92.6031294452347</v>
      </c>
      <c r="G832" s="101">
        <v>75</v>
      </c>
      <c r="H832" s="305">
        <f t="shared" si="227"/>
        <v>6362.7524893314367</v>
      </c>
      <c r="I832" s="309">
        <f t="shared" si="228"/>
        <v>14.4915</v>
      </c>
      <c r="J832" s="329">
        <f t="shared" si="220"/>
        <v>93.733333333333334</v>
      </c>
      <c r="K832" s="302">
        <v>21700</v>
      </c>
      <c r="L832" s="307">
        <f t="shared" si="223"/>
        <v>2778.0938833570408</v>
      </c>
      <c r="M832" s="304">
        <f t="shared" si="229"/>
        <v>938.99573257467966</v>
      </c>
      <c r="N832" s="304">
        <f t="shared" si="230"/>
        <v>55.56187766714082</v>
      </c>
      <c r="O832" s="308">
        <v>45</v>
      </c>
      <c r="P832" s="305">
        <f t="shared" si="231"/>
        <v>3817.6514935988612</v>
      </c>
      <c r="Q832" s="309">
        <f t="shared" si="232"/>
        <v>8.6949000000000005</v>
      </c>
      <c r="R832" s="367">
        <f t="shared" si="221"/>
        <v>140.6</v>
      </c>
      <c r="S832" s="302">
        <v>21700</v>
      </c>
      <c r="T832" s="307">
        <f t="shared" si="224"/>
        <v>1852.0625889046942</v>
      </c>
      <c r="U832" s="101">
        <f t="shared" si="233"/>
        <v>625.99715504978656</v>
      </c>
      <c r="V832" s="304">
        <f t="shared" si="234"/>
        <v>37.041251778093887</v>
      </c>
      <c r="W832" s="308">
        <v>30</v>
      </c>
      <c r="X832" s="305">
        <f t="shared" si="235"/>
        <v>2545.1009957325746</v>
      </c>
      <c r="Y832" s="309">
        <f t="shared" si="236"/>
        <v>5.7965999999999998</v>
      </c>
    </row>
    <row r="833" spans="1:25" ht="15.75" customHeight="1" x14ac:dyDescent="0.2">
      <c r="A833" s="424">
        <v>816</v>
      </c>
      <c r="B833" s="301">
        <f t="shared" si="219"/>
        <v>56.24</v>
      </c>
      <c r="C833" s="302">
        <v>21700</v>
      </c>
      <c r="D833" s="303">
        <f t="shared" si="222"/>
        <v>4630.156472261735</v>
      </c>
      <c r="E833" s="304">
        <f t="shared" si="225"/>
        <v>1564.9928876244662</v>
      </c>
      <c r="F833" s="304">
        <f t="shared" si="226"/>
        <v>92.6031294452347</v>
      </c>
      <c r="G833" s="101">
        <v>75</v>
      </c>
      <c r="H833" s="305">
        <f t="shared" si="227"/>
        <v>6362.7524893314367</v>
      </c>
      <c r="I833" s="309">
        <f t="shared" si="228"/>
        <v>14.5092</v>
      </c>
      <c r="J833" s="329">
        <f t="shared" si="220"/>
        <v>93.733333333333334</v>
      </c>
      <c r="K833" s="302">
        <v>21700</v>
      </c>
      <c r="L833" s="307">
        <f t="shared" si="223"/>
        <v>2778.0938833570408</v>
      </c>
      <c r="M833" s="304">
        <f t="shared" si="229"/>
        <v>938.99573257467966</v>
      </c>
      <c r="N833" s="304">
        <f t="shared" si="230"/>
        <v>55.56187766714082</v>
      </c>
      <c r="O833" s="308">
        <v>45</v>
      </c>
      <c r="P833" s="305">
        <f t="shared" si="231"/>
        <v>3817.6514935988612</v>
      </c>
      <c r="Q833" s="309">
        <f t="shared" si="232"/>
        <v>8.7055000000000007</v>
      </c>
      <c r="R833" s="367">
        <f t="shared" si="221"/>
        <v>140.6</v>
      </c>
      <c r="S833" s="302">
        <v>21700</v>
      </c>
      <c r="T833" s="307">
        <f t="shared" si="224"/>
        <v>1852.0625889046942</v>
      </c>
      <c r="U833" s="101">
        <f t="shared" si="233"/>
        <v>625.99715504978656</v>
      </c>
      <c r="V833" s="304">
        <f t="shared" si="234"/>
        <v>37.041251778093887</v>
      </c>
      <c r="W833" s="308">
        <v>30</v>
      </c>
      <c r="X833" s="305">
        <f t="shared" si="235"/>
        <v>2545.1009957325746</v>
      </c>
      <c r="Y833" s="309">
        <f t="shared" si="236"/>
        <v>5.8037000000000001</v>
      </c>
    </row>
    <row r="834" spans="1:25" ht="15.75" customHeight="1" x14ac:dyDescent="0.2">
      <c r="A834" s="424">
        <v>817</v>
      </c>
      <c r="B834" s="301">
        <f t="shared" si="219"/>
        <v>56.24</v>
      </c>
      <c r="C834" s="302">
        <v>21700</v>
      </c>
      <c r="D834" s="303">
        <f t="shared" si="222"/>
        <v>4630.156472261735</v>
      </c>
      <c r="E834" s="304">
        <f t="shared" si="225"/>
        <v>1564.9928876244662</v>
      </c>
      <c r="F834" s="304">
        <f t="shared" si="226"/>
        <v>92.6031294452347</v>
      </c>
      <c r="G834" s="101">
        <v>75</v>
      </c>
      <c r="H834" s="305">
        <f t="shared" si="227"/>
        <v>6362.7524893314367</v>
      </c>
      <c r="I834" s="309">
        <f t="shared" si="228"/>
        <v>14.526999999999999</v>
      </c>
      <c r="J834" s="329">
        <f t="shared" si="220"/>
        <v>93.733333333333334</v>
      </c>
      <c r="K834" s="302">
        <v>21700</v>
      </c>
      <c r="L834" s="307">
        <f t="shared" si="223"/>
        <v>2778.0938833570408</v>
      </c>
      <c r="M834" s="304">
        <f t="shared" si="229"/>
        <v>938.99573257467966</v>
      </c>
      <c r="N834" s="304">
        <f t="shared" si="230"/>
        <v>55.56187766714082</v>
      </c>
      <c r="O834" s="308">
        <v>45</v>
      </c>
      <c r="P834" s="305">
        <f t="shared" si="231"/>
        <v>3817.6514935988612</v>
      </c>
      <c r="Q834" s="309">
        <f t="shared" si="232"/>
        <v>8.7162000000000006</v>
      </c>
      <c r="R834" s="367">
        <f t="shared" si="221"/>
        <v>140.6</v>
      </c>
      <c r="S834" s="302">
        <v>21700</v>
      </c>
      <c r="T834" s="307">
        <f t="shared" si="224"/>
        <v>1852.0625889046942</v>
      </c>
      <c r="U834" s="101">
        <f t="shared" si="233"/>
        <v>625.99715504978656</v>
      </c>
      <c r="V834" s="304">
        <f t="shared" si="234"/>
        <v>37.041251778093887</v>
      </c>
      <c r="W834" s="308">
        <v>30</v>
      </c>
      <c r="X834" s="305">
        <f t="shared" si="235"/>
        <v>2545.1009957325746</v>
      </c>
      <c r="Y834" s="309">
        <f t="shared" si="236"/>
        <v>5.8108000000000004</v>
      </c>
    </row>
    <row r="835" spans="1:25" ht="15.75" customHeight="1" x14ac:dyDescent="0.2">
      <c r="A835" s="424">
        <v>818</v>
      </c>
      <c r="B835" s="301">
        <f t="shared" si="219"/>
        <v>56.24</v>
      </c>
      <c r="C835" s="302">
        <v>21700</v>
      </c>
      <c r="D835" s="303">
        <f t="shared" si="222"/>
        <v>4630.156472261735</v>
      </c>
      <c r="E835" s="304">
        <f t="shared" si="225"/>
        <v>1564.9928876244662</v>
      </c>
      <c r="F835" s="304">
        <f t="shared" si="226"/>
        <v>92.6031294452347</v>
      </c>
      <c r="G835" s="101">
        <v>75</v>
      </c>
      <c r="H835" s="305">
        <f t="shared" si="227"/>
        <v>6362.7524893314367</v>
      </c>
      <c r="I835" s="309">
        <f t="shared" si="228"/>
        <v>14.5448</v>
      </c>
      <c r="J835" s="329">
        <f t="shared" si="220"/>
        <v>93.733333333333334</v>
      </c>
      <c r="K835" s="302">
        <v>21700</v>
      </c>
      <c r="L835" s="307">
        <f t="shared" si="223"/>
        <v>2778.0938833570408</v>
      </c>
      <c r="M835" s="304">
        <f t="shared" si="229"/>
        <v>938.99573257467966</v>
      </c>
      <c r="N835" s="304">
        <f t="shared" si="230"/>
        <v>55.56187766714082</v>
      </c>
      <c r="O835" s="308">
        <v>45</v>
      </c>
      <c r="P835" s="305">
        <f t="shared" si="231"/>
        <v>3817.6514935988612</v>
      </c>
      <c r="Q835" s="309">
        <f t="shared" si="232"/>
        <v>8.7269000000000005</v>
      </c>
      <c r="R835" s="367">
        <f t="shared" si="221"/>
        <v>140.6</v>
      </c>
      <c r="S835" s="302">
        <v>21700</v>
      </c>
      <c r="T835" s="307">
        <f t="shared" si="224"/>
        <v>1852.0625889046942</v>
      </c>
      <c r="U835" s="101">
        <f t="shared" si="233"/>
        <v>625.99715504978656</v>
      </c>
      <c r="V835" s="304">
        <f t="shared" si="234"/>
        <v>37.041251778093887</v>
      </c>
      <c r="W835" s="308">
        <v>30</v>
      </c>
      <c r="X835" s="305">
        <f t="shared" si="235"/>
        <v>2545.1009957325746</v>
      </c>
      <c r="Y835" s="309">
        <f t="shared" si="236"/>
        <v>5.8178999999999998</v>
      </c>
    </row>
    <row r="836" spans="1:25" ht="15.75" customHeight="1" x14ac:dyDescent="0.2">
      <c r="A836" s="424">
        <v>819</v>
      </c>
      <c r="B836" s="301">
        <f t="shared" si="219"/>
        <v>56.24</v>
      </c>
      <c r="C836" s="302">
        <v>21700</v>
      </c>
      <c r="D836" s="303">
        <f t="shared" si="222"/>
        <v>4630.156472261735</v>
      </c>
      <c r="E836" s="304">
        <f t="shared" si="225"/>
        <v>1564.9928876244662</v>
      </c>
      <c r="F836" s="304">
        <f t="shared" si="226"/>
        <v>92.6031294452347</v>
      </c>
      <c r="G836" s="101">
        <v>75</v>
      </c>
      <c r="H836" s="305">
        <f t="shared" si="227"/>
        <v>6362.7524893314367</v>
      </c>
      <c r="I836" s="309">
        <f t="shared" si="228"/>
        <v>14.5626</v>
      </c>
      <c r="J836" s="329">
        <f t="shared" si="220"/>
        <v>93.733333333333334</v>
      </c>
      <c r="K836" s="302">
        <v>21700</v>
      </c>
      <c r="L836" s="307">
        <f t="shared" si="223"/>
        <v>2778.0938833570408</v>
      </c>
      <c r="M836" s="304">
        <f t="shared" si="229"/>
        <v>938.99573257467966</v>
      </c>
      <c r="N836" s="304">
        <f t="shared" si="230"/>
        <v>55.56187766714082</v>
      </c>
      <c r="O836" s="308">
        <v>45</v>
      </c>
      <c r="P836" s="305">
        <f t="shared" si="231"/>
        <v>3817.6514935988612</v>
      </c>
      <c r="Q836" s="309">
        <f t="shared" si="232"/>
        <v>8.7376000000000005</v>
      </c>
      <c r="R836" s="367">
        <f t="shared" si="221"/>
        <v>140.6</v>
      </c>
      <c r="S836" s="302">
        <v>21700</v>
      </c>
      <c r="T836" s="307">
        <f t="shared" si="224"/>
        <v>1852.0625889046942</v>
      </c>
      <c r="U836" s="101">
        <f t="shared" si="233"/>
        <v>625.99715504978656</v>
      </c>
      <c r="V836" s="304">
        <f t="shared" si="234"/>
        <v>37.041251778093887</v>
      </c>
      <c r="W836" s="308">
        <v>30</v>
      </c>
      <c r="X836" s="305">
        <f t="shared" si="235"/>
        <v>2545.1009957325746</v>
      </c>
      <c r="Y836" s="309">
        <f t="shared" si="236"/>
        <v>5.8250000000000002</v>
      </c>
    </row>
    <row r="837" spans="1:25" ht="15.75" customHeight="1" x14ac:dyDescent="0.2">
      <c r="A837" s="283">
        <v>820</v>
      </c>
      <c r="B837" s="301">
        <f t="shared" si="219"/>
        <v>56.24</v>
      </c>
      <c r="C837" s="302">
        <v>21700</v>
      </c>
      <c r="D837" s="303">
        <f t="shared" si="222"/>
        <v>4630.156472261735</v>
      </c>
      <c r="E837" s="304">
        <f t="shared" si="225"/>
        <v>1564.9928876244662</v>
      </c>
      <c r="F837" s="304">
        <f t="shared" si="226"/>
        <v>92.6031294452347</v>
      </c>
      <c r="G837" s="101">
        <v>75</v>
      </c>
      <c r="H837" s="305">
        <f t="shared" si="227"/>
        <v>6362.7524893314367</v>
      </c>
      <c r="I837" s="309">
        <f t="shared" si="228"/>
        <v>14.580399999999999</v>
      </c>
      <c r="J837" s="329">
        <f t="shared" si="220"/>
        <v>93.733333333333334</v>
      </c>
      <c r="K837" s="302">
        <v>21700</v>
      </c>
      <c r="L837" s="307">
        <f t="shared" si="223"/>
        <v>2778.0938833570408</v>
      </c>
      <c r="M837" s="304">
        <f t="shared" si="229"/>
        <v>938.99573257467966</v>
      </c>
      <c r="N837" s="304">
        <f t="shared" si="230"/>
        <v>55.56187766714082</v>
      </c>
      <c r="O837" s="308">
        <v>45</v>
      </c>
      <c r="P837" s="305">
        <f t="shared" si="231"/>
        <v>3817.6514935988612</v>
      </c>
      <c r="Q837" s="309">
        <f t="shared" si="232"/>
        <v>8.7482000000000006</v>
      </c>
      <c r="R837" s="367">
        <f t="shared" si="221"/>
        <v>140.6</v>
      </c>
      <c r="S837" s="302">
        <v>21700</v>
      </c>
      <c r="T837" s="307">
        <f t="shared" si="224"/>
        <v>1852.0625889046942</v>
      </c>
      <c r="U837" s="101">
        <f t="shared" si="233"/>
        <v>625.99715504978656</v>
      </c>
      <c r="V837" s="304">
        <f t="shared" si="234"/>
        <v>37.041251778093887</v>
      </c>
      <c r="W837" s="308">
        <v>30</v>
      </c>
      <c r="X837" s="305">
        <f t="shared" si="235"/>
        <v>2545.1009957325746</v>
      </c>
      <c r="Y837" s="309">
        <f t="shared" si="236"/>
        <v>5.8320999999999996</v>
      </c>
    </row>
    <row r="838" spans="1:25" ht="15.75" customHeight="1" x14ac:dyDescent="0.2">
      <c r="A838" s="424">
        <v>821</v>
      </c>
      <c r="B838" s="301">
        <f t="shared" si="219"/>
        <v>56.24</v>
      </c>
      <c r="C838" s="302">
        <v>21700</v>
      </c>
      <c r="D838" s="303">
        <f t="shared" si="222"/>
        <v>4630.156472261735</v>
      </c>
      <c r="E838" s="304">
        <f t="shared" si="225"/>
        <v>1564.9928876244662</v>
      </c>
      <c r="F838" s="304">
        <f t="shared" si="226"/>
        <v>92.6031294452347</v>
      </c>
      <c r="G838" s="101">
        <v>75</v>
      </c>
      <c r="H838" s="305">
        <f t="shared" si="227"/>
        <v>6362.7524893314367</v>
      </c>
      <c r="I838" s="309">
        <f t="shared" si="228"/>
        <v>14.5982</v>
      </c>
      <c r="J838" s="329">
        <f t="shared" si="220"/>
        <v>93.733333333333334</v>
      </c>
      <c r="K838" s="302">
        <v>21700</v>
      </c>
      <c r="L838" s="307">
        <f t="shared" si="223"/>
        <v>2778.0938833570408</v>
      </c>
      <c r="M838" s="304">
        <f t="shared" si="229"/>
        <v>938.99573257467966</v>
      </c>
      <c r="N838" s="304">
        <f t="shared" si="230"/>
        <v>55.56187766714082</v>
      </c>
      <c r="O838" s="308">
        <v>45</v>
      </c>
      <c r="P838" s="305">
        <f t="shared" si="231"/>
        <v>3817.6514935988612</v>
      </c>
      <c r="Q838" s="309">
        <f t="shared" si="232"/>
        <v>8.7589000000000006</v>
      </c>
      <c r="R838" s="367">
        <f t="shared" si="221"/>
        <v>140.6</v>
      </c>
      <c r="S838" s="302">
        <v>21700</v>
      </c>
      <c r="T838" s="307">
        <f t="shared" si="224"/>
        <v>1852.0625889046942</v>
      </c>
      <c r="U838" s="101">
        <f t="shared" si="233"/>
        <v>625.99715504978656</v>
      </c>
      <c r="V838" s="304">
        <f t="shared" si="234"/>
        <v>37.041251778093887</v>
      </c>
      <c r="W838" s="308">
        <v>30</v>
      </c>
      <c r="X838" s="305">
        <f t="shared" si="235"/>
        <v>2545.1009957325746</v>
      </c>
      <c r="Y838" s="309">
        <f t="shared" si="236"/>
        <v>5.8392999999999997</v>
      </c>
    </row>
    <row r="839" spans="1:25" ht="15.75" customHeight="1" x14ac:dyDescent="0.2">
      <c r="A839" s="424">
        <v>822</v>
      </c>
      <c r="B839" s="301">
        <f t="shared" ref="B839:B867" si="237">42.18/0.75</f>
        <v>56.24</v>
      </c>
      <c r="C839" s="302">
        <v>21700</v>
      </c>
      <c r="D839" s="303">
        <f t="shared" si="222"/>
        <v>4630.156472261735</v>
      </c>
      <c r="E839" s="304">
        <f t="shared" si="225"/>
        <v>1564.9928876244662</v>
      </c>
      <c r="F839" s="304">
        <f t="shared" si="226"/>
        <v>92.6031294452347</v>
      </c>
      <c r="G839" s="101">
        <v>75</v>
      </c>
      <c r="H839" s="305">
        <f t="shared" si="227"/>
        <v>6362.7524893314367</v>
      </c>
      <c r="I839" s="309">
        <f t="shared" si="228"/>
        <v>14.6159</v>
      </c>
      <c r="J839" s="329">
        <f t="shared" ref="J839:J867" si="238">(42.18/0.75)/0.6</f>
        <v>93.733333333333334</v>
      </c>
      <c r="K839" s="302">
        <v>21700</v>
      </c>
      <c r="L839" s="307">
        <f t="shared" si="223"/>
        <v>2778.0938833570408</v>
      </c>
      <c r="M839" s="304">
        <f t="shared" si="229"/>
        <v>938.99573257467966</v>
      </c>
      <c r="N839" s="304">
        <f t="shared" si="230"/>
        <v>55.56187766714082</v>
      </c>
      <c r="O839" s="308">
        <v>45</v>
      </c>
      <c r="P839" s="305">
        <f t="shared" si="231"/>
        <v>3817.6514935988612</v>
      </c>
      <c r="Q839" s="309">
        <f t="shared" si="232"/>
        <v>8.7696000000000005</v>
      </c>
      <c r="R839" s="367">
        <f t="shared" ref="R839:R867" si="239">(42.18/0.75)/0.4</f>
        <v>140.6</v>
      </c>
      <c r="S839" s="302">
        <v>21700</v>
      </c>
      <c r="T839" s="307">
        <f t="shared" si="224"/>
        <v>1852.0625889046942</v>
      </c>
      <c r="U839" s="101">
        <f t="shared" si="233"/>
        <v>625.99715504978656</v>
      </c>
      <c r="V839" s="304">
        <f t="shared" si="234"/>
        <v>37.041251778093887</v>
      </c>
      <c r="W839" s="308">
        <v>30</v>
      </c>
      <c r="X839" s="305">
        <f t="shared" si="235"/>
        <v>2545.1009957325746</v>
      </c>
      <c r="Y839" s="309">
        <f t="shared" si="236"/>
        <v>5.8464</v>
      </c>
    </row>
    <row r="840" spans="1:25" ht="15.75" customHeight="1" x14ac:dyDescent="0.2">
      <c r="A840" s="424">
        <v>823</v>
      </c>
      <c r="B840" s="301">
        <f t="shared" si="237"/>
        <v>56.24</v>
      </c>
      <c r="C840" s="302">
        <v>21700</v>
      </c>
      <c r="D840" s="303">
        <f t="shared" si="222"/>
        <v>4630.156472261735</v>
      </c>
      <c r="E840" s="304">
        <f t="shared" si="225"/>
        <v>1564.9928876244662</v>
      </c>
      <c r="F840" s="304">
        <f t="shared" si="226"/>
        <v>92.6031294452347</v>
      </c>
      <c r="G840" s="101">
        <v>75</v>
      </c>
      <c r="H840" s="305">
        <f t="shared" si="227"/>
        <v>6362.7524893314367</v>
      </c>
      <c r="I840" s="309">
        <f t="shared" si="228"/>
        <v>14.633699999999999</v>
      </c>
      <c r="J840" s="329">
        <f t="shared" si="238"/>
        <v>93.733333333333334</v>
      </c>
      <c r="K840" s="302">
        <v>21700</v>
      </c>
      <c r="L840" s="307">
        <f t="shared" si="223"/>
        <v>2778.0938833570408</v>
      </c>
      <c r="M840" s="304">
        <f t="shared" si="229"/>
        <v>938.99573257467966</v>
      </c>
      <c r="N840" s="304">
        <f t="shared" si="230"/>
        <v>55.56187766714082</v>
      </c>
      <c r="O840" s="308">
        <v>45</v>
      </c>
      <c r="P840" s="305">
        <f t="shared" si="231"/>
        <v>3817.6514935988612</v>
      </c>
      <c r="Q840" s="309">
        <f t="shared" si="232"/>
        <v>8.7802000000000007</v>
      </c>
      <c r="R840" s="367">
        <f t="shared" si="239"/>
        <v>140.6</v>
      </c>
      <c r="S840" s="302">
        <v>21700</v>
      </c>
      <c r="T840" s="307">
        <f t="shared" si="224"/>
        <v>1852.0625889046942</v>
      </c>
      <c r="U840" s="101">
        <f t="shared" si="233"/>
        <v>625.99715504978656</v>
      </c>
      <c r="V840" s="304">
        <f t="shared" si="234"/>
        <v>37.041251778093887</v>
      </c>
      <c r="W840" s="308">
        <v>30</v>
      </c>
      <c r="X840" s="305">
        <f t="shared" si="235"/>
        <v>2545.1009957325746</v>
      </c>
      <c r="Y840" s="309">
        <f t="shared" si="236"/>
        <v>5.8535000000000004</v>
      </c>
    </row>
    <row r="841" spans="1:25" ht="15.75" customHeight="1" x14ac:dyDescent="0.2">
      <c r="A841" s="424">
        <v>824</v>
      </c>
      <c r="B841" s="301">
        <f t="shared" si="237"/>
        <v>56.24</v>
      </c>
      <c r="C841" s="302">
        <v>21700</v>
      </c>
      <c r="D841" s="303">
        <f t="shared" si="222"/>
        <v>4630.156472261735</v>
      </c>
      <c r="E841" s="304">
        <f t="shared" si="225"/>
        <v>1564.9928876244662</v>
      </c>
      <c r="F841" s="304">
        <f t="shared" si="226"/>
        <v>92.6031294452347</v>
      </c>
      <c r="G841" s="101">
        <v>75</v>
      </c>
      <c r="H841" s="305">
        <f t="shared" si="227"/>
        <v>6362.7524893314367</v>
      </c>
      <c r="I841" s="309">
        <f t="shared" si="228"/>
        <v>14.6515</v>
      </c>
      <c r="J841" s="329">
        <f t="shared" si="238"/>
        <v>93.733333333333334</v>
      </c>
      <c r="K841" s="302">
        <v>21700</v>
      </c>
      <c r="L841" s="307">
        <f t="shared" si="223"/>
        <v>2778.0938833570408</v>
      </c>
      <c r="M841" s="304">
        <f t="shared" si="229"/>
        <v>938.99573257467966</v>
      </c>
      <c r="N841" s="304">
        <f t="shared" si="230"/>
        <v>55.56187766714082</v>
      </c>
      <c r="O841" s="308">
        <v>45</v>
      </c>
      <c r="P841" s="305">
        <f t="shared" si="231"/>
        <v>3817.6514935988612</v>
      </c>
      <c r="Q841" s="309">
        <f t="shared" si="232"/>
        <v>8.7909000000000006</v>
      </c>
      <c r="R841" s="367">
        <f t="shared" si="239"/>
        <v>140.6</v>
      </c>
      <c r="S841" s="302">
        <v>21700</v>
      </c>
      <c r="T841" s="307">
        <f t="shared" si="224"/>
        <v>1852.0625889046942</v>
      </c>
      <c r="U841" s="101">
        <f t="shared" si="233"/>
        <v>625.99715504978656</v>
      </c>
      <c r="V841" s="304">
        <f t="shared" si="234"/>
        <v>37.041251778093887</v>
      </c>
      <c r="W841" s="308">
        <v>30</v>
      </c>
      <c r="X841" s="305">
        <f t="shared" si="235"/>
        <v>2545.1009957325746</v>
      </c>
      <c r="Y841" s="309">
        <f t="shared" si="236"/>
        <v>5.8605999999999998</v>
      </c>
    </row>
    <row r="842" spans="1:25" ht="15.75" customHeight="1" x14ac:dyDescent="0.2">
      <c r="A842" s="424">
        <v>825</v>
      </c>
      <c r="B842" s="301">
        <f t="shared" si="237"/>
        <v>56.24</v>
      </c>
      <c r="C842" s="302">
        <v>21700</v>
      </c>
      <c r="D842" s="303">
        <f t="shared" si="222"/>
        <v>4630.156472261735</v>
      </c>
      <c r="E842" s="304">
        <f t="shared" si="225"/>
        <v>1564.9928876244662</v>
      </c>
      <c r="F842" s="304">
        <f t="shared" si="226"/>
        <v>92.6031294452347</v>
      </c>
      <c r="G842" s="101">
        <v>75</v>
      </c>
      <c r="H842" s="305">
        <f t="shared" si="227"/>
        <v>6362.7524893314367</v>
      </c>
      <c r="I842" s="309">
        <f t="shared" si="228"/>
        <v>14.6693</v>
      </c>
      <c r="J842" s="329">
        <f t="shared" si="238"/>
        <v>93.733333333333334</v>
      </c>
      <c r="K842" s="302">
        <v>21700</v>
      </c>
      <c r="L842" s="307">
        <f t="shared" si="223"/>
        <v>2778.0938833570408</v>
      </c>
      <c r="M842" s="304">
        <f t="shared" si="229"/>
        <v>938.99573257467966</v>
      </c>
      <c r="N842" s="304">
        <f t="shared" si="230"/>
        <v>55.56187766714082</v>
      </c>
      <c r="O842" s="308">
        <v>45</v>
      </c>
      <c r="P842" s="305">
        <f t="shared" si="231"/>
        <v>3817.6514935988612</v>
      </c>
      <c r="Q842" s="309">
        <f t="shared" si="232"/>
        <v>8.8016000000000005</v>
      </c>
      <c r="R842" s="367">
        <f t="shared" si="239"/>
        <v>140.6</v>
      </c>
      <c r="S842" s="302">
        <v>21700</v>
      </c>
      <c r="T842" s="307">
        <f t="shared" si="224"/>
        <v>1852.0625889046942</v>
      </c>
      <c r="U842" s="101">
        <f t="shared" si="233"/>
        <v>625.99715504978656</v>
      </c>
      <c r="V842" s="304">
        <f t="shared" si="234"/>
        <v>37.041251778093887</v>
      </c>
      <c r="W842" s="308">
        <v>30</v>
      </c>
      <c r="X842" s="305">
        <f t="shared" si="235"/>
        <v>2545.1009957325746</v>
      </c>
      <c r="Y842" s="309">
        <f t="shared" si="236"/>
        <v>5.8677000000000001</v>
      </c>
    </row>
    <row r="843" spans="1:25" ht="15.75" customHeight="1" x14ac:dyDescent="0.2">
      <c r="A843" s="424">
        <v>826</v>
      </c>
      <c r="B843" s="301">
        <f t="shared" si="237"/>
        <v>56.24</v>
      </c>
      <c r="C843" s="302">
        <v>21700</v>
      </c>
      <c r="D843" s="303">
        <f t="shared" si="222"/>
        <v>4630.156472261735</v>
      </c>
      <c r="E843" s="304">
        <f t="shared" si="225"/>
        <v>1564.9928876244662</v>
      </c>
      <c r="F843" s="304">
        <f t="shared" si="226"/>
        <v>92.6031294452347</v>
      </c>
      <c r="G843" s="101">
        <v>75</v>
      </c>
      <c r="H843" s="305">
        <f t="shared" si="227"/>
        <v>6362.7524893314367</v>
      </c>
      <c r="I843" s="309">
        <f t="shared" si="228"/>
        <v>14.687099999999999</v>
      </c>
      <c r="J843" s="329">
        <f t="shared" si="238"/>
        <v>93.733333333333334</v>
      </c>
      <c r="K843" s="302">
        <v>21700</v>
      </c>
      <c r="L843" s="307">
        <f t="shared" si="223"/>
        <v>2778.0938833570408</v>
      </c>
      <c r="M843" s="304">
        <f t="shared" si="229"/>
        <v>938.99573257467966</v>
      </c>
      <c r="N843" s="304">
        <f t="shared" si="230"/>
        <v>55.56187766714082</v>
      </c>
      <c r="O843" s="308">
        <v>45</v>
      </c>
      <c r="P843" s="305">
        <f t="shared" si="231"/>
        <v>3817.6514935988612</v>
      </c>
      <c r="Q843" s="309">
        <f t="shared" si="232"/>
        <v>8.8122000000000007</v>
      </c>
      <c r="R843" s="367">
        <f t="shared" si="239"/>
        <v>140.6</v>
      </c>
      <c r="S843" s="302">
        <v>21700</v>
      </c>
      <c r="T843" s="307">
        <f t="shared" si="224"/>
        <v>1852.0625889046942</v>
      </c>
      <c r="U843" s="101">
        <f t="shared" si="233"/>
        <v>625.99715504978656</v>
      </c>
      <c r="V843" s="304">
        <f t="shared" si="234"/>
        <v>37.041251778093887</v>
      </c>
      <c r="W843" s="308">
        <v>30</v>
      </c>
      <c r="X843" s="305">
        <f t="shared" si="235"/>
        <v>2545.1009957325746</v>
      </c>
      <c r="Y843" s="309">
        <f t="shared" si="236"/>
        <v>5.8747999999999996</v>
      </c>
    </row>
    <row r="844" spans="1:25" ht="15.75" customHeight="1" x14ac:dyDescent="0.2">
      <c r="A844" s="424">
        <v>827</v>
      </c>
      <c r="B844" s="301">
        <f t="shared" si="237"/>
        <v>56.24</v>
      </c>
      <c r="C844" s="302">
        <v>21700</v>
      </c>
      <c r="D844" s="303">
        <f t="shared" si="222"/>
        <v>4630.156472261735</v>
      </c>
      <c r="E844" s="304">
        <f t="shared" si="225"/>
        <v>1564.9928876244662</v>
      </c>
      <c r="F844" s="304">
        <f t="shared" si="226"/>
        <v>92.6031294452347</v>
      </c>
      <c r="G844" s="101">
        <v>75</v>
      </c>
      <c r="H844" s="305">
        <f t="shared" si="227"/>
        <v>6362.7524893314367</v>
      </c>
      <c r="I844" s="309">
        <f t="shared" si="228"/>
        <v>14.704800000000001</v>
      </c>
      <c r="J844" s="329">
        <f t="shared" si="238"/>
        <v>93.733333333333334</v>
      </c>
      <c r="K844" s="302">
        <v>21700</v>
      </c>
      <c r="L844" s="307">
        <f t="shared" si="223"/>
        <v>2778.0938833570408</v>
      </c>
      <c r="M844" s="304">
        <f t="shared" si="229"/>
        <v>938.99573257467966</v>
      </c>
      <c r="N844" s="304">
        <f t="shared" si="230"/>
        <v>55.56187766714082</v>
      </c>
      <c r="O844" s="308">
        <v>45</v>
      </c>
      <c r="P844" s="305">
        <f t="shared" si="231"/>
        <v>3817.6514935988612</v>
      </c>
      <c r="Q844" s="309">
        <f t="shared" si="232"/>
        <v>8.8229000000000006</v>
      </c>
      <c r="R844" s="367">
        <f t="shared" si="239"/>
        <v>140.6</v>
      </c>
      <c r="S844" s="302">
        <v>21700</v>
      </c>
      <c r="T844" s="307">
        <f t="shared" si="224"/>
        <v>1852.0625889046942</v>
      </c>
      <c r="U844" s="101">
        <f t="shared" si="233"/>
        <v>625.99715504978656</v>
      </c>
      <c r="V844" s="304">
        <f t="shared" si="234"/>
        <v>37.041251778093887</v>
      </c>
      <c r="W844" s="308">
        <v>30</v>
      </c>
      <c r="X844" s="305">
        <f t="shared" si="235"/>
        <v>2545.1009957325746</v>
      </c>
      <c r="Y844" s="309">
        <f t="shared" si="236"/>
        <v>5.8818999999999999</v>
      </c>
    </row>
    <row r="845" spans="1:25" ht="15.75" customHeight="1" x14ac:dyDescent="0.2">
      <c r="A845" s="424">
        <v>828</v>
      </c>
      <c r="B845" s="301">
        <f t="shared" si="237"/>
        <v>56.24</v>
      </c>
      <c r="C845" s="302">
        <v>21700</v>
      </c>
      <c r="D845" s="303">
        <f t="shared" si="222"/>
        <v>4630.156472261735</v>
      </c>
      <c r="E845" s="304">
        <f t="shared" si="225"/>
        <v>1564.9928876244662</v>
      </c>
      <c r="F845" s="304">
        <f t="shared" si="226"/>
        <v>92.6031294452347</v>
      </c>
      <c r="G845" s="101">
        <v>75</v>
      </c>
      <c r="H845" s="305">
        <f t="shared" si="227"/>
        <v>6362.7524893314367</v>
      </c>
      <c r="I845" s="309">
        <f t="shared" si="228"/>
        <v>14.7226</v>
      </c>
      <c r="J845" s="329">
        <f t="shared" si="238"/>
        <v>93.733333333333334</v>
      </c>
      <c r="K845" s="302">
        <v>21700</v>
      </c>
      <c r="L845" s="307">
        <f t="shared" si="223"/>
        <v>2778.0938833570408</v>
      </c>
      <c r="M845" s="304">
        <f t="shared" si="229"/>
        <v>938.99573257467966</v>
      </c>
      <c r="N845" s="304">
        <f t="shared" si="230"/>
        <v>55.56187766714082</v>
      </c>
      <c r="O845" s="308">
        <v>45</v>
      </c>
      <c r="P845" s="305">
        <f t="shared" si="231"/>
        <v>3817.6514935988612</v>
      </c>
      <c r="Q845" s="309">
        <f t="shared" si="232"/>
        <v>8.8336000000000006</v>
      </c>
      <c r="R845" s="367">
        <f t="shared" si="239"/>
        <v>140.6</v>
      </c>
      <c r="S845" s="302">
        <v>21700</v>
      </c>
      <c r="T845" s="307">
        <f t="shared" si="224"/>
        <v>1852.0625889046942</v>
      </c>
      <c r="U845" s="101">
        <f t="shared" si="233"/>
        <v>625.99715504978656</v>
      </c>
      <c r="V845" s="304">
        <f t="shared" si="234"/>
        <v>37.041251778093887</v>
      </c>
      <c r="W845" s="308">
        <v>30</v>
      </c>
      <c r="X845" s="305">
        <f t="shared" si="235"/>
        <v>2545.1009957325746</v>
      </c>
      <c r="Y845" s="309">
        <f t="shared" si="236"/>
        <v>5.8890000000000002</v>
      </c>
    </row>
    <row r="846" spans="1:25" ht="15.75" customHeight="1" x14ac:dyDescent="0.2">
      <c r="A846" s="424">
        <v>829</v>
      </c>
      <c r="B846" s="301">
        <f t="shared" si="237"/>
        <v>56.24</v>
      </c>
      <c r="C846" s="302">
        <v>21700</v>
      </c>
      <c r="D846" s="303">
        <f t="shared" si="222"/>
        <v>4630.156472261735</v>
      </c>
      <c r="E846" s="304">
        <f t="shared" si="225"/>
        <v>1564.9928876244662</v>
      </c>
      <c r="F846" s="304">
        <f t="shared" si="226"/>
        <v>92.6031294452347</v>
      </c>
      <c r="G846" s="101">
        <v>75</v>
      </c>
      <c r="H846" s="305">
        <f t="shared" si="227"/>
        <v>6362.7524893314367</v>
      </c>
      <c r="I846" s="309">
        <f t="shared" si="228"/>
        <v>14.740399999999999</v>
      </c>
      <c r="J846" s="329">
        <f t="shared" si="238"/>
        <v>93.733333333333334</v>
      </c>
      <c r="K846" s="302">
        <v>21700</v>
      </c>
      <c r="L846" s="307">
        <f t="shared" si="223"/>
        <v>2778.0938833570408</v>
      </c>
      <c r="M846" s="304">
        <f t="shared" si="229"/>
        <v>938.99573257467966</v>
      </c>
      <c r="N846" s="304">
        <f t="shared" si="230"/>
        <v>55.56187766714082</v>
      </c>
      <c r="O846" s="308">
        <v>45</v>
      </c>
      <c r="P846" s="305">
        <f t="shared" si="231"/>
        <v>3817.6514935988612</v>
      </c>
      <c r="Q846" s="309">
        <f t="shared" si="232"/>
        <v>8.8442000000000007</v>
      </c>
      <c r="R846" s="367">
        <f t="shared" si="239"/>
        <v>140.6</v>
      </c>
      <c r="S846" s="302">
        <v>21700</v>
      </c>
      <c r="T846" s="307">
        <f t="shared" si="224"/>
        <v>1852.0625889046942</v>
      </c>
      <c r="U846" s="101">
        <f t="shared" si="233"/>
        <v>625.99715504978656</v>
      </c>
      <c r="V846" s="304">
        <f t="shared" si="234"/>
        <v>37.041251778093887</v>
      </c>
      <c r="W846" s="308">
        <v>30</v>
      </c>
      <c r="X846" s="305">
        <f t="shared" si="235"/>
        <v>2545.1009957325746</v>
      </c>
      <c r="Y846" s="309">
        <f t="shared" si="236"/>
        <v>5.8962000000000003</v>
      </c>
    </row>
    <row r="847" spans="1:25" ht="15.75" customHeight="1" x14ac:dyDescent="0.2">
      <c r="A847" s="283">
        <v>830</v>
      </c>
      <c r="B847" s="301">
        <f t="shared" si="237"/>
        <v>56.24</v>
      </c>
      <c r="C847" s="302">
        <v>21700</v>
      </c>
      <c r="D847" s="303">
        <f t="shared" si="222"/>
        <v>4630.156472261735</v>
      </c>
      <c r="E847" s="304">
        <f t="shared" si="225"/>
        <v>1564.9928876244662</v>
      </c>
      <c r="F847" s="304">
        <f t="shared" si="226"/>
        <v>92.6031294452347</v>
      </c>
      <c r="G847" s="101">
        <v>75</v>
      </c>
      <c r="H847" s="305">
        <f t="shared" si="227"/>
        <v>6362.7524893314367</v>
      </c>
      <c r="I847" s="309">
        <f t="shared" si="228"/>
        <v>14.7582</v>
      </c>
      <c r="J847" s="329">
        <f t="shared" si="238"/>
        <v>93.733333333333334</v>
      </c>
      <c r="K847" s="302">
        <v>21700</v>
      </c>
      <c r="L847" s="307">
        <f t="shared" si="223"/>
        <v>2778.0938833570408</v>
      </c>
      <c r="M847" s="304">
        <f t="shared" si="229"/>
        <v>938.99573257467966</v>
      </c>
      <c r="N847" s="304">
        <f t="shared" si="230"/>
        <v>55.56187766714082</v>
      </c>
      <c r="O847" s="308">
        <v>45</v>
      </c>
      <c r="P847" s="305">
        <f t="shared" si="231"/>
        <v>3817.6514935988612</v>
      </c>
      <c r="Q847" s="309">
        <f t="shared" si="232"/>
        <v>8.8549000000000007</v>
      </c>
      <c r="R847" s="367">
        <f t="shared" si="239"/>
        <v>140.6</v>
      </c>
      <c r="S847" s="302">
        <v>21700</v>
      </c>
      <c r="T847" s="307">
        <f t="shared" si="224"/>
        <v>1852.0625889046942</v>
      </c>
      <c r="U847" s="101">
        <f t="shared" si="233"/>
        <v>625.99715504978656</v>
      </c>
      <c r="V847" s="304">
        <f t="shared" si="234"/>
        <v>37.041251778093887</v>
      </c>
      <c r="W847" s="308">
        <v>30</v>
      </c>
      <c r="X847" s="305">
        <f t="shared" si="235"/>
        <v>2545.1009957325746</v>
      </c>
      <c r="Y847" s="309">
        <f t="shared" si="236"/>
        <v>5.9032999999999998</v>
      </c>
    </row>
    <row r="848" spans="1:25" ht="15.75" customHeight="1" x14ac:dyDescent="0.2">
      <c r="A848" s="424">
        <v>831</v>
      </c>
      <c r="B848" s="301">
        <f t="shared" si="237"/>
        <v>56.24</v>
      </c>
      <c r="C848" s="302">
        <v>21700</v>
      </c>
      <c r="D848" s="303">
        <f t="shared" si="222"/>
        <v>4630.156472261735</v>
      </c>
      <c r="E848" s="304">
        <f t="shared" si="225"/>
        <v>1564.9928876244662</v>
      </c>
      <c r="F848" s="304">
        <f t="shared" si="226"/>
        <v>92.6031294452347</v>
      </c>
      <c r="G848" s="101">
        <v>75</v>
      </c>
      <c r="H848" s="305">
        <f t="shared" si="227"/>
        <v>6362.7524893314367</v>
      </c>
      <c r="I848" s="309">
        <f t="shared" si="228"/>
        <v>14.776</v>
      </c>
      <c r="J848" s="329">
        <f t="shared" si="238"/>
        <v>93.733333333333334</v>
      </c>
      <c r="K848" s="302">
        <v>21700</v>
      </c>
      <c r="L848" s="307">
        <f t="shared" si="223"/>
        <v>2778.0938833570408</v>
      </c>
      <c r="M848" s="304">
        <f t="shared" si="229"/>
        <v>938.99573257467966</v>
      </c>
      <c r="N848" s="304">
        <f t="shared" si="230"/>
        <v>55.56187766714082</v>
      </c>
      <c r="O848" s="308">
        <v>45</v>
      </c>
      <c r="P848" s="305">
        <f t="shared" si="231"/>
        <v>3817.6514935988612</v>
      </c>
      <c r="Q848" s="309">
        <f t="shared" si="232"/>
        <v>8.8656000000000006</v>
      </c>
      <c r="R848" s="367">
        <f t="shared" si="239"/>
        <v>140.6</v>
      </c>
      <c r="S848" s="302">
        <v>21700</v>
      </c>
      <c r="T848" s="307">
        <f t="shared" si="224"/>
        <v>1852.0625889046942</v>
      </c>
      <c r="U848" s="101">
        <f t="shared" si="233"/>
        <v>625.99715504978656</v>
      </c>
      <c r="V848" s="304">
        <f t="shared" si="234"/>
        <v>37.041251778093887</v>
      </c>
      <c r="W848" s="308">
        <v>30</v>
      </c>
      <c r="X848" s="305">
        <f t="shared" si="235"/>
        <v>2545.1009957325746</v>
      </c>
      <c r="Y848" s="309">
        <f t="shared" si="236"/>
        <v>5.9104000000000001</v>
      </c>
    </row>
    <row r="849" spans="1:25" ht="15.75" customHeight="1" x14ac:dyDescent="0.2">
      <c r="A849" s="424">
        <v>832</v>
      </c>
      <c r="B849" s="301">
        <f t="shared" si="237"/>
        <v>56.24</v>
      </c>
      <c r="C849" s="302">
        <v>21700</v>
      </c>
      <c r="D849" s="303">
        <f t="shared" si="222"/>
        <v>4630.156472261735</v>
      </c>
      <c r="E849" s="304">
        <f t="shared" si="225"/>
        <v>1564.9928876244662</v>
      </c>
      <c r="F849" s="304">
        <f t="shared" si="226"/>
        <v>92.6031294452347</v>
      </c>
      <c r="G849" s="101">
        <v>75</v>
      </c>
      <c r="H849" s="305">
        <f t="shared" si="227"/>
        <v>6362.7524893314367</v>
      </c>
      <c r="I849" s="309">
        <f t="shared" si="228"/>
        <v>14.793699999999999</v>
      </c>
      <c r="J849" s="329">
        <f t="shared" si="238"/>
        <v>93.733333333333334</v>
      </c>
      <c r="K849" s="302">
        <v>21700</v>
      </c>
      <c r="L849" s="307">
        <f t="shared" si="223"/>
        <v>2778.0938833570408</v>
      </c>
      <c r="M849" s="304">
        <f t="shared" si="229"/>
        <v>938.99573257467966</v>
      </c>
      <c r="N849" s="304">
        <f t="shared" si="230"/>
        <v>55.56187766714082</v>
      </c>
      <c r="O849" s="308">
        <v>45</v>
      </c>
      <c r="P849" s="305">
        <f t="shared" si="231"/>
        <v>3817.6514935988612</v>
      </c>
      <c r="Q849" s="309">
        <f t="shared" si="232"/>
        <v>8.8762000000000008</v>
      </c>
      <c r="R849" s="367">
        <f t="shared" si="239"/>
        <v>140.6</v>
      </c>
      <c r="S849" s="302">
        <v>21700</v>
      </c>
      <c r="T849" s="307">
        <f t="shared" si="224"/>
        <v>1852.0625889046942</v>
      </c>
      <c r="U849" s="101">
        <f t="shared" si="233"/>
        <v>625.99715504978656</v>
      </c>
      <c r="V849" s="304">
        <f t="shared" si="234"/>
        <v>37.041251778093887</v>
      </c>
      <c r="W849" s="308">
        <v>30</v>
      </c>
      <c r="X849" s="305">
        <f t="shared" si="235"/>
        <v>2545.1009957325746</v>
      </c>
      <c r="Y849" s="309">
        <f t="shared" si="236"/>
        <v>5.9175000000000004</v>
      </c>
    </row>
    <row r="850" spans="1:25" ht="15.75" customHeight="1" x14ac:dyDescent="0.2">
      <c r="A850" s="424">
        <v>833</v>
      </c>
      <c r="B850" s="301">
        <f t="shared" si="237"/>
        <v>56.24</v>
      </c>
      <c r="C850" s="302">
        <v>21700</v>
      </c>
      <c r="D850" s="303">
        <f t="shared" ref="D850:D867" si="240">12*(1/B850*C850)</f>
        <v>4630.156472261735</v>
      </c>
      <c r="E850" s="304">
        <f t="shared" si="225"/>
        <v>1564.9928876244662</v>
      </c>
      <c r="F850" s="304">
        <f t="shared" si="226"/>
        <v>92.6031294452347</v>
      </c>
      <c r="G850" s="101">
        <v>75</v>
      </c>
      <c r="H850" s="305">
        <f t="shared" si="227"/>
        <v>6362.7524893314367</v>
      </c>
      <c r="I850" s="309">
        <f t="shared" si="228"/>
        <v>14.811500000000001</v>
      </c>
      <c r="J850" s="329">
        <f t="shared" si="238"/>
        <v>93.733333333333334</v>
      </c>
      <c r="K850" s="302">
        <v>21700</v>
      </c>
      <c r="L850" s="307">
        <f t="shared" ref="L850:L867" si="241">12*(1/J850*K850)</f>
        <v>2778.0938833570408</v>
      </c>
      <c r="M850" s="304">
        <f t="shared" si="229"/>
        <v>938.99573257467966</v>
      </c>
      <c r="N850" s="304">
        <f t="shared" si="230"/>
        <v>55.56187766714082</v>
      </c>
      <c r="O850" s="308">
        <v>45</v>
      </c>
      <c r="P850" s="305">
        <f t="shared" si="231"/>
        <v>3817.6514935988612</v>
      </c>
      <c r="Q850" s="309">
        <f t="shared" si="232"/>
        <v>8.8869000000000007</v>
      </c>
      <c r="R850" s="367">
        <f t="shared" si="239"/>
        <v>140.6</v>
      </c>
      <c r="S850" s="302">
        <v>21700</v>
      </c>
      <c r="T850" s="307">
        <f t="shared" ref="T850:T867" si="242">12*(1/R850*S850)</f>
        <v>1852.0625889046942</v>
      </c>
      <c r="U850" s="101">
        <f t="shared" si="233"/>
        <v>625.99715504978656</v>
      </c>
      <c r="V850" s="304">
        <f t="shared" si="234"/>
        <v>37.041251778093887</v>
      </c>
      <c r="W850" s="308">
        <v>30</v>
      </c>
      <c r="X850" s="305">
        <f t="shared" si="235"/>
        <v>2545.1009957325746</v>
      </c>
      <c r="Y850" s="309">
        <f t="shared" si="236"/>
        <v>5.9245999999999999</v>
      </c>
    </row>
    <row r="851" spans="1:25" ht="15.75" customHeight="1" x14ac:dyDescent="0.2">
      <c r="A851" s="424">
        <v>834</v>
      </c>
      <c r="B851" s="301">
        <f t="shared" si="237"/>
        <v>56.24</v>
      </c>
      <c r="C851" s="302">
        <v>21700</v>
      </c>
      <c r="D851" s="303">
        <f t="shared" si="240"/>
        <v>4630.156472261735</v>
      </c>
      <c r="E851" s="304">
        <f t="shared" ref="E851:E867" si="243">D851*33.8%</f>
        <v>1564.9928876244662</v>
      </c>
      <c r="F851" s="304">
        <f t="shared" ref="F851:F867" si="244">D851*2%</f>
        <v>92.6031294452347</v>
      </c>
      <c r="G851" s="101">
        <v>75</v>
      </c>
      <c r="H851" s="305">
        <f t="shared" ref="H851:H867" si="245">SUM(D851:G851)</f>
        <v>6362.7524893314367</v>
      </c>
      <c r="I851" s="309">
        <f t="shared" ref="I851:I867" si="246">ROUND(A851/B851,4)</f>
        <v>14.8293</v>
      </c>
      <c r="J851" s="329">
        <f t="shared" si="238"/>
        <v>93.733333333333334</v>
      </c>
      <c r="K851" s="302">
        <v>21700</v>
      </c>
      <c r="L851" s="307">
        <f t="shared" si="241"/>
        <v>2778.0938833570408</v>
      </c>
      <c r="M851" s="304">
        <f t="shared" ref="M851:M867" si="247">L851*33.8%</f>
        <v>938.99573257467966</v>
      </c>
      <c r="N851" s="304">
        <f t="shared" ref="N851:N867" si="248">L851*2%</f>
        <v>55.56187766714082</v>
      </c>
      <c r="O851" s="308">
        <v>45</v>
      </c>
      <c r="P851" s="305">
        <f t="shared" ref="P851:P867" si="249">SUM(L851:O851)</f>
        <v>3817.6514935988612</v>
      </c>
      <c r="Q851" s="309">
        <f t="shared" ref="Q851:Q867" si="250">ROUND(A851/J851,4)</f>
        <v>8.8976000000000006</v>
      </c>
      <c r="R851" s="367">
        <f t="shared" si="239"/>
        <v>140.6</v>
      </c>
      <c r="S851" s="302">
        <v>21700</v>
      </c>
      <c r="T851" s="307">
        <f t="shared" si="242"/>
        <v>1852.0625889046942</v>
      </c>
      <c r="U851" s="101">
        <f t="shared" ref="U851:U867" si="251">T851*33.8%</f>
        <v>625.99715504978656</v>
      </c>
      <c r="V851" s="304">
        <f t="shared" ref="V851:V867" si="252">T851*2%</f>
        <v>37.041251778093887</v>
      </c>
      <c r="W851" s="308">
        <v>30</v>
      </c>
      <c r="X851" s="305">
        <f t="shared" ref="X851:X867" si="253">SUM(T851:W851)</f>
        <v>2545.1009957325746</v>
      </c>
      <c r="Y851" s="309">
        <f t="shared" ref="Y851:Y867" si="254">ROUND(A851/R851,4)</f>
        <v>5.9317000000000002</v>
      </c>
    </row>
    <row r="852" spans="1:25" ht="15.75" customHeight="1" x14ac:dyDescent="0.2">
      <c r="A852" s="424">
        <v>835</v>
      </c>
      <c r="B852" s="301">
        <f t="shared" si="237"/>
        <v>56.24</v>
      </c>
      <c r="C852" s="302">
        <v>21700</v>
      </c>
      <c r="D852" s="303">
        <f t="shared" si="240"/>
        <v>4630.156472261735</v>
      </c>
      <c r="E852" s="304">
        <f t="shared" si="243"/>
        <v>1564.9928876244662</v>
      </c>
      <c r="F852" s="304">
        <f t="shared" si="244"/>
        <v>92.6031294452347</v>
      </c>
      <c r="G852" s="101">
        <v>75</v>
      </c>
      <c r="H852" s="305">
        <f t="shared" si="245"/>
        <v>6362.7524893314367</v>
      </c>
      <c r="I852" s="309">
        <f t="shared" si="246"/>
        <v>14.847099999999999</v>
      </c>
      <c r="J852" s="329">
        <f t="shared" si="238"/>
        <v>93.733333333333334</v>
      </c>
      <c r="K852" s="302">
        <v>21700</v>
      </c>
      <c r="L852" s="307">
        <f t="shared" si="241"/>
        <v>2778.0938833570408</v>
      </c>
      <c r="M852" s="304">
        <f t="shared" si="247"/>
        <v>938.99573257467966</v>
      </c>
      <c r="N852" s="304">
        <f t="shared" si="248"/>
        <v>55.56187766714082</v>
      </c>
      <c r="O852" s="308">
        <v>45</v>
      </c>
      <c r="P852" s="305">
        <f t="shared" si="249"/>
        <v>3817.6514935988612</v>
      </c>
      <c r="Q852" s="309">
        <f t="shared" si="250"/>
        <v>8.9083000000000006</v>
      </c>
      <c r="R852" s="367">
        <f t="shared" si="239"/>
        <v>140.6</v>
      </c>
      <c r="S852" s="302">
        <v>21700</v>
      </c>
      <c r="T852" s="307">
        <f t="shared" si="242"/>
        <v>1852.0625889046942</v>
      </c>
      <c r="U852" s="101">
        <f t="shared" si="251"/>
        <v>625.99715504978656</v>
      </c>
      <c r="V852" s="304">
        <f t="shared" si="252"/>
        <v>37.041251778093887</v>
      </c>
      <c r="W852" s="308">
        <v>30</v>
      </c>
      <c r="X852" s="305">
        <f t="shared" si="253"/>
        <v>2545.1009957325746</v>
      </c>
      <c r="Y852" s="309">
        <f t="shared" si="254"/>
        <v>5.9387999999999996</v>
      </c>
    </row>
    <row r="853" spans="1:25" ht="15.75" customHeight="1" x14ac:dyDescent="0.2">
      <c r="A853" s="424">
        <v>836</v>
      </c>
      <c r="B853" s="301">
        <f t="shared" si="237"/>
        <v>56.24</v>
      </c>
      <c r="C853" s="302">
        <v>21700</v>
      </c>
      <c r="D853" s="303">
        <f t="shared" si="240"/>
        <v>4630.156472261735</v>
      </c>
      <c r="E853" s="304">
        <f t="shared" si="243"/>
        <v>1564.9928876244662</v>
      </c>
      <c r="F853" s="304">
        <f t="shared" si="244"/>
        <v>92.6031294452347</v>
      </c>
      <c r="G853" s="101">
        <v>75</v>
      </c>
      <c r="H853" s="305">
        <f t="shared" si="245"/>
        <v>6362.7524893314367</v>
      </c>
      <c r="I853" s="309">
        <f t="shared" si="246"/>
        <v>14.8649</v>
      </c>
      <c r="J853" s="329">
        <f t="shared" si="238"/>
        <v>93.733333333333334</v>
      </c>
      <c r="K853" s="302">
        <v>21700</v>
      </c>
      <c r="L853" s="307">
        <f t="shared" si="241"/>
        <v>2778.0938833570408</v>
      </c>
      <c r="M853" s="304">
        <f t="shared" si="247"/>
        <v>938.99573257467966</v>
      </c>
      <c r="N853" s="304">
        <f t="shared" si="248"/>
        <v>55.56187766714082</v>
      </c>
      <c r="O853" s="308">
        <v>45</v>
      </c>
      <c r="P853" s="305">
        <f t="shared" si="249"/>
        <v>3817.6514935988612</v>
      </c>
      <c r="Q853" s="309">
        <f t="shared" si="250"/>
        <v>8.9189000000000007</v>
      </c>
      <c r="R853" s="367">
        <f t="shared" si="239"/>
        <v>140.6</v>
      </c>
      <c r="S853" s="302">
        <v>21700</v>
      </c>
      <c r="T853" s="307">
        <f t="shared" si="242"/>
        <v>1852.0625889046942</v>
      </c>
      <c r="U853" s="101">
        <f t="shared" si="251"/>
        <v>625.99715504978656</v>
      </c>
      <c r="V853" s="304">
        <f t="shared" si="252"/>
        <v>37.041251778093887</v>
      </c>
      <c r="W853" s="308">
        <v>30</v>
      </c>
      <c r="X853" s="305">
        <f t="shared" si="253"/>
        <v>2545.1009957325746</v>
      </c>
      <c r="Y853" s="309">
        <f t="shared" si="254"/>
        <v>5.9459</v>
      </c>
    </row>
    <row r="854" spans="1:25" ht="15.75" customHeight="1" x14ac:dyDescent="0.2">
      <c r="A854" s="424">
        <v>837</v>
      </c>
      <c r="B854" s="301">
        <f t="shared" si="237"/>
        <v>56.24</v>
      </c>
      <c r="C854" s="302">
        <v>21700</v>
      </c>
      <c r="D854" s="303">
        <f t="shared" si="240"/>
        <v>4630.156472261735</v>
      </c>
      <c r="E854" s="304">
        <f t="shared" si="243"/>
        <v>1564.9928876244662</v>
      </c>
      <c r="F854" s="304">
        <f t="shared" si="244"/>
        <v>92.6031294452347</v>
      </c>
      <c r="G854" s="101">
        <v>75</v>
      </c>
      <c r="H854" s="305">
        <f t="shared" si="245"/>
        <v>6362.7524893314367</v>
      </c>
      <c r="I854" s="309">
        <f t="shared" si="246"/>
        <v>14.8826</v>
      </c>
      <c r="J854" s="329">
        <f t="shared" si="238"/>
        <v>93.733333333333334</v>
      </c>
      <c r="K854" s="302">
        <v>21700</v>
      </c>
      <c r="L854" s="307">
        <f t="shared" si="241"/>
        <v>2778.0938833570408</v>
      </c>
      <c r="M854" s="304">
        <f t="shared" si="247"/>
        <v>938.99573257467966</v>
      </c>
      <c r="N854" s="304">
        <f t="shared" si="248"/>
        <v>55.56187766714082</v>
      </c>
      <c r="O854" s="308">
        <v>45</v>
      </c>
      <c r="P854" s="305">
        <f t="shared" si="249"/>
        <v>3817.6514935988612</v>
      </c>
      <c r="Q854" s="309">
        <f t="shared" si="250"/>
        <v>8.9296000000000006</v>
      </c>
      <c r="R854" s="367">
        <f t="shared" si="239"/>
        <v>140.6</v>
      </c>
      <c r="S854" s="302">
        <v>21700</v>
      </c>
      <c r="T854" s="307">
        <f t="shared" si="242"/>
        <v>1852.0625889046942</v>
      </c>
      <c r="U854" s="101">
        <f t="shared" si="251"/>
        <v>625.99715504978656</v>
      </c>
      <c r="V854" s="304">
        <f t="shared" si="252"/>
        <v>37.041251778093887</v>
      </c>
      <c r="W854" s="308">
        <v>30</v>
      </c>
      <c r="X854" s="305">
        <f t="shared" si="253"/>
        <v>2545.1009957325746</v>
      </c>
      <c r="Y854" s="309">
        <f t="shared" si="254"/>
        <v>5.9531000000000001</v>
      </c>
    </row>
    <row r="855" spans="1:25" ht="15.75" customHeight="1" x14ac:dyDescent="0.2">
      <c r="A855" s="424">
        <v>838</v>
      </c>
      <c r="B855" s="301">
        <f t="shared" si="237"/>
        <v>56.24</v>
      </c>
      <c r="C855" s="302">
        <v>21700</v>
      </c>
      <c r="D855" s="303">
        <f t="shared" si="240"/>
        <v>4630.156472261735</v>
      </c>
      <c r="E855" s="304">
        <f t="shared" si="243"/>
        <v>1564.9928876244662</v>
      </c>
      <c r="F855" s="304">
        <f t="shared" si="244"/>
        <v>92.6031294452347</v>
      </c>
      <c r="G855" s="101">
        <v>75</v>
      </c>
      <c r="H855" s="305">
        <f t="shared" si="245"/>
        <v>6362.7524893314367</v>
      </c>
      <c r="I855" s="309">
        <f t="shared" si="246"/>
        <v>14.900399999999999</v>
      </c>
      <c r="J855" s="329">
        <f t="shared" si="238"/>
        <v>93.733333333333334</v>
      </c>
      <c r="K855" s="302">
        <v>21700</v>
      </c>
      <c r="L855" s="307">
        <f t="shared" si="241"/>
        <v>2778.0938833570408</v>
      </c>
      <c r="M855" s="304">
        <f t="shared" si="247"/>
        <v>938.99573257467966</v>
      </c>
      <c r="N855" s="304">
        <f t="shared" si="248"/>
        <v>55.56187766714082</v>
      </c>
      <c r="O855" s="308">
        <v>45</v>
      </c>
      <c r="P855" s="305">
        <f t="shared" si="249"/>
        <v>3817.6514935988612</v>
      </c>
      <c r="Q855" s="309">
        <f t="shared" si="250"/>
        <v>8.9403000000000006</v>
      </c>
      <c r="R855" s="367">
        <f t="shared" si="239"/>
        <v>140.6</v>
      </c>
      <c r="S855" s="302">
        <v>21700</v>
      </c>
      <c r="T855" s="307">
        <f t="shared" si="242"/>
        <v>1852.0625889046942</v>
      </c>
      <c r="U855" s="101">
        <f t="shared" si="251"/>
        <v>625.99715504978656</v>
      </c>
      <c r="V855" s="304">
        <f t="shared" si="252"/>
        <v>37.041251778093887</v>
      </c>
      <c r="W855" s="308">
        <v>30</v>
      </c>
      <c r="X855" s="305">
        <f t="shared" si="253"/>
        <v>2545.1009957325746</v>
      </c>
      <c r="Y855" s="309">
        <f t="shared" si="254"/>
        <v>5.9602000000000004</v>
      </c>
    </row>
    <row r="856" spans="1:25" ht="15.75" customHeight="1" x14ac:dyDescent="0.2">
      <c r="A856" s="424">
        <v>839</v>
      </c>
      <c r="B856" s="301">
        <f t="shared" si="237"/>
        <v>56.24</v>
      </c>
      <c r="C856" s="302">
        <v>21700</v>
      </c>
      <c r="D856" s="303">
        <f t="shared" si="240"/>
        <v>4630.156472261735</v>
      </c>
      <c r="E856" s="304">
        <f t="shared" si="243"/>
        <v>1564.9928876244662</v>
      </c>
      <c r="F856" s="304">
        <f t="shared" si="244"/>
        <v>92.6031294452347</v>
      </c>
      <c r="G856" s="101">
        <v>75</v>
      </c>
      <c r="H856" s="305">
        <f t="shared" si="245"/>
        <v>6362.7524893314367</v>
      </c>
      <c r="I856" s="309">
        <f t="shared" si="246"/>
        <v>14.918200000000001</v>
      </c>
      <c r="J856" s="329">
        <f t="shared" si="238"/>
        <v>93.733333333333334</v>
      </c>
      <c r="K856" s="302">
        <v>21700</v>
      </c>
      <c r="L856" s="307">
        <f t="shared" si="241"/>
        <v>2778.0938833570408</v>
      </c>
      <c r="M856" s="304">
        <f t="shared" si="247"/>
        <v>938.99573257467966</v>
      </c>
      <c r="N856" s="304">
        <f t="shared" si="248"/>
        <v>55.56187766714082</v>
      </c>
      <c r="O856" s="308">
        <v>45</v>
      </c>
      <c r="P856" s="305">
        <f t="shared" si="249"/>
        <v>3817.6514935988612</v>
      </c>
      <c r="Q856" s="309">
        <f t="shared" si="250"/>
        <v>8.9509000000000007</v>
      </c>
      <c r="R856" s="367">
        <f t="shared" si="239"/>
        <v>140.6</v>
      </c>
      <c r="S856" s="302">
        <v>21700</v>
      </c>
      <c r="T856" s="307">
        <f t="shared" si="242"/>
        <v>1852.0625889046942</v>
      </c>
      <c r="U856" s="101">
        <f t="shared" si="251"/>
        <v>625.99715504978656</v>
      </c>
      <c r="V856" s="304">
        <f t="shared" si="252"/>
        <v>37.041251778093887</v>
      </c>
      <c r="W856" s="308">
        <v>30</v>
      </c>
      <c r="X856" s="305">
        <f t="shared" si="253"/>
        <v>2545.1009957325746</v>
      </c>
      <c r="Y856" s="309">
        <f t="shared" si="254"/>
        <v>5.9672999999999998</v>
      </c>
    </row>
    <row r="857" spans="1:25" ht="15.75" customHeight="1" x14ac:dyDescent="0.2">
      <c r="A857" s="283">
        <v>840</v>
      </c>
      <c r="B857" s="301">
        <f t="shared" si="237"/>
        <v>56.24</v>
      </c>
      <c r="C857" s="302">
        <v>21700</v>
      </c>
      <c r="D857" s="303">
        <f t="shared" si="240"/>
        <v>4630.156472261735</v>
      </c>
      <c r="E857" s="304">
        <f t="shared" si="243"/>
        <v>1564.9928876244662</v>
      </c>
      <c r="F857" s="304">
        <f t="shared" si="244"/>
        <v>92.6031294452347</v>
      </c>
      <c r="G857" s="101">
        <v>75</v>
      </c>
      <c r="H857" s="305">
        <f t="shared" si="245"/>
        <v>6362.7524893314367</v>
      </c>
      <c r="I857" s="309">
        <f t="shared" si="246"/>
        <v>14.936</v>
      </c>
      <c r="J857" s="329">
        <f t="shared" si="238"/>
        <v>93.733333333333334</v>
      </c>
      <c r="K857" s="302">
        <v>21700</v>
      </c>
      <c r="L857" s="307">
        <f t="shared" si="241"/>
        <v>2778.0938833570408</v>
      </c>
      <c r="M857" s="304">
        <f t="shared" si="247"/>
        <v>938.99573257467966</v>
      </c>
      <c r="N857" s="304">
        <f t="shared" si="248"/>
        <v>55.56187766714082</v>
      </c>
      <c r="O857" s="308">
        <v>45</v>
      </c>
      <c r="P857" s="305">
        <f t="shared" si="249"/>
        <v>3817.6514935988612</v>
      </c>
      <c r="Q857" s="309">
        <f t="shared" si="250"/>
        <v>8.9616000000000007</v>
      </c>
      <c r="R857" s="367">
        <f t="shared" si="239"/>
        <v>140.6</v>
      </c>
      <c r="S857" s="302">
        <v>21700</v>
      </c>
      <c r="T857" s="307">
        <f t="shared" si="242"/>
        <v>1852.0625889046942</v>
      </c>
      <c r="U857" s="101">
        <f t="shared" si="251"/>
        <v>625.99715504978656</v>
      </c>
      <c r="V857" s="304">
        <f t="shared" si="252"/>
        <v>37.041251778093887</v>
      </c>
      <c r="W857" s="308">
        <v>30</v>
      </c>
      <c r="X857" s="305">
        <f t="shared" si="253"/>
        <v>2545.1009957325746</v>
      </c>
      <c r="Y857" s="309">
        <f t="shared" si="254"/>
        <v>5.9744000000000002</v>
      </c>
    </row>
    <row r="858" spans="1:25" ht="15.75" customHeight="1" x14ac:dyDescent="0.2">
      <c r="A858" s="424">
        <v>841</v>
      </c>
      <c r="B858" s="301">
        <f t="shared" si="237"/>
        <v>56.24</v>
      </c>
      <c r="C858" s="302">
        <v>21700</v>
      </c>
      <c r="D858" s="303">
        <f t="shared" si="240"/>
        <v>4630.156472261735</v>
      </c>
      <c r="E858" s="304">
        <f t="shared" si="243"/>
        <v>1564.9928876244662</v>
      </c>
      <c r="F858" s="304">
        <f t="shared" si="244"/>
        <v>92.6031294452347</v>
      </c>
      <c r="G858" s="101">
        <v>75</v>
      </c>
      <c r="H858" s="305">
        <f t="shared" si="245"/>
        <v>6362.7524893314367</v>
      </c>
      <c r="I858" s="309">
        <f t="shared" si="246"/>
        <v>14.953799999999999</v>
      </c>
      <c r="J858" s="329">
        <f t="shared" si="238"/>
        <v>93.733333333333334</v>
      </c>
      <c r="K858" s="302">
        <v>21700</v>
      </c>
      <c r="L858" s="307">
        <f t="shared" si="241"/>
        <v>2778.0938833570408</v>
      </c>
      <c r="M858" s="304">
        <f t="shared" si="247"/>
        <v>938.99573257467966</v>
      </c>
      <c r="N858" s="304">
        <f t="shared" si="248"/>
        <v>55.56187766714082</v>
      </c>
      <c r="O858" s="308">
        <v>45</v>
      </c>
      <c r="P858" s="305">
        <f t="shared" si="249"/>
        <v>3817.6514935988612</v>
      </c>
      <c r="Q858" s="309">
        <f t="shared" si="250"/>
        <v>8.9723000000000006</v>
      </c>
      <c r="R858" s="367">
        <f t="shared" si="239"/>
        <v>140.6</v>
      </c>
      <c r="S858" s="302">
        <v>21700</v>
      </c>
      <c r="T858" s="307">
        <f t="shared" si="242"/>
        <v>1852.0625889046942</v>
      </c>
      <c r="U858" s="101">
        <f t="shared" si="251"/>
        <v>625.99715504978656</v>
      </c>
      <c r="V858" s="304">
        <f t="shared" si="252"/>
        <v>37.041251778093887</v>
      </c>
      <c r="W858" s="308">
        <v>30</v>
      </c>
      <c r="X858" s="305">
        <f t="shared" si="253"/>
        <v>2545.1009957325746</v>
      </c>
      <c r="Y858" s="309">
        <f t="shared" si="254"/>
        <v>5.9814999999999996</v>
      </c>
    </row>
    <row r="859" spans="1:25" ht="15.75" customHeight="1" x14ac:dyDescent="0.2">
      <c r="A859" s="424">
        <v>842</v>
      </c>
      <c r="B859" s="301">
        <f t="shared" si="237"/>
        <v>56.24</v>
      </c>
      <c r="C859" s="302">
        <v>21700</v>
      </c>
      <c r="D859" s="303">
        <f t="shared" si="240"/>
        <v>4630.156472261735</v>
      </c>
      <c r="E859" s="304">
        <f t="shared" si="243"/>
        <v>1564.9928876244662</v>
      </c>
      <c r="F859" s="304">
        <f t="shared" si="244"/>
        <v>92.6031294452347</v>
      </c>
      <c r="G859" s="101">
        <v>75</v>
      </c>
      <c r="H859" s="305">
        <f t="shared" si="245"/>
        <v>6362.7524893314367</v>
      </c>
      <c r="I859" s="309">
        <f t="shared" si="246"/>
        <v>14.9716</v>
      </c>
      <c r="J859" s="329">
        <f t="shared" si="238"/>
        <v>93.733333333333334</v>
      </c>
      <c r="K859" s="302">
        <v>21700</v>
      </c>
      <c r="L859" s="307">
        <f t="shared" si="241"/>
        <v>2778.0938833570408</v>
      </c>
      <c r="M859" s="304">
        <f t="shared" si="247"/>
        <v>938.99573257467966</v>
      </c>
      <c r="N859" s="304">
        <f t="shared" si="248"/>
        <v>55.56187766714082</v>
      </c>
      <c r="O859" s="308">
        <v>45</v>
      </c>
      <c r="P859" s="305">
        <f t="shared" si="249"/>
        <v>3817.6514935988612</v>
      </c>
      <c r="Q859" s="309">
        <f t="shared" si="250"/>
        <v>8.9829000000000008</v>
      </c>
      <c r="R859" s="367">
        <f t="shared" si="239"/>
        <v>140.6</v>
      </c>
      <c r="S859" s="302">
        <v>21700</v>
      </c>
      <c r="T859" s="307">
        <f t="shared" si="242"/>
        <v>1852.0625889046942</v>
      </c>
      <c r="U859" s="101">
        <f t="shared" si="251"/>
        <v>625.99715504978656</v>
      </c>
      <c r="V859" s="304">
        <f t="shared" si="252"/>
        <v>37.041251778093887</v>
      </c>
      <c r="W859" s="308">
        <v>30</v>
      </c>
      <c r="X859" s="305">
        <f t="shared" si="253"/>
        <v>2545.1009957325746</v>
      </c>
      <c r="Y859" s="309">
        <f t="shared" si="254"/>
        <v>5.9885999999999999</v>
      </c>
    </row>
    <row r="860" spans="1:25" ht="15.75" customHeight="1" x14ac:dyDescent="0.2">
      <c r="A860" s="424">
        <v>843</v>
      </c>
      <c r="B860" s="301">
        <f t="shared" si="237"/>
        <v>56.24</v>
      </c>
      <c r="C860" s="302">
        <v>21700</v>
      </c>
      <c r="D860" s="303">
        <f t="shared" si="240"/>
        <v>4630.156472261735</v>
      </c>
      <c r="E860" s="304">
        <f t="shared" si="243"/>
        <v>1564.9928876244662</v>
      </c>
      <c r="F860" s="304">
        <f t="shared" si="244"/>
        <v>92.6031294452347</v>
      </c>
      <c r="G860" s="101">
        <v>75</v>
      </c>
      <c r="H860" s="305">
        <f t="shared" si="245"/>
        <v>6362.7524893314367</v>
      </c>
      <c r="I860" s="309">
        <f t="shared" si="246"/>
        <v>14.9893</v>
      </c>
      <c r="J860" s="329">
        <f t="shared" si="238"/>
        <v>93.733333333333334</v>
      </c>
      <c r="K860" s="302">
        <v>21700</v>
      </c>
      <c r="L860" s="307">
        <f t="shared" si="241"/>
        <v>2778.0938833570408</v>
      </c>
      <c r="M860" s="304">
        <f t="shared" si="247"/>
        <v>938.99573257467966</v>
      </c>
      <c r="N860" s="304">
        <f t="shared" si="248"/>
        <v>55.56187766714082</v>
      </c>
      <c r="O860" s="308">
        <v>45</v>
      </c>
      <c r="P860" s="305">
        <f t="shared" si="249"/>
        <v>3817.6514935988612</v>
      </c>
      <c r="Q860" s="309">
        <f t="shared" si="250"/>
        <v>8.9936000000000007</v>
      </c>
      <c r="R860" s="367">
        <f t="shared" si="239"/>
        <v>140.6</v>
      </c>
      <c r="S860" s="302">
        <v>21700</v>
      </c>
      <c r="T860" s="307">
        <f t="shared" si="242"/>
        <v>1852.0625889046942</v>
      </c>
      <c r="U860" s="101">
        <f t="shared" si="251"/>
        <v>625.99715504978656</v>
      </c>
      <c r="V860" s="304">
        <f t="shared" si="252"/>
        <v>37.041251778093887</v>
      </c>
      <c r="W860" s="308">
        <v>30</v>
      </c>
      <c r="X860" s="305">
        <f t="shared" si="253"/>
        <v>2545.1009957325746</v>
      </c>
      <c r="Y860" s="309">
        <f t="shared" si="254"/>
        <v>5.9957000000000003</v>
      </c>
    </row>
    <row r="861" spans="1:25" ht="15.75" customHeight="1" x14ac:dyDescent="0.2">
      <c r="A861" s="424">
        <v>844</v>
      </c>
      <c r="B861" s="301">
        <f t="shared" si="237"/>
        <v>56.24</v>
      </c>
      <c r="C861" s="302">
        <v>21700</v>
      </c>
      <c r="D861" s="303">
        <f t="shared" si="240"/>
        <v>4630.156472261735</v>
      </c>
      <c r="E861" s="304">
        <f t="shared" si="243"/>
        <v>1564.9928876244662</v>
      </c>
      <c r="F861" s="304">
        <f t="shared" si="244"/>
        <v>92.6031294452347</v>
      </c>
      <c r="G861" s="101">
        <v>75</v>
      </c>
      <c r="H861" s="305">
        <f t="shared" si="245"/>
        <v>6362.7524893314367</v>
      </c>
      <c r="I861" s="309">
        <f t="shared" si="246"/>
        <v>15.007099999999999</v>
      </c>
      <c r="J861" s="329">
        <f t="shared" si="238"/>
        <v>93.733333333333334</v>
      </c>
      <c r="K861" s="302">
        <v>21700</v>
      </c>
      <c r="L861" s="307">
        <f t="shared" si="241"/>
        <v>2778.0938833570408</v>
      </c>
      <c r="M861" s="304">
        <f t="shared" si="247"/>
        <v>938.99573257467966</v>
      </c>
      <c r="N861" s="304">
        <f t="shared" si="248"/>
        <v>55.56187766714082</v>
      </c>
      <c r="O861" s="308">
        <v>45</v>
      </c>
      <c r="P861" s="305">
        <f t="shared" si="249"/>
        <v>3817.6514935988612</v>
      </c>
      <c r="Q861" s="309">
        <f t="shared" si="250"/>
        <v>9.0043000000000006</v>
      </c>
      <c r="R861" s="367">
        <f t="shared" si="239"/>
        <v>140.6</v>
      </c>
      <c r="S861" s="302">
        <v>21700</v>
      </c>
      <c r="T861" s="307">
        <f t="shared" si="242"/>
        <v>1852.0625889046942</v>
      </c>
      <c r="U861" s="101">
        <f t="shared" si="251"/>
        <v>625.99715504978656</v>
      </c>
      <c r="V861" s="304">
        <f t="shared" si="252"/>
        <v>37.041251778093887</v>
      </c>
      <c r="W861" s="308">
        <v>30</v>
      </c>
      <c r="X861" s="305">
        <f t="shared" si="253"/>
        <v>2545.1009957325746</v>
      </c>
      <c r="Y861" s="309">
        <f t="shared" si="254"/>
        <v>6.0027999999999997</v>
      </c>
    </row>
    <row r="862" spans="1:25" ht="15.75" customHeight="1" x14ac:dyDescent="0.2">
      <c r="A862" s="424">
        <v>845</v>
      </c>
      <c r="B862" s="301">
        <f t="shared" si="237"/>
        <v>56.24</v>
      </c>
      <c r="C862" s="302">
        <v>21700</v>
      </c>
      <c r="D862" s="303">
        <f t="shared" si="240"/>
        <v>4630.156472261735</v>
      </c>
      <c r="E862" s="304">
        <f t="shared" si="243"/>
        <v>1564.9928876244662</v>
      </c>
      <c r="F862" s="304">
        <f t="shared" si="244"/>
        <v>92.6031294452347</v>
      </c>
      <c r="G862" s="101">
        <v>75</v>
      </c>
      <c r="H862" s="305">
        <f t="shared" si="245"/>
        <v>6362.7524893314367</v>
      </c>
      <c r="I862" s="309">
        <f t="shared" si="246"/>
        <v>15.024900000000001</v>
      </c>
      <c r="J862" s="329">
        <f t="shared" si="238"/>
        <v>93.733333333333334</v>
      </c>
      <c r="K862" s="302">
        <v>21700</v>
      </c>
      <c r="L862" s="307">
        <f t="shared" si="241"/>
        <v>2778.0938833570408</v>
      </c>
      <c r="M862" s="304">
        <f t="shared" si="247"/>
        <v>938.99573257467966</v>
      </c>
      <c r="N862" s="304">
        <f t="shared" si="248"/>
        <v>55.56187766714082</v>
      </c>
      <c r="O862" s="308">
        <v>45</v>
      </c>
      <c r="P862" s="305">
        <f t="shared" si="249"/>
        <v>3817.6514935988612</v>
      </c>
      <c r="Q862" s="309">
        <f t="shared" si="250"/>
        <v>9.0149000000000008</v>
      </c>
      <c r="R862" s="367">
        <f t="shared" si="239"/>
        <v>140.6</v>
      </c>
      <c r="S862" s="302">
        <v>21700</v>
      </c>
      <c r="T862" s="307">
        <f t="shared" si="242"/>
        <v>1852.0625889046942</v>
      </c>
      <c r="U862" s="101">
        <f t="shared" si="251"/>
        <v>625.99715504978656</v>
      </c>
      <c r="V862" s="304">
        <f t="shared" si="252"/>
        <v>37.041251778093887</v>
      </c>
      <c r="W862" s="308">
        <v>30</v>
      </c>
      <c r="X862" s="305">
        <f t="shared" si="253"/>
        <v>2545.1009957325746</v>
      </c>
      <c r="Y862" s="309">
        <f t="shared" si="254"/>
        <v>6.01</v>
      </c>
    </row>
    <row r="863" spans="1:25" ht="15.75" customHeight="1" x14ac:dyDescent="0.2">
      <c r="A863" s="424">
        <v>846</v>
      </c>
      <c r="B863" s="301">
        <f t="shared" si="237"/>
        <v>56.24</v>
      </c>
      <c r="C863" s="302">
        <v>21700</v>
      </c>
      <c r="D863" s="303">
        <f t="shared" si="240"/>
        <v>4630.156472261735</v>
      </c>
      <c r="E863" s="304">
        <f t="shared" si="243"/>
        <v>1564.9928876244662</v>
      </c>
      <c r="F863" s="304">
        <f t="shared" si="244"/>
        <v>92.6031294452347</v>
      </c>
      <c r="G863" s="101">
        <v>75</v>
      </c>
      <c r="H863" s="305">
        <f t="shared" si="245"/>
        <v>6362.7524893314367</v>
      </c>
      <c r="I863" s="309">
        <f t="shared" si="246"/>
        <v>15.0427</v>
      </c>
      <c r="J863" s="329">
        <f t="shared" si="238"/>
        <v>93.733333333333334</v>
      </c>
      <c r="K863" s="302">
        <v>21700</v>
      </c>
      <c r="L863" s="307">
        <f t="shared" si="241"/>
        <v>2778.0938833570408</v>
      </c>
      <c r="M863" s="304">
        <f t="shared" si="247"/>
        <v>938.99573257467966</v>
      </c>
      <c r="N863" s="304">
        <f t="shared" si="248"/>
        <v>55.56187766714082</v>
      </c>
      <c r="O863" s="308">
        <v>45</v>
      </c>
      <c r="P863" s="305">
        <f t="shared" si="249"/>
        <v>3817.6514935988612</v>
      </c>
      <c r="Q863" s="309">
        <f t="shared" si="250"/>
        <v>9.0256000000000007</v>
      </c>
      <c r="R863" s="367">
        <f t="shared" si="239"/>
        <v>140.6</v>
      </c>
      <c r="S863" s="302">
        <v>21700</v>
      </c>
      <c r="T863" s="307">
        <f t="shared" si="242"/>
        <v>1852.0625889046942</v>
      </c>
      <c r="U863" s="101">
        <f t="shared" si="251"/>
        <v>625.99715504978656</v>
      </c>
      <c r="V863" s="304">
        <f t="shared" si="252"/>
        <v>37.041251778093887</v>
      </c>
      <c r="W863" s="308">
        <v>30</v>
      </c>
      <c r="X863" s="305">
        <f t="shared" si="253"/>
        <v>2545.1009957325746</v>
      </c>
      <c r="Y863" s="309">
        <f t="shared" si="254"/>
        <v>6.0171000000000001</v>
      </c>
    </row>
    <row r="864" spans="1:25" ht="15.75" customHeight="1" x14ac:dyDescent="0.2">
      <c r="A864" s="424">
        <v>847</v>
      </c>
      <c r="B864" s="301">
        <f t="shared" si="237"/>
        <v>56.24</v>
      </c>
      <c r="C864" s="302">
        <v>21700</v>
      </c>
      <c r="D864" s="303">
        <f t="shared" si="240"/>
        <v>4630.156472261735</v>
      </c>
      <c r="E864" s="304">
        <f t="shared" si="243"/>
        <v>1564.9928876244662</v>
      </c>
      <c r="F864" s="304">
        <f t="shared" si="244"/>
        <v>92.6031294452347</v>
      </c>
      <c r="G864" s="101">
        <v>75</v>
      </c>
      <c r="H864" s="305">
        <f t="shared" si="245"/>
        <v>6362.7524893314367</v>
      </c>
      <c r="I864" s="309">
        <f t="shared" si="246"/>
        <v>15.060499999999999</v>
      </c>
      <c r="J864" s="329">
        <f t="shared" si="238"/>
        <v>93.733333333333334</v>
      </c>
      <c r="K864" s="302">
        <v>21700</v>
      </c>
      <c r="L864" s="307">
        <f t="shared" si="241"/>
        <v>2778.0938833570408</v>
      </c>
      <c r="M864" s="304">
        <f t="shared" si="247"/>
        <v>938.99573257467966</v>
      </c>
      <c r="N864" s="304">
        <f t="shared" si="248"/>
        <v>55.56187766714082</v>
      </c>
      <c r="O864" s="308">
        <v>45</v>
      </c>
      <c r="P864" s="305">
        <f t="shared" si="249"/>
        <v>3817.6514935988612</v>
      </c>
      <c r="Q864" s="309">
        <f t="shared" si="250"/>
        <v>9.0363000000000007</v>
      </c>
      <c r="R864" s="367">
        <f t="shared" si="239"/>
        <v>140.6</v>
      </c>
      <c r="S864" s="302">
        <v>21700</v>
      </c>
      <c r="T864" s="307">
        <f t="shared" si="242"/>
        <v>1852.0625889046942</v>
      </c>
      <c r="U864" s="101">
        <f t="shared" si="251"/>
        <v>625.99715504978656</v>
      </c>
      <c r="V864" s="304">
        <f t="shared" si="252"/>
        <v>37.041251778093887</v>
      </c>
      <c r="W864" s="308">
        <v>30</v>
      </c>
      <c r="X864" s="305">
        <f t="shared" si="253"/>
        <v>2545.1009957325746</v>
      </c>
      <c r="Y864" s="309">
        <f t="shared" si="254"/>
        <v>6.0242000000000004</v>
      </c>
    </row>
    <row r="865" spans="1:25" ht="15.75" customHeight="1" x14ac:dyDescent="0.2">
      <c r="A865" s="424">
        <v>848</v>
      </c>
      <c r="B865" s="301">
        <f t="shared" si="237"/>
        <v>56.24</v>
      </c>
      <c r="C865" s="302">
        <v>21700</v>
      </c>
      <c r="D865" s="303">
        <f t="shared" si="240"/>
        <v>4630.156472261735</v>
      </c>
      <c r="E865" s="304">
        <f t="shared" si="243"/>
        <v>1564.9928876244662</v>
      </c>
      <c r="F865" s="304">
        <f t="shared" si="244"/>
        <v>92.6031294452347</v>
      </c>
      <c r="G865" s="101">
        <v>75</v>
      </c>
      <c r="H865" s="305">
        <f t="shared" si="245"/>
        <v>6362.7524893314367</v>
      </c>
      <c r="I865" s="309">
        <f t="shared" si="246"/>
        <v>15.078200000000001</v>
      </c>
      <c r="J865" s="329">
        <f t="shared" si="238"/>
        <v>93.733333333333334</v>
      </c>
      <c r="K865" s="302">
        <v>21700</v>
      </c>
      <c r="L865" s="307">
        <f t="shared" si="241"/>
        <v>2778.0938833570408</v>
      </c>
      <c r="M865" s="304">
        <f t="shared" si="247"/>
        <v>938.99573257467966</v>
      </c>
      <c r="N865" s="304">
        <f t="shared" si="248"/>
        <v>55.56187766714082</v>
      </c>
      <c r="O865" s="308">
        <v>45</v>
      </c>
      <c r="P865" s="305">
        <f t="shared" si="249"/>
        <v>3817.6514935988612</v>
      </c>
      <c r="Q865" s="309">
        <f t="shared" si="250"/>
        <v>9.0469000000000008</v>
      </c>
      <c r="R865" s="367">
        <f t="shared" si="239"/>
        <v>140.6</v>
      </c>
      <c r="S865" s="302">
        <v>21700</v>
      </c>
      <c r="T865" s="307">
        <f t="shared" si="242"/>
        <v>1852.0625889046942</v>
      </c>
      <c r="U865" s="101">
        <f t="shared" si="251"/>
        <v>625.99715504978656</v>
      </c>
      <c r="V865" s="304">
        <f t="shared" si="252"/>
        <v>37.041251778093887</v>
      </c>
      <c r="W865" s="308">
        <v>30</v>
      </c>
      <c r="X865" s="305">
        <f t="shared" si="253"/>
        <v>2545.1009957325746</v>
      </c>
      <c r="Y865" s="309">
        <f t="shared" si="254"/>
        <v>6.0312999999999999</v>
      </c>
    </row>
    <row r="866" spans="1:25" ht="15.75" customHeight="1" x14ac:dyDescent="0.2">
      <c r="A866" s="424">
        <v>849</v>
      </c>
      <c r="B866" s="301">
        <f t="shared" si="237"/>
        <v>56.24</v>
      </c>
      <c r="C866" s="302">
        <v>21700</v>
      </c>
      <c r="D866" s="303">
        <f t="shared" si="240"/>
        <v>4630.156472261735</v>
      </c>
      <c r="E866" s="304">
        <f t="shared" si="243"/>
        <v>1564.9928876244662</v>
      </c>
      <c r="F866" s="304">
        <f t="shared" si="244"/>
        <v>92.6031294452347</v>
      </c>
      <c r="G866" s="101">
        <v>75</v>
      </c>
      <c r="H866" s="305">
        <f t="shared" si="245"/>
        <v>6362.7524893314367</v>
      </c>
      <c r="I866" s="309">
        <f t="shared" si="246"/>
        <v>15.096</v>
      </c>
      <c r="J866" s="329">
        <f t="shared" si="238"/>
        <v>93.733333333333334</v>
      </c>
      <c r="K866" s="302">
        <v>21700</v>
      </c>
      <c r="L866" s="307">
        <f t="shared" si="241"/>
        <v>2778.0938833570408</v>
      </c>
      <c r="M866" s="304">
        <f t="shared" si="247"/>
        <v>938.99573257467966</v>
      </c>
      <c r="N866" s="304">
        <f t="shared" si="248"/>
        <v>55.56187766714082</v>
      </c>
      <c r="O866" s="308">
        <v>45</v>
      </c>
      <c r="P866" s="305">
        <f t="shared" si="249"/>
        <v>3817.6514935988612</v>
      </c>
      <c r="Q866" s="309">
        <f t="shared" si="250"/>
        <v>9.0576000000000008</v>
      </c>
      <c r="R866" s="367">
        <f t="shared" si="239"/>
        <v>140.6</v>
      </c>
      <c r="S866" s="302">
        <v>21700</v>
      </c>
      <c r="T866" s="307">
        <f t="shared" si="242"/>
        <v>1852.0625889046942</v>
      </c>
      <c r="U866" s="101">
        <f t="shared" si="251"/>
        <v>625.99715504978656</v>
      </c>
      <c r="V866" s="304">
        <f t="shared" si="252"/>
        <v>37.041251778093887</v>
      </c>
      <c r="W866" s="308">
        <v>30</v>
      </c>
      <c r="X866" s="305">
        <f t="shared" si="253"/>
        <v>2545.1009957325746</v>
      </c>
      <c r="Y866" s="309">
        <f t="shared" si="254"/>
        <v>6.0384000000000002</v>
      </c>
    </row>
    <row r="867" spans="1:25" ht="15.75" customHeight="1" thickBot="1" x14ac:dyDescent="0.25">
      <c r="A867" s="284">
        <v>850</v>
      </c>
      <c r="B867" s="310">
        <f t="shared" si="237"/>
        <v>56.24</v>
      </c>
      <c r="C867" s="311">
        <v>21700</v>
      </c>
      <c r="D867" s="312">
        <f t="shared" si="240"/>
        <v>4630.156472261735</v>
      </c>
      <c r="E867" s="313">
        <f t="shared" si="243"/>
        <v>1564.9928876244662</v>
      </c>
      <c r="F867" s="313">
        <f t="shared" si="244"/>
        <v>92.6031294452347</v>
      </c>
      <c r="G867" s="115">
        <v>75</v>
      </c>
      <c r="H867" s="314">
        <f t="shared" si="245"/>
        <v>6362.7524893314367</v>
      </c>
      <c r="I867" s="318">
        <f t="shared" si="246"/>
        <v>15.113799999999999</v>
      </c>
      <c r="J867" s="331">
        <f t="shared" si="238"/>
        <v>93.733333333333334</v>
      </c>
      <c r="K867" s="311">
        <v>21700</v>
      </c>
      <c r="L867" s="316">
        <f t="shared" si="241"/>
        <v>2778.0938833570408</v>
      </c>
      <c r="M867" s="313">
        <f t="shared" si="247"/>
        <v>938.99573257467966</v>
      </c>
      <c r="N867" s="313">
        <f t="shared" si="248"/>
        <v>55.56187766714082</v>
      </c>
      <c r="O867" s="317">
        <v>45</v>
      </c>
      <c r="P867" s="314">
        <f t="shared" si="249"/>
        <v>3817.6514935988612</v>
      </c>
      <c r="Q867" s="318">
        <f t="shared" si="250"/>
        <v>9.0683000000000007</v>
      </c>
      <c r="R867" s="368">
        <f t="shared" si="239"/>
        <v>140.6</v>
      </c>
      <c r="S867" s="311">
        <v>21700</v>
      </c>
      <c r="T867" s="316">
        <f t="shared" si="242"/>
        <v>1852.0625889046942</v>
      </c>
      <c r="U867" s="115">
        <f t="shared" si="251"/>
        <v>625.99715504978656</v>
      </c>
      <c r="V867" s="313">
        <f t="shared" si="252"/>
        <v>37.041251778093887</v>
      </c>
      <c r="W867" s="317">
        <v>30</v>
      </c>
      <c r="X867" s="314">
        <f t="shared" si="253"/>
        <v>2545.1009957325746</v>
      </c>
      <c r="Y867" s="318">
        <f t="shared" si="254"/>
        <v>6.0454999999999997</v>
      </c>
    </row>
    <row r="868" spans="1:25" x14ac:dyDescent="0.2">
      <c r="A868" s="66"/>
    </row>
    <row r="869" spans="1:25" x14ac:dyDescent="0.2">
      <c r="A869" s="66"/>
    </row>
    <row r="870" spans="1:25" x14ac:dyDescent="0.2">
      <c r="A870" s="66"/>
    </row>
    <row r="871" spans="1:25" x14ac:dyDescent="0.2">
      <c r="A871" s="66"/>
    </row>
    <row r="872" spans="1:25" x14ac:dyDescent="0.2">
      <c r="A872" s="66"/>
    </row>
    <row r="873" spans="1:25" x14ac:dyDescent="0.2">
      <c r="A873" s="66"/>
    </row>
    <row r="874" spans="1:25" x14ac:dyDescent="0.2">
      <c r="A874" s="66"/>
    </row>
    <row r="875" spans="1:25" x14ac:dyDescent="0.2">
      <c r="A875" s="66"/>
    </row>
    <row r="876" spans="1:25" x14ac:dyDescent="0.2">
      <c r="A876" s="66"/>
    </row>
    <row r="877" spans="1:25" x14ac:dyDescent="0.2">
      <c r="A877" s="66"/>
    </row>
    <row r="878" spans="1:25" x14ac:dyDescent="0.2">
      <c r="A878" s="66"/>
    </row>
    <row r="879" spans="1:25" x14ac:dyDescent="0.2">
      <c r="A879" s="66"/>
    </row>
    <row r="880" spans="1:25" x14ac:dyDescent="0.2">
      <c r="A880" s="66"/>
    </row>
    <row r="881" spans="1:1" x14ac:dyDescent="0.2">
      <c r="A881" s="66"/>
    </row>
    <row r="882" spans="1:1" x14ac:dyDescent="0.2">
      <c r="A882" s="66"/>
    </row>
    <row r="883" spans="1:1" x14ac:dyDescent="0.2">
      <c r="A883" s="66"/>
    </row>
    <row r="884" spans="1:1" x14ac:dyDescent="0.2">
      <c r="A884" s="66"/>
    </row>
    <row r="885" spans="1:1" x14ac:dyDescent="0.2">
      <c r="A885" s="66"/>
    </row>
    <row r="886" spans="1:1" x14ac:dyDescent="0.2">
      <c r="A886" s="66"/>
    </row>
    <row r="887" spans="1:1" x14ac:dyDescent="0.2">
      <c r="A887" s="66"/>
    </row>
    <row r="888" spans="1:1" x14ac:dyDescent="0.2">
      <c r="A888" s="66"/>
    </row>
    <row r="889" spans="1:1" x14ac:dyDescent="0.2">
      <c r="A889" s="66"/>
    </row>
    <row r="890" spans="1:1" x14ac:dyDescent="0.2">
      <c r="A890" s="66"/>
    </row>
    <row r="891" spans="1:1" x14ac:dyDescent="0.2">
      <c r="A891" s="66"/>
    </row>
    <row r="892" spans="1:1" x14ac:dyDescent="0.2">
      <c r="A892" s="66"/>
    </row>
    <row r="893" spans="1:1" x14ac:dyDescent="0.2">
      <c r="A893" s="66"/>
    </row>
    <row r="894" spans="1:1" x14ac:dyDescent="0.2">
      <c r="A894" s="66"/>
    </row>
    <row r="895" spans="1:1" x14ac:dyDescent="0.2">
      <c r="A895" s="66"/>
    </row>
    <row r="896" spans="1:1" x14ac:dyDescent="0.2">
      <c r="A896" s="66"/>
    </row>
    <row r="897" spans="1:1" x14ac:dyDescent="0.2">
      <c r="A897" s="66"/>
    </row>
    <row r="898" spans="1:1" x14ac:dyDescent="0.2">
      <c r="A898" s="66"/>
    </row>
    <row r="899" spans="1:1" x14ac:dyDescent="0.2">
      <c r="A899" s="66"/>
    </row>
    <row r="900" spans="1:1" x14ac:dyDescent="0.2">
      <c r="A900" s="66"/>
    </row>
    <row r="901" spans="1:1" x14ac:dyDescent="0.2">
      <c r="A901" s="66"/>
    </row>
    <row r="902" spans="1:1" x14ac:dyDescent="0.2">
      <c r="A902" s="66"/>
    </row>
    <row r="903" spans="1:1" x14ac:dyDescent="0.2">
      <c r="A903" s="66"/>
    </row>
    <row r="904" spans="1:1" x14ac:dyDescent="0.2">
      <c r="A904" s="66"/>
    </row>
    <row r="905" spans="1:1" x14ac:dyDescent="0.2">
      <c r="A905" s="66"/>
    </row>
    <row r="906" spans="1:1" x14ac:dyDescent="0.2">
      <c r="A906" s="66"/>
    </row>
    <row r="907" spans="1:1" x14ac:dyDescent="0.2">
      <c r="A907" s="66"/>
    </row>
    <row r="908" spans="1:1" x14ac:dyDescent="0.2">
      <c r="A908" s="66"/>
    </row>
    <row r="909" spans="1:1" x14ac:dyDescent="0.2">
      <c r="A909" s="66"/>
    </row>
    <row r="910" spans="1:1" x14ac:dyDescent="0.2">
      <c r="A910" s="66"/>
    </row>
    <row r="911" spans="1:1" x14ac:dyDescent="0.2">
      <c r="A911" s="66"/>
    </row>
    <row r="912" spans="1:1" x14ac:dyDescent="0.2">
      <c r="A912" s="66"/>
    </row>
    <row r="913" spans="1:1" x14ac:dyDescent="0.2">
      <c r="A913" s="66"/>
    </row>
    <row r="914" spans="1:1" x14ac:dyDescent="0.2">
      <c r="A914" s="66"/>
    </row>
    <row r="915" spans="1:1" x14ac:dyDescent="0.2">
      <c r="A915" s="66"/>
    </row>
    <row r="916" spans="1:1" x14ac:dyDescent="0.2">
      <c r="A916" s="66"/>
    </row>
    <row r="917" spans="1:1" x14ac:dyDescent="0.2">
      <c r="A917" s="66"/>
    </row>
    <row r="918" spans="1:1" x14ac:dyDescent="0.2">
      <c r="A918" s="66"/>
    </row>
    <row r="919" spans="1:1" x14ac:dyDescent="0.2">
      <c r="A919" s="66"/>
    </row>
    <row r="920" spans="1:1" x14ac:dyDescent="0.2">
      <c r="A920" s="66"/>
    </row>
    <row r="921" spans="1:1" x14ac:dyDescent="0.2">
      <c r="A921" s="66"/>
    </row>
    <row r="922" spans="1:1" x14ac:dyDescent="0.2">
      <c r="A922" s="66"/>
    </row>
    <row r="923" spans="1:1" x14ac:dyDescent="0.2">
      <c r="A923" s="66"/>
    </row>
    <row r="924" spans="1:1" x14ac:dyDescent="0.2">
      <c r="A924" s="66"/>
    </row>
    <row r="925" spans="1:1" x14ac:dyDescent="0.2">
      <c r="A925" s="66"/>
    </row>
    <row r="926" spans="1:1" x14ac:dyDescent="0.2">
      <c r="A926" s="66"/>
    </row>
    <row r="927" spans="1:1" x14ac:dyDescent="0.2">
      <c r="A927" s="66"/>
    </row>
    <row r="928" spans="1:1" x14ac:dyDescent="0.2">
      <c r="A928" s="66"/>
    </row>
    <row r="929" spans="1:1" x14ac:dyDescent="0.2">
      <c r="A929" s="66"/>
    </row>
    <row r="930" spans="1:1" x14ac:dyDescent="0.2">
      <c r="A930" s="66"/>
    </row>
    <row r="931" spans="1:1" x14ac:dyDescent="0.2">
      <c r="A931" s="66"/>
    </row>
    <row r="932" spans="1:1" x14ac:dyDescent="0.2">
      <c r="A932" s="66"/>
    </row>
    <row r="933" spans="1:1" x14ac:dyDescent="0.2">
      <c r="A933" s="66"/>
    </row>
    <row r="934" spans="1:1" x14ac:dyDescent="0.2">
      <c r="A934" s="66"/>
    </row>
    <row r="935" spans="1:1" x14ac:dyDescent="0.2">
      <c r="A935" s="66"/>
    </row>
    <row r="936" spans="1:1" x14ac:dyDescent="0.2">
      <c r="A936" s="66"/>
    </row>
    <row r="937" spans="1:1" x14ac:dyDescent="0.2">
      <c r="A937" s="66"/>
    </row>
    <row r="938" spans="1:1" x14ac:dyDescent="0.2">
      <c r="A938" s="66"/>
    </row>
    <row r="939" spans="1:1" x14ac:dyDescent="0.2">
      <c r="A939" s="66"/>
    </row>
    <row r="940" spans="1:1" x14ac:dyDescent="0.2">
      <c r="A940" s="66"/>
    </row>
    <row r="941" spans="1:1" x14ac:dyDescent="0.2">
      <c r="A941" s="66"/>
    </row>
    <row r="942" spans="1:1" x14ac:dyDescent="0.2">
      <c r="A942" s="66"/>
    </row>
    <row r="943" spans="1:1" x14ac:dyDescent="0.2">
      <c r="A943" s="66"/>
    </row>
    <row r="944" spans="1:1" x14ac:dyDescent="0.2">
      <c r="A944" s="66"/>
    </row>
    <row r="945" spans="1:1" x14ac:dyDescent="0.2">
      <c r="A945" s="66"/>
    </row>
    <row r="946" spans="1:1" x14ac:dyDescent="0.2">
      <c r="A946" s="66"/>
    </row>
    <row r="947" spans="1:1" x14ac:dyDescent="0.2">
      <c r="A947" s="66"/>
    </row>
    <row r="948" spans="1:1" x14ac:dyDescent="0.2">
      <c r="A948" s="66"/>
    </row>
    <row r="949" spans="1:1" x14ac:dyDescent="0.2">
      <c r="A949" s="66"/>
    </row>
    <row r="950" spans="1:1" x14ac:dyDescent="0.2">
      <c r="A950" s="66"/>
    </row>
    <row r="951" spans="1:1" x14ac:dyDescent="0.2">
      <c r="A951" s="66"/>
    </row>
    <row r="952" spans="1:1" x14ac:dyDescent="0.2">
      <c r="A952" s="66"/>
    </row>
    <row r="953" spans="1:1" x14ac:dyDescent="0.2">
      <c r="A953" s="66"/>
    </row>
    <row r="954" spans="1:1" x14ac:dyDescent="0.2">
      <c r="A954" s="66"/>
    </row>
    <row r="955" spans="1:1" x14ac:dyDescent="0.2">
      <c r="A955" s="66"/>
    </row>
    <row r="956" spans="1:1" x14ac:dyDescent="0.2">
      <c r="A956" s="66"/>
    </row>
    <row r="957" spans="1:1" x14ac:dyDescent="0.2">
      <c r="A957" s="66"/>
    </row>
    <row r="958" spans="1:1" x14ac:dyDescent="0.2">
      <c r="A958" s="66"/>
    </row>
    <row r="959" spans="1:1" x14ac:dyDescent="0.2">
      <c r="A959" s="66"/>
    </row>
    <row r="960" spans="1:1" x14ac:dyDescent="0.2">
      <c r="A960" s="66"/>
    </row>
    <row r="961" spans="1:1" x14ac:dyDescent="0.2">
      <c r="A961" s="66"/>
    </row>
    <row r="962" spans="1:1" x14ac:dyDescent="0.2">
      <c r="A962" s="66"/>
    </row>
    <row r="963" spans="1:1" x14ac:dyDescent="0.2">
      <c r="A963" s="66"/>
    </row>
    <row r="964" spans="1:1" x14ac:dyDescent="0.2">
      <c r="A964" s="66"/>
    </row>
    <row r="965" spans="1:1" x14ac:dyDescent="0.2">
      <c r="A965" s="66"/>
    </row>
    <row r="966" spans="1:1" x14ac:dyDescent="0.2">
      <c r="A966" s="66"/>
    </row>
    <row r="967" spans="1:1" x14ac:dyDescent="0.2">
      <c r="A967" s="66"/>
    </row>
    <row r="968" spans="1:1" x14ac:dyDescent="0.2">
      <c r="A968" s="66"/>
    </row>
    <row r="969" spans="1:1" x14ac:dyDescent="0.2">
      <c r="A969" s="66"/>
    </row>
    <row r="970" spans="1:1" x14ac:dyDescent="0.2">
      <c r="A970" s="66"/>
    </row>
    <row r="971" spans="1:1" x14ac:dyDescent="0.2">
      <c r="A971" s="66"/>
    </row>
    <row r="972" spans="1:1" x14ac:dyDescent="0.2">
      <c r="A972" s="66"/>
    </row>
    <row r="973" spans="1:1" x14ac:dyDescent="0.2">
      <c r="A973" s="66"/>
    </row>
    <row r="974" spans="1:1" x14ac:dyDescent="0.2">
      <c r="A974" s="66"/>
    </row>
    <row r="975" spans="1:1" x14ac:dyDescent="0.2">
      <c r="A975" s="66"/>
    </row>
    <row r="976" spans="1:1" x14ac:dyDescent="0.2">
      <c r="A976" s="66"/>
    </row>
    <row r="977" spans="1:1" x14ac:dyDescent="0.2">
      <c r="A977" s="66"/>
    </row>
    <row r="978" spans="1:1" x14ac:dyDescent="0.2">
      <c r="A978" s="66"/>
    </row>
    <row r="979" spans="1:1" x14ac:dyDescent="0.2">
      <c r="A979" s="66"/>
    </row>
    <row r="980" spans="1:1" x14ac:dyDescent="0.2">
      <c r="A980" s="66"/>
    </row>
    <row r="981" spans="1:1" x14ac:dyDescent="0.2">
      <c r="A981" s="66"/>
    </row>
    <row r="982" spans="1:1" x14ac:dyDescent="0.2">
      <c r="A982" s="66"/>
    </row>
    <row r="983" spans="1:1" x14ac:dyDescent="0.2">
      <c r="A983" s="66"/>
    </row>
    <row r="984" spans="1:1" x14ac:dyDescent="0.2">
      <c r="A984" s="66"/>
    </row>
    <row r="985" spans="1:1" x14ac:dyDescent="0.2">
      <c r="A985" s="66"/>
    </row>
    <row r="986" spans="1:1" x14ac:dyDescent="0.2">
      <c r="A986" s="66"/>
    </row>
    <row r="987" spans="1:1" x14ac:dyDescent="0.2">
      <c r="A987" s="66"/>
    </row>
    <row r="988" spans="1:1" x14ac:dyDescent="0.2">
      <c r="A988" s="66"/>
    </row>
    <row r="989" spans="1:1" x14ac:dyDescent="0.2">
      <c r="A989" s="66"/>
    </row>
    <row r="990" spans="1:1" x14ac:dyDescent="0.2">
      <c r="A990" s="66"/>
    </row>
    <row r="991" spans="1:1" x14ac:dyDescent="0.2">
      <c r="A991" s="66"/>
    </row>
    <row r="992" spans="1:1" x14ac:dyDescent="0.2">
      <c r="A992" s="66"/>
    </row>
    <row r="993" spans="1:1" x14ac:dyDescent="0.2">
      <c r="A993" s="66"/>
    </row>
    <row r="994" spans="1:1" x14ac:dyDescent="0.2">
      <c r="A994" s="66"/>
    </row>
    <row r="995" spans="1:1" x14ac:dyDescent="0.2">
      <c r="A995" s="66"/>
    </row>
    <row r="996" spans="1:1" x14ac:dyDescent="0.2">
      <c r="A996" s="66"/>
    </row>
    <row r="997" spans="1:1" x14ac:dyDescent="0.2">
      <c r="A997" s="66"/>
    </row>
    <row r="998" spans="1:1" x14ac:dyDescent="0.2">
      <c r="A998" s="66"/>
    </row>
    <row r="999" spans="1:1" x14ac:dyDescent="0.2">
      <c r="A999" s="66"/>
    </row>
    <row r="1000" spans="1:1" x14ac:dyDescent="0.2">
      <c r="A1000" s="66"/>
    </row>
    <row r="1001" spans="1:1" x14ac:dyDescent="0.2">
      <c r="A1001" s="66"/>
    </row>
    <row r="1002" spans="1:1" x14ac:dyDescent="0.2">
      <c r="A1002" s="66"/>
    </row>
    <row r="1003" spans="1:1" x14ac:dyDescent="0.2">
      <c r="A1003" s="66"/>
    </row>
    <row r="1004" spans="1:1" x14ac:dyDescent="0.2">
      <c r="A1004" s="66"/>
    </row>
    <row r="1005" spans="1:1" x14ac:dyDescent="0.2">
      <c r="A1005" s="66"/>
    </row>
    <row r="1006" spans="1:1" x14ac:dyDescent="0.2">
      <c r="A1006" s="66"/>
    </row>
    <row r="1007" spans="1:1" x14ac:dyDescent="0.2">
      <c r="A1007" s="66"/>
    </row>
    <row r="1008" spans="1:1" x14ac:dyDescent="0.2">
      <c r="A1008" s="66"/>
    </row>
    <row r="1009" spans="1:1" x14ac:dyDescent="0.2">
      <c r="A1009" s="66"/>
    </row>
    <row r="1010" spans="1:1" x14ac:dyDescent="0.2">
      <c r="A1010" s="66"/>
    </row>
    <row r="1011" spans="1:1" x14ac:dyDescent="0.2">
      <c r="A1011" s="66"/>
    </row>
    <row r="1012" spans="1:1" x14ac:dyDescent="0.2">
      <c r="A1012" s="66"/>
    </row>
    <row r="1013" spans="1:1" x14ac:dyDescent="0.2">
      <c r="A1013" s="66"/>
    </row>
    <row r="1014" spans="1:1" x14ac:dyDescent="0.2">
      <c r="A1014" s="66"/>
    </row>
    <row r="1015" spans="1:1" x14ac:dyDescent="0.2">
      <c r="A1015" s="66"/>
    </row>
    <row r="1016" spans="1:1" x14ac:dyDescent="0.2">
      <c r="A1016" s="66"/>
    </row>
    <row r="1017" spans="1:1" x14ac:dyDescent="0.2">
      <c r="A1017" s="66"/>
    </row>
    <row r="1018" spans="1:1" x14ac:dyDescent="0.2">
      <c r="A1018" s="66"/>
    </row>
    <row r="1019" spans="1:1" x14ac:dyDescent="0.2">
      <c r="A1019" s="66"/>
    </row>
    <row r="1020" spans="1:1" x14ac:dyDescent="0.2">
      <c r="A1020" s="66"/>
    </row>
    <row r="1021" spans="1:1" x14ac:dyDescent="0.2">
      <c r="A1021" s="66"/>
    </row>
    <row r="1022" spans="1:1" x14ac:dyDescent="0.2">
      <c r="A1022" s="66"/>
    </row>
    <row r="1023" spans="1:1" x14ac:dyDescent="0.2">
      <c r="A1023" s="66"/>
    </row>
    <row r="1024" spans="1:1" x14ac:dyDescent="0.2">
      <c r="A1024" s="66"/>
    </row>
    <row r="1025" spans="1:1" x14ac:dyDescent="0.2">
      <c r="A1025" s="66"/>
    </row>
    <row r="1026" spans="1:1" x14ac:dyDescent="0.2">
      <c r="A1026" s="66"/>
    </row>
    <row r="1027" spans="1:1" x14ac:dyDescent="0.2">
      <c r="A1027" s="66"/>
    </row>
    <row r="1028" spans="1:1" x14ac:dyDescent="0.2">
      <c r="A1028" s="66"/>
    </row>
    <row r="1029" spans="1:1" x14ac:dyDescent="0.2">
      <c r="A1029" s="66"/>
    </row>
    <row r="1030" spans="1:1" x14ac:dyDescent="0.2">
      <c r="A1030" s="66"/>
    </row>
    <row r="1031" spans="1:1" x14ac:dyDescent="0.2">
      <c r="A1031" s="66"/>
    </row>
    <row r="1032" spans="1:1" x14ac:dyDescent="0.2">
      <c r="A1032" s="66"/>
    </row>
    <row r="1033" spans="1:1" x14ac:dyDescent="0.2">
      <c r="A1033" s="66"/>
    </row>
    <row r="1034" spans="1:1" x14ac:dyDescent="0.2">
      <c r="A1034" s="66"/>
    </row>
    <row r="1035" spans="1:1" x14ac:dyDescent="0.2">
      <c r="A1035" s="66"/>
    </row>
    <row r="1036" spans="1:1" x14ac:dyDescent="0.2">
      <c r="A1036" s="66"/>
    </row>
    <row r="1037" spans="1:1" x14ac:dyDescent="0.2">
      <c r="A1037" s="66"/>
    </row>
    <row r="1038" spans="1:1" x14ac:dyDescent="0.2">
      <c r="A1038" s="66"/>
    </row>
    <row r="1039" spans="1:1" x14ac:dyDescent="0.2">
      <c r="A1039" s="66"/>
    </row>
    <row r="1040" spans="1:1" x14ac:dyDescent="0.2">
      <c r="A1040" s="66"/>
    </row>
    <row r="1041" spans="1:1" x14ac:dyDescent="0.2">
      <c r="A1041" s="66"/>
    </row>
    <row r="1042" spans="1:1" x14ac:dyDescent="0.2">
      <c r="A1042" s="66"/>
    </row>
    <row r="1043" spans="1:1" x14ac:dyDescent="0.2">
      <c r="A1043" s="66"/>
    </row>
    <row r="1044" spans="1:1" x14ac:dyDescent="0.2">
      <c r="A1044" s="66"/>
    </row>
    <row r="1045" spans="1:1" x14ac:dyDescent="0.2">
      <c r="A1045" s="66"/>
    </row>
    <row r="1046" spans="1:1" x14ac:dyDescent="0.2">
      <c r="A1046" s="66"/>
    </row>
    <row r="1047" spans="1:1" x14ac:dyDescent="0.2">
      <c r="A1047" s="66"/>
    </row>
    <row r="1048" spans="1:1" x14ac:dyDescent="0.2">
      <c r="A1048" s="66"/>
    </row>
    <row r="1049" spans="1:1" x14ac:dyDescent="0.2">
      <c r="A1049" s="66"/>
    </row>
    <row r="1050" spans="1:1" x14ac:dyDescent="0.2">
      <c r="A1050" s="66"/>
    </row>
    <row r="1051" spans="1:1" x14ac:dyDescent="0.2">
      <c r="A1051" s="66"/>
    </row>
    <row r="1052" spans="1:1" x14ac:dyDescent="0.2">
      <c r="A1052" s="66"/>
    </row>
    <row r="1053" spans="1:1" x14ac:dyDescent="0.2">
      <c r="A1053" s="66"/>
    </row>
    <row r="1054" spans="1:1" x14ac:dyDescent="0.2">
      <c r="A1054" s="66"/>
    </row>
    <row r="1055" spans="1:1" x14ac:dyDescent="0.2">
      <c r="A1055" s="66"/>
    </row>
    <row r="1056" spans="1:1" x14ac:dyDescent="0.2">
      <c r="A1056" s="66"/>
    </row>
    <row r="1057" spans="1:1" x14ac:dyDescent="0.2">
      <c r="A1057" s="66"/>
    </row>
    <row r="1058" spans="1:1" x14ac:dyDescent="0.2">
      <c r="A1058" s="66"/>
    </row>
    <row r="1059" spans="1:1" x14ac:dyDescent="0.2">
      <c r="A1059" s="66"/>
    </row>
    <row r="1060" spans="1:1" x14ac:dyDescent="0.2">
      <c r="A1060" s="66"/>
    </row>
    <row r="1061" spans="1:1" x14ac:dyDescent="0.2">
      <c r="A1061" s="66"/>
    </row>
    <row r="1062" spans="1:1" x14ac:dyDescent="0.2">
      <c r="A1062" s="66"/>
    </row>
    <row r="1063" spans="1:1" x14ac:dyDescent="0.2">
      <c r="A1063" s="66"/>
    </row>
    <row r="1064" spans="1:1" x14ac:dyDescent="0.2">
      <c r="A1064" s="66"/>
    </row>
    <row r="1065" spans="1:1" x14ac:dyDescent="0.2">
      <c r="A1065" s="66"/>
    </row>
    <row r="1066" spans="1:1" x14ac:dyDescent="0.2">
      <c r="A1066" s="66"/>
    </row>
    <row r="1067" spans="1:1" x14ac:dyDescent="0.2">
      <c r="A1067" s="66"/>
    </row>
    <row r="1068" spans="1:1" x14ac:dyDescent="0.2">
      <c r="A1068" s="66"/>
    </row>
    <row r="1069" spans="1:1" x14ac:dyDescent="0.2">
      <c r="A1069" s="66"/>
    </row>
    <row r="1070" spans="1:1" x14ac:dyDescent="0.2">
      <c r="A1070" s="66"/>
    </row>
    <row r="1071" spans="1:1" x14ac:dyDescent="0.2">
      <c r="A1071" s="66"/>
    </row>
    <row r="1072" spans="1:1" x14ac:dyDescent="0.2">
      <c r="A1072" s="66"/>
    </row>
    <row r="1073" spans="1:1" x14ac:dyDescent="0.2">
      <c r="A1073" s="66"/>
    </row>
    <row r="1074" spans="1:1" x14ac:dyDescent="0.2">
      <c r="A1074" s="66"/>
    </row>
    <row r="1075" spans="1:1" x14ac:dyDescent="0.2">
      <c r="A1075" s="66"/>
    </row>
    <row r="1076" spans="1:1" x14ac:dyDescent="0.2">
      <c r="A1076" s="66"/>
    </row>
    <row r="1077" spans="1:1" x14ac:dyDescent="0.2">
      <c r="A1077" s="66"/>
    </row>
    <row r="1078" spans="1:1" x14ac:dyDescent="0.2">
      <c r="A1078" s="66"/>
    </row>
    <row r="1079" spans="1:1" x14ac:dyDescent="0.2">
      <c r="A1079" s="66"/>
    </row>
    <row r="1080" spans="1:1" x14ac:dyDescent="0.2">
      <c r="A1080" s="66"/>
    </row>
    <row r="1081" spans="1:1" x14ac:dyDescent="0.2">
      <c r="A1081" s="66"/>
    </row>
    <row r="1082" spans="1:1" x14ac:dyDescent="0.2">
      <c r="A1082" s="66"/>
    </row>
    <row r="1083" spans="1:1" x14ac:dyDescent="0.2">
      <c r="A1083" s="66"/>
    </row>
    <row r="1084" spans="1:1" x14ac:dyDescent="0.2">
      <c r="A1084" s="66"/>
    </row>
    <row r="1085" spans="1:1" x14ac:dyDescent="0.2">
      <c r="A1085" s="66"/>
    </row>
    <row r="1086" spans="1:1" x14ac:dyDescent="0.2">
      <c r="A1086" s="66"/>
    </row>
    <row r="1087" spans="1:1" x14ac:dyDescent="0.2">
      <c r="A1087" s="66"/>
    </row>
    <row r="1088" spans="1:1" x14ac:dyDescent="0.2">
      <c r="A1088" s="66"/>
    </row>
    <row r="1089" spans="1:1" x14ac:dyDescent="0.2">
      <c r="A1089" s="66"/>
    </row>
    <row r="1090" spans="1:1" x14ac:dyDescent="0.2">
      <c r="A1090" s="66"/>
    </row>
    <row r="1091" spans="1:1" x14ac:dyDescent="0.2">
      <c r="A1091" s="66"/>
    </row>
    <row r="1092" spans="1:1" x14ac:dyDescent="0.2">
      <c r="A1092" s="66"/>
    </row>
    <row r="1093" spans="1:1" x14ac:dyDescent="0.2">
      <c r="A1093" s="66"/>
    </row>
    <row r="1094" spans="1:1" x14ac:dyDescent="0.2">
      <c r="A1094" s="66"/>
    </row>
    <row r="1095" spans="1:1" x14ac:dyDescent="0.2">
      <c r="A1095" s="66"/>
    </row>
    <row r="1096" spans="1:1" x14ac:dyDescent="0.2">
      <c r="A1096" s="66"/>
    </row>
    <row r="1097" spans="1:1" x14ac:dyDescent="0.2">
      <c r="A1097" s="66"/>
    </row>
    <row r="1098" spans="1:1" x14ac:dyDescent="0.2">
      <c r="A1098" s="66"/>
    </row>
    <row r="1099" spans="1:1" x14ac:dyDescent="0.2">
      <c r="A1099" s="66"/>
    </row>
    <row r="1100" spans="1:1" x14ac:dyDescent="0.2">
      <c r="A1100" s="66"/>
    </row>
    <row r="1101" spans="1:1" x14ac:dyDescent="0.2">
      <c r="A1101" s="66"/>
    </row>
    <row r="1102" spans="1:1" x14ac:dyDescent="0.2">
      <c r="A1102" s="66"/>
    </row>
    <row r="1103" spans="1:1" x14ac:dyDescent="0.2">
      <c r="A1103" s="66"/>
    </row>
    <row r="1104" spans="1:1" x14ac:dyDescent="0.2">
      <c r="A1104" s="66"/>
    </row>
    <row r="1105" spans="1:1" x14ac:dyDescent="0.2">
      <c r="A1105" s="66"/>
    </row>
    <row r="1106" spans="1:1" x14ac:dyDescent="0.2">
      <c r="A1106" s="66"/>
    </row>
    <row r="1107" spans="1:1" x14ac:dyDescent="0.2">
      <c r="A1107" s="66"/>
    </row>
    <row r="1108" spans="1:1" x14ac:dyDescent="0.2">
      <c r="A1108" s="66"/>
    </row>
    <row r="1109" spans="1:1" x14ac:dyDescent="0.2">
      <c r="A1109" s="66"/>
    </row>
    <row r="1110" spans="1:1" x14ac:dyDescent="0.2">
      <c r="A1110" s="66"/>
    </row>
    <row r="1111" spans="1:1" x14ac:dyDescent="0.2">
      <c r="A1111" s="66"/>
    </row>
    <row r="1112" spans="1:1" x14ac:dyDescent="0.2">
      <c r="A1112" s="66"/>
    </row>
    <row r="1113" spans="1:1" x14ac:dyDescent="0.2">
      <c r="A1113" s="66"/>
    </row>
    <row r="1114" spans="1:1" x14ac:dyDescent="0.2">
      <c r="A1114" s="66"/>
    </row>
    <row r="1115" spans="1:1" x14ac:dyDescent="0.2">
      <c r="A1115" s="66"/>
    </row>
    <row r="1116" spans="1:1" x14ac:dyDescent="0.2">
      <c r="A1116" s="66"/>
    </row>
    <row r="1117" spans="1:1" x14ac:dyDescent="0.2">
      <c r="A1117" s="66"/>
    </row>
    <row r="1118" spans="1:1" x14ac:dyDescent="0.2">
      <c r="A1118" s="66"/>
    </row>
    <row r="1119" spans="1:1" x14ac:dyDescent="0.2">
      <c r="A1119" s="66"/>
    </row>
    <row r="1120" spans="1:1" x14ac:dyDescent="0.2">
      <c r="A1120" s="66"/>
    </row>
    <row r="1121" spans="1:1" x14ac:dyDescent="0.2">
      <c r="A1121" s="66"/>
    </row>
    <row r="1122" spans="1:1" x14ac:dyDescent="0.2">
      <c r="A1122" s="66"/>
    </row>
    <row r="1123" spans="1:1" x14ac:dyDescent="0.2">
      <c r="A1123" s="66"/>
    </row>
    <row r="1124" spans="1:1" x14ac:dyDescent="0.2">
      <c r="A1124" s="66"/>
    </row>
    <row r="1125" spans="1:1" x14ac:dyDescent="0.2">
      <c r="A1125" s="66"/>
    </row>
    <row r="1126" spans="1:1" x14ac:dyDescent="0.2">
      <c r="A1126" s="66"/>
    </row>
    <row r="1127" spans="1:1" x14ac:dyDescent="0.2">
      <c r="A1127" s="66"/>
    </row>
    <row r="1128" spans="1:1" x14ac:dyDescent="0.2">
      <c r="A1128" s="66"/>
    </row>
    <row r="1129" spans="1:1" x14ac:dyDescent="0.2">
      <c r="A1129" s="66"/>
    </row>
    <row r="1130" spans="1:1" x14ac:dyDescent="0.2">
      <c r="A1130" s="66"/>
    </row>
    <row r="1131" spans="1:1" x14ac:dyDescent="0.2">
      <c r="A1131" s="66"/>
    </row>
    <row r="1132" spans="1:1" x14ac:dyDescent="0.2">
      <c r="A1132" s="66"/>
    </row>
    <row r="1133" spans="1:1" x14ac:dyDescent="0.2">
      <c r="A1133" s="66"/>
    </row>
    <row r="1134" spans="1:1" x14ac:dyDescent="0.2">
      <c r="A1134" s="66"/>
    </row>
    <row r="1135" spans="1:1" x14ac:dyDescent="0.2">
      <c r="A1135" s="66"/>
    </row>
    <row r="1136" spans="1:1" x14ac:dyDescent="0.2">
      <c r="A1136" s="66"/>
    </row>
    <row r="1137" spans="1:1" x14ac:dyDescent="0.2">
      <c r="A1137" s="66"/>
    </row>
    <row r="1138" spans="1:1" x14ac:dyDescent="0.2">
      <c r="A1138" s="66"/>
    </row>
    <row r="1139" spans="1:1" x14ac:dyDescent="0.2">
      <c r="A1139" s="66"/>
    </row>
    <row r="1140" spans="1:1" x14ac:dyDescent="0.2">
      <c r="A1140" s="66"/>
    </row>
    <row r="1141" spans="1:1" x14ac:dyDescent="0.2">
      <c r="A1141" s="66"/>
    </row>
    <row r="1142" spans="1:1" x14ac:dyDescent="0.2">
      <c r="A1142" s="66"/>
    </row>
    <row r="1143" spans="1:1" x14ac:dyDescent="0.2">
      <c r="A1143" s="66"/>
    </row>
    <row r="1144" spans="1:1" x14ac:dyDescent="0.2">
      <c r="A1144" s="66"/>
    </row>
    <row r="1145" spans="1:1" x14ac:dyDescent="0.2">
      <c r="A1145" s="66"/>
    </row>
    <row r="1146" spans="1:1" x14ac:dyDescent="0.2">
      <c r="A1146" s="66"/>
    </row>
    <row r="1147" spans="1:1" x14ac:dyDescent="0.2">
      <c r="A1147" s="66"/>
    </row>
    <row r="1148" spans="1:1" x14ac:dyDescent="0.2">
      <c r="A1148" s="66"/>
    </row>
    <row r="1149" spans="1:1" x14ac:dyDescent="0.2">
      <c r="A1149" s="66"/>
    </row>
    <row r="1150" spans="1:1" x14ac:dyDescent="0.2">
      <c r="A1150" s="66"/>
    </row>
    <row r="1151" spans="1:1" x14ac:dyDescent="0.2">
      <c r="A1151" s="66"/>
    </row>
    <row r="1152" spans="1:1" x14ac:dyDescent="0.2">
      <c r="A1152" s="66"/>
    </row>
    <row r="1153" spans="1:1" x14ac:dyDescent="0.2">
      <c r="A1153" s="66"/>
    </row>
    <row r="1154" spans="1:1" x14ac:dyDescent="0.2">
      <c r="A1154" s="66"/>
    </row>
    <row r="1155" spans="1:1" x14ac:dyDescent="0.2">
      <c r="A1155" s="66"/>
    </row>
    <row r="1156" spans="1:1" x14ac:dyDescent="0.2">
      <c r="A1156" s="66"/>
    </row>
    <row r="1157" spans="1:1" x14ac:dyDescent="0.2">
      <c r="A1157" s="66"/>
    </row>
    <row r="1158" spans="1:1" x14ac:dyDescent="0.2">
      <c r="A1158" s="66"/>
    </row>
    <row r="1159" spans="1:1" x14ac:dyDescent="0.2">
      <c r="A1159" s="66"/>
    </row>
    <row r="1160" spans="1:1" x14ac:dyDescent="0.2">
      <c r="A1160" s="66"/>
    </row>
    <row r="1161" spans="1:1" x14ac:dyDescent="0.2">
      <c r="A1161" s="66"/>
    </row>
    <row r="1162" spans="1:1" x14ac:dyDescent="0.2">
      <c r="A1162" s="66"/>
    </row>
    <row r="1163" spans="1:1" x14ac:dyDescent="0.2">
      <c r="A1163" s="66"/>
    </row>
    <row r="1164" spans="1:1" x14ac:dyDescent="0.2">
      <c r="A1164" s="66"/>
    </row>
    <row r="1165" spans="1:1" x14ac:dyDescent="0.2">
      <c r="A1165" s="66"/>
    </row>
    <row r="1166" spans="1:1" x14ac:dyDescent="0.2">
      <c r="A1166" s="66"/>
    </row>
    <row r="1167" spans="1:1" x14ac:dyDescent="0.2">
      <c r="A1167" s="66"/>
    </row>
    <row r="1168" spans="1:1" x14ac:dyDescent="0.2">
      <c r="A1168" s="66"/>
    </row>
    <row r="1169" spans="1:1" x14ac:dyDescent="0.2">
      <c r="A1169" s="66"/>
    </row>
    <row r="1170" spans="1:1" x14ac:dyDescent="0.2">
      <c r="A1170" s="66"/>
    </row>
    <row r="1171" spans="1:1" x14ac:dyDescent="0.2">
      <c r="A1171" s="66"/>
    </row>
    <row r="1172" spans="1:1" x14ac:dyDescent="0.2">
      <c r="A1172" s="66"/>
    </row>
    <row r="1173" spans="1:1" x14ac:dyDescent="0.2">
      <c r="A1173" s="66"/>
    </row>
    <row r="1174" spans="1:1" x14ac:dyDescent="0.2">
      <c r="A1174" s="66"/>
    </row>
    <row r="1175" spans="1:1" x14ac:dyDescent="0.2">
      <c r="A1175" s="66"/>
    </row>
    <row r="1176" spans="1:1" x14ac:dyDescent="0.2">
      <c r="A1176" s="66"/>
    </row>
    <row r="1177" spans="1:1" x14ac:dyDescent="0.2">
      <c r="A1177" s="66"/>
    </row>
    <row r="1178" spans="1:1" x14ac:dyDescent="0.2">
      <c r="A1178" s="66"/>
    </row>
    <row r="1179" spans="1:1" x14ac:dyDescent="0.2">
      <c r="A1179" s="66"/>
    </row>
    <row r="1180" spans="1:1" x14ac:dyDescent="0.2">
      <c r="A1180" s="66"/>
    </row>
    <row r="1181" spans="1:1" x14ac:dyDescent="0.2">
      <c r="A1181" s="66"/>
    </row>
    <row r="1182" spans="1:1" x14ac:dyDescent="0.2">
      <c r="A1182" s="66"/>
    </row>
    <row r="1183" spans="1:1" x14ac:dyDescent="0.2">
      <c r="A1183" s="66"/>
    </row>
    <row r="1184" spans="1:1" x14ac:dyDescent="0.2">
      <c r="A1184" s="66"/>
    </row>
    <row r="1185" spans="1:1" x14ac:dyDescent="0.2">
      <c r="A1185" s="66"/>
    </row>
    <row r="1186" spans="1:1" x14ac:dyDescent="0.2">
      <c r="A1186" s="66"/>
    </row>
    <row r="1187" spans="1:1" x14ac:dyDescent="0.2">
      <c r="A1187" s="66"/>
    </row>
    <row r="1188" spans="1:1" x14ac:dyDescent="0.2">
      <c r="A1188" s="66"/>
    </row>
    <row r="1189" spans="1:1" x14ac:dyDescent="0.2">
      <c r="A1189" s="66"/>
    </row>
    <row r="1190" spans="1:1" x14ac:dyDescent="0.2">
      <c r="A1190" s="66"/>
    </row>
    <row r="1191" spans="1:1" x14ac:dyDescent="0.2">
      <c r="A1191" s="66"/>
    </row>
    <row r="1192" spans="1:1" x14ac:dyDescent="0.2">
      <c r="A1192" s="66"/>
    </row>
    <row r="1193" spans="1:1" x14ac:dyDescent="0.2">
      <c r="A1193" s="66"/>
    </row>
    <row r="1194" spans="1:1" x14ac:dyDescent="0.2">
      <c r="A1194" s="66"/>
    </row>
    <row r="1195" spans="1:1" x14ac:dyDescent="0.2">
      <c r="A1195" s="66"/>
    </row>
    <row r="1196" spans="1:1" x14ac:dyDescent="0.2">
      <c r="A1196" s="66"/>
    </row>
    <row r="1197" spans="1:1" x14ac:dyDescent="0.2">
      <c r="A1197" s="66"/>
    </row>
    <row r="1198" spans="1:1" x14ac:dyDescent="0.2">
      <c r="A1198" s="66"/>
    </row>
    <row r="1199" spans="1:1" x14ac:dyDescent="0.2">
      <c r="A1199" s="66"/>
    </row>
    <row r="1200" spans="1:1" x14ac:dyDescent="0.2">
      <c r="A1200" s="66"/>
    </row>
    <row r="1201" spans="1:1" x14ac:dyDescent="0.2">
      <c r="A1201" s="66"/>
    </row>
    <row r="1202" spans="1:1" x14ac:dyDescent="0.2">
      <c r="A1202" s="66"/>
    </row>
    <row r="1203" spans="1:1" x14ac:dyDescent="0.2">
      <c r="A1203" s="66"/>
    </row>
    <row r="1204" spans="1:1" x14ac:dyDescent="0.2">
      <c r="A1204" s="66"/>
    </row>
    <row r="1205" spans="1:1" x14ac:dyDescent="0.2">
      <c r="A1205" s="66"/>
    </row>
    <row r="1206" spans="1:1" x14ac:dyDescent="0.2">
      <c r="A1206" s="66"/>
    </row>
    <row r="1207" spans="1:1" x14ac:dyDescent="0.2">
      <c r="A1207" s="66"/>
    </row>
    <row r="1208" spans="1:1" x14ac:dyDescent="0.2">
      <c r="A1208" s="66"/>
    </row>
    <row r="1209" spans="1:1" x14ac:dyDescent="0.2">
      <c r="A1209" s="66"/>
    </row>
    <row r="1210" spans="1:1" x14ac:dyDescent="0.2">
      <c r="A1210" s="66"/>
    </row>
    <row r="1211" spans="1:1" x14ac:dyDescent="0.2">
      <c r="A1211" s="66"/>
    </row>
    <row r="1212" spans="1:1" x14ac:dyDescent="0.2">
      <c r="A1212" s="66"/>
    </row>
    <row r="1213" spans="1:1" x14ac:dyDescent="0.2">
      <c r="A1213" s="66"/>
    </row>
    <row r="1214" spans="1:1" x14ac:dyDescent="0.2">
      <c r="A1214" s="66"/>
    </row>
    <row r="1215" spans="1:1" x14ac:dyDescent="0.2">
      <c r="A1215" s="66"/>
    </row>
    <row r="1216" spans="1:1" x14ac:dyDescent="0.2">
      <c r="A1216" s="66"/>
    </row>
    <row r="1217" spans="1:1" x14ac:dyDescent="0.2">
      <c r="A1217" s="66"/>
    </row>
    <row r="1218" spans="1:1" x14ac:dyDescent="0.2">
      <c r="A1218" s="66"/>
    </row>
    <row r="1219" spans="1:1" x14ac:dyDescent="0.2">
      <c r="A1219" s="66"/>
    </row>
    <row r="1220" spans="1:1" x14ac:dyDescent="0.2">
      <c r="A1220" s="66"/>
    </row>
    <row r="1221" spans="1:1" x14ac:dyDescent="0.2">
      <c r="A1221" s="66"/>
    </row>
    <row r="1222" spans="1:1" x14ac:dyDescent="0.2">
      <c r="A1222" s="66"/>
    </row>
    <row r="1223" spans="1:1" x14ac:dyDescent="0.2">
      <c r="A1223" s="66"/>
    </row>
    <row r="1224" spans="1:1" x14ac:dyDescent="0.2">
      <c r="A1224" s="66"/>
    </row>
    <row r="1225" spans="1:1" x14ac:dyDescent="0.2">
      <c r="A1225" s="66"/>
    </row>
    <row r="1226" spans="1:1" x14ac:dyDescent="0.2">
      <c r="A1226" s="66"/>
    </row>
    <row r="1227" spans="1:1" x14ac:dyDescent="0.2">
      <c r="A1227" s="66"/>
    </row>
    <row r="1228" spans="1:1" x14ac:dyDescent="0.2">
      <c r="A1228" s="66"/>
    </row>
    <row r="1229" spans="1:1" x14ac:dyDescent="0.2">
      <c r="A1229" s="66"/>
    </row>
    <row r="1230" spans="1:1" x14ac:dyDescent="0.2">
      <c r="A1230" s="66"/>
    </row>
    <row r="1231" spans="1:1" x14ac:dyDescent="0.2">
      <c r="A1231" s="66"/>
    </row>
    <row r="1232" spans="1:1" x14ac:dyDescent="0.2">
      <c r="A1232" s="66"/>
    </row>
    <row r="1233" spans="1:1" x14ac:dyDescent="0.2">
      <c r="A1233" s="66"/>
    </row>
    <row r="1234" spans="1:1" x14ac:dyDescent="0.2">
      <c r="A1234" s="66"/>
    </row>
    <row r="1235" spans="1:1" x14ac:dyDescent="0.2">
      <c r="A1235" s="66"/>
    </row>
    <row r="1236" spans="1:1" x14ac:dyDescent="0.2">
      <c r="A1236" s="66"/>
    </row>
    <row r="1237" spans="1:1" x14ac:dyDescent="0.2">
      <c r="A1237" s="66"/>
    </row>
    <row r="1238" spans="1:1" x14ac:dyDescent="0.2">
      <c r="A1238" s="66"/>
    </row>
    <row r="1239" spans="1:1" x14ac:dyDescent="0.2">
      <c r="A1239" s="66"/>
    </row>
    <row r="1240" spans="1:1" x14ac:dyDescent="0.2">
      <c r="A1240" s="66"/>
    </row>
    <row r="1241" spans="1:1" x14ac:dyDescent="0.2">
      <c r="A1241" s="66"/>
    </row>
    <row r="1242" spans="1:1" x14ac:dyDescent="0.2">
      <c r="A1242" s="66"/>
    </row>
    <row r="1243" spans="1:1" x14ac:dyDescent="0.2">
      <c r="A1243" s="66"/>
    </row>
    <row r="1244" spans="1:1" x14ac:dyDescent="0.2">
      <c r="A1244" s="66"/>
    </row>
    <row r="1245" spans="1:1" x14ac:dyDescent="0.2">
      <c r="A1245" s="66"/>
    </row>
    <row r="1246" spans="1:1" x14ac:dyDescent="0.2">
      <c r="A1246" s="66"/>
    </row>
    <row r="1247" spans="1:1" x14ac:dyDescent="0.2">
      <c r="A1247" s="66"/>
    </row>
    <row r="1248" spans="1:1" x14ac:dyDescent="0.2">
      <c r="A1248" s="66"/>
    </row>
    <row r="1249" spans="1:1" x14ac:dyDescent="0.2">
      <c r="A1249" s="66"/>
    </row>
    <row r="1250" spans="1:1" x14ac:dyDescent="0.2">
      <c r="A1250" s="66"/>
    </row>
    <row r="1251" spans="1:1" x14ac:dyDescent="0.2">
      <c r="A1251" s="66"/>
    </row>
    <row r="1252" spans="1:1" x14ac:dyDescent="0.2">
      <c r="A1252" s="66"/>
    </row>
    <row r="1253" spans="1:1" x14ac:dyDescent="0.2">
      <c r="A1253" s="66"/>
    </row>
    <row r="1254" spans="1:1" x14ac:dyDescent="0.2">
      <c r="A1254" s="66"/>
    </row>
    <row r="1255" spans="1:1" x14ac:dyDescent="0.2">
      <c r="A1255" s="66"/>
    </row>
    <row r="1256" spans="1:1" x14ac:dyDescent="0.2">
      <c r="A1256" s="66"/>
    </row>
    <row r="1257" spans="1:1" x14ac:dyDescent="0.2">
      <c r="A1257" s="66"/>
    </row>
    <row r="1258" spans="1:1" x14ac:dyDescent="0.2">
      <c r="A1258" s="66"/>
    </row>
    <row r="1259" spans="1:1" x14ac:dyDescent="0.2">
      <c r="A1259" s="66"/>
    </row>
    <row r="1260" spans="1:1" x14ac:dyDescent="0.2">
      <c r="A1260" s="66"/>
    </row>
    <row r="1261" spans="1:1" x14ac:dyDescent="0.2">
      <c r="A1261" s="66"/>
    </row>
    <row r="1262" spans="1:1" x14ac:dyDescent="0.2">
      <c r="A1262" s="66"/>
    </row>
    <row r="1263" spans="1:1" x14ac:dyDescent="0.2">
      <c r="A1263" s="66"/>
    </row>
    <row r="1264" spans="1:1" x14ac:dyDescent="0.2">
      <c r="A1264" s="66"/>
    </row>
    <row r="1265" spans="1:1" x14ac:dyDescent="0.2">
      <c r="A1265" s="66"/>
    </row>
    <row r="1266" spans="1:1" x14ac:dyDescent="0.2">
      <c r="A1266" s="66"/>
    </row>
    <row r="1267" spans="1:1" x14ac:dyDescent="0.2">
      <c r="A1267" s="66"/>
    </row>
    <row r="1268" spans="1:1" x14ac:dyDescent="0.2">
      <c r="A1268" s="66"/>
    </row>
    <row r="1269" spans="1:1" x14ac:dyDescent="0.2">
      <c r="A1269" s="66"/>
    </row>
    <row r="1270" spans="1:1" x14ac:dyDescent="0.2">
      <c r="A1270" s="66"/>
    </row>
    <row r="1271" spans="1:1" x14ac:dyDescent="0.2">
      <c r="A1271" s="66"/>
    </row>
    <row r="1272" spans="1:1" x14ac:dyDescent="0.2">
      <c r="A1272" s="66"/>
    </row>
    <row r="1273" spans="1:1" x14ac:dyDescent="0.2">
      <c r="A1273" s="66"/>
    </row>
    <row r="1274" spans="1:1" x14ac:dyDescent="0.2">
      <c r="A1274" s="66"/>
    </row>
    <row r="1275" spans="1:1" x14ac:dyDescent="0.2">
      <c r="A1275" s="66"/>
    </row>
    <row r="1276" spans="1:1" x14ac:dyDescent="0.2">
      <c r="A1276" s="66"/>
    </row>
    <row r="1277" spans="1:1" x14ac:dyDescent="0.2">
      <c r="A1277" s="66"/>
    </row>
    <row r="1278" spans="1:1" x14ac:dyDescent="0.2">
      <c r="A1278" s="66"/>
    </row>
    <row r="1279" spans="1:1" x14ac:dyDescent="0.2">
      <c r="A1279" s="66"/>
    </row>
    <row r="1280" spans="1:1" x14ac:dyDescent="0.2">
      <c r="A1280" s="66"/>
    </row>
    <row r="1281" spans="1:1" x14ac:dyDescent="0.2">
      <c r="A1281" s="66"/>
    </row>
    <row r="1282" spans="1:1" x14ac:dyDescent="0.2">
      <c r="A1282" s="66"/>
    </row>
    <row r="1283" spans="1:1" x14ac:dyDescent="0.2">
      <c r="A1283" s="66"/>
    </row>
    <row r="1284" spans="1:1" x14ac:dyDescent="0.2">
      <c r="A1284" s="66"/>
    </row>
    <row r="1285" spans="1:1" x14ac:dyDescent="0.2">
      <c r="A1285" s="66"/>
    </row>
    <row r="1286" spans="1:1" x14ac:dyDescent="0.2">
      <c r="A1286" s="66"/>
    </row>
    <row r="1287" spans="1:1" x14ac:dyDescent="0.2">
      <c r="A1287" s="66"/>
    </row>
    <row r="1288" spans="1:1" x14ac:dyDescent="0.2">
      <c r="A1288" s="66"/>
    </row>
    <row r="1289" spans="1:1" x14ac:dyDescent="0.2">
      <c r="A1289" s="66"/>
    </row>
    <row r="1290" spans="1:1" x14ac:dyDescent="0.2">
      <c r="A1290" s="66"/>
    </row>
    <row r="1291" spans="1:1" x14ac:dyDescent="0.2">
      <c r="A1291" s="66"/>
    </row>
    <row r="1292" spans="1:1" x14ac:dyDescent="0.2">
      <c r="A1292" s="66"/>
    </row>
    <row r="1293" spans="1:1" x14ac:dyDescent="0.2">
      <c r="A1293" s="66"/>
    </row>
    <row r="1294" spans="1:1" x14ac:dyDescent="0.2">
      <c r="A1294" s="66"/>
    </row>
    <row r="1295" spans="1:1" x14ac:dyDescent="0.2">
      <c r="A1295" s="66"/>
    </row>
    <row r="1296" spans="1:1" x14ac:dyDescent="0.2">
      <c r="A1296" s="66"/>
    </row>
    <row r="1297" spans="1:1" x14ac:dyDescent="0.2">
      <c r="A1297" s="66"/>
    </row>
    <row r="1298" spans="1:1" x14ac:dyDescent="0.2">
      <c r="A1298" s="66"/>
    </row>
    <row r="1299" spans="1:1" x14ac:dyDescent="0.2">
      <c r="A1299" s="66"/>
    </row>
    <row r="1300" spans="1:1" x14ac:dyDescent="0.2">
      <c r="A1300" s="66"/>
    </row>
    <row r="1301" spans="1:1" x14ac:dyDescent="0.2">
      <c r="A1301" s="66"/>
    </row>
    <row r="1302" spans="1:1" x14ac:dyDescent="0.2">
      <c r="A1302" s="66"/>
    </row>
    <row r="1303" spans="1:1" x14ac:dyDescent="0.2">
      <c r="A1303" s="66"/>
    </row>
    <row r="1304" spans="1:1" x14ac:dyDescent="0.2">
      <c r="A1304" s="66"/>
    </row>
    <row r="1305" spans="1:1" x14ac:dyDescent="0.2">
      <c r="A1305" s="66"/>
    </row>
    <row r="1306" spans="1:1" x14ac:dyDescent="0.2">
      <c r="A1306" s="66"/>
    </row>
    <row r="1307" spans="1:1" x14ac:dyDescent="0.2">
      <c r="A1307" s="66"/>
    </row>
    <row r="1308" spans="1:1" x14ac:dyDescent="0.2">
      <c r="A1308" s="66"/>
    </row>
    <row r="1309" spans="1:1" x14ac:dyDescent="0.2">
      <c r="A1309" s="66"/>
    </row>
    <row r="1310" spans="1:1" x14ac:dyDescent="0.2">
      <c r="A1310" s="66"/>
    </row>
    <row r="1311" spans="1:1" x14ac:dyDescent="0.2">
      <c r="A1311" s="66"/>
    </row>
    <row r="1312" spans="1:1" x14ac:dyDescent="0.2">
      <c r="A1312" s="66"/>
    </row>
    <row r="1313" spans="1:1" x14ac:dyDescent="0.2">
      <c r="A1313" s="66"/>
    </row>
    <row r="1314" spans="1:1" x14ac:dyDescent="0.2">
      <c r="A1314" s="66"/>
    </row>
    <row r="1315" spans="1:1" x14ac:dyDescent="0.2">
      <c r="A1315" s="66"/>
    </row>
    <row r="1316" spans="1:1" x14ac:dyDescent="0.2">
      <c r="A1316" s="66"/>
    </row>
    <row r="1317" spans="1:1" x14ac:dyDescent="0.2">
      <c r="A1317" s="66"/>
    </row>
    <row r="1318" spans="1:1" x14ac:dyDescent="0.2">
      <c r="A1318" s="66"/>
    </row>
    <row r="1319" spans="1:1" x14ac:dyDescent="0.2">
      <c r="A1319" s="66"/>
    </row>
    <row r="1320" spans="1:1" x14ac:dyDescent="0.2">
      <c r="A1320" s="66"/>
    </row>
    <row r="1321" spans="1:1" x14ac:dyDescent="0.2">
      <c r="A1321" s="66"/>
    </row>
    <row r="1322" spans="1:1" x14ac:dyDescent="0.2">
      <c r="A1322" s="66"/>
    </row>
    <row r="1323" spans="1:1" x14ac:dyDescent="0.2">
      <c r="A1323" s="66"/>
    </row>
    <row r="1324" spans="1:1" x14ac:dyDescent="0.2">
      <c r="A1324" s="66"/>
    </row>
    <row r="1325" spans="1:1" x14ac:dyDescent="0.2">
      <c r="A1325" s="66"/>
    </row>
    <row r="1326" spans="1:1" x14ac:dyDescent="0.2">
      <c r="A1326" s="66"/>
    </row>
    <row r="1327" spans="1:1" x14ac:dyDescent="0.2">
      <c r="A1327" s="66"/>
    </row>
    <row r="1328" spans="1:1" x14ac:dyDescent="0.2">
      <c r="A1328" s="66"/>
    </row>
    <row r="1329" spans="1:1" x14ac:dyDescent="0.2">
      <c r="A1329" s="66"/>
    </row>
    <row r="1330" spans="1:1" x14ac:dyDescent="0.2">
      <c r="A1330" s="66"/>
    </row>
    <row r="1331" spans="1:1" x14ac:dyDescent="0.2">
      <c r="A1331" s="66"/>
    </row>
    <row r="1332" spans="1:1" x14ac:dyDescent="0.2">
      <c r="A1332" s="66"/>
    </row>
    <row r="1333" spans="1:1" x14ac:dyDescent="0.2">
      <c r="A1333" s="66"/>
    </row>
    <row r="1334" spans="1:1" x14ac:dyDescent="0.2">
      <c r="A1334" s="66"/>
    </row>
    <row r="1335" spans="1:1" x14ac:dyDescent="0.2">
      <c r="A1335" s="66"/>
    </row>
    <row r="1336" spans="1:1" x14ac:dyDescent="0.2">
      <c r="A1336" s="66"/>
    </row>
    <row r="1337" spans="1:1" x14ac:dyDescent="0.2">
      <c r="A1337" s="66"/>
    </row>
    <row r="1338" spans="1:1" x14ac:dyDescent="0.2">
      <c r="A1338" s="66"/>
    </row>
    <row r="1339" spans="1:1" x14ac:dyDescent="0.2">
      <c r="A1339" s="66"/>
    </row>
    <row r="1340" spans="1:1" x14ac:dyDescent="0.2">
      <c r="A1340" s="66"/>
    </row>
    <row r="1341" spans="1:1" x14ac:dyDescent="0.2">
      <c r="A1341" s="66"/>
    </row>
    <row r="1342" spans="1:1" x14ac:dyDescent="0.2">
      <c r="A1342" s="66"/>
    </row>
    <row r="1343" spans="1:1" x14ac:dyDescent="0.2">
      <c r="A1343" s="66"/>
    </row>
    <row r="1344" spans="1:1" x14ac:dyDescent="0.2">
      <c r="A1344" s="66"/>
    </row>
    <row r="1345" spans="1:1" x14ac:dyDescent="0.2">
      <c r="A1345" s="66"/>
    </row>
    <row r="1346" spans="1:1" x14ac:dyDescent="0.2">
      <c r="A1346" s="66"/>
    </row>
    <row r="1347" spans="1:1" x14ac:dyDescent="0.2">
      <c r="A1347" s="66"/>
    </row>
    <row r="1348" spans="1:1" x14ac:dyDescent="0.2">
      <c r="A1348" s="66"/>
    </row>
    <row r="1349" spans="1:1" x14ac:dyDescent="0.2">
      <c r="A1349" s="66"/>
    </row>
    <row r="1350" spans="1:1" x14ac:dyDescent="0.2">
      <c r="A1350" s="66"/>
    </row>
    <row r="1351" spans="1:1" x14ac:dyDescent="0.2">
      <c r="A1351" s="66"/>
    </row>
    <row r="1352" spans="1:1" x14ac:dyDescent="0.2">
      <c r="A1352" s="66"/>
    </row>
    <row r="1353" spans="1:1" x14ac:dyDescent="0.2">
      <c r="A1353" s="66"/>
    </row>
    <row r="1354" spans="1:1" x14ac:dyDescent="0.2">
      <c r="A1354" s="66"/>
    </row>
    <row r="1355" spans="1:1" x14ac:dyDescent="0.2">
      <c r="A1355" s="66"/>
    </row>
    <row r="1356" spans="1:1" x14ac:dyDescent="0.2">
      <c r="A1356" s="66"/>
    </row>
    <row r="1357" spans="1:1" x14ac:dyDescent="0.2">
      <c r="A1357" s="66"/>
    </row>
    <row r="1358" spans="1:1" x14ac:dyDescent="0.2">
      <c r="A1358" s="66"/>
    </row>
    <row r="1359" spans="1:1" x14ac:dyDescent="0.2">
      <c r="A1359" s="66"/>
    </row>
    <row r="1360" spans="1:1" x14ac:dyDescent="0.2">
      <c r="A1360" s="66"/>
    </row>
    <row r="1361" spans="1:1" x14ac:dyDescent="0.2">
      <c r="A1361" s="66"/>
    </row>
    <row r="1362" spans="1:1" x14ac:dyDescent="0.2">
      <c r="A1362" s="66"/>
    </row>
    <row r="1363" spans="1:1" x14ac:dyDescent="0.2">
      <c r="A1363" s="66"/>
    </row>
    <row r="1364" spans="1:1" x14ac:dyDescent="0.2">
      <c r="A1364" s="66"/>
    </row>
    <row r="1365" spans="1:1" x14ac:dyDescent="0.2">
      <c r="A1365" s="66"/>
    </row>
    <row r="1366" spans="1:1" x14ac:dyDescent="0.2">
      <c r="A1366" s="66"/>
    </row>
    <row r="1367" spans="1:1" x14ac:dyDescent="0.2">
      <c r="A1367" s="66"/>
    </row>
    <row r="1368" spans="1:1" x14ac:dyDescent="0.2">
      <c r="A1368" s="66"/>
    </row>
    <row r="1369" spans="1:1" x14ac:dyDescent="0.2">
      <c r="A1369" s="66"/>
    </row>
    <row r="1370" spans="1:1" x14ac:dyDescent="0.2">
      <c r="A1370" s="66"/>
    </row>
    <row r="1371" spans="1:1" x14ac:dyDescent="0.2">
      <c r="A1371" s="66"/>
    </row>
    <row r="1372" spans="1:1" x14ac:dyDescent="0.2">
      <c r="A1372" s="66"/>
    </row>
    <row r="1373" spans="1:1" x14ac:dyDescent="0.2">
      <c r="A1373" s="66"/>
    </row>
    <row r="1374" spans="1:1" x14ac:dyDescent="0.2">
      <c r="A1374" s="66"/>
    </row>
    <row r="1375" spans="1:1" x14ac:dyDescent="0.2">
      <c r="A1375" s="66"/>
    </row>
    <row r="1376" spans="1:1" x14ac:dyDescent="0.2">
      <c r="A1376" s="66"/>
    </row>
    <row r="1377" spans="1:1" x14ac:dyDescent="0.2">
      <c r="A1377" s="66"/>
    </row>
    <row r="1378" spans="1:1" x14ac:dyDescent="0.2">
      <c r="A1378" s="66"/>
    </row>
    <row r="1379" spans="1:1" x14ac:dyDescent="0.2">
      <c r="A1379" s="66"/>
    </row>
    <row r="1380" spans="1:1" x14ac:dyDescent="0.2">
      <c r="A1380" s="66"/>
    </row>
    <row r="1381" spans="1:1" x14ac:dyDescent="0.2">
      <c r="A1381" s="66"/>
    </row>
    <row r="1382" spans="1:1" x14ac:dyDescent="0.2">
      <c r="A1382" s="66"/>
    </row>
    <row r="1383" spans="1:1" x14ac:dyDescent="0.2">
      <c r="A1383" s="66"/>
    </row>
    <row r="1384" spans="1:1" x14ac:dyDescent="0.2">
      <c r="A1384" s="66"/>
    </row>
    <row r="1385" spans="1:1" x14ac:dyDescent="0.2">
      <c r="A1385" s="66"/>
    </row>
    <row r="1386" spans="1:1" x14ac:dyDescent="0.2">
      <c r="A1386" s="66"/>
    </row>
    <row r="1387" spans="1:1" x14ac:dyDescent="0.2">
      <c r="A1387" s="66"/>
    </row>
    <row r="1388" spans="1:1" x14ac:dyDescent="0.2">
      <c r="A1388" s="66"/>
    </row>
    <row r="1389" spans="1:1" x14ac:dyDescent="0.2">
      <c r="A1389" s="66"/>
    </row>
    <row r="1390" spans="1:1" x14ac:dyDescent="0.2">
      <c r="A1390" s="66"/>
    </row>
    <row r="1391" spans="1:1" x14ac:dyDescent="0.2">
      <c r="A1391" s="66"/>
    </row>
    <row r="1392" spans="1:1" x14ac:dyDescent="0.2">
      <c r="A1392" s="66"/>
    </row>
    <row r="1393" spans="1:1" x14ac:dyDescent="0.2">
      <c r="A1393" s="66"/>
    </row>
    <row r="1394" spans="1:1" x14ac:dyDescent="0.2">
      <c r="A1394" s="66"/>
    </row>
    <row r="1395" spans="1:1" x14ac:dyDescent="0.2">
      <c r="A1395" s="66"/>
    </row>
    <row r="1396" spans="1:1" x14ac:dyDescent="0.2">
      <c r="A1396" s="66"/>
    </row>
    <row r="1397" spans="1:1" x14ac:dyDescent="0.2">
      <c r="A1397" s="66"/>
    </row>
    <row r="1398" spans="1:1" x14ac:dyDescent="0.2">
      <c r="A1398" s="66"/>
    </row>
    <row r="1399" spans="1:1" x14ac:dyDescent="0.2">
      <c r="A1399" s="66"/>
    </row>
    <row r="1400" spans="1:1" x14ac:dyDescent="0.2">
      <c r="A1400" s="66"/>
    </row>
    <row r="1401" spans="1:1" x14ac:dyDescent="0.2">
      <c r="A1401" s="66"/>
    </row>
    <row r="1402" spans="1:1" x14ac:dyDescent="0.2">
      <c r="A1402" s="66"/>
    </row>
    <row r="1403" spans="1:1" x14ac:dyDescent="0.2">
      <c r="A1403" s="66"/>
    </row>
    <row r="1404" spans="1:1" x14ac:dyDescent="0.2">
      <c r="A1404" s="66"/>
    </row>
    <row r="1405" spans="1:1" x14ac:dyDescent="0.2">
      <c r="A1405" s="66"/>
    </row>
    <row r="1406" spans="1:1" x14ac:dyDescent="0.2">
      <c r="A1406" s="66"/>
    </row>
    <row r="1407" spans="1:1" x14ac:dyDescent="0.2">
      <c r="A1407" s="66"/>
    </row>
    <row r="1408" spans="1:1" x14ac:dyDescent="0.2">
      <c r="A1408" s="66"/>
    </row>
    <row r="1409" spans="1:1" x14ac:dyDescent="0.2">
      <c r="A1409" s="66"/>
    </row>
    <row r="1410" spans="1:1" x14ac:dyDescent="0.2">
      <c r="A1410" s="66"/>
    </row>
    <row r="1411" spans="1:1" x14ac:dyDescent="0.2">
      <c r="A1411" s="66"/>
    </row>
    <row r="1412" spans="1:1" x14ac:dyDescent="0.2">
      <c r="A1412" s="66"/>
    </row>
    <row r="1413" spans="1:1" x14ac:dyDescent="0.2">
      <c r="A1413" s="66"/>
    </row>
    <row r="1414" spans="1:1" x14ac:dyDescent="0.2">
      <c r="A1414" s="66"/>
    </row>
    <row r="1415" spans="1:1" x14ac:dyDescent="0.2">
      <c r="A1415" s="66"/>
    </row>
    <row r="1416" spans="1:1" x14ac:dyDescent="0.2">
      <c r="A1416" s="66"/>
    </row>
    <row r="1417" spans="1:1" x14ac:dyDescent="0.2">
      <c r="A1417" s="66"/>
    </row>
    <row r="1418" spans="1:1" x14ac:dyDescent="0.2">
      <c r="A1418" s="66"/>
    </row>
    <row r="1419" spans="1:1" x14ac:dyDescent="0.2">
      <c r="A1419" s="66"/>
    </row>
    <row r="1420" spans="1:1" x14ac:dyDescent="0.2">
      <c r="A1420" s="66"/>
    </row>
    <row r="1421" spans="1:1" x14ac:dyDescent="0.2">
      <c r="A1421" s="66"/>
    </row>
    <row r="1422" spans="1:1" x14ac:dyDescent="0.2">
      <c r="A1422" s="66"/>
    </row>
    <row r="1423" spans="1:1" x14ac:dyDescent="0.2">
      <c r="A1423" s="66"/>
    </row>
    <row r="1424" spans="1:1" x14ac:dyDescent="0.2">
      <c r="A1424" s="66"/>
    </row>
    <row r="1425" spans="1:1" x14ac:dyDescent="0.2">
      <c r="A1425" s="66"/>
    </row>
    <row r="1426" spans="1:1" x14ac:dyDescent="0.2">
      <c r="A1426" s="66"/>
    </row>
    <row r="1427" spans="1:1" x14ac:dyDescent="0.2">
      <c r="A1427" s="66"/>
    </row>
    <row r="1428" spans="1:1" x14ac:dyDescent="0.2">
      <c r="A1428" s="66"/>
    </row>
    <row r="1429" spans="1:1" x14ac:dyDescent="0.2">
      <c r="A1429" s="66"/>
    </row>
    <row r="1430" spans="1:1" x14ac:dyDescent="0.2">
      <c r="A1430" s="66"/>
    </row>
    <row r="1431" spans="1:1" x14ac:dyDescent="0.2">
      <c r="A1431" s="66"/>
    </row>
    <row r="1432" spans="1:1" x14ac:dyDescent="0.2">
      <c r="A1432" s="66"/>
    </row>
    <row r="1433" spans="1:1" x14ac:dyDescent="0.2">
      <c r="A1433" s="66"/>
    </row>
    <row r="1434" spans="1:1" x14ac:dyDescent="0.2">
      <c r="A1434" s="66"/>
    </row>
    <row r="1435" spans="1:1" x14ac:dyDescent="0.2">
      <c r="A1435" s="66"/>
    </row>
    <row r="1436" spans="1:1" x14ac:dyDescent="0.2">
      <c r="A1436" s="66"/>
    </row>
    <row r="1437" spans="1:1" x14ac:dyDescent="0.2">
      <c r="A1437" s="66"/>
    </row>
    <row r="1438" spans="1:1" x14ac:dyDescent="0.2">
      <c r="A1438" s="66"/>
    </row>
    <row r="1439" spans="1:1" x14ac:dyDescent="0.2">
      <c r="A1439" s="66"/>
    </row>
    <row r="1440" spans="1:1" x14ac:dyDescent="0.2">
      <c r="A1440" s="66"/>
    </row>
    <row r="1441" spans="1:1" x14ac:dyDescent="0.2">
      <c r="A1441" s="66"/>
    </row>
    <row r="1442" spans="1:1" x14ac:dyDescent="0.2">
      <c r="A1442" s="66"/>
    </row>
    <row r="1443" spans="1:1" x14ac:dyDescent="0.2">
      <c r="A1443" s="66"/>
    </row>
    <row r="1444" spans="1:1" x14ac:dyDescent="0.2">
      <c r="A1444" s="66"/>
    </row>
    <row r="1445" spans="1:1" x14ac:dyDescent="0.2">
      <c r="A1445" s="66"/>
    </row>
    <row r="1446" spans="1:1" x14ac:dyDescent="0.2">
      <c r="A1446" s="66"/>
    </row>
    <row r="1447" spans="1:1" x14ac:dyDescent="0.2">
      <c r="A1447" s="66"/>
    </row>
    <row r="1448" spans="1:1" x14ac:dyDescent="0.2">
      <c r="A1448" s="66"/>
    </row>
    <row r="1449" spans="1:1" x14ac:dyDescent="0.2">
      <c r="A1449" s="66"/>
    </row>
    <row r="1450" spans="1:1" x14ac:dyDescent="0.2">
      <c r="A1450" s="66"/>
    </row>
    <row r="1451" spans="1:1" x14ac:dyDescent="0.2">
      <c r="A1451" s="66"/>
    </row>
    <row r="1452" spans="1:1" x14ac:dyDescent="0.2">
      <c r="A1452" s="66"/>
    </row>
    <row r="1453" spans="1:1" x14ac:dyDescent="0.2">
      <c r="A1453" s="66"/>
    </row>
    <row r="1454" spans="1:1" x14ac:dyDescent="0.2">
      <c r="A1454" s="66"/>
    </row>
    <row r="1455" spans="1:1" x14ac:dyDescent="0.2">
      <c r="A1455" s="66"/>
    </row>
    <row r="1456" spans="1:1" x14ac:dyDescent="0.2">
      <c r="A1456" s="66"/>
    </row>
    <row r="1457" spans="1:1" x14ac:dyDescent="0.2">
      <c r="A1457" s="66"/>
    </row>
    <row r="1458" spans="1:1" x14ac:dyDescent="0.2">
      <c r="A1458" s="66"/>
    </row>
    <row r="1459" spans="1:1" x14ac:dyDescent="0.2">
      <c r="A1459" s="66"/>
    </row>
    <row r="1460" spans="1:1" x14ac:dyDescent="0.2">
      <c r="A1460" s="66"/>
    </row>
    <row r="1461" spans="1:1" x14ac:dyDescent="0.2">
      <c r="A1461" s="66"/>
    </row>
    <row r="1462" spans="1:1" x14ac:dyDescent="0.2">
      <c r="A1462" s="66"/>
    </row>
    <row r="1463" spans="1:1" x14ac:dyDescent="0.2">
      <c r="A1463" s="66"/>
    </row>
    <row r="1464" spans="1:1" x14ac:dyDescent="0.2">
      <c r="A1464" s="66"/>
    </row>
    <row r="1465" spans="1:1" x14ac:dyDescent="0.2">
      <c r="A1465" s="66"/>
    </row>
    <row r="1466" spans="1:1" x14ac:dyDescent="0.2">
      <c r="A1466" s="66"/>
    </row>
    <row r="1467" spans="1:1" x14ac:dyDescent="0.2">
      <c r="A1467" s="66"/>
    </row>
    <row r="1468" spans="1:1" x14ac:dyDescent="0.2">
      <c r="A1468" s="66"/>
    </row>
    <row r="1469" spans="1:1" x14ac:dyDescent="0.2">
      <c r="A1469" s="66"/>
    </row>
    <row r="1470" spans="1:1" x14ac:dyDescent="0.2">
      <c r="A1470" s="66"/>
    </row>
    <row r="1471" spans="1:1" x14ac:dyDescent="0.2">
      <c r="A1471" s="66"/>
    </row>
    <row r="1472" spans="1:1" x14ac:dyDescent="0.2">
      <c r="A1472" s="66"/>
    </row>
    <row r="1473" spans="1:1" x14ac:dyDescent="0.2">
      <c r="A1473" s="66"/>
    </row>
    <row r="1474" spans="1:1" x14ac:dyDescent="0.2">
      <c r="A1474" s="66"/>
    </row>
    <row r="1475" spans="1:1" x14ac:dyDescent="0.2">
      <c r="A1475" s="66"/>
    </row>
    <row r="1476" spans="1:1" x14ac:dyDescent="0.2">
      <c r="A1476" s="66"/>
    </row>
    <row r="1477" spans="1:1" x14ac:dyDescent="0.2">
      <c r="A1477" s="66"/>
    </row>
    <row r="1478" spans="1:1" x14ac:dyDescent="0.2">
      <c r="A1478" s="66"/>
    </row>
    <row r="1479" spans="1:1" x14ac:dyDescent="0.2">
      <c r="A1479" s="66"/>
    </row>
    <row r="1480" spans="1:1" x14ac:dyDescent="0.2">
      <c r="A1480" s="66"/>
    </row>
    <row r="1481" spans="1:1" x14ac:dyDescent="0.2">
      <c r="A1481" s="66"/>
    </row>
    <row r="1482" spans="1:1" x14ac:dyDescent="0.2">
      <c r="A1482" s="66"/>
    </row>
    <row r="1483" spans="1:1" x14ac:dyDescent="0.2">
      <c r="A1483" s="66"/>
    </row>
    <row r="1484" spans="1:1" x14ac:dyDescent="0.2">
      <c r="A1484" s="66"/>
    </row>
    <row r="1485" spans="1:1" x14ac:dyDescent="0.2">
      <c r="A1485" s="66"/>
    </row>
    <row r="1486" spans="1:1" x14ac:dyDescent="0.2">
      <c r="A1486" s="66"/>
    </row>
    <row r="1487" spans="1:1" x14ac:dyDescent="0.2">
      <c r="A1487" s="66"/>
    </row>
    <row r="1488" spans="1:1" x14ac:dyDescent="0.2">
      <c r="A1488" s="66"/>
    </row>
    <row r="1489" spans="1:1" x14ac:dyDescent="0.2">
      <c r="A1489" s="66"/>
    </row>
    <row r="1490" spans="1:1" x14ac:dyDescent="0.2">
      <c r="A1490" s="66"/>
    </row>
    <row r="1491" spans="1:1" x14ac:dyDescent="0.2">
      <c r="A1491" s="66"/>
    </row>
    <row r="1492" spans="1:1" x14ac:dyDescent="0.2">
      <c r="A1492" s="66"/>
    </row>
    <row r="1493" spans="1:1" x14ac:dyDescent="0.2">
      <c r="A1493" s="66"/>
    </row>
    <row r="1494" spans="1:1" x14ac:dyDescent="0.2">
      <c r="A1494" s="66"/>
    </row>
    <row r="1495" spans="1:1" x14ac:dyDescent="0.2">
      <c r="A1495" s="66"/>
    </row>
    <row r="1496" spans="1:1" x14ac:dyDescent="0.2">
      <c r="A1496" s="66"/>
    </row>
    <row r="1497" spans="1:1" x14ac:dyDescent="0.2">
      <c r="A1497" s="66"/>
    </row>
    <row r="1498" spans="1:1" x14ac:dyDescent="0.2">
      <c r="A1498" s="66"/>
    </row>
    <row r="1499" spans="1:1" x14ac:dyDescent="0.2">
      <c r="A1499" s="66"/>
    </row>
    <row r="1500" spans="1:1" x14ac:dyDescent="0.2">
      <c r="A1500" s="66"/>
    </row>
    <row r="1501" spans="1:1" x14ac:dyDescent="0.2">
      <c r="A1501" s="66"/>
    </row>
    <row r="1502" spans="1:1" x14ac:dyDescent="0.2">
      <c r="A1502" s="66"/>
    </row>
    <row r="1503" spans="1:1" x14ac:dyDescent="0.2">
      <c r="A1503" s="66"/>
    </row>
    <row r="1504" spans="1:1" x14ac:dyDescent="0.2">
      <c r="A1504" s="66"/>
    </row>
    <row r="1505" spans="1:1" x14ac:dyDescent="0.2">
      <c r="A1505" s="66"/>
    </row>
    <row r="1506" spans="1:1" x14ac:dyDescent="0.2">
      <c r="A1506" s="66"/>
    </row>
    <row r="1507" spans="1:1" x14ac:dyDescent="0.2">
      <c r="A1507" s="66"/>
    </row>
    <row r="1508" spans="1:1" x14ac:dyDescent="0.2">
      <c r="A1508" s="66"/>
    </row>
    <row r="1509" spans="1:1" x14ac:dyDescent="0.2">
      <c r="A1509" s="66"/>
    </row>
    <row r="1510" spans="1:1" x14ac:dyDescent="0.2">
      <c r="A1510" s="66"/>
    </row>
    <row r="1511" spans="1:1" x14ac:dyDescent="0.2">
      <c r="A1511" s="66"/>
    </row>
    <row r="1512" spans="1:1" x14ac:dyDescent="0.2">
      <c r="A1512" s="66"/>
    </row>
    <row r="1513" spans="1:1" x14ac:dyDescent="0.2">
      <c r="A1513" s="66"/>
    </row>
    <row r="1514" spans="1:1" x14ac:dyDescent="0.2">
      <c r="A1514" s="66"/>
    </row>
    <row r="1515" spans="1:1" x14ac:dyDescent="0.2">
      <c r="A1515" s="66"/>
    </row>
    <row r="1516" spans="1:1" x14ac:dyDescent="0.2">
      <c r="A1516" s="66"/>
    </row>
    <row r="1517" spans="1:1" x14ac:dyDescent="0.2">
      <c r="A1517" s="66"/>
    </row>
    <row r="1518" spans="1:1" x14ac:dyDescent="0.2">
      <c r="A1518" s="66"/>
    </row>
    <row r="1519" spans="1:1" x14ac:dyDescent="0.2">
      <c r="A1519" s="66"/>
    </row>
    <row r="1520" spans="1:1" x14ac:dyDescent="0.2">
      <c r="A1520" s="66"/>
    </row>
    <row r="1521" spans="1:1" x14ac:dyDescent="0.2">
      <c r="A1521" s="66"/>
    </row>
    <row r="1522" spans="1:1" x14ac:dyDescent="0.2">
      <c r="A1522" s="66"/>
    </row>
    <row r="1523" spans="1:1" x14ac:dyDescent="0.2">
      <c r="A1523" s="66"/>
    </row>
    <row r="1524" spans="1:1" x14ac:dyDescent="0.2">
      <c r="A1524" s="66"/>
    </row>
    <row r="1525" spans="1:1" x14ac:dyDescent="0.2">
      <c r="A1525" s="66"/>
    </row>
    <row r="1526" spans="1:1" x14ac:dyDescent="0.2">
      <c r="A1526" s="66"/>
    </row>
    <row r="1527" spans="1:1" x14ac:dyDescent="0.2">
      <c r="A1527" s="66"/>
    </row>
    <row r="1528" spans="1:1" x14ac:dyDescent="0.2">
      <c r="A1528" s="66"/>
    </row>
    <row r="1529" spans="1:1" x14ac:dyDescent="0.2">
      <c r="A1529" s="66"/>
    </row>
    <row r="1530" spans="1:1" x14ac:dyDescent="0.2">
      <c r="A1530" s="66"/>
    </row>
    <row r="1531" spans="1:1" x14ac:dyDescent="0.2">
      <c r="A1531" s="66"/>
    </row>
    <row r="1532" spans="1:1" x14ac:dyDescent="0.2">
      <c r="A1532" s="66"/>
    </row>
    <row r="1533" spans="1:1" x14ac:dyDescent="0.2">
      <c r="A1533" s="66"/>
    </row>
    <row r="1534" spans="1:1" x14ac:dyDescent="0.2">
      <c r="A1534" s="66"/>
    </row>
    <row r="1535" spans="1:1" x14ac:dyDescent="0.2">
      <c r="A1535" s="66"/>
    </row>
    <row r="1536" spans="1:1" x14ac:dyDescent="0.2">
      <c r="A1536" s="66"/>
    </row>
    <row r="1537" spans="1:1" x14ac:dyDescent="0.2">
      <c r="A1537" s="66"/>
    </row>
    <row r="1538" spans="1:1" x14ac:dyDescent="0.2">
      <c r="A1538" s="66"/>
    </row>
    <row r="1539" spans="1:1" x14ac:dyDescent="0.2">
      <c r="A1539" s="66"/>
    </row>
    <row r="1540" spans="1:1" x14ac:dyDescent="0.2">
      <c r="A1540" s="66"/>
    </row>
    <row r="1541" spans="1:1" x14ac:dyDescent="0.2">
      <c r="A1541" s="66"/>
    </row>
    <row r="1542" spans="1:1" x14ac:dyDescent="0.2">
      <c r="A1542" s="66"/>
    </row>
    <row r="1543" spans="1:1" x14ac:dyDescent="0.2">
      <c r="A1543" s="66"/>
    </row>
    <row r="1544" spans="1:1" x14ac:dyDescent="0.2">
      <c r="A1544" s="66"/>
    </row>
    <row r="1545" spans="1:1" x14ac:dyDescent="0.2">
      <c r="A1545" s="66"/>
    </row>
    <row r="1546" spans="1:1" x14ac:dyDescent="0.2">
      <c r="A1546" s="66"/>
    </row>
    <row r="1547" spans="1:1" x14ac:dyDescent="0.2">
      <c r="A1547" s="66"/>
    </row>
    <row r="1548" spans="1:1" x14ac:dyDescent="0.2">
      <c r="A1548" s="66"/>
    </row>
    <row r="1549" spans="1:1" x14ac:dyDescent="0.2">
      <c r="A1549" s="66"/>
    </row>
    <row r="1550" spans="1:1" x14ac:dyDescent="0.2">
      <c r="A1550" s="66"/>
    </row>
    <row r="1551" spans="1:1" x14ac:dyDescent="0.2">
      <c r="A1551" s="66"/>
    </row>
    <row r="1552" spans="1:1" x14ac:dyDescent="0.2">
      <c r="A1552" s="66"/>
    </row>
    <row r="1553" spans="1:1" x14ac:dyDescent="0.2">
      <c r="A1553" s="66"/>
    </row>
    <row r="1554" spans="1:1" x14ac:dyDescent="0.2">
      <c r="A1554" s="66"/>
    </row>
    <row r="1555" spans="1:1" x14ac:dyDescent="0.2">
      <c r="A1555" s="66"/>
    </row>
    <row r="1556" spans="1:1" x14ac:dyDescent="0.2">
      <c r="A1556" s="66"/>
    </row>
    <row r="1557" spans="1:1" x14ac:dyDescent="0.2">
      <c r="A1557" s="66"/>
    </row>
    <row r="1558" spans="1:1" x14ac:dyDescent="0.2">
      <c r="A1558" s="66"/>
    </row>
    <row r="1559" spans="1:1" x14ac:dyDescent="0.2">
      <c r="A1559" s="66"/>
    </row>
    <row r="1560" spans="1:1" x14ac:dyDescent="0.2">
      <c r="A1560" s="66"/>
    </row>
    <row r="1561" spans="1:1" x14ac:dyDescent="0.2">
      <c r="A1561" s="66"/>
    </row>
    <row r="1562" spans="1:1" x14ac:dyDescent="0.2">
      <c r="A1562" s="66"/>
    </row>
    <row r="1563" spans="1:1" x14ac:dyDescent="0.2">
      <c r="A1563" s="66"/>
    </row>
    <row r="1564" spans="1:1" x14ac:dyDescent="0.2">
      <c r="A1564" s="66"/>
    </row>
    <row r="1565" spans="1:1" x14ac:dyDescent="0.2">
      <c r="A1565" s="66"/>
    </row>
    <row r="1566" spans="1:1" x14ac:dyDescent="0.2">
      <c r="A1566" s="66"/>
    </row>
    <row r="1567" spans="1:1" x14ac:dyDescent="0.2">
      <c r="A1567" s="66"/>
    </row>
    <row r="1568" spans="1:1" x14ac:dyDescent="0.2">
      <c r="A1568" s="66"/>
    </row>
    <row r="1569" spans="1:1" x14ac:dyDescent="0.2">
      <c r="A1569" s="66"/>
    </row>
    <row r="1570" spans="1:1" x14ac:dyDescent="0.2">
      <c r="A1570" s="66"/>
    </row>
    <row r="1571" spans="1:1" x14ac:dyDescent="0.2">
      <c r="A1571" s="66"/>
    </row>
    <row r="1572" spans="1:1" x14ac:dyDescent="0.2">
      <c r="A1572" s="66"/>
    </row>
    <row r="1573" spans="1:1" x14ac:dyDescent="0.2">
      <c r="A1573" s="66"/>
    </row>
    <row r="1574" spans="1:1" x14ac:dyDescent="0.2">
      <c r="A1574" s="66"/>
    </row>
    <row r="1575" spans="1:1" x14ac:dyDescent="0.2">
      <c r="A1575" s="66"/>
    </row>
    <row r="1576" spans="1:1" x14ac:dyDescent="0.2">
      <c r="A1576" s="66"/>
    </row>
    <row r="1577" spans="1:1" x14ac:dyDescent="0.2">
      <c r="A1577" s="66"/>
    </row>
    <row r="1578" spans="1:1" x14ac:dyDescent="0.2">
      <c r="A1578" s="66"/>
    </row>
    <row r="1579" spans="1:1" x14ac:dyDescent="0.2">
      <c r="A1579" s="66"/>
    </row>
    <row r="1580" spans="1:1" x14ac:dyDescent="0.2">
      <c r="A1580" s="66"/>
    </row>
    <row r="1581" spans="1:1" x14ac:dyDescent="0.2">
      <c r="A1581" s="66"/>
    </row>
    <row r="1582" spans="1:1" x14ac:dyDescent="0.2">
      <c r="A1582" s="66"/>
    </row>
    <row r="1583" spans="1:1" x14ac:dyDescent="0.2">
      <c r="A1583" s="66"/>
    </row>
    <row r="1584" spans="1:1" x14ac:dyDescent="0.2">
      <c r="A1584" s="66"/>
    </row>
    <row r="1585" spans="1:1" x14ac:dyDescent="0.2">
      <c r="A1585" s="66"/>
    </row>
    <row r="1586" spans="1:1" x14ac:dyDescent="0.2">
      <c r="A1586" s="66"/>
    </row>
    <row r="1587" spans="1:1" x14ac:dyDescent="0.2">
      <c r="A1587" s="66"/>
    </row>
    <row r="1588" spans="1:1" x14ac:dyDescent="0.2">
      <c r="A1588" s="66"/>
    </row>
    <row r="1589" spans="1:1" x14ac:dyDescent="0.2">
      <c r="A1589" s="66"/>
    </row>
    <row r="1590" spans="1:1" x14ac:dyDescent="0.2">
      <c r="A1590" s="66"/>
    </row>
    <row r="1591" spans="1:1" x14ac:dyDescent="0.2">
      <c r="A1591" s="66"/>
    </row>
    <row r="1592" spans="1:1" x14ac:dyDescent="0.2">
      <c r="A1592" s="66"/>
    </row>
    <row r="1593" spans="1:1" x14ac:dyDescent="0.2">
      <c r="A1593" s="66"/>
    </row>
    <row r="1594" spans="1:1" x14ac:dyDescent="0.2">
      <c r="A1594" s="66"/>
    </row>
    <row r="1595" spans="1:1" x14ac:dyDescent="0.2">
      <c r="A1595" s="66"/>
    </row>
    <row r="1596" spans="1:1" x14ac:dyDescent="0.2">
      <c r="A1596" s="66"/>
    </row>
    <row r="1597" spans="1:1" x14ac:dyDescent="0.2">
      <c r="A1597" s="66"/>
    </row>
    <row r="1598" spans="1:1" x14ac:dyDescent="0.2">
      <c r="A1598" s="66"/>
    </row>
    <row r="1599" spans="1:1" x14ac:dyDescent="0.2">
      <c r="A1599" s="66"/>
    </row>
    <row r="1600" spans="1:1" x14ac:dyDescent="0.2">
      <c r="A1600" s="66"/>
    </row>
    <row r="1601" spans="1:1" x14ac:dyDescent="0.2">
      <c r="A1601" s="66"/>
    </row>
    <row r="1602" spans="1:1" x14ac:dyDescent="0.2">
      <c r="A1602" s="66"/>
    </row>
    <row r="1603" spans="1:1" x14ac:dyDescent="0.2">
      <c r="A1603" s="66"/>
    </row>
    <row r="1604" spans="1:1" x14ac:dyDescent="0.2">
      <c r="A1604" s="66"/>
    </row>
    <row r="1605" spans="1:1" x14ac:dyDescent="0.2">
      <c r="A1605" s="66"/>
    </row>
    <row r="1606" spans="1:1" x14ac:dyDescent="0.2">
      <c r="A1606" s="66"/>
    </row>
    <row r="1607" spans="1:1" x14ac:dyDescent="0.2">
      <c r="A1607" s="66"/>
    </row>
    <row r="1608" spans="1:1" x14ac:dyDescent="0.2">
      <c r="A1608" s="66"/>
    </row>
    <row r="1609" spans="1:1" x14ac:dyDescent="0.2">
      <c r="A1609" s="66"/>
    </row>
    <row r="1610" spans="1:1" x14ac:dyDescent="0.2">
      <c r="A1610" s="66"/>
    </row>
    <row r="1611" spans="1:1" x14ac:dyDescent="0.2">
      <c r="A1611" s="66"/>
    </row>
    <row r="1612" spans="1:1" x14ac:dyDescent="0.2">
      <c r="A1612" s="66"/>
    </row>
    <row r="1613" spans="1:1" x14ac:dyDescent="0.2">
      <c r="A1613" s="66"/>
    </row>
    <row r="1614" spans="1:1" x14ac:dyDescent="0.2">
      <c r="A1614" s="66"/>
    </row>
    <row r="1615" spans="1:1" x14ac:dyDescent="0.2">
      <c r="A1615" s="66"/>
    </row>
    <row r="1616" spans="1:1" x14ac:dyDescent="0.2">
      <c r="A1616" s="66"/>
    </row>
    <row r="1617" spans="1:1" x14ac:dyDescent="0.2">
      <c r="A1617" s="66"/>
    </row>
    <row r="1618" spans="1:1" x14ac:dyDescent="0.2">
      <c r="A1618" s="66"/>
    </row>
    <row r="1619" spans="1:1" x14ac:dyDescent="0.2">
      <c r="A1619" s="66"/>
    </row>
    <row r="1620" spans="1:1" x14ac:dyDescent="0.2">
      <c r="A1620" s="66"/>
    </row>
    <row r="1621" spans="1:1" x14ac:dyDescent="0.2">
      <c r="A1621" s="66"/>
    </row>
    <row r="1622" spans="1:1" x14ac:dyDescent="0.2">
      <c r="A1622" s="66"/>
    </row>
    <row r="1623" spans="1:1" x14ac:dyDescent="0.2">
      <c r="A1623" s="66"/>
    </row>
    <row r="1624" spans="1:1" x14ac:dyDescent="0.2">
      <c r="A1624" s="66"/>
    </row>
    <row r="1625" spans="1:1" x14ac:dyDescent="0.2">
      <c r="A1625" s="66"/>
    </row>
    <row r="1626" spans="1:1" x14ac:dyDescent="0.2">
      <c r="A1626" s="66"/>
    </row>
    <row r="1627" spans="1:1" x14ac:dyDescent="0.2">
      <c r="A1627" s="66"/>
    </row>
    <row r="1628" spans="1:1" x14ac:dyDescent="0.2">
      <c r="A1628" s="66"/>
    </row>
    <row r="1629" spans="1:1" x14ac:dyDescent="0.2">
      <c r="A1629" s="66"/>
    </row>
    <row r="1630" spans="1:1" x14ac:dyDescent="0.2">
      <c r="A1630" s="66"/>
    </row>
    <row r="1631" spans="1:1" x14ac:dyDescent="0.2">
      <c r="A1631" s="66"/>
    </row>
    <row r="1632" spans="1:1" x14ac:dyDescent="0.2">
      <c r="A1632" s="66"/>
    </row>
    <row r="1633" spans="1:1" x14ac:dyDescent="0.2">
      <c r="A1633" s="66"/>
    </row>
    <row r="1634" spans="1:1" x14ac:dyDescent="0.2">
      <c r="A1634" s="66"/>
    </row>
    <row r="1635" spans="1:1" x14ac:dyDescent="0.2">
      <c r="A1635" s="66"/>
    </row>
    <row r="1636" spans="1:1" x14ac:dyDescent="0.2">
      <c r="A1636" s="66"/>
    </row>
    <row r="1637" spans="1:1" x14ac:dyDescent="0.2">
      <c r="A1637" s="66"/>
    </row>
    <row r="1638" spans="1:1" x14ac:dyDescent="0.2">
      <c r="A1638" s="66"/>
    </row>
    <row r="1639" spans="1:1" x14ac:dyDescent="0.2">
      <c r="A1639" s="66"/>
    </row>
    <row r="1640" spans="1:1" x14ac:dyDescent="0.2">
      <c r="A1640" s="66"/>
    </row>
    <row r="1641" spans="1:1" x14ac:dyDescent="0.2">
      <c r="A1641" s="66"/>
    </row>
    <row r="1642" spans="1:1" x14ac:dyDescent="0.2">
      <c r="A1642" s="66"/>
    </row>
    <row r="1643" spans="1:1" x14ac:dyDescent="0.2">
      <c r="A1643" s="66"/>
    </row>
    <row r="1644" spans="1:1" x14ac:dyDescent="0.2">
      <c r="A1644" s="66"/>
    </row>
    <row r="1645" spans="1:1" x14ac:dyDescent="0.2">
      <c r="A1645" s="66"/>
    </row>
    <row r="1646" spans="1:1" x14ac:dyDescent="0.2">
      <c r="A1646" s="66"/>
    </row>
    <row r="1647" spans="1:1" x14ac:dyDescent="0.2">
      <c r="A1647" s="66"/>
    </row>
    <row r="1648" spans="1:1" x14ac:dyDescent="0.2">
      <c r="A1648" s="66"/>
    </row>
    <row r="1649" spans="1:1" x14ac:dyDescent="0.2">
      <c r="A1649" s="66"/>
    </row>
    <row r="1650" spans="1:1" x14ac:dyDescent="0.2">
      <c r="A1650" s="66"/>
    </row>
    <row r="1651" spans="1:1" x14ac:dyDescent="0.2">
      <c r="A1651" s="66"/>
    </row>
    <row r="1652" spans="1:1" x14ac:dyDescent="0.2">
      <c r="A1652" s="66"/>
    </row>
    <row r="1653" spans="1:1" x14ac:dyDescent="0.2">
      <c r="A1653" s="66"/>
    </row>
    <row r="1654" spans="1:1" x14ac:dyDescent="0.2">
      <c r="A1654" s="66"/>
    </row>
    <row r="1655" spans="1:1" x14ac:dyDescent="0.2">
      <c r="A1655" s="66"/>
    </row>
    <row r="1656" spans="1:1" x14ac:dyDescent="0.2">
      <c r="A1656" s="66"/>
    </row>
    <row r="1657" spans="1:1" x14ac:dyDescent="0.2">
      <c r="A1657" s="66"/>
    </row>
    <row r="1658" spans="1:1" x14ac:dyDescent="0.2">
      <c r="A1658" s="66"/>
    </row>
    <row r="1659" spans="1:1" x14ac:dyDescent="0.2">
      <c r="A1659" s="66"/>
    </row>
    <row r="1660" spans="1:1" x14ac:dyDescent="0.2">
      <c r="A1660" s="66"/>
    </row>
    <row r="1661" spans="1:1" x14ac:dyDescent="0.2">
      <c r="A1661" s="66"/>
    </row>
    <row r="1662" spans="1:1" x14ac:dyDescent="0.2">
      <c r="A1662" s="66"/>
    </row>
    <row r="1663" spans="1:1" x14ac:dyDescent="0.2">
      <c r="A1663" s="66"/>
    </row>
    <row r="1664" spans="1:1" x14ac:dyDescent="0.2">
      <c r="A1664" s="66"/>
    </row>
    <row r="1665" spans="1:1" x14ac:dyDescent="0.2">
      <c r="A1665" s="66"/>
    </row>
    <row r="1666" spans="1:1" x14ac:dyDescent="0.2">
      <c r="A1666" s="66"/>
    </row>
    <row r="1667" spans="1:1" x14ac:dyDescent="0.2">
      <c r="A1667" s="66"/>
    </row>
    <row r="1668" spans="1:1" x14ac:dyDescent="0.2">
      <c r="A1668" s="66"/>
    </row>
    <row r="1669" spans="1:1" x14ac:dyDescent="0.2">
      <c r="A1669" s="66"/>
    </row>
    <row r="1670" spans="1:1" x14ac:dyDescent="0.2">
      <c r="A1670" s="66"/>
    </row>
    <row r="1671" spans="1:1" x14ac:dyDescent="0.2">
      <c r="A1671" s="66"/>
    </row>
    <row r="1672" spans="1:1" x14ac:dyDescent="0.2">
      <c r="A1672" s="66"/>
    </row>
    <row r="1673" spans="1:1" x14ac:dyDescent="0.2">
      <c r="A1673" s="66"/>
    </row>
    <row r="1674" spans="1:1" x14ac:dyDescent="0.2">
      <c r="A1674" s="66"/>
    </row>
    <row r="1675" spans="1:1" x14ac:dyDescent="0.2">
      <c r="A1675" s="66"/>
    </row>
    <row r="1676" spans="1:1" x14ac:dyDescent="0.2">
      <c r="A1676" s="66"/>
    </row>
    <row r="1677" spans="1:1" x14ac:dyDescent="0.2">
      <c r="A1677" s="66"/>
    </row>
    <row r="1678" spans="1:1" x14ac:dyDescent="0.2">
      <c r="A1678" s="66"/>
    </row>
    <row r="1679" spans="1:1" x14ac:dyDescent="0.2">
      <c r="A1679" s="66"/>
    </row>
    <row r="1680" spans="1:1" x14ac:dyDescent="0.2">
      <c r="A1680" s="66"/>
    </row>
    <row r="1681" spans="1:1" x14ac:dyDescent="0.2">
      <c r="A1681" s="66"/>
    </row>
    <row r="1682" spans="1:1" x14ac:dyDescent="0.2">
      <c r="A1682" s="66"/>
    </row>
    <row r="1683" spans="1:1" x14ac:dyDescent="0.2">
      <c r="A1683" s="66"/>
    </row>
    <row r="1684" spans="1:1" x14ac:dyDescent="0.2">
      <c r="A1684" s="66"/>
    </row>
    <row r="1685" spans="1:1" x14ac:dyDescent="0.2">
      <c r="A1685" s="66"/>
    </row>
    <row r="1686" spans="1:1" x14ac:dyDescent="0.2">
      <c r="A1686" s="66"/>
    </row>
    <row r="1687" spans="1:1" x14ac:dyDescent="0.2">
      <c r="A1687" s="66"/>
    </row>
    <row r="1688" spans="1:1" x14ac:dyDescent="0.2">
      <c r="A1688" s="66"/>
    </row>
    <row r="1689" spans="1:1" x14ac:dyDescent="0.2">
      <c r="A1689" s="66"/>
    </row>
    <row r="1690" spans="1:1" x14ac:dyDescent="0.2">
      <c r="A1690" s="66"/>
    </row>
    <row r="1691" spans="1:1" x14ac:dyDescent="0.2">
      <c r="A1691" s="66"/>
    </row>
    <row r="1692" spans="1:1" x14ac:dyDescent="0.2">
      <c r="A1692" s="66"/>
    </row>
    <row r="1693" spans="1:1" x14ac:dyDescent="0.2">
      <c r="A1693" s="66"/>
    </row>
    <row r="1694" spans="1:1" x14ac:dyDescent="0.2">
      <c r="A1694" s="66"/>
    </row>
    <row r="1695" spans="1:1" x14ac:dyDescent="0.2">
      <c r="A1695" s="66"/>
    </row>
    <row r="1696" spans="1:1" x14ac:dyDescent="0.2">
      <c r="A1696" s="66"/>
    </row>
    <row r="1697" spans="1:1" x14ac:dyDescent="0.2">
      <c r="A1697" s="66"/>
    </row>
    <row r="1698" spans="1:1" x14ac:dyDescent="0.2">
      <c r="A1698" s="66"/>
    </row>
    <row r="1699" spans="1:1" x14ac:dyDescent="0.2">
      <c r="A1699" s="66"/>
    </row>
    <row r="1700" spans="1:1" x14ac:dyDescent="0.2">
      <c r="A1700" s="66"/>
    </row>
    <row r="1701" spans="1:1" x14ac:dyDescent="0.2">
      <c r="A1701" s="66"/>
    </row>
    <row r="1702" spans="1:1" x14ac:dyDescent="0.2">
      <c r="A1702" s="66"/>
    </row>
    <row r="1703" spans="1:1" x14ac:dyDescent="0.2">
      <c r="A1703" s="66"/>
    </row>
    <row r="1704" spans="1:1" x14ac:dyDescent="0.2">
      <c r="A1704" s="66"/>
    </row>
    <row r="1705" spans="1:1" x14ac:dyDescent="0.2">
      <c r="A1705" s="66"/>
    </row>
    <row r="1706" spans="1:1" x14ac:dyDescent="0.2">
      <c r="A1706" s="66"/>
    </row>
    <row r="1707" spans="1:1" x14ac:dyDescent="0.2">
      <c r="A1707" s="66"/>
    </row>
    <row r="1708" spans="1:1" x14ac:dyDescent="0.2">
      <c r="A1708" s="66"/>
    </row>
    <row r="1709" spans="1:1" x14ac:dyDescent="0.2">
      <c r="A1709" s="66"/>
    </row>
    <row r="1710" spans="1:1" x14ac:dyDescent="0.2">
      <c r="A1710" s="66"/>
    </row>
    <row r="1711" spans="1:1" x14ac:dyDescent="0.2">
      <c r="A1711" s="66"/>
    </row>
    <row r="1712" spans="1:1" x14ac:dyDescent="0.2">
      <c r="A1712" s="66"/>
    </row>
    <row r="1713" spans="1:1" x14ac:dyDescent="0.2">
      <c r="A1713" s="66"/>
    </row>
    <row r="1714" spans="1:1" x14ac:dyDescent="0.2">
      <c r="A1714" s="66"/>
    </row>
    <row r="1715" spans="1:1" x14ac:dyDescent="0.2">
      <c r="A1715" s="66"/>
    </row>
    <row r="1716" spans="1:1" x14ac:dyDescent="0.2">
      <c r="A1716" s="66"/>
    </row>
    <row r="1717" spans="1:1" x14ac:dyDescent="0.2">
      <c r="A1717" s="66"/>
    </row>
    <row r="1718" spans="1:1" x14ac:dyDescent="0.2">
      <c r="A1718" s="66"/>
    </row>
    <row r="1719" spans="1:1" x14ac:dyDescent="0.2">
      <c r="A1719" s="66"/>
    </row>
    <row r="1720" spans="1:1" x14ac:dyDescent="0.2">
      <c r="A1720" s="66"/>
    </row>
    <row r="1721" spans="1:1" x14ac:dyDescent="0.2">
      <c r="A1721" s="66"/>
    </row>
    <row r="1722" spans="1:1" x14ac:dyDescent="0.2">
      <c r="A1722" s="66"/>
    </row>
    <row r="1723" spans="1:1" x14ac:dyDescent="0.2">
      <c r="A1723" s="66"/>
    </row>
    <row r="1724" spans="1:1" x14ac:dyDescent="0.2">
      <c r="A1724" s="66"/>
    </row>
    <row r="1725" spans="1:1" x14ac:dyDescent="0.2">
      <c r="A1725" s="66"/>
    </row>
    <row r="1726" spans="1:1" x14ac:dyDescent="0.2">
      <c r="A1726" s="66"/>
    </row>
    <row r="1727" spans="1:1" x14ac:dyDescent="0.2">
      <c r="A1727" s="66"/>
    </row>
    <row r="1728" spans="1:1" x14ac:dyDescent="0.2">
      <c r="A1728" s="66"/>
    </row>
    <row r="1729" spans="1:1" x14ac:dyDescent="0.2">
      <c r="A1729" s="66"/>
    </row>
    <row r="1730" spans="1:1" x14ac:dyDescent="0.2">
      <c r="A1730" s="66"/>
    </row>
    <row r="1731" spans="1:1" x14ac:dyDescent="0.2">
      <c r="A1731" s="66"/>
    </row>
    <row r="1732" spans="1:1" x14ac:dyDescent="0.2">
      <c r="A1732" s="66"/>
    </row>
    <row r="1733" spans="1:1" x14ac:dyDescent="0.2">
      <c r="A1733" s="66"/>
    </row>
    <row r="1734" spans="1:1" x14ac:dyDescent="0.2">
      <c r="A1734" s="66"/>
    </row>
    <row r="1735" spans="1:1" x14ac:dyDescent="0.2">
      <c r="A1735" s="66"/>
    </row>
    <row r="1736" spans="1:1" x14ac:dyDescent="0.2">
      <c r="A1736" s="66"/>
    </row>
    <row r="1737" spans="1:1" x14ac:dyDescent="0.2">
      <c r="A1737" s="66"/>
    </row>
    <row r="1738" spans="1:1" x14ac:dyDescent="0.2">
      <c r="A1738" s="66"/>
    </row>
    <row r="1739" spans="1:1" x14ac:dyDescent="0.2">
      <c r="A1739" s="66"/>
    </row>
    <row r="1740" spans="1:1" x14ac:dyDescent="0.2">
      <c r="A1740" s="66"/>
    </row>
    <row r="1741" spans="1:1" x14ac:dyDescent="0.2">
      <c r="A1741" s="66"/>
    </row>
    <row r="1742" spans="1:1" x14ac:dyDescent="0.2">
      <c r="A1742" s="66"/>
    </row>
    <row r="1743" spans="1:1" x14ac:dyDescent="0.2">
      <c r="A1743" s="66"/>
    </row>
    <row r="1744" spans="1:1" x14ac:dyDescent="0.2">
      <c r="A1744" s="66"/>
    </row>
    <row r="1745" spans="1:1" x14ac:dyDescent="0.2">
      <c r="A1745" s="66"/>
    </row>
    <row r="1746" spans="1:1" x14ac:dyDescent="0.2">
      <c r="A1746" s="66"/>
    </row>
    <row r="1747" spans="1:1" x14ac:dyDescent="0.2">
      <c r="A1747" s="66"/>
    </row>
    <row r="1748" spans="1:1" x14ac:dyDescent="0.2">
      <c r="A1748" s="66"/>
    </row>
    <row r="1749" spans="1:1" x14ac:dyDescent="0.2">
      <c r="A1749" s="66"/>
    </row>
    <row r="1750" spans="1:1" x14ac:dyDescent="0.2">
      <c r="A1750" s="66"/>
    </row>
    <row r="1751" spans="1:1" x14ac:dyDescent="0.2">
      <c r="A1751" s="66"/>
    </row>
    <row r="1752" spans="1:1" x14ac:dyDescent="0.2">
      <c r="A1752" s="66"/>
    </row>
    <row r="1753" spans="1:1" x14ac:dyDescent="0.2">
      <c r="A1753" s="66"/>
    </row>
    <row r="1754" spans="1:1" x14ac:dyDescent="0.2">
      <c r="A1754" s="66"/>
    </row>
    <row r="1755" spans="1:1" x14ac:dyDescent="0.2">
      <c r="A1755" s="66"/>
    </row>
    <row r="1756" spans="1:1" x14ac:dyDescent="0.2">
      <c r="A1756" s="66"/>
    </row>
    <row r="1757" spans="1:1" x14ac:dyDescent="0.2">
      <c r="A1757" s="66"/>
    </row>
    <row r="1758" spans="1:1" x14ac:dyDescent="0.2">
      <c r="A1758" s="66"/>
    </row>
    <row r="1759" spans="1:1" x14ac:dyDescent="0.2">
      <c r="A1759" s="66"/>
    </row>
    <row r="1760" spans="1:1" x14ac:dyDescent="0.2">
      <c r="A1760" s="66"/>
    </row>
    <row r="1761" spans="1:1" x14ac:dyDescent="0.2">
      <c r="A1761" s="66"/>
    </row>
    <row r="1762" spans="1:1" x14ac:dyDescent="0.2">
      <c r="A1762" s="66"/>
    </row>
    <row r="1763" spans="1:1" x14ac:dyDescent="0.2">
      <c r="A1763" s="66"/>
    </row>
    <row r="1764" spans="1:1" x14ac:dyDescent="0.2">
      <c r="A1764" s="66"/>
    </row>
    <row r="1765" spans="1:1" x14ac:dyDescent="0.2">
      <c r="A1765" s="66"/>
    </row>
    <row r="1766" spans="1:1" x14ac:dyDescent="0.2">
      <c r="A1766" s="66"/>
    </row>
    <row r="1767" spans="1:1" x14ac:dyDescent="0.2">
      <c r="A1767" s="66"/>
    </row>
    <row r="1768" spans="1:1" x14ac:dyDescent="0.2">
      <c r="A1768" s="66"/>
    </row>
    <row r="1769" spans="1:1" x14ac:dyDescent="0.2">
      <c r="A1769" s="66"/>
    </row>
    <row r="1770" spans="1:1" x14ac:dyDescent="0.2">
      <c r="A1770" s="66"/>
    </row>
    <row r="1771" spans="1:1" x14ac:dyDescent="0.2">
      <c r="A1771" s="66"/>
    </row>
    <row r="1772" spans="1:1" x14ac:dyDescent="0.2">
      <c r="A1772" s="66"/>
    </row>
    <row r="1773" spans="1:1" x14ac:dyDescent="0.2">
      <c r="A1773" s="66"/>
    </row>
    <row r="1774" spans="1:1" x14ac:dyDescent="0.2">
      <c r="A1774" s="66"/>
    </row>
    <row r="1775" spans="1:1" x14ac:dyDescent="0.2">
      <c r="A1775" s="66"/>
    </row>
    <row r="1776" spans="1:1" x14ac:dyDescent="0.2">
      <c r="A1776" s="66"/>
    </row>
    <row r="1777" spans="1:1" x14ac:dyDescent="0.2">
      <c r="A1777" s="66"/>
    </row>
    <row r="1778" spans="1:1" x14ac:dyDescent="0.2">
      <c r="A1778" s="66"/>
    </row>
    <row r="1779" spans="1:1" x14ac:dyDescent="0.2">
      <c r="A1779" s="66"/>
    </row>
    <row r="1780" spans="1:1" x14ac:dyDescent="0.2">
      <c r="A1780" s="66"/>
    </row>
    <row r="1781" spans="1:1" x14ac:dyDescent="0.2">
      <c r="A1781" s="66"/>
    </row>
    <row r="1782" spans="1:1" x14ac:dyDescent="0.2">
      <c r="A1782" s="66"/>
    </row>
    <row r="1783" spans="1:1" x14ac:dyDescent="0.2">
      <c r="A1783" s="66"/>
    </row>
    <row r="1784" spans="1:1" x14ac:dyDescent="0.2">
      <c r="A1784" s="66"/>
    </row>
    <row r="1785" spans="1:1" x14ac:dyDescent="0.2">
      <c r="A1785" s="66"/>
    </row>
    <row r="1786" spans="1:1" x14ac:dyDescent="0.2">
      <c r="A1786" s="66"/>
    </row>
    <row r="1787" spans="1:1" x14ac:dyDescent="0.2">
      <c r="A1787" s="66"/>
    </row>
    <row r="1788" spans="1:1" x14ac:dyDescent="0.2">
      <c r="A1788" s="66"/>
    </row>
    <row r="1789" spans="1:1" x14ac:dyDescent="0.2">
      <c r="A1789" s="66"/>
    </row>
    <row r="1790" spans="1:1" x14ac:dyDescent="0.2">
      <c r="A1790" s="66"/>
    </row>
    <row r="1791" spans="1:1" x14ac:dyDescent="0.2">
      <c r="A1791" s="66"/>
    </row>
    <row r="1792" spans="1:1" x14ac:dyDescent="0.2">
      <c r="A1792" s="66"/>
    </row>
    <row r="1793" spans="1:1" x14ac:dyDescent="0.2">
      <c r="A1793" s="66"/>
    </row>
    <row r="1794" spans="1:1" x14ac:dyDescent="0.2">
      <c r="A1794" s="66"/>
    </row>
    <row r="1795" spans="1:1" x14ac:dyDescent="0.2">
      <c r="A1795" s="66"/>
    </row>
    <row r="1796" spans="1:1" x14ac:dyDescent="0.2">
      <c r="A1796" s="66"/>
    </row>
    <row r="1797" spans="1:1" x14ac:dyDescent="0.2">
      <c r="A1797" s="66"/>
    </row>
    <row r="1798" spans="1:1" x14ac:dyDescent="0.2">
      <c r="A1798" s="66"/>
    </row>
    <row r="1799" spans="1:1" x14ac:dyDescent="0.2">
      <c r="A1799" s="66"/>
    </row>
    <row r="1800" spans="1:1" x14ac:dyDescent="0.2">
      <c r="A1800" s="66"/>
    </row>
    <row r="1801" spans="1:1" x14ac:dyDescent="0.2">
      <c r="A1801" s="66"/>
    </row>
    <row r="1802" spans="1:1" x14ac:dyDescent="0.2">
      <c r="A1802" s="66"/>
    </row>
    <row r="1803" spans="1:1" x14ac:dyDescent="0.2">
      <c r="A1803" s="66"/>
    </row>
    <row r="1804" spans="1:1" x14ac:dyDescent="0.2">
      <c r="A1804" s="66"/>
    </row>
    <row r="1805" spans="1:1" x14ac:dyDescent="0.2">
      <c r="A1805" s="66"/>
    </row>
    <row r="1806" spans="1:1" x14ac:dyDescent="0.2">
      <c r="A1806" s="66"/>
    </row>
    <row r="1807" spans="1:1" x14ac:dyDescent="0.2">
      <c r="A1807" s="66"/>
    </row>
    <row r="1808" spans="1:1" x14ac:dyDescent="0.2">
      <c r="A1808" s="66"/>
    </row>
    <row r="1809" spans="1:1" x14ac:dyDescent="0.2">
      <c r="A1809" s="66"/>
    </row>
    <row r="1810" spans="1:1" x14ac:dyDescent="0.2">
      <c r="A1810" s="66"/>
    </row>
    <row r="1811" spans="1:1" x14ac:dyDescent="0.2">
      <c r="A1811" s="66"/>
    </row>
    <row r="1812" spans="1:1" x14ac:dyDescent="0.2">
      <c r="A1812" s="66"/>
    </row>
    <row r="1813" spans="1:1" x14ac:dyDescent="0.2">
      <c r="A1813" s="66"/>
    </row>
    <row r="1814" spans="1:1" x14ac:dyDescent="0.2">
      <c r="A1814" s="66"/>
    </row>
    <row r="1815" spans="1:1" x14ac:dyDescent="0.2">
      <c r="A1815" s="66"/>
    </row>
    <row r="1816" spans="1:1" x14ac:dyDescent="0.2">
      <c r="A1816" s="66"/>
    </row>
    <row r="1817" spans="1:1" x14ac:dyDescent="0.2">
      <c r="A1817" s="66"/>
    </row>
    <row r="1818" spans="1:1" x14ac:dyDescent="0.2">
      <c r="A1818" s="66"/>
    </row>
    <row r="1819" spans="1:1" x14ac:dyDescent="0.2">
      <c r="A1819" s="66"/>
    </row>
    <row r="1820" spans="1:1" x14ac:dyDescent="0.2">
      <c r="A1820" s="66"/>
    </row>
    <row r="1821" spans="1:1" x14ac:dyDescent="0.2">
      <c r="A1821" s="66"/>
    </row>
    <row r="1822" spans="1:1" x14ac:dyDescent="0.2">
      <c r="A1822" s="66"/>
    </row>
    <row r="1823" spans="1:1" x14ac:dyDescent="0.2">
      <c r="A1823" s="66"/>
    </row>
    <row r="1824" spans="1:1" x14ac:dyDescent="0.2">
      <c r="A1824" s="66"/>
    </row>
    <row r="1825" spans="1:1" x14ac:dyDescent="0.2">
      <c r="A1825" s="66"/>
    </row>
    <row r="1826" spans="1:1" x14ac:dyDescent="0.2">
      <c r="A1826" s="66"/>
    </row>
    <row r="1827" spans="1:1" x14ac:dyDescent="0.2">
      <c r="A1827" s="66"/>
    </row>
    <row r="1828" spans="1:1" x14ac:dyDescent="0.2">
      <c r="A1828" s="66"/>
    </row>
    <row r="1829" spans="1:1" x14ac:dyDescent="0.2">
      <c r="A1829" s="66"/>
    </row>
    <row r="1830" spans="1:1" x14ac:dyDescent="0.2">
      <c r="A1830" s="66"/>
    </row>
    <row r="1831" spans="1:1" x14ac:dyDescent="0.2">
      <c r="A1831" s="66"/>
    </row>
    <row r="1832" spans="1:1" x14ac:dyDescent="0.2">
      <c r="A1832" s="66"/>
    </row>
    <row r="1833" spans="1:1" x14ac:dyDescent="0.2">
      <c r="A1833" s="66"/>
    </row>
    <row r="1834" spans="1:1" x14ac:dyDescent="0.2">
      <c r="A1834" s="66"/>
    </row>
    <row r="1835" spans="1:1" x14ac:dyDescent="0.2">
      <c r="A1835" s="66"/>
    </row>
    <row r="1836" spans="1:1" x14ac:dyDescent="0.2">
      <c r="A1836" s="66"/>
    </row>
    <row r="1837" spans="1:1" x14ac:dyDescent="0.2">
      <c r="A1837" s="66"/>
    </row>
    <row r="1838" spans="1:1" x14ac:dyDescent="0.2">
      <c r="A1838" s="66"/>
    </row>
    <row r="1839" spans="1:1" x14ac:dyDescent="0.2">
      <c r="A1839" s="66"/>
    </row>
    <row r="1840" spans="1:1" x14ac:dyDescent="0.2">
      <c r="A1840" s="66"/>
    </row>
    <row r="1841" spans="1:1" x14ac:dyDescent="0.2">
      <c r="A1841" s="66"/>
    </row>
    <row r="1842" spans="1:1" x14ac:dyDescent="0.2">
      <c r="A1842" s="66"/>
    </row>
    <row r="1843" spans="1:1" x14ac:dyDescent="0.2">
      <c r="A1843" s="66"/>
    </row>
    <row r="1844" spans="1:1" x14ac:dyDescent="0.2">
      <c r="A1844" s="66"/>
    </row>
    <row r="1845" spans="1:1" x14ac:dyDescent="0.2">
      <c r="A1845" s="66"/>
    </row>
    <row r="1846" spans="1:1" x14ac:dyDescent="0.2">
      <c r="A1846" s="66"/>
    </row>
    <row r="1847" spans="1:1" x14ac:dyDescent="0.2">
      <c r="A1847" s="66"/>
    </row>
    <row r="1848" spans="1:1" x14ac:dyDescent="0.2">
      <c r="A1848" s="66"/>
    </row>
    <row r="1849" spans="1:1" x14ac:dyDescent="0.2">
      <c r="A1849" s="66"/>
    </row>
    <row r="1850" spans="1:1" x14ac:dyDescent="0.2">
      <c r="A1850" s="66"/>
    </row>
    <row r="1851" spans="1:1" x14ac:dyDescent="0.2">
      <c r="A1851" s="66"/>
    </row>
    <row r="1852" spans="1:1" x14ac:dyDescent="0.2">
      <c r="A1852" s="66"/>
    </row>
    <row r="1853" spans="1:1" x14ac:dyDescent="0.2">
      <c r="A1853" s="66"/>
    </row>
    <row r="1854" spans="1:1" x14ac:dyDescent="0.2">
      <c r="A1854" s="66"/>
    </row>
    <row r="1855" spans="1:1" x14ac:dyDescent="0.2">
      <c r="A1855" s="66"/>
    </row>
    <row r="1856" spans="1:1" x14ac:dyDescent="0.2">
      <c r="A1856" s="66"/>
    </row>
    <row r="1857" spans="1:1" x14ac:dyDescent="0.2">
      <c r="A1857" s="66"/>
    </row>
    <row r="1858" spans="1:1" x14ac:dyDescent="0.2">
      <c r="A1858" s="66"/>
    </row>
    <row r="1859" spans="1:1" x14ac:dyDescent="0.2">
      <c r="A1859" s="66"/>
    </row>
    <row r="1860" spans="1:1" x14ac:dyDescent="0.2">
      <c r="A1860" s="66"/>
    </row>
    <row r="1861" spans="1:1" x14ac:dyDescent="0.2">
      <c r="A1861" s="66"/>
    </row>
    <row r="1862" spans="1:1" x14ac:dyDescent="0.2">
      <c r="A1862" s="66"/>
    </row>
    <row r="1863" spans="1:1" x14ac:dyDescent="0.2">
      <c r="A1863" s="66"/>
    </row>
    <row r="1864" spans="1:1" x14ac:dyDescent="0.2">
      <c r="A1864" s="66"/>
    </row>
    <row r="1865" spans="1:1" x14ac:dyDescent="0.2">
      <c r="A1865" s="66"/>
    </row>
    <row r="1866" spans="1:1" x14ac:dyDescent="0.2">
      <c r="A1866" s="66"/>
    </row>
    <row r="1867" spans="1:1" x14ac:dyDescent="0.2">
      <c r="A1867" s="66"/>
    </row>
    <row r="1868" spans="1:1" x14ac:dyDescent="0.2">
      <c r="A1868" s="66"/>
    </row>
    <row r="1869" spans="1:1" x14ac:dyDescent="0.2">
      <c r="A1869" s="66"/>
    </row>
    <row r="1870" spans="1:1" x14ac:dyDescent="0.2">
      <c r="A1870" s="66"/>
    </row>
    <row r="1871" spans="1:1" x14ac:dyDescent="0.2">
      <c r="A1871" s="66"/>
    </row>
    <row r="1872" spans="1:1" x14ac:dyDescent="0.2">
      <c r="A1872" s="66"/>
    </row>
    <row r="1873" spans="1:1" x14ac:dyDescent="0.2">
      <c r="A1873" s="66"/>
    </row>
    <row r="1874" spans="1:1" x14ac:dyDescent="0.2">
      <c r="A1874" s="66"/>
    </row>
    <row r="1875" spans="1:1" x14ac:dyDescent="0.2">
      <c r="A1875" s="66"/>
    </row>
    <row r="1876" spans="1:1" x14ac:dyDescent="0.2">
      <c r="A1876" s="66"/>
    </row>
    <row r="1877" spans="1:1" x14ac:dyDescent="0.2">
      <c r="A1877" s="66"/>
    </row>
    <row r="1878" spans="1:1" x14ac:dyDescent="0.2">
      <c r="A1878" s="66"/>
    </row>
    <row r="1879" spans="1:1" x14ac:dyDescent="0.2">
      <c r="A1879" s="66"/>
    </row>
    <row r="1880" spans="1:1" x14ac:dyDescent="0.2">
      <c r="A1880" s="66"/>
    </row>
    <row r="1881" spans="1:1" x14ac:dyDescent="0.2">
      <c r="A1881" s="66"/>
    </row>
    <row r="1882" spans="1:1" x14ac:dyDescent="0.2">
      <c r="A1882" s="66"/>
    </row>
    <row r="1883" spans="1:1" x14ac:dyDescent="0.2">
      <c r="A1883" s="66"/>
    </row>
    <row r="1884" spans="1:1" x14ac:dyDescent="0.2">
      <c r="A1884" s="66"/>
    </row>
    <row r="1885" spans="1:1" x14ac:dyDescent="0.2">
      <c r="A1885" s="66"/>
    </row>
    <row r="1886" spans="1:1" x14ac:dyDescent="0.2">
      <c r="A1886" s="66"/>
    </row>
    <row r="1887" spans="1:1" x14ac:dyDescent="0.2">
      <c r="A1887" s="66"/>
    </row>
    <row r="1888" spans="1:1" x14ac:dyDescent="0.2">
      <c r="A1888" s="66"/>
    </row>
    <row r="1889" spans="1:1" x14ac:dyDescent="0.2">
      <c r="A1889" s="66"/>
    </row>
    <row r="1890" spans="1:1" x14ac:dyDescent="0.2">
      <c r="A1890" s="66"/>
    </row>
    <row r="1891" spans="1:1" x14ac:dyDescent="0.2">
      <c r="A1891" s="66"/>
    </row>
    <row r="1892" spans="1:1" x14ac:dyDescent="0.2">
      <c r="A1892" s="66"/>
    </row>
    <row r="1893" spans="1:1" x14ac:dyDescent="0.2">
      <c r="A1893" s="66"/>
    </row>
    <row r="1894" spans="1:1" x14ac:dyDescent="0.2">
      <c r="A1894" s="66"/>
    </row>
    <row r="1895" spans="1:1" x14ac:dyDescent="0.2">
      <c r="A1895" s="66"/>
    </row>
    <row r="1896" spans="1:1" x14ac:dyDescent="0.2">
      <c r="A1896" s="66"/>
    </row>
    <row r="1897" spans="1:1" x14ac:dyDescent="0.2">
      <c r="A1897" s="66"/>
    </row>
    <row r="1898" spans="1:1" x14ac:dyDescent="0.2">
      <c r="A1898" s="66"/>
    </row>
    <row r="1899" spans="1:1" x14ac:dyDescent="0.2">
      <c r="A1899" s="66"/>
    </row>
    <row r="1900" spans="1:1" x14ac:dyDescent="0.2">
      <c r="A1900" s="66"/>
    </row>
    <row r="1901" spans="1:1" x14ac:dyDescent="0.2">
      <c r="A1901" s="66"/>
    </row>
    <row r="1902" spans="1:1" x14ac:dyDescent="0.2">
      <c r="A1902" s="66"/>
    </row>
    <row r="1903" spans="1:1" x14ac:dyDescent="0.2">
      <c r="A1903" s="66"/>
    </row>
    <row r="1904" spans="1:1" x14ac:dyDescent="0.2">
      <c r="A1904" s="66"/>
    </row>
    <row r="1905" spans="1:1" x14ac:dyDescent="0.2">
      <c r="A1905" s="66"/>
    </row>
    <row r="1906" spans="1:1" x14ac:dyDescent="0.2">
      <c r="A1906" s="66"/>
    </row>
    <row r="1907" spans="1:1" x14ac:dyDescent="0.2">
      <c r="A1907" s="66"/>
    </row>
    <row r="1908" spans="1:1" x14ac:dyDescent="0.2">
      <c r="A1908" s="66"/>
    </row>
    <row r="1909" spans="1:1" x14ac:dyDescent="0.2">
      <c r="A1909" s="66"/>
    </row>
    <row r="1910" spans="1:1" x14ac:dyDescent="0.2">
      <c r="A1910" s="66"/>
    </row>
    <row r="1911" spans="1:1" x14ac:dyDescent="0.2">
      <c r="A1911" s="66"/>
    </row>
    <row r="1912" spans="1:1" x14ac:dyDescent="0.2">
      <c r="A1912" s="66"/>
    </row>
    <row r="1913" spans="1:1" x14ac:dyDescent="0.2">
      <c r="A1913" s="66"/>
    </row>
    <row r="1914" spans="1:1" x14ac:dyDescent="0.2">
      <c r="A1914" s="66"/>
    </row>
    <row r="1915" spans="1:1" x14ac:dyDescent="0.2">
      <c r="A1915" s="66"/>
    </row>
    <row r="1916" spans="1:1" x14ac:dyDescent="0.2">
      <c r="A1916" s="66"/>
    </row>
    <row r="1917" spans="1:1" x14ac:dyDescent="0.2">
      <c r="A1917" s="66"/>
    </row>
    <row r="1918" spans="1:1" x14ac:dyDescent="0.2">
      <c r="A1918" s="66"/>
    </row>
    <row r="1919" spans="1:1" x14ac:dyDescent="0.2">
      <c r="A1919" s="66"/>
    </row>
    <row r="1920" spans="1:1" x14ac:dyDescent="0.2">
      <c r="A1920" s="66"/>
    </row>
    <row r="1921" spans="1:1" x14ac:dyDescent="0.2">
      <c r="A1921" s="66"/>
    </row>
    <row r="1922" spans="1:1" x14ac:dyDescent="0.2">
      <c r="A1922" s="66"/>
    </row>
    <row r="1923" spans="1:1" x14ac:dyDescent="0.2">
      <c r="A1923" s="66"/>
    </row>
    <row r="1924" spans="1:1" x14ac:dyDescent="0.2">
      <c r="A1924" s="66"/>
    </row>
    <row r="1925" spans="1:1" x14ac:dyDescent="0.2">
      <c r="A1925" s="66"/>
    </row>
    <row r="1926" spans="1:1" x14ac:dyDescent="0.2">
      <c r="A1926" s="66"/>
    </row>
    <row r="1927" spans="1:1" x14ac:dyDescent="0.2">
      <c r="A1927" s="66"/>
    </row>
    <row r="1928" spans="1:1" x14ac:dyDescent="0.2">
      <c r="A1928" s="66"/>
    </row>
    <row r="1929" spans="1:1" x14ac:dyDescent="0.2">
      <c r="A1929" s="66"/>
    </row>
    <row r="1930" spans="1:1" x14ac:dyDescent="0.2">
      <c r="A1930" s="66"/>
    </row>
    <row r="1931" spans="1:1" x14ac:dyDescent="0.2">
      <c r="A1931" s="66"/>
    </row>
    <row r="1932" spans="1:1" x14ac:dyDescent="0.2">
      <c r="A1932" s="66"/>
    </row>
    <row r="1933" spans="1:1" x14ac:dyDescent="0.2">
      <c r="A1933" s="66"/>
    </row>
    <row r="1934" spans="1:1" x14ac:dyDescent="0.2">
      <c r="A1934" s="66"/>
    </row>
    <row r="1935" spans="1:1" x14ac:dyDescent="0.2">
      <c r="A1935" s="66"/>
    </row>
    <row r="1936" spans="1:1" x14ac:dyDescent="0.2">
      <c r="A1936" s="66"/>
    </row>
    <row r="1937" spans="1:1" x14ac:dyDescent="0.2">
      <c r="A1937" s="66"/>
    </row>
    <row r="1938" spans="1:1" x14ac:dyDescent="0.2">
      <c r="A1938" s="66"/>
    </row>
    <row r="1939" spans="1:1" x14ac:dyDescent="0.2">
      <c r="A1939" s="66"/>
    </row>
    <row r="1940" spans="1:1" x14ac:dyDescent="0.2">
      <c r="A1940" s="66"/>
    </row>
    <row r="1941" spans="1:1" x14ac:dyDescent="0.2">
      <c r="A1941" s="66"/>
    </row>
    <row r="1942" spans="1:1" x14ac:dyDescent="0.2">
      <c r="A1942" s="66"/>
    </row>
    <row r="1943" spans="1:1" x14ac:dyDescent="0.2">
      <c r="A1943" s="66"/>
    </row>
    <row r="1944" spans="1:1" x14ac:dyDescent="0.2">
      <c r="A1944" s="66"/>
    </row>
    <row r="1945" spans="1:1" x14ac:dyDescent="0.2">
      <c r="A1945" s="66"/>
    </row>
    <row r="1946" spans="1:1" x14ac:dyDescent="0.2">
      <c r="A1946" s="66"/>
    </row>
    <row r="1947" spans="1:1" x14ac:dyDescent="0.2">
      <c r="A1947" s="66"/>
    </row>
    <row r="1948" spans="1:1" x14ac:dyDescent="0.2">
      <c r="A1948" s="66"/>
    </row>
    <row r="1949" spans="1:1" x14ac:dyDescent="0.2">
      <c r="A1949" s="66"/>
    </row>
    <row r="1950" spans="1:1" x14ac:dyDescent="0.2">
      <c r="A1950" s="66"/>
    </row>
    <row r="1951" spans="1:1" x14ac:dyDescent="0.2">
      <c r="A1951" s="66"/>
    </row>
    <row r="1952" spans="1:1" x14ac:dyDescent="0.2">
      <c r="A1952" s="66"/>
    </row>
    <row r="1953" spans="1:1" x14ac:dyDescent="0.2">
      <c r="A1953" s="66"/>
    </row>
    <row r="1954" spans="1:1" x14ac:dyDescent="0.2">
      <c r="A1954" s="66"/>
    </row>
    <row r="1955" spans="1:1" x14ac:dyDescent="0.2">
      <c r="A1955" s="66"/>
    </row>
    <row r="1956" spans="1:1" x14ac:dyDescent="0.2">
      <c r="A1956" s="66"/>
    </row>
    <row r="1957" spans="1:1" x14ac:dyDescent="0.2">
      <c r="A1957" s="66"/>
    </row>
    <row r="1958" spans="1:1" x14ac:dyDescent="0.2">
      <c r="A1958" s="66"/>
    </row>
    <row r="1959" spans="1:1" x14ac:dyDescent="0.2">
      <c r="A1959" s="66"/>
    </row>
    <row r="1960" spans="1:1" x14ac:dyDescent="0.2">
      <c r="A1960" s="66"/>
    </row>
    <row r="1961" spans="1:1" x14ac:dyDescent="0.2">
      <c r="A1961" s="66"/>
    </row>
    <row r="1962" spans="1:1" x14ac:dyDescent="0.2">
      <c r="A1962" s="66"/>
    </row>
    <row r="1963" spans="1:1" x14ac:dyDescent="0.2">
      <c r="A1963" s="66"/>
    </row>
    <row r="1964" spans="1:1" x14ac:dyDescent="0.2">
      <c r="A1964" s="66"/>
    </row>
    <row r="1965" spans="1:1" x14ac:dyDescent="0.2">
      <c r="A1965" s="66"/>
    </row>
    <row r="1966" spans="1:1" x14ac:dyDescent="0.2">
      <c r="A1966" s="66"/>
    </row>
    <row r="1967" spans="1:1" x14ac:dyDescent="0.2">
      <c r="A1967" s="66"/>
    </row>
    <row r="1968" spans="1:1" x14ac:dyDescent="0.2">
      <c r="A1968" s="66"/>
    </row>
    <row r="1969" spans="1:1" x14ac:dyDescent="0.2">
      <c r="A1969" s="66"/>
    </row>
    <row r="1970" spans="1:1" x14ac:dyDescent="0.2">
      <c r="A1970" s="66"/>
    </row>
    <row r="1971" spans="1:1" x14ac:dyDescent="0.2">
      <c r="A1971" s="66"/>
    </row>
    <row r="1972" spans="1:1" x14ac:dyDescent="0.2">
      <c r="A1972" s="66"/>
    </row>
    <row r="1973" spans="1:1" x14ac:dyDescent="0.2">
      <c r="A1973" s="66"/>
    </row>
    <row r="1974" spans="1:1" x14ac:dyDescent="0.2">
      <c r="A1974" s="66"/>
    </row>
    <row r="1975" spans="1:1" x14ac:dyDescent="0.2">
      <c r="A1975" s="66"/>
    </row>
    <row r="1976" spans="1:1" x14ac:dyDescent="0.2">
      <c r="A1976" s="66"/>
    </row>
    <row r="1977" spans="1:1" x14ac:dyDescent="0.2">
      <c r="A1977" s="66"/>
    </row>
    <row r="1978" spans="1:1" x14ac:dyDescent="0.2">
      <c r="A1978" s="66"/>
    </row>
    <row r="1979" spans="1:1" x14ac:dyDescent="0.2">
      <c r="A1979" s="66"/>
    </row>
    <row r="1980" spans="1:1" x14ac:dyDescent="0.2">
      <c r="A1980" s="66"/>
    </row>
    <row r="1981" spans="1:1" x14ac:dyDescent="0.2">
      <c r="A1981" s="66"/>
    </row>
    <row r="1982" spans="1:1" x14ac:dyDescent="0.2">
      <c r="A1982" s="66"/>
    </row>
    <row r="1983" spans="1:1" x14ac:dyDescent="0.2">
      <c r="A1983" s="66"/>
    </row>
    <row r="1984" spans="1:1" x14ac:dyDescent="0.2">
      <c r="A1984" s="66"/>
    </row>
    <row r="1985" spans="1:1" x14ac:dyDescent="0.2">
      <c r="A1985" s="66"/>
    </row>
    <row r="1986" spans="1:1" x14ac:dyDescent="0.2">
      <c r="A1986" s="66"/>
    </row>
    <row r="1987" spans="1:1" x14ac:dyDescent="0.2">
      <c r="A1987" s="66"/>
    </row>
    <row r="1988" spans="1:1" x14ac:dyDescent="0.2">
      <c r="A1988" s="66"/>
    </row>
    <row r="1989" spans="1:1" x14ac:dyDescent="0.2">
      <c r="A1989" s="66"/>
    </row>
    <row r="1990" spans="1:1" x14ac:dyDescent="0.2">
      <c r="A1990" s="66"/>
    </row>
    <row r="1991" spans="1:1" x14ac:dyDescent="0.2">
      <c r="A1991" s="66"/>
    </row>
    <row r="1992" spans="1:1" x14ac:dyDescent="0.2">
      <c r="A1992" s="66"/>
    </row>
    <row r="1993" spans="1:1" x14ac:dyDescent="0.2">
      <c r="A1993" s="66"/>
    </row>
    <row r="1994" spans="1:1" x14ac:dyDescent="0.2">
      <c r="A1994" s="66"/>
    </row>
    <row r="1995" spans="1:1" x14ac:dyDescent="0.2">
      <c r="A1995" s="66"/>
    </row>
    <row r="1996" spans="1:1" x14ac:dyDescent="0.2">
      <c r="A1996" s="66"/>
    </row>
    <row r="1997" spans="1:1" x14ac:dyDescent="0.2">
      <c r="A1997" s="66"/>
    </row>
    <row r="1998" spans="1:1" x14ac:dyDescent="0.2">
      <c r="A1998" s="66"/>
    </row>
    <row r="1999" spans="1:1" x14ac:dyDescent="0.2">
      <c r="A1999" s="66"/>
    </row>
    <row r="2000" spans="1:1" x14ac:dyDescent="0.2">
      <c r="A2000" s="66"/>
    </row>
    <row r="2001" spans="1:1" x14ac:dyDescent="0.2">
      <c r="A2001" s="66"/>
    </row>
    <row r="2002" spans="1:1" x14ac:dyDescent="0.2">
      <c r="A2002" s="66"/>
    </row>
    <row r="2003" spans="1:1" x14ac:dyDescent="0.2">
      <c r="A2003" s="66"/>
    </row>
    <row r="2004" spans="1:1" x14ac:dyDescent="0.2">
      <c r="A2004" s="66"/>
    </row>
    <row r="2005" spans="1:1" x14ac:dyDescent="0.2">
      <c r="A2005" s="66"/>
    </row>
    <row r="2006" spans="1:1" x14ac:dyDescent="0.2">
      <c r="A2006" s="66"/>
    </row>
    <row r="2007" spans="1:1" x14ac:dyDescent="0.2">
      <c r="A2007" s="66"/>
    </row>
    <row r="2008" spans="1:1" x14ac:dyDescent="0.2">
      <c r="A2008" s="66"/>
    </row>
    <row r="2009" spans="1:1" x14ac:dyDescent="0.2">
      <c r="A2009" s="66"/>
    </row>
    <row r="2010" spans="1:1" x14ac:dyDescent="0.2">
      <c r="A2010" s="66"/>
    </row>
    <row r="2011" spans="1:1" x14ac:dyDescent="0.2">
      <c r="A2011" s="66"/>
    </row>
    <row r="2012" spans="1:1" x14ac:dyDescent="0.2">
      <c r="A2012" s="66"/>
    </row>
    <row r="2013" spans="1:1" x14ac:dyDescent="0.2">
      <c r="A2013" s="66"/>
    </row>
    <row r="2014" spans="1:1" x14ac:dyDescent="0.2">
      <c r="A2014" s="66"/>
    </row>
    <row r="2015" spans="1:1" x14ac:dyDescent="0.2">
      <c r="A2015" s="66"/>
    </row>
    <row r="2016" spans="1:1" x14ac:dyDescent="0.2">
      <c r="A2016" s="66"/>
    </row>
    <row r="2017" spans="1:1" x14ac:dyDescent="0.2">
      <c r="A2017" s="66"/>
    </row>
    <row r="2018" spans="1:1" x14ac:dyDescent="0.2">
      <c r="A2018" s="66"/>
    </row>
    <row r="2019" spans="1:1" x14ac:dyDescent="0.2">
      <c r="A2019" s="66"/>
    </row>
    <row r="2020" spans="1:1" x14ac:dyDescent="0.2">
      <c r="A2020" s="66"/>
    </row>
    <row r="2021" spans="1:1" x14ac:dyDescent="0.2">
      <c r="A2021" s="66"/>
    </row>
    <row r="2022" spans="1:1" x14ac:dyDescent="0.2">
      <c r="A2022" s="66"/>
    </row>
    <row r="2023" spans="1:1" x14ac:dyDescent="0.2">
      <c r="A2023" s="66"/>
    </row>
    <row r="2024" spans="1:1" x14ac:dyDescent="0.2">
      <c r="A2024" s="66"/>
    </row>
    <row r="2025" spans="1:1" x14ac:dyDescent="0.2">
      <c r="A2025" s="66"/>
    </row>
    <row r="2026" spans="1:1" x14ac:dyDescent="0.2">
      <c r="A2026" s="66"/>
    </row>
    <row r="2027" spans="1:1" x14ac:dyDescent="0.2">
      <c r="A2027" s="66"/>
    </row>
    <row r="2028" spans="1:1" x14ac:dyDescent="0.2">
      <c r="A2028" s="66"/>
    </row>
    <row r="2029" spans="1:1" x14ac:dyDescent="0.2">
      <c r="A2029" s="66"/>
    </row>
    <row r="2030" spans="1:1" x14ac:dyDescent="0.2">
      <c r="A2030" s="66"/>
    </row>
    <row r="2031" spans="1:1" x14ac:dyDescent="0.2">
      <c r="A2031" s="66"/>
    </row>
    <row r="2032" spans="1:1" x14ac:dyDescent="0.2">
      <c r="A2032" s="66"/>
    </row>
    <row r="2033" spans="1:1" x14ac:dyDescent="0.2">
      <c r="A2033" s="66"/>
    </row>
    <row r="2034" spans="1:1" x14ac:dyDescent="0.2">
      <c r="A2034" s="66"/>
    </row>
    <row r="2035" spans="1:1" x14ac:dyDescent="0.2">
      <c r="A2035" s="66"/>
    </row>
    <row r="2036" spans="1:1" x14ac:dyDescent="0.2">
      <c r="A2036" s="66"/>
    </row>
    <row r="2037" spans="1:1" x14ac:dyDescent="0.2">
      <c r="A2037" s="66"/>
    </row>
    <row r="2038" spans="1:1" x14ac:dyDescent="0.2">
      <c r="A2038" s="66"/>
    </row>
    <row r="2039" spans="1:1" x14ac:dyDescent="0.2">
      <c r="A2039" s="66"/>
    </row>
    <row r="2040" spans="1:1" x14ac:dyDescent="0.2">
      <c r="A2040" s="66"/>
    </row>
    <row r="2041" spans="1:1" x14ac:dyDescent="0.2">
      <c r="A2041" s="66"/>
    </row>
    <row r="2042" spans="1:1" x14ac:dyDescent="0.2">
      <c r="A2042" s="66"/>
    </row>
    <row r="2043" spans="1:1" x14ac:dyDescent="0.2">
      <c r="A2043" s="66"/>
    </row>
    <row r="2044" spans="1:1" x14ac:dyDescent="0.2">
      <c r="A2044" s="66"/>
    </row>
    <row r="2045" spans="1:1" x14ac:dyDescent="0.2">
      <c r="A2045" s="66"/>
    </row>
    <row r="2046" spans="1:1" x14ac:dyDescent="0.2">
      <c r="A2046" s="66"/>
    </row>
    <row r="2047" spans="1:1" x14ac:dyDescent="0.2">
      <c r="A2047" s="66"/>
    </row>
    <row r="2048" spans="1:1" x14ac:dyDescent="0.2">
      <c r="A2048" s="66"/>
    </row>
    <row r="2049" spans="1:1" x14ac:dyDescent="0.2">
      <c r="A2049" s="66"/>
    </row>
    <row r="2050" spans="1:1" x14ac:dyDescent="0.2">
      <c r="A2050" s="66"/>
    </row>
    <row r="2051" spans="1:1" x14ac:dyDescent="0.2">
      <c r="A2051" s="66"/>
    </row>
    <row r="2052" spans="1:1" x14ac:dyDescent="0.2">
      <c r="A2052" s="66"/>
    </row>
    <row r="2053" spans="1:1" x14ac:dyDescent="0.2">
      <c r="A2053" s="66"/>
    </row>
    <row r="2054" spans="1:1" x14ac:dyDescent="0.2">
      <c r="A2054" s="66"/>
    </row>
    <row r="2055" spans="1:1" x14ac:dyDescent="0.2">
      <c r="A2055" s="66"/>
    </row>
    <row r="2056" spans="1:1" x14ac:dyDescent="0.2">
      <c r="A2056" s="66"/>
    </row>
    <row r="2057" spans="1:1" x14ac:dyDescent="0.2">
      <c r="A2057" s="66"/>
    </row>
    <row r="2058" spans="1:1" x14ac:dyDescent="0.2">
      <c r="A2058" s="66"/>
    </row>
    <row r="2059" spans="1:1" x14ac:dyDescent="0.2">
      <c r="A2059" s="66"/>
    </row>
    <row r="2060" spans="1:1" x14ac:dyDescent="0.2">
      <c r="A2060" s="66"/>
    </row>
    <row r="2061" spans="1:1" x14ac:dyDescent="0.2">
      <c r="A2061" s="66"/>
    </row>
    <row r="2062" spans="1:1" x14ac:dyDescent="0.2">
      <c r="A2062" s="66"/>
    </row>
    <row r="2063" spans="1:1" x14ac:dyDescent="0.2">
      <c r="A2063" s="66"/>
    </row>
    <row r="2064" spans="1:1" x14ac:dyDescent="0.2">
      <c r="A2064" s="66"/>
    </row>
    <row r="2065" spans="1:1" x14ac:dyDescent="0.2">
      <c r="A2065" s="66"/>
    </row>
    <row r="2066" spans="1:1" x14ac:dyDescent="0.2">
      <c r="A2066" s="66"/>
    </row>
    <row r="2067" spans="1:1" x14ac:dyDescent="0.2">
      <c r="A2067" s="66"/>
    </row>
    <row r="2068" spans="1:1" x14ac:dyDescent="0.2">
      <c r="A2068" s="66"/>
    </row>
    <row r="2069" spans="1:1" x14ac:dyDescent="0.2">
      <c r="A2069" s="66"/>
    </row>
    <row r="2070" spans="1:1" x14ac:dyDescent="0.2">
      <c r="A2070" s="66"/>
    </row>
    <row r="2071" spans="1:1" x14ac:dyDescent="0.2">
      <c r="A2071" s="66"/>
    </row>
    <row r="2072" spans="1:1" x14ac:dyDescent="0.2">
      <c r="A2072" s="66"/>
    </row>
    <row r="2073" spans="1:1" x14ac:dyDescent="0.2">
      <c r="A2073" s="66"/>
    </row>
    <row r="2074" spans="1:1" x14ac:dyDescent="0.2">
      <c r="A2074" s="66"/>
    </row>
    <row r="2075" spans="1:1" x14ac:dyDescent="0.2">
      <c r="A2075" s="66"/>
    </row>
    <row r="2076" spans="1:1" x14ac:dyDescent="0.2">
      <c r="A2076" s="66"/>
    </row>
    <row r="2077" spans="1:1" x14ac:dyDescent="0.2">
      <c r="A2077" s="66"/>
    </row>
    <row r="2078" spans="1:1" x14ac:dyDescent="0.2">
      <c r="A2078" s="66"/>
    </row>
    <row r="2079" spans="1:1" x14ac:dyDescent="0.2">
      <c r="A2079" s="66"/>
    </row>
    <row r="2080" spans="1:1" x14ac:dyDescent="0.2">
      <c r="A2080" s="66"/>
    </row>
    <row r="2081" spans="1:1" x14ac:dyDescent="0.2">
      <c r="A2081" s="66"/>
    </row>
    <row r="2082" spans="1:1" x14ac:dyDescent="0.2">
      <c r="A2082" s="66"/>
    </row>
    <row r="2083" spans="1:1" x14ac:dyDescent="0.2">
      <c r="A2083" s="66"/>
    </row>
    <row r="2084" spans="1:1" x14ac:dyDescent="0.2">
      <c r="A2084" s="66"/>
    </row>
    <row r="2085" spans="1:1" x14ac:dyDescent="0.2">
      <c r="A2085" s="66"/>
    </row>
    <row r="2086" spans="1:1" x14ac:dyDescent="0.2">
      <c r="A2086" s="66"/>
    </row>
    <row r="2087" spans="1:1" x14ac:dyDescent="0.2">
      <c r="A2087" s="66"/>
    </row>
    <row r="2088" spans="1:1" x14ac:dyDescent="0.2">
      <c r="A2088" s="66"/>
    </row>
    <row r="2089" spans="1:1" x14ac:dyDescent="0.2">
      <c r="A2089" s="66"/>
    </row>
    <row r="2090" spans="1:1" x14ac:dyDescent="0.2">
      <c r="A2090" s="66"/>
    </row>
    <row r="2091" spans="1:1" x14ac:dyDescent="0.2">
      <c r="A2091" s="66"/>
    </row>
    <row r="2092" spans="1:1" x14ac:dyDescent="0.2">
      <c r="A2092" s="66"/>
    </row>
    <row r="2093" spans="1:1" x14ac:dyDescent="0.2">
      <c r="A2093" s="66"/>
    </row>
    <row r="2094" spans="1:1" x14ac:dyDescent="0.2">
      <c r="A2094" s="66"/>
    </row>
    <row r="2095" spans="1:1" x14ac:dyDescent="0.2">
      <c r="A2095" s="66"/>
    </row>
    <row r="2096" spans="1:1" x14ac:dyDescent="0.2">
      <c r="A2096" s="66"/>
    </row>
    <row r="2097" spans="1:1" x14ac:dyDescent="0.2">
      <c r="A2097" s="66"/>
    </row>
    <row r="2098" spans="1:1" x14ac:dyDescent="0.2">
      <c r="A2098" s="66"/>
    </row>
    <row r="2099" spans="1:1" x14ac:dyDescent="0.2">
      <c r="A2099" s="66"/>
    </row>
    <row r="2100" spans="1:1" x14ac:dyDescent="0.2">
      <c r="A2100" s="66"/>
    </row>
    <row r="2101" spans="1:1" x14ac:dyDescent="0.2">
      <c r="A2101" s="66"/>
    </row>
    <row r="2102" spans="1:1" x14ac:dyDescent="0.2">
      <c r="A2102" s="66"/>
    </row>
    <row r="2103" spans="1:1" x14ac:dyDescent="0.2">
      <c r="A2103" s="66"/>
    </row>
    <row r="2104" spans="1:1" x14ac:dyDescent="0.2">
      <c r="A2104" s="66"/>
    </row>
    <row r="2105" spans="1:1" x14ac:dyDescent="0.2">
      <c r="A2105" s="66"/>
    </row>
    <row r="2106" spans="1:1" x14ac:dyDescent="0.2">
      <c r="A2106" s="66"/>
    </row>
    <row r="2107" spans="1:1" x14ac:dyDescent="0.2">
      <c r="A2107" s="66"/>
    </row>
    <row r="2108" spans="1:1" x14ac:dyDescent="0.2">
      <c r="A2108" s="66"/>
    </row>
    <row r="2109" spans="1:1" x14ac:dyDescent="0.2">
      <c r="A2109" s="66"/>
    </row>
    <row r="2110" spans="1:1" x14ac:dyDescent="0.2">
      <c r="A2110" s="66"/>
    </row>
    <row r="2111" spans="1:1" x14ac:dyDescent="0.2">
      <c r="A2111" s="66"/>
    </row>
    <row r="2112" spans="1:1" x14ac:dyDescent="0.2">
      <c r="A2112" s="66"/>
    </row>
    <row r="2113" spans="1:1" x14ac:dyDescent="0.2">
      <c r="A2113" s="66"/>
    </row>
    <row r="2114" spans="1:1" x14ac:dyDescent="0.2">
      <c r="A2114" s="66"/>
    </row>
    <row r="2115" spans="1:1" x14ac:dyDescent="0.2">
      <c r="A2115" s="66"/>
    </row>
    <row r="2116" spans="1:1" x14ac:dyDescent="0.2">
      <c r="A2116" s="66"/>
    </row>
    <row r="2117" spans="1:1" x14ac:dyDescent="0.2">
      <c r="A2117" s="66"/>
    </row>
    <row r="2118" spans="1:1" x14ac:dyDescent="0.2">
      <c r="A2118" s="66"/>
    </row>
    <row r="2119" spans="1:1" x14ac:dyDescent="0.2">
      <c r="A2119" s="66"/>
    </row>
    <row r="2120" spans="1:1" x14ac:dyDescent="0.2">
      <c r="A2120" s="66"/>
    </row>
    <row r="2121" spans="1:1" x14ac:dyDescent="0.2">
      <c r="A2121" s="66"/>
    </row>
    <row r="2122" spans="1:1" x14ac:dyDescent="0.2">
      <c r="A2122" s="66"/>
    </row>
    <row r="2123" spans="1:1" x14ac:dyDescent="0.2">
      <c r="A2123" s="66"/>
    </row>
    <row r="2124" spans="1:1" x14ac:dyDescent="0.2">
      <c r="A2124" s="66"/>
    </row>
    <row r="2125" spans="1:1" x14ac:dyDescent="0.2">
      <c r="A2125" s="66"/>
    </row>
    <row r="2126" spans="1:1" x14ac:dyDescent="0.2">
      <c r="A2126" s="66"/>
    </row>
    <row r="2127" spans="1:1" x14ac:dyDescent="0.2">
      <c r="A2127" s="66"/>
    </row>
    <row r="2128" spans="1:1" x14ac:dyDescent="0.2">
      <c r="A2128" s="66"/>
    </row>
    <row r="2129" spans="1:1" x14ac:dyDescent="0.2">
      <c r="A2129" s="66"/>
    </row>
    <row r="2130" spans="1:1" x14ac:dyDescent="0.2">
      <c r="A2130" s="66"/>
    </row>
    <row r="2131" spans="1:1" x14ac:dyDescent="0.2">
      <c r="A2131" s="66"/>
    </row>
    <row r="2132" spans="1:1" x14ac:dyDescent="0.2">
      <c r="A2132" s="66"/>
    </row>
    <row r="2133" spans="1:1" x14ac:dyDescent="0.2">
      <c r="A2133" s="66"/>
    </row>
    <row r="2134" spans="1:1" x14ac:dyDescent="0.2">
      <c r="A2134" s="66"/>
    </row>
    <row r="2135" spans="1:1" x14ac:dyDescent="0.2">
      <c r="A2135" s="66"/>
    </row>
    <row r="2136" spans="1:1" x14ac:dyDescent="0.2">
      <c r="A2136" s="66"/>
    </row>
    <row r="2137" spans="1:1" x14ac:dyDescent="0.2">
      <c r="A2137" s="66"/>
    </row>
    <row r="2138" spans="1:1" x14ac:dyDescent="0.2">
      <c r="A2138" s="66"/>
    </row>
    <row r="2139" spans="1:1" x14ac:dyDescent="0.2">
      <c r="A2139" s="66"/>
    </row>
    <row r="2140" spans="1:1" x14ac:dyDescent="0.2">
      <c r="A2140" s="66"/>
    </row>
    <row r="2141" spans="1:1" x14ac:dyDescent="0.2">
      <c r="A2141" s="66"/>
    </row>
    <row r="2142" spans="1:1" x14ac:dyDescent="0.2">
      <c r="A2142" s="66"/>
    </row>
    <row r="2143" spans="1:1" x14ac:dyDescent="0.2">
      <c r="A2143" s="66"/>
    </row>
    <row r="2144" spans="1:1" x14ac:dyDescent="0.2">
      <c r="A2144" s="66"/>
    </row>
    <row r="2145" spans="1:1" x14ac:dyDescent="0.2">
      <c r="A2145" s="66"/>
    </row>
    <row r="2146" spans="1:1" x14ac:dyDescent="0.2">
      <c r="A2146" s="66"/>
    </row>
    <row r="2147" spans="1:1" x14ac:dyDescent="0.2">
      <c r="A2147" s="66"/>
    </row>
    <row r="2148" spans="1:1" x14ac:dyDescent="0.2">
      <c r="A2148" s="66"/>
    </row>
    <row r="2149" spans="1:1" x14ac:dyDescent="0.2">
      <c r="A2149" s="66"/>
    </row>
    <row r="2150" spans="1:1" x14ac:dyDescent="0.2">
      <c r="A2150" s="66"/>
    </row>
    <row r="2151" spans="1:1" x14ac:dyDescent="0.2">
      <c r="A2151" s="66"/>
    </row>
    <row r="2152" spans="1:1" x14ac:dyDescent="0.2">
      <c r="A2152" s="66"/>
    </row>
    <row r="2153" spans="1:1" x14ac:dyDescent="0.2">
      <c r="A2153" s="66"/>
    </row>
    <row r="2154" spans="1:1" x14ac:dyDescent="0.2">
      <c r="A2154" s="66"/>
    </row>
    <row r="2155" spans="1:1" x14ac:dyDescent="0.2">
      <c r="A2155" s="66"/>
    </row>
    <row r="2156" spans="1:1" x14ac:dyDescent="0.2">
      <c r="A2156" s="66"/>
    </row>
    <row r="2157" spans="1:1" x14ac:dyDescent="0.2">
      <c r="A2157" s="66"/>
    </row>
    <row r="2158" spans="1:1" x14ac:dyDescent="0.2">
      <c r="A2158" s="66"/>
    </row>
    <row r="2159" spans="1:1" x14ac:dyDescent="0.2">
      <c r="A2159" s="66"/>
    </row>
    <row r="2160" spans="1:1" x14ac:dyDescent="0.2">
      <c r="A2160" s="66"/>
    </row>
    <row r="2161" spans="1:1" x14ac:dyDescent="0.2">
      <c r="A2161" s="66"/>
    </row>
    <row r="2162" spans="1:1" x14ac:dyDescent="0.2">
      <c r="A2162" s="66"/>
    </row>
    <row r="2163" spans="1:1" x14ac:dyDescent="0.2">
      <c r="A2163" s="66"/>
    </row>
    <row r="2164" spans="1:1" x14ac:dyDescent="0.2">
      <c r="A2164" s="66"/>
    </row>
    <row r="2165" spans="1:1" x14ac:dyDescent="0.2">
      <c r="A2165" s="66"/>
    </row>
    <row r="2166" spans="1:1" x14ac:dyDescent="0.2">
      <c r="A2166" s="66"/>
    </row>
    <row r="2167" spans="1:1" x14ac:dyDescent="0.2">
      <c r="A2167" s="66"/>
    </row>
    <row r="2168" spans="1:1" x14ac:dyDescent="0.2">
      <c r="A2168" s="66"/>
    </row>
    <row r="2169" spans="1:1" x14ac:dyDescent="0.2">
      <c r="A2169" s="66"/>
    </row>
    <row r="2170" spans="1:1" x14ac:dyDescent="0.2">
      <c r="A2170" s="66"/>
    </row>
    <row r="2171" spans="1:1" x14ac:dyDescent="0.2">
      <c r="A2171" s="66"/>
    </row>
    <row r="2172" spans="1:1" x14ac:dyDescent="0.2">
      <c r="A2172" s="66"/>
    </row>
    <row r="2173" spans="1:1" x14ac:dyDescent="0.2">
      <c r="A2173" s="66"/>
    </row>
    <row r="2174" spans="1:1" x14ac:dyDescent="0.2">
      <c r="A2174" s="66"/>
    </row>
    <row r="2175" spans="1:1" x14ac:dyDescent="0.2">
      <c r="A2175" s="66"/>
    </row>
    <row r="2176" spans="1:1" x14ac:dyDescent="0.2">
      <c r="A2176" s="66"/>
    </row>
    <row r="2177" spans="1:1" x14ac:dyDescent="0.2">
      <c r="A2177" s="66"/>
    </row>
    <row r="2178" spans="1:1" x14ac:dyDescent="0.2">
      <c r="A2178" s="66"/>
    </row>
    <row r="2179" spans="1:1" x14ac:dyDescent="0.2">
      <c r="A2179" s="66"/>
    </row>
    <row r="2180" spans="1:1" x14ac:dyDescent="0.2">
      <c r="A2180" s="66"/>
    </row>
    <row r="2181" spans="1:1" x14ac:dyDescent="0.2">
      <c r="A2181" s="66"/>
    </row>
    <row r="2182" spans="1:1" x14ac:dyDescent="0.2">
      <c r="A2182" s="66"/>
    </row>
    <row r="2183" spans="1:1" x14ac:dyDescent="0.2">
      <c r="A2183" s="66"/>
    </row>
    <row r="2184" spans="1:1" x14ac:dyDescent="0.2">
      <c r="A2184" s="66"/>
    </row>
    <row r="2185" spans="1:1" x14ac:dyDescent="0.2">
      <c r="A2185" s="66"/>
    </row>
    <row r="2186" spans="1:1" x14ac:dyDescent="0.2">
      <c r="A2186" s="66"/>
    </row>
    <row r="2187" spans="1:1" x14ac:dyDescent="0.2">
      <c r="A2187" s="66"/>
    </row>
    <row r="2188" spans="1:1" x14ac:dyDescent="0.2">
      <c r="A2188" s="66"/>
    </row>
    <row r="2189" spans="1:1" x14ac:dyDescent="0.2">
      <c r="A2189" s="66"/>
    </row>
    <row r="2190" spans="1:1" x14ac:dyDescent="0.2">
      <c r="A2190" s="66"/>
    </row>
    <row r="2191" spans="1:1" x14ac:dyDescent="0.2">
      <c r="A2191" s="66"/>
    </row>
    <row r="2192" spans="1:1" x14ac:dyDescent="0.2">
      <c r="A2192" s="66"/>
    </row>
    <row r="2193" spans="1:1" x14ac:dyDescent="0.2">
      <c r="A2193" s="66"/>
    </row>
    <row r="2194" spans="1:1" x14ac:dyDescent="0.2">
      <c r="A2194" s="66"/>
    </row>
    <row r="2195" spans="1:1" x14ac:dyDescent="0.2">
      <c r="A2195" s="66"/>
    </row>
    <row r="2196" spans="1:1" x14ac:dyDescent="0.2">
      <c r="A2196" s="66"/>
    </row>
    <row r="2197" spans="1:1" x14ac:dyDescent="0.2">
      <c r="A2197" s="66"/>
    </row>
    <row r="2198" spans="1:1" x14ac:dyDescent="0.2">
      <c r="A2198" s="66"/>
    </row>
    <row r="2199" spans="1:1" x14ac:dyDescent="0.2">
      <c r="A2199" s="66"/>
    </row>
    <row r="2200" spans="1:1" x14ac:dyDescent="0.2">
      <c r="A2200" s="66"/>
    </row>
    <row r="2201" spans="1:1" x14ac:dyDescent="0.2">
      <c r="A2201" s="66"/>
    </row>
    <row r="2202" spans="1:1" x14ac:dyDescent="0.2">
      <c r="A2202" s="66"/>
    </row>
    <row r="2203" spans="1:1" x14ac:dyDescent="0.2">
      <c r="A2203" s="66"/>
    </row>
    <row r="2204" spans="1:1" x14ac:dyDescent="0.2">
      <c r="A2204" s="66"/>
    </row>
    <row r="2205" spans="1:1" x14ac:dyDescent="0.2">
      <c r="A2205" s="66"/>
    </row>
    <row r="2206" spans="1:1" x14ac:dyDescent="0.2">
      <c r="A2206" s="66"/>
    </row>
    <row r="2207" spans="1:1" x14ac:dyDescent="0.2">
      <c r="A2207" s="66"/>
    </row>
    <row r="2208" spans="1:1" x14ac:dyDescent="0.2">
      <c r="A2208" s="66"/>
    </row>
    <row r="2209" spans="1:1" x14ac:dyDescent="0.2">
      <c r="A2209" s="66"/>
    </row>
    <row r="2210" spans="1:1" x14ac:dyDescent="0.2">
      <c r="A2210" s="66"/>
    </row>
    <row r="2211" spans="1:1" x14ac:dyDescent="0.2">
      <c r="A2211" s="66"/>
    </row>
    <row r="2212" spans="1:1" x14ac:dyDescent="0.2">
      <c r="A2212" s="66"/>
    </row>
    <row r="2213" spans="1:1" x14ac:dyDescent="0.2">
      <c r="A2213" s="66"/>
    </row>
    <row r="2214" spans="1:1" x14ac:dyDescent="0.2">
      <c r="A2214" s="66"/>
    </row>
    <row r="2215" spans="1:1" x14ac:dyDescent="0.2">
      <c r="A2215" s="66"/>
    </row>
    <row r="2216" spans="1:1" x14ac:dyDescent="0.2">
      <c r="A2216" s="66"/>
    </row>
    <row r="2217" spans="1:1" x14ac:dyDescent="0.2">
      <c r="A2217" s="66"/>
    </row>
    <row r="2218" spans="1:1" x14ac:dyDescent="0.2">
      <c r="A2218" s="66"/>
    </row>
    <row r="2219" spans="1:1" x14ac:dyDescent="0.2">
      <c r="A2219" s="66"/>
    </row>
    <row r="2220" spans="1:1" x14ac:dyDescent="0.2">
      <c r="A2220" s="66"/>
    </row>
    <row r="2221" spans="1:1" x14ac:dyDescent="0.2">
      <c r="A2221" s="66"/>
    </row>
    <row r="2222" spans="1:1" x14ac:dyDescent="0.2">
      <c r="A2222" s="66"/>
    </row>
    <row r="2223" spans="1:1" x14ac:dyDescent="0.2">
      <c r="A2223" s="66"/>
    </row>
    <row r="2224" spans="1:1" x14ac:dyDescent="0.2">
      <c r="A2224" s="66"/>
    </row>
    <row r="2225" spans="1:1" x14ac:dyDescent="0.2">
      <c r="A2225" s="66"/>
    </row>
    <row r="2226" spans="1:1" x14ac:dyDescent="0.2">
      <c r="A2226" s="66"/>
    </row>
    <row r="2227" spans="1:1" x14ac:dyDescent="0.2">
      <c r="A2227" s="66"/>
    </row>
    <row r="2228" spans="1:1" x14ac:dyDescent="0.2">
      <c r="A2228" s="66"/>
    </row>
    <row r="2229" spans="1:1" x14ac:dyDescent="0.2">
      <c r="A2229" s="66"/>
    </row>
    <row r="2230" spans="1:1" x14ac:dyDescent="0.2">
      <c r="A2230" s="66"/>
    </row>
    <row r="2231" spans="1:1" x14ac:dyDescent="0.2">
      <c r="A2231" s="66"/>
    </row>
    <row r="2232" spans="1:1" x14ac:dyDescent="0.2">
      <c r="A2232" s="66"/>
    </row>
    <row r="2233" spans="1:1" x14ac:dyDescent="0.2">
      <c r="A2233" s="66"/>
    </row>
    <row r="2234" spans="1:1" x14ac:dyDescent="0.2">
      <c r="A2234" s="66"/>
    </row>
    <row r="2235" spans="1:1" x14ac:dyDescent="0.2">
      <c r="A2235" s="66"/>
    </row>
    <row r="2236" spans="1:1" x14ac:dyDescent="0.2">
      <c r="A2236" s="66"/>
    </row>
    <row r="2237" spans="1:1" x14ac:dyDescent="0.2">
      <c r="A2237" s="66"/>
    </row>
    <row r="2238" spans="1:1" x14ac:dyDescent="0.2">
      <c r="A2238" s="66"/>
    </row>
    <row r="2239" spans="1:1" x14ac:dyDescent="0.2">
      <c r="A2239" s="66"/>
    </row>
    <row r="2240" spans="1:1" x14ac:dyDescent="0.2">
      <c r="A2240" s="66"/>
    </row>
    <row r="2241" spans="1:1" x14ac:dyDescent="0.2">
      <c r="A2241" s="66"/>
    </row>
    <row r="2242" spans="1:1" x14ac:dyDescent="0.2">
      <c r="A2242" s="66"/>
    </row>
    <row r="2243" spans="1:1" x14ac:dyDescent="0.2">
      <c r="A2243" s="66"/>
    </row>
    <row r="2244" spans="1:1" x14ac:dyDescent="0.2">
      <c r="A2244" s="66"/>
    </row>
    <row r="2245" spans="1:1" x14ac:dyDescent="0.2">
      <c r="A2245" s="66"/>
    </row>
    <row r="2246" spans="1:1" x14ac:dyDescent="0.2">
      <c r="A2246" s="66"/>
    </row>
    <row r="2247" spans="1:1" x14ac:dyDescent="0.2">
      <c r="A2247" s="66"/>
    </row>
    <row r="2248" spans="1:1" x14ac:dyDescent="0.2">
      <c r="A2248" s="66"/>
    </row>
    <row r="2249" spans="1:1" x14ac:dyDescent="0.2">
      <c r="A2249" s="66"/>
    </row>
    <row r="2250" spans="1:1" x14ac:dyDescent="0.2">
      <c r="A2250" s="66"/>
    </row>
    <row r="2251" spans="1:1" x14ac:dyDescent="0.2">
      <c r="A2251" s="66"/>
    </row>
    <row r="2252" spans="1:1" x14ac:dyDescent="0.2">
      <c r="A2252" s="66"/>
    </row>
    <row r="2253" spans="1:1" x14ac:dyDescent="0.2">
      <c r="A2253" s="66"/>
    </row>
    <row r="2254" spans="1:1" x14ac:dyDescent="0.2">
      <c r="A2254" s="66"/>
    </row>
    <row r="2255" spans="1:1" x14ac:dyDescent="0.2">
      <c r="A2255" s="66"/>
    </row>
    <row r="2256" spans="1:1" x14ac:dyDescent="0.2">
      <c r="A2256" s="66"/>
    </row>
    <row r="2257" spans="1:1" x14ac:dyDescent="0.2">
      <c r="A2257" s="66"/>
    </row>
    <row r="2258" spans="1:1" x14ac:dyDescent="0.2">
      <c r="A2258" s="66"/>
    </row>
    <row r="2259" spans="1:1" x14ac:dyDescent="0.2">
      <c r="A2259" s="66"/>
    </row>
    <row r="2260" spans="1:1" x14ac:dyDescent="0.2">
      <c r="A2260" s="66"/>
    </row>
    <row r="2261" spans="1:1" x14ac:dyDescent="0.2">
      <c r="A2261" s="66"/>
    </row>
    <row r="2262" spans="1:1" x14ac:dyDescent="0.2">
      <c r="A2262" s="66"/>
    </row>
    <row r="2263" spans="1:1" x14ac:dyDescent="0.2">
      <c r="A2263" s="66"/>
    </row>
    <row r="2264" spans="1:1" x14ac:dyDescent="0.2">
      <c r="A2264" s="66"/>
    </row>
    <row r="2265" spans="1:1" x14ac:dyDescent="0.2">
      <c r="A2265" s="66"/>
    </row>
    <row r="2266" spans="1:1" x14ac:dyDescent="0.2">
      <c r="A2266" s="66"/>
    </row>
    <row r="2267" spans="1:1" x14ac:dyDescent="0.2">
      <c r="A2267" s="66"/>
    </row>
    <row r="2268" spans="1:1" x14ac:dyDescent="0.2">
      <c r="A2268" s="66"/>
    </row>
    <row r="2269" spans="1:1" x14ac:dyDescent="0.2">
      <c r="A2269" s="66"/>
    </row>
    <row r="2270" spans="1:1" x14ac:dyDescent="0.2">
      <c r="A2270" s="66"/>
    </row>
    <row r="2271" spans="1:1" x14ac:dyDescent="0.2">
      <c r="A2271" s="66"/>
    </row>
    <row r="2272" spans="1:1" x14ac:dyDescent="0.2">
      <c r="A2272" s="66"/>
    </row>
    <row r="2273" spans="1:1" x14ac:dyDescent="0.2">
      <c r="A2273" s="66"/>
    </row>
    <row r="2274" spans="1:1" x14ac:dyDescent="0.2">
      <c r="A2274" s="66"/>
    </row>
    <row r="2275" spans="1:1" x14ac:dyDescent="0.2">
      <c r="A2275" s="66"/>
    </row>
    <row r="2276" spans="1:1" x14ac:dyDescent="0.2">
      <c r="A2276" s="66"/>
    </row>
    <row r="2277" spans="1:1" x14ac:dyDescent="0.2">
      <c r="A2277" s="66"/>
    </row>
    <row r="2278" spans="1:1" x14ac:dyDescent="0.2">
      <c r="A2278" s="66"/>
    </row>
    <row r="2279" spans="1:1" x14ac:dyDescent="0.2">
      <c r="A2279" s="66"/>
    </row>
    <row r="2280" spans="1:1" x14ac:dyDescent="0.2">
      <c r="A2280" s="66"/>
    </row>
    <row r="2281" spans="1:1" x14ac:dyDescent="0.2">
      <c r="A2281" s="66"/>
    </row>
    <row r="2282" spans="1:1" x14ac:dyDescent="0.2">
      <c r="A2282" s="66"/>
    </row>
    <row r="2283" spans="1:1" x14ac:dyDescent="0.2">
      <c r="A2283" s="66"/>
    </row>
    <row r="2284" spans="1:1" x14ac:dyDescent="0.2">
      <c r="A2284" s="66"/>
    </row>
    <row r="2285" spans="1:1" x14ac:dyDescent="0.2">
      <c r="A2285" s="66"/>
    </row>
    <row r="2286" spans="1:1" x14ac:dyDescent="0.2">
      <c r="A2286" s="66"/>
    </row>
    <row r="2287" spans="1:1" x14ac:dyDescent="0.2">
      <c r="A2287" s="66"/>
    </row>
    <row r="2288" spans="1:1" x14ac:dyDescent="0.2">
      <c r="A2288" s="66"/>
    </row>
    <row r="2289" spans="1:1" x14ac:dyDescent="0.2">
      <c r="A2289" s="66"/>
    </row>
    <row r="2290" spans="1:1" x14ac:dyDescent="0.2">
      <c r="A2290" s="66"/>
    </row>
    <row r="2291" spans="1:1" x14ac:dyDescent="0.2">
      <c r="A2291" s="66"/>
    </row>
    <row r="2292" spans="1:1" x14ac:dyDescent="0.2">
      <c r="A2292" s="66"/>
    </row>
    <row r="2293" spans="1:1" x14ac:dyDescent="0.2">
      <c r="A2293" s="66"/>
    </row>
    <row r="2294" spans="1:1" x14ac:dyDescent="0.2">
      <c r="A2294" s="66"/>
    </row>
    <row r="2295" spans="1:1" x14ac:dyDescent="0.2">
      <c r="A2295" s="66"/>
    </row>
    <row r="2296" spans="1:1" x14ac:dyDescent="0.2">
      <c r="A2296" s="66"/>
    </row>
    <row r="2297" spans="1:1" x14ac:dyDescent="0.2">
      <c r="A2297" s="66"/>
    </row>
    <row r="2298" spans="1:1" x14ac:dyDescent="0.2">
      <c r="A2298" s="66"/>
    </row>
    <row r="2299" spans="1:1" x14ac:dyDescent="0.2">
      <c r="A2299" s="66"/>
    </row>
    <row r="2300" spans="1:1" x14ac:dyDescent="0.2">
      <c r="A2300" s="66"/>
    </row>
    <row r="2301" spans="1:1" x14ac:dyDescent="0.2">
      <c r="A2301" s="66"/>
    </row>
    <row r="2302" spans="1:1" x14ac:dyDescent="0.2">
      <c r="A2302" s="66"/>
    </row>
    <row r="2303" spans="1:1" x14ac:dyDescent="0.2">
      <c r="A2303" s="66"/>
    </row>
    <row r="2304" spans="1:1" x14ac:dyDescent="0.2">
      <c r="A2304" s="66"/>
    </row>
    <row r="2305" spans="1:1" x14ac:dyDescent="0.2">
      <c r="A2305" s="66"/>
    </row>
    <row r="2306" spans="1:1" x14ac:dyDescent="0.2">
      <c r="A2306" s="66"/>
    </row>
    <row r="2307" spans="1:1" x14ac:dyDescent="0.2">
      <c r="A2307" s="66"/>
    </row>
    <row r="2308" spans="1:1" x14ac:dyDescent="0.2">
      <c r="A2308" s="66"/>
    </row>
    <row r="2309" spans="1:1" x14ac:dyDescent="0.2">
      <c r="A2309" s="66"/>
    </row>
    <row r="2310" spans="1:1" x14ac:dyDescent="0.2">
      <c r="A2310" s="66"/>
    </row>
    <row r="2311" spans="1:1" x14ac:dyDescent="0.2">
      <c r="A2311" s="66"/>
    </row>
    <row r="2312" spans="1:1" x14ac:dyDescent="0.2">
      <c r="A2312" s="66"/>
    </row>
    <row r="2313" spans="1:1" x14ac:dyDescent="0.2">
      <c r="A2313" s="66"/>
    </row>
    <row r="2314" spans="1:1" x14ac:dyDescent="0.2">
      <c r="A2314" s="66"/>
    </row>
    <row r="2315" spans="1:1" x14ac:dyDescent="0.2">
      <c r="A2315" s="66"/>
    </row>
    <row r="2316" spans="1:1" x14ac:dyDescent="0.2">
      <c r="A2316" s="66"/>
    </row>
    <row r="2317" spans="1:1" x14ac:dyDescent="0.2">
      <c r="A2317" s="66"/>
    </row>
    <row r="2318" spans="1:1" x14ac:dyDescent="0.2">
      <c r="A2318" s="66"/>
    </row>
    <row r="2319" spans="1:1" x14ac:dyDescent="0.2">
      <c r="A2319" s="66"/>
    </row>
    <row r="2320" spans="1:1" x14ac:dyDescent="0.2">
      <c r="A2320" s="66"/>
    </row>
    <row r="2321" spans="1:1" x14ac:dyDescent="0.2">
      <c r="A2321" s="66"/>
    </row>
    <row r="2322" spans="1:1" x14ac:dyDescent="0.2">
      <c r="A2322" s="66"/>
    </row>
    <row r="2323" spans="1:1" x14ac:dyDescent="0.2">
      <c r="A2323" s="66"/>
    </row>
    <row r="2324" spans="1:1" x14ac:dyDescent="0.2">
      <c r="A2324" s="66"/>
    </row>
    <row r="2325" spans="1:1" x14ac:dyDescent="0.2">
      <c r="A2325" s="66"/>
    </row>
    <row r="2326" spans="1:1" x14ac:dyDescent="0.2">
      <c r="A2326" s="66"/>
    </row>
    <row r="2327" spans="1:1" x14ac:dyDescent="0.2">
      <c r="A2327" s="66"/>
    </row>
    <row r="2328" spans="1:1" x14ac:dyDescent="0.2">
      <c r="A2328" s="66"/>
    </row>
    <row r="2329" spans="1:1" x14ac:dyDescent="0.2">
      <c r="A2329" s="66"/>
    </row>
    <row r="2330" spans="1:1" x14ac:dyDescent="0.2">
      <c r="A2330" s="66"/>
    </row>
    <row r="2331" spans="1:1" x14ac:dyDescent="0.2">
      <c r="A2331" s="66"/>
    </row>
    <row r="2332" spans="1:1" x14ac:dyDescent="0.2">
      <c r="A2332" s="66"/>
    </row>
    <row r="2333" spans="1:1" x14ac:dyDescent="0.2">
      <c r="A2333" s="66"/>
    </row>
    <row r="2334" spans="1:1" x14ac:dyDescent="0.2">
      <c r="A2334" s="66"/>
    </row>
    <row r="2335" spans="1:1" x14ac:dyDescent="0.2">
      <c r="A2335" s="66"/>
    </row>
    <row r="2336" spans="1:1" x14ac:dyDescent="0.2">
      <c r="A2336" s="66"/>
    </row>
    <row r="2337" spans="1:1" x14ac:dyDescent="0.2">
      <c r="A2337" s="66"/>
    </row>
    <row r="2338" spans="1:1" x14ac:dyDescent="0.2">
      <c r="A2338" s="66"/>
    </row>
    <row r="2339" spans="1:1" x14ac:dyDescent="0.2">
      <c r="A2339" s="66"/>
    </row>
    <row r="2340" spans="1:1" x14ac:dyDescent="0.2">
      <c r="A2340" s="66"/>
    </row>
    <row r="2341" spans="1:1" x14ac:dyDescent="0.2">
      <c r="A2341" s="66"/>
    </row>
    <row r="2342" spans="1:1" x14ac:dyDescent="0.2">
      <c r="A2342" s="66"/>
    </row>
    <row r="2343" spans="1:1" x14ac:dyDescent="0.2">
      <c r="A2343" s="66"/>
    </row>
    <row r="2344" spans="1:1" x14ac:dyDescent="0.2">
      <c r="A2344" s="66"/>
    </row>
  </sheetData>
  <mergeCells count="26">
    <mergeCell ref="F16:F17"/>
    <mergeCell ref="G16:G17"/>
    <mergeCell ref="H16:H17"/>
    <mergeCell ref="W16:W17"/>
    <mergeCell ref="X16:X17"/>
    <mergeCell ref="J16:J17"/>
    <mergeCell ref="K16:K17"/>
    <mergeCell ref="L16:L17"/>
    <mergeCell ref="M16:M17"/>
    <mergeCell ref="N16:N17"/>
    <mergeCell ref="A4:Y4"/>
    <mergeCell ref="A15:A17"/>
    <mergeCell ref="B15:I15"/>
    <mergeCell ref="J15:Q15"/>
    <mergeCell ref="R15:Y15"/>
    <mergeCell ref="B16:B17"/>
    <mergeCell ref="C16:C17"/>
    <mergeCell ref="O16:O17"/>
    <mergeCell ref="P16:P17"/>
    <mergeCell ref="R16:R17"/>
    <mergeCell ref="S16:S17"/>
    <mergeCell ref="T16:T17"/>
    <mergeCell ref="U16:U17"/>
    <mergeCell ref="V16:V17"/>
    <mergeCell ref="D16:D17"/>
    <mergeCell ref="E16:E1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6"/>
  <sheetViews>
    <sheetView workbookViewId="0">
      <selection activeCell="M1" sqref="M1"/>
    </sheetView>
  </sheetViews>
  <sheetFormatPr defaultRowHeight="12.75" x14ac:dyDescent="0.2"/>
  <cols>
    <col min="1" max="1" width="6.28515625" style="47" customWidth="1"/>
    <col min="2" max="3" width="7.140625" style="47" customWidth="1"/>
    <col min="4" max="5" width="7.85546875" style="47" customWidth="1"/>
    <col min="6" max="11" width="8.42578125" style="47" customWidth="1"/>
    <col min="12" max="16384" width="9.140625" style="47"/>
  </cols>
  <sheetData>
    <row r="1" spans="1:13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5"/>
      <c r="K1" s="46"/>
      <c r="L1" s="46"/>
      <c r="M1" s="46"/>
    </row>
    <row r="2" spans="1:13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5"/>
      <c r="K2" s="46"/>
      <c r="L2" s="46"/>
      <c r="M2" s="46"/>
    </row>
    <row r="3" spans="1:13" ht="6.75" customHeight="1" x14ac:dyDescent="0.3">
      <c r="A3" s="48"/>
      <c r="B3" s="44"/>
      <c r="C3" s="44"/>
      <c r="D3" s="45"/>
      <c r="E3" s="45"/>
      <c r="F3" s="45"/>
      <c r="G3" s="45"/>
      <c r="H3" s="46"/>
      <c r="I3" s="46"/>
      <c r="J3" s="45"/>
      <c r="K3" s="46"/>
      <c r="L3" s="46"/>
      <c r="M3" s="46"/>
    </row>
    <row r="4" spans="1:13" ht="19.5" x14ac:dyDescent="0.3">
      <c r="A4" s="148" t="s">
        <v>167</v>
      </c>
      <c r="B4" s="75"/>
      <c r="C4" s="75"/>
      <c r="D4" s="75"/>
      <c r="E4" s="75"/>
      <c r="F4" s="75"/>
      <c r="G4" s="75"/>
      <c r="H4" s="75"/>
      <c r="I4" s="75"/>
      <c r="J4" s="75"/>
      <c r="K4" s="76"/>
      <c r="L4" s="76"/>
      <c r="M4" s="76"/>
    </row>
    <row r="5" spans="1:13" ht="5.2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7.25" x14ac:dyDescent="0.3">
      <c r="A6" s="144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 ht="15.75" x14ac:dyDescent="0.25">
      <c r="A7" s="69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6.5" thickBot="1" x14ac:dyDescent="0.3">
      <c r="A8" s="6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s="70" customFormat="1" ht="16.5" x14ac:dyDescent="0.3">
      <c r="A9" s="79"/>
      <c r="B9" s="125"/>
      <c r="C9" s="125"/>
      <c r="D9" s="126"/>
      <c r="E9" s="125"/>
      <c r="F9" s="125"/>
      <c r="G9" s="125"/>
      <c r="H9" s="125"/>
      <c r="I9" s="127" t="s">
        <v>2</v>
      </c>
      <c r="J9" s="128"/>
      <c r="K9" s="127" t="s">
        <v>3</v>
      </c>
      <c r="L9" s="129"/>
      <c r="M9" s="130" t="s">
        <v>69</v>
      </c>
    </row>
    <row r="10" spans="1:13" s="70" customFormat="1" ht="15.75" x14ac:dyDescent="0.25">
      <c r="A10" s="131" t="s">
        <v>169</v>
      </c>
      <c r="B10" s="132"/>
      <c r="C10" s="132"/>
      <c r="D10" s="133"/>
      <c r="E10" s="132"/>
      <c r="F10" s="132"/>
      <c r="G10" s="132"/>
      <c r="H10" s="132"/>
      <c r="I10" s="132">
        <v>11.9</v>
      </c>
      <c r="J10" s="134"/>
      <c r="K10" s="132">
        <v>27.82</v>
      </c>
      <c r="L10" s="133"/>
      <c r="M10" s="135">
        <v>305</v>
      </c>
    </row>
    <row r="11" spans="1:13" s="71" customFormat="1" ht="16.5" thickBot="1" x14ac:dyDescent="0.3">
      <c r="A11" s="136" t="s">
        <v>170</v>
      </c>
      <c r="B11" s="137"/>
      <c r="C11" s="137"/>
      <c r="D11" s="165"/>
      <c r="E11" s="166"/>
      <c r="F11" s="137"/>
      <c r="G11" s="137"/>
      <c r="H11" s="166"/>
      <c r="I11" s="139" t="s">
        <v>78</v>
      </c>
      <c r="J11" s="140"/>
      <c r="K11" s="139">
        <v>27.82</v>
      </c>
      <c r="L11" s="138"/>
      <c r="M11" s="141">
        <v>305</v>
      </c>
    </row>
    <row r="12" spans="1:13" ht="13.5" customHeight="1" x14ac:dyDescent="0.25">
      <c r="A12" s="6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3" ht="13.5" thickBot="1" x14ac:dyDescent="0.25">
      <c r="A13" s="72"/>
      <c r="B13" s="50"/>
      <c r="C13" s="50"/>
      <c r="D13" s="50"/>
      <c r="E13" s="50"/>
      <c r="F13" s="50"/>
      <c r="G13" s="50"/>
      <c r="H13" s="50"/>
      <c r="I13" s="50"/>
      <c r="J13" s="50"/>
      <c r="K13" s="61" t="s">
        <v>71</v>
      </c>
      <c r="L13" s="50"/>
      <c r="M13" s="50"/>
    </row>
    <row r="14" spans="1:13" ht="15.75" thickBot="1" x14ac:dyDescent="0.3">
      <c r="A14" s="526" t="s">
        <v>178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7"/>
      <c r="L14" s="528"/>
      <c r="M14" s="529"/>
    </row>
    <row r="15" spans="1:13" ht="30" customHeight="1" x14ac:dyDescent="0.2">
      <c r="A15" s="492" t="s">
        <v>30</v>
      </c>
      <c r="B15" s="530" t="s">
        <v>2</v>
      </c>
      <c r="C15" s="496" t="s">
        <v>3</v>
      </c>
      <c r="D15" s="498" t="s">
        <v>52</v>
      </c>
      <c r="E15" s="532" t="s">
        <v>166</v>
      </c>
      <c r="F15" s="501" t="s">
        <v>31</v>
      </c>
      <c r="G15" s="502"/>
      <c r="H15" s="503" t="s">
        <v>26</v>
      </c>
      <c r="I15" s="505" t="s">
        <v>51</v>
      </c>
      <c r="J15" s="503" t="s">
        <v>176</v>
      </c>
      <c r="K15" s="482" t="s">
        <v>27</v>
      </c>
      <c r="L15" s="486" t="s">
        <v>180</v>
      </c>
      <c r="M15" s="487"/>
    </row>
    <row r="16" spans="1:13" ht="30" customHeight="1" thickBot="1" x14ac:dyDescent="0.25">
      <c r="A16" s="493"/>
      <c r="B16" s="531"/>
      <c r="C16" s="497"/>
      <c r="D16" s="499"/>
      <c r="E16" s="497"/>
      <c r="F16" s="122" t="s">
        <v>48</v>
      </c>
      <c r="G16" s="123" t="s">
        <v>49</v>
      </c>
      <c r="H16" s="504"/>
      <c r="I16" s="506"/>
      <c r="J16" s="504"/>
      <c r="K16" s="483"/>
      <c r="L16" s="77" t="s">
        <v>48</v>
      </c>
      <c r="M16" s="78" t="s">
        <v>49</v>
      </c>
    </row>
    <row r="17" spans="1:13" s="63" customFormat="1" ht="16.5" customHeight="1" x14ac:dyDescent="0.2">
      <c r="A17" s="151">
        <v>2</v>
      </c>
      <c r="B17" s="110">
        <v>11.9</v>
      </c>
      <c r="C17" s="100">
        <v>27.82</v>
      </c>
      <c r="D17" s="92">
        <v>39420</v>
      </c>
      <c r="E17" s="93">
        <v>23508</v>
      </c>
      <c r="F17" s="94">
        <f t="shared" ref="F17:G80" si="0">12*(1/B17*D17)</f>
        <v>39751.260504201673</v>
      </c>
      <c r="G17" s="95">
        <f t="shared" si="0"/>
        <v>10140.043134435657</v>
      </c>
      <c r="H17" s="96">
        <f>(F17+G17)*33.8%</f>
        <v>16863.260629859415</v>
      </c>
      <c r="I17" s="95">
        <f>(F17+G17)*2%</f>
        <v>997.82607277274656</v>
      </c>
      <c r="J17" s="97">
        <v>305</v>
      </c>
      <c r="K17" s="111">
        <f>SUM(F17:J17)</f>
        <v>68057.390341269493</v>
      </c>
      <c r="L17" s="152">
        <f>ROUND(A17/B17,4)</f>
        <v>0.1681</v>
      </c>
      <c r="M17" s="153">
        <f>ROUND(A17/C17,4)</f>
        <v>7.1900000000000006E-2</v>
      </c>
    </row>
    <row r="18" spans="1:13" s="63" customFormat="1" ht="16.5" customHeight="1" x14ac:dyDescent="0.2">
      <c r="A18" s="151">
        <v>3</v>
      </c>
      <c r="B18" s="110">
        <v>11.9</v>
      </c>
      <c r="C18" s="100">
        <v>27.82</v>
      </c>
      <c r="D18" s="101">
        <v>39420</v>
      </c>
      <c r="E18" s="107">
        <v>23508</v>
      </c>
      <c r="F18" s="94">
        <f t="shared" si="0"/>
        <v>39751.260504201673</v>
      </c>
      <c r="G18" s="95">
        <f t="shared" si="0"/>
        <v>10140.043134435657</v>
      </c>
      <c r="H18" s="96">
        <f t="shared" ref="H18:H81" si="1">(F18+G18)*33.8%</f>
        <v>16863.260629859415</v>
      </c>
      <c r="I18" s="104">
        <f t="shared" ref="I18:I81" si="2">(F18+G18)*2%</f>
        <v>997.82607277274656</v>
      </c>
      <c r="J18" s="97">
        <v>305</v>
      </c>
      <c r="K18" s="111">
        <f t="shared" ref="K18:K81" si="3">SUM(F18:J18)</f>
        <v>68057.390341269493</v>
      </c>
      <c r="L18" s="152">
        <f t="shared" ref="L18:L81" si="4">ROUND(A18/B18,4)</f>
        <v>0.25209999999999999</v>
      </c>
      <c r="M18" s="153">
        <f t="shared" ref="M18:M81" si="5">ROUND(A18/C18,4)</f>
        <v>0.10780000000000001</v>
      </c>
    </row>
    <row r="19" spans="1:13" s="63" customFormat="1" ht="16.5" customHeight="1" x14ac:dyDescent="0.2">
      <c r="A19" s="151">
        <v>4</v>
      </c>
      <c r="B19" s="110">
        <v>11.9</v>
      </c>
      <c r="C19" s="100">
        <v>27.82</v>
      </c>
      <c r="D19" s="101">
        <v>39420</v>
      </c>
      <c r="E19" s="107">
        <v>23508</v>
      </c>
      <c r="F19" s="94">
        <f t="shared" si="0"/>
        <v>39751.260504201673</v>
      </c>
      <c r="G19" s="95">
        <f t="shared" si="0"/>
        <v>10140.043134435657</v>
      </c>
      <c r="H19" s="96">
        <f t="shared" si="1"/>
        <v>16863.260629859415</v>
      </c>
      <c r="I19" s="104">
        <f t="shared" si="2"/>
        <v>997.82607277274656</v>
      </c>
      <c r="J19" s="97">
        <v>305</v>
      </c>
      <c r="K19" s="111">
        <f t="shared" si="3"/>
        <v>68057.390341269493</v>
      </c>
      <c r="L19" s="152">
        <f t="shared" si="4"/>
        <v>0.33610000000000001</v>
      </c>
      <c r="M19" s="153">
        <f t="shared" si="5"/>
        <v>0.14380000000000001</v>
      </c>
    </row>
    <row r="20" spans="1:13" s="63" customFormat="1" ht="16.5" customHeight="1" x14ac:dyDescent="0.2">
      <c r="A20" s="151">
        <v>5</v>
      </c>
      <c r="B20" s="110">
        <v>11.9</v>
      </c>
      <c r="C20" s="100">
        <v>27.82</v>
      </c>
      <c r="D20" s="101">
        <v>39420</v>
      </c>
      <c r="E20" s="107">
        <v>23508</v>
      </c>
      <c r="F20" s="94">
        <f t="shared" si="0"/>
        <v>39751.260504201673</v>
      </c>
      <c r="G20" s="95">
        <f t="shared" si="0"/>
        <v>10140.043134435657</v>
      </c>
      <c r="H20" s="96">
        <f t="shared" si="1"/>
        <v>16863.260629859415</v>
      </c>
      <c r="I20" s="104">
        <f t="shared" si="2"/>
        <v>997.82607277274656</v>
      </c>
      <c r="J20" s="97">
        <v>305</v>
      </c>
      <c r="K20" s="111">
        <f t="shared" si="3"/>
        <v>68057.390341269493</v>
      </c>
      <c r="L20" s="152">
        <f t="shared" si="4"/>
        <v>0.42020000000000002</v>
      </c>
      <c r="M20" s="153">
        <f t="shared" si="5"/>
        <v>0.1797</v>
      </c>
    </row>
    <row r="21" spans="1:13" s="63" customFormat="1" ht="16.5" customHeight="1" x14ac:dyDescent="0.2">
      <c r="A21" s="151">
        <v>6</v>
      </c>
      <c r="B21" s="110">
        <v>11.9</v>
      </c>
      <c r="C21" s="100">
        <v>27.82</v>
      </c>
      <c r="D21" s="101">
        <v>39420</v>
      </c>
      <c r="E21" s="107">
        <v>23508</v>
      </c>
      <c r="F21" s="94">
        <f t="shared" si="0"/>
        <v>39751.260504201673</v>
      </c>
      <c r="G21" s="95">
        <f t="shared" si="0"/>
        <v>10140.043134435657</v>
      </c>
      <c r="H21" s="96">
        <f t="shared" si="1"/>
        <v>16863.260629859415</v>
      </c>
      <c r="I21" s="104">
        <f t="shared" si="2"/>
        <v>997.82607277274656</v>
      </c>
      <c r="J21" s="97">
        <v>305</v>
      </c>
      <c r="K21" s="111">
        <f t="shared" si="3"/>
        <v>68057.390341269493</v>
      </c>
      <c r="L21" s="152">
        <f t="shared" si="4"/>
        <v>0.50419999999999998</v>
      </c>
      <c r="M21" s="153">
        <f t="shared" si="5"/>
        <v>0.2157</v>
      </c>
    </row>
    <row r="22" spans="1:13" s="63" customFormat="1" ht="16.5" customHeight="1" x14ac:dyDescent="0.2">
      <c r="A22" s="151">
        <v>7</v>
      </c>
      <c r="B22" s="110">
        <v>11.9</v>
      </c>
      <c r="C22" s="100">
        <v>27.82</v>
      </c>
      <c r="D22" s="101">
        <v>39420</v>
      </c>
      <c r="E22" s="107">
        <v>23508</v>
      </c>
      <c r="F22" s="94">
        <f t="shared" si="0"/>
        <v>39751.260504201673</v>
      </c>
      <c r="G22" s="95">
        <f t="shared" si="0"/>
        <v>10140.043134435657</v>
      </c>
      <c r="H22" s="96">
        <f t="shared" si="1"/>
        <v>16863.260629859415</v>
      </c>
      <c r="I22" s="104">
        <f t="shared" si="2"/>
        <v>997.82607277274656</v>
      </c>
      <c r="J22" s="97">
        <v>305</v>
      </c>
      <c r="K22" s="111">
        <f t="shared" si="3"/>
        <v>68057.390341269493</v>
      </c>
      <c r="L22" s="152">
        <f t="shared" si="4"/>
        <v>0.58819999999999995</v>
      </c>
      <c r="M22" s="153">
        <f t="shared" si="5"/>
        <v>0.25159999999999999</v>
      </c>
    </row>
    <row r="23" spans="1:13" s="63" customFormat="1" ht="16.5" customHeight="1" x14ac:dyDescent="0.2">
      <c r="A23" s="151">
        <v>8</v>
      </c>
      <c r="B23" s="110">
        <v>11.9</v>
      </c>
      <c r="C23" s="100">
        <v>27.82</v>
      </c>
      <c r="D23" s="101">
        <v>39420</v>
      </c>
      <c r="E23" s="107">
        <v>23508</v>
      </c>
      <c r="F23" s="94">
        <f t="shared" si="0"/>
        <v>39751.260504201673</v>
      </c>
      <c r="G23" s="95">
        <f t="shared" si="0"/>
        <v>10140.043134435657</v>
      </c>
      <c r="H23" s="96">
        <f t="shared" si="1"/>
        <v>16863.260629859415</v>
      </c>
      <c r="I23" s="104">
        <f t="shared" si="2"/>
        <v>997.82607277274656</v>
      </c>
      <c r="J23" s="97">
        <v>305</v>
      </c>
      <c r="K23" s="111">
        <f t="shared" si="3"/>
        <v>68057.390341269493</v>
      </c>
      <c r="L23" s="152">
        <f t="shared" si="4"/>
        <v>0.67230000000000001</v>
      </c>
      <c r="M23" s="153">
        <f t="shared" si="5"/>
        <v>0.28760000000000002</v>
      </c>
    </row>
    <row r="24" spans="1:13" s="63" customFormat="1" ht="16.5" customHeight="1" x14ac:dyDescent="0.2">
      <c r="A24" s="151">
        <v>9</v>
      </c>
      <c r="B24" s="110">
        <v>11.9</v>
      </c>
      <c r="C24" s="100">
        <v>27.82</v>
      </c>
      <c r="D24" s="101">
        <v>39420</v>
      </c>
      <c r="E24" s="107">
        <v>23508</v>
      </c>
      <c r="F24" s="94">
        <f t="shared" si="0"/>
        <v>39751.260504201673</v>
      </c>
      <c r="G24" s="95">
        <f t="shared" si="0"/>
        <v>10140.043134435657</v>
      </c>
      <c r="H24" s="96">
        <f t="shared" si="1"/>
        <v>16863.260629859415</v>
      </c>
      <c r="I24" s="104">
        <f t="shared" si="2"/>
        <v>997.82607277274656</v>
      </c>
      <c r="J24" s="97">
        <v>305</v>
      </c>
      <c r="K24" s="111">
        <f t="shared" si="3"/>
        <v>68057.390341269493</v>
      </c>
      <c r="L24" s="152">
        <f t="shared" si="4"/>
        <v>0.75629999999999997</v>
      </c>
      <c r="M24" s="153">
        <f t="shared" si="5"/>
        <v>0.32350000000000001</v>
      </c>
    </row>
    <row r="25" spans="1:13" s="63" customFormat="1" ht="16.5" customHeight="1" x14ac:dyDescent="0.2">
      <c r="A25" s="154">
        <v>10</v>
      </c>
      <c r="B25" s="110">
        <v>11.9</v>
      </c>
      <c r="C25" s="100">
        <v>27.82</v>
      </c>
      <c r="D25" s="101">
        <v>39420</v>
      </c>
      <c r="E25" s="107">
        <v>23508</v>
      </c>
      <c r="F25" s="94">
        <f t="shared" si="0"/>
        <v>39751.260504201673</v>
      </c>
      <c r="G25" s="95">
        <f t="shared" si="0"/>
        <v>10140.043134435657</v>
      </c>
      <c r="H25" s="96">
        <f t="shared" si="1"/>
        <v>16863.260629859415</v>
      </c>
      <c r="I25" s="104">
        <f t="shared" si="2"/>
        <v>997.82607277274656</v>
      </c>
      <c r="J25" s="97">
        <v>305</v>
      </c>
      <c r="K25" s="111">
        <f t="shared" si="3"/>
        <v>68057.390341269493</v>
      </c>
      <c r="L25" s="152">
        <f t="shared" si="4"/>
        <v>0.84030000000000005</v>
      </c>
      <c r="M25" s="153">
        <f t="shared" si="5"/>
        <v>0.35949999999999999</v>
      </c>
    </row>
    <row r="26" spans="1:13" s="63" customFormat="1" ht="16.5" customHeight="1" x14ac:dyDescent="0.2">
      <c r="A26" s="151">
        <v>11</v>
      </c>
      <c r="B26" s="110">
        <v>11.9</v>
      </c>
      <c r="C26" s="100">
        <v>27.82</v>
      </c>
      <c r="D26" s="101">
        <v>39420</v>
      </c>
      <c r="E26" s="107">
        <v>23508</v>
      </c>
      <c r="F26" s="94">
        <f t="shared" si="0"/>
        <v>39751.260504201673</v>
      </c>
      <c r="G26" s="95">
        <f t="shared" si="0"/>
        <v>10140.043134435657</v>
      </c>
      <c r="H26" s="96">
        <f t="shared" si="1"/>
        <v>16863.260629859415</v>
      </c>
      <c r="I26" s="104">
        <f t="shared" si="2"/>
        <v>997.82607277274656</v>
      </c>
      <c r="J26" s="97">
        <v>305</v>
      </c>
      <c r="K26" s="111">
        <f t="shared" si="3"/>
        <v>68057.390341269493</v>
      </c>
      <c r="L26" s="152">
        <f t="shared" si="4"/>
        <v>0.9244</v>
      </c>
      <c r="M26" s="153">
        <f t="shared" si="5"/>
        <v>0.39539999999999997</v>
      </c>
    </row>
    <row r="27" spans="1:13" s="63" customFormat="1" ht="16.5" customHeight="1" x14ac:dyDescent="0.2">
      <c r="A27" s="151">
        <v>12</v>
      </c>
      <c r="B27" s="110">
        <v>11.9</v>
      </c>
      <c r="C27" s="100">
        <v>27.82</v>
      </c>
      <c r="D27" s="101">
        <v>39420</v>
      </c>
      <c r="E27" s="107">
        <v>23508</v>
      </c>
      <c r="F27" s="94">
        <f t="shared" si="0"/>
        <v>39751.260504201673</v>
      </c>
      <c r="G27" s="95">
        <f t="shared" si="0"/>
        <v>10140.043134435657</v>
      </c>
      <c r="H27" s="96">
        <f t="shared" si="1"/>
        <v>16863.260629859415</v>
      </c>
      <c r="I27" s="104">
        <f t="shared" si="2"/>
        <v>997.82607277274656</v>
      </c>
      <c r="J27" s="97">
        <v>305</v>
      </c>
      <c r="K27" s="111">
        <f t="shared" si="3"/>
        <v>68057.390341269493</v>
      </c>
      <c r="L27" s="152">
        <f t="shared" si="4"/>
        <v>1.0084</v>
      </c>
      <c r="M27" s="153">
        <f t="shared" si="5"/>
        <v>0.43130000000000002</v>
      </c>
    </row>
    <row r="28" spans="1:13" s="63" customFormat="1" ht="16.5" customHeight="1" x14ac:dyDescent="0.2">
      <c r="A28" s="151">
        <v>13</v>
      </c>
      <c r="B28" s="110">
        <v>11.9</v>
      </c>
      <c r="C28" s="100">
        <v>27.82</v>
      </c>
      <c r="D28" s="101">
        <v>39420</v>
      </c>
      <c r="E28" s="107">
        <v>23508</v>
      </c>
      <c r="F28" s="94">
        <f t="shared" si="0"/>
        <v>39751.260504201673</v>
      </c>
      <c r="G28" s="95">
        <f t="shared" si="0"/>
        <v>10140.043134435657</v>
      </c>
      <c r="H28" s="96">
        <f t="shared" si="1"/>
        <v>16863.260629859415</v>
      </c>
      <c r="I28" s="104">
        <f t="shared" si="2"/>
        <v>997.82607277274656</v>
      </c>
      <c r="J28" s="97">
        <v>305</v>
      </c>
      <c r="K28" s="111">
        <f t="shared" si="3"/>
        <v>68057.390341269493</v>
      </c>
      <c r="L28" s="152">
        <f t="shared" si="4"/>
        <v>1.0924</v>
      </c>
      <c r="M28" s="153">
        <f t="shared" si="5"/>
        <v>0.46729999999999999</v>
      </c>
    </row>
    <row r="29" spans="1:13" s="63" customFormat="1" ht="16.5" customHeight="1" x14ac:dyDescent="0.2">
      <c r="A29" s="151">
        <v>14</v>
      </c>
      <c r="B29" s="110">
        <v>11.9</v>
      </c>
      <c r="C29" s="100">
        <v>27.82</v>
      </c>
      <c r="D29" s="101">
        <v>39420</v>
      </c>
      <c r="E29" s="107">
        <v>23508</v>
      </c>
      <c r="F29" s="94">
        <f t="shared" si="0"/>
        <v>39751.260504201673</v>
      </c>
      <c r="G29" s="95">
        <f t="shared" si="0"/>
        <v>10140.043134435657</v>
      </c>
      <c r="H29" s="96">
        <f t="shared" si="1"/>
        <v>16863.260629859415</v>
      </c>
      <c r="I29" s="104">
        <f t="shared" si="2"/>
        <v>997.82607277274656</v>
      </c>
      <c r="J29" s="97">
        <v>305</v>
      </c>
      <c r="K29" s="111">
        <f t="shared" si="3"/>
        <v>68057.390341269493</v>
      </c>
      <c r="L29" s="152">
        <f t="shared" si="4"/>
        <v>1.1765000000000001</v>
      </c>
      <c r="M29" s="153">
        <f t="shared" si="5"/>
        <v>0.50319999999999998</v>
      </c>
    </row>
    <row r="30" spans="1:13" s="63" customFormat="1" ht="16.5" customHeight="1" x14ac:dyDescent="0.2">
      <c r="A30" s="151">
        <v>15</v>
      </c>
      <c r="B30" s="110">
        <v>11.9</v>
      </c>
      <c r="C30" s="100">
        <v>27.82</v>
      </c>
      <c r="D30" s="101">
        <v>39420</v>
      </c>
      <c r="E30" s="107">
        <v>23508</v>
      </c>
      <c r="F30" s="94">
        <f t="shared" si="0"/>
        <v>39751.260504201673</v>
      </c>
      <c r="G30" s="95">
        <f t="shared" si="0"/>
        <v>10140.043134435657</v>
      </c>
      <c r="H30" s="96">
        <f t="shared" si="1"/>
        <v>16863.260629859415</v>
      </c>
      <c r="I30" s="104">
        <f t="shared" si="2"/>
        <v>997.82607277274656</v>
      </c>
      <c r="J30" s="97">
        <v>305</v>
      </c>
      <c r="K30" s="111">
        <f t="shared" si="3"/>
        <v>68057.390341269493</v>
      </c>
      <c r="L30" s="152">
        <f t="shared" si="4"/>
        <v>1.2605</v>
      </c>
      <c r="M30" s="153">
        <f t="shared" si="5"/>
        <v>0.53920000000000001</v>
      </c>
    </row>
    <row r="31" spans="1:13" s="63" customFormat="1" ht="16.5" customHeight="1" x14ac:dyDescent="0.2">
      <c r="A31" s="151">
        <v>16</v>
      </c>
      <c r="B31" s="110">
        <v>11.9</v>
      </c>
      <c r="C31" s="100">
        <v>27.82</v>
      </c>
      <c r="D31" s="101">
        <v>39420</v>
      </c>
      <c r="E31" s="107">
        <v>23508</v>
      </c>
      <c r="F31" s="94">
        <f t="shared" si="0"/>
        <v>39751.260504201673</v>
      </c>
      <c r="G31" s="95">
        <f t="shared" si="0"/>
        <v>10140.043134435657</v>
      </c>
      <c r="H31" s="96">
        <f t="shared" si="1"/>
        <v>16863.260629859415</v>
      </c>
      <c r="I31" s="104">
        <f t="shared" si="2"/>
        <v>997.82607277274656</v>
      </c>
      <c r="J31" s="97">
        <v>305</v>
      </c>
      <c r="K31" s="111">
        <f t="shared" si="3"/>
        <v>68057.390341269493</v>
      </c>
      <c r="L31" s="152">
        <f t="shared" si="4"/>
        <v>1.3445</v>
      </c>
      <c r="M31" s="153">
        <f t="shared" si="5"/>
        <v>0.57509999999999994</v>
      </c>
    </row>
    <row r="32" spans="1:13" s="63" customFormat="1" ht="16.5" customHeight="1" x14ac:dyDescent="0.2">
      <c r="A32" s="151">
        <v>17</v>
      </c>
      <c r="B32" s="110">
        <v>11.9</v>
      </c>
      <c r="C32" s="100">
        <v>27.82</v>
      </c>
      <c r="D32" s="101">
        <v>39420</v>
      </c>
      <c r="E32" s="107">
        <v>23508</v>
      </c>
      <c r="F32" s="94">
        <f t="shared" si="0"/>
        <v>39751.260504201673</v>
      </c>
      <c r="G32" s="95">
        <f t="shared" si="0"/>
        <v>10140.043134435657</v>
      </c>
      <c r="H32" s="96">
        <f t="shared" si="1"/>
        <v>16863.260629859415</v>
      </c>
      <c r="I32" s="104">
        <f t="shared" si="2"/>
        <v>997.82607277274656</v>
      </c>
      <c r="J32" s="97">
        <v>305</v>
      </c>
      <c r="K32" s="111">
        <f t="shared" si="3"/>
        <v>68057.390341269493</v>
      </c>
      <c r="L32" s="152">
        <f t="shared" si="4"/>
        <v>1.4286000000000001</v>
      </c>
      <c r="M32" s="153">
        <f t="shared" si="5"/>
        <v>0.61109999999999998</v>
      </c>
    </row>
    <row r="33" spans="1:13" s="63" customFormat="1" ht="16.5" customHeight="1" x14ac:dyDescent="0.2">
      <c r="A33" s="151">
        <v>18</v>
      </c>
      <c r="B33" s="110">
        <v>11.9</v>
      </c>
      <c r="C33" s="100">
        <v>27.82</v>
      </c>
      <c r="D33" s="101">
        <v>39420</v>
      </c>
      <c r="E33" s="107">
        <v>23508</v>
      </c>
      <c r="F33" s="94">
        <f t="shared" si="0"/>
        <v>39751.260504201673</v>
      </c>
      <c r="G33" s="95">
        <f t="shared" si="0"/>
        <v>10140.043134435657</v>
      </c>
      <c r="H33" s="96">
        <f t="shared" si="1"/>
        <v>16863.260629859415</v>
      </c>
      <c r="I33" s="104">
        <f t="shared" si="2"/>
        <v>997.82607277274656</v>
      </c>
      <c r="J33" s="97">
        <v>305</v>
      </c>
      <c r="K33" s="111">
        <f t="shared" si="3"/>
        <v>68057.390341269493</v>
      </c>
      <c r="L33" s="152">
        <f t="shared" si="4"/>
        <v>1.5125999999999999</v>
      </c>
      <c r="M33" s="153">
        <f t="shared" si="5"/>
        <v>0.64700000000000002</v>
      </c>
    </row>
    <row r="34" spans="1:13" s="63" customFormat="1" ht="16.5" customHeight="1" x14ac:dyDescent="0.2">
      <c r="A34" s="151">
        <v>19</v>
      </c>
      <c r="B34" s="110">
        <v>11.9</v>
      </c>
      <c r="C34" s="100">
        <v>27.82</v>
      </c>
      <c r="D34" s="101">
        <v>39420</v>
      </c>
      <c r="E34" s="107">
        <v>23508</v>
      </c>
      <c r="F34" s="94">
        <f t="shared" si="0"/>
        <v>39751.260504201673</v>
      </c>
      <c r="G34" s="95">
        <f t="shared" si="0"/>
        <v>10140.043134435657</v>
      </c>
      <c r="H34" s="96">
        <f t="shared" si="1"/>
        <v>16863.260629859415</v>
      </c>
      <c r="I34" s="104">
        <f t="shared" si="2"/>
        <v>997.82607277274656</v>
      </c>
      <c r="J34" s="97">
        <v>305</v>
      </c>
      <c r="K34" s="111">
        <f t="shared" si="3"/>
        <v>68057.390341269493</v>
      </c>
      <c r="L34" s="152">
        <f t="shared" si="4"/>
        <v>1.5966</v>
      </c>
      <c r="M34" s="153">
        <f t="shared" si="5"/>
        <v>0.68300000000000005</v>
      </c>
    </row>
    <row r="35" spans="1:13" s="63" customFormat="1" ht="16.5" customHeight="1" x14ac:dyDescent="0.2">
      <c r="A35" s="154">
        <v>20</v>
      </c>
      <c r="B35" s="110">
        <v>11.9</v>
      </c>
      <c r="C35" s="100">
        <v>27.82</v>
      </c>
      <c r="D35" s="101">
        <v>39420</v>
      </c>
      <c r="E35" s="107">
        <v>23508</v>
      </c>
      <c r="F35" s="94">
        <f t="shared" si="0"/>
        <v>39751.260504201673</v>
      </c>
      <c r="G35" s="95">
        <f t="shared" si="0"/>
        <v>10140.043134435657</v>
      </c>
      <c r="H35" s="96">
        <f t="shared" si="1"/>
        <v>16863.260629859415</v>
      </c>
      <c r="I35" s="104">
        <f t="shared" si="2"/>
        <v>997.82607277274656</v>
      </c>
      <c r="J35" s="97">
        <v>305</v>
      </c>
      <c r="K35" s="111">
        <f t="shared" si="3"/>
        <v>68057.390341269493</v>
      </c>
      <c r="L35" s="152">
        <f t="shared" si="4"/>
        <v>1.6807000000000001</v>
      </c>
      <c r="M35" s="153">
        <f t="shared" si="5"/>
        <v>0.71889999999999998</v>
      </c>
    </row>
    <row r="36" spans="1:13" s="63" customFormat="1" ht="16.5" customHeight="1" x14ac:dyDescent="0.2">
      <c r="A36" s="151">
        <v>21</v>
      </c>
      <c r="B36" s="110">
        <v>11.9</v>
      </c>
      <c r="C36" s="100">
        <v>27.82</v>
      </c>
      <c r="D36" s="101">
        <v>39420</v>
      </c>
      <c r="E36" s="107">
        <v>23508</v>
      </c>
      <c r="F36" s="94">
        <f t="shared" si="0"/>
        <v>39751.260504201673</v>
      </c>
      <c r="G36" s="95">
        <f t="shared" si="0"/>
        <v>10140.043134435657</v>
      </c>
      <c r="H36" s="96">
        <f t="shared" si="1"/>
        <v>16863.260629859415</v>
      </c>
      <c r="I36" s="104">
        <f t="shared" si="2"/>
        <v>997.82607277274656</v>
      </c>
      <c r="J36" s="97">
        <v>305</v>
      </c>
      <c r="K36" s="111">
        <f t="shared" si="3"/>
        <v>68057.390341269493</v>
      </c>
      <c r="L36" s="152">
        <f t="shared" si="4"/>
        <v>1.7646999999999999</v>
      </c>
      <c r="M36" s="153">
        <f t="shared" si="5"/>
        <v>0.75490000000000002</v>
      </c>
    </row>
    <row r="37" spans="1:13" s="63" customFormat="1" ht="16.5" customHeight="1" x14ac:dyDescent="0.2">
      <c r="A37" s="151">
        <v>22</v>
      </c>
      <c r="B37" s="110">
        <v>11.9</v>
      </c>
      <c r="C37" s="100">
        <v>27.82</v>
      </c>
      <c r="D37" s="101">
        <v>39420</v>
      </c>
      <c r="E37" s="107">
        <v>23508</v>
      </c>
      <c r="F37" s="94">
        <f t="shared" si="0"/>
        <v>39751.260504201673</v>
      </c>
      <c r="G37" s="95">
        <f t="shared" si="0"/>
        <v>10140.043134435657</v>
      </c>
      <c r="H37" s="96">
        <f t="shared" si="1"/>
        <v>16863.260629859415</v>
      </c>
      <c r="I37" s="104">
        <f t="shared" si="2"/>
        <v>997.82607277274656</v>
      </c>
      <c r="J37" s="97">
        <v>305</v>
      </c>
      <c r="K37" s="111">
        <f t="shared" si="3"/>
        <v>68057.390341269493</v>
      </c>
      <c r="L37" s="152">
        <f t="shared" si="4"/>
        <v>1.8487</v>
      </c>
      <c r="M37" s="153">
        <f t="shared" si="5"/>
        <v>0.79079999999999995</v>
      </c>
    </row>
    <row r="38" spans="1:13" s="63" customFormat="1" ht="16.5" customHeight="1" x14ac:dyDescent="0.2">
      <c r="A38" s="151">
        <v>23</v>
      </c>
      <c r="B38" s="110">
        <v>11.9</v>
      </c>
      <c r="C38" s="100">
        <v>27.82</v>
      </c>
      <c r="D38" s="101">
        <v>39420</v>
      </c>
      <c r="E38" s="107">
        <v>23508</v>
      </c>
      <c r="F38" s="94">
        <f t="shared" si="0"/>
        <v>39751.260504201673</v>
      </c>
      <c r="G38" s="95">
        <f t="shared" si="0"/>
        <v>10140.043134435657</v>
      </c>
      <c r="H38" s="96">
        <f t="shared" si="1"/>
        <v>16863.260629859415</v>
      </c>
      <c r="I38" s="104">
        <f t="shared" si="2"/>
        <v>997.82607277274656</v>
      </c>
      <c r="J38" s="97">
        <v>305</v>
      </c>
      <c r="K38" s="111">
        <f t="shared" si="3"/>
        <v>68057.390341269493</v>
      </c>
      <c r="L38" s="152">
        <f t="shared" si="4"/>
        <v>1.9328000000000001</v>
      </c>
      <c r="M38" s="153">
        <f t="shared" si="5"/>
        <v>0.82669999999999999</v>
      </c>
    </row>
    <row r="39" spans="1:13" s="63" customFormat="1" ht="16.5" customHeight="1" x14ac:dyDescent="0.2">
      <c r="A39" s="151">
        <v>24</v>
      </c>
      <c r="B39" s="110">
        <v>11.9</v>
      </c>
      <c r="C39" s="100">
        <v>27.82</v>
      </c>
      <c r="D39" s="101">
        <v>39420</v>
      </c>
      <c r="E39" s="107">
        <v>23508</v>
      </c>
      <c r="F39" s="94">
        <f t="shared" si="0"/>
        <v>39751.260504201673</v>
      </c>
      <c r="G39" s="95">
        <f t="shared" si="0"/>
        <v>10140.043134435657</v>
      </c>
      <c r="H39" s="96">
        <f t="shared" si="1"/>
        <v>16863.260629859415</v>
      </c>
      <c r="I39" s="104">
        <f t="shared" si="2"/>
        <v>997.82607277274656</v>
      </c>
      <c r="J39" s="97">
        <v>305</v>
      </c>
      <c r="K39" s="111">
        <f t="shared" si="3"/>
        <v>68057.390341269493</v>
      </c>
      <c r="L39" s="152">
        <f t="shared" si="4"/>
        <v>2.0167999999999999</v>
      </c>
      <c r="M39" s="153">
        <f t="shared" si="5"/>
        <v>0.86270000000000002</v>
      </c>
    </row>
    <row r="40" spans="1:13" s="63" customFormat="1" ht="16.5" customHeight="1" x14ac:dyDescent="0.2">
      <c r="A40" s="151">
        <v>25</v>
      </c>
      <c r="B40" s="110">
        <v>11.9</v>
      </c>
      <c r="C40" s="100">
        <v>27.82</v>
      </c>
      <c r="D40" s="101">
        <v>39420</v>
      </c>
      <c r="E40" s="107">
        <v>23508</v>
      </c>
      <c r="F40" s="94">
        <f t="shared" si="0"/>
        <v>39751.260504201673</v>
      </c>
      <c r="G40" s="95">
        <f t="shared" si="0"/>
        <v>10140.043134435657</v>
      </c>
      <c r="H40" s="96">
        <f t="shared" si="1"/>
        <v>16863.260629859415</v>
      </c>
      <c r="I40" s="104">
        <f t="shared" si="2"/>
        <v>997.82607277274656</v>
      </c>
      <c r="J40" s="97">
        <v>305</v>
      </c>
      <c r="K40" s="111">
        <f t="shared" si="3"/>
        <v>68057.390341269493</v>
      </c>
      <c r="L40" s="152">
        <f t="shared" si="4"/>
        <v>2.1008</v>
      </c>
      <c r="M40" s="153">
        <f t="shared" si="5"/>
        <v>0.89859999999999995</v>
      </c>
    </row>
    <row r="41" spans="1:13" s="63" customFormat="1" ht="16.5" customHeight="1" x14ac:dyDescent="0.2">
      <c r="A41" s="151">
        <v>26</v>
      </c>
      <c r="B41" s="110">
        <v>11.9</v>
      </c>
      <c r="C41" s="100">
        <v>27.82</v>
      </c>
      <c r="D41" s="101">
        <v>39420</v>
      </c>
      <c r="E41" s="107">
        <v>23508</v>
      </c>
      <c r="F41" s="94">
        <f t="shared" si="0"/>
        <v>39751.260504201673</v>
      </c>
      <c r="G41" s="95">
        <f t="shared" si="0"/>
        <v>10140.043134435657</v>
      </c>
      <c r="H41" s="96">
        <f t="shared" si="1"/>
        <v>16863.260629859415</v>
      </c>
      <c r="I41" s="104">
        <f t="shared" si="2"/>
        <v>997.82607277274656</v>
      </c>
      <c r="J41" s="97">
        <v>305</v>
      </c>
      <c r="K41" s="111">
        <f t="shared" si="3"/>
        <v>68057.390341269493</v>
      </c>
      <c r="L41" s="152">
        <f t="shared" si="4"/>
        <v>2.1848999999999998</v>
      </c>
      <c r="M41" s="153">
        <f t="shared" si="5"/>
        <v>0.93459999999999999</v>
      </c>
    </row>
    <row r="42" spans="1:13" s="63" customFormat="1" ht="16.5" customHeight="1" x14ac:dyDescent="0.2">
      <c r="A42" s="151">
        <v>27</v>
      </c>
      <c r="B42" s="110">
        <v>11.9</v>
      </c>
      <c r="C42" s="100">
        <v>27.82</v>
      </c>
      <c r="D42" s="101">
        <v>39420</v>
      </c>
      <c r="E42" s="107">
        <v>23508</v>
      </c>
      <c r="F42" s="94">
        <f t="shared" si="0"/>
        <v>39751.260504201673</v>
      </c>
      <c r="G42" s="95">
        <f t="shared" si="0"/>
        <v>10140.043134435657</v>
      </c>
      <c r="H42" s="96">
        <f t="shared" si="1"/>
        <v>16863.260629859415</v>
      </c>
      <c r="I42" s="104">
        <f t="shared" si="2"/>
        <v>997.82607277274656</v>
      </c>
      <c r="J42" s="97">
        <v>305</v>
      </c>
      <c r="K42" s="111">
        <f t="shared" si="3"/>
        <v>68057.390341269493</v>
      </c>
      <c r="L42" s="152">
        <f t="shared" si="4"/>
        <v>2.2688999999999999</v>
      </c>
      <c r="M42" s="153">
        <f t="shared" si="5"/>
        <v>0.97050000000000003</v>
      </c>
    </row>
    <row r="43" spans="1:13" s="63" customFormat="1" ht="16.5" customHeight="1" x14ac:dyDescent="0.2">
      <c r="A43" s="151">
        <v>28</v>
      </c>
      <c r="B43" s="110">
        <v>11.9</v>
      </c>
      <c r="C43" s="100">
        <v>27.82</v>
      </c>
      <c r="D43" s="101">
        <v>39420</v>
      </c>
      <c r="E43" s="107">
        <v>23508</v>
      </c>
      <c r="F43" s="94">
        <f t="shared" si="0"/>
        <v>39751.260504201673</v>
      </c>
      <c r="G43" s="95">
        <f t="shared" si="0"/>
        <v>10140.043134435657</v>
      </c>
      <c r="H43" s="96">
        <f t="shared" si="1"/>
        <v>16863.260629859415</v>
      </c>
      <c r="I43" s="104">
        <f t="shared" si="2"/>
        <v>997.82607277274656</v>
      </c>
      <c r="J43" s="97">
        <v>305</v>
      </c>
      <c r="K43" s="111">
        <f t="shared" si="3"/>
        <v>68057.390341269493</v>
      </c>
      <c r="L43" s="152">
        <f t="shared" si="4"/>
        <v>2.3529</v>
      </c>
      <c r="M43" s="153">
        <f t="shared" si="5"/>
        <v>1.0065</v>
      </c>
    </row>
    <row r="44" spans="1:13" s="63" customFormat="1" ht="16.5" customHeight="1" x14ac:dyDescent="0.2">
      <c r="A44" s="151">
        <v>29</v>
      </c>
      <c r="B44" s="110">
        <v>11.9</v>
      </c>
      <c r="C44" s="100">
        <v>27.82</v>
      </c>
      <c r="D44" s="101">
        <v>39420</v>
      </c>
      <c r="E44" s="107">
        <v>23508</v>
      </c>
      <c r="F44" s="94">
        <f t="shared" si="0"/>
        <v>39751.260504201673</v>
      </c>
      <c r="G44" s="95">
        <f t="shared" si="0"/>
        <v>10140.043134435657</v>
      </c>
      <c r="H44" s="96">
        <f t="shared" si="1"/>
        <v>16863.260629859415</v>
      </c>
      <c r="I44" s="104">
        <f t="shared" si="2"/>
        <v>997.82607277274656</v>
      </c>
      <c r="J44" s="97">
        <v>305</v>
      </c>
      <c r="K44" s="111">
        <f t="shared" si="3"/>
        <v>68057.390341269493</v>
      </c>
      <c r="L44" s="152">
        <f t="shared" si="4"/>
        <v>2.4369999999999998</v>
      </c>
      <c r="M44" s="153">
        <f t="shared" si="5"/>
        <v>1.0424</v>
      </c>
    </row>
    <row r="45" spans="1:13" s="63" customFormat="1" ht="16.5" customHeight="1" x14ac:dyDescent="0.2">
      <c r="A45" s="154">
        <v>30</v>
      </c>
      <c r="B45" s="110">
        <v>11.9</v>
      </c>
      <c r="C45" s="100">
        <v>27.82</v>
      </c>
      <c r="D45" s="101">
        <v>39420</v>
      </c>
      <c r="E45" s="107">
        <v>23508</v>
      </c>
      <c r="F45" s="94">
        <f t="shared" si="0"/>
        <v>39751.260504201673</v>
      </c>
      <c r="G45" s="95">
        <f t="shared" si="0"/>
        <v>10140.043134435657</v>
      </c>
      <c r="H45" s="96">
        <f t="shared" si="1"/>
        <v>16863.260629859415</v>
      </c>
      <c r="I45" s="104">
        <f t="shared" si="2"/>
        <v>997.82607277274656</v>
      </c>
      <c r="J45" s="97">
        <v>305</v>
      </c>
      <c r="K45" s="111">
        <f t="shared" si="3"/>
        <v>68057.390341269493</v>
      </c>
      <c r="L45" s="152">
        <f t="shared" si="4"/>
        <v>2.5209999999999999</v>
      </c>
      <c r="M45" s="153">
        <f t="shared" si="5"/>
        <v>1.0784</v>
      </c>
    </row>
    <row r="46" spans="1:13" s="63" customFormat="1" ht="16.5" customHeight="1" x14ac:dyDescent="0.2">
      <c r="A46" s="151">
        <v>31</v>
      </c>
      <c r="B46" s="110">
        <v>11.9</v>
      </c>
      <c r="C46" s="100">
        <v>27.82</v>
      </c>
      <c r="D46" s="106">
        <v>39420</v>
      </c>
      <c r="E46" s="107">
        <v>23508</v>
      </c>
      <c r="F46" s="94">
        <f t="shared" si="0"/>
        <v>39751.260504201673</v>
      </c>
      <c r="G46" s="95">
        <f t="shared" si="0"/>
        <v>10140.043134435657</v>
      </c>
      <c r="H46" s="96">
        <f t="shared" si="1"/>
        <v>16863.260629859415</v>
      </c>
      <c r="I46" s="104">
        <f t="shared" si="2"/>
        <v>997.82607277274656</v>
      </c>
      <c r="J46" s="97">
        <v>305</v>
      </c>
      <c r="K46" s="111">
        <f t="shared" si="3"/>
        <v>68057.390341269493</v>
      </c>
      <c r="L46" s="152">
        <f t="shared" si="4"/>
        <v>2.605</v>
      </c>
      <c r="M46" s="153">
        <f t="shared" si="5"/>
        <v>1.1143000000000001</v>
      </c>
    </row>
    <row r="47" spans="1:13" s="63" customFormat="1" ht="16.5" customHeight="1" x14ac:dyDescent="0.2">
      <c r="A47" s="151">
        <v>32</v>
      </c>
      <c r="B47" s="110">
        <v>11.9</v>
      </c>
      <c r="C47" s="100">
        <v>27.82</v>
      </c>
      <c r="D47" s="106">
        <v>39420</v>
      </c>
      <c r="E47" s="107">
        <v>23508</v>
      </c>
      <c r="F47" s="94">
        <f t="shared" si="0"/>
        <v>39751.260504201673</v>
      </c>
      <c r="G47" s="95">
        <f t="shared" si="0"/>
        <v>10140.043134435657</v>
      </c>
      <c r="H47" s="96">
        <f t="shared" si="1"/>
        <v>16863.260629859415</v>
      </c>
      <c r="I47" s="104">
        <f t="shared" si="2"/>
        <v>997.82607277274656</v>
      </c>
      <c r="J47" s="97">
        <v>305</v>
      </c>
      <c r="K47" s="111">
        <f t="shared" si="3"/>
        <v>68057.390341269493</v>
      </c>
      <c r="L47" s="152">
        <f t="shared" si="4"/>
        <v>2.6890999999999998</v>
      </c>
      <c r="M47" s="153">
        <f t="shared" si="5"/>
        <v>1.1503000000000001</v>
      </c>
    </row>
    <row r="48" spans="1:13" s="63" customFormat="1" ht="16.5" customHeight="1" x14ac:dyDescent="0.2">
      <c r="A48" s="151">
        <v>33</v>
      </c>
      <c r="B48" s="110">
        <v>11.9</v>
      </c>
      <c r="C48" s="100">
        <v>27.82</v>
      </c>
      <c r="D48" s="101">
        <v>39420</v>
      </c>
      <c r="E48" s="107">
        <v>23508</v>
      </c>
      <c r="F48" s="94">
        <f t="shared" si="0"/>
        <v>39751.260504201673</v>
      </c>
      <c r="G48" s="95">
        <f t="shared" si="0"/>
        <v>10140.043134435657</v>
      </c>
      <c r="H48" s="96">
        <f t="shared" si="1"/>
        <v>16863.260629859415</v>
      </c>
      <c r="I48" s="104">
        <f t="shared" si="2"/>
        <v>997.82607277274656</v>
      </c>
      <c r="J48" s="97">
        <v>305</v>
      </c>
      <c r="K48" s="111">
        <f t="shared" si="3"/>
        <v>68057.390341269493</v>
      </c>
      <c r="L48" s="152">
        <f t="shared" si="4"/>
        <v>2.7730999999999999</v>
      </c>
      <c r="M48" s="153">
        <f t="shared" si="5"/>
        <v>1.1861999999999999</v>
      </c>
    </row>
    <row r="49" spans="1:13" s="63" customFormat="1" ht="16.5" customHeight="1" x14ac:dyDescent="0.2">
      <c r="A49" s="151">
        <v>34</v>
      </c>
      <c r="B49" s="110">
        <v>11.9</v>
      </c>
      <c r="C49" s="100">
        <v>27.82</v>
      </c>
      <c r="D49" s="101">
        <v>39420</v>
      </c>
      <c r="E49" s="107">
        <v>23508</v>
      </c>
      <c r="F49" s="94">
        <f t="shared" si="0"/>
        <v>39751.260504201673</v>
      </c>
      <c r="G49" s="95">
        <f t="shared" si="0"/>
        <v>10140.043134435657</v>
      </c>
      <c r="H49" s="96">
        <f t="shared" si="1"/>
        <v>16863.260629859415</v>
      </c>
      <c r="I49" s="104">
        <f t="shared" si="2"/>
        <v>997.82607277274656</v>
      </c>
      <c r="J49" s="97">
        <v>305</v>
      </c>
      <c r="K49" s="111">
        <f t="shared" si="3"/>
        <v>68057.390341269493</v>
      </c>
      <c r="L49" s="152">
        <f t="shared" si="4"/>
        <v>2.8571</v>
      </c>
      <c r="M49" s="153">
        <f t="shared" si="5"/>
        <v>1.2221</v>
      </c>
    </row>
    <row r="50" spans="1:13" s="63" customFormat="1" ht="16.5" customHeight="1" x14ac:dyDescent="0.2">
      <c r="A50" s="151">
        <v>35</v>
      </c>
      <c r="B50" s="110">
        <v>11.9</v>
      </c>
      <c r="C50" s="100">
        <v>27.82</v>
      </c>
      <c r="D50" s="101">
        <v>39420</v>
      </c>
      <c r="E50" s="107">
        <v>23508</v>
      </c>
      <c r="F50" s="94">
        <f t="shared" si="0"/>
        <v>39751.260504201673</v>
      </c>
      <c r="G50" s="95">
        <f t="shared" si="0"/>
        <v>10140.043134435657</v>
      </c>
      <c r="H50" s="96">
        <f t="shared" si="1"/>
        <v>16863.260629859415</v>
      </c>
      <c r="I50" s="104">
        <f t="shared" si="2"/>
        <v>997.82607277274656</v>
      </c>
      <c r="J50" s="97">
        <v>305</v>
      </c>
      <c r="K50" s="111">
        <f t="shared" si="3"/>
        <v>68057.390341269493</v>
      </c>
      <c r="L50" s="152">
        <f t="shared" si="4"/>
        <v>2.9411999999999998</v>
      </c>
      <c r="M50" s="153">
        <f t="shared" si="5"/>
        <v>1.2581</v>
      </c>
    </row>
    <row r="51" spans="1:13" s="63" customFormat="1" ht="16.5" customHeight="1" x14ac:dyDescent="0.2">
      <c r="A51" s="151">
        <v>36</v>
      </c>
      <c r="B51" s="110">
        <v>11.9</v>
      </c>
      <c r="C51" s="100">
        <v>27.82</v>
      </c>
      <c r="D51" s="101">
        <v>39420</v>
      </c>
      <c r="E51" s="107">
        <v>23508</v>
      </c>
      <c r="F51" s="94">
        <f t="shared" si="0"/>
        <v>39751.260504201673</v>
      </c>
      <c r="G51" s="95">
        <f t="shared" si="0"/>
        <v>10140.043134435657</v>
      </c>
      <c r="H51" s="96">
        <f t="shared" si="1"/>
        <v>16863.260629859415</v>
      </c>
      <c r="I51" s="104">
        <f t="shared" si="2"/>
        <v>997.82607277274656</v>
      </c>
      <c r="J51" s="97">
        <v>305</v>
      </c>
      <c r="K51" s="111">
        <f t="shared" si="3"/>
        <v>68057.390341269493</v>
      </c>
      <c r="L51" s="152">
        <f t="shared" si="4"/>
        <v>3.0251999999999999</v>
      </c>
      <c r="M51" s="153">
        <f t="shared" si="5"/>
        <v>1.294</v>
      </c>
    </row>
    <row r="52" spans="1:13" s="63" customFormat="1" ht="16.5" customHeight="1" x14ac:dyDescent="0.2">
      <c r="A52" s="151">
        <v>37</v>
      </c>
      <c r="B52" s="110">
        <v>11.9</v>
      </c>
      <c r="C52" s="100">
        <v>27.82</v>
      </c>
      <c r="D52" s="101">
        <v>39420</v>
      </c>
      <c r="E52" s="107">
        <v>23508</v>
      </c>
      <c r="F52" s="94">
        <f t="shared" si="0"/>
        <v>39751.260504201673</v>
      </c>
      <c r="G52" s="95">
        <f t="shared" si="0"/>
        <v>10140.043134435657</v>
      </c>
      <c r="H52" s="96">
        <f t="shared" si="1"/>
        <v>16863.260629859415</v>
      </c>
      <c r="I52" s="104">
        <f t="shared" si="2"/>
        <v>997.82607277274656</v>
      </c>
      <c r="J52" s="97">
        <v>305</v>
      </c>
      <c r="K52" s="111">
        <f t="shared" si="3"/>
        <v>68057.390341269493</v>
      </c>
      <c r="L52" s="152">
        <f t="shared" si="4"/>
        <v>3.1092</v>
      </c>
      <c r="M52" s="153">
        <f t="shared" si="5"/>
        <v>1.33</v>
      </c>
    </row>
    <row r="53" spans="1:13" s="63" customFormat="1" ht="16.5" customHeight="1" x14ac:dyDescent="0.2">
      <c r="A53" s="151">
        <v>38</v>
      </c>
      <c r="B53" s="110">
        <v>11.9</v>
      </c>
      <c r="C53" s="100">
        <v>27.82</v>
      </c>
      <c r="D53" s="101">
        <v>39420</v>
      </c>
      <c r="E53" s="107">
        <v>23508</v>
      </c>
      <c r="F53" s="94">
        <f t="shared" si="0"/>
        <v>39751.260504201673</v>
      </c>
      <c r="G53" s="95">
        <f t="shared" si="0"/>
        <v>10140.043134435657</v>
      </c>
      <c r="H53" s="96">
        <f t="shared" si="1"/>
        <v>16863.260629859415</v>
      </c>
      <c r="I53" s="104">
        <f t="shared" si="2"/>
        <v>997.82607277274656</v>
      </c>
      <c r="J53" s="97">
        <v>305</v>
      </c>
      <c r="K53" s="111">
        <f t="shared" si="3"/>
        <v>68057.390341269493</v>
      </c>
      <c r="L53" s="152">
        <f t="shared" si="4"/>
        <v>3.1932999999999998</v>
      </c>
      <c r="M53" s="153">
        <f t="shared" si="5"/>
        <v>1.3658999999999999</v>
      </c>
    </row>
    <row r="54" spans="1:13" s="63" customFormat="1" ht="16.5" customHeight="1" x14ac:dyDescent="0.2">
      <c r="A54" s="151">
        <v>39</v>
      </c>
      <c r="B54" s="110">
        <v>11.9</v>
      </c>
      <c r="C54" s="100">
        <v>27.82</v>
      </c>
      <c r="D54" s="101">
        <v>39420</v>
      </c>
      <c r="E54" s="107">
        <v>23508</v>
      </c>
      <c r="F54" s="94">
        <f t="shared" si="0"/>
        <v>39751.260504201673</v>
      </c>
      <c r="G54" s="95">
        <f t="shared" si="0"/>
        <v>10140.043134435657</v>
      </c>
      <c r="H54" s="96">
        <f t="shared" si="1"/>
        <v>16863.260629859415</v>
      </c>
      <c r="I54" s="104">
        <f t="shared" si="2"/>
        <v>997.82607277274656</v>
      </c>
      <c r="J54" s="97">
        <v>305</v>
      </c>
      <c r="K54" s="111">
        <f t="shared" si="3"/>
        <v>68057.390341269493</v>
      </c>
      <c r="L54" s="152">
        <f t="shared" si="4"/>
        <v>3.2772999999999999</v>
      </c>
      <c r="M54" s="153">
        <f t="shared" si="5"/>
        <v>1.4018999999999999</v>
      </c>
    </row>
    <row r="55" spans="1:13" s="63" customFormat="1" ht="16.5" customHeight="1" x14ac:dyDescent="0.2">
      <c r="A55" s="154">
        <v>40</v>
      </c>
      <c r="B55" s="110">
        <f>6.958*LN(A55)-13.54</f>
        <v>12.127223241724771</v>
      </c>
      <c r="C55" s="100">
        <v>27.82</v>
      </c>
      <c r="D55" s="101">
        <v>39420</v>
      </c>
      <c r="E55" s="107">
        <v>23508</v>
      </c>
      <c r="F55" s="94">
        <f t="shared" si="0"/>
        <v>39006.456018098572</v>
      </c>
      <c r="G55" s="95">
        <f t="shared" si="0"/>
        <v>10140.043134435657</v>
      </c>
      <c r="H55" s="96">
        <f t="shared" si="1"/>
        <v>16611.516713556568</v>
      </c>
      <c r="I55" s="104">
        <f t="shared" si="2"/>
        <v>982.92998305068454</v>
      </c>
      <c r="J55" s="97">
        <v>305</v>
      </c>
      <c r="K55" s="111">
        <f t="shared" si="3"/>
        <v>67045.94584914147</v>
      </c>
      <c r="L55" s="152">
        <f t="shared" si="4"/>
        <v>3.2984</v>
      </c>
      <c r="M55" s="153">
        <f t="shared" si="5"/>
        <v>1.4378</v>
      </c>
    </row>
    <row r="56" spans="1:13" s="63" customFormat="1" ht="16.5" customHeight="1" x14ac:dyDescent="0.2">
      <c r="A56" s="155">
        <v>41</v>
      </c>
      <c r="B56" s="110">
        <f t="shared" ref="B56:B119" si="6">6.958*LN(A56)-13.54</f>
        <v>12.299034440128576</v>
      </c>
      <c r="C56" s="100">
        <v>27.82</v>
      </c>
      <c r="D56" s="101">
        <v>39420</v>
      </c>
      <c r="E56" s="107">
        <v>23508</v>
      </c>
      <c r="F56" s="94">
        <f t="shared" si="0"/>
        <v>38461.555848367454</v>
      </c>
      <c r="G56" s="95">
        <f t="shared" si="0"/>
        <v>10140.043134435657</v>
      </c>
      <c r="H56" s="96">
        <f t="shared" si="1"/>
        <v>16427.340456187449</v>
      </c>
      <c r="I56" s="104">
        <f t="shared" si="2"/>
        <v>972.03197965606216</v>
      </c>
      <c r="J56" s="97">
        <v>305</v>
      </c>
      <c r="K56" s="111">
        <f t="shared" si="3"/>
        <v>66305.971418646615</v>
      </c>
      <c r="L56" s="152">
        <f t="shared" si="4"/>
        <v>3.3336000000000001</v>
      </c>
      <c r="M56" s="153">
        <f t="shared" si="5"/>
        <v>1.4738</v>
      </c>
    </row>
    <row r="57" spans="1:13" s="63" customFormat="1" ht="16.5" customHeight="1" x14ac:dyDescent="0.2">
      <c r="A57" s="155">
        <v>42</v>
      </c>
      <c r="B57" s="110">
        <f t="shared" si="6"/>
        <v>12.466705204015678</v>
      </c>
      <c r="C57" s="100">
        <v>27.82</v>
      </c>
      <c r="D57" s="101">
        <v>39420</v>
      </c>
      <c r="E57" s="107">
        <v>23508</v>
      </c>
      <c r="F57" s="94">
        <f t="shared" si="0"/>
        <v>37944.267732233537</v>
      </c>
      <c r="G57" s="95">
        <f t="shared" si="0"/>
        <v>10140.043134435657</v>
      </c>
      <c r="H57" s="96">
        <f t="shared" si="1"/>
        <v>16252.497072934186</v>
      </c>
      <c r="I57" s="104">
        <f t="shared" si="2"/>
        <v>961.68621733338387</v>
      </c>
      <c r="J57" s="97">
        <v>305</v>
      </c>
      <c r="K57" s="111">
        <f t="shared" si="3"/>
        <v>65603.494156936766</v>
      </c>
      <c r="L57" s="152">
        <f t="shared" si="4"/>
        <v>3.3690000000000002</v>
      </c>
      <c r="M57" s="153">
        <f t="shared" si="5"/>
        <v>1.5097</v>
      </c>
    </row>
    <row r="58" spans="1:13" s="63" customFormat="1" ht="16.5" customHeight="1" x14ac:dyDescent="0.2">
      <c r="A58" s="155">
        <v>43</v>
      </c>
      <c r="B58" s="110">
        <f t="shared" si="6"/>
        <v>12.63043040499581</v>
      </c>
      <c r="C58" s="100">
        <v>27.82</v>
      </c>
      <c r="D58" s="101">
        <v>39420</v>
      </c>
      <c r="E58" s="107">
        <v>23508</v>
      </c>
      <c r="F58" s="94">
        <f t="shared" si="0"/>
        <v>37452.405407569866</v>
      </c>
      <c r="G58" s="95">
        <f t="shared" si="0"/>
        <v>10140.043134435657</v>
      </c>
      <c r="H58" s="96">
        <f t="shared" si="1"/>
        <v>16086.247607197864</v>
      </c>
      <c r="I58" s="104">
        <f t="shared" si="2"/>
        <v>951.84897084011038</v>
      </c>
      <c r="J58" s="97">
        <v>305</v>
      </c>
      <c r="K58" s="111">
        <f t="shared" si="3"/>
        <v>64935.545120043498</v>
      </c>
      <c r="L58" s="152">
        <f t="shared" si="4"/>
        <v>3.4045000000000001</v>
      </c>
      <c r="M58" s="153">
        <f t="shared" si="5"/>
        <v>1.5457000000000001</v>
      </c>
    </row>
    <row r="59" spans="1:13" s="63" customFormat="1" ht="16.5" customHeight="1" x14ac:dyDescent="0.2">
      <c r="A59" s="155">
        <v>44</v>
      </c>
      <c r="B59" s="110">
        <f t="shared" si="6"/>
        <v>12.790391472803261</v>
      </c>
      <c r="C59" s="100">
        <v>27.82</v>
      </c>
      <c r="D59" s="101">
        <v>39420</v>
      </c>
      <c r="E59" s="107">
        <v>23508</v>
      </c>
      <c r="F59" s="94">
        <f t="shared" si="0"/>
        <v>36984.012647763324</v>
      </c>
      <c r="G59" s="95">
        <f t="shared" si="0"/>
        <v>10140.043134435657</v>
      </c>
      <c r="H59" s="96">
        <f t="shared" si="1"/>
        <v>15927.930854383254</v>
      </c>
      <c r="I59" s="104">
        <f t="shared" si="2"/>
        <v>942.48111564397959</v>
      </c>
      <c r="J59" s="97">
        <v>305</v>
      </c>
      <c r="K59" s="111">
        <f t="shared" si="3"/>
        <v>64299.467752226214</v>
      </c>
      <c r="L59" s="152">
        <f t="shared" si="4"/>
        <v>3.4401000000000002</v>
      </c>
      <c r="M59" s="153">
        <f t="shared" si="5"/>
        <v>1.5815999999999999</v>
      </c>
    </row>
    <row r="60" spans="1:13" s="63" customFormat="1" ht="16.5" customHeight="1" x14ac:dyDescent="0.2">
      <c r="A60" s="155">
        <v>45</v>
      </c>
      <c r="B60" s="110">
        <f t="shared" si="6"/>
        <v>12.946757603821887</v>
      </c>
      <c r="C60" s="100">
        <v>27.82</v>
      </c>
      <c r="D60" s="101">
        <v>39420</v>
      </c>
      <c r="E60" s="107">
        <v>23508</v>
      </c>
      <c r="F60" s="94">
        <f t="shared" si="0"/>
        <v>36537.33347570811</v>
      </c>
      <c r="G60" s="95">
        <f t="shared" si="0"/>
        <v>10140.043134435657</v>
      </c>
      <c r="H60" s="96">
        <f t="shared" si="1"/>
        <v>15776.953294228591</v>
      </c>
      <c r="I60" s="104">
        <f t="shared" si="2"/>
        <v>933.54753220287535</v>
      </c>
      <c r="J60" s="97">
        <v>305</v>
      </c>
      <c r="K60" s="111">
        <f t="shared" si="3"/>
        <v>63692.877436575225</v>
      </c>
      <c r="L60" s="152">
        <f t="shared" si="4"/>
        <v>3.4758</v>
      </c>
      <c r="M60" s="153">
        <f t="shared" si="5"/>
        <v>1.6174999999999999</v>
      </c>
    </row>
    <row r="61" spans="1:13" s="63" customFormat="1" ht="16.5" customHeight="1" x14ac:dyDescent="0.2">
      <c r="A61" s="155">
        <v>46</v>
      </c>
      <c r="B61" s="110">
        <f t="shared" si="6"/>
        <v>13.099686836771124</v>
      </c>
      <c r="C61" s="100">
        <v>27.82</v>
      </c>
      <c r="D61" s="101">
        <v>39420</v>
      </c>
      <c r="E61" s="107">
        <v>23508</v>
      </c>
      <c r="F61" s="94">
        <f t="shared" si="0"/>
        <v>36110.786913788332</v>
      </c>
      <c r="G61" s="95">
        <f t="shared" si="0"/>
        <v>10140.043134435657</v>
      </c>
      <c r="H61" s="96">
        <f t="shared" si="1"/>
        <v>15632.780556299705</v>
      </c>
      <c r="I61" s="104">
        <f t="shared" si="2"/>
        <v>925.01660096447972</v>
      </c>
      <c r="J61" s="97">
        <v>305</v>
      </c>
      <c r="K61" s="111">
        <f t="shared" si="3"/>
        <v>63113.627205488177</v>
      </c>
      <c r="L61" s="152">
        <f t="shared" si="4"/>
        <v>3.5114999999999998</v>
      </c>
      <c r="M61" s="153">
        <f t="shared" si="5"/>
        <v>1.6535</v>
      </c>
    </row>
    <row r="62" spans="1:13" s="63" customFormat="1" ht="16.5" customHeight="1" x14ac:dyDescent="0.2">
      <c r="A62" s="155">
        <v>47</v>
      </c>
      <c r="B62" s="110">
        <f t="shared" si="6"/>
        <v>13.24932701269859</v>
      </c>
      <c r="C62" s="100">
        <v>27.82</v>
      </c>
      <c r="D62" s="101">
        <v>39420</v>
      </c>
      <c r="E62" s="107">
        <v>23508</v>
      </c>
      <c r="F62" s="94">
        <f t="shared" si="0"/>
        <v>35702.945481428833</v>
      </c>
      <c r="G62" s="95">
        <f t="shared" si="0"/>
        <v>10140.043134435657</v>
      </c>
      <c r="H62" s="96">
        <f t="shared" si="1"/>
        <v>15494.930152162195</v>
      </c>
      <c r="I62" s="104">
        <f t="shared" si="2"/>
        <v>916.85977231728975</v>
      </c>
      <c r="J62" s="97">
        <v>305</v>
      </c>
      <c r="K62" s="111">
        <f t="shared" si="3"/>
        <v>62559.778540343978</v>
      </c>
      <c r="L62" s="152">
        <f t="shared" si="4"/>
        <v>3.5472999999999999</v>
      </c>
      <c r="M62" s="153">
        <f t="shared" si="5"/>
        <v>1.6894</v>
      </c>
    </row>
    <row r="63" spans="1:13" s="63" customFormat="1" ht="16.5" customHeight="1" x14ac:dyDescent="0.2">
      <c r="A63" s="155">
        <v>48</v>
      </c>
      <c r="B63" s="110">
        <f t="shared" si="6"/>
        <v>13.395816633897109</v>
      </c>
      <c r="C63" s="100">
        <v>27.82</v>
      </c>
      <c r="D63" s="101">
        <v>39420</v>
      </c>
      <c r="E63" s="107">
        <v>23508</v>
      </c>
      <c r="F63" s="94">
        <f t="shared" si="0"/>
        <v>35312.516804911153</v>
      </c>
      <c r="G63" s="95">
        <f t="shared" si="0"/>
        <v>10140.043134435657</v>
      </c>
      <c r="H63" s="96">
        <f t="shared" si="1"/>
        <v>15362.965259499219</v>
      </c>
      <c r="I63" s="104">
        <f t="shared" si="2"/>
        <v>909.0511987869362</v>
      </c>
      <c r="J63" s="97">
        <v>305</v>
      </c>
      <c r="K63" s="111">
        <f t="shared" si="3"/>
        <v>62029.576397632962</v>
      </c>
      <c r="L63" s="152">
        <f t="shared" si="4"/>
        <v>3.5832000000000002</v>
      </c>
      <c r="M63" s="153">
        <f t="shared" si="5"/>
        <v>1.7254</v>
      </c>
    </row>
    <row r="64" spans="1:13" s="63" customFormat="1" ht="16.5" customHeight="1" x14ac:dyDescent="0.2">
      <c r="A64" s="155">
        <v>49</v>
      </c>
      <c r="B64" s="110">
        <f t="shared" si="6"/>
        <v>13.539285634253741</v>
      </c>
      <c r="C64" s="100">
        <v>27.82</v>
      </c>
      <c r="D64" s="101">
        <v>39420</v>
      </c>
      <c r="E64" s="107">
        <v>23508</v>
      </c>
      <c r="F64" s="94">
        <f t="shared" si="0"/>
        <v>34938.327824566426</v>
      </c>
      <c r="G64" s="95">
        <f t="shared" si="0"/>
        <v>10140.043134435657</v>
      </c>
      <c r="H64" s="96">
        <f t="shared" si="1"/>
        <v>15236.489384142702</v>
      </c>
      <c r="I64" s="104">
        <f t="shared" si="2"/>
        <v>901.56741918004161</v>
      </c>
      <c r="J64" s="97">
        <v>305</v>
      </c>
      <c r="K64" s="111">
        <f t="shared" si="3"/>
        <v>61521.427762324827</v>
      </c>
      <c r="L64" s="152">
        <f t="shared" si="4"/>
        <v>3.6191</v>
      </c>
      <c r="M64" s="153">
        <f t="shared" si="5"/>
        <v>1.7613000000000001</v>
      </c>
    </row>
    <row r="65" spans="1:13" s="63" customFormat="1" ht="16.5" customHeight="1" x14ac:dyDescent="0.2">
      <c r="A65" s="154">
        <v>50</v>
      </c>
      <c r="B65" s="110">
        <f t="shared" si="6"/>
        <v>13.679856071769041</v>
      </c>
      <c r="C65" s="100">
        <v>27.82</v>
      </c>
      <c r="D65" s="101">
        <v>39420</v>
      </c>
      <c r="E65" s="107">
        <v>23508</v>
      </c>
      <c r="F65" s="94">
        <f t="shared" si="0"/>
        <v>34579.311179757737</v>
      </c>
      <c r="G65" s="95">
        <f t="shared" si="0"/>
        <v>10140.043134435657</v>
      </c>
      <c r="H65" s="96">
        <f t="shared" si="1"/>
        <v>15115.141758197366</v>
      </c>
      <c r="I65" s="104">
        <f t="shared" si="2"/>
        <v>894.3870862838678</v>
      </c>
      <c r="J65" s="97">
        <v>305</v>
      </c>
      <c r="K65" s="111">
        <f t="shared" si="3"/>
        <v>61033.883158674624</v>
      </c>
      <c r="L65" s="152">
        <f t="shared" si="4"/>
        <v>3.6549999999999998</v>
      </c>
      <c r="M65" s="153">
        <f t="shared" si="5"/>
        <v>1.7972999999999999</v>
      </c>
    </row>
    <row r="66" spans="1:13" s="63" customFormat="1" ht="16.5" customHeight="1" x14ac:dyDescent="0.2">
      <c r="A66" s="155">
        <v>51</v>
      </c>
      <c r="B66" s="110">
        <f t="shared" si="6"/>
        <v>13.81764275249586</v>
      </c>
      <c r="C66" s="100">
        <v>27.82</v>
      </c>
      <c r="D66" s="101">
        <v>39420</v>
      </c>
      <c r="E66" s="107">
        <v>23508</v>
      </c>
      <c r="F66" s="94">
        <f t="shared" si="0"/>
        <v>34234.493427944173</v>
      </c>
      <c r="G66" s="95">
        <f t="shared" si="0"/>
        <v>10140.043134435657</v>
      </c>
      <c r="H66" s="96">
        <f t="shared" si="1"/>
        <v>14998.593358084381</v>
      </c>
      <c r="I66" s="104">
        <f t="shared" si="2"/>
        <v>887.49073124759661</v>
      </c>
      <c r="J66" s="97">
        <v>305</v>
      </c>
      <c r="K66" s="111">
        <f t="shared" si="3"/>
        <v>60565.620651711812</v>
      </c>
      <c r="L66" s="152">
        <f t="shared" si="4"/>
        <v>3.6909000000000001</v>
      </c>
      <c r="M66" s="153">
        <f t="shared" si="5"/>
        <v>1.8331999999999999</v>
      </c>
    </row>
    <row r="67" spans="1:13" s="63" customFormat="1" ht="16.5" customHeight="1" x14ac:dyDescent="0.2">
      <c r="A67" s="155">
        <v>52</v>
      </c>
      <c r="B67" s="110">
        <f t="shared" si="6"/>
        <v>13.952753793889574</v>
      </c>
      <c r="C67" s="100">
        <v>27.82</v>
      </c>
      <c r="D67" s="101">
        <v>39420</v>
      </c>
      <c r="E67" s="107">
        <v>23508</v>
      </c>
      <c r="F67" s="94">
        <f t="shared" si="0"/>
        <v>33902.984814880176</v>
      </c>
      <c r="G67" s="95">
        <f t="shared" si="0"/>
        <v>10140.043134435657</v>
      </c>
      <c r="H67" s="96">
        <f t="shared" si="1"/>
        <v>14886.543446868749</v>
      </c>
      <c r="I67" s="104">
        <f t="shared" si="2"/>
        <v>880.86055898631662</v>
      </c>
      <c r="J67" s="97">
        <v>305</v>
      </c>
      <c r="K67" s="111">
        <f t="shared" si="3"/>
        <v>60115.43195517089</v>
      </c>
      <c r="L67" s="152">
        <f t="shared" si="4"/>
        <v>3.7269000000000001</v>
      </c>
      <c r="M67" s="153">
        <f t="shared" si="5"/>
        <v>1.8692</v>
      </c>
    </row>
    <row r="68" spans="1:13" s="63" customFormat="1" ht="16.5" customHeight="1" x14ac:dyDescent="0.2">
      <c r="A68" s="155">
        <v>53</v>
      </c>
      <c r="B68" s="110">
        <f t="shared" si="6"/>
        <v>14.085291134495666</v>
      </c>
      <c r="C68" s="100">
        <v>27.82</v>
      </c>
      <c r="D68" s="101">
        <v>39420</v>
      </c>
      <c r="E68" s="107">
        <v>23508</v>
      </c>
      <c r="F68" s="94">
        <f t="shared" si="0"/>
        <v>33583.970361925894</v>
      </c>
      <c r="G68" s="95">
        <f t="shared" si="0"/>
        <v>10140.043134435657</v>
      </c>
      <c r="H68" s="96">
        <f t="shared" si="1"/>
        <v>14778.716561770203</v>
      </c>
      <c r="I68" s="104">
        <f t="shared" si="2"/>
        <v>874.48026992723101</v>
      </c>
      <c r="J68" s="97">
        <v>305</v>
      </c>
      <c r="K68" s="111">
        <f t="shared" si="3"/>
        <v>59682.210328058987</v>
      </c>
      <c r="L68" s="152">
        <f t="shared" si="4"/>
        <v>3.7627999999999999</v>
      </c>
      <c r="M68" s="153">
        <f t="shared" si="5"/>
        <v>1.9051</v>
      </c>
    </row>
    <row r="69" spans="1:13" s="63" customFormat="1" ht="16.5" customHeight="1" x14ac:dyDescent="0.2">
      <c r="A69" s="155">
        <v>54</v>
      </c>
      <c r="B69" s="110">
        <f t="shared" si="6"/>
        <v>14.215350995994225</v>
      </c>
      <c r="C69" s="100">
        <v>27.82</v>
      </c>
      <c r="D69" s="101">
        <v>39420</v>
      </c>
      <c r="E69" s="107">
        <v>23508</v>
      </c>
      <c r="F69" s="94">
        <f t="shared" si="0"/>
        <v>33276.702076037313</v>
      </c>
      <c r="G69" s="95">
        <f t="shared" si="0"/>
        <v>10140.043134435657</v>
      </c>
      <c r="H69" s="96">
        <f t="shared" si="1"/>
        <v>14674.859881139862</v>
      </c>
      <c r="I69" s="104">
        <f t="shared" si="2"/>
        <v>868.33490420945941</v>
      </c>
      <c r="J69" s="97">
        <v>305</v>
      </c>
      <c r="K69" s="111">
        <f t="shared" si="3"/>
        <v>59264.939995822286</v>
      </c>
      <c r="L69" s="152">
        <f t="shared" si="4"/>
        <v>3.7987000000000002</v>
      </c>
      <c r="M69" s="153">
        <f t="shared" si="5"/>
        <v>1.9410000000000001</v>
      </c>
    </row>
    <row r="70" spans="1:13" s="63" customFormat="1" ht="16.5" customHeight="1" x14ac:dyDescent="0.2">
      <c r="A70" s="155">
        <v>55</v>
      </c>
      <c r="B70" s="110">
        <f t="shared" si="6"/>
        <v>14.343024302847535</v>
      </c>
      <c r="C70" s="100">
        <v>27.82</v>
      </c>
      <c r="D70" s="101">
        <v>39420</v>
      </c>
      <c r="E70" s="107">
        <v>23508</v>
      </c>
      <c r="F70" s="94">
        <f t="shared" si="0"/>
        <v>32980.492120206953</v>
      </c>
      <c r="G70" s="95">
        <f t="shared" si="0"/>
        <v>10140.043134435657</v>
      </c>
      <c r="H70" s="96">
        <f t="shared" si="1"/>
        <v>14574.7409160692</v>
      </c>
      <c r="I70" s="104">
        <f t="shared" si="2"/>
        <v>862.41070509285214</v>
      </c>
      <c r="J70" s="97">
        <v>305</v>
      </c>
      <c r="K70" s="111">
        <f t="shared" si="3"/>
        <v>58862.686875804655</v>
      </c>
      <c r="L70" s="152">
        <f t="shared" si="4"/>
        <v>3.8346</v>
      </c>
      <c r="M70" s="153">
        <f t="shared" si="5"/>
        <v>1.9770000000000001</v>
      </c>
    </row>
    <row r="71" spans="1:13" s="63" customFormat="1" ht="16.5" customHeight="1" x14ac:dyDescent="0.2">
      <c r="A71" s="155">
        <v>56</v>
      </c>
      <c r="B71" s="110">
        <f t="shared" si="6"/>
        <v>14.468397064135171</v>
      </c>
      <c r="C71" s="100">
        <v>27.82</v>
      </c>
      <c r="D71" s="101">
        <v>39420</v>
      </c>
      <c r="E71" s="107">
        <v>23508</v>
      </c>
      <c r="F71" s="94">
        <f t="shared" si="0"/>
        <v>32694.706808440453</v>
      </c>
      <c r="G71" s="95">
        <f t="shared" si="0"/>
        <v>10140.043134435657</v>
      </c>
      <c r="H71" s="96">
        <f t="shared" si="1"/>
        <v>14478.145480692123</v>
      </c>
      <c r="I71" s="104">
        <f t="shared" si="2"/>
        <v>856.69499885752214</v>
      </c>
      <c r="J71" s="97">
        <v>305</v>
      </c>
      <c r="K71" s="111">
        <f t="shared" si="3"/>
        <v>58474.590422425754</v>
      </c>
      <c r="L71" s="152">
        <f t="shared" si="4"/>
        <v>3.8704999999999998</v>
      </c>
      <c r="M71" s="153">
        <f t="shared" si="5"/>
        <v>2.0129000000000001</v>
      </c>
    </row>
    <row r="72" spans="1:13" s="63" customFormat="1" ht="16.5" customHeight="1" x14ac:dyDescent="0.2">
      <c r="A72" s="155">
        <v>57</v>
      </c>
      <c r="B72" s="110">
        <f t="shared" si="6"/>
        <v>14.591550721592803</v>
      </c>
      <c r="C72" s="100">
        <v>27.82</v>
      </c>
      <c r="D72" s="101">
        <v>39420</v>
      </c>
      <c r="E72" s="107">
        <v>23508</v>
      </c>
      <c r="F72" s="94">
        <f t="shared" si="0"/>
        <v>32418.761310954294</v>
      </c>
      <c r="G72" s="95">
        <f t="shared" si="0"/>
        <v>10140.043134435657</v>
      </c>
      <c r="H72" s="96">
        <f t="shared" si="1"/>
        <v>14384.875902541802</v>
      </c>
      <c r="I72" s="104">
        <f t="shared" si="2"/>
        <v>851.176088907799</v>
      </c>
      <c r="J72" s="97">
        <v>305</v>
      </c>
      <c r="K72" s="111">
        <f t="shared" si="3"/>
        <v>58099.856436839553</v>
      </c>
      <c r="L72" s="152">
        <f t="shared" si="4"/>
        <v>3.9064000000000001</v>
      </c>
      <c r="M72" s="153">
        <f t="shared" si="5"/>
        <v>2.0489000000000002</v>
      </c>
    </row>
    <row r="73" spans="1:13" s="63" customFormat="1" ht="16.5" customHeight="1" x14ac:dyDescent="0.2">
      <c r="A73" s="155">
        <v>58</v>
      </c>
      <c r="B73" s="110">
        <f t="shared" si="6"/>
        <v>14.712562467381986</v>
      </c>
      <c r="C73" s="100">
        <v>27.82</v>
      </c>
      <c r="D73" s="101">
        <v>39420</v>
      </c>
      <c r="E73" s="107">
        <v>23508</v>
      </c>
      <c r="F73" s="94">
        <f t="shared" si="0"/>
        <v>32152.114973087671</v>
      </c>
      <c r="G73" s="95">
        <f t="shared" si="0"/>
        <v>10140.043134435657</v>
      </c>
      <c r="H73" s="96">
        <f t="shared" si="1"/>
        <v>14294.749440342883</v>
      </c>
      <c r="I73" s="104">
        <f t="shared" si="2"/>
        <v>845.84316215046658</v>
      </c>
      <c r="J73" s="97">
        <v>305</v>
      </c>
      <c r="K73" s="111">
        <f t="shared" si="3"/>
        <v>57737.750710016677</v>
      </c>
      <c r="L73" s="152">
        <f t="shared" si="4"/>
        <v>3.9422000000000001</v>
      </c>
      <c r="M73" s="153">
        <f t="shared" si="5"/>
        <v>2.0848</v>
      </c>
    </row>
    <row r="74" spans="1:13" s="63" customFormat="1" ht="16.5" customHeight="1" x14ac:dyDescent="0.2">
      <c r="A74" s="155">
        <v>59</v>
      </c>
      <c r="B74" s="110">
        <f t="shared" si="6"/>
        <v>14.831505534695999</v>
      </c>
      <c r="C74" s="100">
        <v>27.82</v>
      </c>
      <c r="D74" s="101">
        <v>39420</v>
      </c>
      <c r="E74" s="107">
        <v>23508</v>
      </c>
      <c r="F74" s="94">
        <f t="shared" si="0"/>
        <v>31894.267166161688</v>
      </c>
      <c r="G74" s="95">
        <f t="shared" si="0"/>
        <v>10140.043134435657</v>
      </c>
      <c r="H74" s="96">
        <f t="shared" si="1"/>
        <v>14207.596881601901</v>
      </c>
      <c r="I74" s="104">
        <f t="shared" si="2"/>
        <v>840.68620601194698</v>
      </c>
      <c r="J74" s="97">
        <v>305</v>
      </c>
      <c r="K74" s="111">
        <f t="shared" si="3"/>
        <v>57387.593388211193</v>
      </c>
      <c r="L74" s="152">
        <f t="shared" si="4"/>
        <v>3.9780000000000002</v>
      </c>
      <c r="M74" s="153">
        <f t="shared" si="5"/>
        <v>2.1208</v>
      </c>
    </row>
    <row r="75" spans="1:13" s="63" customFormat="1" ht="16.5" customHeight="1" x14ac:dyDescent="0.2">
      <c r="A75" s="154">
        <v>60</v>
      </c>
      <c r="B75" s="110">
        <f t="shared" si="6"/>
        <v>14.948449463941376</v>
      </c>
      <c r="C75" s="100">
        <v>27.82</v>
      </c>
      <c r="D75" s="101">
        <v>39420</v>
      </c>
      <c r="E75" s="107">
        <v>23508</v>
      </c>
      <c r="F75" s="94">
        <f t="shared" si="0"/>
        <v>31644.753600770859</v>
      </c>
      <c r="G75" s="95">
        <f t="shared" si="0"/>
        <v>10140.043134435657</v>
      </c>
      <c r="H75" s="96">
        <f t="shared" si="1"/>
        <v>14123.261296499801</v>
      </c>
      <c r="I75" s="104">
        <f t="shared" si="2"/>
        <v>835.69593470413031</v>
      </c>
      <c r="J75" s="97">
        <v>305</v>
      </c>
      <c r="K75" s="111">
        <f t="shared" si="3"/>
        <v>57048.753966410448</v>
      </c>
      <c r="L75" s="152">
        <f t="shared" si="4"/>
        <v>4.0137999999999998</v>
      </c>
      <c r="M75" s="153">
        <f t="shared" si="5"/>
        <v>2.1566999999999998</v>
      </c>
    </row>
    <row r="76" spans="1:13" s="63" customFormat="1" ht="16.5" customHeight="1" x14ac:dyDescent="0.2">
      <c r="A76" s="155">
        <v>61</v>
      </c>
      <c r="B76" s="110">
        <f t="shared" si="6"/>
        <v>15.063460346917903</v>
      </c>
      <c r="C76" s="100">
        <v>27.82</v>
      </c>
      <c r="D76" s="101">
        <v>39420</v>
      </c>
      <c r="E76" s="107">
        <v>23508</v>
      </c>
      <c r="F76" s="94">
        <f t="shared" si="0"/>
        <v>31403.143043211021</v>
      </c>
      <c r="G76" s="95">
        <f t="shared" si="0"/>
        <v>10140.043134435657</v>
      </c>
      <c r="H76" s="96">
        <f t="shared" si="1"/>
        <v>14041.596928044575</v>
      </c>
      <c r="I76" s="104">
        <f t="shared" si="2"/>
        <v>830.86372355293349</v>
      </c>
      <c r="J76" s="97">
        <v>305</v>
      </c>
      <c r="K76" s="111">
        <f t="shared" si="3"/>
        <v>56720.646829244186</v>
      </c>
      <c r="L76" s="152">
        <f t="shared" si="4"/>
        <v>4.0495000000000001</v>
      </c>
      <c r="M76" s="153">
        <f t="shared" si="5"/>
        <v>2.1926999999999999</v>
      </c>
    </row>
    <row r="77" spans="1:13" s="63" customFormat="1" ht="16.5" customHeight="1" x14ac:dyDescent="0.2">
      <c r="A77" s="155">
        <v>62</v>
      </c>
      <c r="B77" s="110">
        <f t="shared" si="6"/>
        <v>15.176601051143749</v>
      </c>
      <c r="C77" s="100">
        <v>27.82</v>
      </c>
      <c r="D77" s="101">
        <v>39420</v>
      </c>
      <c r="E77" s="107">
        <v>23508</v>
      </c>
      <c r="F77" s="94">
        <f t="shared" si="0"/>
        <v>31169.034384306389</v>
      </c>
      <c r="G77" s="95">
        <f t="shared" si="0"/>
        <v>10140.043134435657</v>
      </c>
      <c r="H77" s="96">
        <f t="shared" si="1"/>
        <v>13962.46820133481</v>
      </c>
      <c r="I77" s="104">
        <f t="shared" si="2"/>
        <v>826.18155037484087</v>
      </c>
      <c r="J77" s="97">
        <v>305</v>
      </c>
      <c r="K77" s="111">
        <f t="shared" si="3"/>
        <v>56402.727270451702</v>
      </c>
      <c r="L77" s="152">
        <f t="shared" si="4"/>
        <v>4.0852000000000004</v>
      </c>
      <c r="M77" s="153">
        <f t="shared" si="5"/>
        <v>2.2286000000000001</v>
      </c>
    </row>
    <row r="78" spans="1:13" s="63" customFormat="1" ht="16.5" customHeight="1" x14ac:dyDescent="0.2">
      <c r="A78" s="155">
        <v>63</v>
      </c>
      <c r="B78" s="110">
        <f t="shared" si="6"/>
        <v>15.287931426232284</v>
      </c>
      <c r="C78" s="100">
        <v>27.82</v>
      </c>
      <c r="D78" s="101">
        <v>39420</v>
      </c>
      <c r="E78" s="107">
        <v>23508</v>
      </c>
      <c r="F78" s="94">
        <f t="shared" si="0"/>
        <v>30942.054017086924</v>
      </c>
      <c r="G78" s="95">
        <f t="shared" si="0"/>
        <v>10140.043134435657</v>
      </c>
      <c r="H78" s="96">
        <f t="shared" si="1"/>
        <v>13885.748837214631</v>
      </c>
      <c r="I78" s="104">
        <f t="shared" si="2"/>
        <v>821.64194303045167</v>
      </c>
      <c r="J78" s="97">
        <v>305</v>
      </c>
      <c r="K78" s="111">
        <f t="shared" si="3"/>
        <v>56094.487931767668</v>
      </c>
      <c r="L78" s="152">
        <f t="shared" si="4"/>
        <v>4.1208999999999998</v>
      </c>
      <c r="M78" s="153">
        <f t="shared" si="5"/>
        <v>2.2646000000000002</v>
      </c>
    </row>
    <row r="79" spans="1:13" s="63" customFormat="1" ht="16.5" customHeight="1" x14ac:dyDescent="0.2">
      <c r="A79" s="155">
        <v>64</v>
      </c>
      <c r="B79" s="110">
        <f t="shared" si="6"/>
        <v>15.397508494016595</v>
      </c>
      <c r="C79" s="100">
        <v>27.82</v>
      </c>
      <c r="D79" s="101">
        <v>39420</v>
      </c>
      <c r="E79" s="107">
        <v>23508</v>
      </c>
      <c r="F79" s="94">
        <f t="shared" si="0"/>
        <v>30721.853485829946</v>
      </c>
      <c r="G79" s="95">
        <f t="shared" si="0"/>
        <v>10140.043134435657</v>
      </c>
      <c r="H79" s="96">
        <f t="shared" si="1"/>
        <v>13811.321057649771</v>
      </c>
      <c r="I79" s="104">
        <f t="shared" si="2"/>
        <v>817.23793240531199</v>
      </c>
      <c r="J79" s="97">
        <v>305</v>
      </c>
      <c r="K79" s="111">
        <f t="shared" si="3"/>
        <v>55795.455610320685</v>
      </c>
      <c r="L79" s="152">
        <f t="shared" si="4"/>
        <v>4.1565000000000003</v>
      </c>
      <c r="M79" s="153">
        <f t="shared" si="5"/>
        <v>2.3005</v>
      </c>
    </row>
    <row r="80" spans="1:13" s="63" customFormat="1" ht="16.5" customHeight="1" x14ac:dyDescent="0.2">
      <c r="A80" s="155">
        <v>65</v>
      </c>
      <c r="B80" s="110">
        <f t="shared" si="6"/>
        <v>15.505386623933841</v>
      </c>
      <c r="C80" s="100">
        <v>27.82</v>
      </c>
      <c r="D80" s="101">
        <v>39420</v>
      </c>
      <c r="E80" s="107">
        <v>23508</v>
      </c>
      <c r="F80" s="94">
        <f t="shared" si="0"/>
        <v>30508.107374105966</v>
      </c>
      <c r="G80" s="95">
        <f t="shared" si="0"/>
        <v>10140.043134435657</v>
      </c>
      <c r="H80" s="96">
        <f t="shared" si="1"/>
        <v>13739.074871887067</v>
      </c>
      <c r="I80" s="104">
        <f t="shared" si="2"/>
        <v>812.96301017083249</v>
      </c>
      <c r="J80" s="97">
        <v>305</v>
      </c>
      <c r="K80" s="111">
        <f t="shared" si="3"/>
        <v>55505.18839059952</v>
      </c>
      <c r="L80" s="152">
        <f t="shared" si="4"/>
        <v>4.1920999999999999</v>
      </c>
      <c r="M80" s="153">
        <f t="shared" si="5"/>
        <v>2.3363999999999998</v>
      </c>
    </row>
    <row r="81" spans="1:13" s="63" customFormat="1" ht="16.5" customHeight="1" x14ac:dyDescent="0.2">
      <c r="A81" s="155">
        <v>66</v>
      </c>
      <c r="B81" s="110">
        <f t="shared" si="6"/>
        <v>15.611617695019866</v>
      </c>
      <c r="C81" s="100">
        <v>27.82</v>
      </c>
      <c r="D81" s="101">
        <v>39420</v>
      </c>
      <c r="E81" s="107">
        <v>23508</v>
      </c>
      <c r="F81" s="94">
        <f t="shared" ref="F81:G144" si="7">12*(1/B81*D81)</f>
        <v>30300.511403818229</v>
      </c>
      <c r="G81" s="95">
        <f t="shared" si="7"/>
        <v>10140.043134435657</v>
      </c>
      <c r="H81" s="96">
        <f t="shared" si="1"/>
        <v>13668.907433929811</v>
      </c>
      <c r="I81" s="104">
        <f t="shared" si="2"/>
        <v>808.81109076507767</v>
      </c>
      <c r="J81" s="97">
        <v>305</v>
      </c>
      <c r="K81" s="111">
        <f t="shared" si="3"/>
        <v>55223.273062948771</v>
      </c>
      <c r="L81" s="152">
        <f t="shared" si="4"/>
        <v>4.2275999999999998</v>
      </c>
      <c r="M81" s="153">
        <f t="shared" si="5"/>
        <v>2.3723999999999998</v>
      </c>
    </row>
    <row r="82" spans="1:13" s="63" customFormat="1" ht="16.5" customHeight="1" x14ac:dyDescent="0.2">
      <c r="A82" s="155">
        <v>67</v>
      </c>
      <c r="B82" s="110">
        <f t="shared" si="6"/>
        <v>15.71625124572234</v>
      </c>
      <c r="C82" s="100">
        <v>27.82</v>
      </c>
      <c r="D82" s="101">
        <v>39420</v>
      </c>
      <c r="E82" s="107">
        <v>23508</v>
      </c>
      <c r="F82" s="94">
        <f t="shared" si="7"/>
        <v>30098.780720927476</v>
      </c>
      <c r="G82" s="95">
        <f t="shared" si="7"/>
        <v>10140.043134435657</v>
      </c>
      <c r="H82" s="96">
        <f t="shared" ref="H82:H145" si="8">(F82+G82)*33.8%</f>
        <v>13600.722463112737</v>
      </c>
      <c r="I82" s="104">
        <f t="shared" ref="I82:I145" si="9">(F82+G82)*2%</f>
        <v>804.77647710726262</v>
      </c>
      <c r="J82" s="97">
        <v>305</v>
      </c>
      <c r="K82" s="111">
        <f t="shared" ref="K82:K145" si="10">SUM(F82:J82)</f>
        <v>54949.322795583132</v>
      </c>
      <c r="L82" s="152">
        <f t="shared" ref="L82:L145" si="11">ROUND(A82/B82,4)</f>
        <v>4.2630999999999997</v>
      </c>
      <c r="M82" s="153">
        <f t="shared" ref="M82:M145" si="12">ROUND(A82/C82,4)</f>
        <v>2.4083000000000001</v>
      </c>
    </row>
    <row r="83" spans="1:13" s="63" customFormat="1" ht="16.5" customHeight="1" x14ac:dyDescent="0.2">
      <c r="A83" s="155">
        <v>68</v>
      </c>
      <c r="B83" s="110">
        <f t="shared" si="6"/>
        <v>15.819334612615354</v>
      </c>
      <c r="C83" s="100">
        <v>27.82</v>
      </c>
      <c r="D83" s="101">
        <v>39420</v>
      </c>
      <c r="E83" s="107">
        <v>23508</v>
      </c>
      <c r="F83" s="94">
        <f t="shared" si="7"/>
        <v>29902.648346711594</v>
      </c>
      <c r="G83" s="95">
        <f t="shared" si="7"/>
        <v>10140.043134435657</v>
      </c>
      <c r="H83" s="96">
        <f t="shared" si="8"/>
        <v>13534.42972062777</v>
      </c>
      <c r="I83" s="104">
        <f t="shared" si="9"/>
        <v>800.85382962294511</v>
      </c>
      <c r="J83" s="97">
        <v>305</v>
      </c>
      <c r="K83" s="111">
        <f t="shared" si="10"/>
        <v>54682.975031397968</v>
      </c>
      <c r="L83" s="152">
        <f t="shared" si="11"/>
        <v>4.2984999999999998</v>
      </c>
      <c r="M83" s="153">
        <f t="shared" si="12"/>
        <v>2.4443000000000001</v>
      </c>
    </row>
    <row r="84" spans="1:13" s="63" customFormat="1" ht="16.5" customHeight="1" x14ac:dyDescent="0.2">
      <c r="A84" s="155">
        <v>69</v>
      </c>
      <c r="B84" s="110">
        <f t="shared" si="6"/>
        <v>15.920913058987736</v>
      </c>
      <c r="C84" s="100">
        <v>27.82</v>
      </c>
      <c r="D84" s="101">
        <v>39420</v>
      </c>
      <c r="E84" s="107">
        <v>23508</v>
      </c>
      <c r="F84" s="94">
        <f t="shared" si="7"/>
        <v>29711.863776114122</v>
      </c>
      <c r="G84" s="95">
        <f t="shared" si="7"/>
        <v>10140.043134435657</v>
      </c>
      <c r="H84" s="96">
        <f t="shared" si="8"/>
        <v>13469.944535765822</v>
      </c>
      <c r="I84" s="104">
        <f t="shared" si="9"/>
        <v>797.0381382109955</v>
      </c>
      <c r="J84" s="97">
        <v>305</v>
      </c>
      <c r="K84" s="111">
        <f t="shared" si="10"/>
        <v>54423.889584526602</v>
      </c>
      <c r="L84" s="152">
        <f t="shared" si="11"/>
        <v>4.3338999999999999</v>
      </c>
      <c r="M84" s="153">
        <f t="shared" si="12"/>
        <v>2.4802</v>
      </c>
    </row>
    <row r="85" spans="1:13" s="63" customFormat="1" ht="16.5" customHeight="1" x14ac:dyDescent="0.2">
      <c r="A85" s="154">
        <v>70</v>
      </c>
      <c r="B85" s="110">
        <f t="shared" si="6"/>
        <v>16.021029894179446</v>
      </c>
      <c r="C85" s="100">
        <v>27.82</v>
      </c>
      <c r="D85" s="101">
        <v>39420</v>
      </c>
      <c r="E85" s="107">
        <v>23508</v>
      </c>
      <c r="F85" s="94">
        <f t="shared" si="7"/>
        <v>29526.191707054913</v>
      </c>
      <c r="G85" s="95">
        <f t="shared" si="7"/>
        <v>10140.043134435657</v>
      </c>
      <c r="H85" s="96">
        <f t="shared" si="8"/>
        <v>13407.187376423812</v>
      </c>
      <c r="I85" s="104">
        <f t="shared" si="9"/>
        <v>793.3246968298115</v>
      </c>
      <c r="J85" s="97">
        <v>305</v>
      </c>
      <c r="K85" s="111">
        <f t="shared" si="10"/>
        <v>54171.746914744195</v>
      </c>
      <c r="L85" s="152">
        <f t="shared" si="11"/>
        <v>4.3693</v>
      </c>
      <c r="M85" s="153">
        <f t="shared" si="12"/>
        <v>2.5162</v>
      </c>
    </row>
    <row r="86" spans="1:13" s="63" customFormat="1" ht="16.5" customHeight="1" x14ac:dyDescent="0.2">
      <c r="A86" s="155">
        <v>71</v>
      </c>
      <c r="B86" s="110">
        <f t="shared" si="6"/>
        <v>16.119726584453474</v>
      </c>
      <c r="C86" s="100">
        <v>27.82</v>
      </c>
      <c r="D86" s="101">
        <v>39420</v>
      </c>
      <c r="E86" s="107">
        <v>23508</v>
      </c>
      <c r="F86" s="94">
        <f t="shared" si="7"/>
        <v>29345.410886572929</v>
      </c>
      <c r="G86" s="95">
        <f t="shared" si="7"/>
        <v>10140.043134435657</v>
      </c>
      <c r="H86" s="96">
        <f t="shared" si="8"/>
        <v>13346.083459100901</v>
      </c>
      <c r="I86" s="104">
        <f t="shared" si="9"/>
        <v>789.70908042017163</v>
      </c>
      <c r="J86" s="97">
        <v>305</v>
      </c>
      <c r="K86" s="111">
        <f t="shared" si="10"/>
        <v>53926.24656052966</v>
      </c>
      <c r="L86" s="152">
        <f t="shared" si="11"/>
        <v>4.4044999999999996</v>
      </c>
      <c r="M86" s="153">
        <f t="shared" si="12"/>
        <v>2.5520999999999998</v>
      </c>
    </row>
    <row r="87" spans="1:13" s="63" customFormat="1" ht="16.5" customHeight="1" x14ac:dyDescent="0.2">
      <c r="A87" s="155">
        <v>72</v>
      </c>
      <c r="B87" s="110">
        <f t="shared" si="6"/>
        <v>16.217042856113714</v>
      </c>
      <c r="C87" s="100">
        <v>27.82</v>
      </c>
      <c r="D87" s="101">
        <v>39420</v>
      </c>
      <c r="E87" s="107">
        <v>23508</v>
      </c>
      <c r="F87" s="94">
        <f t="shared" si="7"/>
        <v>29169.313061392517</v>
      </c>
      <c r="G87" s="95">
        <f t="shared" si="7"/>
        <v>10140.043134435657</v>
      </c>
      <c r="H87" s="96">
        <f t="shared" si="8"/>
        <v>13286.562394189921</v>
      </c>
      <c r="I87" s="104">
        <f t="shared" si="9"/>
        <v>786.18712391656345</v>
      </c>
      <c r="J87" s="97">
        <v>305</v>
      </c>
      <c r="K87" s="111">
        <f t="shared" si="10"/>
        <v>53687.105713934652</v>
      </c>
      <c r="L87" s="152">
        <f t="shared" si="11"/>
        <v>4.4398</v>
      </c>
      <c r="M87" s="153">
        <f t="shared" si="12"/>
        <v>2.5880999999999998</v>
      </c>
    </row>
    <row r="88" spans="1:13" s="63" customFormat="1" ht="16.5" customHeight="1" x14ac:dyDescent="0.2">
      <c r="A88" s="155">
        <v>73</v>
      </c>
      <c r="B88" s="110">
        <f t="shared" si="6"/>
        <v>16.313016791510506</v>
      </c>
      <c r="C88" s="100">
        <v>27.82</v>
      </c>
      <c r="D88" s="101">
        <v>39420</v>
      </c>
      <c r="E88" s="107">
        <v>23508</v>
      </c>
      <c r="F88" s="94">
        <f t="shared" si="7"/>
        <v>28997.702021993617</v>
      </c>
      <c r="G88" s="95">
        <f t="shared" si="7"/>
        <v>10140.043134435657</v>
      </c>
      <c r="H88" s="96">
        <f t="shared" si="8"/>
        <v>13228.557862873093</v>
      </c>
      <c r="I88" s="104">
        <f t="shared" si="9"/>
        <v>782.7549031285854</v>
      </c>
      <c r="J88" s="97">
        <v>305</v>
      </c>
      <c r="K88" s="111">
        <f t="shared" si="10"/>
        <v>53454.057922430955</v>
      </c>
      <c r="L88" s="152">
        <f t="shared" si="11"/>
        <v>4.4749999999999996</v>
      </c>
      <c r="M88" s="153">
        <f t="shared" si="12"/>
        <v>2.6240000000000001</v>
      </c>
    </row>
    <row r="89" spans="1:13" s="63" customFormat="1" ht="16.5" customHeight="1" x14ac:dyDescent="0.2">
      <c r="A89" s="155">
        <v>74</v>
      </c>
      <c r="B89" s="110">
        <f t="shared" si="6"/>
        <v>16.407684918514619</v>
      </c>
      <c r="C89" s="100">
        <v>27.82</v>
      </c>
      <c r="D89" s="101">
        <v>39420</v>
      </c>
      <c r="E89" s="107">
        <v>23508</v>
      </c>
      <c r="F89" s="94">
        <f t="shared" si="7"/>
        <v>28830.392730556166</v>
      </c>
      <c r="G89" s="95">
        <f t="shared" si="7"/>
        <v>10140.043134435657</v>
      </c>
      <c r="H89" s="96">
        <f t="shared" si="8"/>
        <v>13172.007322367233</v>
      </c>
      <c r="I89" s="104">
        <f t="shared" si="9"/>
        <v>779.40871729983644</v>
      </c>
      <c r="J89" s="97">
        <v>305</v>
      </c>
      <c r="K89" s="111">
        <f t="shared" si="10"/>
        <v>53226.851904658884</v>
      </c>
      <c r="L89" s="152">
        <f t="shared" si="11"/>
        <v>4.5101000000000004</v>
      </c>
      <c r="M89" s="153">
        <f t="shared" si="12"/>
        <v>2.66</v>
      </c>
    </row>
    <row r="90" spans="1:13" s="63" customFormat="1" ht="16.5" customHeight="1" x14ac:dyDescent="0.2">
      <c r="A90" s="155">
        <v>75</v>
      </c>
      <c r="B90" s="110">
        <f t="shared" si="6"/>
        <v>16.501082293985647</v>
      </c>
      <c r="C90" s="100">
        <v>27.82</v>
      </c>
      <c r="D90" s="101">
        <v>39420</v>
      </c>
      <c r="E90" s="107">
        <v>23508</v>
      </c>
      <c r="F90" s="94">
        <f t="shared" si="7"/>
        <v>28667.210524270566</v>
      </c>
      <c r="G90" s="95">
        <f t="shared" si="7"/>
        <v>10140.043134435657</v>
      </c>
      <c r="H90" s="96">
        <f t="shared" si="8"/>
        <v>13116.8517366427</v>
      </c>
      <c r="I90" s="104">
        <f t="shared" si="9"/>
        <v>776.14507317412438</v>
      </c>
      <c r="J90" s="97">
        <v>305</v>
      </c>
      <c r="K90" s="111">
        <f t="shared" si="10"/>
        <v>53005.250468523045</v>
      </c>
      <c r="L90" s="152">
        <f t="shared" si="11"/>
        <v>4.5452000000000004</v>
      </c>
      <c r="M90" s="153">
        <f t="shared" si="12"/>
        <v>2.6959</v>
      </c>
    </row>
    <row r="91" spans="1:13" s="63" customFormat="1" ht="16.5" customHeight="1" x14ac:dyDescent="0.2">
      <c r="A91" s="155">
        <v>76</v>
      </c>
      <c r="B91" s="110">
        <f t="shared" si="6"/>
        <v>16.593242581712293</v>
      </c>
      <c r="C91" s="100">
        <v>27.82</v>
      </c>
      <c r="D91" s="101">
        <v>39420</v>
      </c>
      <c r="E91" s="107">
        <v>23508</v>
      </c>
      <c r="F91" s="94">
        <f t="shared" si="7"/>
        <v>28507.990386480924</v>
      </c>
      <c r="G91" s="95">
        <f t="shared" si="7"/>
        <v>10140.043134435657</v>
      </c>
      <c r="H91" s="96">
        <f t="shared" si="8"/>
        <v>13063.035330069803</v>
      </c>
      <c r="I91" s="104">
        <f t="shared" si="9"/>
        <v>772.96067041833157</v>
      </c>
      <c r="J91" s="97">
        <v>305</v>
      </c>
      <c r="K91" s="111">
        <f t="shared" si="10"/>
        <v>52789.029521404715</v>
      </c>
      <c r="L91" s="152">
        <f t="shared" si="11"/>
        <v>4.5801999999999996</v>
      </c>
      <c r="M91" s="153">
        <f t="shared" si="12"/>
        <v>2.7317999999999998</v>
      </c>
    </row>
    <row r="92" spans="1:13" s="63" customFormat="1" ht="16.5" customHeight="1" x14ac:dyDescent="0.2">
      <c r="A92" s="155">
        <v>77</v>
      </c>
      <c r="B92" s="110">
        <f t="shared" si="6"/>
        <v>16.684198125257936</v>
      </c>
      <c r="C92" s="100">
        <v>27.82</v>
      </c>
      <c r="D92" s="101">
        <v>39420</v>
      </c>
      <c r="E92" s="107">
        <v>23508</v>
      </c>
      <c r="F92" s="94">
        <f t="shared" si="7"/>
        <v>28352.576278980552</v>
      </c>
      <c r="G92" s="95">
        <f t="shared" si="7"/>
        <v>10140.043134435657</v>
      </c>
      <c r="H92" s="96">
        <f t="shared" si="8"/>
        <v>13010.505361734677</v>
      </c>
      <c r="I92" s="104">
        <f t="shared" si="9"/>
        <v>769.85238826832415</v>
      </c>
      <c r="J92" s="97">
        <v>305</v>
      </c>
      <c r="K92" s="111">
        <f t="shared" si="10"/>
        <v>52577.977163419207</v>
      </c>
      <c r="L92" s="152">
        <f t="shared" si="11"/>
        <v>4.6151</v>
      </c>
      <c r="M92" s="153">
        <f t="shared" si="12"/>
        <v>2.7677999999999998</v>
      </c>
    </row>
    <row r="93" spans="1:13" s="63" customFormat="1" ht="16.5" customHeight="1" x14ac:dyDescent="0.2">
      <c r="A93" s="155">
        <v>78</v>
      </c>
      <c r="B93" s="110">
        <f t="shared" si="6"/>
        <v>16.773980016106179</v>
      </c>
      <c r="C93" s="100">
        <v>27.82</v>
      </c>
      <c r="D93" s="101">
        <v>39420</v>
      </c>
      <c r="E93" s="107">
        <v>23508</v>
      </c>
      <c r="F93" s="94">
        <f t="shared" si="7"/>
        <v>28200.820529522065</v>
      </c>
      <c r="G93" s="95">
        <f t="shared" si="7"/>
        <v>10140.043134435657</v>
      </c>
      <c r="H93" s="96">
        <f t="shared" si="8"/>
        <v>12959.21191841771</v>
      </c>
      <c r="I93" s="104">
        <f t="shared" si="9"/>
        <v>766.81727327915451</v>
      </c>
      <c r="J93" s="97">
        <v>305</v>
      </c>
      <c r="K93" s="111">
        <f t="shared" si="10"/>
        <v>52371.892855654587</v>
      </c>
      <c r="L93" s="152">
        <f t="shared" si="11"/>
        <v>4.6501000000000001</v>
      </c>
      <c r="M93" s="153">
        <f t="shared" si="12"/>
        <v>2.8037000000000001</v>
      </c>
    </row>
    <row r="94" spans="1:13" s="63" customFormat="1" ht="16.5" customHeight="1" x14ac:dyDescent="0.2">
      <c r="A94" s="155">
        <v>79</v>
      </c>
      <c r="B94" s="110">
        <f t="shared" si="6"/>
        <v>16.862618157465537</v>
      </c>
      <c r="C94" s="100">
        <v>27.82</v>
      </c>
      <c r="D94" s="101">
        <v>39420</v>
      </c>
      <c r="E94" s="107">
        <v>23508</v>
      </c>
      <c r="F94" s="94">
        <f t="shared" si="7"/>
        <v>28052.583269257771</v>
      </c>
      <c r="G94" s="95">
        <f t="shared" si="7"/>
        <v>10140.043134435657</v>
      </c>
      <c r="H94" s="96">
        <f t="shared" si="8"/>
        <v>12909.107724448379</v>
      </c>
      <c r="I94" s="104">
        <f t="shared" si="9"/>
        <v>763.8525280738686</v>
      </c>
      <c r="J94" s="97">
        <v>305</v>
      </c>
      <c r="K94" s="111">
        <f t="shared" si="10"/>
        <v>52170.586656215673</v>
      </c>
      <c r="L94" s="152">
        <f t="shared" si="11"/>
        <v>4.6848999999999998</v>
      </c>
      <c r="M94" s="153">
        <f t="shared" si="12"/>
        <v>2.8397000000000001</v>
      </c>
    </row>
    <row r="95" spans="1:13" s="63" customFormat="1" ht="16.5" customHeight="1" x14ac:dyDescent="0.2">
      <c r="A95" s="154">
        <v>80</v>
      </c>
      <c r="B95" s="110">
        <f t="shared" si="6"/>
        <v>16.950141324060866</v>
      </c>
      <c r="C95" s="100">
        <v>27.82</v>
      </c>
      <c r="D95" s="101">
        <v>39420</v>
      </c>
      <c r="E95" s="107">
        <v>23508</v>
      </c>
      <c r="F95" s="94">
        <f t="shared" si="7"/>
        <v>27907.731915397999</v>
      </c>
      <c r="G95" s="95">
        <f t="shared" si="7"/>
        <v>10140.043134435657</v>
      </c>
      <c r="H95" s="96">
        <f t="shared" si="8"/>
        <v>12860.147966843773</v>
      </c>
      <c r="I95" s="104">
        <f t="shared" si="9"/>
        <v>760.95550099667309</v>
      </c>
      <c r="J95" s="97">
        <v>305</v>
      </c>
      <c r="K95" s="111">
        <f t="shared" si="10"/>
        <v>51973.8785176741</v>
      </c>
      <c r="L95" s="152">
        <f t="shared" si="11"/>
        <v>4.7196999999999996</v>
      </c>
      <c r="M95" s="153">
        <f t="shared" si="12"/>
        <v>2.8755999999999999</v>
      </c>
    </row>
    <row r="96" spans="1:13" s="63" customFormat="1" ht="16.5" customHeight="1" x14ac:dyDescent="0.2">
      <c r="A96" s="156">
        <v>81</v>
      </c>
      <c r="B96" s="110">
        <f t="shared" si="6"/>
        <v>17.036577218210834</v>
      </c>
      <c r="C96" s="100">
        <v>27.82</v>
      </c>
      <c r="D96" s="101">
        <v>39420</v>
      </c>
      <c r="E96" s="107">
        <v>23508</v>
      </c>
      <c r="F96" s="94">
        <f t="shared" si="7"/>
        <v>27766.140694878282</v>
      </c>
      <c r="G96" s="95">
        <f t="shared" si="7"/>
        <v>10140.043134435657</v>
      </c>
      <c r="H96" s="96">
        <f t="shared" si="8"/>
        <v>12812.29013430811</v>
      </c>
      <c r="I96" s="104">
        <f t="shared" si="9"/>
        <v>758.12367658627875</v>
      </c>
      <c r="J96" s="97">
        <v>305</v>
      </c>
      <c r="K96" s="111">
        <f t="shared" si="10"/>
        <v>51781.597640208325</v>
      </c>
      <c r="L96" s="152">
        <f t="shared" si="11"/>
        <v>4.7545000000000002</v>
      </c>
      <c r="M96" s="153">
        <f t="shared" si="12"/>
        <v>2.9116</v>
      </c>
    </row>
    <row r="97" spans="1:13" s="63" customFormat="1" ht="16.5" customHeight="1" x14ac:dyDescent="0.2">
      <c r="A97" s="157">
        <f t="shared" ref="A97:A160" si="13">+A96+1</f>
        <v>82</v>
      </c>
      <c r="B97" s="90">
        <f t="shared" si="6"/>
        <v>17.121952522464678</v>
      </c>
      <c r="C97" s="100">
        <v>27.82</v>
      </c>
      <c r="D97" s="101">
        <v>39420</v>
      </c>
      <c r="E97" s="107">
        <v>23508</v>
      </c>
      <c r="F97" s="94">
        <f t="shared" si="7"/>
        <v>27627.690205270272</v>
      </c>
      <c r="G97" s="95">
        <f t="shared" si="7"/>
        <v>10140.043134435657</v>
      </c>
      <c r="H97" s="96">
        <f t="shared" si="8"/>
        <v>12765.493868820602</v>
      </c>
      <c r="I97" s="104">
        <f t="shared" si="9"/>
        <v>755.35466679411854</v>
      </c>
      <c r="J97" s="96">
        <v>305</v>
      </c>
      <c r="K97" s="98">
        <f t="shared" si="10"/>
        <v>51593.581875320648</v>
      </c>
      <c r="L97" s="158">
        <f t="shared" si="11"/>
        <v>4.7892000000000001</v>
      </c>
      <c r="M97" s="159">
        <f t="shared" si="12"/>
        <v>2.9474999999999998</v>
      </c>
    </row>
    <row r="98" spans="1:13" s="63" customFormat="1" ht="16.5" customHeight="1" x14ac:dyDescent="0.2">
      <c r="A98" s="157">
        <f t="shared" si="13"/>
        <v>83</v>
      </c>
      <c r="B98" s="90">
        <f t="shared" si="6"/>
        <v>17.206292949048731</v>
      </c>
      <c r="C98" s="100">
        <v>27.82</v>
      </c>
      <c r="D98" s="101">
        <v>39420</v>
      </c>
      <c r="E98" s="107">
        <v>23508</v>
      </c>
      <c r="F98" s="94">
        <f t="shared" si="7"/>
        <v>27492.267009562485</v>
      </c>
      <c r="G98" s="95">
        <f t="shared" si="7"/>
        <v>10140.043134435657</v>
      </c>
      <c r="H98" s="96">
        <f t="shared" si="8"/>
        <v>12719.72082867137</v>
      </c>
      <c r="I98" s="104">
        <f t="shared" si="9"/>
        <v>752.64620287996286</v>
      </c>
      <c r="J98" s="96">
        <v>305</v>
      </c>
      <c r="K98" s="98">
        <f t="shared" si="10"/>
        <v>51409.677175549477</v>
      </c>
      <c r="L98" s="158">
        <f t="shared" si="11"/>
        <v>4.8238000000000003</v>
      </c>
      <c r="M98" s="159">
        <f t="shared" si="12"/>
        <v>2.9834999999999998</v>
      </c>
    </row>
    <row r="99" spans="1:13" s="63" customFormat="1" ht="16.5" customHeight="1" x14ac:dyDescent="0.2">
      <c r="A99" s="157">
        <f t="shared" si="13"/>
        <v>84</v>
      </c>
      <c r="B99" s="90">
        <f t="shared" si="6"/>
        <v>17.289623286351777</v>
      </c>
      <c r="C99" s="100">
        <v>27.82</v>
      </c>
      <c r="D99" s="101">
        <v>39420</v>
      </c>
      <c r="E99" s="107">
        <v>23508</v>
      </c>
      <c r="F99" s="94">
        <f t="shared" si="7"/>
        <v>27359.763261783279</v>
      </c>
      <c r="G99" s="95">
        <f t="shared" si="7"/>
        <v>10140.043134435657</v>
      </c>
      <c r="H99" s="96">
        <f t="shared" si="8"/>
        <v>12674.934561921998</v>
      </c>
      <c r="I99" s="104">
        <f t="shared" si="9"/>
        <v>749.9961279243787</v>
      </c>
      <c r="J99" s="96">
        <v>305</v>
      </c>
      <c r="K99" s="98">
        <f t="shared" si="10"/>
        <v>51229.73708606531</v>
      </c>
      <c r="L99" s="158">
        <f t="shared" si="11"/>
        <v>4.8583999999999996</v>
      </c>
      <c r="M99" s="159">
        <f t="shared" si="12"/>
        <v>3.0194000000000001</v>
      </c>
    </row>
    <row r="100" spans="1:13" s="63" customFormat="1" ht="16.5" customHeight="1" x14ac:dyDescent="0.2">
      <c r="A100" s="157">
        <f t="shared" si="13"/>
        <v>85</v>
      </c>
      <c r="B100" s="90">
        <f t="shared" si="6"/>
        <v>17.371967442659624</v>
      </c>
      <c r="C100" s="100">
        <v>27.82</v>
      </c>
      <c r="D100" s="101">
        <v>39420</v>
      </c>
      <c r="E100" s="107">
        <v>23508</v>
      </c>
      <c r="F100" s="94">
        <f t="shared" si="7"/>
        <v>27230.076360745137</v>
      </c>
      <c r="G100" s="95">
        <f t="shared" si="7"/>
        <v>10140.043134435657</v>
      </c>
      <c r="H100" s="96">
        <f t="shared" si="8"/>
        <v>12631.100389371106</v>
      </c>
      <c r="I100" s="104">
        <f t="shared" si="9"/>
        <v>747.40238990361581</v>
      </c>
      <c r="J100" s="96">
        <v>305</v>
      </c>
      <c r="K100" s="98">
        <f t="shared" si="10"/>
        <v>51053.62227445552</v>
      </c>
      <c r="L100" s="158">
        <f t="shared" si="11"/>
        <v>4.8929</v>
      </c>
      <c r="M100" s="159">
        <f t="shared" si="12"/>
        <v>3.0554000000000001</v>
      </c>
    </row>
    <row r="101" spans="1:13" s="63" customFormat="1" ht="16.5" customHeight="1" x14ac:dyDescent="0.2">
      <c r="A101" s="157">
        <f t="shared" si="13"/>
        <v>86</v>
      </c>
      <c r="B101" s="90">
        <f t="shared" si="6"/>
        <v>17.453348487331905</v>
      </c>
      <c r="C101" s="100">
        <v>27.82</v>
      </c>
      <c r="D101" s="101">
        <v>39420</v>
      </c>
      <c r="E101" s="107">
        <v>23508</v>
      </c>
      <c r="F101" s="94">
        <f t="shared" si="7"/>
        <v>27103.108629461261</v>
      </c>
      <c r="G101" s="95">
        <f t="shared" si="7"/>
        <v>10140.043134435657</v>
      </c>
      <c r="H101" s="96">
        <f t="shared" si="8"/>
        <v>12588.185296197156</v>
      </c>
      <c r="I101" s="104">
        <f t="shared" si="9"/>
        <v>744.86303527793837</v>
      </c>
      <c r="J101" s="96">
        <v>305</v>
      </c>
      <c r="K101" s="98">
        <f t="shared" si="10"/>
        <v>50881.200095372005</v>
      </c>
      <c r="L101" s="158">
        <f t="shared" si="11"/>
        <v>4.9273999999999996</v>
      </c>
      <c r="M101" s="159">
        <f t="shared" si="12"/>
        <v>3.0912999999999999</v>
      </c>
    </row>
    <row r="102" spans="1:13" s="63" customFormat="1" ht="16.5" customHeight="1" x14ac:dyDescent="0.2">
      <c r="A102" s="157">
        <f t="shared" si="13"/>
        <v>87</v>
      </c>
      <c r="B102" s="90">
        <f t="shared" si="6"/>
        <v>17.533788689598595</v>
      </c>
      <c r="C102" s="100">
        <v>27.82</v>
      </c>
      <c r="D102" s="101">
        <v>39420</v>
      </c>
      <c r="E102" s="107">
        <v>23508</v>
      </c>
      <c r="F102" s="94">
        <f t="shared" si="7"/>
        <v>26978.767018027145</v>
      </c>
      <c r="G102" s="95">
        <f t="shared" si="7"/>
        <v>10140.043134435657</v>
      </c>
      <c r="H102" s="96">
        <f t="shared" si="8"/>
        <v>12546.157831532426</v>
      </c>
      <c r="I102" s="104">
        <f t="shared" si="9"/>
        <v>742.37620304925599</v>
      </c>
      <c r="J102" s="96">
        <v>305</v>
      </c>
      <c r="K102" s="98">
        <f t="shared" si="10"/>
        <v>50712.344187044488</v>
      </c>
      <c r="L102" s="158">
        <f t="shared" si="11"/>
        <v>4.9618000000000002</v>
      </c>
      <c r="M102" s="159">
        <f t="shared" si="12"/>
        <v>3.1272000000000002</v>
      </c>
    </row>
    <row r="103" spans="1:13" s="63" customFormat="1" ht="16.5" customHeight="1" x14ac:dyDescent="0.2">
      <c r="A103" s="157">
        <f t="shared" si="13"/>
        <v>88</v>
      </c>
      <c r="B103" s="90">
        <f t="shared" si="6"/>
        <v>17.613309555139367</v>
      </c>
      <c r="C103" s="100">
        <v>27.82</v>
      </c>
      <c r="D103" s="101">
        <v>39420</v>
      </c>
      <c r="E103" s="107">
        <v>23508</v>
      </c>
      <c r="F103" s="94">
        <f t="shared" si="7"/>
        <v>26856.962827975294</v>
      </c>
      <c r="G103" s="95">
        <f t="shared" si="7"/>
        <v>10140.043134435657</v>
      </c>
      <c r="H103" s="96">
        <f t="shared" si="8"/>
        <v>12504.988015294899</v>
      </c>
      <c r="I103" s="104">
        <f t="shared" si="9"/>
        <v>739.94011924821905</v>
      </c>
      <c r="J103" s="96">
        <v>305</v>
      </c>
      <c r="K103" s="98">
        <f t="shared" si="10"/>
        <v>50546.934096954064</v>
      </c>
      <c r="L103" s="158">
        <f t="shared" si="11"/>
        <v>4.9962</v>
      </c>
      <c r="M103" s="159">
        <f t="shared" si="12"/>
        <v>3.1631999999999998</v>
      </c>
    </row>
    <row r="104" spans="1:13" s="63" customFormat="1" ht="16.5" customHeight="1" x14ac:dyDescent="0.2">
      <c r="A104" s="157">
        <f t="shared" si="13"/>
        <v>89</v>
      </c>
      <c r="B104" s="90">
        <f t="shared" si="6"/>
        <v>17.691931860596231</v>
      </c>
      <c r="C104" s="100">
        <v>27.82</v>
      </c>
      <c r="D104" s="101">
        <v>39420</v>
      </c>
      <c r="E104" s="107">
        <v>23508</v>
      </c>
      <c r="F104" s="94">
        <f t="shared" si="7"/>
        <v>26737.611456302446</v>
      </c>
      <c r="G104" s="95">
        <f t="shared" si="7"/>
        <v>10140.043134435657</v>
      </c>
      <c r="H104" s="96">
        <f t="shared" si="8"/>
        <v>12464.647251669478</v>
      </c>
      <c r="I104" s="104">
        <f t="shared" si="9"/>
        <v>737.55309181476207</v>
      </c>
      <c r="J104" s="96">
        <v>305</v>
      </c>
      <c r="K104" s="98">
        <f t="shared" si="10"/>
        <v>50384.854934222341</v>
      </c>
      <c r="L104" s="158">
        <f t="shared" si="11"/>
        <v>5.0305</v>
      </c>
      <c r="M104" s="159">
        <f t="shared" si="12"/>
        <v>3.1991000000000001</v>
      </c>
    </row>
    <row r="105" spans="1:13" s="63" customFormat="1" ht="16.5" customHeight="1" x14ac:dyDescent="0.2">
      <c r="A105" s="105">
        <f t="shared" si="13"/>
        <v>90</v>
      </c>
      <c r="B105" s="90">
        <f t="shared" si="6"/>
        <v>17.769675686157985</v>
      </c>
      <c r="C105" s="100">
        <v>27.82</v>
      </c>
      <c r="D105" s="101">
        <v>39420</v>
      </c>
      <c r="E105" s="107">
        <v>23508</v>
      </c>
      <c r="F105" s="94">
        <f t="shared" si="7"/>
        <v>26620.632157540342</v>
      </c>
      <c r="G105" s="95">
        <f t="shared" si="7"/>
        <v>10140.043134435657</v>
      </c>
      <c r="H105" s="96">
        <f t="shared" si="8"/>
        <v>12425.108248687886</v>
      </c>
      <c r="I105" s="104">
        <f t="shared" si="9"/>
        <v>735.21350583951994</v>
      </c>
      <c r="J105" s="96">
        <v>305</v>
      </c>
      <c r="K105" s="98">
        <f t="shared" si="10"/>
        <v>50225.997046503406</v>
      </c>
      <c r="L105" s="158">
        <f t="shared" si="11"/>
        <v>5.0648</v>
      </c>
      <c r="M105" s="159">
        <f t="shared" si="12"/>
        <v>3.2351000000000001</v>
      </c>
    </row>
    <row r="106" spans="1:13" s="63" customFormat="1" ht="16.5" customHeight="1" x14ac:dyDescent="0.2">
      <c r="A106" s="157">
        <f t="shared" si="13"/>
        <v>91</v>
      </c>
      <c r="B106" s="90">
        <f t="shared" si="6"/>
        <v>17.846560446344242</v>
      </c>
      <c r="C106" s="100">
        <v>27.82</v>
      </c>
      <c r="D106" s="101">
        <v>39420</v>
      </c>
      <c r="E106" s="107">
        <v>23508</v>
      </c>
      <c r="F106" s="94">
        <f t="shared" si="7"/>
        <v>26505.94782239394</v>
      </c>
      <c r="G106" s="95">
        <f t="shared" si="7"/>
        <v>10140.043134435657</v>
      </c>
      <c r="H106" s="96">
        <f t="shared" si="8"/>
        <v>12386.344943408403</v>
      </c>
      <c r="I106" s="104">
        <f t="shared" si="9"/>
        <v>732.91981913659197</v>
      </c>
      <c r="J106" s="96">
        <v>305</v>
      </c>
      <c r="K106" s="98">
        <f t="shared" si="10"/>
        <v>50070.255719374596</v>
      </c>
      <c r="L106" s="158">
        <f t="shared" si="11"/>
        <v>5.0990000000000002</v>
      </c>
      <c r="M106" s="159">
        <f t="shared" si="12"/>
        <v>3.2709999999999999</v>
      </c>
    </row>
    <row r="107" spans="1:13" s="63" customFormat="1" ht="16.5" customHeight="1" x14ac:dyDescent="0.2">
      <c r="A107" s="157">
        <f t="shared" si="13"/>
        <v>92</v>
      </c>
      <c r="B107" s="90">
        <f t="shared" si="6"/>
        <v>17.922604919107226</v>
      </c>
      <c r="C107" s="100">
        <v>27.82</v>
      </c>
      <c r="D107" s="101">
        <v>39420</v>
      </c>
      <c r="E107" s="107">
        <v>23508</v>
      </c>
      <c r="F107" s="94">
        <f t="shared" si="7"/>
        <v>26393.484771607822</v>
      </c>
      <c r="G107" s="95">
        <f t="shared" si="7"/>
        <v>10140.043134435657</v>
      </c>
      <c r="H107" s="96">
        <f t="shared" si="8"/>
        <v>12348.332432242694</v>
      </c>
      <c r="I107" s="104">
        <f t="shared" si="9"/>
        <v>730.6705581208696</v>
      </c>
      <c r="J107" s="96">
        <v>305</v>
      </c>
      <c r="K107" s="98">
        <f t="shared" si="10"/>
        <v>49917.530896407035</v>
      </c>
      <c r="L107" s="158">
        <f t="shared" si="11"/>
        <v>5.1332000000000004</v>
      </c>
      <c r="M107" s="159">
        <f t="shared" si="12"/>
        <v>3.3069999999999999</v>
      </c>
    </row>
    <row r="108" spans="1:13" s="63" customFormat="1" ht="16.5" customHeight="1" x14ac:dyDescent="0.2">
      <c r="A108" s="157">
        <f t="shared" si="13"/>
        <v>93</v>
      </c>
      <c r="B108" s="90">
        <f t="shared" si="6"/>
        <v>17.997827273360357</v>
      </c>
      <c r="C108" s="100">
        <v>27.82</v>
      </c>
      <c r="D108" s="101">
        <v>39420</v>
      </c>
      <c r="E108" s="107">
        <v>23508</v>
      </c>
      <c r="F108" s="94">
        <f t="shared" si="7"/>
        <v>26283.172563844651</v>
      </c>
      <c r="G108" s="95">
        <f t="shared" si="7"/>
        <v>10140.043134435657</v>
      </c>
      <c r="H108" s="96">
        <f t="shared" si="8"/>
        <v>12311.046906018742</v>
      </c>
      <c r="I108" s="104">
        <f t="shared" si="9"/>
        <v>728.46431396560615</v>
      </c>
      <c r="J108" s="96">
        <v>305</v>
      </c>
      <c r="K108" s="98">
        <f t="shared" si="10"/>
        <v>49767.726918264649</v>
      </c>
      <c r="L108" s="158">
        <f t="shared" si="11"/>
        <v>5.1673</v>
      </c>
      <c r="M108" s="159">
        <f t="shared" si="12"/>
        <v>3.3429000000000002</v>
      </c>
    </row>
    <row r="109" spans="1:13" s="63" customFormat="1" ht="16.5" customHeight="1" x14ac:dyDescent="0.2">
      <c r="A109" s="157">
        <f t="shared" si="13"/>
        <v>94</v>
      </c>
      <c r="B109" s="90">
        <f t="shared" si="6"/>
        <v>18.072245095034688</v>
      </c>
      <c r="C109" s="100">
        <v>27.82</v>
      </c>
      <c r="D109" s="101">
        <v>39420</v>
      </c>
      <c r="E109" s="107">
        <v>23508</v>
      </c>
      <c r="F109" s="94">
        <f t="shared" si="7"/>
        <v>26174.943816469531</v>
      </c>
      <c r="G109" s="95">
        <f t="shared" si="7"/>
        <v>10140.043134435657</v>
      </c>
      <c r="H109" s="96">
        <f t="shared" si="8"/>
        <v>12274.465589405952</v>
      </c>
      <c r="I109" s="104">
        <f t="shared" si="9"/>
        <v>726.29973901810376</v>
      </c>
      <c r="J109" s="96">
        <v>305</v>
      </c>
      <c r="K109" s="98">
        <f t="shared" si="10"/>
        <v>49620.752279329245</v>
      </c>
      <c r="L109" s="158">
        <f t="shared" si="11"/>
        <v>5.2012999999999998</v>
      </c>
      <c r="M109" s="159">
        <f t="shared" si="12"/>
        <v>3.3788999999999998</v>
      </c>
    </row>
    <row r="110" spans="1:13" s="63" customFormat="1" ht="16.5" customHeight="1" x14ac:dyDescent="0.2">
      <c r="A110" s="157">
        <f t="shared" si="13"/>
        <v>95</v>
      </c>
      <c r="B110" s="90">
        <f t="shared" si="6"/>
        <v>18.145875411756563</v>
      </c>
      <c r="C110" s="100">
        <v>27.82</v>
      </c>
      <c r="D110" s="101">
        <v>39420</v>
      </c>
      <c r="E110" s="107">
        <v>23508</v>
      </c>
      <c r="F110" s="94">
        <f t="shared" si="7"/>
        <v>26068.73403823335</v>
      </c>
      <c r="G110" s="95">
        <f t="shared" si="7"/>
        <v>10140.043134435657</v>
      </c>
      <c r="H110" s="96">
        <f t="shared" si="8"/>
        <v>12238.566684362122</v>
      </c>
      <c r="I110" s="104">
        <f t="shared" si="9"/>
        <v>724.1755434533801</v>
      </c>
      <c r="J110" s="96">
        <v>305</v>
      </c>
      <c r="K110" s="98">
        <f t="shared" si="10"/>
        <v>49476.519400484503</v>
      </c>
      <c r="L110" s="158">
        <f t="shared" si="11"/>
        <v>5.2352999999999996</v>
      </c>
      <c r="M110" s="159">
        <f t="shared" si="12"/>
        <v>3.4148000000000001</v>
      </c>
    </row>
    <row r="111" spans="1:13" s="63" customFormat="1" ht="16.5" customHeight="1" x14ac:dyDescent="0.2">
      <c r="A111" s="157">
        <f t="shared" si="13"/>
        <v>96</v>
      </c>
      <c r="B111" s="90">
        <f t="shared" si="6"/>
        <v>18.218734716233204</v>
      </c>
      <c r="C111" s="100">
        <v>27.82</v>
      </c>
      <c r="D111" s="101">
        <v>39420</v>
      </c>
      <c r="E111" s="107">
        <v>23508</v>
      </c>
      <c r="F111" s="94">
        <f t="shared" si="7"/>
        <v>25964.481472937485</v>
      </c>
      <c r="G111" s="95">
        <f t="shared" si="7"/>
        <v>10140.043134435657</v>
      </c>
      <c r="H111" s="96">
        <f t="shared" si="8"/>
        <v>12203.32931729212</v>
      </c>
      <c r="I111" s="104">
        <f t="shared" si="9"/>
        <v>722.09049214746278</v>
      </c>
      <c r="J111" s="96">
        <v>305</v>
      </c>
      <c r="K111" s="98">
        <f t="shared" si="10"/>
        <v>49334.944416812723</v>
      </c>
      <c r="L111" s="158">
        <f t="shared" si="11"/>
        <v>5.2693000000000003</v>
      </c>
      <c r="M111" s="159">
        <f t="shared" si="12"/>
        <v>3.4508000000000001</v>
      </c>
    </row>
    <row r="112" spans="1:13" s="63" customFormat="1" ht="16.5" customHeight="1" x14ac:dyDescent="0.2">
      <c r="A112" s="157">
        <f t="shared" si="13"/>
        <v>97</v>
      </c>
      <c r="B112" s="90">
        <f t="shared" si="6"/>
        <v>18.29083898842654</v>
      </c>
      <c r="C112" s="100">
        <v>27.82</v>
      </c>
      <c r="D112" s="101">
        <v>39420</v>
      </c>
      <c r="E112" s="107">
        <v>23508</v>
      </c>
      <c r="F112" s="94">
        <f t="shared" si="7"/>
        <v>25862.126953242238</v>
      </c>
      <c r="G112" s="95">
        <f t="shared" si="7"/>
        <v>10140.043134435657</v>
      </c>
      <c r="H112" s="96">
        <f t="shared" si="8"/>
        <v>12168.733489635126</v>
      </c>
      <c r="I112" s="104">
        <f t="shared" si="9"/>
        <v>720.04340175355787</v>
      </c>
      <c r="J112" s="96">
        <v>305</v>
      </c>
      <c r="K112" s="98">
        <f t="shared" si="10"/>
        <v>49195.946979066575</v>
      </c>
      <c r="L112" s="158">
        <f t="shared" si="11"/>
        <v>5.3032000000000004</v>
      </c>
      <c r="M112" s="159">
        <f t="shared" si="12"/>
        <v>3.4866999999999999</v>
      </c>
    </row>
    <row r="113" spans="1:13" s="63" customFormat="1" ht="16.5" customHeight="1" x14ac:dyDescent="0.2">
      <c r="A113" s="157">
        <f t="shared" si="13"/>
        <v>98</v>
      </c>
      <c r="B113" s="90">
        <f t="shared" si="6"/>
        <v>18.362203716589843</v>
      </c>
      <c r="C113" s="100">
        <v>27.82</v>
      </c>
      <c r="D113" s="101">
        <v>39420</v>
      </c>
      <c r="E113" s="107">
        <v>23508</v>
      </c>
      <c r="F113" s="94">
        <f t="shared" si="7"/>
        <v>25761.613763854439</v>
      </c>
      <c r="G113" s="95">
        <f t="shared" si="7"/>
        <v>10140.043134435657</v>
      </c>
      <c r="H113" s="96">
        <f t="shared" si="8"/>
        <v>12134.760031622051</v>
      </c>
      <c r="I113" s="104">
        <f t="shared" si="9"/>
        <v>718.03313796580187</v>
      </c>
      <c r="J113" s="96">
        <v>305</v>
      </c>
      <c r="K113" s="98">
        <f t="shared" si="10"/>
        <v>49059.450067877944</v>
      </c>
      <c r="L113" s="158">
        <f t="shared" si="11"/>
        <v>5.3371000000000004</v>
      </c>
      <c r="M113" s="159">
        <f t="shared" si="12"/>
        <v>3.5226000000000002</v>
      </c>
    </row>
    <row r="114" spans="1:13" s="63" customFormat="1" ht="16.5" customHeight="1" x14ac:dyDescent="0.2">
      <c r="A114" s="157">
        <f t="shared" si="13"/>
        <v>99</v>
      </c>
      <c r="B114" s="90">
        <f t="shared" si="6"/>
        <v>18.432843917236479</v>
      </c>
      <c r="C114" s="100">
        <v>27.82</v>
      </c>
      <c r="D114" s="101">
        <v>39420</v>
      </c>
      <c r="E114" s="107">
        <v>23508</v>
      </c>
      <c r="F114" s="94">
        <f t="shared" si="7"/>
        <v>25662.88751339462</v>
      </c>
      <c r="G114" s="95">
        <f t="shared" si="7"/>
        <v>10140.043134435657</v>
      </c>
      <c r="H114" s="96">
        <f t="shared" si="8"/>
        <v>12101.390558966632</v>
      </c>
      <c r="I114" s="104">
        <f t="shared" si="9"/>
        <v>716.05861295660554</v>
      </c>
      <c r="J114" s="96">
        <v>305</v>
      </c>
      <c r="K114" s="98">
        <f t="shared" si="10"/>
        <v>48925.379819753514</v>
      </c>
      <c r="L114" s="158">
        <f t="shared" si="11"/>
        <v>5.3708</v>
      </c>
      <c r="M114" s="159">
        <f t="shared" si="12"/>
        <v>3.5586000000000002</v>
      </c>
    </row>
    <row r="115" spans="1:13" s="63" customFormat="1" ht="16.5" customHeight="1" x14ac:dyDescent="0.2">
      <c r="A115" s="105">
        <f t="shared" si="13"/>
        <v>100</v>
      </c>
      <c r="B115" s="90">
        <f t="shared" si="6"/>
        <v>18.502774154105147</v>
      </c>
      <c r="C115" s="100">
        <v>27.82</v>
      </c>
      <c r="D115" s="101">
        <v>39420</v>
      </c>
      <c r="E115" s="107">
        <v>23508</v>
      </c>
      <c r="F115" s="94">
        <f t="shared" si="7"/>
        <v>25565.896014303795</v>
      </c>
      <c r="G115" s="95">
        <f t="shared" si="7"/>
        <v>10140.043134435657</v>
      </c>
      <c r="H115" s="96">
        <f t="shared" si="8"/>
        <v>12068.607432273933</v>
      </c>
      <c r="I115" s="104">
        <f t="shared" si="9"/>
        <v>714.11878297478904</v>
      </c>
      <c r="J115" s="96">
        <v>305</v>
      </c>
      <c r="K115" s="98">
        <f t="shared" si="10"/>
        <v>48793.665363988177</v>
      </c>
      <c r="L115" s="158">
        <f t="shared" si="11"/>
        <v>5.4046000000000003</v>
      </c>
      <c r="M115" s="159">
        <f t="shared" si="12"/>
        <v>3.5945</v>
      </c>
    </row>
    <row r="116" spans="1:13" s="63" customFormat="1" ht="16.5" customHeight="1" x14ac:dyDescent="0.2">
      <c r="A116" s="157">
        <f t="shared" si="13"/>
        <v>101</v>
      </c>
      <c r="B116" s="90">
        <f t="shared" si="6"/>
        <v>18.572008556181487</v>
      </c>
      <c r="C116" s="100">
        <v>27.82</v>
      </c>
      <c r="D116" s="106">
        <v>39420</v>
      </c>
      <c r="E116" s="107">
        <v>23508</v>
      </c>
      <c r="F116" s="94">
        <f t="shared" si="7"/>
        <v>25470.58917020334</v>
      </c>
      <c r="G116" s="95">
        <f t="shared" si="7"/>
        <v>10140.043134435657</v>
      </c>
      <c r="H116" s="96">
        <f t="shared" si="8"/>
        <v>12036.39371896798</v>
      </c>
      <c r="I116" s="104">
        <f t="shared" si="9"/>
        <v>712.21264609277989</v>
      </c>
      <c r="J116" s="96">
        <v>305</v>
      </c>
      <c r="K116" s="98">
        <f t="shared" si="10"/>
        <v>48664.238669699756</v>
      </c>
      <c r="L116" s="158">
        <f t="shared" si="11"/>
        <v>5.4382999999999999</v>
      </c>
      <c r="M116" s="159">
        <f t="shared" si="12"/>
        <v>3.6305000000000001</v>
      </c>
    </row>
    <row r="117" spans="1:13" s="63" customFormat="1" ht="16.5" customHeight="1" x14ac:dyDescent="0.2">
      <c r="A117" s="157">
        <f t="shared" si="13"/>
        <v>102</v>
      </c>
      <c r="B117" s="90">
        <f t="shared" si="6"/>
        <v>18.640560834831959</v>
      </c>
      <c r="C117" s="100">
        <v>27.82</v>
      </c>
      <c r="D117" s="101">
        <v>39420</v>
      </c>
      <c r="E117" s="107">
        <v>23508</v>
      </c>
      <c r="F117" s="94">
        <f t="shared" si="7"/>
        <v>25376.918870170055</v>
      </c>
      <c r="G117" s="95">
        <f t="shared" si="7"/>
        <v>10140.043134435657</v>
      </c>
      <c r="H117" s="96">
        <f t="shared" si="8"/>
        <v>12004.73315755673</v>
      </c>
      <c r="I117" s="104">
        <f t="shared" si="9"/>
        <v>710.33924009211421</v>
      </c>
      <c r="J117" s="96">
        <v>305</v>
      </c>
      <c r="K117" s="98">
        <f t="shared" si="10"/>
        <v>48537.034402254554</v>
      </c>
      <c r="L117" s="158">
        <f t="shared" si="11"/>
        <v>5.4718999999999998</v>
      </c>
      <c r="M117" s="159">
        <f t="shared" si="12"/>
        <v>3.6663999999999999</v>
      </c>
    </row>
    <row r="118" spans="1:13" s="63" customFormat="1" ht="16.5" customHeight="1" x14ac:dyDescent="0.2">
      <c r="A118" s="157">
        <f t="shared" si="13"/>
        <v>103</v>
      </c>
      <c r="B118" s="90">
        <f t="shared" si="6"/>
        <v>18.70844430010181</v>
      </c>
      <c r="C118" s="100">
        <v>27.82</v>
      </c>
      <c r="D118" s="106">
        <v>39420</v>
      </c>
      <c r="E118" s="107">
        <v>23508</v>
      </c>
      <c r="F118" s="94">
        <f t="shared" si="7"/>
        <v>25284.838889432714</v>
      </c>
      <c r="G118" s="95">
        <f t="shared" si="7"/>
        <v>10140.043134435657</v>
      </c>
      <c r="H118" s="96">
        <f t="shared" si="8"/>
        <v>11973.610124067507</v>
      </c>
      <c r="I118" s="104">
        <f t="shared" si="9"/>
        <v>708.49764047736744</v>
      </c>
      <c r="J118" s="96">
        <v>305</v>
      </c>
      <c r="K118" s="98">
        <f t="shared" si="10"/>
        <v>48411.989788413244</v>
      </c>
      <c r="L118" s="158">
        <f t="shared" si="11"/>
        <v>5.5054999999999996</v>
      </c>
      <c r="M118" s="159">
        <f t="shared" si="12"/>
        <v>3.7023999999999999</v>
      </c>
    </row>
    <row r="119" spans="1:13" s="63" customFormat="1" ht="16.5" customHeight="1" x14ac:dyDescent="0.2">
      <c r="A119" s="157">
        <f t="shared" si="13"/>
        <v>104</v>
      </c>
      <c r="B119" s="90">
        <f t="shared" si="6"/>
        <v>18.775671876225672</v>
      </c>
      <c r="C119" s="100">
        <v>27.82</v>
      </c>
      <c r="D119" s="101">
        <v>39420</v>
      </c>
      <c r="E119" s="107">
        <v>23508</v>
      </c>
      <c r="F119" s="94">
        <f t="shared" si="7"/>
        <v>25194.304796036493</v>
      </c>
      <c r="G119" s="95">
        <f t="shared" si="7"/>
        <v>10140.043134435657</v>
      </c>
      <c r="H119" s="96">
        <f t="shared" si="8"/>
        <v>11943.009600499585</v>
      </c>
      <c r="I119" s="104">
        <f t="shared" si="9"/>
        <v>706.68695860944297</v>
      </c>
      <c r="J119" s="96">
        <v>305</v>
      </c>
      <c r="K119" s="98">
        <f t="shared" si="10"/>
        <v>48289.044489581174</v>
      </c>
      <c r="L119" s="158">
        <f t="shared" si="11"/>
        <v>5.5391000000000004</v>
      </c>
      <c r="M119" s="159">
        <f t="shared" si="12"/>
        <v>3.7383000000000002</v>
      </c>
    </row>
    <row r="120" spans="1:13" s="63" customFormat="1" ht="16.5" customHeight="1" x14ac:dyDescent="0.2">
      <c r="A120" s="157">
        <f t="shared" si="13"/>
        <v>105</v>
      </c>
      <c r="B120" s="90">
        <f t="shared" ref="B120:B183" si="14">6.958*LN(A120)-13.54</f>
        <v>18.842256116396044</v>
      </c>
      <c r="C120" s="100">
        <v>27.82</v>
      </c>
      <c r="D120" s="101">
        <v>39420</v>
      </c>
      <c r="E120" s="107">
        <v>23508</v>
      </c>
      <c r="F120" s="94">
        <f t="shared" si="7"/>
        <v>25105.273863057875</v>
      </c>
      <c r="G120" s="95">
        <f t="shared" si="7"/>
        <v>10140.043134435657</v>
      </c>
      <c r="H120" s="96">
        <f t="shared" si="8"/>
        <v>11912.917145152813</v>
      </c>
      <c r="I120" s="104">
        <f t="shared" si="9"/>
        <v>704.90633994987058</v>
      </c>
      <c r="J120" s="96">
        <v>305</v>
      </c>
      <c r="K120" s="98">
        <f t="shared" si="10"/>
        <v>48168.140482596209</v>
      </c>
      <c r="L120" s="158">
        <f t="shared" si="11"/>
        <v>5.5726000000000004</v>
      </c>
      <c r="M120" s="159">
        <f t="shared" si="12"/>
        <v>3.7743000000000002</v>
      </c>
    </row>
    <row r="121" spans="1:13" s="63" customFormat="1" ht="16.5" customHeight="1" x14ac:dyDescent="0.2">
      <c r="A121" s="157">
        <f t="shared" si="13"/>
        <v>106</v>
      </c>
      <c r="B121" s="90">
        <f t="shared" si="14"/>
        <v>18.908209216831764</v>
      </c>
      <c r="C121" s="100">
        <v>27.82</v>
      </c>
      <c r="D121" s="101">
        <v>39420</v>
      </c>
      <c r="E121" s="107">
        <v>23508</v>
      </c>
      <c r="F121" s="94">
        <f t="shared" si="7"/>
        <v>25017.704985986082</v>
      </c>
      <c r="G121" s="95">
        <f t="shared" si="7"/>
        <v>10140.043134435657</v>
      </c>
      <c r="H121" s="96">
        <f t="shared" si="8"/>
        <v>11883.318864702547</v>
      </c>
      <c r="I121" s="104">
        <f t="shared" si="9"/>
        <v>703.15496240843481</v>
      </c>
      <c r="J121" s="96">
        <v>305</v>
      </c>
      <c r="K121" s="98">
        <f t="shared" si="10"/>
        <v>48049.221947532722</v>
      </c>
      <c r="L121" s="158">
        <f t="shared" si="11"/>
        <v>5.6059999999999999</v>
      </c>
      <c r="M121" s="159">
        <f t="shared" si="12"/>
        <v>3.8102</v>
      </c>
    </row>
    <row r="122" spans="1:13" s="63" customFormat="1" ht="16.5" customHeight="1" x14ac:dyDescent="0.2">
      <c r="A122" s="157">
        <f t="shared" si="13"/>
        <v>107</v>
      </c>
      <c r="B122" s="90">
        <f t="shared" si="14"/>
        <v>18.973543030185944</v>
      </c>
      <c r="C122" s="100">
        <v>27.82</v>
      </c>
      <c r="D122" s="101">
        <v>39420</v>
      </c>
      <c r="E122" s="107">
        <v>23508</v>
      </c>
      <c r="F122" s="94">
        <f t="shared" si="7"/>
        <v>24931.558604917249</v>
      </c>
      <c r="G122" s="95">
        <f t="shared" si="7"/>
        <v>10140.043134435657</v>
      </c>
      <c r="H122" s="96">
        <f t="shared" si="8"/>
        <v>11854.201387901281</v>
      </c>
      <c r="I122" s="104">
        <f t="shared" si="9"/>
        <v>701.43203478705811</v>
      </c>
      <c r="J122" s="96">
        <v>305</v>
      </c>
      <c r="K122" s="98">
        <f t="shared" si="10"/>
        <v>47932.235162041245</v>
      </c>
      <c r="L122" s="158">
        <f t="shared" si="11"/>
        <v>5.6394000000000002</v>
      </c>
      <c r="M122" s="159">
        <f t="shared" si="12"/>
        <v>3.8462000000000001</v>
      </c>
    </row>
    <row r="123" spans="1:13" s="63" customFormat="1" ht="16.5" customHeight="1" x14ac:dyDescent="0.2">
      <c r="A123" s="157">
        <f t="shared" si="13"/>
        <v>108</v>
      </c>
      <c r="B123" s="90">
        <f t="shared" si="14"/>
        <v>19.038269078330323</v>
      </c>
      <c r="C123" s="100">
        <v>27.82</v>
      </c>
      <c r="D123" s="101">
        <v>39420</v>
      </c>
      <c r="E123" s="107">
        <v>23508</v>
      </c>
      <c r="F123" s="94">
        <f t="shared" si="7"/>
        <v>24846.796631234822</v>
      </c>
      <c r="G123" s="95">
        <f t="shared" si="7"/>
        <v>10140.043134435657</v>
      </c>
      <c r="H123" s="96">
        <f t="shared" si="8"/>
        <v>11825.551840796619</v>
      </c>
      <c r="I123" s="104">
        <f t="shared" si="9"/>
        <v>699.73679531340952</v>
      </c>
      <c r="J123" s="96">
        <v>305</v>
      </c>
      <c r="K123" s="98">
        <f t="shared" si="10"/>
        <v>47817.128401780501</v>
      </c>
      <c r="L123" s="158">
        <f t="shared" si="11"/>
        <v>5.6727999999999996</v>
      </c>
      <c r="M123" s="159">
        <f t="shared" si="12"/>
        <v>3.8820999999999999</v>
      </c>
    </row>
    <row r="124" spans="1:13" s="63" customFormat="1" ht="16.5" customHeight="1" x14ac:dyDescent="0.2">
      <c r="A124" s="157">
        <f t="shared" si="13"/>
        <v>109</v>
      </c>
      <c r="B124" s="90">
        <f t="shared" si="14"/>
        <v>19.102398564550384</v>
      </c>
      <c r="C124" s="100">
        <v>27.82</v>
      </c>
      <c r="D124" s="101">
        <v>39420</v>
      </c>
      <c r="E124" s="107">
        <v>23508</v>
      </c>
      <c r="F124" s="94">
        <f t="shared" si="7"/>
        <v>24763.382378475362</v>
      </c>
      <c r="G124" s="95">
        <f t="shared" si="7"/>
        <v>10140.043134435657</v>
      </c>
      <c r="H124" s="96">
        <f t="shared" si="8"/>
        <v>11797.357823363922</v>
      </c>
      <c r="I124" s="104">
        <f t="shared" si="9"/>
        <v>698.06851025822039</v>
      </c>
      <c r="J124" s="96">
        <v>305</v>
      </c>
      <c r="K124" s="98">
        <f t="shared" si="10"/>
        <v>47703.851846533158</v>
      </c>
      <c r="L124" s="158">
        <f t="shared" si="11"/>
        <v>5.7061000000000002</v>
      </c>
      <c r="M124" s="159">
        <f t="shared" si="12"/>
        <v>3.9180000000000001</v>
      </c>
    </row>
    <row r="125" spans="1:13" s="63" customFormat="1" ht="16.5" customHeight="1" x14ac:dyDescent="0.2">
      <c r="A125" s="105">
        <f t="shared" si="13"/>
        <v>110</v>
      </c>
      <c r="B125" s="90">
        <f t="shared" si="14"/>
        <v>19.165942385183634</v>
      </c>
      <c r="C125" s="100">
        <v>27.82</v>
      </c>
      <c r="D125" s="101">
        <v>39420</v>
      </c>
      <c r="E125" s="107">
        <v>23508</v>
      </c>
      <c r="F125" s="94">
        <f t="shared" si="7"/>
        <v>24681.280497101299</v>
      </c>
      <c r="G125" s="95">
        <f t="shared" si="7"/>
        <v>10140.043134435657</v>
      </c>
      <c r="H125" s="96">
        <f t="shared" si="8"/>
        <v>11769.607387459491</v>
      </c>
      <c r="I125" s="104">
        <f t="shared" si="9"/>
        <v>696.42647263073911</v>
      </c>
      <c r="J125" s="96">
        <v>305</v>
      </c>
      <c r="K125" s="98">
        <f t="shared" si="10"/>
        <v>47592.357491627183</v>
      </c>
      <c r="L125" s="158">
        <f t="shared" si="11"/>
        <v>5.7393000000000001</v>
      </c>
      <c r="M125" s="159">
        <f t="shared" si="12"/>
        <v>3.9540000000000002</v>
      </c>
    </row>
    <row r="126" spans="1:13" s="63" customFormat="1" ht="16.5" customHeight="1" x14ac:dyDescent="0.2">
      <c r="A126" s="157">
        <f t="shared" si="13"/>
        <v>111</v>
      </c>
      <c r="B126" s="90">
        <f t="shared" si="14"/>
        <v>19.228911140731221</v>
      </c>
      <c r="C126" s="100">
        <v>27.82</v>
      </c>
      <c r="D126" s="101">
        <v>39420</v>
      </c>
      <c r="E126" s="107">
        <v>23508</v>
      </c>
      <c r="F126" s="94">
        <f t="shared" si="7"/>
        <v>24600.456912923863</v>
      </c>
      <c r="G126" s="95">
        <f t="shared" si="7"/>
        <v>10140.043134435657</v>
      </c>
      <c r="H126" s="96">
        <f t="shared" si="8"/>
        <v>11742.289016007517</v>
      </c>
      <c r="I126" s="104">
        <f t="shared" si="9"/>
        <v>694.81000094719047</v>
      </c>
      <c r="J126" s="96">
        <v>305</v>
      </c>
      <c r="K126" s="98">
        <f t="shared" si="10"/>
        <v>47482.599064314229</v>
      </c>
      <c r="L126" s="158">
        <f t="shared" si="11"/>
        <v>5.7725999999999997</v>
      </c>
      <c r="M126" s="159">
        <f t="shared" si="12"/>
        <v>3.9899</v>
      </c>
    </row>
    <row r="127" spans="1:13" s="63" customFormat="1" ht="16.5" customHeight="1" x14ac:dyDescent="0.2">
      <c r="A127" s="157">
        <f t="shared" si="13"/>
        <v>112</v>
      </c>
      <c r="B127" s="90">
        <f t="shared" si="14"/>
        <v>19.29131514647127</v>
      </c>
      <c r="C127" s="100">
        <v>27.82</v>
      </c>
      <c r="D127" s="101">
        <v>39420</v>
      </c>
      <c r="E127" s="107">
        <v>23508</v>
      </c>
      <c r="F127" s="94">
        <f t="shared" si="7"/>
        <v>24520.878768938033</v>
      </c>
      <c r="G127" s="95">
        <f t="shared" si="7"/>
        <v>10140.043134435657</v>
      </c>
      <c r="H127" s="96">
        <f t="shared" si="8"/>
        <v>11715.391603340306</v>
      </c>
      <c r="I127" s="104">
        <f t="shared" si="9"/>
        <v>693.21843806747381</v>
      </c>
      <c r="J127" s="96">
        <v>305</v>
      </c>
      <c r="K127" s="98">
        <f t="shared" si="10"/>
        <v>47374.531944781469</v>
      </c>
      <c r="L127" s="158">
        <f t="shared" si="11"/>
        <v>5.8056999999999999</v>
      </c>
      <c r="M127" s="159">
        <f t="shared" si="12"/>
        <v>4.0259</v>
      </c>
    </row>
    <row r="128" spans="1:13" s="63" customFormat="1" ht="16.5" customHeight="1" x14ac:dyDescent="0.2">
      <c r="A128" s="157">
        <f t="shared" si="13"/>
        <v>113</v>
      </c>
      <c r="B128" s="90">
        <f t="shared" si="14"/>
        <v>19.353164442600466</v>
      </c>
      <c r="C128" s="100">
        <v>27.82</v>
      </c>
      <c r="D128" s="101">
        <v>39420</v>
      </c>
      <c r="E128" s="107">
        <v>23508</v>
      </c>
      <c r="F128" s="94">
        <f t="shared" si="7"/>
        <v>24442.51437034956</v>
      </c>
      <c r="G128" s="95">
        <f t="shared" si="7"/>
        <v>10140.043134435657</v>
      </c>
      <c r="H128" s="96">
        <f t="shared" si="8"/>
        <v>11688.904436617402</v>
      </c>
      <c r="I128" s="104">
        <f t="shared" si="9"/>
        <v>691.65115009570434</v>
      </c>
      <c r="J128" s="96">
        <v>305</v>
      </c>
      <c r="K128" s="98">
        <f t="shared" si="10"/>
        <v>47268.11309149833</v>
      </c>
      <c r="L128" s="158">
        <f t="shared" si="11"/>
        <v>5.8388</v>
      </c>
      <c r="M128" s="159">
        <f t="shared" si="12"/>
        <v>4.0617999999999999</v>
      </c>
    </row>
    <row r="129" spans="1:13" s="63" customFormat="1" ht="16.5" customHeight="1" x14ac:dyDescent="0.2">
      <c r="A129" s="157">
        <f t="shared" si="13"/>
        <v>114</v>
      </c>
      <c r="B129" s="90">
        <f t="shared" si="14"/>
        <v>19.414468803928905</v>
      </c>
      <c r="C129" s="100">
        <v>27.82</v>
      </c>
      <c r="D129" s="101">
        <v>39420</v>
      </c>
      <c r="E129" s="107">
        <v>23508</v>
      </c>
      <c r="F129" s="94">
        <f t="shared" si="7"/>
        <v>24365.3331325898</v>
      </c>
      <c r="G129" s="95">
        <f t="shared" si="7"/>
        <v>10140.043134435657</v>
      </c>
      <c r="H129" s="96">
        <f t="shared" si="8"/>
        <v>11662.817178254603</v>
      </c>
      <c r="I129" s="104">
        <f t="shared" si="9"/>
        <v>690.10752534050914</v>
      </c>
      <c r="J129" s="96">
        <v>305</v>
      </c>
      <c r="K129" s="98">
        <f t="shared" si="10"/>
        <v>47163.30097062057</v>
      </c>
      <c r="L129" s="158">
        <f t="shared" si="11"/>
        <v>5.8719000000000001</v>
      </c>
      <c r="M129" s="159">
        <f t="shared" si="12"/>
        <v>4.0978000000000003</v>
      </c>
    </row>
    <row r="130" spans="1:13" s="63" customFormat="1" ht="16.5" customHeight="1" x14ac:dyDescent="0.2">
      <c r="A130" s="157">
        <f t="shared" si="13"/>
        <v>115</v>
      </c>
      <c r="B130" s="90">
        <f t="shared" si="14"/>
        <v>19.475237749151496</v>
      </c>
      <c r="C130" s="100">
        <v>27.82</v>
      </c>
      <c r="D130" s="101">
        <v>39420</v>
      </c>
      <c r="E130" s="107">
        <v>23508</v>
      </c>
      <c r="F130" s="94">
        <f t="shared" si="7"/>
        <v>24289.305532129361</v>
      </c>
      <c r="G130" s="95">
        <f t="shared" si="7"/>
        <v>10140.043134435657</v>
      </c>
      <c r="H130" s="96">
        <f t="shared" si="8"/>
        <v>11637.119849298975</v>
      </c>
      <c r="I130" s="104">
        <f t="shared" si="9"/>
        <v>688.58697333130044</v>
      </c>
      <c r="J130" s="96">
        <v>305</v>
      </c>
      <c r="K130" s="98">
        <f t="shared" si="10"/>
        <v>47060.055489195292</v>
      </c>
      <c r="L130" s="158">
        <f t="shared" si="11"/>
        <v>5.9048999999999996</v>
      </c>
      <c r="M130" s="159">
        <f t="shared" si="12"/>
        <v>4.1337000000000002</v>
      </c>
    </row>
    <row r="131" spans="1:13" s="63" customFormat="1" ht="16.5" customHeight="1" x14ac:dyDescent="0.2">
      <c r="A131" s="157">
        <f t="shared" si="13"/>
        <v>116</v>
      </c>
      <c r="B131" s="90">
        <f t="shared" si="14"/>
        <v>19.535480549718088</v>
      </c>
      <c r="C131" s="100">
        <v>27.82</v>
      </c>
      <c r="D131" s="101">
        <v>39420</v>
      </c>
      <c r="E131" s="107">
        <v>23508</v>
      </c>
      <c r="F131" s="94">
        <f t="shared" si="7"/>
        <v>24214.403059914814</v>
      </c>
      <c r="G131" s="95">
        <f t="shared" si="7"/>
        <v>10140.043134435657</v>
      </c>
      <c r="H131" s="96">
        <f t="shared" si="8"/>
        <v>11611.802813690458</v>
      </c>
      <c r="I131" s="104">
        <f t="shared" si="9"/>
        <v>687.0889238870094</v>
      </c>
      <c r="J131" s="96">
        <v>305</v>
      </c>
      <c r="K131" s="98">
        <f t="shared" si="10"/>
        <v>46958.337931927941</v>
      </c>
      <c r="L131" s="158">
        <f t="shared" si="11"/>
        <v>5.9379</v>
      </c>
      <c r="M131" s="159">
        <f t="shared" si="12"/>
        <v>4.1696999999999997</v>
      </c>
    </row>
    <row r="132" spans="1:13" s="63" customFormat="1" ht="16.5" customHeight="1" x14ac:dyDescent="0.2">
      <c r="A132" s="157">
        <f t="shared" si="13"/>
        <v>117</v>
      </c>
      <c r="B132" s="90">
        <f t="shared" si="14"/>
        <v>19.595206238322788</v>
      </c>
      <c r="C132" s="100">
        <v>27.82</v>
      </c>
      <c r="D132" s="101">
        <v>39420</v>
      </c>
      <c r="E132" s="107">
        <v>23508</v>
      </c>
      <c r="F132" s="94">
        <f t="shared" si="7"/>
        <v>24140.598177265671</v>
      </c>
      <c r="G132" s="95">
        <f t="shared" si="7"/>
        <v>10140.043134435657</v>
      </c>
      <c r="H132" s="96">
        <f t="shared" si="8"/>
        <v>11586.856763355048</v>
      </c>
      <c r="I132" s="104">
        <f t="shared" si="9"/>
        <v>685.61282623402656</v>
      </c>
      <c r="J132" s="96">
        <v>305</v>
      </c>
      <c r="K132" s="98">
        <f t="shared" si="10"/>
        <v>46858.110901290405</v>
      </c>
      <c r="L132" s="158">
        <f t="shared" si="11"/>
        <v>5.9707999999999997</v>
      </c>
      <c r="M132" s="159">
        <f t="shared" si="12"/>
        <v>4.2055999999999996</v>
      </c>
    </row>
    <row r="133" spans="1:13" s="63" customFormat="1" ht="16.5" customHeight="1" x14ac:dyDescent="0.2">
      <c r="A133" s="157">
        <f t="shared" si="13"/>
        <v>118</v>
      </c>
      <c r="B133" s="90">
        <f t="shared" si="14"/>
        <v>19.654423617032101</v>
      </c>
      <c r="C133" s="100">
        <v>27.82</v>
      </c>
      <c r="D133" s="101">
        <v>39420</v>
      </c>
      <c r="E133" s="107">
        <v>23508</v>
      </c>
      <c r="F133" s="94">
        <f t="shared" si="7"/>
        <v>24067.864274079944</v>
      </c>
      <c r="G133" s="95">
        <f t="shared" si="7"/>
        <v>10140.043134435657</v>
      </c>
      <c r="H133" s="96">
        <f t="shared" si="8"/>
        <v>11562.272704078272</v>
      </c>
      <c r="I133" s="104">
        <f t="shared" si="9"/>
        <v>684.15814817031207</v>
      </c>
      <c r="J133" s="96">
        <v>305</v>
      </c>
      <c r="K133" s="98">
        <f t="shared" si="10"/>
        <v>46759.338260764183</v>
      </c>
      <c r="L133" s="158">
        <f t="shared" si="11"/>
        <v>6.0037000000000003</v>
      </c>
      <c r="M133" s="159">
        <f t="shared" si="12"/>
        <v>4.2416</v>
      </c>
    </row>
    <row r="134" spans="1:13" s="63" customFormat="1" ht="16.5" customHeight="1" x14ac:dyDescent="0.2">
      <c r="A134" s="157">
        <f t="shared" si="13"/>
        <v>119</v>
      </c>
      <c r="B134" s="90">
        <f t="shared" si="14"/>
        <v>19.713141265070021</v>
      </c>
      <c r="C134" s="100">
        <v>27.82</v>
      </c>
      <c r="D134" s="101">
        <v>39420</v>
      </c>
      <c r="E134" s="107">
        <v>23508</v>
      </c>
      <c r="F134" s="94">
        <f t="shared" si="7"/>
        <v>23996.175629207602</v>
      </c>
      <c r="G134" s="95">
        <f t="shared" si="7"/>
        <v>10140.043134435657</v>
      </c>
      <c r="H134" s="96">
        <f t="shared" si="8"/>
        <v>11538.04194211142</v>
      </c>
      <c r="I134" s="104">
        <f t="shared" si="9"/>
        <v>682.72437527286513</v>
      </c>
      <c r="J134" s="96">
        <v>305</v>
      </c>
      <c r="K134" s="98">
        <f t="shared" si="10"/>
        <v>46661.985081027546</v>
      </c>
      <c r="L134" s="158">
        <f t="shared" si="11"/>
        <v>6.0366</v>
      </c>
      <c r="M134" s="159">
        <f t="shared" si="12"/>
        <v>4.2774999999999999</v>
      </c>
    </row>
    <row r="135" spans="1:13" s="63" customFormat="1" ht="16.5" customHeight="1" x14ac:dyDescent="0.2">
      <c r="A135" s="105">
        <f t="shared" si="13"/>
        <v>120</v>
      </c>
      <c r="B135" s="90">
        <f t="shared" si="14"/>
        <v>19.771367546277475</v>
      </c>
      <c r="C135" s="100">
        <v>27.82</v>
      </c>
      <c r="D135" s="101">
        <v>39420</v>
      </c>
      <c r="E135" s="107">
        <v>23508</v>
      </c>
      <c r="F135" s="94">
        <f t="shared" si="7"/>
        <v>23925.507372860673</v>
      </c>
      <c r="G135" s="95">
        <f t="shared" si="7"/>
        <v>10140.043134435657</v>
      </c>
      <c r="H135" s="96">
        <f t="shared" si="8"/>
        <v>11514.156071466157</v>
      </c>
      <c r="I135" s="104">
        <f t="shared" si="9"/>
        <v>681.31101014592662</v>
      </c>
      <c r="J135" s="96">
        <v>305</v>
      </c>
      <c r="K135" s="98">
        <f t="shared" si="10"/>
        <v>46566.017588908413</v>
      </c>
      <c r="L135" s="158">
        <f t="shared" si="11"/>
        <v>6.0693999999999999</v>
      </c>
      <c r="M135" s="159">
        <f t="shared" si="12"/>
        <v>4.3133999999999997</v>
      </c>
    </row>
    <row r="136" spans="1:13" s="63" customFormat="1" ht="16.5" customHeight="1" x14ac:dyDescent="0.2">
      <c r="A136" s="157">
        <f t="shared" si="13"/>
        <v>121</v>
      </c>
      <c r="B136" s="90">
        <f t="shared" si="14"/>
        <v>19.829110616262128</v>
      </c>
      <c r="C136" s="100">
        <v>27.82</v>
      </c>
      <c r="D136" s="101">
        <v>39420</v>
      </c>
      <c r="E136" s="107">
        <v>23508</v>
      </c>
      <c r="F136" s="94">
        <f t="shared" si="7"/>
        <v>23855.835450938146</v>
      </c>
      <c r="G136" s="95">
        <f t="shared" si="7"/>
        <v>10140.043134435657</v>
      </c>
      <c r="H136" s="96">
        <f t="shared" si="8"/>
        <v>11490.606961856343</v>
      </c>
      <c r="I136" s="104">
        <f t="shared" si="9"/>
        <v>679.91757170747599</v>
      </c>
      <c r="J136" s="96">
        <v>305</v>
      </c>
      <c r="K136" s="98">
        <f t="shared" si="10"/>
        <v>46471.403118937618</v>
      </c>
      <c r="L136" s="158">
        <f t="shared" si="11"/>
        <v>6.1021000000000001</v>
      </c>
      <c r="M136" s="159">
        <f t="shared" si="12"/>
        <v>4.3494000000000002</v>
      </c>
    </row>
    <row r="137" spans="1:13" s="63" customFormat="1" ht="16.5" customHeight="1" x14ac:dyDescent="0.2">
      <c r="A137" s="157">
        <f t="shared" si="13"/>
        <v>122</v>
      </c>
      <c r="B137" s="90">
        <f t="shared" si="14"/>
        <v>19.886378429254002</v>
      </c>
      <c r="C137" s="100">
        <v>27.82</v>
      </c>
      <c r="D137" s="101">
        <v>39420</v>
      </c>
      <c r="E137" s="107">
        <v>23508</v>
      </c>
      <c r="F137" s="94">
        <f t="shared" si="7"/>
        <v>23787.136591151815</v>
      </c>
      <c r="G137" s="95">
        <f t="shared" si="7"/>
        <v>10140.043134435657</v>
      </c>
      <c r="H137" s="96">
        <f t="shared" si="8"/>
        <v>11467.386747248564</v>
      </c>
      <c r="I137" s="104">
        <f t="shared" si="9"/>
        <v>678.54359451174946</v>
      </c>
      <c r="J137" s="96">
        <v>305</v>
      </c>
      <c r="K137" s="98">
        <f t="shared" si="10"/>
        <v>46378.110067347785</v>
      </c>
      <c r="L137" s="158">
        <f t="shared" si="11"/>
        <v>6.1349</v>
      </c>
      <c r="M137" s="159">
        <f t="shared" si="12"/>
        <v>4.3853</v>
      </c>
    </row>
    <row r="138" spans="1:13" s="63" customFormat="1" ht="16.5" customHeight="1" x14ac:dyDescent="0.2">
      <c r="A138" s="157">
        <f t="shared" si="13"/>
        <v>123</v>
      </c>
      <c r="B138" s="90">
        <f t="shared" si="14"/>
        <v>19.943178744681276</v>
      </c>
      <c r="C138" s="100">
        <v>27.82</v>
      </c>
      <c r="D138" s="101">
        <v>39420</v>
      </c>
      <c r="E138" s="107">
        <v>23508</v>
      </c>
      <c r="F138" s="94">
        <f t="shared" si="7"/>
        <v>23719.388270847085</v>
      </c>
      <c r="G138" s="95">
        <f t="shared" si="7"/>
        <v>10140.043134435657</v>
      </c>
      <c r="H138" s="96">
        <f t="shared" si="8"/>
        <v>11444.487814985565</v>
      </c>
      <c r="I138" s="104">
        <f t="shared" si="9"/>
        <v>677.18862810565486</v>
      </c>
      <c r="J138" s="96">
        <v>305</v>
      </c>
      <c r="K138" s="98">
        <f t="shared" si="10"/>
        <v>46286.107848373962</v>
      </c>
      <c r="L138" s="158">
        <f t="shared" si="11"/>
        <v>6.1675000000000004</v>
      </c>
      <c r="M138" s="159">
        <f t="shared" si="12"/>
        <v>4.4212999999999996</v>
      </c>
    </row>
    <row r="139" spans="1:13" s="63" customFormat="1" ht="16.5" customHeight="1" x14ac:dyDescent="0.2">
      <c r="A139" s="157">
        <f t="shared" si="13"/>
        <v>124</v>
      </c>
      <c r="B139" s="90">
        <f t="shared" si="14"/>
        <v>19.999519133479851</v>
      </c>
      <c r="C139" s="100">
        <v>27.82</v>
      </c>
      <c r="D139" s="101">
        <v>39420</v>
      </c>
      <c r="E139" s="107">
        <v>23508</v>
      </c>
      <c r="F139" s="94">
        <f t="shared" si="7"/>
        <v>23652.568686419843</v>
      </c>
      <c r="G139" s="95">
        <f t="shared" si="7"/>
        <v>10140.043134435657</v>
      </c>
      <c r="H139" s="96">
        <f t="shared" si="8"/>
        <v>11421.902795449158</v>
      </c>
      <c r="I139" s="104">
        <f t="shared" si="9"/>
        <v>675.85223641711002</v>
      </c>
      <c r="J139" s="96">
        <v>305</v>
      </c>
      <c r="K139" s="98">
        <f t="shared" si="10"/>
        <v>46195.366852721767</v>
      </c>
      <c r="L139" s="158">
        <f t="shared" si="11"/>
        <v>6.2000999999999999</v>
      </c>
      <c r="M139" s="159">
        <f t="shared" si="12"/>
        <v>4.4572000000000003</v>
      </c>
    </row>
    <row r="140" spans="1:13" s="63" customFormat="1" ht="16.5" customHeight="1" x14ac:dyDescent="0.2">
      <c r="A140" s="157">
        <f t="shared" si="13"/>
        <v>125</v>
      </c>
      <c r="B140" s="90">
        <f t="shared" si="14"/>
        <v>20.055406984149414</v>
      </c>
      <c r="C140" s="100">
        <v>27.82</v>
      </c>
      <c r="D140" s="101">
        <v>39420</v>
      </c>
      <c r="E140" s="107">
        <v>23508</v>
      </c>
      <c r="F140" s="94">
        <f t="shared" si="7"/>
        <v>23586.656724237124</v>
      </c>
      <c r="G140" s="95">
        <f t="shared" si="7"/>
        <v>10140.043134435657</v>
      </c>
      <c r="H140" s="96">
        <f t="shared" si="8"/>
        <v>11399.624552231398</v>
      </c>
      <c r="I140" s="104">
        <f t="shared" si="9"/>
        <v>674.53399717345553</v>
      </c>
      <c r="J140" s="96">
        <v>305</v>
      </c>
      <c r="K140" s="98">
        <f t="shared" si="10"/>
        <v>46105.858408077635</v>
      </c>
      <c r="L140" s="158">
        <f t="shared" si="11"/>
        <v>6.2327000000000004</v>
      </c>
      <c r="M140" s="159">
        <f t="shared" si="12"/>
        <v>4.4931999999999999</v>
      </c>
    </row>
    <row r="141" spans="1:13" s="63" customFormat="1" ht="16.5" customHeight="1" x14ac:dyDescent="0.2">
      <c r="A141" s="157">
        <f t="shared" si="13"/>
        <v>126</v>
      </c>
      <c r="B141" s="90">
        <f t="shared" si="14"/>
        <v>20.110849508568386</v>
      </c>
      <c r="C141" s="100">
        <v>27.82</v>
      </c>
      <c r="D141" s="101">
        <v>39420</v>
      </c>
      <c r="E141" s="107">
        <v>23508</v>
      </c>
      <c r="F141" s="94">
        <f t="shared" si="7"/>
        <v>23521.63193297516</v>
      </c>
      <c r="G141" s="95">
        <f t="shared" si="7"/>
        <v>10140.043134435657</v>
      </c>
      <c r="H141" s="96">
        <f t="shared" si="8"/>
        <v>11377.646172784856</v>
      </c>
      <c r="I141" s="104">
        <f t="shared" si="9"/>
        <v>673.23350134821635</v>
      </c>
      <c r="J141" s="96">
        <v>305</v>
      </c>
      <c r="K141" s="98">
        <f t="shared" si="10"/>
        <v>46017.554741543892</v>
      </c>
      <c r="L141" s="158">
        <f t="shared" si="11"/>
        <v>6.2652999999999999</v>
      </c>
      <c r="M141" s="159">
        <f t="shared" si="12"/>
        <v>4.5290999999999997</v>
      </c>
    </row>
    <row r="142" spans="1:13" s="63" customFormat="1" ht="16.5" customHeight="1" x14ac:dyDescent="0.2">
      <c r="A142" s="157">
        <f t="shared" si="13"/>
        <v>127</v>
      </c>
      <c r="B142" s="90">
        <f t="shared" si="14"/>
        <v>20.165853747578879</v>
      </c>
      <c r="C142" s="100">
        <v>27.82</v>
      </c>
      <c r="D142" s="101">
        <v>39420</v>
      </c>
      <c r="E142" s="107">
        <v>23508</v>
      </c>
      <c r="F142" s="94">
        <f t="shared" si="7"/>
        <v>23457.474497294388</v>
      </c>
      <c r="G142" s="95">
        <f t="shared" si="7"/>
        <v>10140.043134435657</v>
      </c>
      <c r="H142" s="96">
        <f t="shared" si="8"/>
        <v>11355.960959524753</v>
      </c>
      <c r="I142" s="104">
        <f t="shared" si="9"/>
        <v>671.9503526346009</v>
      </c>
      <c r="J142" s="96">
        <v>305</v>
      </c>
      <c r="K142" s="98">
        <f t="shared" si="10"/>
        <v>45930.428943889397</v>
      </c>
      <c r="L142" s="158">
        <f t="shared" si="11"/>
        <v>6.2977999999999996</v>
      </c>
      <c r="M142" s="159">
        <f t="shared" si="12"/>
        <v>4.5651000000000002</v>
      </c>
    </row>
    <row r="143" spans="1:13" s="63" customFormat="1" ht="16.5" customHeight="1" x14ac:dyDescent="0.2">
      <c r="A143" s="157">
        <f t="shared" si="13"/>
        <v>128</v>
      </c>
      <c r="B143" s="90">
        <f t="shared" si="14"/>
        <v>20.220426576352693</v>
      </c>
      <c r="C143" s="100">
        <v>27.82</v>
      </c>
      <c r="D143" s="101">
        <v>39420</v>
      </c>
      <c r="E143" s="107">
        <v>23508</v>
      </c>
      <c r="F143" s="94">
        <f t="shared" si="7"/>
        <v>23394.165212775926</v>
      </c>
      <c r="G143" s="95">
        <f t="shared" si="7"/>
        <v>10140.043134435657</v>
      </c>
      <c r="H143" s="96">
        <f t="shared" si="8"/>
        <v>11334.562421357514</v>
      </c>
      <c r="I143" s="104">
        <f t="shared" si="9"/>
        <v>670.68416694423172</v>
      </c>
      <c r="J143" s="96">
        <v>305</v>
      </c>
      <c r="K143" s="98">
        <f t="shared" si="10"/>
        <v>45844.454935513328</v>
      </c>
      <c r="L143" s="158">
        <f t="shared" si="11"/>
        <v>6.3301999999999996</v>
      </c>
      <c r="M143" s="159">
        <f t="shared" si="12"/>
        <v>4.601</v>
      </c>
    </row>
    <row r="144" spans="1:13" s="63" customFormat="1" ht="16.5" customHeight="1" x14ac:dyDescent="0.2">
      <c r="A144" s="157">
        <f t="shared" si="13"/>
        <v>129</v>
      </c>
      <c r="B144" s="90">
        <f t="shared" si="14"/>
        <v>20.274574709548517</v>
      </c>
      <c r="C144" s="100">
        <v>27.82</v>
      </c>
      <c r="D144" s="101">
        <v>39420</v>
      </c>
      <c r="E144" s="107">
        <v>23508</v>
      </c>
      <c r="F144" s="94">
        <f t="shared" si="7"/>
        <v>23331.685462049027</v>
      </c>
      <c r="G144" s="95">
        <f t="shared" si="7"/>
        <v>10140.043134435657</v>
      </c>
      <c r="H144" s="96">
        <f t="shared" si="8"/>
        <v>11313.444265611821</v>
      </c>
      <c r="I144" s="104">
        <f t="shared" si="9"/>
        <v>669.43457192969367</v>
      </c>
      <c r="J144" s="96">
        <v>305</v>
      </c>
      <c r="K144" s="98">
        <f t="shared" si="10"/>
        <v>45759.607434026191</v>
      </c>
      <c r="L144" s="158">
        <f t="shared" si="11"/>
        <v>6.3625999999999996</v>
      </c>
      <c r="M144" s="159">
        <f t="shared" si="12"/>
        <v>4.6369999999999996</v>
      </c>
    </row>
    <row r="145" spans="1:13" s="63" customFormat="1" ht="16.5" customHeight="1" x14ac:dyDescent="0.2">
      <c r="A145" s="105">
        <f t="shared" si="13"/>
        <v>130</v>
      </c>
      <c r="B145" s="90">
        <f t="shared" si="14"/>
        <v>20.32830470626994</v>
      </c>
      <c r="C145" s="100">
        <v>27.82</v>
      </c>
      <c r="D145" s="101">
        <v>39420</v>
      </c>
      <c r="E145" s="107">
        <v>23508</v>
      </c>
      <c r="F145" s="94">
        <f t="shared" ref="F145:G208" si="15">12*(1/B145*D145)</f>
        <v>23270.017192043484</v>
      </c>
      <c r="G145" s="95">
        <f t="shared" si="15"/>
        <v>10140.043134435657</v>
      </c>
      <c r="H145" s="96">
        <f t="shared" si="8"/>
        <v>11292.60039034995</v>
      </c>
      <c r="I145" s="104">
        <f t="shared" si="9"/>
        <v>668.20120652958292</v>
      </c>
      <c r="J145" s="96">
        <v>305</v>
      </c>
      <c r="K145" s="98">
        <f t="shared" si="10"/>
        <v>45675.86192335868</v>
      </c>
      <c r="L145" s="158">
        <f t="shared" si="11"/>
        <v>6.3949999999999996</v>
      </c>
      <c r="M145" s="159">
        <f t="shared" si="12"/>
        <v>4.6729000000000003</v>
      </c>
    </row>
    <row r="146" spans="1:13" s="63" customFormat="1" ht="16.5" customHeight="1" x14ac:dyDescent="0.2">
      <c r="A146" s="157">
        <f t="shared" si="13"/>
        <v>131</v>
      </c>
      <c r="B146" s="90">
        <f t="shared" si="14"/>
        <v>20.381622974833611</v>
      </c>
      <c r="C146" s="100">
        <v>27.82</v>
      </c>
      <c r="D146" s="101">
        <v>39420</v>
      </c>
      <c r="E146" s="107">
        <v>23508</v>
      </c>
      <c r="F146" s="94">
        <f t="shared" si="15"/>
        <v>23209.142892305008</v>
      </c>
      <c r="G146" s="95">
        <f t="shared" si="15"/>
        <v>10140.043134435657</v>
      </c>
      <c r="H146" s="96">
        <f t="shared" ref="H146:H209" si="16">(F146+G146)*33.8%</f>
        <v>11272.024877038344</v>
      </c>
      <c r="I146" s="104">
        <f t="shared" ref="I146:I209" si="17">(F146+G146)*2%</f>
        <v>666.9837205348133</v>
      </c>
      <c r="J146" s="96">
        <v>305</v>
      </c>
      <c r="K146" s="98">
        <f t="shared" ref="K146:K209" si="18">SUM(F146:J146)</f>
        <v>45593.194624313823</v>
      </c>
      <c r="L146" s="158">
        <f t="shared" ref="L146:L209" si="19">ROUND(A146/B146,4)</f>
        <v>6.4273999999999996</v>
      </c>
      <c r="M146" s="159">
        <f t="shared" ref="M146:M209" si="20">ROUND(A146/C146,4)</f>
        <v>4.7088000000000001</v>
      </c>
    </row>
    <row r="147" spans="1:13" s="63" customFormat="1" ht="16.5" customHeight="1" x14ac:dyDescent="0.2">
      <c r="A147" s="157">
        <f t="shared" si="13"/>
        <v>132</v>
      </c>
      <c r="B147" s="90">
        <f t="shared" si="14"/>
        <v>20.434535777355968</v>
      </c>
      <c r="C147" s="100">
        <v>27.82</v>
      </c>
      <c r="D147" s="101">
        <v>39420</v>
      </c>
      <c r="E147" s="107">
        <v>23508</v>
      </c>
      <c r="F147" s="94">
        <f t="shared" si="15"/>
        <v>23149.045574315795</v>
      </c>
      <c r="G147" s="95">
        <f t="shared" si="15"/>
        <v>10140.043134435657</v>
      </c>
      <c r="H147" s="96">
        <f t="shared" si="16"/>
        <v>11251.711983557989</v>
      </c>
      <c r="I147" s="104">
        <f t="shared" si="17"/>
        <v>665.781774175029</v>
      </c>
      <c r="J147" s="96">
        <v>305</v>
      </c>
      <c r="K147" s="98">
        <f t="shared" si="18"/>
        <v>45511.582466484462</v>
      </c>
      <c r="L147" s="158">
        <f t="shared" si="19"/>
        <v>6.4596999999999998</v>
      </c>
      <c r="M147" s="159">
        <f t="shared" si="20"/>
        <v>4.7447999999999997</v>
      </c>
    </row>
    <row r="148" spans="1:13" s="63" customFormat="1" ht="16.5" customHeight="1" x14ac:dyDescent="0.2">
      <c r="A148" s="157">
        <f t="shared" si="13"/>
        <v>133</v>
      </c>
      <c r="B148" s="90">
        <f t="shared" si="14"/>
        <v>20.487049234166967</v>
      </c>
      <c r="C148" s="100">
        <v>27.82</v>
      </c>
      <c r="D148" s="101">
        <v>39420</v>
      </c>
      <c r="E148" s="107">
        <v>23508</v>
      </c>
      <c r="F148" s="94">
        <f t="shared" si="15"/>
        <v>23089.708751765706</v>
      </c>
      <c r="G148" s="95">
        <f t="shared" si="15"/>
        <v>10140.043134435657</v>
      </c>
      <c r="H148" s="96">
        <f t="shared" si="16"/>
        <v>11231.656137536058</v>
      </c>
      <c r="I148" s="104">
        <f t="shared" si="17"/>
        <v>664.59503772402718</v>
      </c>
      <c r="J148" s="96">
        <v>305</v>
      </c>
      <c r="K148" s="98">
        <f t="shared" si="18"/>
        <v>45431.003061461444</v>
      </c>
      <c r="L148" s="158">
        <f t="shared" si="19"/>
        <v>6.4919000000000002</v>
      </c>
      <c r="M148" s="159">
        <f t="shared" si="20"/>
        <v>4.7807000000000004</v>
      </c>
    </row>
    <row r="149" spans="1:13" s="63" customFormat="1" ht="16.5" customHeight="1" x14ac:dyDescent="0.2">
      <c r="A149" s="157">
        <f t="shared" si="13"/>
        <v>134</v>
      </c>
      <c r="B149" s="90">
        <f t="shared" si="14"/>
        <v>20.539169328058442</v>
      </c>
      <c r="C149" s="100">
        <v>27.82</v>
      </c>
      <c r="D149" s="101">
        <v>39420</v>
      </c>
      <c r="E149" s="107">
        <v>23508</v>
      </c>
      <c r="F149" s="94">
        <f t="shared" si="15"/>
        <v>23031.116421723185</v>
      </c>
      <c r="G149" s="95">
        <f t="shared" si="15"/>
        <v>10140.043134435657</v>
      </c>
      <c r="H149" s="96">
        <f t="shared" si="16"/>
        <v>11211.851929981687</v>
      </c>
      <c r="I149" s="104">
        <f t="shared" si="17"/>
        <v>663.42319112317682</v>
      </c>
      <c r="J149" s="96">
        <v>305</v>
      </c>
      <c r="K149" s="98">
        <f t="shared" si="18"/>
        <v>45351.434677263707</v>
      </c>
      <c r="L149" s="158">
        <f t="shared" si="19"/>
        <v>6.5240999999999998</v>
      </c>
      <c r="M149" s="159">
        <f t="shared" si="20"/>
        <v>4.8167</v>
      </c>
    </row>
    <row r="150" spans="1:13" s="63" customFormat="1" ht="16.5" customHeight="1" x14ac:dyDescent="0.2">
      <c r="A150" s="157">
        <f t="shared" si="13"/>
        <v>135</v>
      </c>
      <c r="B150" s="90">
        <f t="shared" si="14"/>
        <v>20.590901908374597</v>
      </c>
      <c r="C150" s="100">
        <v>27.82</v>
      </c>
      <c r="D150" s="101">
        <v>39420</v>
      </c>
      <c r="E150" s="107">
        <v>23508</v>
      </c>
      <c r="F150" s="94">
        <f t="shared" si="15"/>
        <v>22973.253046657868</v>
      </c>
      <c r="G150" s="95">
        <f t="shared" si="15"/>
        <v>10140.043134435657</v>
      </c>
      <c r="H150" s="96">
        <f t="shared" si="16"/>
        <v>11192.29410920961</v>
      </c>
      <c r="I150" s="104">
        <f t="shared" si="17"/>
        <v>662.26592362187046</v>
      </c>
      <c r="J150" s="96">
        <v>305</v>
      </c>
      <c r="K150" s="98">
        <f t="shared" si="18"/>
        <v>45272.856213924999</v>
      </c>
      <c r="L150" s="158">
        <f t="shared" si="19"/>
        <v>6.5563000000000002</v>
      </c>
      <c r="M150" s="159">
        <f t="shared" si="20"/>
        <v>4.8525999999999998</v>
      </c>
    </row>
    <row r="151" spans="1:13" s="63" customFormat="1" ht="16.5" customHeight="1" x14ac:dyDescent="0.2">
      <c r="A151" s="157">
        <f t="shared" si="13"/>
        <v>136</v>
      </c>
      <c r="B151" s="90">
        <f t="shared" si="14"/>
        <v>20.642252694951452</v>
      </c>
      <c r="C151" s="100">
        <v>27.82</v>
      </c>
      <c r="D151" s="101">
        <v>39420</v>
      </c>
      <c r="E151" s="107">
        <v>23508</v>
      </c>
      <c r="F151" s="94">
        <f t="shared" si="15"/>
        <v>22916.10353727009</v>
      </c>
      <c r="G151" s="95">
        <f t="shared" si="15"/>
        <v>10140.043134435657</v>
      </c>
      <c r="H151" s="96">
        <f t="shared" si="16"/>
        <v>11172.977575036542</v>
      </c>
      <c r="I151" s="104">
        <f t="shared" si="17"/>
        <v>661.122933434115</v>
      </c>
      <c r="J151" s="96">
        <v>305</v>
      </c>
      <c r="K151" s="98">
        <f t="shared" si="18"/>
        <v>45195.247180176404</v>
      </c>
      <c r="L151" s="158">
        <f t="shared" si="19"/>
        <v>6.5884</v>
      </c>
      <c r="M151" s="159">
        <f t="shared" si="20"/>
        <v>4.8886000000000003</v>
      </c>
    </row>
    <row r="152" spans="1:13" s="63" customFormat="1" ht="16.5" customHeight="1" x14ac:dyDescent="0.2">
      <c r="A152" s="157">
        <f t="shared" si="13"/>
        <v>137</v>
      </c>
      <c r="B152" s="90">
        <f t="shared" si="14"/>
        <v>20.693227281912094</v>
      </c>
      <c r="C152" s="100">
        <v>27.82</v>
      </c>
      <c r="D152" s="101">
        <v>39420</v>
      </c>
      <c r="E152" s="107">
        <v>23508</v>
      </c>
      <c r="F152" s="94">
        <f t="shared" si="15"/>
        <v>22859.653236084796</v>
      </c>
      <c r="G152" s="95">
        <f t="shared" si="15"/>
        <v>10140.043134435657</v>
      </c>
      <c r="H152" s="96">
        <f t="shared" si="16"/>
        <v>11153.897373235912</v>
      </c>
      <c r="I152" s="104">
        <f t="shared" si="17"/>
        <v>659.99392741040913</v>
      </c>
      <c r="J152" s="96">
        <v>305</v>
      </c>
      <c r="K152" s="98">
        <f t="shared" si="18"/>
        <v>45118.587671166781</v>
      </c>
      <c r="L152" s="158">
        <f t="shared" si="19"/>
        <v>6.6204999999999998</v>
      </c>
      <c r="M152" s="159">
        <f t="shared" si="20"/>
        <v>4.9245000000000001</v>
      </c>
    </row>
    <row r="153" spans="1:13" s="63" customFormat="1" ht="16.5" customHeight="1" x14ac:dyDescent="0.2">
      <c r="A153" s="157">
        <f t="shared" si="13"/>
        <v>138</v>
      </c>
      <c r="B153" s="90">
        <f t="shared" si="14"/>
        <v>20.743831141323838</v>
      </c>
      <c r="C153" s="100">
        <v>27.82</v>
      </c>
      <c r="D153" s="101">
        <v>39420</v>
      </c>
      <c r="E153" s="107">
        <v>23508</v>
      </c>
      <c r="F153" s="94">
        <f t="shared" si="15"/>
        <v>22803.887901770267</v>
      </c>
      <c r="G153" s="95">
        <f t="shared" si="15"/>
        <v>10140.043134435657</v>
      </c>
      <c r="H153" s="96">
        <f t="shared" si="16"/>
        <v>11135.048690237601</v>
      </c>
      <c r="I153" s="104">
        <f t="shared" si="17"/>
        <v>658.87862072411849</v>
      </c>
      <c r="J153" s="96">
        <v>305</v>
      </c>
      <c r="K153" s="98">
        <f t="shared" si="18"/>
        <v>45042.858347167647</v>
      </c>
      <c r="L153" s="158">
        <f t="shared" si="19"/>
        <v>6.6525999999999996</v>
      </c>
      <c r="M153" s="159">
        <f t="shared" si="20"/>
        <v>4.9604999999999997</v>
      </c>
    </row>
    <row r="154" spans="1:13" s="63" customFormat="1" ht="16.5" customHeight="1" x14ac:dyDescent="0.2">
      <c r="A154" s="157">
        <f t="shared" si="13"/>
        <v>139</v>
      </c>
      <c r="B154" s="90">
        <f t="shared" si="14"/>
        <v>20.794069626723356</v>
      </c>
      <c r="C154" s="100">
        <v>27.82</v>
      </c>
      <c r="D154" s="101">
        <v>39420</v>
      </c>
      <c r="E154" s="107">
        <v>23508</v>
      </c>
      <c r="F154" s="94">
        <f t="shared" si="15"/>
        <v>22748.793694144213</v>
      </c>
      <c r="G154" s="95">
        <f t="shared" si="15"/>
        <v>10140.043134435657</v>
      </c>
      <c r="H154" s="96">
        <f t="shared" si="16"/>
        <v>11116.426848059995</v>
      </c>
      <c r="I154" s="104">
        <f t="shared" si="17"/>
        <v>657.77673657159744</v>
      </c>
      <c r="J154" s="96">
        <v>305</v>
      </c>
      <c r="K154" s="98">
        <f t="shared" si="18"/>
        <v>44968.040413211464</v>
      </c>
      <c r="L154" s="158">
        <f t="shared" si="19"/>
        <v>6.6845999999999997</v>
      </c>
      <c r="M154" s="159">
        <f t="shared" si="20"/>
        <v>4.9964000000000004</v>
      </c>
    </row>
    <row r="155" spans="1:13" s="63" customFormat="1" ht="16.5" customHeight="1" x14ac:dyDescent="0.2">
      <c r="A155" s="105">
        <f t="shared" si="13"/>
        <v>140</v>
      </c>
      <c r="B155" s="90">
        <f t="shared" si="14"/>
        <v>20.843947976515537</v>
      </c>
      <c r="C155" s="100">
        <v>27.82</v>
      </c>
      <c r="D155" s="101">
        <v>39420</v>
      </c>
      <c r="E155" s="107">
        <v>23508</v>
      </c>
      <c r="F155" s="94">
        <f t="shared" si="15"/>
        <v>22694.35715983195</v>
      </c>
      <c r="G155" s="95">
        <f t="shared" si="15"/>
        <v>10140.043134435657</v>
      </c>
      <c r="H155" s="96">
        <f t="shared" si="16"/>
        <v>11098.02729946245</v>
      </c>
      <c r="I155" s="104">
        <f t="shared" si="17"/>
        <v>656.68800588535214</v>
      </c>
      <c r="J155" s="96">
        <v>305</v>
      </c>
      <c r="K155" s="98">
        <f t="shared" si="18"/>
        <v>44894.115599615405</v>
      </c>
      <c r="L155" s="158">
        <f t="shared" si="19"/>
        <v>6.7165999999999997</v>
      </c>
      <c r="M155" s="159">
        <f t="shared" si="20"/>
        <v>5.0324</v>
      </c>
    </row>
    <row r="156" spans="1:13" s="63" customFormat="1" ht="16.5" customHeight="1" x14ac:dyDescent="0.2">
      <c r="A156" s="157">
        <f t="shared" si="13"/>
        <v>141</v>
      </c>
      <c r="B156" s="90">
        <f t="shared" si="14"/>
        <v>20.893471317251297</v>
      </c>
      <c r="C156" s="100">
        <v>27.82</v>
      </c>
      <c r="D156" s="101">
        <v>39420</v>
      </c>
      <c r="E156" s="107">
        <v>23508</v>
      </c>
      <c r="F156" s="94">
        <f t="shared" si="15"/>
        <v>22640.565218543696</v>
      </c>
      <c r="G156" s="95">
        <f t="shared" si="15"/>
        <v>10140.043134435657</v>
      </c>
      <c r="H156" s="96">
        <f t="shared" si="16"/>
        <v>11079.845623307021</v>
      </c>
      <c r="I156" s="104">
        <f t="shared" si="17"/>
        <v>655.61216705958714</v>
      </c>
      <c r="J156" s="96">
        <v>305</v>
      </c>
      <c r="K156" s="98">
        <f t="shared" si="18"/>
        <v>44821.066143345961</v>
      </c>
      <c r="L156" s="158">
        <f t="shared" si="19"/>
        <v>6.7484999999999999</v>
      </c>
      <c r="M156" s="159">
        <f t="shared" si="20"/>
        <v>5.0682999999999998</v>
      </c>
    </row>
    <row r="157" spans="1:13" s="63" customFormat="1" ht="16.5" customHeight="1" x14ac:dyDescent="0.2">
      <c r="A157" s="157">
        <f t="shared" si="13"/>
        <v>142</v>
      </c>
      <c r="B157" s="90">
        <f t="shared" si="14"/>
        <v>20.942644666789576</v>
      </c>
      <c r="C157" s="100">
        <v>27.82</v>
      </c>
      <c r="D157" s="101">
        <v>39420</v>
      </c>
      <c r="E157" s="107">
        <v>23508</v>
      </c>
      <c r="F157" s="94">
        <f t="shared" si="15"/>
        <v>22587.405149939696</v>
      </c>
      <c r="G157" s="95">
        <f t="shared" si="15"/>
        <v>10140.043134435657</v>
      </c>
      <c r="H157" s="96">
        <f t="shared" si="16"/>
        <v>11061.877520118867</v>
      </c>
      <c r="I157" s="104">
        <f t="shared" si="17"/>
        <v>654.54896568750701</v>
      </c>
      <c r="J157" s="96">
        <v>305</v>
      </c>
      <c r="K157" s="98">
        <f t="shared" si="18"/>
        <v>44748.874770181726</v>
      </c>
      <c r="L157" s="158">
        <f t="shared" si="19"/>
        <v>6.7804000000000002</v>
      </c>
      <c r="M157" s="159">
        <f t="shared" si="20"/>
        <v>5.1041999999999996</v>
      </c>
    </row>
    <row r="158" spans="1:13" s="63" customFormat="1" ht="16.5" customHeight="1" x14ac:dyDescent="0.2">
      <c r="A158" s="157">
        <f t="shared" si="13"/>
        <v>143</v>
      </c>
      <c r="B158" s="90">
        <f t="shared" si="14"/>
        <v>20.991472937348433</v>
      </c>
      <c r="C158" s="100">
        <v>27.82</v>
      </c>
      <c r="D158" s="101">
        <v>39420</v>
      </c>
      <c r="E158" s="107">
        <v>23508</v>
      </c>
      <c r="F158" s="94">
        <f t="shared" si="15"/>
        <v>22534.864581053676</v>
      </c>
      <c r="G158" s="95">
        <f t="shared" si="15"/>
        <v>10140.043134435657</v>
      </c>
      <c r="H158" s="96">
        <f t="shared" si="16"/>
        <v>11044.118807835393</v>
      </c>
      <c r="I158" s="104">
        <f t="shared" si="17"/>
        <v>653.49815430978663</v>
      </c>
      <c r="J158" s="96">
        <v>305</v>
      </c>
      <c r="K158" s="98">
        <f t="shared" si="18"/>
        <v>44677.524677634516</v>
      </c>
      <c r="L158" s="158">
        <f t="shared" si="19"/>
        <v>6.8122999999999996</v>
      </c>
      <c r="M158" s="159">
        <f t="shared" si="20"/>
        <v>5.1402000000000001</v>
      </c>
    </row>
    <row r="159" spans="1:13" s="63" customFormat="1" ht="16.5" customHeight="1" x14ac:dyDescent="0.2">
      <c r="A159" s="157">
        <f t="shared" si="13"/>
        <v>144</v>
      </c>
      <c r="B159" s="90">
        <f t="shared" si="14"/>
        <v>21.039960938449816</v>
      </c>
      <c r="C159" s="100">
        <v>27.82</v>
      </c>
      <c r="D159" s="101">
        <v>39420</v>
      </c>
      <c r="E159" s="107">
        <v>23508</v>
      </c>
      <c r="F159" s="94">
        <f t="shared" si="15"/>
        <v>22482.931474246961</v>
      </c>
      <c r="G159" s="95">
        <f t="shared" si="15"/>
        <v>10140.043134435657</v>
      </c>
      <c r="H159" s="96">
        <f t="shared" si="16"/>
        <v>11026.565417734724</v>
      </c>
      <c r="I159" s="104">
        <f t="shared" si="17"/>
        <v>652.45949217365239</v>
      </c>
      <c r="J159" s="96">
        <v>305</v>
      </c>
      <c r="K159" s="98">
        <f t="shared" si="18"/>
        <v>44606.999518590994</v>
      </c>
      <c r="L159" s="158">
        <f t="shared" si="19"/>
        <v>6.8441000000000001</v>
      </c>
      <c r="M159" s="159">
        <f t="shared" si="20"/>
        <v>5.1760999999999999</v>
      </c>
    </row>
    <row r="160" spans="1:13" s="63" customFormat="1" ht="16.5" customHeight="1" x14ac:dyDescent="0.2">
      <c r="A160" s="157">
        <f t="shared" si="13"/>
        <v>145</v>
      </c>
      <c r="B160" s="90">
        <f t="shared" si="14"/>
        <v>21.088113379762355</v>
      </c>
      <c r="C160" s="100">
        <v>27.82</v>
      </c>
      <c r="D160" s="101">
        <v>39420</v>
      </c>
      <c r="E160" s="107">
        <v>23508</v>
      </c>
      <c r="F160" s="94">
        <f t="shared" si="15"/>
        <v>22431.594115667202</v>
      </c>
      <c r="G160" s="95">
        <f t="shared" si="15"/>
        <v>10140.043134435657</v>
      </c>
      <c r="H160" s="96">
        <f t="shared" si="16"/>
        <v>11009.213390534765</v>
      </c>
      <c r="I160" s="104">
        <f t="shared" si="17"/>
        <v>651.43274500205723</v>
      </c>
      <c r="J160" s="96">
        <v>305</v>
      </c>
      <c r="K160" s="98">
        <f t="shared" si="18"/>
        <v>44537.283385639683</v>
      </c>
      <c r="L160" s="158">
        <f t="shared" si="19"/>
        <v>6.8758999999999997</v>
      </c>
      <c r="M160" s="159">
        <f t="shared" si="20"/>
        <v>5.2121000000000004</v>
      </c>
    </row>
    <row r="161" spans="1:13" s="63" customFormat="1" ht="16.5" customHeight="1" x14ac:dyDescent="0.2">
      <c r="A161" s="157">
        <f t="shared" ref="A161:A224" si="21">+A160+1</f>
        <v>146</v>
      </c>
      <c r="B161" s="90">
        <f t="shared" si="14"/>
        <v>21.135934873846608</v>
      </c>
      <c r="C161" s="100">
        <v>27.82</v>
      </c>
      <c r="D161" s="101">
        <v>39420</v>
      </c>
      <c r="E161" s="107">
        <v>23508</v>
      </c>
      <c r="F161" s="94">
        <f t="shared" si="15"/>
        <v>22380.841104186733</v>
      </c>
      <c r="G161" s="95">
        <f t="shared" si="15"/>
        <v>10140.043134435657</v>
      </c>
      <c r="H161" s="96">
        <f t="shared" si="16"/>
        <v>10992.058872654366</v>
      </c>
      <c r="I161" s="104">
        <f t="shared" si="17"/>
        <v>650.41768477244784</v>
      </c>
      <c r="J161" s="96">
        <v>305</v>
      </c>
      <c r="K161" s="98">
        <f t="shared" si="18"/>
        <v>44468.360796049201</v>
      </c>
      <c r="L161" s="158">
        <f t="shared" si="19"/>
        <v>6.9077000000000002</v>
      </c>
      <c r="M161" s="159">
        <f t="shared" si="20"/>
        <v>5.2480000000000002</v>
      </c>
    </row>
    <row r="162" spans="1:13" s="63" customFormat="1" ht="16.5" customHeight="1" x14ac:dyDescent="0.2">
      <c r="A162" s="157">
        <f t="shared" si="21"/>
        <v>147</v>
      </c>
      <c r="B162" s="90">
        <f t="shared" si="14"/>
        <v>21.183429938806448</v>
      </c>
      <c r="C162" s="100">
        <v>27.82</v>
      </c>
      <c r="D162" s="101">
        <v>39420</v>
      </c>
      <c r="E162" s="107">
        <v>23508</v>
      </c>
      <c r="F162" s="94">
        <f t="shared" si="15"/>
        <v>22330.661340797618</v>
      </c>
      <c r="G162" s="95">
        <f t="shared" si="15"/>
        <v>10140.043134435657</v>
      </c>
      <c r="H162" s="96">
        <f t="shared" si="16"/>
        <v>10975.098112628846</v>
      </c>
      <c r="I162" s="104">
        <f t="shared" si="17"/>
        <v>649.41408950466553</v>
      </c>
      <c r="J162" s="96">
        <v>305</v>
      </c>
      <c r="K162" s="98">
        <f t="shared" si="18"/>
        <v>44400.216677366785</v>
      </c>
      <c r="L162" s="158">
        <f t="shared" si="19"/>
        <v>6.9394</v>
      </c>
      <c r="M162" s="159">
        <f t="shared" si="20"/>
        <v>5.2839999999999998</v>
      </c>
    </row>
    <row r="163" spans="1:13" s="63" customFormat="1" ht="16.5" customHeight="1" x14ac:dyDescent="0.2">
      <c r="A163" s="157">
        <f t="shared" si="21"/>
        <v>148</v>
      </c>
      <c r="B163" s="90">
        <f t="shared" si="14"/>
        <v>21.230603000850714</v>
      </c>
      <c r="C163" s="100">
        <v>27.82</v>
      </c>
      <c r="D163" s="101">
        <v>39420</v>
      </c>
      <c r="E163" s="107">
        <v>23508</v>
      </c>
      <c r="F163" s="94">
        <f t="shared" si="15"/>
        <v>22281.044018440982</v>
      </c>
      <c r="G163" s="95">
        <f t="shared" si="15"/>
        <v>10140.043134435657</v>
      </c>
      <c r="H163" s="96">
        <f t="shared" si="16"/>
        <v>10958.327457672302</v>
      </c>
      <c r="I163" s="104">
        <f t="shared" si="17"/>
        <v>648.42174305753269</v>
      </c>
      <c r="J163" s="96">
        <v>305</v>
      </c>
      <c r="K163" s="98">
        <f t="shared" si="18"/>
        <v>44332.836353606464</v>
      </c>
      <c r="L163" s="158">
        <f t="shared" si="19"/>
        <v>6.9710999999999999</v>
      </c>
      <c r="M163" s="159">
        <f t="shared" si="20"/>
        <v>5.3198999999999996</v>
      </c>
    </row>
    <row r="164" spans="1:13" s="63" customFormat="1" ht="16.5" customHeight="1" x14ac:dyDescent="0.2">
      <c r="A164" s="157">
        <f t="shared" si="21"/>
        <v>149</v>
      </c>
      <c r="B164" s="90">
        <f t="shared" si="14"/>
        <v>21.277458396768509</v>
      </c>
      <c r="C164" s="100">
        <v>27.82</v>
      </c>
      <c r="D164" s="101">
        <v>39420</v>
      </c>
      <c r="E164" s="107">
        <v>23508</v>
      </c>
      <c r="F164" s="94">
        <f t="shared" si="15"/>
        <v>22231.978612250154</v>
      </c>
      <c r="G164" s="95">
        <f t="shared" si="15"/>
        <v>10140.043134435657</v>
      </c>
      <c r="H164" s="96">
        <f t="shared" si="16"/>
        <v>10941.743350379802</v>
      </c>
      <c r="I164" s="104">
        <f t="shared" si="17"/>
        <v>647.44043493371623</v>
      </c>
      <c r="J164" s="96">
        <v>305</v>
      </c>
      <c r="K164" s="98">
        <f t="shared" si="18"/>
        <v>44266.205531999323</v>
      </c>
      <c r="L164" s="158">
        <f t="shared" si="19"/>
        <v>7.0026999999999999</v>
      </c>
      <c r="M164" s="159">
        <f t="shared" si="20"/>
        <v>5.3559000000000001</v>
      </c>
    </row>
    <row r="165" spans="1:13" s="63" customFormat="1" ht="16.5" customHeight="1" x14ac:dyDescent="0.2">
      <c r="A165" s="105">
        <f t="shared" si="21"/>
        <v>150</v>
      </c>
      <c r="B165" s="90">
        <f t="shared" si="14"/>
        <v>21.324000376321749</v>
      </c>
      <c r="C165" s="100">
        <v>27.82</v>
      </c>
      <c r="D165" s="101">
        <v>39420</v>
      </c>
      <c r="E165" s="107">
        <v>23508</v>
      </c>
      <c r="F165" s="94">
        <f t="shared" si="15"/>
        <v>22183.454870187747</v>
      </c>
      <c r="G165" s="95">
        <f t="shared" si="15"/>
        <v>10140.043134435657</v>
      </c>
      <c r="H165" s="96">
        <f t="shared" si="16"/>
        <v>10925.342325562709</v>
      </c>
      <c r="I165" s="104">
        <f t="shared" si="17"/>
        <v>646.46996009246811</v>
      </c>
      <c r="J165" s="96">
        <v>305</v>
      </c>
      <c r="K165" s="98">
        <f t="shared" si="18"/>
        <v>44200.310290278576</v>
      </c>
      <c r="L165" s="158">
        <f t="shared" si="19"/>
        <v>7.0343</v>
      </c>
      <c r="M165" s="159">
        <f t="shared" si="20"/>
        <v>5.3917999999999999</v>
      </c>
    </row>
    <row r="166" spans="1:13" s="63" customFormat="1" ht="16.5" customHeight="1" x14ac:dyDescent="0.2">
      <c r="A166" s="157">
        <f t="shared" si="21"/>
        <v>151</v>
      </c>
      <c r="B166" s="90">
        <f t="shared" si="14"/>
        <v>21.370233104558245</v>
      </c>
      <c r="C166" s="100">
        <v>27.82</v>
      </c>
      <c r="D166" s="106">
        <v>39420</v>
      </c>
      <c r="E166" s="107">
        <v>23508</v>
      </c>
      <c r="F166" s="94">
        <f t="shared" si="15"/>
        <v>22135.462804058094</v>
      </c>
      <c r="G166" s="95">
        <f t="shared" si="15"/>
        <v>10140.043134435657</v>
      </c>
      <c r="H166" s="96">
        <f t="shared" si="16"/>
        <v>10909.121007210886</v>
      </c>
      <c r="I166" s="104">
        <f t="shared" si="17"/>
        <v>645.51011876987502</v>
      </c>
      <c r="J166" s="96">
        <v>305</v>
      </c>
      <c r="K166" s="98">
        <f t="shared" si="18"/>
        <v>44135.137064474511</v>
      </c>
      <c r="L166" s="158">
        <f t="shared" si="19"/>
        <v>7.0659000000000001</v>
      </c>
      <c r="M166" s="159">
        <f t="shared" si="20"/>
        <v>5.4276999999999997</v>
      </c>
    </row>
    <row r="167" spans="1:13" s="63" customFormat="1" ht="16.5" customHeight="1" x14ac:dyDescent="0.2">
      <c r="A167" s="157">
        <f t="shared" si="21"/>
        <v>152</v>
      </c>
      <c r="B167" s="90">
        <f t="shared" si="14"/>
        <v>21.416160664048391</v>
      </c>
      <c r="C167" s="100">
        <v>27.82</v>
      </c>
      <c r="D167" s="101">
        <v>39420</v>
      </c>
      <c r="E167" s="107">
        <v>23508</v>
      </c>
      <c r="F167" s="94">
        <f t="shared" si="15"/>
        <v>22087.992680877618</v>
      </c>
      <c r="G167" s="95">
        <f t="shared" si="15"/>
        <v>10140.043134435657</v>
      </c>
      <c r="H167" s="96">
        <f t="shared" si="16"/>
        <v>10893.076105575887</v>
      </c>
      <c r="I167" s="104">
        <f t="shared" si="17"/>
        <v>644.56071630626559</v>
      </c>
      <c r="J167" s="96">
        <v>305</v>
      </c>
      <c r="K167" s="98">
        <f t="shared" si="18"/>
        <v>44070.672637195428</v>
      </c>
      <c r="L167" s="158">
        <f t="shared" si="19"/>
        <v>7.0974000000000004</v>
      </c>
      <c r="M167" s="159">
        <f t="shared" si="20"/>
        <v>5.4637000000000002</v>
      </c>
    </row>
    <row r="168" spans="1:13" s="63" customFormat="1" ht="16.5" customHeight="1" x14ac:dyDescent="0.2">
      <c r="A168" s="157">
        <f t="shared" si="21"/>
        <v>153</v>
      </c>
      <c r="B168" s="90">
        <f t="shared" si="14"/>
        <v>21.461787057048568</v>
      </c>
      <c r="C168" s="100">
        <v>27.82</v>
      </c>
      <c r="D168" s="101">
        <v>39420</v>
      </c>
      <c r="E168" s="107">
        <v>23508</v>
      </c>
      <c r="F168" s="94">
        <f t="shared" si="15"/>
        <v>22041.035014586181</v>
      </c>
      <c r="G168" s="95">
        <f t="shared" si="15"/>
        <v>10140.043134435657</v>
      </c>
      <c r="H168" s="96">
        <f t="shared" si="16"/>
        <v>10877.20441436938</v>
      </c>
      <c r="I168" s="104">
        <f t="shared" si="17"/>
        <v>643.62156298043669</v>
      </c>
      <c r="J168" s="96">
        <v>305</v>
      </c>
      <c r="K168" s="98">
        <f t="shared" si="18"/>
        <v>44006.90412637165</v>
      </c>
      <c r="L168" s="158">
        <f t="shared" si="19"/>
        <v>7.1288999999999998</v>
      </c>
      <c r="M168" s="159">
        <f t="shared" si="20"/>
        <v>5.4996</v>
      </c>
    </row>
    <row r="169" spans="1:13" s="63" customFormat="1" ht="16.5" customHeight="1" x14ac:dyDescent="0.2">
      <c r="A169" s="157">
        <f t="shared" si="21"/>
        <v>154</v>
      </c>
      <c r="B169" s="90">
        <f t="shared" si="14"/>
        <v>21.507116207594038</v>
      </c>
      <c r="C169" s="100">
        <v>27.82</v>
      </c>
      <c r="D169" s="101">
        <v>39420</v>
      </c>
      <c r="E169" s="107">
        <v>23508</v>
      </c>
      <c r="F169" s="94">
        <f t="shared" si="15"/>
        <v>21994.580558083948</v>
      </c>
      <c r="G169" s="95">
        <f t="shared" si="15"/>
        <v>10140.043134435657</v>
      </c>
      <c r="H169" s="96">
        <f t="shared" si="16"/>
        <v>10861.502808071626</v>
      </c>
      <c r="I169" s="104">
        <f t="shared" si="17"/>
        <v>642.69247385039216</v>
      </c>
      <c r="J169" s="96">
        <v>305</v>
      </c>
      <c r="K169" s="98">
        <f t="shared" si="18"/>
        <v>43943.818974441623</v>
      </c>
      <c r="L169" s="158">
        <f t="shared" si="19"/>
        <v>7.1604000000000001</v>
      </c>
      <c r="M169" s="159">
        <f t="shared" si="20"/>
        <v>5.5355999999999996</v>
      </c>
    </row>
    <row r="170" spans="1:13" s="63" customFormat="1" ht="16.5" customHeight="1" x14ac:dyDescent="0.2">
      <c r="A170" s="157">
        <f t="shared" si="21"/>
        <v>155</v>
      </c>
      <c r="B170" s="90">
        <f t="shared" si="14"/>
        <v>21.552151963524118</v>
      </c>
      <c r="C170" s="100">
        <v>27.82</v>
      </c>
      <c r="D170" s="101">
        <v>39420</v>
      </c>
      <c r="E170" s="107">
        <v>23508</v>
      </c>
      <c r="F170" s="94">
        <f t="shared" si="15"/>
        <v>21948.620295578618</v>
      </c>
      <c r="G170" s="95">
        <f t="shared" si="15"/>
        <v>10140.043134435657</v>
      </c>
      <c r="H170" s="96">
        <f t="shared" si="16"/>
        <v>10845.968239344824</v>
      </c>
      <c r="I170" s="104">
        <f t="shared" si="17"/>
        <v>641.77326860028552</v>
      </c>
      <c r="J170" s="96">
        <v>305</v>
      </c>
      <c r="K170" s="98">
        <f t="shared" si="18"/>
        <v>43881.404937959385</v>
      </c>
      <c r="L170" s="158">
        <f t="shared" si="19"/>
        <v>7.1919000000000004</v>
      </c>
      <c r="M170" s="159">
        <f t="shared" si="20"/>
        <v>5.5715000000000003</v>
      </c>
    </row>
    <row r="171" spans="1:13" s="63" customFormat="1" ht="16.5" customHeight="1" x14ac:dyDescent="0.2">
      <c r="A171" s="157">
        <f t="shared" si="21"/>
        <v>156</v>
      </c>
      <c r="B171" s="90">
        <f t="shared" si="14"/>
        <v>21.596898098442281</v>
      </c>
      <c r="C171" s="100">
        <v>27.82</v>
      </c>
      <c r="D171" s="101">
        <v>39420</v>
      </c>
      <c r="E171" s="107">
        <v>23508</v>
      </c>
      <c r="F171" s="94">
        <f t="shared" si="15"/>
        <v>21903.145435228911</v>
      </c>
      <c r="G171" s="95">
        <f t="shared" si="15"/>
        <v>10140.043134435657</v>
      </c>
      <c r="H171" s="96">
        <f t="shared" si="16"/>
        <v>10830.597736546624</v>
      </c>
      <c r="I171" s="104">
        <f t="shared" si="17"/>
        <v>640.86377139329136</v>
      </c>
      <c r="J171" s="96">
        <v>305</v>
      </c>
      <c r="K171" s="98">
        <f t="shared" si="18"/>
        <v>43819.650077604485</v>
      </c>
      <c r="L171" s="158">
        <f t="shared" si="19"/>
        <v>7.2233000000000001</v>
      </c>
      <c r="M171" s="159">
        <f t="shared" si="20"/>
        <v>5.6074999999999999</v>
      </c>
    </row>
    <row r="172" spans="1:13" s="63" customFormat="1" ht="16.5" customHeight="1" x14ac:dyDescent="0.2">
      <c r="A172" s="157">
        <f t="shared" si="21"/>
        <v>157</v>
      </c>
      <c r="B172" s="90">
        <f t="shared" si="14"/>
        <v>21.64135831361353</v>
      </c>
      <c r="C172" s="100">
        <v>27.82</v>
      </c>
      <c r="D172" s="101">
        <v>39420</v>
      </c>
      <c r="E172" s="107">
        <v>23508</v>
      </c>
      <c r="F172" s="94">
        <f t="shared" si="15"/>
        <v>21858.147402071038</v>
      </c>
      <c r="G172" s="95">
        <f t="shared" si="15"/>
        <v>10140.043134435657</v>
      </c>
      <c r="H172" s="96">
        <f t="shared" si="16"/>
        <v>10815.388401339262</v>
      </c>
      <c r="I172" s="104">
        <f t="shared" si="17"/>
        <v>639.9638107301339</v>
      </c>
      <c r="J172" s="96">
        <v>305</v>
      </c>
      <c r="K172" s="98">
        <f t="shared" si="18"/>
        <v>43758.542748576088</v>
      </c>
      <c r="L172" s="158">
        <f t="shared" si="19"/>
        <v>7.2545999999999999</v>
      </c>
      <c r="M172" s="159">
        <f t="shared" si="20"/>
        <v>5.6433999999999997</v>
      </c>
    </row>
    <row r="173" spans="1:13" s="63" customFormat="1" ht="16.5" customHeight="1" x14ac:dyDescent="0.2">
      <c r="A173" s="157">
        <f t="shared" si="21"/>
        <v>158</v>
      </c>
      <c r="B173" s="90">
        <f t="shared" si="14"/>
        <v>21.685536239801635</v>
      </c>
      <c r="C173" s="100">
        <v>27.82</v>
      </c>
      <c r="D173" s="101">
        <v>39420</v>
      </c>
      <c r="E173" s="107">
        <v>23508</v>
      </c>
      <c r="F173" s="94">
        <f t="shared" si="15"/>
        <v>21813.617831215182</v>
      </c>
      <c r="G173" s="95">
        <f t="shared" si="15"/>
        <v>10140.043134435657</v>
      </c>
      <c r="H173" s="96">
        <f t="shared" si="16"/>
        <v>10800.337406389983</v>
      </c>
      <c r="I173" s="104">
        <f t="shared" si="17"/>
        <v>639.07321931301681</v>
      </c>
      <c r="J173" s="96">
        <v>305</v>
      </c>
      <c r="K173" s="98">
        <f t="shared" si="18"/>
        <v>43698.071591353837</v>
      </c>
      <c r="L173" s="158">
        <f t="shared" si="19"/>
        <v>7.2859999999999996</v>
      </c>
      <c r="M173" s="159">
        <f t="shared" si="20"/>
        <v>5.6794000000000002</v>
      </c>
    </row>
    <row r="174" spans="1:13" s="63" customFormat="1" ht="16.5" customHeight="1" x14ac:dyDescent="0.2">
      <c r="A174" s="157">
        <f t="shared" si="21"/>
        <v>159</v>
      </c>
      <c r="B174" s="90">
        <f t="shared" si="14"/>
        <v>21.729435439048373</v>
      </c>
      <c r="C174" s="100">
        <v>27.82</v>
      </c>
      <c r="D174" s="101">
        <v>39420</v>
      </c>
      <c r="E174" s="107">
        <v>23508</v>
      </c>
      <c r="F174" s="94">
        <f t="shared" si="15"/>
        <v>21769.548561300151</v>
      </c>
      <c r="G174" s="95">
        <f t="shared" si="15"/>
        <v>10140.043134435657</v>
      </c>
      <c r="H174" s="96">
        <f t="shared" si="16"/>
        <v>10785.441993158702</v>
      </c>
      <c r="I174" s="104">
        <f t="shared" si="17"/>
        <v>638.19183391471609</v>
      </c>
      <c r="J174" s="96">
        <v>305</v>
      </c>
      <c r="K174" s="98">
        <f t="shared" si="18"/>
        <v>43638.225522809225</v>
      </c>
      <c r="L174" s="158">
        <f t="shared" si="19"/>
        <v>7.3173000000000004</v>
      </c>
      <c r="M174" s="159">
        <f t="shared" si="20"/>
        <v>5.7153</v>
      </c>
    </row>
    <row r="175" spans="1:13" s="63" customFormat="1" ht="16.5" customHeight="1" x14ac:dyDescent="0.2">
      <c r="A175" s="105">
        <f t="shared" si="21"/>
        <v>160</v>
      </c>
      <c r="B175" s="90">
        <f t="shared" si="14"/>
        <v>21.773059406396968</v>
      </c>
      <c r="C175" s="100">
        <v>27.82</v>
      </c>
      <c r="D175" s="101">
        <v>39420</v>
      </c>
      <c r="E175" s="107">
        <v>23508</v>
      </c>
      <c r="F175" s="94">
        <f t="shared" si="15"/>
        <v>21725.931628194608</v>
      </c>
      <c r="G175" s="95">
        <f t="shared" si="15"/>
        <v>10140.043134435657</v>
      </c>
      <c r="H175" s="96">
        <f t="shared" si="16"/>
        <v>10770.699469769028</v>
      </c>
      <c r="I175" s="104">
        <f t="shared" si="17"/>
        <v>637.31949525260529</v>
      </c>
      <c r="J175" s="96">
        <v>305</v>
      </c>
      <c r="K175" s="98">
        <f t="shared" si="18"/>
        <v>43578.993727651898</v>
      </c>
      <c r="L175" s="158">
        <f t="shared" si="19"/>
        <v>7.3484999999999996</v>
      </c>
      <c r="M175" s="159">
        <f t="shared" si="20"/>
        <v>5.7512999999999996</v>
      </c>
    </row>
    <row r="176" spans="1:13" s="63" customFormat="1" ht="16.5" customHeight="1" x14ac:dyDescent="0.2">
      <c r="A176" s="157">
        <f t="shared" si="21"/>
        <v>161</v>
      </c>
      <c r="B176" s="90">
        <f t="shared" si="14"/>
        <v>21.816411571561893</v>
      </c>
      <c r="C176" s="100">
        <v>27.82</v>
      </c>
      <c r="D176" s="101">
        <v>39420</v>
      </c>
      <c r="E176" s="107">
        <v>23508</v>
      </c>
      <c r="F176" s="94">
        <f t="shared" si="15"/>
        <v>21682.759258934071</v>
      </c>
      <c r="G176" s="95">
        <f t="shared" si="15"/>
        <v>10140.043134435657</v>
      </c>
      <c r="H176" s="96">
        <f t="shared" si="16"/>
        <v>10756.107208958967</v>
      </c>
      <c r="I176" s="104">
        <f t="shared" si="17"/>
        <v>636.45604786739455</v>
      </c>
      <c r="J176" s="96">
        <v>305</v>
      </c>
      <c r="K176" s="98">
        <f t="shared" si="18"/>
        <v>43520.365650196087</v>
      </c>
      <c r="L176" s="158">
        <f t="shared" si="19"/>
        <v>7.3798000000000004</v>
      </c>
      <c r="M176" s="159">
        <f t="shared" si="20"/>
        <v>5.7872000000000003</v>
      </c>
    </row>
    <row r="177" spans="1:13" s="63" customFormat="1" ht="16.5" customHeight="1" x14ac:dyDescent="0.2">
      <c r="A177" s="157">
        <f t="shared" si="21"/>
        <v>162</v>
      </c>
      <c r="B177" s="90">
        <f t="shared" si="14"/>
        <v>21.859495300546925</v>
      </c>
      <c r="C177" s="100">
        <v>27.82</v>
      </c>
      <c r="D177" s="101">
        <v>39420</v>
      </c>
      <c r="E177" s="107">
        <v>23508</v>
      </c>
      <c r="F177" s="94">
        <f t="shared" si="15"/>
        <v>21640.023865883333</v>
      </c>
      <c r="G177" s="95">
        <f t="shared" si="15"/>
        <v>10140.043134435657</v>
      </c>
      <c r="H177" s="96">
        <f t="shared" si="16"/>
        <v>10741.662646107818</v>
      </c>
      <c r="I177" s="104">
        <f t="shared" si="17"/>
        <v>635.60134000637981</v>
      </c>
      <c r="J177" s="96">
        <v>305</v>
      </c>
      <c r="K177" s="98">
        <f t="shared" si="18"/>
        <v>43462.33098643319</v>
      </c>
      <c r="L177" s="158">
        <f t="shared" si="19"/>
        <v>7.4109999999999996</v>
      </c>
      <c r="M177" s="159">
        <f t="shared" si="20"/>
        <v>5.8231000000000002</v>
      </c>
    </row>
    <row r="178" spans="1:13" s="63" customFormat="1" ht="16.5" customHeight="1" x14ac:dyDescent="0.2">
      <c r="A178" s="157">
        <f t="shared" si="21"/>
        <v>163</v>
      </c>
      <c r="B178" s="90">
        <f t="shared" si="14"/>
        <v>21.902313897213453</v>
      </c>
      <c r="C178" s="100">
        <v>27.82</v>
      </c>
      <c r="D178" s="101">
        <v>39420</v>
      </c>
      <c r="E178" s="107">
        <v>23508</v>
      </c>
      <c r="F178" s="94">
        <f t="shared" si="15"/>
        <v>21597.718041114509</v>
      </c>
      <c r="G178" s="95">
        <f t="shared" si="15"/>
        <v>10140.043134435657</v>
      </c>
      <c r="H178" s="96">
        <f t="shared" si="16"/>
        <v>10727.363277335955</v>
      </c>
      <c r="I178" s="104">
        <f t="shared" si="17"/>
        <v>634.75522351100324</v>
      </c>
      <c r="J178" s="96">
        <v>305</v>
      </c>
      <c r="K178" s="98">
        <f t="shared" si="18"/>
        <v>43404.879676397126</v>
      </c>
      <c r="L178" s="158">
        <f t="shared" si="19"/>
        <v>7.4420999999999999</v>
      </c>
      <c r="M178" s="159">
        <f t="shared" si="20"/>
        <v>5.8590999999999998</v>
      </c>
    </row>
    <row r="179" spans="1:13" s="63" customFormat="1" ht="16.5" customHeight="1" x14ac:dyDescent="0.2">
      <c r="A179" s="157">
        <f t="shared" si="21"/>
        <v>164</v>
      </c>
      <c r="B179" s="90">
        <f t="shared" si="14"/>
        <v>21.944870604800776</v>
      </c>
      <c r="C179" s="100">
        <v>27.82</v>
      </c>
      <c r="D179" s="101">
        <v>39420</v>
      </c>
      <c r="E179" s="107">
        <v>23508</v>
      </c>
      <c r="F179" s="94">
        <f t="shared" si="15"/>
        <v>21555.834550991392</v>
      </c>
      <c r="G179" s="95">
        <f t="shared" si="15"/>
        <v>10140.043134435657</v>
      </c>
      <c r="H179" s="96">
        <f t="shared" si="16"/>
        <v>10713.20665767434</v>
      </c>
      <c r="I179" s="104">
        <f t="shared" si="17"/>
        <v>633.91755370854094</v>
      </c>
      <c r="J179" s="96">
        <v>305</v>
      </c>
      <c r="K179" s="98">
        <f t="shared" si="18"/>
        <v>43348.001896809925</v>
      </c>
      <c r="L179" s="158">
        <f t="shared" si="19"/>
        <v>7.4733000000000001</v>
      </c>
      <c r="M179" s="159">
        <f t="shared" si="20"/>
        <v>5.8949999999999996</v>
      </c>
    </row>
    <row r="180" spans="1:13" s="63" customFormat="1" ht="16.5" customHeight="1" x14ac:dyDescent="0.2">
      <c r="A180" s="157">
        <f t="shared" si="21"/>
        <v>165</v>
      </c>
      <c r="B180" s="90">
        <f t="shared" si="14"/>
        <v>21.987168607400243</v>
      </c>
      <c r="C180" s="100">
        <v>27.82</v>
      </c>
      <c r="D180" s="101">
        <v>39420</v>
      </c>
      <c r="E180" s="107">
        <v>23508</v>
      </c>
      <c r="F180" s="94">
        <f t="shared" si="15"/>
        <v>21514.366330951249</v>
      </c>
      <c r="G180" s="95">
        <f t="shared" si="15"/>
        <v>10140.043134435657</v>
      </c>
      <c r="H180" s="96">
        <f t="shared" si="16"/>
        <v>10699.190399300773</v>
      </c>
      <c r="I180" s="104">
        <f t="shared" si="17"/>
        <v>633.08818930773805</v>
      </c>
      <c r="J180" s="96">
        <v>305</v>
      </c>
      <c r="K180" s="98">
        <f t="shared" si="18"/>
        <v>43291.688053995415</v>
      </c>
      <c r="L180" s="158">
        <f t="shared" si="19"/>
        <v>7.5044000000000004</v>
      </c>
      <c r="M180" s="159">
        <f t="shared" si="20"/>
        <v>5.931</v>
      </c>
    </row>
    <row r="181" spans="1:13" s="63" customFormat="1" ht="16.5" customHeight="1" x14ac:dyDescent="0.2">
      <c r="A181" s="157">
        <f t="shared" si="21"/>
        <v>166</v>
      </c>
      <c r="B181" s="90">
        <f t="shared" si="14"/>
        <v>22.029211031384833</v>
      </c>
      <c r="C181" s="100">
        <v>27.82</v>
      </c>
      <c r="D181" s="101">
        <v>39420</v>
      </c>
      <c r="E181" s="107">
        <v>23508</v>
      </c>
      <c r="F181" s="94">
        <f t="shared" si="15"/>
        <v>21473.306480475578</v>
      </c>
      <c r="G181" s="95">
        <f t="shared" si="15"/>
        <v>10140.043134435657</v>
      </c>
      <c r="H181" s="96">
        <f t="shared" si="16"/>
        <v>10685.312169839995</v>
      </c>
      <c r="I181" s="104">
        <f t="shared" si="17"/>
        <v>632.26699229822464</v>
      </c>
      <c r="J181" s="96">
        <v>305</v>
      </c>
      <c r="K181" s="98">
        <f t="shared" si="18"/>
        <v>43235.928777049448</v>
      </c>
      <c r="L181" s="158">
        <f t="shared" si="19"/>
        <v>7.5354000000000001</v>
      </c>
      <c r="M181" s="159">
        <f t="shared" si="20"/>
        <v>5.9668999999999999</v>
      </c>
    </row>
    <row r="182" spans="1:13" s="63" customFormat="1" ht="16.5" customHeight="1" x14ac:dyDescent="0.2">
      <c r="A182" s="157">
        <f t="shared" si="21"/>
        <v>167</v>
      </c>
      <c r="B182" s="90">
        <f t="shared" si="14"/>
        <v>22.071000946795785</v>
      </c>
      <c r="C182" s="100">
        <v>27.82</v>
      </c>
      <c r="D182" s="101">
        <v>39420</v>
      </c>
      <c r="E182" s="107">
        <v>23508</v>
      </c>
      <c r="F182" s="94">
        <f t="shared" si="15"/>
        <v>21432.648258241992</v>
      </c>
      <c r="G182" s="95">
        <f t="shared" si="15"/>
        <v>10140.043134435657</v>
      </c>
      <c r="H182" s="96">
        <f t="shared" si="16"/>
        <v>10671.569690725044</v>
      </c>
      <c r="I182" s="104">
        <f t="shared" si="17"/>
        <v>631.45382785355298</v>
      </c>
      <c r="J182" s="96">
        <v>305</v>
      </c>
      <c r="K182" s="98">
        <f t="shared" si="18"/>
        <v>43180.714911256247</v>
      </c>
      <c r="L182" s="158">
        <f t="shared" si="19"/>
        <v>7.5664999999999996</v>
      </c>
      <c r="M182" s="159">
        <f t="shared" si="20"/>
        <v>6.0029000000000003</v>
      </c>
    </row>
    <row r="183" spans="1:13" s="63" customFormat="1" ht="16.5" customHeight="1" x14ac:dyDescent="0.2">
      <c r="A183" s="157">
        <f t="shared" si="21"/>
        <v>168</v>
      </c>
      <c r="B183" s="90">
        <f t="shared" si="14"/>
        <v>22.112541368687879</v>
      </c>
      <c r="C183" s="100">
        <v>27.82</v>
      </c>
      <c r="D183" s="101">
        <v>39420</v>
      </c>
      <c r="E183" s="107">
        <v>23508</v>
      </c>
      <c r="F183" s="94">
        <f t="shared" si="15"/>
        <v>21392.385077449351</v>
      </c>
      <c r="G183" s="95">
        <f t="shared" si="15"/>
        <v>10140.043134435657</v>
      </c>
      <c r="H183" s="96">
        <f t="shared" si="16"/>
        <v>10657.960735617133</v>
      </c>
      <c r="I183" s="104">
        <f t="shared" si="17"/>
        <v>630.64856423770016</v>
      </c>
      <c r="J183" s="96">
        <v>305</v>
      </c>
      <c r="K183" s="98">
        <f t="shared" si="18"/>
        <v>43126.037511739843</v>
      </c>
      <c r="L183" s="158">
        <f t="shared" si="19"/>
        <v>7.5975000000000001</v>
      </c>
      <c r="M183" s="159">
        <f t="shared" si="20"/>
        <v>6.0388000000000002</v>
      </c>
    </row>
    <row r="184" spans="1:13" s="63" customFormat="1" ht="16.5" customHeight="1" x14ac:dyDescent="0.2">
      <c r="A184" s="157">
        <f t="shared" si="21"/>
        <v>169</v>
      </c>
      <c r="B184" s="90">
        <f t="shared" ref="B184:B247" si="22">6.958*LN(A184)-13.54</f>
        <v>22.153835258434746</v>
      </c>
      <c r="C184" s="100">
        <v>27.82</v>
      </c>
      <c r="D184" s="101">
        <v>39420</v>
      </c>
      <c r="E184" s="107">
        <v>23508</v>
      </c>
      <c r="F184" s="94">
        <f t="shared" si="15"/>
        <v>21352.510501309112</v>
      </c>
      <c r="G184" s="95">
        <f t="shared" si="15"/>
        <v>10140.043134435657</v>
      </c>
      <c r="H184" s="96">
        <f t="shared" si="16"/>
        <v>10644.483128881731</v>
      </c>
      <c r="I184" s="104">
        <f t="shared" si="17"/>
        <v>629.85107271489539</v>
      </c>
      <c r="J184" s="96">
        <v>305</v>
      </c>
      <c r="K184" s="98">
        <f t="shared" si="18"/>
        <v>43071.887837341397</v>
      </c>
      <c r="L184" s="158">
        <f t="shared" si="19"/>
        <v>7.6284999999999998</v>
      </c>
      <c r="M184" s="159">
        <f t="shared" si="20"/>
        <v>6.0747999999999998</v>
      </c>
    </row>
    <row r="185" spans="1:13" s="63" customFormat="1" ht="16.5" customHeight="1" x14ac:dyDescent="0.2">
      <c r="A185" s="105">
        <f t="shared" si="21"/>
        <v>170</v>
      </c>
      <c r="B185" s="90">
        <f t="shared" si="22"/>
        <v>22.194885524995726</v>
      </c>
      <c r="C185" s="100">
        <v>27.82</v>
      </c>
      <c r="D185" s="101">
        <v>39420</v>
      </c>
      <c r="E185" s="107">
        <v>23508</v>
      </c>
      <c r="F185" s="94">
        <f t="shared" si="15"/>
        <v>21313.018238695833</v>
      </c>
      <c r="G185" s="95">
        <f t="shared" si="15"/>
        <v>10140.043134435657</v>
      </c>
      <c r="H185" s="96">
        <f t="shared" si="16"/>
        <v>10631.134744118443</v>
      </c>
      <c r="I185" s="104">
        <f t="shared" si="17"/>
        <v>629.06122746262974</v>
      </c>
      <c r="J185" s="96">
        <v>305</v>
      </c>
      <c r="K185" s="98">
        <f t="shared" si="18"/>
        <v>43018.257344712561</v>
      </c>
      <c r="L185" s="158">
        <f t="shared" si="19"/>
        <v>7.6593999999999998</v>
      </c>
      <c r="M185" s="159">
        <f t="shared" si="20"/>
        <v>6.1106999999999996</v>
      </c>
    </row>
    <row r="186" spans="1:13" s="63" customFormat="1" ht="16.5" customHeight="1" x14ac:dyDescent="0.2">
      <c r="A186" s="157">
        <f t="shared" si="21"/>
        <v>171</v>
      </c>
      <c r="B186" s="90">
        <f t="shared" si="22"/>
        <v>22.235695026145514</v>
      </c>
      <c r="C186" s="100">
        <v>27.82</v>
      </c>
      <c r="D186" s="101">
        <v>39420</v>
      </c>
      <c r="E186" s="107">
        <v>23508</v>
      </c>
      <c r="F186" s="94">
        <f t="shared" si="15"/>
        <v>21273.902139950329</v>
      </c>
      <c r="G186" s="95">
        <f t="shared" si="15"/>
        <v>10140.043134435657</v>
      </c>
      <c r="H186" s="96">
        <f t="shared" si="16"/>
        <v>10617.913502742464</v>
      </c>
      <c r="I186" s="104">
        <f t="shared" si="17"/>
        <v>628.27890548771973</v>
      </c>
      <c r="J186" s="96">
        <v>305</v>
      </c>
      <c r="K186" s="98">
        <f t="shared" si="18"/>
        <v>42965.137682616172</v>
      </c>
      <c r="L186" s="158">
        <f t="shared" si="19"/>
        <v>7.6902999999999997</v>
      </c>
      <c r="M186" s="159">
        <f t="shared" si="20"/>
        <v>6.1467000000000001</v>
      </c>
    </row>
    <row r="187" spans="1:13" s="63" customFormat="1" ht="16.5" customHeight="1" x14ac:dyDescent="0.2">
      <c r="A187" s="157">
        <f t="shared" si="21"/>
        <v>172</v>
      </c>
      <c r="B187" s="90">
        <f t="shared" si="22"/>
        <v>22.276266569668003</v>
      </c>
      <c r="C187" s="100">
        <v>27.82</v>
      </c>
      <c r="D187" s="101">
        <v>39420</v>
      </c>
      <c r="E187" s="107">
        <v>23508</v>
      </c>
      <c r="F187" s="94">
        <f t="shared" si="15"/>
        <v>21235.156192829218</v>
      </c>
      <c r="G187" s="95">
        <f t="shared" si="15"/>
        <v>10140.043134435657</v>
      </c>
      <c r="H187" s="96">
        <f t="shared" si="16"/>
        <v>10604.817372615527</v>
      </c>
      <c r="I187" s="104">
        <f t="shared" si="17"/>
        <v>627.50398654529749</v>
      </c>
      <c r="J187" s="96">
        <v>305</v>
      </c>
      <c r="K187" s="98">
        <f t="shared" si="18"/>
        <v>42912.520686425705</v>
      </c>
      <c r="L187" s="158">
        <f t="shared" si="19"/>
        <v>7.7211999999999996</v>
      </c>
      <c r="M187" s="159">
        <f t="shared" si="20"/>
        <v>6.1825999999999999</v>
      </c>
    </row>
    <row r="188" spans="1:13" s="63" customFormat="1" ht="16.5" customHeight="1" x14ac:dyDescent="0.2">
      <c r="A188" s="157">
        <f t="shared" si="21"/>
        <v>173</v>
      </c>
      <c r="B188" s="90">
        <f t="shared" si="22"/>
        <v>22.316602914515549</v>
      </c>
      <c r="C188" s="100">
        <v>27.82</v>
      </c>
      <c r="D188" s="101">
        <v>39420</v>
      </c>
      <c r="E188" s="107">
        <v>23508</v>
      </c>
      <c r="F188" s="94">
        <f t="shared" si="15"/>
        <v>21196.774518594728</v>
      </c>
      <c r="G188" s="95">
        <f t="shared" si="15"/>
        <v>10140.043134435657</v>
      </c>
      <c r="H188" s="96">
        <f t="shared" si="16"/>
        <v>10591.844366724268</v>
      </c>
      <c r="I188" s="104">
        <f t="shared" si="17"/>
        <v>626.73635306060771</v>
      </c>
      <c r="J188" s="96">
        <v>305</v>
      </c>
      <c r="K188" s="98">
        <f t="shared" si="18"/>
        <v>42860.39837281526</v>
      </c>
      <c r="L188" s="158">
        <f t="shared" si="19"/>
        <v>7.7521000000000004</v>
      </c>
      <c r="M188" s="159">
        <f t="shared" si="20"/>
        <v>6.2184999999999997</v>
      </c>
    </row>
    <row r="189" spans="1:13" s="63" customFormat="1" ht="16.5" customHeight="1" x14ac:dyDescent="0.2">
      <c r="A189" s="157">
        <f t="shared" si="21"/>
        <v>174</v>
      </c>
      <c r="B189" s="90">
        <f t="shared" si="22"/>
        <v>22.356706771934697</v>
      </c>
      <c r="C189" s="100">
        <v>27.82</v>
      </c>
      <c r="D189" s="101">
        <v>39420</v>
      </c>
      <c r="E189" s="107">
        <v>23508</v>
      </c>
      <c r="F189" s="94">
        <f t="shared" si="15"/>
        <v>21158.751368239384</v>
      </c>
      <c r="G189" s="95">
        <f t="shared" si="15"/>
        <v>10140.043134435657</v>
      </c>
      <c r="H189" s="96">
        <f t="shared" si="16"/>
        <v>10578.992541904163</v>
      </c>
      <c r="I189" s="104">
        <f t="shared" si="17"/>
        <v>625.97589005350073</v>
      </c>
      <c r="J189" s="96">
        <v>305</v>
      </c>
      <c r="K189" s="98">
        <f t="shared" si="18"/>
        <v>42808.762934632701</v>
      </c>
      <c r="L189" s="158">
        <f t="shared" si="19"/>
        <v>7.7828999999999997</v>
      </c>
      <c r="M189" s="159">
        <f t="shared" si="20"/>
        <v>6.2545000000000002</v>
      </c>
    </row>
    <row r="190" spans="1:13" s="63" customFormat="1" ht="16.5" customHeight="1" x14ac:dyDescent="0.2">
      <c r="A190" s="157">
        <f t="shared" si="21"/>
        <v>175</v>
      </c>
      <c r="B190" s="90">
        <f t="shared" si="22"/>
        <v>22.396580806559818</v>
      </c>
      <c r="C190" s="100">
        <v>27.82</v>
      </c>
      <c r="D190" s="101">
        <v>39420</v>
      </c>
      <c r="E190" s="107">
        <v>23508</v>
      </c>
      <c r="F190" s="94">
        <f t="shared" si="15"/>
        <v>21121.081118839778</v>
      </c>
      <c r="G190" s="95">
        <f t="shared" si="15"/>
        <v>10140.043134435657</v>
      </c>
      <c r="H190" s="96">
        <f t="shared" si="16"/>
        <v>10566.259997607096</v>
      </c>
      <c r="I190" s="104">
        <f t="shared" si="17"/>
        <v>625.22248506550864</v>
      </c>
      <c r="J190" s="96">
        <v>305</v>
      </c>
      <c r="K190" s="98">
        <f t="shared" si="18"/>
        <v>42757.606735948044</v>
      </c>
      <c r="L190" s="158">
        <f t="shared" si="19"/>
        <v>7.8136999999999999</v>
      </c>
      <c r="M190" s="159">
        <f t="shared" si="20"/>
        <v>6.2904</v>
      </c>
    </row>
    <row r="191" spans="1:13" s="63" customFormat="1" ht="16.5" customHeight="1" x14ac:dyDescent="0.2">
      <c r="A191" s="157">
        <f t="shared" si="21"/>
        <v>176</v>
      </c>
      <c r="B191" s="90">
        <f t="shared" si="22"/>
        <v>22.436227637475461</v>
      </c>
      <c r="C191" s="100">
        <v>27.82</v>
      </c>
      <c r="D191" s="101">
        <v>39420</v>
      </c>
      <c r="E191" s="107">
        <v>23508</v>
      </c>
      <c r="F191" s="94">
        <f t="shared" si="15"/>
        <v>21083.758270034505</v>
      </c>
      <c r="G191" s="95">
        <f t="shared" si="15"/>
        <v>10140.043134435657</v>
      </c>
      <c r="H191" s="96">
        <f t="shared" si="16"/>
        <v>10553.644874710913</v>
      </c>
      <c r="I191" s="104">
        <f t="shared" si="17"/>
        <v>624.47602808940326</v>
      </c>
      <c r="J191" s="96">
        <v>305</v>
      </c>
      <c r="K191" s="98">
        <f t="shared" si="18"/>
        <v>42706.922307270484</v>
      </c>
      <c r="L191" s="158">
        <f t="shared" si="19"/>
        <v>7.8445</v>
      </c>
      <c r="M191" s="159">
        <f t="shared" si="20"/>
        <v>6.3263999999999996</v>
      </c>
    </row>
    <row r="192" spans="1:13" s="63" customFormat="1" ht="16.5" customHeight="1" x14ac:dyDescent="0.2">
      <c r="A192" s="157">
        <f t="shared" si="21"/>
        <v>177</v>
      </c>
      <c r="B192" s="90">
        <f t="shared" si="22"/>
        <v>22.475649839248703</v>
      </c>
      <c r="C192" s="100">
        <v>27.82</v>
      </c>
      <c r="D192" s="101">
        <v>39420</v>
      </c>
      <c r="E192" s="107">
        <v>23508</v>
      </c>
      <c r="F192" s="94">
        <f t="shared" si="15"/>
        <v>21046.77744062115</v>
      </c>
      <c r="G192" s="95">
        <f t="shared" si="15"/>
        <v>10140.043134435657</v>
      </c>
      <c r="H192" s="96">
        <f t="shared" si="16"/>
        <v>10541.145354369201</v>
      </c>
      <c r="I192" s="104">
        <f t="shared" si="17"/>
        <v>623.73641150113622</v>
      </c>
      <c r="J192" s="96">
        <v>305</v>
      </c>
      <c r="K192" s="98">
        <f t="shared" si="18"/>
        <v>42656.702340927142</v>
      </c>
      <c r="L192" s="158">
        <f t="shared" si="19"/>
        <v>7.8752000000000004</v>
      </c>
      <c r="M192" s="159">
        <f t="shared" si="20"/>
        <v>6.3623000000000003</v>
      </c>
    </row>
    <row r="193" spans="1:13" s="63" customFormat="1" ht="16.5" customHeight="1" x14ac:dyDescent="0.2">
      <c r="A193" s="157">
        <f t="shared" si="21"/>
        <v>178</v>
      </c>
      <c r="B193" s="90">
        <f t="shared" si="22"/>
        <v>22.514849942932329</v>
      </c>
      <c r="C193" s="100">
        <v>27.82</v>
      </c>
      <c r="D193" s="101">
        <v>39420</v>
      </c>
      <c r="E193" s="107">
        <v>23508</v>
      </c>
      <c r="F193" s="94">
        <f t="shared" si="15"/>
        <v>21010.133365267786</v>
      </c>
      <c r="G193" s="95">
        <f t="shared" si="15"/>
        <v>10140.043134435657</v>
      </c>
      <c r="H193" s="96">
        <f t="shared" si="16"/>
        <v>10528.759656899761</v>
      </c>
      <c r="I193" s="104">
        <f t="shared" si="17"/>
        <v>623.0035299940688</v>
      </c>
      <c r="J193" s="96">
        <v>305</v>
      </c>
      <c r="K193" s="98">
        <f t="shared" si="18"/>
        <v>42606.939686597274</v>
      </c>
      <c r="L193" s="158">
        <f t="shared" si="19"/>
        <v>7.9058999999999999</v>
      </c>
      <c r="M193" s="159">
        <f t="shared" si="20"/>
        <v>6.3982999999999999</v>
      </c>
    </row>
    <row r="194" spans="1:13" s="63" customFormat="1" ht="16.5" customHeight="1" x14ac:dyDescent="0.2">
      <c r="A194" s="157">
        <f t="shared" si="21"/>
        <v>179</v>
      </c>
      <c r="B194" s="90">
        <f t="shared" si="22"/>
        <v>22.553830437039977</v>
      </c>
      <c r="C194" s="100">
        <v>27.82</v>
      </c>
      <c r="D194" s="101">
        <v>39420</v>
      </c>
      <c r="E194" s="107">
        <v>23508</v>
      </c>
      <c r="F194" s="94">
        <f t="shared" si="15"/>
        <v>20973.820891334279</v>
      </c>
      <c r="G194" s="95">
        <f t="shared" si="15"/>
        <v>10140.043134435657</v>
      </c>
      <c r="H194" s="96">
        <f t="shared" si="16"/>
        <v>10516.486040710237</v>
      </c>
      <c r="I194" s="104">
        <f t="shared" si="17"/>
        <v>622.27728051539873</v>
      </c>
      <c r="J194" s="96">
        <v>305</v>
      </c>
      <c r="K194" s="98">
        <f t="shared" si="18"/>
        <v>42557.627346995578</v>
      </c>
      <c r="L194" s="158">
        <f t="shared" si="19"/>
        <v>7.9366000000000003</v>
      </c>
      <c r="M194" s="159">
        <f t="shared" si="20"/>
        <v>6.4341999999999997</v>
      </c>
    </row>
    <row r="195" spans="1:13" s="63" customFormat="1" ht="16.5" customHeight="1" x14ac:dyDescent="0.2">
      <c r="A195" s="105">
        <f t="shared" si="21"/>
        <v>180</v>
      </c>
      <c r="B195" s="90">
        <f t="shared" si="22"/>
        <v>22.592593768494083</v>
      </c>
      <c r="C195" s="100">
        <v>27.82</v>
      </c>
      <c r="D195" s="101">
        <v>39420</v>
      </c>
      <c r="E195" s="107">
        <v>23508</v>
      </c>
      <c r="F195" s="94">
        <f t="shared" si="15"/>
        <v>20937.834975799269</v>
      </c>
      <c r="G195" s="95">
        <f t="shared" si="15"/>
        <v>10140.043134435657</v>
      </c>
      <c r="H195" s="96">
        <f t="shared" si="16"/>
        <v>10504.322801259403</v>
      </c>
      <c r="I195" s="95">
        <f t="shared" si="17"/>
        <v>621.55756220469846</v>
      </c>
      <c r="J195" s="97">
        <v>305</v>
      </c>
      <c r="K195" s="98">
        <f t="shared" si="18"/>
        <v>42508.758473699025</v>
      </c>
      <c r="L195" s="152">
        <f t="shared" si="19"/>
        <v>7.9672000000000001</v>
      </c>
      <c r="M195" s="153">
        <f t="shared" si="20"/>
        <v>6.4702000000000002</v>
      </c>
    </row>
    <row r="196" spans="1:13" s="63" customFormat="1" ht="16.5" customHeight="1" x14ac:dyDescent="0.2">
      <c r="A196" s="157">
        <f t="shared" si="21"/>
        <v>181</v>
      </c>
      <c r="B196" s="90">
        <f t="shared" si="22"/>
        <v>22.631142343547623</v>
      </c>
      <c r="C196" s="100">
        <v>27.82</v>
      </c>
      <c r="D196" s="101">
        <v>39420</v>
      </c>
      <c r="E196" s="107">
        <v>23508</v>
      </c>
      <c r="F196" s="94">
        <f t="shared" si="15"/>
        <v>20902.170682288546</v>
      </c>
      <c r="G196" s="95">
        <f t="shared" si="15"/>
        <v>10140.043134435657</v>
      </c>
      <c r="H196" s="96">
        <f t="shared" si="16"/>
        <v>10492.268270052778</v>
      </c>
      <c r="I196" s="104">
        <f t="shared" si="17"/>
        <v>620.84427633448399</v>
      </c>
      <c r="J196" s="96">
        <v>305</v>
      </c>
      <c r="K196" s="98">
        <f t="shared" si="18"/>
        <v>42460.326363111468</v>
      </c>
      <c r="L196" s="158">
        <f t="shared" si="19"/>
        <v>7.9977999999999998</v>
      </c>
      <c r="M196" s="159">
        <f t="shared" si="20"/>
        <v>6.5061</v>
      </c>
    </row>
    <row r="197" spans="1:13" s="63" customFormat="1" ht="16.5" customHeight="1" x14ac:dyDescent="0.2">
      <c r="A197" s="157">
        <f t="shared" si="21"/>
        <v>182</v>
      </c>
      <c r="B197" s="90">
        <f t="shared" si="22"/>
        <v>22.669478528680344</v>
      </c>
      <c r="C197" s="100">
        <v>27.82</v>
      </c>
      <c r="D197" s="101">
        <v>39420</v>
      </c>
      <c r="E197" s="107">
        <v>23508</v>
      </c>
      <c r="F197" s="94">
        <f t="shared" si="15"/>
        <v>20866.823178201139</v>
      </c>
      <c r="G197" s="95">
        <f t="shared" si="15"/>
        <v>10140.043134435657</v>
      </c>
      <c r="H197" s="96">
        <f t="shared" si="16"/>
        <v>10480.320813671236</v>
      </c>
      <c r="I197" s="104">
        <f t="shared" si="17"/>
        <v>620.13732625273599</v>
      </c>
      <c r="J197" s="96">
        <v>305</v>
      </c>
      <c r="K197" s="98">
        <f t="shared" si="18"/>
        <v>42412.324452560766</v>
      </c>
      <c r="L197" s="158">
        <f t="shared" si="19"/>
        <v>8.0283999999999995</v>
      </c>
      <c r="M197" s="159">
        <f t="shared" si="20"/>
        <v>6.5420999999999996</v>
      </c>
    </row>
    <row r="198" spans="1:13" s="63" customFormat="1" ht="16.5" customHeight="1" x14ac:dyDescent="0.2">
      <c r="A198" s="157">
        <f t="shared" si="21"/>
        <v>183</v>
      </c>
      <c r="B198" s="90">
        <f t="shared" si="22"/>
        <v>22.707604651470611</v>
      </c>
      <c r="C198" s="100">
        <v>27.82</v>
      </c>
      <c r="D198" s="101">
        <v>39420</v>
      </c>
      <c r="E198" s="107">
        <v>23508</v>
      </c>
      <c r="F198" s="94">
        <f t="shared" si="15"/>
        <v>20831.787731929027</v>
      </c>
      <c r="G198" s="95">
        <f t="shared" si="15"/>
        <v>10140.043134435657</v>
      </c>
      <c r="H198" s="96">
        <f t="shared" si="16"/>
        <v>10468.478832831261</v>
      </c>
      <c r="I198" s="104">
        <f t="shared" si="17"/>
        <v>619.43661732729367</v>
      </c>
      <c r="J198" s="96">
        <v>305</v>
      </c>
      <c r="K198" s="98">
        <f t="shared" si="18"/>
        <v>42364.74631652324</v>
      </c>
      <c r="L198" s="158">
        <f t="shared" si="19"/>
        <v>8.0589999999999993</v>
      </c>
      <c r="M198" s="159">
        <f t="shared" si="20"/>
        <v>6.5780000000000003</v>
      </c>
    </row>
    <row r="199" spans="1:13" s="63" customFormat="1" ht="16.5" customHeight="1" x14ac:dyDescent="0.2">
      <c r="A199" s="157">
        <f t="shared" si="21"/>
        <v>184</v>
      </c>
      <c r="B199" s="90">
        <f t="shared" si="22"/>
        <v>22.745523001443324</v>
      </c>
      <c r="C199" s="100">
        <v>27.82</v>
      </c>
      <c r="D199" s="101">
        <v>39420</v>
      </c>
      <c r="E199" s="107">
        <v>23508</v>
      </c>
      <c r="F199" s="94">
        <f t="shared" si="15"/>
        <v>20797.059710167279</v>
      </c>
      <c r="G199" s="95">
        <f t="shared" si="15"/>
        <v>10140.043134435657</v>
      </c>
      <c r="H199" s="96">
        <f t="shared" si="16"/>
        <v>10456.740761475792</v>
      </c>
      <c r="I199" s="104">
        <f t="shared" si="17"/>
        <v>618.74205689205871</v>
      </c>
      <c r="J199" s="96">
        <v>305</v>
      </c>
      <c r="K199" s="98">
        <f t="shared" si="18"/>
        <v>42317.585662970785</v>
      </c>
      <c r="L199" s="158">
        <f t="shared" si="19"/>
        <v>8.0894999999999992</v>
      </c>
      <c r="M199" s="159">
        <f t="shared" si="20"/>
        <v>6.6139000000000001</v>
      </c>
    </row>
    <row r="200" spans="1:13" s="63" customFormat="1" ht="16.5" customHeight="1" x14ac:dyDescent="0.2">
      <c r="A200" s="157">
        <f t="shared" si="21"/>
        <v>185</v>
      </c>
      <c r="B200" s="90">
        <f t="shared" si="22"/>
        <v>22.783235830894981</v>
      </c>
      <c r="C200" s="100">
        <v>27.82</v>
      </c>
      <c r="D200" s="101">
        <v>39420</v>
      </c>
      <c r="E200" s="107">
        <v>23508</v>
      </c>
      <c r="F200" s="94">
        <f t="shared" si="15"/>
        <v>20762.6345753108</v>
      </c>
      <c r="G200" s="95">
        <f t="shared" si="15"/>
        <v>10140.043134435657</v>
      </c>
      <c r="H200" s="96">
        <f t="shared" si="16"/>
        <v>10445.105065894302</v>
      </c>
      <c r="I200" s="104">
        <f t="shared" si="17"/>
        <v>618.05355419492923</v>
      </c>
      <c r="J200" s="96">
        <v>305</v>
      </c>
      <c r="K200" s="98">
        <f t="shared" si="18"/>
        <v>42270.836329835693</v>
      </c>
      <c r="L200" s="158">
        <f t="shared" si="19"/>
        <v>8.1199999999999992</v>
      </c>
      <c r="M200" s="159">
        <f t="shared" si="20"/>
        <v>6.6498999999999997</v>
      </c>
    </row>
    <row r="201" spans="1:13" s="63" customFormat="1" ht="16.5" customHeight="1" x14ac:dyDescent="0.2">
      <c r="A201" s="157">
        <f t="shared" si="21"/>
        <v>186</v>
      </c>
      <c r="B201" s="90">
        <f t="shared" si="22"/>
        <v>22.820745355696459</v>
      </c>
      <c r="C201" s="100">
        <v>27.82</v>
      </c>
      <c r="D201" s="101">
        <v>39420</v>
      </c>
      <c r="E201" s="107">
        <v>23508</v>
      </c>
      <c r="F201" s="94">
        <f t="shared" si="15"/>
        <v>20728.507882934722</v>
      </c>
      <c r="G201" s="95">
        <f t="shared" si="15"/>
        <v>10140.043134435657</v>
      </c>
      <c r="H201" s="96">
        <f t="shared" si="16"/>
        <v>10433.570243871187</v>
      </c>
      <c r="I201" s="104">
        <f t="shared" si="17"/>
        <v>617.37102034740758</v>
      </c>
      <c r="J201" s="96">
        <v>305</v>
      </c>
      <c r="K201" s="98">
        <f t="shared" si="18"/>
        <v>42224.49228158898</v>
      </c>
      <c r="L201" s="158">
        <f t="shared" si="19"/>
        <v>8.1504999999999992</v>
      </c>
      <c r="M201" s="159">
        <f t="shared" si="20"/>
        <v>6.6858000000000004</v>
      </c>
    </row>
    <row r="202" spans="1:13" s="63" customFormat="1" ht="16.5" customHeight="1" x14ac:dyDescent="0.2">
      <c r="A202" s="157">
        <f t="shared" si="21"/>
        <v>187</v>
      </c>
      <c r="B202" s="90">
        <f t="shared" si="22"/>
        <v>22.85805375607422</v>
      </c>
      <c r="C202" s="100">
        <v>27.82</v>
      </c>
      <c r="D202" s="101">
        <v>39420</v>
      </c>
      <c r="E202" s="107">
        <v>23508</v>
      </c>
      <c r="F202" s="94">
        <f t="shared" si="15"/>
        <v>20694.675279355135</v>
      </c>
      <c r="G202" s="95">
        <f t="shared" si="15"/>
        <v>10140.043134435657</v>
      </c>
      <c r="H202" s="96">
        <f t="shared" si="16"/>
        <v>10422.134823861286</v>
      </c>
      <c r="I202" s="104">
        <f t="shared" si="17"/>
        <v>616.6943682758158</v>
      </c>
      <c r="J202" s="96">
        <v>305</v>
      </c>
      <c r="K202" s="98">
        <f t="shared" si="18"/>
        <v>42178.547605927888</v>
      </c>
      <c r="L202" s="158">
        <f t="shared" si="19"/>
        <v>8.1808999999999994</v>
      </c>
      <c r="M202" s="159">
        <f t="shared" si="20"/>
        <v>6.7218</v>
      </c>
    </row>
    <row r="203" spans="1:13" s="63" customFormat="1" ht="16.5" customHeight="1" x14ac:dyDescent="0.2">
      <c r="A203" s="157">
        <f t="shared" si="21"/>
        <v>188</v>
      </c>
      <c r="B203" s="90">
        <f t="shared" si="22"/>
        <v>22.89516317737079</v>
      </c>
      <c r="C203" s="100">
        <v>27.82</v>
      </c>
      <c r="D203" s="101">
        <v>39420</v>
      </c>
      <c r="E203" s="107">
        <v>23508</v>
      </c>
      <c r="F203" s="94">
        <f t="shared" si="15"/>
        <v>20661.132499267143</v>
      </c>
      <c r="G203" s="95">
        <f t="shared" si="15"/>
        <v>10140.043134435657</v>
      </c>
      <c r="H203" s="96">
        <f t="shared" si="16"/>
        <v>10410.797364191545</v>
      </c>
      <c r="I203" s="104">
        <f t="shared" si="17"/>
        <v>616.02351267405595</v>
      </c>
      <c r="J203" s="96">
        <v>305</v>
      </c>
      <c r="K203" s="98">
        <f t="shared" si="18"/>
        <v>42132.996510568402</v>
      </c>
      <c r="L203" s="158">
        <f t="shared" si="19"/>
        <v>8.2112999999999996</v>
      </c>
      <c r="M203" s="159">
        <f t="shared" si="20"/>
        <v>6.7576999999999998</v>
      </c>
    </row>
    <row r="204" spans="1:13" s="63" customFormat="1" ht="16.5" customHeight="1" x14ac:dyDescent="0.2">
      <c r="A204" s="157">
        <f t="shared" si="21"/>
        <v>189</v>
      </c>
      <c r="B204" s="90">
        <f t="shared" si="22"/>
        <v>22.932075730784995</v>
      </c>
      <c r="C204" s="100">
        <v>27.82</v>
      </c>
      <c r="D204" s="101">
        <v>39420</v>
      </c>
      <c r="E204" s="107">
        <v>23508</v>
      </c>
      <c r="F204" s="94">
        <f t="shared" si="15"/>
        <v>20627.875363457439</v>
      </c>
      <c r="G204" s="95">
        <f t="shared" si="15"/>
        <v>10140.043134435657</v>
      </c>
      <c r="H204" s="96">
        <f t="shared" si="16"/>
        <v>10399.556452287865</v>
      </c>
      <c r="I204" s="104">
        <f t="shared" si="17"/>
        <v>615.3583699578619</v>
      </c>
      <c r="J204" s="96">
        <v>305</v>
      </c>
      <c r="K204" s="98">
        <f t="shared" si="18"/>
        <v>42087.833320138816</v>
      </c>
      <c r="L204" s="158">
        <f t="shared" si="19"/>
        <v>8.2416999999999998</v>
      </c>
      <c r="M204" s="159">
        <f t="shared" si="20"/>
        <v>6.7937000000000003</v>
      </c>
    </row>
    <row r="205" spans="1:13" s="63" customFormat="1" ht="16.5" customHeight="1" x14ac:dyDescent="0.2">
      <c r="A205" s="105">
        <f t="shared" si="21"/>
        <v>190</v>
      </c>
      <c r="B205" s="90">
        <f t="shared" si="22"/>
        <v>22.968793494092665</v>
      </c>
      <c r="C205" s="100">
        <v>27.82</v>
      </c>
      <c r="D205" s="101">
        <v>39420</v>
      </c>
      <c r="E205" s="107">
        <v>23508</v>
      </c>
      <c r="F205" s="94">
        <f t="shared" si="15"/>
        <v>20594.899776588656</v>
      </c>
      <c r="G205" s="95">
        <f t="shared" si="15"/>
        <v>10140.043134435657</v>
      </c>
      <c r="H205" s="96">
        <f t="shared" si="16"/>
        <v>10388.410703926218</v>
      </c>
      <c r="I205" s="104">
        <f t="shared" si="17"/>
        <v>614.69885822048627</v>
      </c>
      <c r="J205" s="96">
        <v>305</v>
      </c>
      <c r="K205" s="98">
        <f t="shared" si="18"/>
        <v>42043.052473171017</v>
      </c>
      <c r="L205" s="158">
        <f t="shared" si="19"/>
        <v>8.2721</v>
      </c>
      <c r="M205" s="159">
        <f t="shared" si="20"/>
        <v>6.8296000000000001</v>
      </c>
    </row>
    <row r="206" spans="1:13" s="63" customFormat="1" ht="16.5" customHeight="1" x14ac:dyDescent="0.2">
      <c r="A206" s="157">
        <f t="shared" si="21"/>
        <v>191</v>
      </c>
      <c r="B206" s="90">
        <f t="shared" si="22"/>
        <v>23.005318512348452</v>
      </c>
      <c r="C206" s="100">
        <v>27.82</v>
      </c>
      <c r="D206" s="101">
        <v>39420</v>
      </c>
      <c r="E206" s="107">
        <v>23508</v>
      </c>
      <c r="F206" s="94">
        <f t="shared" si="15"/>
        <v>20562.201725052779</v>
      </c>
      <c r="G206" s="95">
        <f t="shared" si="15"/>
        <v>10140.043134435657</v>
      </c>
      <c r="H206" s="96">
        <f t="shared" si="16"/>
        <v>10377.35876250709</v>
      </c>
      <c r="I206" s="104">
        <f t="shared" si="17"/>
        <v>614.04489718976868</v>
      </c>
      <c r="J206" s="96">
        <v>305</v>
      </c>
      <c r="K206" s="98">
        <f t="shared" si="18"/>
        <v>41998.648519185299</v>
      </c>
      <c r="L206" s="158">
        <f t="shared" si="19"/>
        <v>8.3024000000000004</v>
      </c>
      <c r="M206" s="159">
        <f t="shared" si="20"/>
        <v>6.8655999999999997</v>
      </c>
    </row>
    <row r="207" spans="1:13" s="63" customFormat="1" ht="16.5" customHeight="1" x14ac:dyDescent="0.2">
      <c r="A207" s="157">
        <f t="shared" si="21"/>
        <v>192</v>
      </c>
      <c r="B207" s="90">
        <f t="shared" si="22"/>
        <v>23.041652798569302</v>
      </c>
      <c r="C207" s="100">
        <v>27.82</v>
      </c>
      <c r="D207" s="101">
        <v>39420</v>
      </c>
      <c r="E207" s="107">
        <v>23508</v>
      </c>
      <c r="F207" s="94">
        <f t="shared" si="15"/>
        <v>20529.777274891145</v>
      </c>
      <c r="G207" s="95">
        <f t="shared" si="15"/>
        <v>10140.043134435657</v>
      </c>
      <c r="H207" s="96">
        <f t="shared" si="16"/>
        <v>10366.399298352457</v>
      </c>
      <c r="I207" s="104">
        <f t="shared" si="17"/>
        <v>613.39640818653595</v>
      </c>
      <c r="J207" s="96">
        <v>305</v>
      </c>
      <c r="K207" s="98">
        <f t="shared" si="18"/>
        <v>41954.616115865792</v>
      </c>
      <c r="L207" s="158">
        <f t="shared" si="19"/>
        <v>8.3327000000000009</v>
      </c>
      <c r="M207" s="159">
        <f t="shared" si="20"/>
        <v>6.9015000000000004</v>
      </c>
    </row>
    <row r="208" spans="1:13" s="63" customFormat="1" ht="16.5" customHeight="1" x14ac:dyDescent="0.2">
      <c r="A208" s="157">
        <f t="shared" si="21"/>
        <v>193</v>
      </c>
      <c r="B208" s="90">
        <f t="shared" si="22"/>
        <v>23.077798334400192</v>
      </c>
      <c r="C208" s="100">
        <v>27.82</v>
      </c>
      <c r="D208" s="101">
        <v>39420</v>
      </c>
      <c r="E208" s="107">
        <v>23508</v>
      </c>
      <c r="F208" s="94">
        <f t="shared" si="15"/>
        <v>20497.622569778585</v>
      </c>
      <c r="G208" s="95">
        <f t="shared" si="15"/>
        <v>10140.043134435657</v>
      </c>
      <c r="H208" s="96">
        <f t="shared" si="16"/>
        <v>10355.531008024413</v>
      </c>
      <c r="I208" s="104">
        <f t="shared" si="17"/>
        <v>612.75331408428485</v>
      </c>
      <c r="J208" s="96">
        <v>305</v>
      </c>
      <c r="K208" s="98">
        <f t="shared" si="18"/>
        <v>41910.950026322942</v>
      </c>
      <c r="L208" s="158">
        <f t="shared" si="19"/>
        <v>8.3629999999999995</v>
      </c>
      <c r="M208" s="159">
        <f t="shared" si="20"/>
        <v>6.9375</v>
      </c>
    </row>
    <row r="209" spans="1:13" s="63" customFormat="1" ht="16.5" customHeight="1" x14ac:dyDescent="0.2">
      <c r="A209" s="157">
        <f t="shared" si="21"/>
        <v>194</v>
      </c>
      <c r="B209" s="90">
        <f t="shared" si="22"/>
        <v>23.113757070762638</v>
      </c>
      <c r="C209" s="100">
        <v>27.82</v>
      </c>
      <c r="D209" s="101">
        <v>39420</v>
      </c>
      <c r="E209" s="107">
        <v>23508</v>
      </c>
      <c r="F209" s="94">
        <f t="shared" ref="F209:G272" si="23">12*(1/B209*D209)</f>
        <v>20465.733829069442</v>
      </c>
      <c r="G209" s="95">
        <f t="shared" si="23"/>
        <v>10140.043134435657</v>
      </c>
      <c r="H209" s="96">
        <f t="shared" si="16"/>
        <v>10344.752613664723</v>
      </c>
      <c r="I209" s="104">
        <f t="shared" si="17"/>
        <v>612.11553927010198</v>
      </c>
      <c r="J209" s="96">
        <v>305</v>
      </c>
      <c r="K209" s="98">
        <f t="shared" si="18"/>
        <v>41867.645116439926</v>
      </c>
      <c r="L209" s="158">
        <f t="shared" si="19"/>
        <v>8.3933</v>
      </c>
      <c r="M209" s="159">
        <f t="shared" si="20"/>
        <v>6.9733999999999998</v>
      </c>
    </row>
    <row r="210" spans="1:13" s="63" customFormat="1" ht="16.5" customHeight="1" x14ac:dyDescent="0.2">
      <c r="A210" s="157">
        <f t="shared" si="21"/>
        <v>195</v>
      </c>
      <c r="B210" s="90">
        <f t="shared" si="22"/>
        <v>23.149530928486556</v>
      </c>
      <c r="C210" s="100">
        <v>27.82</v>
      </c>
      <c r="D210" s="101">
        <v>39420</v>
      </c>
      <c r="E210" s="107">
        <v>23508</v>
      </c>
      <c r="F210" s="94">
        <f t="shared" si="23"/>
        <v>20434.10734590318</v>
      </c>
      <c r="G210" s="95">
        <f t="shared" si="23"/>
        <v>10140.043134435657</v>
      </c>
      <c r="H210" s="96">
        <f t="shared" ref="H210:H273" si="24">(F210+G210)*33.8%</f>
        <v>10334.062862354525</v>
      </c>
      <c r="I210" s="104">
        <f t="shared" ref="I210:I273" si="25">(F210+G210)*2%</f>
        <v>611.48300960677682</v>
      </c>
      <c r="J210" s="96">
        <v>305</v>
      </c>
      <c r="K210" s="98">
        <f t="shared" ref="K210:K273" si="26">SUM(F210:J210)</f>
        <v>41824.69635230014</v>
      </c>
      <c r="L210" s="158">
        <f t="shared" ref="L210:L273" si="27">ROUND(A210/B210,4)</f>
        <v>8.4235000000000007</v>
      </c>
      <c r="M210" s="159">
        <f t="shared" ref="M210:M273" si="28">ROUND(A210/C210,4)</f>
        <v>7.0092999999999996</v>
      </c>
    </row>
    <row r="211" spans="1:13" s="63" customFormat="1" ht="16.5" customHeight="1" x14ac:dyDescent="0.2">
      <c r="A211" s="157">
        <f t="shared" si="21"/>
        <v>196</v>
      </c>
      <c r="B211" s="90">
        <f t="shared" si="22"/>
        <v>23.185121798925941</v>
      </c>
      <c r="C211" s="100">
        <v>27.82</v>
      </c>
      <c r="D211" s="101">
        <v>39420</v>
      </c>
      <c r="E211" s="107">
        <v>23508</v>
      </c>
      <c r="F211" s="94">
        <f t="shared" si="23"/>
        <v>20402.739485367456</v>
      </c>
      <c r="G211" s="95">
        <f t="shared" si="23"/>
        <v>10140.043134435657</v>
      </c>
      <c r="H211" s="96">
        <f t="shared" si="24"/>
        <v>10323.46052549345</v>
      </c>
      <c r="I211" s="104">
        <f t="shared" si="25"/>
        <v>610.85565239606228</v>
      </c>
      <c r="J211" s="96">
        <v>305</v>
      </c>
      <c r="K211" s="98">
        <f t="shared" si="26"/>
        <v>41782.098797692626</v>
      </c>
      <c r="L211" s="158">
        <f t="shared" si="27"/>
        <v>8.4536999999999995</v>
      </c>
      <c r="M211" s="159">
        <f t="shared" si="28"/>
        <v>7.0453000000000001</v>
      </c>
    </row>
    <row r="212" spans="1:13" s="63" customFormat="1" ht="16.5" customHeight="1" x14ac:dyDescent="0.2">
      <c r="A212" s="157">
        <f t="shared" si="21"/>
        <v>197</v>
      </c>
      <c r="B212" s="90">
        <f t="shared" si="22"/>
        <v>23.220531544558924</v>
      </c>
      <c r="C212" s="100">
        <v>27.82</v>
      </c>
      <c r="D212" s="101">
        <v>39420</v>
      </c>
      <c r="E212" s="107">
        <v>23508</v>
      </c>
      <c r="F212" s="94">
        <f t="shared" si="23"/>
        <v>20371.62668271664</v>
      </c>
      <c r="G212" s="95">
        <f t="shared" si="23"/>
        <v>10140.043134435657</v>
      </c>
      <c r="H212" s="96">
        <f t="shared" si="24"/>
        <v>10312.944398197475</v>
      </c>
      <c r="I212" s="104">
        <f t="shared" si="25"/>
        <v>610.23339634304591</v>
      </c>
      <c r="J212" s="96">
        <v>305</v>
      </c>
      <c r="K212" s="98">
        <f t="shared" si="26"/>
        <v>41739.847611692814</v>
      </c>
      <c r="L212" s="158">
        <f t="shared" si="27"/>
        <v>8.4839000000000002</v>
      </c>
      <c r="M212" s="159">
        <f t="shared" si="28"/>
        <v>7.0811999999999999</v>
      </c>
    </row>
    <row r="213" spans="1:13" s="63" customFormat="1" ht="16.5" customHeight="1" x14ac:dyDescent="0.2">
      <c r="A213" s="157">
        <f t="shared" si="21"/>
        <v>198</v>
      </c>
      <c r="B213" s="90">
        <f t="shared" si="22"/>
        <v>23.255761999572577</v>
      </c>
      <c r="C213" s="100">
        <v>27.82</v>
      </c>
      <c r="D213" s="101">
        <v>39420</v>
      </c>
      <c r="E213" s="107">
        <v>23508</v>
      </c>
      <c r="F213" s="94">
        <f t="shared" si="23"/>
        <v>20340.765441643842</v>
      </c>
      <c r="G213" s="95">
        <f t="shared" si="23"/>
        <v>10140.043134435657</v>
      </c>
      <c r="H213" s="96">
        <f t="shared" si="24"/>
        <v>10302.51329871487</v>
      </c>
      <c r="I213" s="104">
        <f t="shared" si="25"/>
        <v>609.61617152158999</v>
      </c>
      <c r="J213" s="96">
        <v>305</v>
      </c>
      <c r="K213" s="98">
        <f t="shared" si="26"/>
        <v>41697.938046315961</v>
      </c>
      <c r="L213" s="158">
        <f t="shared" si="27"/>
        <v>8.5139999999999993</v>
      </c>
      <c r="M213" s="159">
        <f t="shared" si="28"/>
        <v>7.1172000000000004</v>
      </c>
    </row>
    <row r="214" spans="1:13" s="63" customFormat="1" ht="16.5" customHeight="1" x14ac:dyDescent="0.2">
      <c r="A214" s="157">
        <f t="shared" si="21"/>
        <v>199</v>
      </c>
      <c r="B214" s="90">
        <f t="shared" si="22"/>
        <v>23.290814970433019</v>
      </c>
      <c r="C214" s="100">
        <v>27.82</v>
      </c>
      <c r="D214" s="101">
        <v>39420</v>
      </c>
      <c r="E214" s="107">
        <v>23508</v>
      </c>
      <c r="F214" s="94">
        <f t="shared" si="23"/>
        <v>20310.152332604499</v>
      </c>
      <c r="G214" s="95">
        <f t="shared" si="23"/>
        <v>10140.043134435657</v>
      </c>
      <c r="H214" s="96">
        <f t="shared" si="24"/>
        <v>10292.166067859571</v>
      </c>
      <c r="I214" s="104">
        <f t="shared" si="25"/>
        <v>609.00390934080303</v>
      </c>
      <c r="J214" s="96">
        <v>305</v>
      </c>
      <c r="K214" s="98">
        <f t="shared" si="26"/>
        <v>41656.365444240531</v>
      </c>
      <c r="L214" s="158">
        <f t="shared" si="27"/>
        <v>8.5441000000000003</v>
      </c>
      <c r="M214" s="159">
        <f t="shared" si="28"/>
        <v>7.1531000000000002</v>
      </c>
    </row>
    <row r="215" spans="1:13" s="63" customFormat="1" ht="16.5" customHeight="1" x14ac:dyDescent="0.2">
      <c r="A215" s="109">
        <f t="shared" si="21"/>
        <v>200</v>
      </c>
      <c r="B215" s="110">
        <f t="shared" si="22"/>
        <v>23.325692236441242</v>
      </c>
      <c r="C215" s="100">
        <v>27.82</v>
      </c>
      <c r="D215" s="101">
        <v>39420</v>
      </c>
      <c r="E215" s="107">
        <v>23508</v>
      </c>
      <c r="F215" s="94">
        <f t="shared" si="23"/>
        <v>20279.783991189743</v>
      </c>
      <c r="G215" s="95">
        <f t="shared" si="23"/>
        <v>10140.043134435657</v>
      </c>
      <c r="H215" s="96">
        <f t="shared" si="24"/>
        <v>10281.901568461384</v>
      </c>
      <c r="I215" s="104">
        <f t="shared" si="25"/>
        <v>608.39654251250806</v>
      </c>
      <c r="J215" s="97">
        <v>305</v>
      </c>
      <c r="K215" s="111">
        <f t="shared" si="26"/>
        <v>41615.125236599291</v>
      </c>
      <c r="L215" s="152">
        <f t="shared" si="27"/>
        <v>8.5741999999999994</v>
      </c>
      <c r="M215" s="153">
        <f t="shared" si="28"/>
        <v>7.1890999999999998</v>
      </c>
    </row>
    <row r="216" spans="1:13" s="63" customFormat="1" ht="16.5" customHeight="1" x14ac:dyDescent="0.2">
      <c r="A216" s="157">
        <f t="shared" si="21"/>
        <v>201</v>
      </c>
      <c r="B216" s="90">
        <f t="shared" si="22"/>
        <v>23.360395550275051</v>
      </c>
      <c r="C216" s="100">
        <v>27.82</v>
      </c>
      <c r="D216" s="101">
        <v>39420</v>
      </c>
      <c r="E216" s="107">
        <v>23508</v>
      </c>
      <c r="F216" s="94">
        <f t="shared" si="23"/>
        <v>20249.657116547853</v>
      </c>
      <c r="G216" s="95">
        <f t="shared" si="23"/>
        <v>10140.043134435657</v>
      </c>
      <c r="H216" s="96">
        <f t="shared" si="24"/>
        <v>10271.718684832424</v>
      </c>
      <c r="I216" s="104">
        <f t="shared" si="25"/>
        <v>607.79400501967018</v>
      </c>
      <c r="J216" s="96">
        <v>305</v>
      </c>
      <c r="K216" s="98">
        <f t="shared" si="26"/>
        <v>41574.212940835605</v>
      </c>
      <c r="L216" s="158">
        <f t="shared" si="27"/>
        <v>8.6043000000000003</v>
      </c>
      <c r="M216" s="159">
        <f t="shared" si="28"/>
        <v>7.2249999999999996</v>
      </c>
    </row>
    <row r="217" spans="1:13" s="63" customFormat="1" ht="16.5" customHeight="1" x14ac:dyDescent="0.2">
      <c r="A217" s="157">
        <f t="shared" si="21"/>
        <v>202</v>
      </c>
      <c r="B217" s="90">
        <f t="shared" si="22"/>
        <v>23.394926638517589</v>
      </c>
      <c r="C217" s="100">
        <v>27.82</v>
      </c>
      <c r="D217" s="101">
        <v>39420</v>
      </c>
      <c r="E217" s="107">
        <v>23508</v>
      </c>
      <c r="F217" s="94">
        <f t="shared" si="23"/>
        <v>20219.768469852061</v>
      </c>
      <c r="G217" s="95">
        <f t="shared" si="23"/>
        <v>10140.043134435657</v>
      </c>
      <c r="H217" s="96">
        <f t="shared" si="24"/>
        <v>10261.616322249247</v>
      </c>
      <c r="I217" s="104">
        <f t="shared" si="25"/>
        <v>607.19623208575433</v>
      </c>
      <c r="J217" s="96">
        <v>305</v>
      </c>
      <c r="K217" s="98">
        <f t="shared" si="26"/>
        <v>41533.624158622719</v>
      </c>
      <c r="L217" s="158">
        <f t="shared" si="27"/>
        <v>8.6343999999999994</v>
      </c>
      <c r="M217" s="159">
        <f t="shared" si="28"/>
        <v>7.2610000000000001</v>
      </c>
    </row>
    <row r="218" spans="1:13" s="63" customFormat="1" ht="16.5" customHeight="1" x14ac:dyDescent="0.2">
      <c r="A218" s="157">
        <f t="shared" si="21"/>
        <v>203</v>
      </c>
      <c r="B218" s="90">
        <f t="shared" si="22"/>
        <v>23.429287202172759</v>
      </c>
      <c r="C218" s="100">
        <v>27.82</v>
      </c>
      <c r="D218" s="101">
        <v>39420</v>
      </c>
      <c r="E218" s="107">
        <v>23508</v>
      </c>
      <c r="F218" s="94">
        <f t="shared" si="23"/>
        <v>20190.114872813196</v>
      </c>
      <c r="G218" s="95">
        <f t="shared" si="23"/>
        <v>10140.043134435657</v>
      </c>
      <c r="H218" s="96">
        <f t="shared" si="24"/>
        <v>10251.593406450111</v>
      </c>
      <c r="I218" s="104">
        <f t="shared" si="25"/>
        <v>606.60316014497698</v>
      </c>
      <c r="J218" s="96">
        <v>305</v>
      </c>
      <c r="K218" s="98">
        <f t="shared" si="26"/>
        <v>41493.354573843942</v>
      </c>
      <c r="L218" s="158">
        <f t="shared" si="27"/>
        <v>8.6644000000000005</v>
      </c>
      <c r="M218" s="159">
        <f t="shared" si="28"/>
        <v>7.2968999999999999</v>
      </c>
    </row>
    <row r="219" spans="1:13" s="63" customFormat="1" ht="16.5" customHeight="1" x14ac:dyDescent="0.2">
      <c r="A219" s="157">
        <f t="shared" si="21"/>
        <v>204</v>
      </c>
      <c r="B219" s="90">
        <f t="shared" si="22"/>
        <v>23.463478917168054</v>
      </c>
      <c r="C219" s="100">
        <v>27.82</v>
      </c>
      <c r="D219" s="101">
        <v>39420</v>
      </c>
      <c r="E219" s="107">
        <v>23508</v>
      </c>
      <c r="F219" s="94">
        <f t="shared" si="23"/>
        <v>20160.693206235508</v>
      </c>
      <c r="G219" s="95">
        <f t="shared" si="23"/>
        <v>10140.043134435657</v>
      </c>
      <c r="H219" s="96">
        <f t="shared" si="24"/>
        <v>10241.648883146854</v>
      </c>
      <c r="I219" s="104">
        <f t="shared" si="25"/>
        <v>606.01472681342329</v>
      </c>
      <c r="J219" s="96">
        <v>305</v>
      </c>
      <c r="K219" s="98">
        <f t="shared" si="26"/>
        <v>41453.399950631443</v>
      </c>
      <c r="L219" s="158">
        <f t="shared" si="27"/>
        <v>8.6943999999999999</v>
      </c>
      <c r="M219" s="159">
        <f t="shared" si="28"/>
        <v>7.3329000000000004</v>
      </c>
    </row>
    <row r="220" spans="1:13" s="63" customFormat="1" ht="16.5" customHeight="1" x14ac:dyDescent="0.2">
      <c r="A220" s="157">
        <f t="shared" si="21"/>
        <v>205</v>
      </c>
      <c r="B220" s="90">
        <f t="shared" si="22"/>
        <v>23.497503434845051</v>
      </c>
      <c r="C220" s="100">
        <v>27.82</v>
      </c>
      <c r="D220" s="101">
        <v>39420</v>
      </c>
      <c r="E220" s="107">
        <v>23508</v>
      </c>
      <c r="F220" s="94">
        <f t="shared" si="23"/>
        <v>20131.500408614338</v>
      </c>
      <c r="G220" s="95">
        <f t="shared" si="23"/>
        <v>10140.043134435657</v>
      </c>
      <c r="H220" s="96">
        <f t="shared" si="24"/>
        <v>10231.781717550897</v>
      </c>
      <c r="I220" s="104">
        <f t="shared" si="25"/>
        <v>605.4308708609999</v>
      </c>
      <c r="J220" s="96">
        <v>305</v>
      </c>
      <c r="K220" s="98">
        <f t="shared" si="26"/>
        <v>41413.756131461887</v>
      </c>
      <c r="L220" s="158">
        <f t="shared" si="27"/>
        <v>8.7242999999999995</v>
      </c>
      <c r="M220" s="159">
        <f t="shared" si="28"/>
        <v>7.3688000000000002</v>
      </c>
    </row>
    <row r="221" spans="1:13" s="63" customFormat="1" ht="16.5" customHeight="1" x14ac:dyDescent="0.2">
      <c r="A221" s="157">
        <f t="shared" si="21"/>
        <v>206</v>
      </c>
      <c r="B221" s="90">
        <f t="shared" si="22"/>
        <v>23.531362382437905</v>
      </c>
      <c r="C221" s="100">
        <v>27.82</v>
      </c>
      <c r="D221" s="101">
        <v>39420</v>
      </c>
      <c r="E221" s="107">
        <v>23508</v>
      </c>
      <c r="F221" s="94">
        <f t="shared" si="23"/>
        <v>20102.533474774187</v>
      </c>
      <c r="G221" s="95">
        <f t="shared" si="23"/>
        <v>10140.043134435657</v>
      </c>
      <c r="H221" s="96">
        <f t="shared" si="24"/>
        <v>10221.990893912925</v>
      </c>
      <c r="I221" s="104">
        <f t="shared" si="25"/>
        <v>604.8515321841968</v>
      </c>
      <c r="J221" s="96">
        <v>305</v>
      </c>
      <c r="K221" s="98">
        <f t="shared" si="26"/>
        <v>41374.419035306964</v>
      </c>
      <c r="L221" s="158">
        <f t="shared" si="27"/>
        <v>8.7543000000000006</v>
      </c>
      <c r="M221" s="159">
        <f t="shared" si="28"/>
        <v>7.4047000000000001</v>
      </c>
    </row>
    <row r="222" spans="1:13" s="63" customFormat="1" ht="16.5" customHeight="1" x14ac:dyDescent="0.2">
      <c r="A222" s="157">
        <f t="shared" si="21"/>
        <v>207</v>
      </c>
      <c r="B222" s="90">
        <f t="shared" si="22"/>
        <v>23.56505736354044</v>
      </c>
      <c r="C222" s="100">
        <v>27.82</v>
      </c>
      <c r="D222" s="101">
        <v>39420</v>
      </c>
      <c r="E222" s="107">
        <v>23508</v>
      </c>
      <c r="F222" s="94">
        <f t="shared" si="23"/>
        <v>20073.789454545593</v>
      </c>
      <c r="G222" s="95">
        <f t="shared" si="23"/>
        <v>10140.043134435657</v>
      </c>
      <c r="H222" s="96">
        <f t="shared" si="24"/>
        <v>10212.275415075661</v>
      </c>
      <c r="I222" s="104">
        <f t="shared" si="25"/>
        <v>604.27665177962501</v>
      </c>
      <c r="J222" s="96">
        <v>305</v>
      </c>
      <c r="K222" s="98">
        <f t="shared" si="26"/>
        <v>41335.384655836533</v>
      </c>
      <c r="L222" s="158">
        <f t="shared" si="27"/>
        <v>8.7842000000000002</v>
      </c>
      <c r="M222" s="159">
        <f t="shared" si="28"/>
        <v>7.4406999999999996</v>
      </c>
    </row>
    <row r="223" spans="1:13" s="63" customFormat="1" ht="16.5" customHeight="1" x14ac:dyDescent="0.2">
      <c r="A223" s="157">
        <f t="shared" si="21"/>
        <v>208</v>
      </c>
      <c r="B223" s="90">
        <f t="shared" si="22"/>
        <v>23.598589958561774</v>
      </c>
      <c r="C223" s="100">
        <v>27.82</v>
      </c>
      <c r="D223" s="101">
        <v>39420</v>
      </c>
      <c r="E223" s="107">
        <v>23508</v>
      </c>
      <c r="F223" s="94">
        <f t="shared" si="23"/>
        <v>20045.265451479951</v>
      </c>
      <c r="G223" s="95">
        <f t="shared" si="23"/>
        <v>10140.043134435657</v>
      </c>
      <c r="H223" s="96">
        <f t="shared" si="24"/>
        <v>10202.634302039474</v>
      </c>
      <c r="I223" s="104">
        <f t="shared" si="25"/>
        <v>603.70617171831213</v>
      </c>
      <c r="J223" s="96">
        <v>305</v>
      </c>
      <c r="K223" s="98">
        <f t="shared" si="26"/>
        <v>41296.649059673393</v>
      </c>
      <c r="L223" s="158">
        <f t="shared" si="27"/>
        <v>8.8140999999999998</v>
      </c>
      <c r="M223" s="159">
        <f t="shared" si="28"/>
        <v>7.4766000000000004</v>
      </c>
    </row>
    <row r="224" spans="1:13" s="63" customFormat="1" ht="16.5" customHeight="1" x14ac:dyDescent="0.2">
      <c r="A224" s="157">
        <f t="shared" si="21"/>
        <v>209</v>
      </c>
      <c r="B224" s="90">
        <f t="shared" si="22"/>
        <v>23.631961725171159</v>
      </c>
      <c r="C224" s="100">
        <v>27.82</v>
      </c>
      <c r="D224" s="101">
        <v>39420</v>
      </c>
      <c r="E224" s="107">
        <v>23508</v>
      </c>
      <c r="F224" s="94">
        <f t="shared" si="23"/>
        <v>20016.958621600592</v>
      </c>
      <c r="G224" s="95">
        <f t="shared" si="23"/>
        <v>10140.043134435657</v>
      </c>
      <c r="H224" s="96">
        <f t="shared" si="24"/>
        <v>10193.06659354025</v>
      </c>
      <c r="I224" s="104">
        <f t="shared" si="25"/>
        <v>603.14003512072497</v>
      </c>
      <c r="J224" s="96">
        <v>305</v>
      </c>
      <c r="K224" s="98">
        <f t="shared" si="26"/>
        <v>41258.208384697224</v>
      </c>
      <c r="L224" s="158">
        <f t="shared" si="27"/>
        <v>8.8439999999999994</v>
      </c>
      <c r="M224" s="159">
        <f t="shared" si="28"/>
        <v>7.5125999999999999</v>
      </c>
    </row>
    <row r="225" spans="1:13" s="63" customFormat="1" ht="16.5" customHeight="1" x14ac:dyDescent="0.2">
      <c r="A225" s="105">
        <f t="shared" ref="A225:A288" si="29">+A224+1</f>
        <v>210</v>
      </c>
      <c r="B225" s="90">
        <f t="shared" si="22"/>
        <v>23.665174198732146</v>
      </c>
      <c r="C225" s="100">
        <v>27.82</v>
      </c>
      <c r="D225" s="101">
        <v>39420</v>
      </c>
      <c r="E225" s="107">
        <v>23508</v>
      </c>
      <c r="F225" s="94">
        <f t="shared" si="23"/>
        <v>19988.866172189133</v>
      </c>
      <c r="G225" s="95">
        <f t="shared" si="23"/>
        <v>10140.043134435657</v>
      </c>
      <c r="H225" s="96">
        <f t="shared" si="24"/>
        <v>10183.571345639177</v>
      </c>
      <c r="I225" s="104">
        <f t="shared" si="25"/>
        <v>602.57818613249572</v>
      </c>
      <c r="J225" s="96">
        <v>305</v>
      </c>
      <c r="K225" s="98">
        <f t="shared" si="26"/>
        <v>41220.058838396457</v>
      </c>
      <c r="L225" s="158">
        <f t="shared" si="27"/>
        <v>8.8737999999999992</v>
      </c>
      <c r="M225" s="159">
        <f t="shared" si="28"/>
        <v>7.5484999999999998</v>
      </c>
    </row>
    <row r="226" spans="1:13" s="63" customFormat="1" ht="16.5" customHeight="1" x14ac:dyDescent="0.2">
      <c r="A226" s="157">
        <f t="shared" si="29"/>
        <v>211</v>
      </c>
      <c r="B226" s="90">
        <f t="shared" si="22"/>
        <v>23.698228892726476</v>
      </c>
      <c r="C226" s="100">
        <v>27.82</v>
      </c>
      <c r="D226" s="101">
        <v>39420</v>
      </c>
      <c r="E226" s="107">
        <v>23508</v>
      </c>
      <c r="F226" s="94">
        <f t="shared" si="23"/>
        <v>19960.98536060586</v>
      </c>
      <c r="G226" s="95">
        <f t="shared" si="23"/>
        <v>10140.043134435657</v>
      </c>
      <c r="H226" s="96">
        <f t="shared" si="24"/>
        <v>10174.147631324031</v>
      </c>
      <c r="I226" s="104">
        <f t="shared" si="25"/>
        <v>602.02056990083031</v>
      </c>
      <c r="J226" s="96">
        <v>305</v>
      </c>
      <c r="K226" s="98">
        <f t="shared" si="26"/>
        <v>41182.196696266379</v>
      </c>
      <c r="L226" s="158">
        <f t="shared" si="27"/>
        <v>8.9036000000000008</v>
      </c>
      <c r="M226" s="159">
        <f t="shared" si="28"/>
        <v>7.5845000000000002</v>
      </c>
    </row>
    <row r="227" spans="1:13" s="63" customFormat="1" ht="16.5" customHeight="1" x14ac:dyDescent="0.2">
      <c r="A227" s="157">
        <f t="shared" si="29"/>
        <v>212</v>
      </c>
      <c r="B227" s="90">
        <f t="shared" si="22"/>
        <v>23.731127299167866</v>
      </c>
      <c r="C227" s="100">
        <v>27.82</v>
      </c>
      <c r="D227" s="101">
        <v>39420</v>
      </c>
      <c r="E227" s="107">
        <v>23508</v>
      </c>
      <c r="F227" s="94">
        <f t="shared" si="23"/>
        <v>19933.313493143127</v>
      </c>
      <c r="G227" s="95">
        <f t="shared" si="23"/>
        <v>10140.043134435657</v>
      </c>
      <c r="H227" s="96">
        <f t="shared" si="24"/>
        <v>10164.794540121628</v>
      </c>
      <c r="I227" s="104">
        <f t="shared" si="25"/>
        <v>601.46713255157567</v>
      </c>
      <c r="J227" s="96">
        <v>305</v>
      </c>
      <c r="K227" s="98">
        <f t="shared" si="26"/>
        <v>41144.618300251983</v>
      </c>
      <c r="L227" s="158">
        <f t="shared" si="27"/>
        <v>8.9334000000000007</v>
      </c>
      <c r="M227" s="159">
        <f t="shared" si="28"/>
        <v>7.6204000000000001</v>
      </c>
    </row>
    <row r="228" spans="1:13" s="63" customFormat="1" ht="16.5" customHeight="1" x14ac:dyDescent="0.2">
      <c r="A228" s="157">
        <f t="shared" si="29"/>
        <v>213</v>
      </c>
      <c r="B228" s="90">
        <f t="shared" si="22"/>
        <v>23.763870889006185</v>
      </c>
      <c r="C228" s="100">
        <v>27.82</v>
      </c>
      <c r="D228" s="101">
        <v>39420</v>
      </c>
      <c r="E228" s="107">
        <v>23508</v>
      </c>
      <c r="F228" s="94">
        <f t="shared" si="23"/>
        <v>19905.84792391046</v>
      </c>
      <c r="G228" s="95">
        <f t="shared" si="23"/>
        <v>10140.043134435657</v>
      </c>
      <c r="H228" s="96">
        <f t="shared" si="24"/>
        <v>10155.511177720988</v>
      </c>
      <c r="I228" s="104">
        <f t="shared" si="25"/>
        <v>600.91782116692241</v>
      </c>
      <c r="J228" s="96">
        <v>305</v>
      </c>
      <c r="K228" s="98">
        <f t="shared" si="26"/>
        <v>41107.320057234028</v>
      </c>
      <c r="L228" s="158">
        <f t="shared" si="27"/>
        <v>8.9632000000000005</v>
      </c>
      <c r="M228" s="159">
        <f t="shared" si="28"/>
        <v>7.6563999999999997</v>
      </c>
    </row>
    <row r="229" spans="1:13" s="63" customFormat="1" ht="16.5" customHeight="1" x14ac:dyDescent="0.2">
      <c r="A229" s="157">
        <f t="shared" si="29"/>
        <v>214</v>
      </c>
      <c r="B229" s="90">
        <f t="shared" si="22"/>
        <v>23.796461112522046</v>
      </c>
      <c r="C229" s="100">
        <v>27.82</v>
      </c>
      <c r="D229" s="101">
        <v>39420</v>
      </c>
      <c r="E229" s="107">
        <v>23508</v>
      </c>
      <c r="F229" s="94">
        <f t="shared" si="23"/>
        <v>19878.586053750634</v>
      </c>
      <c r="G229" s="95">
        <f t="shared" si="23"/>
        <v>10140.043134435657</v>
      </c>
      <c r="H229" s="96">
        <f t="shared" si="24"/>
        <v>10146.296665606966</v>
      </c>
      <c r="I229" s="104">
        <f t="shared" si="25"/>
        <v>600.37258376372586</v>
      </c>
      <c r="J229" s="96">
        <v>305</v>
      </c>
      <c r="K229" s="98">
        <f t="shared" si="26"/>
        <v>41070.298437556987</v>
      </c>
      <c r="L229" s="158">
        <f t="shared" si="27"/>
        <v>8.9929000000000006</v>
      </c>
      <c r="M229" s="159">
        <f t="shared" si="28"/>
        <v>7.6923000000000004</v>
      </c>
    </row>
    <row r="230" spans="1:13" s="63" customFormat="1" ht="16.5" customHeight="1" x14ac:dyDescent="0.2">
      <c r="A230" s="157">
        <f t="shared" si="29"/>
        <v>215</v>
      </c>
      <c r="B230" s="90">
        <f t="shared" si="22"/>
        <v>23.828899399712277</v>
      </c>
      <c r="C230" s="100">
        <v>27.82</v>
      </c>
      <c r="D230" s="101">
        <v>39420</v>
      </c>
      <c r="E230" s="107">
        <v>23508</v>
      </c>
      <c r="F230" s="94">
        <f t="shared" si="23"/>
        <v>19851.525329185439</v>
      </c>
      <c r="G230" s="95">
        <f t="shared" si="23"/>
        <v>10140.043134435657</v>
      </c>
      <c r="H230" s="96">
        <f t="shared" si="24"/>
        <v>10137.150140703929</v>
      </c>
      <c r="I230" s="104">
        <f t="shared" si="25"/>
        <v>599.83136927242185</v>
      </c>
      <c r="J230" s="96">
        <v>305</v>
      </c>
      <c r="K230" s="98">
        <f t="shared" si="26"/>
        <v>41033.549973597444</v>
      </c>
      <c r="L230" s="158">
        <f t="shared" si="27"/>
        <v>9.0227000000000004</v>
      </c>
      <c r="M230" s="159">
        <f t="shared" si="28"/>
        <v>7.7282999999999999</v>
      </c>
    </row>
    <row r="231" spans="1:13" s="63" customFormat="1" ht="16.5" customHeight="1" x14ac:dyDescent="0.2">
      <c r="A231" s="157">
        <f t="shared" si="29"/>
        <v>216</v>
      </c>
      <c r="B231" s="90">
        <f t="shared" si="22"/>
        <v>23.861187160666425</v>
      </c>
      <c r="C231" s="100">
        <v>27.82</v>
      </c>
      <c r="D231" s="101">
        <v>39420</v>
      </c>
      <c r="E231" s="107">
        <v>23508</v>
      </c>
      <c r="F231" s="94">
        <f t="shared" si="23"/>
        <v>19824.663241390386</v>
      </c>
      <c r="G231" s="95">
        <f t="shared" si="23"/>
        <v>10140.043134435657</v>
      </c>
      <c r="H231" s="96">
        <f t="shared" si="24"/>
        <v>10128.070755029201</v>
      </c>
      <c r="I231" s="104">
        <f t="shared" si="25"/>
        <v>599.2941275165208</v>
      </c>
      <c r="J231" s="96">
        <v>305</v>
      </c>
      <c r="K231" s="98">
        <f t="shared" si="26"/>
        <v>40997.071258371761</v>
      </c>
      <c r="L231" s="158">
        <f t="shared" si="27"/>
        <v>9.0524000000000004</v>
      </c>
      <c r="M231" s="159">
        <f t="shared" si="28"/>
        <v>7.7641999999999998</v>
      </c>
    </row>
    <row r="232" spans="1:13" s="63" customFormat="1" ht="16.5" customHeight="1" x14ac:dyDescent="0.2">
      <c r="A232" s="157">
        <f t="shared" si="29"/>
        <v>217</v>
      </c>
      <c r="B232" s="90">
        <f t="shared" si="22"/>
        <v>23.893325785934522</v>
      </c>
      <c r="C232" s="100">
        <v>27.82</v>
      </c>
      <c r="D232" s="101">
        <v>39420</v>
      </c>
      <c r="E232" s="107">
        <v>23508</v>
      </c>
      <c r="F232" s="94">
        <f t="shared" si="23"/>
        <v>19797.997325197328</v>
      </c>
      <c r="G232" s="95">
        <f t="shared" si="23"/>
        <v>10140.043134435657</v>
      </c>
      <c r="H232" s="96">
        <f t="shared" si="24"/>
        <v>10119.057675355947</v>
      </c>
      <c r="I232" s="104">
        <f t="shared" si="25"/>
        <v>598.76080919265962</v>
      </c>
      <c r="J232" s="96">
        <v>305</v>
      </c>
      <c r="K232" s="98">
        <f t="shared" si="26"/>
        <v>40960.858944181593</v>
      </c>
      <c r="L232" s="158">
        <f t="shared" si="27"/>
        <v>9.0820000000000007</v>
      </c>
      <c r="M232" s="159">
        <f t="shared" si="28"/>
        <v>7.8000999999999996</v>
      </c>
    </row>
    <row r="233" spans="1:13" s="63" customFormat="1" ht="16.5" customHeight="1" x14ac:dyDescent="0.2">
      <c r="A233" s="157">
        <f t="shared" si="29"/>
        <v>218</v>
      </c>
      <c r="B233" s="90">
        <f t="shared" si="22"/>
        <v>23.925316646886479</v>
      </c>
      <c r="C233" s="100">
        <v>27.82</v>
      </c>
      <c r="D233" s="101">
        <v>39420</v>
      </c>
      <c r="E233" s="107">
        <v>23508</v>
      </c>
      <c r="F233" s="94">
        <f t="shared" si="23"/>
        <v>19771.525158124045</v>
      </c>
      <c r="G233" s="95">
        <f t="shared" si="23"/>
        <v>10140.043134435657</v>
      </c>
      <c r="H233" s="96">
        <f t="shared" si="24"/>
        <v>10110.110082885178</v>
      </c>
      <c r="I233" s="104">
        <f t="shared" si="25"/>
        <v>598.23136585119403</v>
      </c>
      <c r="J233" s="96">
        <v>305</v>
      </c>
      <c r="K233" s="98">
        <f t="shared" si="26"/>
        <v>40924.909741296069</v>
      </c>
      <c r="L233" s="158">
        <f t="shared" si="27"/>
        <v>9.1117000000000008</v>
      </c>
      <c r="M233" s="159">
        <f t="shared" si="28"/>
        <v>7.8361000000000001</v>
      </c>
    </row>
    <row r="234" spans="1:13" s="63" customFormat="1" ht="16.5" customHeight="1" x14ac:dyDescent="0.2">
      <c r="A234" s="157">
        <f t="shared" si="29"/>
        <v>219</v>
      </c>
      <c r="B234" s="90">
        <f t="shared" si="22"/>
        <v>23.957161096063217</v>
      </c>
      <c r="C234" s="100">
        <v>27.82</v>
      </c>
      <c r="D234" s="101">
        <v>39420</v>
      </c>
      <c r="E234" s="107">
        <v>23508</v>
      </c>
      <c r="F234" s="94">
        <f t="shared" si="23"/>
        <v>19745.244359430078</v>
      </c>
      <c r="G234" s="95">
        <f t="shared" si="23"/>
        <v>10140.043134435657</v>
      </c>
      <c r="H234" s="96">
        <f t="shared" si="24"/>
        <v>10101.227172926618</v>
      </c>
      <c r="I234" s="104">
        <f t="shared" si="25"/>
        <v>597.7057498773147</v>
      </c>
      <c r="J234" s="96">
        <v>305</v>
      </c>
      <c r="K234" s="98">
        <f t="shared" si="26"/>
        <v>40889.220416669668</v>
      </c>
      <c r="L234" s="158">
        <f t="shared" si="27"/>
        <v>9.1412999999999993</v>
      </c>
      <c r="M234" s="159">
        <f t="shared" si="28"/>
        <v>7.8719999999999999</v>
      </c>
    </row>
    <row r="235" spans="1:13" s="63" customFormat="1" ht="16.5" customHeight="1" x14ac:dyDescent="0.2">
      <c r="A235" s="105">
        <f t="shared" si="29"/>
        <v>220</v>
      </c>
      <c r="B235" s="90">
        <f t="shared" si="22"/>
        <v>23.988860467519736</v>
      </c>
      <c r="C235" s="100">
        <v>27.82</v>
      </c>
      <c r="D235" s="101">
        <v>39420</v>
      </c>
      <c r="E235" s="107">
        <v>23508</v>
      </c>
      <c r="F235" s="94">
        <f t="shared" si="23"/>
        <v>19719.152589197944</v>
      </c>
      <c r="G235" s="95">
        <f t="shared" si="23"/>
        <v>10140.043134435657</v>
      </c>
      <c r="H235" s="96">
        <f t="shared" si="24"/>
        <v>10092.408154588156</v>
      </c>
      <c r="I235" s="104">
        <f t="shared" si="25"/>
        <v>597.18391447267209</v>
      </c>
      <c r="J235" s="96">
        <v>305</v>
      </c>
      <c r="K235" s="98">
        <f t="shared" si="26"/>
        <v>40853.787792694427</v>
      </c>
      <c r="L235" s="158">
        <f t="shared" si="27"/>
        <v>9.1708999999999996</v>
      </c>
      <c r="M235" s="159">
        <f t="shared" si="28"/>
        <v>7.9080000000000004</v>
      </c>
    </row>
    <row r="236" spans="1:13" s="63" customFormat="1" ht="16.5" customHeight="1" x14ac:dyDescent="0.2">
      <c r="A236" s="157">
        <f t="shared" si="29"/>
        <v>221</v>
      </c>
      <c r="B236" s="90">
        <f t="shared" si="22"/>
        <v>24.020416077160526</v>
      </c>
      <c r="C236" s="100">
        <v>27.82</v>
      </c>
      <c r="D236" s="101">
        <v>39420</v>
      </c>
      <c r="E236" s="107">
        <v>23508</v>
      </c>
      <c r="F236" s="94">
        <f t="shared" si="23"/>
        <v>19693.247547438757</v>
      </c>
      <c r="G236" s="95">
        <f t="shared" si="23"/>
        <v>10140.043134435657</v>
      </c>
      <c r="H236" s="96">
        <f t="shared" si="24"/>
        <v>10083.652250473551</v>
      </c>
      <c r="I236" s="104">
        <f t="shared" si="25"/>
        <v>596.66581363748833</v>
      </c>
      <c r="J236" s="96">
        <v>305</v>
      </c>
      <c r="K236" s="98">
        <f t="shared" si="26"/>
        <v>40818.608745985461</v>
      </c>
      <c r="L236" s="158">
        <f t="shared" si="27"/>
        <v>9.2004999999999999</v>
      </c>
      <c r="M236" s="159">
        <f t="shared" si="28"/>
        <v>7.9439000000000002</v>
      </c>
    </row>
    <row r="237" spans="1:13" s="63" customFormat="1" ht="16.5" customHeight="1" x14ac:dyDescent="0.2">
      <c r="A237" s="157">
        <f t="shared" si="29"/>
        <v>222</v>
      </c>
      <c r="B237" s="90">
        <f t="shared" si="22"/>
        <v>24.051829223067323</v>
      </c>
      <c r="C237" s="100">
        <v>27.82</v>
      </c>
      <c r="D237" s="101">
        <v>39420</v>
      </c>
      <c r="E237" s="107">
        <v>23508</v>
      </c>
      <c r="F237" s="94">
        <f t="shared" si="23"/>
        <v>19667.526973221764</v>
      </c>
      <c r="G237" s="95">
        <f t="shared" si="23"/>
        <v>10140.043134435657</v>
      </c>
      <c r="H237" s="96">
        <f t="shared" si="24"/>
        <v>10074.958696388207</v>
      </c>
      <c r="I237" s="104">
        <f t="shared" si="25"/>
        <v>596.15140215314841</v>
      </c>
      <c r="J237" s="96">
        <v>305</v>
      </c>
      <c r="K237" s="98">
        <f t="shared" si="26"/>
        <v>40783.680206198769</v>
      </c>
      <c r="L237" s="158">
        <f t="shared" si="27"/>
        <v>9.2301000000000002</v>
      </c>
      <c r="M237" s="159">
        <f t="shared" si="28"/>
        <v>7.9798999999999998</v>
      </c>
    </row>
    <row r="238" spans="1:13" s="63" customFormat="1" ht="16.5" customHeight="1" x14ac:dyDescent="0.2">
      <c r="A238" s="157">
        <f t="shared" si="29"/>
        <v>223</v>
      </c>
      <c r="B238" s="90">
        <f t="shared" si="22"/>
        <v>24.083101185819508</v>
      </c>
      <c r="C238" s="100">
        <v>27.82</v>
      </c>
      <c r="D238" s="101">
        <v>39420</v>
      </c>
      <c r="E238" s="107">
        <v>23508</v>
      </c>
      <c r="F238" s="94">
        <f t="shared" si="23"/>
        <v>19641.988643826859</v>
      </c>
      <c r="G238" s="95">
        <f t="shared" si="23"/>
        <v>10140.043134435657</v>
      </c>
      <c r="H238" s="96">
        <f t="shared" si="24"/>
        <v>10066.326741052728</v>
      </c>
      <c r="I238" s="104">
        <f t="shared" si="25"/>
        <v>595.64063556525025</v>
      </c>
      <c r="J238" s="96">
        <v>305</v>
      </c>
      <c r="K238" s="98">
        <f t="shared" si="26"/>
        <v>40748.99915488049</v>
      </c>
      <c r="L238" s="158">
        <f t="shared" si="27"/>
        <v>9.2596000000000007</v>
      </c>
      <c r="M238" s="159">
        <f t="shared" si="28"/>
        <v>8.0158000000000005</v>
      </c>
    </row>
    <row r="239" spans="1:13" s="63" customFormat="1" ht="16.5" customHeight="1" x14ac:dyDescent="0.2">
      <c r="A239" s="157">
        <f t="shared" si="29"/>
        <v>224</v>
      </c>
      <c r="B239" s="90">
        <f t="shared" si="22"/>
        <v>24.114233228807365</v>
      </c>
      <c r="C239" s="100">
        <v>27.82</v>
      </c>
      <c r="D239" s="101">
        <v>39420</v>
      </c>
      <c r="E239" s="107">
        <v>23508</v>
      </c>
      <c r="F239" s="94">
        <f t="shared" si="23"/>
        <v>19616.630373919441</v>
      </c>
      <c r="G239" s="95">
        <f t="shared" si="23"/>
        <v>10140.043134435657</v>
      </c>
      <c r="H239" s="96">
        <f t="shared" si="24"/>
        <v>10057.755645824021</v>
      </c>
      <c r="I239" s="104">
        <f t="shared" si="25"/>
        <v>595.1334701671019</v>
      </c>
      <c r="J239" s="96">
        <v>305</v>
      </c>
      <c r="K239" s="98">
        <f t="shared" si="26"/>
        <v>40714.562624346217</v>
      </c>
      <c r="L239" s="158">
        <f t="shared" si="27"/>
        <v>9.2890999999999995</v>
      </c>
      <c r="M239" s="159">
        <f t="shared" si="28"/>
        <v>8.0518000000000001</v>
      </c>
    </row>
    <row r="240" spans="1:13" s="63" customFormat="1" ht="16.5" customHeight="1" x14ac:dyDescent="0.2">
      <c r="A240" s="157">
        <f t="shared" si="29"/>
        <v>225</v>
      </c>
      <c r="B240" s="90">
        <f t="shared" si="22"/>
        <v>24.145226598538358</v>
      </c>
      <c r="C240" s="100">
        <v>27.82</v>
      </c>
      <c r="D240" s="101">
        <v>39420</v>
      </c>
      <c r="E240" s="107">
        <v>23508</v>
      </c>
      <c r="F240" s="94">
        <f t="shared" si="23"/>
        <v>19591.450014746835</v>
      </c>
      <c r="G240" s="95">
        <f t="shared" si="23"/>
        <v>10140.043134435657</v>
      </c>
      <c r="H240" s="96">
        <f t="shared" si="24"/>
        <v>10049.24468442368</v>
      </c>
      <c r="I240" s="104">
        <f t="shared" si="25"/>
        <v>594.62986298364979</v>
      </c>
      <c r="J240" s="96">
        <v>305</v>
      </c>
      <c r="K240" s="98">
        <f t="shared" si="26"/>
        <v>40680.367696589819</v>
      </c>
      <c r="L240" s="158">
        <f t="shared" si="27"/>
        <v>9.3186</v>
      </c>
      <c r="M240" s="159">
        <f t="shared" si="28"/>
        <v>8.0876999999999999</v>
      </c>
    </row>
    <row r="241" spans="1:13" s="63" customFormat="1" ht="16.5" customHeight="1" x14ac:dyDescent="0.2">
      <c r="A241" s="157">
        <f t="shared" si="29"/>
        <v>226</v>
      </c>
      <c r="B241" s="90">
        <f t="shared" si="22"/>
        <v>24.176082524936568</v>
      </c>
      <c r="C241" s="100">
        <v>27.82</v>
      </c>
      <c r="D241" s="101">
        <v>39420</v>
      </c>
      <c r="E241" s="107">
        <v>23508</v>
      </c>
      <c r="F241" s="94">
        <f t="shared" si="23"/>
        <v>19566.445453355813</v>
      </c>
      <c r="G241" s="95">
        <f t="shared" si="23"/>
        <v>10140.043134435657</v>
      </c>
      <c r="H241" s="96">
        <f t="shared" si="24"/>
        <v>10040.793142673516</v>
      </c>
      <c r="I241" s="104">
        <f t="shared" si="25"/>
        <v>594.12977175582944</v>
      </c>
      <c r="J241" s="96">
        <v>305</v>
      </c>
      <c r="K241" s="98">
        <f t="shared" si="26"/>
        <v>40646.411502220813</v>
      </c>
      <c r="L241" s="158">
        <f t="shared" si="27"/>
        <v>9.3481000000000005</v>
      </c>
      <c r="M241" s="159">
        <f t="shared" si="28"/>
        <v>8.1236999999999995</v>
      </c>
    </row>
    <row r="242" spans="1:13" s="63" customFormat="1" ht="16.5" customHeight="1" x14ac:dyDescent="0.2">
      <c r="A242" s="157">
        <f t="shared" si="29"/>
        <v>227</v>
      </c>
      <c r="B242" s="90">
        <f t="shared" si="22"/>
        <v>24.206802221635606</v>
      </c>
      <c r="C242" s="100">
        <v>27.82</v>
      </c>
      <c r="D242" s="101">
        <v>39420</v>
      </c>
      <c r="E242" s="107">
        <v>23508</v>
      </c>
      <c r="F242" s="94">
        <f t="shared" si="23"/>
        <v>19541.614611830279</v>
      </c>
      <c r="G242" s="95">
        <f t="shared" si="23"/>
        <v>10140.043134435657</v>
      </c>
      <c r="H242" s="96">
        <f t="shared" si="24"/>
        <v>10032.400318237884</v>
      </c>
      <c r="I242" s="104">
        <f t="shared" si="25"/>
        <v>593.63315492531865</v>
      </c>
      <c r="J242" s="96">
        <v>305</v>
      </c>
      <c r="K242" s="98">
        <f t="shared" si="26"/>
        <v>40612.691219429129</v>
      </c>
      <c r="L242" s="158">
        <f t="shared" si="27"/>
        <v>9.3774999999999995</v>
      </c>
      <c r="M242" s="159">
        <f t="shared" si="28"/>
        <v>8.1595999999999993</v>
      </c>
    </row>
    <row r="243" spans="1:13" s="63" customFormat="1" ht="16.5" customHeight="1" x14ac:dyDescent="0.2">
      <c r="A243" s="157">
        <f t="shared" si="29"/>
        <v>228</v>
      </c>
      <c r="B243" s="90">
        <f t="shared" si="22"/>
        <v>24.237386886265</v>
      </c>
      <c r="C243" s="100">
        <v>27.82</v>
      </c>
      <c r="D243" s="101">
        <v>39420</v>
      </c>
      <c r="E243" s="107">
        <v>23508</v>
      </c>
      <c r="F243" s="94">
        <f t="shared" si="23"/>
        <v>19516.955446548793</v>
      </c>
      <c r="G243" s="95">
        <f t="shared" si="23"/>
        <v>10140.043134435657</v>
      </c>
      <c r="H243" s="96">
        <f t="shared" si="24"/>
        <v>10024.065520372744</v>
      </c>
      <c r="I243" s="104">
        <f t="shared" si="25"/>
        <v>593.13997161968905</v>
      </c>
      <c r="J243" s="96">
        <v>305</v>
      </c>
      <c r="K243" s="98">
        <f t="shared" si="26"/>
        <v>40579.204072976885</v>
      </c>
      <c r="L243" s="158">
        <f t="shared" si="27"/>
        <v>9.407</v>
      </c>
      <c r="M243" s="159">
        <f t="shared" si="28"/>
        <v>8.1954999999999991</v>
      </c>
    </row>
    <row r="244" spans="1:13" s="63" customFormat="1" ht="16.5" customHeight="1" x14ac:dyDescent="0.2">
      <c r="A244" s="157">
        <f t="shared" si="29"/>
        <v>229</v>
      </c>
      <c r="B244" s="90">
        <f t="shared" si="22"/>
        <v>24.267837700730404</v>
      </c>
      <c r="C244" s="100">
        <v>27.82</v>
      </c>
      <c r="D244" s="101">
        <v>39420</v>
      </c>
      <c r="E244" s="107">
        <v>23508</v>
      </c>
      <c r="F244" s="94">
        <f t="shared" si="23"/>
        <v>19492.465947461096</v>
      </c>
      <c r="G244" s="95">
        <f t="shared" si="23"/>
        <v>10140.043134435657</v>
      </c>
      <c r="H244" s="96">
        <f t="shared" si="24"/>
        <v>10015.788069681101</v>
      </c>
      <c r="I244" s="104">
        <f t="shared" si="25"/>
        <v>592.65018163793502</v>
      </c>
      <c r="J244" s="96">
        <v>305</v>
      </c>
      <c r="K244" s="98">
        <f t="shared" si="26"/>
        <v>40545.94733321578</v>
      </c>
      <c r="L244" s="158">
        <f t="shared" si="27"/>
        <v>9.4364000000000008</v>
      </c>
      <c r="M244" s="159">
        <f t="shared" si="28"/>
        <v>8.2315000000000005</v>
      </c>
    </row>
    <row r="245" spans="1:13" s="63" customFormat="1" ht="16.5" customHeight="1" x14ac:dyDescent="0.2">
      <c r="A245" s="105">
        <f t="shared" si="29"/>
        <v>230</v>
      </c>
      <c r="B245" s="90">
        <f t="shared" si="22"/>
        <v>24.298155831487598</v>
      </c>
      <c r="C245" s="100">
        <v>27.82</v>
      </c>
      <c r="D245" s="101">
        <v>39420</v>
      </c>
      <c r="E245" s="107">
        <v>23508</v>
      </c>
      <c r="F245" s="94">
        <f t="shared" si="23"/>
        <v>19468.144137383257</v>
      </c>
      <c r="G245" s="95">
        <f t="shared" si="23"/>
        <v>10140.043134435657</v>
      </c>
      <c r="H245" s="96">
        <f t="shared" si="24"/>
        <v>10007.567297874792</v>
      </c>
      <c r="I245" s="104">
        <f t="shared" si="25"/>
        <v>592.16374543637824</v>
      </c>
      <c r="J245" s="96">
        <v>305</v>
      </c>
      <c r="K245" s="98">
        <f t="shared" si="26"/>
        <v>40512.918315130082</v>
      </c>
      <c r="L245" s="158">
        <f t="shared" si="27"/>
        <v>9.4657</v>
      </c>
      <c r="M245" s="159">
        <f t="shared" si="28"/>
        <v>8.2674000000000003</v>
      </c>
    </row>
    <row r="246" spans="1:13" s="63" customFormat="1" ht="16.5" customHeight="1" x14ac:dyDescent="0.2">
      <c r="A246" s="157">
        <f t="shared" si="29"/>
        <v>231</v>
      </c>
      <c r="B246" s="90">
        <f t="shared" si="22"/>
        <v>24.32834242981064</v>
      </c>
      <c r="C246" s="100">
        <v>27.82</v>
      </c>
      <c r="D246" s="101">
        <v>39420</v>
      </c>
      <c r="E246" s="107">
        <v>23508</v>
      </c>
      <c r="F246" s="94">
        <f t="shared" si="23"/>
        <v>19443.988071310698</v>
      </c>
      <c r="G246" s="95">
        <f t="shared" si="23"/>
        <v>10140.043134435657</v>
      </c>
      <c r="H246" s="96">
        <f t="shared" si="24"/>
        <v>9999.4025475422659</v>
      </c>
      <c r="I246" s="104">
        <f t="shared" si="25"/>
        <v>591.68062411492701</v>
      </c>
      <c r="J246" s="96">
        <v>305</v>
      </c>
      <c r="K246" s="98">
        <f t="shared" si="26"/>
        <v>40480.114377403544</v>
      </c>
      <c r="L246" s="158">
        <f t="shared" si="27"/>
        <v>9.4951000000000008</v>
      </c>
      <c r="M246" s="159">
        <f t="shared" si="28"/>
        <v>8.3033999999999999</v>
      </c>
    </row>
    <row r="247" spans="1:13" s="63" customFormat="1" ht="16.5" customHeight="1" x14ac:dyDescent="0.2">
      <c r="A247" s="157">
        <f t="shared" si="29"/>
        <v>232</v>
      </c>
      <c r="B247" s="90">
        <f t="shared" si="22"/>
        <v>24.358398632054183</v>
      </c>
      <c r="C247" s="100">
        <v>27.82</v>
      </c>
      <c r="D247" s="101">
        <v>39420</v>
      </c>
      <c r="E247" s="107">
        <v>23508</v>
      </c>
      <c r="F247" s="94">
        <f t="shared" si="23"/>
        <v>19419.995835748741</v>
      </c>
      <c r="G247" s="95">
        <f t="shared" si="23"/>
        <v>10140.043134435657</v>
      </c>
      <c r="H247" s="96">
        <f t="shared" si="24"/>
        <v>9991.2931719223252</v>
      </c>
      <c r="I247" s="104">
        <f t="shared" si="25"/>
        <v>591.20077940368799</v>
      </c>
      <c r="J247" s="96">
        <v>305</v>
      </c>
      <c r="K247" s="98">
        <f t="shared" si="26"/>
        <v>40447.532921510414</v>
      </c>
      <c r="L247" s="158">
        <f t="shared" si="27"/>
        <v>9.5244</v>
      </c>
      <c r="M247" s="159">
        <f t="shared" si="28"/>
        <v>8.3392999999999997</v>
      </c>
    </row>
    <row r="248" spans="1:13" s="63" customFormat="1" ht="16.5" customHeight="1" x14ac:dyDescent="0.2">
      <c r="A248" s="157">
        <f t="shared" si="29"/>
        <v>233</v>
      </c>
      <c r="B248" s="90">
        <f t="shared" ref="B248:B311" si="30">6.958*LN(A248)-13.54</f>
        <v>24.388325559910143</v>
      </c>
      <c r="C248" s="100">
        <v>27.82</v>
      </c>
      <c r="D248" s="101">
        <v>39420</v>
      </c>
      <c r="E248" s="107">
        <v>23508</v>
      </c>
      <c r="F248" s="94">
        <f t="shared" si="23"/>
        <v>19396.165548059991</v>
      </c>
      <c r="G248" s="95">
        <f t="shared" si="23"/>
        <v>10140.043134435657</v>
      </c>
      <c r="H248" s="96">
        <f t="shared" si="24"/>
        <v>9983.238534683529</v>
      </c>
      <c r="I248" s="104">
        <f t="shared" si="25"/>
        <v>590.72417364991304</v>
      </c>
      <c r="J248" s="96">
        <v>305</v>
      </c>
      <c r="K248" s="98">
        <f t="shared" si="26"/>
        <v>40415.171390829091</v>
      </c>
      <c r="L248" s="158">
        <f t="shared" si="27"/>
        <v>9.5538000000000007</v>
      </c>
      <c r="M248" s="159">
        <f t="shared" si="28"/>
        <v>8.3752999999999993</v>
      </c>
    </row>
    <row r="249" spans="1:13" s="63" customFormat="1" ht="16.5" customHeight="1" x14ac:dyDescent="0.2">
      <c r="A249" s="157">
        <f t="shared" si="29"/>
        <v>234</v>
      </c>
      <c r="B249" s="90">
        <f t="shared" si="30"/>
        <v>24.41812432065889</v>
      </c>
      <c r="C249" s="100">
        <v>27.82</v>
      </c>
      <c r="D249" s="101">
        <v>39420</v>
      </c>
      <c r="E249" s="107">
        <v>23508</v>
      </c>
      <c r="F249" s="94">
        <f t="shared" si="23"/>
        <v>19372.4953558282</v>
      </c>
      <c r="G249" s="95">
        <f t="shared" si="23"/>
        <v>10140.043134435657</v>
      </c>
      <c r="H249" s="96">
        <f t="shared" si="24"/>
        <v>9975.2380097091809</v>
      </c>
      <c r="I249" s="104">
        <f t="shared" si="25"/>
        <v>590.25076980527706</v>
      </c>
      <c r="J249" s="96">
        <v>305</v>
      </c>
      <c r="K249" s="98">
        <f t="shared" si="26"/>
        <v>40383.027269778315</v>
      </c>
      <c r="L249" s="158">
        <f t="shared" si="27"/>
        <v>9.5830000000000002</v>
      </c>
      <c r="M249" s="159">
        <f t="shared" si="28"/>
        <v>8.4111999999999991</v>
      </c>
    </row>
    <row r="250" spans="1:13" s="63" customFormat="1" ht="16.5" customHeight="1" x14ac:dyDescent="0.2">
      <c r="A250" s="157">
        <f t="shared" si="29"/>
        <v>235</v>
      </c>
      <c r="B250" s="90">
        <f t="shared" si="30"/>
        <v>24.447796007415057</v>
      </c>
      <c r="C250" s="100">
        <v>27.82</v>
      </c>
      <c r="D250" s="101">
        <v>39420</v>
      </c>
      <c r="E250" s="107">
        <v>23508</v>
      </c>
      <c r="F250" s="94">
        <f t="shared" si="23"/>
        <v>19348.983436238021</v>
      </c>
      <c r="G250" s="95">
        <f t="shared" si="23"/>
        <v>10140.043134435657</v>
      </c>
      <c r="H250" s="96">
        <f t="shared" si="24"/>
        <v>9967.2909808877012</v>
      </c>
      <c r="I250" s="104">
        <f t="shared" si="25"/>
        <v>589.78053141347357</v>
      </c>
      <c r="J250" s="96">
        <v>305</v>
      </c>
      <c r="K250" s="98">
        <f t="shared" si="26"/>
        <v>40351.098082974851</v>
      </c>
      <c r="L250" s="158">
        <f t="shared" si="27"/>
        <v>9.6122999999999994</v>
      </c>
      <c r="M250" s="159">
        <f t="shared" si="28"/>
        <v>8.4472000000000005</v>
      </c>
    </row>
    <row r="251" spans="1:13" s="63" customFormat="1" ht="16.5" customHeight="1" x14ac:dyDescent="0.2">
      <c r="A251" s="157">
        <f t="shared" si="29"/>
        <v>236</v>
      </c>
      <c r="B251" s="90">
        <f t="shared" si="30"/>
        <v>24.477341699368196</v>
      </c>
      <c r="C251" s="100">
        <v>27.82</v>
      </c>
      <c r="D251" s="101">
        <v>39420</v>
      </c>
      <c r="E251" s="107">
        <v>23508</v>
      </c>
      <c r="F251" s="94">
        <f t="shared" si="23"/>
        <v>19325.627995470193</v>
      </c>
      <c r="G251" s="95">
        <f t="shared" si="23"/>
        <v>10140.043134435657</v>
      </c>
      <c r="H251" s="96">
        <f t="shared" si="24"/>
        <v>9959.3968419081775</v>
      </c>
      <c r="I251" s="104">
        <f t="shared" si="25"/>
        <v>589.31342259811709</v>
      </c>
      <c r="J251" s="96">
        <v>305</v>
      </c>
      <c r="K251" s="98">
        <f t="shared" si="26"/>
        <v>40319.38139441215</v>
      </c>
      <c r="L251" s="158">
        <f t="shared" si="27"/>
        <v>9.6416000000000004</v>
      </c>
      <c r="M251" s="159">
        <f t="shared" si="28"/>
        <v>8.4831000000000003</v>
      </c>
    </row>
    <row r="252" spans="1:13" s="63" customFormat="1" ht="16.5" customHeight="1" x14ac:dyDescent="0.2">
      <c r="A252" s="157">
        <f t="shared" si="29"/>
        <v>237</v>
      </c>
      <c r="B252" s="90">
        <f t="shared" si="30"/>
        <v>24.506762462018244</v>
      </c>
      <c r="C252" s="100">
        <v>27.82</v>
      </c>
      <c r="D252" s="101">
        <v>39420</v>
      </c>
      <c r="E252" s="107">
        <v>23508</v>
      </c>
      <c r="F252" s="94">
        <f t="shared" si="23"/>
        <v>19302.427268111816</v>
      </c>
      <c r="G252" s="95">
        <f t="shared" si="23"/>
        <v>10140.043134435657</v>
      </c>
      <c r="H252" s="96">
        <f t="shared" si="24"/>
        <v>9951.5549960610442</v>
      </c>
      <c r="I252" s="104">
        <f t="shared" si="25"/>
        <v>588.84940805094948</v>
      </c>
      <c r="J252" s="96">
        <v>305</v>
      </c>
      <c r="K252" s="98">
        <f t="shared" si="26"/>
        <v>40287.874806659464</v>
      </c>
      <c r="L252" s="158">
        <f t="shared" si="27"/>
        <v>9.6707999999999998</v>
      </c>
      <c r="M252" s="159">
        <f t="shared" si="28"/>
        <v>8.5190999999999999</v>
      </c>
    </row>
    <row r="253" spans="1:13" s="63" customFormat="1" ht="16.5" customHeight="1" x14ac:dyDescent="0.2">
      <c r="A253" s="157">
        <f t="shared" si="29"/>
        <v>238</v>
      </c>
      <c r="B253" s="90">
        <f t="shared" si="30"/>
        <v>24.536059347406123</v>
      </c>
      <c r="C253" s="100">
        <v>27.82</v>
      </c>
      <c r="D253" s="101">
        <v>39420</v>
      </c>
      <c r="E253" s="107">
        <v>23508</v>
      </c>
      <c r="F253" s="94">
        <f t="shared" si="23"/>
        <v>19279.379516581106</v>
      </c>
      <c r="G253" s="95">
        <f t="shared" si="23"/>
        <v>10140.043134435657</v>
      </c>
      <c r="H253" s="96">
        <f t="shared" si="24"/>
        <v>9943.7648560436646</v>
      </c>
      <c r="I253" s="104">
        <f t="shared" si="25"/>
        <v>588.38845302033531</v>
      </c>
      <c r="J253" s="96">
        <v>305</v>
      </c>
      <c r="K253" s="98">
        <f t="shared" si="26"/>
        <v>40256.575960080765</v>
      </c>
      <c r="L253" s="158">
        <f t="shared" si="27"/>
        <v>9.6999999999999993</v>
      </c>
      <c r="M253" s="159">
        <f t="shared" si="28"/>
        <v>8.5549999999999997</v>
      </c>
    </row>
    <row r="254" spans="1:13" s="63" customFormat="1" ht="16.5" customHeight="1" x14ac:dyDescent="0.2">
      <c r="A254" s="157">
        <f t="shared" si="29"/>
        <v>239</v>
      </c>
      <c r="B254" s="90">
        <f t="shared" si="30"/>
        <v>24.565233394339458</v>
      </c>
      <c r="C254" s="100">
        <v>27.82</v>
      </c>
      <c r="D254" s="101">
        <v>39420</v>
      </c>
      <c r="E254" s="107">
        <v>23508</v>
      </c>
      <c r="F254" s="94">
        <f t="shared" si="23"/>
        <v>19256.483030566367</v>
      </c>
      <c r="G254" s="95">
        <f t="shared" si="23"/>
        <v>10140.043134435657</v>
      </c>
      <c r="H254" s="96">
        <f t="shared" si="24"/>
        <v>9936.0258437706834</v>
      </c>
      <c r="I254" s="104">
        <f t="shared" si="25"/>
        <v>587.93052330004048</v>
      </c>
      <c r="J254" s="96">
        <v>305</v>
      </c>
      <c r="K254" s="98">
        <f t="shared" si="26"/>
        <v>40225.482532072747</v>
      </c>
      <c r="L254" s="158">
        <f t="shared" si="27"/>
        <v>9.7292000000000005</v>
      </c>
      <c r="M254" s="159">
        <f t="shared" si="28"/>
        <v>8.5908999999999995</v>
      </c>
    </row>
    <row r="255" spans="1:13" s="63" customFormat="1" ht="16.5" customHeight="1" x14ac:dyDescent="0.2">
      <c r="A255" s="105">
        <f t="shared" si="29"/>
        <v>240</v>
      </c>
      <c r="B255" s="90">
        <f t="shared" si="30"/>
        <v>24.594285628613576</v>
      </c>
      <c r="C255" s="100">
        <v>27.82</v>
      </c>
      <c r="D255" s="101">
        <v>39420</v>
      </c>
      <c r="E255" s="107">
        <v>23508</v>
      </c>
      <c r="F255" s="94">
        <f t="shared" si="23"/>
        <v>19233.736126478667</v>
      </c>
      <c r="G255" s="95">
        <f t="shared" si="23"/>
        <v>10140.043134435657</v>
      </c>
      <c r="H255" s="96">
        <f t="shared" si="24"/>
        <v>9928.3373901890391</v>
      </c>
      <c r="I255" s="104">
        <f t="shared" si="25"/>
        <v>587.47558521828648</v>
      </c>
      <c r="J255" s="96">
        <v>305</v>
      </c>
      <c r="K255" s="98">
        <f t="shared" si="26"/>
        <v>40194.592236321645</v>
      </c>
      <c r="L255" s="158">
        <f t="shared" si="27"/>
        <v>9.7584</v>
      </c>
      <c r="M255" s="159">
        <f t="shared" si="28"/>
        <v>8.6268999999999991</v>
      </c>
    </row>
    <row r="256" spans="1:13" s="63" customFormat="1" ht="16.5" customHeight="1" x14ac:dyDescent="0.2">
      <c r="A256" s="157">
        <f t="shared" si="29"/>
        <v>241</v>
      </c>
      <c r="B256" s="90">
        <f t="shared" si="30"/>
        <v>24.623217063227976</v>
      </c>
      <c r="C256" s="100">
        <v>27.82</v>
      </c>
      <c r="D256" s="101">
        <v>39420</v>
      </c>
      <c r="E256" s="107">
        <v>23508</v>
      </c>
      <c r="F256" s="94">
        <f t="shared" si="23"/>
        <v>19211.137146917834</v>
      </c>
      <c r="G256" s="95">
        <f t="shared" si="23"/>
        <v>10140.043134435657</v>
      </c>
      <c r="H256" s="96">
        <f t="shared" si="24"/>
        <v>9920.6989350974782</v>
      </c>
      <c r="I256" s="104">
        <f t="shared" si="25"/>
        <v>587.02360562706974</v>
      </c>
      <c r="J256" s="96">
        <v>305</v>
      </c>
      <c r="K256" s="98">
        <f t="shared" si="26"/>
        <v>40163.902822078038</v>
      </c>
      <c r="L256" s="158">
        <f t="shared" si="27"/>
        <v>9.7874999999999996</v>
      </c>
      <c r="M256" s="159">
        <f t="shared" si="28"/>
        <v>8.6628000000000007</v>
      </c>
    </row>
    <row r="257" spans="1:13" s="63" customFormat="1" ht="16.5" customHeight="1" x14ac:dyDescent="0.2">
      <c r="A257" s="157">
        <f t="shared" si="29"/>
        <v>242</v>
      </c>
      <c r="B257" s="90">
        <f t="shared" si="30"/>
        <v>24.65202869859823</v>
      </c>
      <c r="C257" s="100">
        <v>27.82</v>
      </c>
      <c r="D257" s="101">
        <v>39420</v>
      </c>
      <c r="E257" s="107">
        <v>23508</v>
      </c>
      <c r="F257" s="94">
        <f t="shared" si="23"/>
        <v>19188.684460151475</v>
      </c>
      <c r="G257" s="95">
        <f t="shared" si="23"/>
        <v>10140.043134435657</v>
      </c>
      <c r="H257" s="96">
        <f t="shared" si="24"/>
        <v>9913.1099269704482</v>
      </c>
      <c r="I257" s="104">
        <f t="shared" si="25"/>
        <v>586.57455189174266</v>
      </c>
      <c r="J257" s="96">
        <v>305</v>
      </c>
      <c r="K257" s="98">
        <f t="shared" si="26"/>
        <v>40133.412073449319</v>
      </c>
      <c r="L257" s="158">
        <f t="shared" si="27"/>
        <v>9.8165999999999993</v>
      </c>
      <c r="M257" s="159">
        <f t="shared" si="28"/>
        <v>8.6988000000000003</v>
      </c>
    </row>
    <row r="258" spans="1:13" s="63" customFormat="1" ht="16.5" customHeight="1" x14ac:dyDescent="0.2">
      <c r="A258" s="157">
        <f t="shared" si="29"/>
        <v>243</v>
      </c>
      <c r="B258" s="90">
        <f t="shared" si="30"/>
        <v>24.680721522763534</v>
      </c>
      <c r="C258" s="100">
        <v>27.82</v>
      </c>
      <c r="D258" s="101">
        <v>39420</v>
      </c>
      <c r="E258" s="107">
        <v>23508</v>
      </c>
      <c r="F258" s="94">
        <f t="shared" si="23"/>
        <v>19166.376459606563</v>
      </c>
      <c r="G258" s="95">
        <f t="shared" si="23"/>
        <v>10140.043134435657</v>
      </c>
      <c r="H258" s="96">
        <f t="shared" si="24"/>
        <v>9905.5698227862704</v>
      </c>
      <c r="I258" s="104">
        <f t="shared" si="25"/>
        <v>586.12839188084445</v>
      </c>
      <c r="J258" s="96">
        <v>305</v>
      </c>
      <c r="K258" s="98">
        <f t="shared" si="26"/>
        <v>40103.117808709343</v>
      </c>
      <c r="L258" s="158">
        <f t="shared" si="27"/>
        <v>9.8457000000000008</v>
      </c>
      <c r="M258" s="159">
        <f t="shared" si="28"/>
        <v>8.7347000000000001</v>
      </c>
    </row>
    <row r="259" spans="1:13" s="63" customFormat="1" ht="16.5" customHeight="1" x14ac:dyDescent="0.2">
      <c r="A259" s="157">
        <f t="shared" si="29"/>
        <v>244</v>
      </c>
      <c r="B259" s="90">
        <f t="shared" si="30"/>
        <v>24.709296511590104</v>
      </c>
      <c r="C259" s="100">
        <v>27.82</v>
      </c>
      <c r="D259" s="101">
        <v>39420</v>
      </c>
      <c r="E259" s="107">
        <v>23508</v>
      </c>
      <c r="F259" s="94">
        <f t="shared" si="23"/>
        <v>19144.211563373188</v>
      </c>
      <c r="G259" s="95">
        <f t="shared" si="23"/>
        <v>10140.043134435657</v>
      </c>
      <c r="H259" s="96">
        <f t="shared" si="24"/>
        <v>9898.0780878593887</v>
      </c>
      <c r="I259" s="104">
        <f t="shared" si="25"/>
        <v>585.68509395617684</v>
      </c>
      <c r="J259" s="96">
        <v>305</v>
      </c>
      <c r="K259" s="98">
        <f t="shared" si="26"/>
        <v>40073.017879624407</v>
      </c>
      <c r="L259" s="158">
        <f t="shared" si="27"/>
        <v>9.8748000000000005</v>
      </c>
      <c r="M259" s="159">
        <f t="shared" si="28"/>
        <v>8.7706999999999997</v>
      </c>
    </row>
    <row r="260" spans="1:13" s="63" customFormat="1" ht="16.5" customHeight="1" x14ac:dyDescent="0.2">
      <c r="A260" s="157">
        <f t="shared" si="29"/>
        <v>245</v>
      </c>
      <c r="B260" s="90">
        <f t="shared" si="30"/>
        <v>24.737754628970215</v>
      </c>
      <c r="C260" s="100">
        <v>27.82</v>
      </c>
      <c r="D260" s="101">
        <v>39420</v>
      </c>
      <c r="E260" s="107">
        <v>23508</v>
      </c>
      <c r="F260" s="94">
        <f t="shared" si="23"/>
        <v>19122.188213720339</v>
      </c>
      <c r="G260" s="95">
        <f t="shared" si="23"/>
        <v>10140.043134435657</v>
      </c>
      <c r="H260" s="96">
        <f t="shared" si="24"/>
        <v>9890.6341956767264</v>
      </c>
      <c r="I260" s="104">
        <f t="shared" si="25"/>
        <v>585.24462696311991</v>
      </c>
      <c r="J260" s="96">
        <v>305</v>
      </c>
      <c r="K260" s="98">
        <f t="shared" si="26"/>
        <v>40043.110170795844</v>
      </c>
      <c r="L260" s="158">
        <f t="shared" si="27"/>
        <v>9.9039000000000001</v>
      </c>
      <c r="M260" s="159">
        <f t="shared" si="28"/>
        <v>8.8065999999999995</v>
      </c>
    </row>
    <row r="261" spans="1:13" s="63" customFormat="1" ht="16.5" customHeight="1" x14ac:dyDescent="0.2">
      <c r="A261" s="157">
        <f t="shared" si="29"/>
        <v>246</v>
      </c>
      <c r="B261" s="90">
        <f t="shared" si="30"/>
        <v>24.766096827017378</v>
      </c>
      <c r="C261" s="100">
        <v>27.82</v>
      </c>
      <c r="D261" s="101">
        <v>39420</v>
      </c>
      <c r="E261" s="107">
        <v>23508</v>
      </c>
      <c r="F261" s="94">
        <f t="shared" si="23"/>
        <v>19100.304876623104</v>
      </c>
      <c r="G261" s="95">
        <f t="shared" si="23"/>
        <v>10140.043134435657</v>
      </c>
      <c r="H261" s="96">
        <f t="shared" si="24"/>
        <v>9883.2376277378607</v>
      </c>
      <c r="I261" s="104">
        <f t="shared" si="25"/>
        <v>584.80696022117525</v>
      </c>
      <c r="J261" s="96">
        <v>305</v>
      </c>
      <c r="K261" s="98">
        <f t="shared" si="26"/>
        <v>40013.392599017796</v>
      </c>
      <c r="L261" s="158">
        <f t="shared" si="27"/>
        <v>9.9329000000000001</v>
      </c>
      <c r="M261" s="159">
        <f t="shared" si="28"/>
        <v>8.8425999999999991</v>
      </c>
    </row>
    <row r="262" spans="1:13" s="63" customFormat="1" ht="16.5" customHeight="1" x14ac:dyDescent="0.2">
      <c r="A262" s="157">
        <f t="shared" si="29"/>
        <v>247</v>
      </c>
      <c r="B262" s="90">
        <f t="shared" si="30"/>
        <v>24.794324046257472</v>
      </c>
      <c r="C262" s="100">
        <v>27.82</v>
      </c>
      <c r="D262" s="101">
        <v>39420</v>
      </c>
      <c r="E262" s="107">
        <v>23508</v>
      </c>
      <c r="F262" s="94">
        <f t="shared" si="23"/>
        <v>19078.560041301149</v>
      </c>
      <c r="G262" s="95">
        <f t="shared" si="23"/>
        <v>10140.043134435657</v>
      </c>
      <c r="H262" s="96">
        <f t="shared" si="24"/>
        <v>9875.8878733990387</v>
      </c>
      <c r="I262" s="104">
        <f t="shared" si="25"/>
        <v>584.37206351473606</v>
      </c>
      <c r="J262" s="96">
        <v>305</v>
      </c>
      <c r="K262" s="98">
        <f t="shared" si="26"/>
        <v>39983.863112650579</v>
      </c>
      <c r="L262" s="158">
        <f t="shared" si="27"/>
        <v>9.9619999999999997</v>
      </c>
      <c r="M262" s="159">
        <f t="shared" si="28"/>
        <v>8.8785000000000007</v>
      </c>
    </row>
    <row r="263" spans="1:13" s="63" customFormat="1" ht="16.5" customHeight="1" x14ac:dyDescent="0.2">
      <c r="A263" s="157">
        <f t="shared" si="29"/>
        <v>248</v>
      </c>
      <c r="B263" s="90">
        <f t="shared" si="30"/>
        <v>24.822437215815953</v>
      </c>
      <c r="C263" s="100">
        <v>27.82</v>
      </c>
      <c r="D263" s="101">
        <v>39420</v>
      </c>
      <c r="E263" s="107">
        <v>23508</v>
      </c>
      <c r="F263" s="94">
        <f t="shared" si="23"/>
        <v>19056.952219768176</v>
      </c>
      <c r="G263" s="95">
        <f t="shared" si="23"/>
        <v>10140.043134435657</v>
      </c>
      <c r="H263" s="96">
        <f t="shared" si="24"/>
        <v>9868.5844297208951</v>
      </c>
      <c r="I263" s="104">
        <f t="shared" si="25"/>
        <v>583.93990708407671</v>
      </c>
      <c r="J263" s="96">
        <v>305</v>
      </c>
      <c r="K263" s="98">
        <f t="shared" si="26"/>
        <v>39954.519691008805</v>
      </c>
      <c r="L263" s="158">
        <f t="shared" si="27"/>
        <v>9.9909999999999997</v>
      </c>
      <c r="M263" s="159">
        <f t="shared" si="28"/>
        <v>8.9145000000000003</v>
      </c>
    </row>
    <row r="264" spans="1:13" s="63" customFormat="1" ht="16.5" customHeight="1" x14ac:dyDescent="0.2">
      <c r="A264" s="157">
        <f t="shared" si="29"/>
        <v>249</v>
      </c>
      <c r="B264" s="90">
        <f t="shared" si="30"/>
        <v>24.850437253601434</v>
      </c>
      <c r="C264" s="100">
        <v>27.82</v>
      </c>
      <c r="D264" s="101">
        <v>39420</v>
      </c>
      <c r="E264" s="107">
        <v>23508</v>
      </c>
      <c r="F264" s="94">
        <f t="shared" si="23"/>
        <v>19035.47994639189</v>
      </c>
      <c r="G264" s="95">
        <f t="shared" si="23"/>
        <v>10140.043134435657</v>
      </c>
      <c r="H264" s="96">
        <f t="shared" si="24"/>
        <v>9861.3268013197085</v>
      </c>
      <c r="I264" s="104">
        <f t="shared" si="25"/>
        <v>583.51046161655086</v>
      </c>
      <c r="J264" s="96">
        <v>305</v>
      </c>
      <c r="K264" s="98">
        <f t="shared" si="26"/>
        <v>39925.360343763801</v>
      </c>
      <c r="L264" s="158">
        <f t="shared" si="27"/>
        <v>10.0199</v>
      </c>
      <c r="M264" s="159">
        <f t="shared" si="28"/>
        <v>8.9504000000000001</v>
      </c>
    </row>
    <row r="265" spans="1:13" s="63" customFormat="1" ht="16.5" customHeight="1" x14ac:dyDescent="0.2">
      <c r="A265" s="105">
        <f t="shared" si="29"/>
        <v>250</v>
      </c>
      <c r="B265" s="90">
        <f t="shared" si="30"/>
        <v>24.878325066485509</v>
      </c>
      <c r="C265" s="100">
        <v>27.82</v>
      </c>
      <c r="D265" s="101">
        <v>39420</v>
      </c>
      <c r="E265" s="107">
        <v>23508</v>
      </c>
      <c r="F265" s="94">
        <f t="shared" si="23"/>
        <v>19014.141777464323</v>
      </c>
      <c r="G265" s="95">
        <f t="shared" si="23"/>
        <v>10140.043134435657</v>
      </c>
      <c r="H265" s="96">
        <f t="shared" si="24"/>
        <v>9854.1145002221929</v>
      </c>
      <c r="I265" s="104">
        <f t="shared" si="25"/>
        <v>583.08369823799967</v>
      </c>
      <c r="J265" s="96">
        <v>305</v>
      </c>
      <c r="K265" s="98">
        <f t="shared" si="26"/>
        <v>39896.38311036017</v>
      </c>
      <c r="L265" s="158">
        <f t="shared" si="27"/>
        <v>10.0489</v>
      </c>
      <c r="M265" s="159">
        <f t="shared" si="28"/>
        <v>8.9863</v>
      </c>
    </row>
    <row r="266" spans="1:13" s="63" customFormat="1" ht="16.5" customHeight="1" x14ac:dyDescent="0.2">
      <c r="A266" s="157">
        <f t="shared" si="29"/>
        <v>251</v>
      </c>
      <c r="B266" s="90">
        <f t="shared" si="30"/>
        <v>24.906101550478951</v>
      </c>
      <c r="C266" s="100">
        <v>27.82</v>
      </c>
      <c r="D266" s="101">
        <v>39420</v>
      </c>
      <c r="E266" s="107">
        <v>23508</v>
      </c>
      <c r="F266" s="94">
        <f t="shared" si="23"/>
        <v>18992.936290782258</v>
      </c>
      <c r="G266" s="95">
        <f t="shared" si="23"/>
        <v>10140.043134435657</v>
      </c>
      <c r="H266" s="96">
        <f t="shared" si="24"/>
        <v>9846.947045723653</v>
      </c>
      <c r="I266" s="104">
        <f t="shared" si="25"/>
        <v>582.65958850435823</v>
      </c>
      <c r="J266" s="96">
        <v>305</v>
      </c>
      <c r="K266" s="98">
        <f t="shared" si="26"/>
        <v>39867.586059445923</v>
      </c>
      <c r="L266" s="158">
        <f t="shared" si="27"/>
        <v>10.0779</v>
      </c>
      <c r="M266" s="159">
        <f t="shared" si="28"/>
        <v>9.0222999999999995</v>
      </c>
    </row>
    <row r="267" spans="1:13" s="63" customFormat="1" ht="16.5" customHeight="1" x14ac:dyDescent="0.2">
      <c r="A267" s="157">
        <f t="shared" si="29"/>
        <v>252</v>
      </c>
      <c r="B267" s="90">
        <f t="shared" si="30"/>
        <v>24.933767590904488</v>
      </c>
      <c r="C267" s="100">
        <v>27.82</v>
      </c>
      <c r="D267" s="106">
        <v>39420</v>
      </c>
      <c r="E267" s="107">
        <v>23508</v>
      </c>
      <c r="F267" s="94">
        <f t="shared" si="23"/>
        <v>18971.862085237324</v>
      </c>
      <c r="G267" s="95">
        <f t="shared" si="23"/>
        <v>10140.043134435657</v>
      </c>
      <c r="H267" s="96">
        <f t="shared" si="24"/>
        <v>9839.8239642494664</v>
      </c>
      <c r="I267" s="104">
        <f t="shared" si="25"/>
        <v>582.23810439345971</v>
      </c>
      <c r="J267" s="96">
        <v>305</v>
      </c>
      <c r="K267" s="98">
        <f t="shared" si="26"/>
        <v>39838.967288315907</v>
      </c>
      <c r="L267" s="158">
        <f t="shared" si="27"/>
        <v>10.1068</v>
      </c>
      <c r="M267" s="159">
        <f t="shared" si="28"/>
        <v>9.0581999999999994</v>
      </c>
    </row>
    <row r="268" spans="1:13" s="63" customFormat="1" ht="16.5" customHeight="1" x14ac:dyDescent="0.2">
      <c r="A268" s="157">
        <f t="shared" si="29"/>
        <v>253</v>
      </c>
      <c r="B268" s="90">
        <f t="shared" si="30"/>
        <v>24.961324062566085</v>
      </c>
      <c r="C268" s="100">
        <v>27.82</v>
      </c>
      <c r="D268" s="101">
        <v>39420</v>
      </c>
      <c r="E268" s="107">
        <v>23508</v>
      </c>
      <c r="F268" s="94">
        <f t="shared" si="23"/>
        <v>18950.917780415624</v>
      </c>
      <c r="G268" s="95">
        <f t="shared" si="23"/>
        <v>10140.043134435657</v>
      </c>
      <c r="H268" s="96">
        <f t="shared" si="24"/>
        <v>9832.7447892197324</v>
      </c>
      <c r="I268" s="104">
        <f t="shared" si="25"/>
        <v>581.81921829702571</v>
      </c>
      <c r="J268" s="96">
        <v>305</v>
      </c>
      <c r="K268" s="98">
        <f t="shared" si="26"/>
        <v>39810.524922368037</v>
      </c>
      <c r="L268" s="158">
        <f t="shared" si="27"/>
        <v>10.1357</v>
      </c>
      <c r="M268" s="159">
        <f t="shared" si="28"/>
        <v>9.0942000000000007</v>
      </c>
    </row>
    <row r="269" spans="1:13" s="63" customFormat="1" ht="16.5" customHeight="1" x14ac:dyDescent="0.2">
      <c r="A269" s="157">
        <f t="shared" si="29"/>
        <v>254</v>
      </c>
      <c r="B269" s="90">
        <f t="shared" si="30"/>
        <v>24.988771829914981</v>
      </c>
      <c r="C269" s="100">
        <v>27.82</v>
      </c>
      <c r="D269" s="101">
        <v>39420</v>
      </c>
      <c r="E269" s="107">
        <v>23508</v>
      </c>
      <c r="F269" s="94">
        <f t="shared" si="23"/>
        <v>18930.102016206591</v>
      </c>
      <c r="G269" s="95">
        <f t="shared" si="23"/>
        <v>10140.043134435657</v>
      </c>
      <c r="H269" s="96">
        <f t="shared" si="24"/>
        <v>9825.7090609170773</v>
      </c>
      <c r="I269" s="104">
        <f t="shared" si="25"/>
        <v>581.40290301284494</v>
      </c>
      <c r="J269" s="96">
        <v>305</v>
      </c>
      <c r="K269" s="98">
        <f t="shared" si="26"/>
        <v>39782.257114572167</v>
      </c>
      <c r="L269" s="158">
        <f t="shared" si="27"/>
        <v>10.1646</v>
      </c>
      <c r="M269" s="159">
        <f t="shared" si="28"/>
        <v>9.1301000000000005</v>
      </c>
    </row>
    <row r="270" spans="1:13" s="63" customFormat="1" ht="16.5" customHeight="1" x14ac:dyDescent="0.2">
      <c r="A270" s="157">
        <f t="shared" si="29"/>
        <v>255</v>
      </c>
      <c r="B270" s="90">
        <f t="shared" si="30"/>
        <v>25.016111747212328</v>
      </c>
      <c r="C270" s="100">
        <v>27.82</v>
      </c>
      <c r="D270" s="101">
        <v>39420</v>
      </c>
      <c r="E270" s="107">
        <v>23508</v>
      </c>
      <c r="F270" s="94">
        <f t="shared" si="23"/>
        <v>18909.413452420849</v>
      </c>
      <c r="G270" s="95">
        <f t="shared" si="23"/>
        <v>10140.043134435657</v>
      </c>
      <c r="H270" s="96">
        <f t="shared" si="24"/>
        <v>9818.7163263574967</v>
      </c>
      <c r="I270" s="104">
        <f t="shared" si="25"/>
        <v>580.98913173713015</v>
      </c>
      <c r="J270" s="96">
        <v>305</v>
      </c>
      <c r="K270" s="98">
        <f t="shared" si="26"/>
        <v>39754.162044951132</v>
      </c>
      <c r="L270" s="158">
        <f t="shared" si="27"/>
        <v>10.1934</v>
      </c>
      <c r="M270" s="159">
        <f t="shared" si="28"/>
        <v>9.1661000000000001</v>
      </c>
    </row>
    <row r="271" spans="1:13" s="63" customFormat="1" ht="16.5" customHeight="1" x14ac:dyDescent="0.2">
      <c r="A271" s="157">
        <f t="shared" si="29"/>
        <v>256</v>
      </c>
      <c r="B271" s="90">
        <f t="shared" si="30"/>
        <v>25.043344658688795</v>
      </c>
      <c r="C271" s="100">
        <v>27.82</v>
      </c>
      <c r="D271" s="101">
        <v>39420</v>
      </c>
      <c r="E271" s="107">
        <v>23508</v>
      </c>
      <c r="F271" s="94">
        <f t="shared" si="23"/>
        <v>18888.850768416774</v>
      </c>
      <c r="G271" s="95">
        <f t="shared" si="23"/>
        <v>10140.043134435657</v>
      </c>
      <c r="H271" s="96">
        <f t="shared" si="24"/>
        <v>9811.7661391641213</v>
      </c>
      <c r="I271" s="104">
        <f t="shared" si="25"/>
        <v>580.57787805704868</v>
      </c>
      <c r="J271" s="96">
        <v>305</v>
      </c>
      <c r="K271" s="98">
        <f t="shared" si="26"/>
        <v>39726.237920073603</v>
      </c>
      <c r="L271" s="158">
        <f t="shared" si="27"/>
        <v>10.222300000000001</v>
      </c>
      <c r="M271" s="159">
        <f t="shared" si="28"/>
        <v>9.202</v>
      </c>
    </row>
    <row r="272" spans="1:13" s="63" customFormat="1" ht="16.5" customHeight="1" x14ac:dyDescent="0.2">
      <c r="A272" s="157">
        <f t="shared" si="29"/>
        <v>257</v>
      </c>
      <c r="B272" s="90">
        <f t="shared" si="30"/>
        <v>25.070471398700946</v>
      </c>
      <c r="C272" s="100">
        <v>27.82</v>
      </c>
      <c r="D272" s="101">
        <v>39420</v>
      </c>
      <c r="E272" s="107">
        <v>23508</v>
      </c>
      <c r="F272" s="94">
        <f t="shared" si="23"/>
        <v>18868.412662735616</v>
      </c>
      <c r="G272" s="95">
        <f t="shared" si="23"/>
        <v>10140.043134435657</v>
      </c>
      <c r="H272" s="96">
        <f t="shared" si="24"/>
        <v>9804.8580594438881</v>
      </c>
      <c r="I272" s="104">
        <f t="shared" si="25"/>
        <v>580.16911594342548</v>
      </c>
      <c r="J272" s="96">
        <v>305</v>
      </c>
      <c r="K272" s="98">
        <f t="shared" si="26"/>
        <v>39698.482972558588</v>
      </c>
      <c r="L272" s="158">
        <f t="shared" si="27"/>
        <v>10.251099999999999</v>
      </c>
      <c r="M272" s="159">
        <f t="shared" si="28"/>
        <v>9.2379999999999995</v>
      </c>
    </row>
    <row r="273" spans="1:13" s="63" customFormat="1" ht="16.5" customHeight="1" x14ac:dyDescent="0.2">
      <c r="A273" s="157">
        <f t="shared" si="29"/>
        <v>258</v>
      </c>
      <c r="B273" s="90">
        <f t="shared" si="30"/>
        <v>25.097492791884612</v>
      </c>
      <c r="C273" s="100">
        <v>27.82</v>
      </c>
      <c r="D273" s="101">
        <v>39420</v>
      </c>
      <c r="E273" s="107">
        <v>23508</v>
      </c>
      <c r="F273" s="94">
        <f t="shared" ref="F273:G336" si="31">12*(1/B273*D273)</f>
        <v>18848.097852744861</v>
      </c>
      <c r="G273" s="95">
        <f t="shared" si="31"/>
        <v>10140.043134435657</v>
      </c>
      <c r="H273" s="96">
        <f t="shared" si="24"/>
        <v>9797.9916536670135</v>
      </c>
      <c r="I273" s="104">
        <f t="shared" si="25"/>
        <v>579.76281974361029</v>
      </c>
      <c r="J273" s="96">
        <v>305</v>
      </c>
      <c r="K273" s="98">
        <f t="shared" si="26"/>
        <v>39670.895460591142</v>
      </c>
      <c r="L273" s="158">
        <f t="shared" si="27"/>
        <v>10.2799</v>
      </c>
      <c r="M273" s="159">
        <f t="shared" si="28"/>
        <v>9.2738999999999994</v>
      </c>
    </row>
    <row r="274" spans="1:13" s="63" customFormat="1" ht="16.5" customHeight="1" x14ac:dyDescent="0.2">
      <c r="A274" s="157">
        <f t="shared" si="29"/>
        <v>259</v>
      </c>
      <c r="B274" s="90">
        <f t="shared" si="30"/>
        <v>25.124409653305385</v>
      </c>
      <c r="C274" s="100">
        <v>27.82</v>
      </c>
      <c r="D274" s="101">
        <v>39420</v>
      </c>
      <c r="E274" s="107">
        <v>23508</v>
      </c>
      <c r="F274" s="94">
        <f t="shared" si="31"/>
        <v>18827.905074289636</v>
      </c>
      <c r="G274" s="95">
        <f t="shared" si="31"/>
        <v>10140.043134435657</v>
      </c>
      <c r="H274" s="96">
        <f t="shared" ref="H274:H337" si="32">(F274+G274)*33.8%</f>
        <v>9791.1664945491466</v>
      </c>
      <c r="I274" s="104">
        <f t="shared" ref="I274:I337" si="33">(F274+G274)*2%</f>
        <v>579.35896417450579</v>
      </c>
      <c r="J274" s="96">
        <v>305</v>
      </c>
      <c r="K274" s="98">
        <f t="shared" ref="K274:K337" si="34">SUM(F274:J274)</f>
        <v>39643.47366744894</v>
      </c>
      <c r="L274" s="158">
        <f t="shared" ref="L274:L337" si="35">ROUND(A274/B274,4)</f>
        <v>10.3087</v>
      </c>
      <c r="M274" s="159">
        <f t="shared" ref="M274:M337" si="36">ROUND(A274/C274,4)</f>
        <v>9.3097999999999992</v>
      </c>
    </row>
    <row r="275" spans="1:13" s="63" customFormat="1" ht="16.5" customHeight="1" x14ac:dyDescent="0.2">
      <c r="A275" s="105">
        <f t="shared" si="29"/>
        <v>260</v>
      </c>
      <c r="B275" s="90">
        <f t="shared" si="30"/>
        <v>25.151222788606042</v>
      </c>
      <c r="C275" s="100">
        <v>27.82</v>
      </c>
      <c r="D275" s="101">
        <v>39420</v>
      </c>
      <c r="E275" s="107">
        <v>23508</v>
      </c>
      <c r="F275" s="94">
        <f t="shared" si="31"/>
        <v>18807.833081352037</v>
      </c>
      <c r="G275" s="95">
        <f t="shared" si="31"/>
        <v>10140.043134435657</v>
      </c>
      <c r="H275" s="96">
        <f t="shared" si="32"/>
        <v>9784.3821609362385</v>
      </c>
      <c r="I275" s="104">
        <f t="shared" si="33"/>
        <v>578.95752431575386</v>
      </c>
      <c r="J275" s="96">
        <v>305</v>
      </c>
      <c r="K275" s="98">
        <f t="shared" si="34"/>
        <v>39616.215901039679</v>
      </c>
      <c r="L275" s="158">
        <f t="shared" si="35"/>
        <v>10.3375</v>
      </c>
      <c r="M275" s="159">
        <f t="shared" si="36"/>
        <v>9.3458000000000006</v>
      </c>
    </row>
    <row r="276" spans="1:13" s="63" customFormat="1" ht="16.5" customHeight="1" x14ac:dyDescent="0.2">
      <c r="A276" s="157">
        <f t="shared" si="29"/>
        <v>261</v>
      </c>
      <c r="B276" s="90">
        <f t="shared" si="30"/>
        <v>25.177932994151305</v>
      </c>
      <c r="C276" s="100">
        <v>27.82</v>
      </c>
      <c r="D276" s="101">
        <v>39420</v>
      </c>
      <c r="E276" s="107">
        <v>23508</v>
      </c>
      <c r="F276" s="94">
        <f t="shared" si="31"/>
        <v>18787.880645718004</v>
      </c>
      <c r="G276" s="95">
        <f t="shared" si="31"/>
        <v>10140.043134435657</v>
      </c>
      <c r="H276" s="96">
        <f t="shared" si="32"/>
        <v>9777.6382376919355</v>
      </c>
      <c r="I276" s="104">
        <f t="shared" si="33"/>
        <v>578.55847560307313</v>
      </c>
      <c r="J276" s="96">
        <v>305</v>
      </c>
      <c r="K276" s="98">
        <f t="shared" si="34"/>
        <v>39589.120493448667</v>
      </c>
      <c r="L276" s="158">
        <f t="shared" si="35"/>
        <v>10.366199999999999</v>
      </c>
      <c r="M276" s="159">
        <f t="shared" si="36"/>
        <v>9.3817000000000004</v>
      </c>
    </row>
    <row r="277" spans="1:13" s="63" customFormat="1" ht="16.5" customHeight="1" x14ac:dyDescent="0.2">
      <c r="A277" s="157">
        <f t="shared" si="29"/>
        <v>262</v>
      </c>
      <c r="B277" s="90">
        <f t="shared" si="30"/>
        <v>25.204541057169713</v>
      </c>
      <c r="C277" s="100">
        <v>27.82</v>
      </c>
      <c r="D277" s="101">
        <v>39420</v>
      </c>
      <c r="E277" s="107">
        <v>23508</v>
      </c>
      <c r="F277" s="94">
        <f t="shared" si="31"/>
        <v>18768.046556651683</v>
      </c>
      <c r="G277" s="95">
        <f t="shared" si="31"/>
        <v>10140.043134435657</v>
      </c>
      <c r="H277" s="96">
        <f t="shared" si="32"/>
        <v>9770.9343155875213</v>
      </c>
      <c r="I277" s="104">
        <f t="shared" si="33"/>
        <v>578.16179382174687</v>
      </c>
      <c r="J277" s="96">
        <v>305</v>
      </c>
      <c r="K277" s="98">
        <f t="shared" si="34"/>
        <v>39562.185800496613</v>
      </c>
      <c r="L277" s="158">
        <f t="shared" si="35"/>
        <v>10.395</v>
      </c>
      <c r="M277" s="159">
        <f t="shared" si="36"/>
        <v>9.4177</v>
      </c>
    </row>
    <row r="278" spans="1:13" s="63" customFormat="1" ht="16.5" customHeight="1" x14ac:dyDescent="0.2">
      <c r="A278" s="157">
        <f t="shared" si="29"/>
        <v>263</v>
      </c>
      <c r="B278" s="90">
        <f t="shared" si="30"/>
        <v>25.231047755892888</v>
      </c>
      <c r="C278" s="100">
        <v>27.82</v>
      </c>
      <c r="D278" s="101">
        <v>39420</v>
      </c>
      <c r="E278" s="107">
        <v>23508</v>
      </c>
      <c r="F278" s="94">
        <f t="shared" si="31"/>
        <v>18748.32962057702</v>
      </c>
      <c r="G278" s="95">
        <f t="shared" si="31"/>
        <v>10140.043134435657</v>
      </c>
      <c r="H278" s="96">
        <f t="shared" si="32"/>
        <v>9764.2699911942836</v>
      </c>
      <c r="I278" s="104">
        <f t="shared" si="33"/>
        <v>577.76745510025364</v>
      </c>
      <c r="J278" s="96">
        <v>305</v>
      </c>
      <c r="K278" s="98">
        <f t="shared" si="34"/>
        <v>39535.410201307219</v>
      </c>
      <c r="L278" s="158">
        <f t="shared" si="35"/>
        <v>10.4237</v>
      </c>
      <c r="M278" s="159">
        <f t="shared" si="36"/>
        <v>9.4535999999999998</v>
      </c>
    </row>
    <row r="279" spans="1:13" s="63" customFormat="1" ht="16.5" customHeight="1" x14ac:dyDescent="0.2">
      <c r="A279" s="157">
        <f t="shared" si="29"/>
        <v>264</v>
      </c>
      <c r="B279" s="90">
        <f t="shared" si="30"/>
        <v>25.25745385969207</v>
      </c>
      <c r="C279" s="100">
        <v>27.82</v>
      </c>
      <c r="D279" s="101">
        <v>39420</v>
      </c>
      <c r="E279" s="107">
        <v>23508</v>
      </c>
      <c r="F279" s="94">
        <f t="shared" si="31"/>
        <v>18728.728660766406</v>
      </c>
      <c r="G279" s="95">
        <f t="shared" si="31"/>
        <v>10140.043134435657</v>
      </c>
      <c r="H279" s="96">
        <f t="shared" si="32"/>
        <v>9757.6448667782952</v>
      </c>
      <c r="I279" s="104">
        <f t="shared" si="33"/>
        <v>577.37543590404118</v>
      </c>
      <c r="J279" s="96">
        <v>305</v>
      </c>
      <c r="K279" s="98">
        <f t="shared" si="34"/>
        <v>39508.792097884398</v>
      </c>
      <c r="L279" s="158">
        <f t="shared" si="35"/>
        <v>10.452400000000001</v>
      </c>
      <c r="M279" s="159">
        <f t="shared" si="36"/>
        <v>9.4895999999999994</v>
      </c>
    </row>
    <row r="280" spans="1:13" s="63" customFormat="1" ht="16.5" customHeight="1" x14ac:dyDescent="0.2">
      <c r="A280" s="157">
        <f t="shared" si="29"/>
        <v>265</v>
      </c>
      <c r="B280" s="90">
        <f t="shared" si="30"/>
        <v>25.283760129212133</v>
      </c>
      <c r="C280" s="100">
        <v>27.82</v>
      </c>
      <c r="D280" s="101">
        <v>39420</v>
      </c>
      <c r="E280" s="107">
        <v>23508</v>
      </c>
      <c r="F280" s="94">
        <f t="shared" si="31"/>
        <v>18709.242517036186</v>
      </c>
      <c r="G280" s="95">
        <f t="shared" si="31"/>
        <v>10140.043134435657</v>
      </c>
      <c r="H280" s="96">
        <f t="shared" si="32"/>
        <v>9751.058550197482</v>
      </c>
      <c r="I280" s="104">
        <f t="shared" si="33"/>
        <v>576.98571302943685</v>
      </c>
      <c r="J280" s="96">
        <v>305</v>
      </c>
      <c r="K280" s="98">
        <f t="shared" si="34"/>
        <v>39482.32991469877</v>
      </c>
      <c r="L280" s="158">
        <f t="shared" si="35"/>
        <v>10.481</v>
      </c>
      <c r="M280" s="159">
        <f t="shared" si="36"/>
        <v>9.5254999999999992</v>
      </c>
    </row>
    <row r="281" spans="1:13" s="63" customFormat="1" ht="16.5" customHeight="1" x14ac:dyDescent="0.2">
      <c r="A281" s="157">
        <f t="shared" si="29"/>
        <v>266</v>
      </c>
      <c r="B281" s="90">
        <f t="shared" si="30"/>
        <v>25.309967316503062</v>
      </c>
      <c r="C281" s="100">
        <v>27.82</v>
      </c>
      <c r="D281" s="101">
        <v>39420</v>
      </c>
      <c r="E281" s="107">
        <v>23508</v>
      </c>
      <c r="F281" s="94">
        <f t="shared" si="31"/>
        <v>18689.87004544885</v>
      </c>
      <c r="G281" s="95">
        <f t="shared" si="31"/>
        <v>10140.043134435657</v>
      </c>
      <c r="H281" s="96">
        <f t="shared" si="32"/>
        <v>9744.5106548009608</v>
      </c>
      <c r="I281" s="104">
        <f t="shared" si="33"/>
        <v>576.59826359769011</v>
      </c>
      <c r="J281" s="96">
        <v>305</v>
      </c>
      <c r="K281" s="98">
        <f t="shared" si="34"/>
        <v>39456.02209828316</v>
      </c>
      <c r="L281" s="158">
        <f t="shared" si="35"/>
        <v>10.5097</v>
      </c>
      <c r="M281" s="159">
        <f t="shared" si="36"/>
        <v>9.5615000000000006</v>
      </c>
    </row>
    <row r="282" spans="1:13" s="63" customFormat="1" ht="16.5" customHeight="1" x14ac:dyDescent="0.2">
      <c r="A282" s="157">
        <f t="shared" si="29"/>
        <v>267</v>
      </c>
      <c r="B282" s="90">
        <f t="shared" si="30"/>
        <v>25.336076165148938</v>
      </c>
      <c r="C282" s="100">
        <v>27.82</v>
      </c>
      <c r="D282" s="101">
        <v>39420</v>
      </c>
      <c r="E282" s="107">
        <v>23508</v>
      </c>
      <c r="F282" s="94">
        <f t="shared" si="31"/>
        <v>18670.61011802177</v>
      </c>
      <c r="G282" s="95">
        <f t="shared" si="31"/>
        <v>10140.043134435657</v>
      </c>
      <c r="H282" s="96">
        <f t="shared" si="32"/>
        <v>9738.0007993306099</v>
      </c>
      <c r="I282" s="104">
        <f t="shared" si="33"/>
        <v>576.21306504914855</v>
      </c>
      <c r="J282" s="96">
        <v>305</v>
      </c>
      <c r="K282" s="98">
        <f t="shared" si="34"/>
        <v>39429.86711683718</v>
      </c>
      <c r="L282" s="158">
        <f t="shared" si="35"/>
        <v>10.5383</v>
      </c>
      <c r="M282" s="159">
        <f t="shared" si="36"/>
        <v>9.5974000000000004</v>
      </c>
    </row>
    <row r="283" spans="1:13" s="63" customFormat="1" ht="16.5" customHeight="1" x14ac:dyDescent="0.2">
      <c r="A283" s="157">
        <f t="shared" si="29"/>
        <v>268</v>
      </c>
      <c r="B283" s="90">
        <f t="shared" si="30"/>
        <v>25.362087410394544</v>
      </c>
      <c r="C283" s="100">
        <v>27.82</v>
      </c>
      <c r="D283" s="101">
        <v>39420</v>
      </c>
      <c r="E283" s="107">
        <v>23508</v>
      </c>
      <c r="F283" s="94">
        <f t="shared" si="31"/>
        <v>18651.461622442268</v>
      </c>
      <c r="G283" s="95">
        <f t="shared" si="31"/>
        <v>10140.043134435657</v>
      </c>
      <c r="H283" s="96">
        <f t="shared" si="32"/>
        <v>9731.5286078247391</v>
      </c>
      <c r="I283" s="104">
        <f t="shared" si="33"/>
        <v>575.83009513755849</v>
      </c>
      <c r="J283" s="96">
        <v>305</v>
      </c>
      <c r="K283" s="98">
        <f t="shared" si="34"/>
        <v>39403.86345984022</v>
      </c>
      <c r="L283" s="158">
        <f t="shared" si="35"/>
        <v>10.567</v>
      </c>
      <c r="M283" s="159">
        <f t="shared" si="36"/>
        <v>9.6334</v>
      </c>
    </row>
    <row r="284" spans="1:13" s="63" customFormat="1" ht="16.5" customHeight="1" x14ac:dyDescent="0.2">
      <c r="A284" s="157">
        <f t="shared" si="29"/>
        <v>269</v>
      </c>
      <c r="B284" s="90">
        <f t="shared" si="30"/>
        <v>25.388001779269601</v>
      </c>
      <c r="C284" s="100">
        <v>27.82</v>
      </c>
      <c r="D284" s="101">
        <v>39420</v>
      </c>
      <c r="E284" s="107">
        <v>23508</v>
      </c>
      <c r="F284" s="94">
        <f t="shared" si="31"/>
        <v>18632.423461788851</v>
      </c>
      <c r="G284" s="95">
        <f t="shared" si="31"/>
        <v>10140.043134435657</v>
      </c>
      <c r="H284" s="96">
        <f t="shared" si="32"/>
        <v>9725.0937095238824</v>
      </c>
      <c r="I284" s="104">
        <f t="shared" si="33"/>
        <v>575.44933192449014</v>
      </c>
      <c r="J284" s="96">
        <v>305</v>
      </c>
      <c r="K284" s="98">
        <f t="shared" si="34"/>
        <v>39378.009637672876</v>
      </c>
      <c r="L284" s="158">
        <f t="shared" si="35"/>
        <v>10.595599999999999</v>
      </c>
      <c r="M284" s="159">
        <f t="shared" si="36"/>
        <v>9.6692999999999998</v>
      </c>
    </row>
    <row r="285" spans="1:13" s="63" customFormat="1" ht="16.5" customHeight="1" x14ac:dyDescent="0.2">
      <c r="A285" s="105">
        <f t="shared" si="29"/>
        <v>270</v>
      </c>
      <c r="B285" s="90">
        <f t="shared" si="30"/>
        <v>25.413819990710692</v>
      </c>
      <c r="C285" s="100">
        <v>27.82</v>
      </c>
      <c r="D285" s="101">
        <v>39420</v>
      </c>
      <c r="E285" s="107">
        <v>23508</v>
      </c>
      <c r="F285" s="94">
        <f t="shared" si="31"/>
        <v>18613.49455425853</v>
      </c>
      <c r="G285" s="95">
        <f t="shared" si="31"/>
        <v>10140.043134435657</v>
      </c>
      <c r="H285" s="96">
        <f t="shared" si="32"/>
        <v>9718.6957387786351</v>
      </c>
      <c r="I285" s="104">
        <f t="shared" si="33"/>
        <v>575.07075377388378</v>
      </c>
      <c r="J285" s="96">
        <v>305</v>
      </c>
      <c r="K285" s="98">
        <f t="shared" si="34"/>
        <v>39352.304181246705</v>
      </c>
      <c r="L285" s="158">
        <f t="shared" si="35"/>
        <v>10.6241</v>
      </c>
      <c r="M285" s="159">
        <f t="shared" si="36"/>
        <v>9.7051999999999996</v>
      </c>
    </row>
    <row r="286" spans="1:13" s="63" customFormat="1" ht="16.5" customHeight="1" x14ac:dyDescent="0.2">
      <c r="A286" s="157">
        <f t="shared" si="29"/>
        <v>271</v>
      </c>
      <c r="B286" s="90">
        <f t="shared" si="30"/>
        <v>25.439542755680961</v>
      </c>
      <c r="C286" s="100">
        <v>27.82</v>
      </c>
      <c r="D286" s="101">
        <v>39420</v>
      </c>
      <c r="E286" s="107">
        <v>23508</v>
      </c>
      <c r="F286" s="94">
        <f t="shared" si="31"/>
        <v>18594.673832899942</v>
      </c>
      <c r="G286" s="95">
        <f t="shared" si="31"/>
        <v>10140.043134435657</v>
      </c>
      <c r="H286" s="96">
        <f t="shared" si="32"/>
        <v>9712.3343349594306</v>
      </c>
      <c r="I286" s="104">
        <f t="shared" si="33"/>
        <v>574.6943393467119</v>
      </c>
      <c r="J286" s="96">
        <v>305</v>
      </c>
      <c r="K286" s="98">
        <f t="shared" si="34"/>
        <v>39326.745641641741</v>
      </c>
      <c r="L286" s="158">
        <f t="shared" si="35"/>
        <v>10.652699999999999</v>
      </c>
      <c r="M286" s="159">
        <f t="shared" si="36"/>
        <v>9.7411999999999992</v>
      </c>
    </row>
    <row r="287" spans="1:13" s="63" customFormat="1" ht="16.5" customHeight="1" x14ac:dyDescent="0.2">
      <c r="A287" s="157">
        <f t="shared" si="29"/>
        <v>272</v>
      </c>
      <c r="B287" s="90">
        <f t="shared" si="30"/>
        <v>25.465170777287554</v>
      </c>
      <c r="C287" s="100">
        <v>27.82</v>
      </c>
      <c r="D287" s="101">
        <v>39420</v>
      </c>
      <c r="E287" s="107">
        <v>23508</v>
      </c>
      <c r="F287" s="94">
        <f t="shared" si="31"/>
        <v>18575.960245352271</v>
      </c>
      <c r="G287" s="95">
        <f t="shared" si="31"/>
        <v>10140.043134435657</v>
      </c>
      <c r="H287" s="96">
        <f t="shared" si="32"/>
        <v>9706.0091423683189</v>
      </c>
      <c r="I287" s="104">
        <f t="shared" si="33"/>
        <v>574.32006759575859</v>
      </c>
      <c r="J287" s="96">
        <v>305</v>
      </c>
      <c r="K287" s="98">
        <f t="shared" si="34"/>
        <v>39301.332589752004</v>
      </c>
      <c r="L287" s="158">
        <f t="shared" si="35"/>
        <v>10.6813</v>
      </c>
      <c r="M287" s="159">
        <f t="shared" si="36"/>
        <v>9.7771000000000008</v>
      </c>
    </row>
    <row r="288" spans="1:13" s="63" customFormat="1" ht="16.5" customHeight="1" x14ac:dyDescent="0.2">
      <c r="A288" s="157">
        <f t="shared" si="29"/>
        <v>273</v>
      </c>
      <c r="B288" s="90">
        <f t="shared" si="30"/>
        <v>25.490704750896953</v>
      </c>
      <c r="C288" s="100">
        <v>27.82</v>
      </c>
      <c r="D288" s="101">
        <v>39420</v>
      </c>
      <c r="E288" s="107">
        <v>23508</v>
      </c>
      <c r="F288" s="94">
        <f t="shared" si="31"/>
        <v>18557.352753589716</v>
      </c>
      <c r="G288" s="95">
        <f t="shared" si="31"/>
        <v>10140.043134435657</v>
      </c>
      <c r="H288" s="96">
        <f t="shared" si="32"/>
        <v>9699.7198101525737</v>
      </c>
      <c r="I288" s="104">
        <f t="shared" si="33"/>
        <v>573.94791776050738</v>
      </c>
      <c r="J288" s="96">
        <v>305</v>
      </c>
      <c r="K288" s="98">
        <f t="shared" si="34"/>
        <v>39276.063615938452</v>
      </c>
      <c r="L288" s="158">
        <f t="shared" si="35"/>
        <v>10.7098</v>
      </c>
      <c r="M288" s="159">
        <f t="shared" si="36"/>
        <v>9.8131000000000004</v>
      </c>
    </row>
    <row r="289" spans="1:13" s="63" customFormat="1" ht="16.5" customHeight="1" x14ac:dyDescent="0.2">
      <c r="A289" s="157">
        <f t="shared" ref="A289:A352" si="37">+A288+1</f>
        <v>274</v>
      </c>
      <c r="B289" s="90">
        <f t="shared" si="30"/>
        <v>25.516145364248196</v>
      </c>
      <c r="C289" s="100">
        <v>27.82</v>
      </c>
      <c r="D289" s="101">
        <v>39420</v>
      </c>
      <c r="E289" s="107">
        <v>23508</v>
      </c>
      <c r="F289" s="94">
        <f t="shared" si="31"/>
        <v>18538.850333671377</v>
      </c>
      <c r="G289" s="95">
        <f t="shared" si="31"/>
        <v>10140.043134435657</v>
      </c>
      <c r="H289" s="96">
        <f t="shared" si="32"/>
        <v>9693.4659922201754</v>
      </c>
      <c r="I289" s="104">
        <f t="shared" si="33"/>
        <v>573.57786936214063</v>
      </c>
      <c r="J289" s="96">
        <v>305</v>
      </c>
      <c r="K289" s="98">
        <f t="shared" si="34"/>
        <v>39250.937329689346</v>
      </c>
      <c r="L289" s="158">
        <f t="shared" si="35"/>
        <v>10.738300000000001</v>
      </c>
      <c r="M289" s="159">
        <f t="shared" si="36"/>
        <v>9.8490000000000002</v>
      </c>
    </row>
    <row r="290" spans="1:13" s="63" customFormat="1" ht="16.5" customHeight="1" x14ac:dyDescent="0.2">
      <c r="A290" s="157">
        <f t="shared" si="37"/>
        <v>275</v>
      </c>
      <c r="B290" s="90">
        <f t="shared" si="30"/>
        <v>25.54149329756401</v>
      </c>
      <c r="C290" s="100">
        <v>27.82</v>
      </c>
      <c r="D290" s="101">
        <v>39420</v>
      </c>
      <c r="E290" s="107">
        <v>23508</v>
      </c>
      <c r="F290" s="94">
        <f t="shared" si="31"/>
        <v>18520.4519754965</v>
      </c>
      <c r="G290" s="95">
        <f t="shared" si="31"/>
        <v>10140.043134435657</v>
      </c>
      <c r="H290" s="96">
        <f t="shared" si="32"/>
        <v>9687.2473471570684</v>
      </c>
      <c r="I290" s="104">
        <f t="shared" si="33"/>
        <v>573.20990219864314</v>
      </c>
      <c r="J290" s="96">
        <v>305</v>
      </c>
      <c r="K290" s="98">
        <f t="shared" si="34"/>
        <v>39225.952359287869</v>
      </c>
      <c r="L290" s="158">
        <f t="shared" si="35"/>
        <v>10.7668</v>
      </c>
      <c r="M290" s="159">
        <f t="shared" si="36"/>
        <v>9.8849999999999998</v>
      </c>
    </row>
    <row r="291" spans="1:13" s="63" customFormat="1" ht="16.5" customHeight="1" x14ac:dyDescent="0.2">
      <c r="A291" s="157">
        <f t="shared" si="37"/>
        <v>276</v>
      </c>
      <c r="B291" s="90">
        <f t="shared" si="30"/>
        <v>25.566749223659926</v>
      </c>
      <c r="C291" s="100">
        <v>27.82</v>
      </c>
      <c r="D291" s="101">
        <v>39420</v>
      </c>
      <c r="E291" s="107">
        <v>23508</v>
      </c>
      <c r="F291" s="94">
        <f t="shared" si="31"/>
        <v>18502.156682564881</v>
      </c>
      <c r="G291" s="95">
        <f t="shared" si="31"/>
        <v>10140.043134435657</v>
      </c>
      <c r="H291" s="96">
        <f t="shared" si="32"/>
        <v>9681.0635381461816</v>
      </c>
      <c r="I291" s="104">
        <f t="shared" si="33"/>
        <v>572.84399634001079</v>
      </c>
      <c r="J291" s="96">
        <v>305</v>
      </c>
      <c r="K291" s="98">
        <f t="shared" si="34"/>
        <v>39201.107351486731</v>
      </c>
      <c r="L291" s="158">
        <f t="shared" si="35"/>
        <v>10.795299999999999</v>
      </c>
      <c r="M291" s="159">
        <f t="shared" si="36"/>
        <v>9.9208999999999996</v>
      </c>
    </row>
    <row r="292" spans="1:13" s="63" customFormat="1" ht="16.5" customHeight="1" x14ac:dyDescent="0.2">
      <c r="A292" s="157">
        <f t="shared" si="37"/>
        <v>277</v>
      </c>
      <c r="B292" s="90">
        <f t="shared" si="30"/>
        <v>25.591913808051501</v>
      </c>
      <c r="C292" s="100">
        <v>27.82</v>
      </c>
      <c r="D292" s="101">
        <v>39420</v>
      </c>
      <c r="E292" s="107">
        <v>23508</v>
      </c>
      <c r="F292" s="94">
        <f t="shared" si="31"/>
        <v>18483.963471742245</v>
      </c>
      <c r="G292" s="95">
        <f t="shared" si="31"/>
        <v>10140.043134435657</v>
      </c>
      <c r="H292" s="96">
        <f t="shared" si="32"/>
        <v>9674.9142328881298</v>
      </c>
      <c r="I292" s="104">
        <f t="shared" si="33"/>
        <v>572.48013212355806</v>
      </c>
      <c r="J292" s="96">
        <v>305</v>
      </c>
      <c r="K292" s="98">
        <f t="shared" si="34"/>
        <v>39176.400971189585</v>
      </c>
      <c r="L292" s="158">
        <f t="shared" si="35"/>
        <v>10.823700000000001</v>
      </c>
      <c r="M292" s="159">
        <f t="shared" si="36"/>
        <v>9.9568999999999992</v>
      </c>
    </row>
    <row r="293" spans="1:13" s="63" customFormat="1" ht="16.5" customHeight="1" x14ac:dyDescent="0.2">
      <c r="A293" s="157">
        <f t="shared" si="37"/>
        <v>278</v>
      </c>
      <c r="B293" s="90">
        <f t="shared" si="30"/>
        <v>25.616987709059451</v>
      </c>
      <c r="C293" s="100">
        <v>27.82</v>
      </c>
      <c r="D293" s="101">
        <v>39420</v>
      </c>
      <c r="E293" s="107">
        <v>23508</v>
      </c>
      <c r="F293" s="94">
        <f t="shared" si="31"/>
        <v>18465.871373030692</v>
      </c>
      <c r="G293" s="95">
        <f t="shared" si="31"/>
        <v>10140.043134435657</v>
      </c>
      <c r="H293" s="96">
        <f t="shared" si="32"/>
        <v>9668.7991035236246</v>
      </c>
      <c r="I293" s="104">
        <f t="shared" si="33"/>
        <v>572.11829014932698</v>
      </c>
      <c r="J293" s="96">
        <v>305</v>
      </c>
      <c r="K293" s="98">
        <f t="shared" si="34"/>
        <v>39151.831901139303</v>
      </c>
      <c r="L293" s="158">
        <f t="shared" si="35"/>
        <v>10.8522</v>
      </c>
      <c r="M293" s="159">
        <f t="shared" si="36"/>
        <v>9.9928000000000008</v>
      </c>
    </row>
    <row r="294" spans="1:13" s="63" customFormat="1" ht="16.5" customHeight="1" x14ac:dyDescent="0.2">
      <c r="A294" s="157">
        <f t="shared" si="37"/>
        <v>279</v>
      </c>
      <c r="B294" s="90">
        <f t="shared" si="30"/>
        <v>25.641971577913061</v>
      </c>
      <c r="C294" s="100">
        <v>27.82</v>
      </c>
      <c r="D294" s="101">
        <v>39420</v>
      </c>
      <c r="E294" s="107">
        <v>23508</v>
      </c>
      <c r="F294" s="94">
        <f t="shared" si="31"/>
        <v>18447.879429343768</v>
      </c>
      <c r="G294" s="95">
        <f t="shared" si="31"/>
        <v>10140.043134435657</v>
      </c>
      <c r="H294" s="96">
        <f t="shared" si="32"/>
        <v>9662.7178265574439</v>
      </c>
      <c r="I294" s="104">
        <f t="shared" si="33"/>
        <v>571.75845127558841</v>
      </c>
      <c r="J294" s="96">
        <v>305</v>
      </c>
      <c r="K294" s="98">
        <f t="shared" si="34"/>
        <v>39127.398841612448</v>
      </c>
      <c r="L294" s="158">
        <f t="shared" si="35"/>
        <v>10.880599999999999</v>
      </c>
      <c r="M294" s="159">
        <f t="shared" si="36"/>
        <v>10.0288</v>
      </c>
    </row>
    <row r="295" spans="1:13" s="63" customFormat="1" ht="16.5" customHeight="1" x14ac:dyDescent="0.2">
      <c r="A295" s="105">
        <f t="shared" si="37"/>
        <v>280</v>
      </c>
      <c r="B295" s="90">
        <f t="shared" si="30"/>
        <v>25.666866058851639</v>
      </c>
      <c r="C295" s="100">
        <v>27.82</v>
      </c>
      <c r="D295" s="101">
        <v>39420</v>
      </c>
      <c r="E295" s="107">
        <v>23508</v>
      </c>
      <c r="F295" s="94">
        <f t="shared" si="31"/>
        <v>18429.986696286374</v>
      </c>
      <c r="G295" s="95">
        <f t="shared" si="31"/>
        <v>10140.043134435657</v>
      </c>
      <c r="H295" s="96">
        <f t="shared" si="32"/>
        <v>9656.670082784045</v>
      </c>
      <c r="I295" s="104">
        <f t="shared" si="33"/>
        <v>571.40059661444059</v>
      </c>
      <c r="J295" s="96">
        <v>305</v>
      </c>
      <c r="K295" s="98">
        <f t="shared" si="34"/>
        <v>39103.100510120516</v>
      </c>
      <c r="L295" s="158">
        <f t="shared" si="35"/>
        <v>10.909000000000001</v>
      </c>
      <c r="M295" s="159">
        <f t="shared" si="36"/>
        <v>10.0647</v>
      </c>
    </row>
    <row r="296" spans="1:13" s="63" customFormat="1" ht="16.5" customHeight="1" x14ac:dyDescent="0.2">
      <c r="A296" s="157">
        <f t="shared" si="37"/>
        <v>281</v>
      </c>
      <c r="B296" s="90">
        <f t="shared" si="30"/>
        <v>25.691671789224202</v>
      </c>
      <c r="C296" s="100">
        <v>27.82</v>
      </c>
      <c r="D296" s="101">
        <v>39420</v>
      </c>
      <c r="E296" s="107">
        <v>23508</v>
      </c>
      <c r="F296" s="94">
        <f t="shared" si="31"/>
        <v>18412.192241939123</v>
      </c>
      <c r="G296" s="95">
        <f t="shared" si="31"/>
        <v>10140.043134435657</v>
      </c>
      <c r="H296" s="96">
        <f t="shared" si="32"/>
        <v>9650.6555572146754</v>
      </c>
      <c r="I296" s="104">
        <f t="shared" si="33"/>
        <v>571.04470752749569</v>
      </c>
      <c r="J296" s="96">
        <v>305</v>
      </c>
      <c r="K296" s="98">
        <f t="shared" si="34"/>
        <v>39078.93564111695</v>
      </c>
      <c r="L296" s="158">
        <f t="shared" si="35"/>
        <v>10.9374</v>
      </c>
      <c r="M296" s="159">
        <f t="shared" si="36"/>
        <v>10.1006</v>
      </c>
    </row>
    <row r="297" spans="1:13" s="63" customFormat="1" ht="16.5" customHeight="1" x14ac:dyDescent="0.2">
      <c r="A297" s="157">
        <f t="shared" si="37"/>
        <v>282</v>
      </c>
      <c r="B297" s="90">
        <f t="shared" si="30"/>
        <v>25.716389399587399</v>
      </c>
      <c r="C297" s="100">
        <v>27.82</v>
      </c>
      <c r="D297" s="101">
        <v>39420</v>
      </c>
      <c r="E297" s="107">
        <v>23508</v>
      </c>
      <c r="F297" s="94">
        <f t="shared" si="31"/>
        <v>18394.495146647205</v>
      </c>
      <c r="G297" s="95">
        <f t="shared" si="31"/>
        <v>10140.043134435657</v>
      </c>
      <c r="H297" s="96">
        <f t="shared" si="32"/>
        <v>9644.6739390060047</v>
      </c>
      <c r="I297" s="104">
        <f t="shared" si="33"/>
        <v>570.69076562165719</v>
      </c>
      <c r="J297" s="96">
        <v>305</v>
      </c>
      <c r="K297" s="98">
        <f t="shared" si="34"/>
        <v>39054.90298571052</v>
      </c>
      <c r="L297" s="158">
        <f t="shared" si="35"/>
        <v>10.9658</v>
      </c>
      <c r="M297" s="159">
        <f t="shared" si="36"/>
        <v>10.1366</v>
      </c>
    </row>
    <row r="298" spans="1:13" s="63" customFormat="1" ht="16.5" customHeight="1" x14ac:dyDescent="0.2">
      <c r="A298" s="157">
        <f t="shared" si="37"/>
        <v>283</v>
      </c>
      <c r="B298" s="90">
        <f t="shared" si="30"/>
        <v>25.741019513801653</v>
      </c>
      <c r="C298" s="100">
        <v>27.82</v>
      </c>
      <c r="D298" s="101">
        <v>39420</v>
      </c>
      <c r="E298" s="107">
        <v>23508</v>
      </c>
      <c r="F298" s="94">
        <f t="shared" si="31"/>
        <v>18376.89450281363</v>
      </c>
      <c r="G298" s="95">
        <f t="shared" si="31"/>
        <v>10140.043134435657</v>
      </c>
      <c r="H298" s="96">
        <f t="shared" si="32"/>
        <v>9638.7249213902578</v>
      </c>
      <c r="I298" s="104">
        <f t="shared" si="33"/>
        <v>570.33875274498575</v>
      </c>
      <c r="J298" s="96">
        <v>305</v>
      </c>
      <c r="K298" s="98">
        <f t="shared" si="34"/>
        <v>39031.001311384527</v>
      </c>
      <c r="L298" s="158">
        <f t="shared" si="35"/>
        <v>10.9941</v>
      </c>
      <c r="M298" s="159">
        <f t="shared" si="36"/>
        <v>10.172499999999999</v>
      </c>
    </row>
    <row r="299" spans="1:13" s="63" customFormat="1" ht="16.5" customHeight="1" x14ac:dyDescent="0.2">
      <c r="A299" s="157">
        <f t="shared" si="37"/>
        <v>284</v>
      </c>
      <c r="B299" s="90">
        <f t="shared" si="30"/>
        <v>25.765562749125678</v>
      </c>
      <c r="C299" s="100">
        <v>27.82</v>
      </c>
      <c r="D299" s="101">
        <v>39420</v>
      </c>
      <c r="E299" s="107">
        <v>23508</v>
      </c>
      <c r="F299" s="94">
        <f t="shared" si="31"/>
        <v>18359.389414696638</v>
      </c>
      <c r="G299" s="95">
        <f t="shared" si="31"/>
        <v>10140.043134435657</v>
      </c>
      <c r="H299" s="96">
        <f t="shared" si="32"/>
        <v>9632.8082016067146</v>
      </c>
      <c r="I299" s="104">
        <f t="shared" si="33"/>
        <v>569.98865098264594</v>
      </c>
      <c r="J299" s="96">
        <v>305</v>
      </c>
      <c r="K299" s="98">
        <f t="shared" si="34"/>
        <v>39007.229401721655</v>
      </c>
      <c r="L299" s="158">
        <f t="shared" si="35"/>
        <v>11.022500000000001</v>
      </c>
      <c r="M299" s="159">
        <f t="shared" si="36"/>
        <v>10.208500000000001</v>
      </c>
    </row>
    <row r="300" spans="1:13" s="63" customFormat="1" ht="16.5" customHeight="1" x14ac:dyDescent="0.2">
      <c r="A300" s="157">
        <f t="shared" si="37"/>
        <v>285</v>
      </c>
      <c r="B300" s="90">
        <f t="shared" si="30"/>
        <v>25.790019716309274</v>
      </c>
      <c r="C300" s="100">
        <v>27.82</v>
      </c>
      <c r="D300" s="101">
        <v>39420</v>
      </c>
      <c r="E300" s="107">
        <v>23508</v>
      </c>
      <c r="F300" s="94">
        <f t="shared" si="31"/>
        <v>18341.978998211296</v>
      </c>
      <c r="G300" s="95">
        <f t="shared" si="31"/>
        <v>10140.043134435657</v>
      </c>
      <c r="H300" s="96">
        <f t="shared" si="32"/>
        <v>9626.92348083467</v>
      </c>
      <c r="I300" s="104">
        <f t="shared" si="33"/>
        <v>569.6404426529391</v>
      </c>
      <c r="J300" s="96">
        <v>305</v>
      </c>
      <c r="K300" s="98">
        <f t="shared" si="34"/>
        <v>38983.586056134569</v>
      </c>
      <c r="L300" s="158">
        <f t="shared" si="35"/>
        <v>11.050800000000001</v>
      </c>
      <c r="M300" s="159">
        <f t="shared" si="36"/>
        <v>10.244400000000001</v>
      </c>
    </row>
    <row r="301" spans="1:13" s="63" customFormat="1" ht="16.5" customHeight="1" x14ac:dyDescent="0.2">
      <c r="A301" s="157">
        <f t="shared" si="37"/>
        <v>286</v>
      </c>
      <c r="B301" s="90">
        <f t="shared" si="30"/>
        <v>25.814391019684535</v>
      </c>
      <c r="C301" s="100">
        <v>27.82</v>
      </c>
      <c r="D301" s="101">
        <v>39420</v>
      </c>
      <c r="E301" s="107">
        <v>23508</v>
      </c>
      <c r="F301" s="94">
        <f t="shared" si="31"/>
        <v>18324.662380735132</v>
      </c>
      <c r="G301" s="95">
        <f t="shared" si="31"/>
        <v>10140.043134435657</v>
      </c>
      <c r="H301" s="96">
        <f t="shared" si="32"/>
        <v>9621.0704641277262</v>
      </c>
      <c r="I301" s="104">
        <f t="shared" si="33"/>
        <v>569.29411030341578</v>
      </c>
      <c r="J301" s="96">
        <v>305</v>
      </c>
      <c r="K301" s="98">
        <f t="shared" si="34"/>
        <v>38960.070089601933</v>
      </c>
      <c r="L301" s="158">
        <f t="shared" si="35"/>
        <v>11.0791</v>
      </c>
      <c r="M301" s="159">
        <f t="shared" si="36"/>
        <v>10.2804</v>
      </c>
    </row>
    <row r="302" spans="1:13" s="63" customFormat="1" ht="16.5" customHeight="1" x14ac:dyDescent="0.2">
      <c r="A302" s="157">
        <f t="shared" si="37"/>
        <v>287</v>
      </c>
      <c r="B302" s="90">
        <f t="shared" si="30"/>
        <v>25.838677257255448</v>
      </c>
      <c r="C302" s="100">
        <v>27.82</v>
      </c>
      <c r="D302" s="101">
        <v>39420</v>
      </c>
      <c r="E302" s="107">
        <v>23508</v>
      </c>
      <c r="F302" s="94">
        <f t="shared" si="31"/>
        <v>18307.438700917686</v>
      </c>
      <c r="G302" s="95">
        <f t="shared" si="31"/>
        <v>10140.043134435657</v>
      </c>
      <c r="H302" s="96">
        <f t="shared" si="32"/>
        <v>9615.2488603494276</v>
      </c>
      <c r="I302" s="104">
        <f t="shared" si="33"/>
        <v>568.94963670706682</v>
      </c>
      <c r="J302" s="96">
        <v>305</v>
      </c>
      <c r="K302" s="98">
        <f t="shared" si="34"/>
        <v>38936.680332409836</v>
      </c>
      <c r="L302" s="158">
        <f t="shared" si="35"/>
        <v>11.1074</v>
      </c>
      <c r="M302" s="159">
        <f t="shared" si="36"/>
        <v>10.3163</v>
      </c>
    </row>
    <row r="303" spans="1:13" s="63" customFormat="1" ht="16.5" customHeight="1" x14ac:dyDescent="0.2">
      <c r="A303" s="157">
        <f t="shared" si="37"/>
        <v>288</v>
      </c>
      <c r="B303" s="90">
        <f t="shared" si="30"/>
        <v>25.862879020785918</v>
      </c>
      <c r="C303" s="100">
        <v>27.82</v>
      </c>
      <c r="D303" s="101">
        <v>39420</v>
      </c>
      <c r="E303" s="107">
        <v>23508</v>
      </c>
      <c r="F303" s="94">
        <f t="shared" si="31"/>
        <v>18290.307108493962</v>
      </c>
      <c r="G303" s="95">
        <f t="shared" si="31"/>
        <v>10140.043134435657</v>
      </c>
      <c r="H303" s="96">
        <f t="shared" si="32"/>
        <v>9609.4583821102115</v>
      </c>
      <c r="I303" s="104">
        <f t="shared" si="33"/>
        <v>568.6070048585924</v>
      </c>
      <c r="J303" s="96">
        <v>305</v>
      </c>
      <c r="K303" s="98">
        <f t="shared" si="34"/>
        <v>38913.415629898424</v>
      </c>
      <c r="L303" s="158">
        <f t="shared" si="35"/>
        <v>11.1357</v>
      </c>
      <c r="M303" s="159">
        <f t="shared" si="36"/>
        <v>10.3523</v>
      </c>
    </row>
    <row r="304" spans="1:13" s="63" customFormat="1" ht="16.5" customHeight="1" x14ac:dyDescent="0.2">
      <c r="A304" s="157">
        <f t="shared" si="37"/>
        <v>289</v>
      </c>
      <c r="B304" s="90">
        <f t="shared" si="30"/>
        <v>25.886996895886305</v>
      </c>
      <c r="C304" s="100">
        <v>27.82</v>
      </c>
      <c r="D304" s="101">
        <v>39420</v>
      </c>
      <c r="E304" s="107">
        <v>23508</v>
      </c>
      <c r="F304" s="94">
        <f t="shared" si="31"/>
        <v>18273.26676410158</v>
      </c>
      <c r="G304" s="95">
        <f t="shared" si="31"/>
        <v>10140.043134435657</v>
      </c>
      <c r="H304" s="96">
        <f t="shared" si="32"/>
        <v>9603.6987457055839</v>
      </c>
      <c r="I304" s="104">
        <f t="shared" si="33"/>
        <v>568.26619797074466</v>
      </c>
      <c r="J304" s="96">
        <v>305</v>
      </c>
      <c r="K304" s="98">
        <f t="shared" si="34"/>
        <v>38890.274842213563</v>
      </c>
      <c r="L304" s="158">
        <f t="shared" si="35"/>
        <v>11.1639</v>
      </c>
      <c r="M304" s="159">
        <f t="shared" si="36"/>
        <v>10.388199999999999</v>
      </c>
    </row>
    <row r="305" spans="1:13" s="63" customFormat="1" ht="16.5" customHeight="1" x14ac:dyDescent="0.2">
      <c r="A305" s="105">
        <f t="shared" si="37"/>
        <v>290</v>
      </c>
      <c r="B305" s="90">
        <f t="shared" si="30"/>
        <v>25.911031462098457</v>
      </c>
      <c r="C305" s="100">
        <v>27.82</v>
      </c>
      <c r="D305" s="101">
        <v>39420</v>
      </c>
      <c r="E305" s="107">
        <v>23508</v>
      </c>
      <c r="F305" s="94">
        <f t="shared" si="31"/>
        <v>18256.316839101622</v>
      </c>
      <c r="G305" s="95">
        <f t="shared" si="31"/>
        <v>10140.043134435657</v>
      </c>
      <c r="H305" s="96">
        <f t="shared" si="32"/>
        <v>9597.9696710555982</v>
      </c>
      <c r="I305" s="104">
        <f t="shared" si="33"/>
        <v>567.92719947074556</v>
      </c>
      <c r="J305" s="96">
        <v>305</v>
      </c>
      <c r="K305" s="98">
        <f t="shared" si="34"/>
        <v>38867.256844063617</v>
      </c>
      <c r="L305" s="158">
        <f t="shared" si="35"/>
        <v>11.1921</v>
      </c>
      <c r="M305" s="159">
        <f t="shared" si="36"/>
        <v>10.424200000000001</v>
      </c>
    </row>
    <row r="306" spans="1:13" s="63" customFormat="1" ht="16.5" customHeight="1" x14ac:dyDescent="0.2">
      <c r="A306" s="157">
        <f t="shared" si="37"/>
        <v>291</v>
      </c>
      <c r="B306" s="90">
        <f t="shared" si="30"/>
        <v>25.934983292979247</v>
      </c>
      <c r="C306" s="100">
        <v>27.82</v>
      </c>
      <c r="D306" s="101">
        <v>39420</v>
      </c>
      <c r="E306" s="107">
        <v>23508</v>
      </c>
      <c r="F306" s="94">
        <f t="shared" si="31"/>
        <v>18239.456515403064</v>
      </c>
      <c r="G306" s="95">
        <f t="shared" si="31"/>
        <v>10140.043134435657</v>
      </c>
      <c r="H306" s="96">
        <f t="shared" si="32"/>
        <v>9592.270881645487</v>
      </c>
      <c r="I306" s="104">
        <f t="shared" si="33"/>
        <v>567.58999299677441</v>
      </c>
      <c r="J306" s="96">
        <v>305</v>
      </c>
      <c r="K306" s="98">
        <f t="shared" si="34"/>
        <v>38844.360524480973</v>
      </c>
      <c r="L306" s="158">
        <f t="shared" si="35"/>
        <v>11.2204</v>
      </c>
      <c r="M306" s="159">
        <f t="shared" si="36"/>
        <v>10.460100000000001</v>
      </c>
    </row>
    <row r="307" spans="1:13" s="63" customFormat="1" ht="16.5" customHeight="1" x14ac:dyDescent="0.2">
      <c r="A307" s="157">
        <f t="shared" si="37"/>
        <v>292</v>
      </c>
      <c r="B307" s="90">
        <f t="shared" si="30"/>
        <v>25.958852956182703</v>
      </c>
      <c r="C307" s="100">
        <v>27.82</v>
      </c>
      <c r="D307" s="101">
        <v>39420</v>
      </c>
      <c r="E307" s="107">
        <v>23508</v>
      </c>
      <c r="F307" s="94">
        <f t="shared" si="31"/>
        <v>18222.684985290714</v>
      </c>
      <c r="G307" s="95">
        <f t="shared" si="31"/>
        <v>10140.043134435657</v>
      </c>
      <c r="H307" s="96">
        <f t="shared" si="32"/>
        <v>9586.6021044675126</v>
      </c>
      <c r="I307" s="104">
        <f t="shared" si="33"/>
        <v>567.25456239452751</v>
      </c>
      <c r="J307" s="96">
        <v>305</v>
      </c>
      <c r="K307" s="98">
        <f t="shared" si="34"/>
        <v>38821.584786588413</v>
      </c>
      <c r="L307" s="158">
        <f t="shared" si="35"/>
        <v>11.2486</v>
      </c>
      <c r="M307" s="159">
        <f t="shared" si="36"/>
        <v>10.496</v>
      </c>
    </row>
    <row r="308" spans="1:13" s="63" customFormat="1" ht="16.5" customHeight="1" x14ac:dyDescent="0.2">
      <c r="A308" s="157">
        <f t="shared" si="37"/>
        <v>293</v>
      </c>
      <c r="B308" s="90">
        <f t="shared" si="30"/>
        <v>25.982641013540757</v>
      </c>
      <c r="C308" s="100">
        <v>27.82</v>
      </c>
      <c r="D308" s="101">
        <v>39420</v>
      </c>
      <c r="E308" s="107">
        <v>23508</v>
      </c>
      <c r="F308" s="94">
        <f t="shared" si="31"/>
        <v>18206.00145125651</v>
      </c>
      <c r="G308" s="95">
        <f t="shared" si="31"/>
        <v>10140.043134435657</v>
      </c>
      <c r="H308" s="96">
        <f t="shared" si="32"/>
        <v>9580.9630699639511</v>
      </c>
      <c r="I308" s="104">
        <f t="shared" si="33"/>
        <v>566.92089171384328</v>
      </c>
      <c r="J308" s="96">
        <v>305</v>
      </c>
      <c r="K308" s="98">
        <f t="shared" si="34"/>
        <v>38798.928547369964</v>
      </c>
      <c r="L308" s="158">
        <f t="shared" si="35"/>
        <v>11.2768</v>
      </c>
      <c r="M308" s="159">
        <f t="shared" si="36"/>
        <v>10.532</v>
      </c>
    </row>
    <row r="309" spans="1:13" s="63" customFormat="1" ht="16.5" customHeight="1" x14ac:dyDescent="0.2">
      <c r="A309" s="157">
        <f t="shared" si="37"/>
        <v>294</v>
      </c>
      <c r="B309" s="90">
        <f t="shared" si="30"/>
        <v>26.00634802114255</v>
      </c>
      <c r="C309" s="100">
        <v>27.82</v>
      </c>
      <c r="D309" s="101">
        <v>39420</v>
      </c>
      <c r="E309" s="107">
        <v>23508</v>
      </c>
      <c r="F309" s="94">
        <f t="shared" si="31"/>
        <v>18189.405125834262</v>
      </c>
      <c r="G309" s="95">
        <f t="shared" si="31"/>
        <v>10140.043134435657</v>
      </c>
      <c r="H309" s="96">
        <f t="shared" si="32"/>
        <v>9575.3535119712324</v>
      </c>
      <c r="I309" s="104">
        <f t="shared" si="33"/>
        <v>566.58896520539838</v>
      </c>
      <c r="J309" s="96">
        <v>305</v>
      </c>
      <c r="K309" s="98">
        <f t="shared" si="34"/>
        <v>38776.390737446549</v>
      </c>
      <c r="L309" s="158">
        <f t="shared" si="35"/>
        <v>11.3049</v>
      </c>
      <c r="M309" s="159">
        <f t="shared" si="36"/>
        <v>10.5679</v>
      </c>
    </row>
    <row r="310" spans="1:13" s="63" customFormat="1" ht="16.5" customHeight="1" x14ac:dyDescent="0.2">
      <c r="A310" s="157">
        <f t="shared" si="37"/>
        <v>295</v>
      </c>
      <c r="B310" s="90">
        <f t="shared" si="30"/>
        <v>26.02997452941247</v>
      </c>
      <c r="C310" s="100">
        <v>27.82</v>
      </c>
      <c r="D310" s="101">
        <v>39420</v>
      </c>
      <c r="E310" s="107">
        <v>23508</v>
      </c>
      <c r="F310" s="94">
        <f t="shared" si="31"/>
        <v>18172.89523143752</v>
      </c>
      <c r="G310" s="95">
        <f t="shared" si="31"/>
        <v>10140.043134435657</v>
      </c>
      <c r="H310" s="96">
        <f t="shared" si="32"/>
        <v>9569.7731676651329</v>
      </c>
      <c r="I310" s="104">
        <f t="shared" si="33"/>
        <v>566.25876731746348</v>
      </c>
      <c r="J310" s="96">
        <v>305</v>
      </c>
      <c r="K310" s="98">
        <f t="shared" si="34"/>
        <v>38753.97030085577</v>
      </c>
      <c r="L310" s="158">
        <f t="shared" si="35"/>
        <v>11.3331</v>
      </c>
      <c r="M310" s="159">
        <f t="shared" si="36"/>
        <v>10.603899999999999</v>
      </c>
    </row>
    <row r="311" spans="1:13" s="63" customFormat="1" ht="16.5" customHeight="1" x14ac:dyDescent="0.2">
      <c r="A311" s="157">
        <f t="shared" si="37"/>
        <v>296</v>
      </c>
      <c r="B311" s="90">
        <f t="shared" si="30"/>
        <v>26.053521083186816</v>
      </c>
      <c r="C311" s="100">
        <v>27.82</v>
      </c>
      <c r="D311" s="101">
        <v>39420</v>
      </c>
      <c r="E311" s="107">
        <v>23508</v>
      </c>
      <c r="F311" s="94">
        <f t="shared" si="31"/>
        <v>18156.471000200738</v>
      </c>
      <c r="G311" s="95">
        <f t="shared" si="31"/>
        <v>10140.043134435657</v>
      </c>
      <c r="H311" s="96">
        <f t="shared" si="32"/>
        <v>9564.2217775071003</v>
      </c>
      <c r="I311" s="104">
        <f t="shared" si="33"/>
        <v>565.93028269272793</v>
      </c>
      <c r="J311" s="96">
        <v>305</v>
      </c>
      <c r="K311" s="98">
        <f t="shared" si="34"/>
        <v>38731.666194836231</v>
      </c>
      <c r="L311" s="158">
        <f t="shared" si="35"/>
        <v>11.3612</v>
      </c>
      <c r="M311" s="159">
        <f t="shared" si="36"/>
        <v>10.639799999999999</v>
      </c>
    </row>
    <row r="312" spans="1:13" s="63" customFormat="1" ht="16.5" customHeight="1" x14ac:dyDescent="0.2">
      <c r="A312" s="157">
        <f t="shared" si="37"/>
        <v>297</v>
      </c>
      <c r="B312" s="90">
        <f t="shared" ref="B312:B365" si="38">6.958*LN(A312)-13.54</f>
        <v>26.076988221789186</v>
      </c>
      <c r="C312" s="100">
        <v>27.82</v>
      </c>
      <c r="D312" s="101">
        <v>39420</v>
      </c>
      <c r="E312" s="107">
        <v>23508</v>
      </c>
      <c r="F312" s="94">
        <f t="shared" si="31"/>
        <v>18140.131673823485</v>
      </c>
      <c r="G312" s="95">
        <f t="shared" si="31"/>
        <v>10140.043134435657</v>
      </c>
      <c r="H312" s="96">
        <f t="shared" si="32"/>
        <v>9558.6990851915889</v>
      </c>
      <c r="I312" s="104">
        <f t="shared" si="33"/>
        <v>565.60349616518295</v>
      </c>
      <c r="J312" s="96">
        <v>305</v>
      </c>
      <c r="K312" s="98">
        <f t="shared" si="34"/>
        <v>38709.477389615917</v>
      </c>
      <c r="L312" s="158">
        <f t="shared" si="35"/>
        <v>11.3894</v>
      </c>
      <c r="M312" s="159">
        <f t="shared" si="36"/>
        <v>10.675800000000001</v>
      </c>
    </row>
    <row r="313" spans="1:13" s="63" customFormat="1" ht="16.5" customHeight="1" x14ac:dyDescent="0.2">
      <c r="A313" s="157">
        <f t="shared" si="37"/>
        <v>298</v>
      </c>
      <c r="B313" s="90">
        <f t="shared" si="38"/>
        <v>26.100376479104604</v>
      </c>
      <c r="C313" s="100">
        <v>27.82</v>
      </c>
      <c r="D313" s="101">
        <v>39420</v>
      </c>
      <c r="E313" s="107">
        <v>23508</v>
      </c>
      <c r="F313" s="94">
        <f t="shared" si="31"/>
        <v>18123.876503417705</v>
      </c>
      <c r="G313" s="95">
        <f t="shared" si="31"/>
        <v>10140.043134435657</v>
      </c>
      <c r="H313" s="96">
        <f t="shared" si="32"/>
        <v>9553.2048375944341</v>
      </c>
      <c r="I313" s="104">
        <f t="shared" si="33"/>
        <v>565.27839275706719</v>
      </c>
      <c r="J313" s="96">
        <v>305</v>
      </c>
      <c r="K313" s="98">
        <f t="shared" si="34"/>
        <v>38687.402868204867</v>
      </c>
      <c r="L313" s="158">
        <f t="shared" si="35"/>
        <v>11.4175</v>
      </c>
      <c r="M313" s="159">
        <f t="shared" si="36"/>
        <v>10.7117</v>
      </c>
    </row>
    <row r="314" spans="1:13" s="63" customFormat="1" ht="16.5" customHeight="1" x14ac:dyDescent="0.2">
      <c r="A314" s="157">
        <f t="shared" si="37"/>
        <v>299</v>
      </c>
      <c r="B314" s="90">
        <f t="shared" si="38"/>
        <v>26.123686383652398</v>
      </c>
      <c r="C314" s="100">
        <v>27.82</v>
      </c>
      <c r="D314" s="101">
        <v>39420</v>
      </c>
      <c r="E314" s="107">
        <v>23508</v>
      </c>
      <c r="F314" s="94">
        <f t="shared" si="31"/>
        <v>18107.704749357945</v>
      </c>
      <c r="G314" s="95">
        <f t="shared" si="31"/>
        <v>10140.043134435657</v>
      </c>
      <c r="H314" s="96">
        <f t="shared" si="32"/>
        <v>9547.7387847222362</v>
      </c>
      <c r="I314" s="104">
        <f t="shared" si="33"/>
        <v>564.95495767587204</v>
      </c>
      <c r="J314" s="96">
        <v>305</v>
      </c>
      <c r="K314" s="98">
        <f t="shared" si="34"/>
        <v>38665.441626191707</v>
      </c>
      <c r="L314" s="158">
        <f t="shared" si="35"/>
        <v>11.445600000000001</v>
      </c>
      <c r="M314" s="159">
        <f t="shared" si="36"/>
        <v>10.7477</v>
      </c>
    </row>
    <row r="315" spans="1:13" s="63" customFormat="1" ht="16.5" customHeight="1" x14ac:dyDescent="0.2">
      <c r="A315" s="105">
        <f t="shared" si="37"/>
        <v>300</v>
      </c>
      <c r="B315" s="90">
        <f t="shared" si="38"/>
        <v>26.146918458657851</v>
      </c>
      <c r="C315" s="100">
        <v>27.82</v>
      </c>
      <c r="D315" s="101">
        <v>39420</v>
      </c>
      <c r="E315" s="107">
        <v>23508</v>
      </c>
      <c r="F315" s="94">
        <f t="shared" si="31"/>
        <v>18091.615681134521</v>
      </c>
      <c r="G315" s="95">
        <f t="shared" si="31"/>
        <v>10140.043134435657</v>
      </c>
      <c r="H315" s="96">
        <f t="shared" si="32"/>
        <v>9542.3006796627178</v>
      </c>
      <c r="I315" s="104">
        <f t="shared" si="33"/>
        <v>564.63317631140353</v>
      </c>
      <c r="J315" s="96">
        <v>305</v>
      </c>
      <c r="K315" s="98">
        <f t="shared" si="34"/>
        <v>38643.592671544298</v>
      </c>
      <c r="L315" s="158">
        <f t="shared" si="35"/>
        <v>11.473599999999999</v>
      </c>
      <c r="M315" s="159">
        <f t="shared" si="36"/>
        <v>10.7836</v>
      </c>
    </row>
    <row r="316" spans="1:13" s="63" customFormat="1" ht="16.5" customHeight="1" x14ac:dyDescent="0.2">
      <c r="A316" s="157">
        <f t="shared" si="37"/>
        <v>301</v>
      </c>
      <c r="B316" s="90">
        <f t="shared" si="38"/>
        <v>26.170073222122674</v>
      </c>
      <c r="C316" s="100">
        <v>27.82</v>
      </c>
      <c r="D316" s="101">
        <v>39420</v>
      </c>
      <c r="E316" s="107">
        <v>23508</v>
      </c>
      <c r="F316" s="94">
        <f t="shared" si="31"/>
        <v>18075.608577209448</v>
      </c>
      <c r="G316" s="95">
        <f t="shared" si="31"/>
        <v>10140.043134435657</v>
      </c>
      <c r="H316" s="96">
        <f t="shared" si="32"/>
        <v>9536.890278536046</v>
      </c>
      <c r="I316" s="104">
        <f t="shared" si="33"/>
        <v>564.31303423290217</v>
      </c>
      <c r="J316" s="96">
        <v>305</v>
      </c>
      <c r="K316" s="98">
        <f t="shared" si="34"/>
        <v>38621.855024414057</v>
      </c>
      <c r="L316" s="158">
        <f t="shared" si="35"/>
        <v>11.5017</v>
      </c>
      <c r="M316" s="159">
        <f t="shared" si="36"/>
        <v>10.819599999999999</v>
      </c>
    </row>
    <row r="317" spans="1:13" s="63" customFormat="1" ht="16.5" customHeight="1" x14ac:dyDescent="0.2">
      <c r="A317" s="157">
        <f t="shared" si="37"/>
        <v>302</v>
      </c>
      <c r="B317" s="90">
        <f t="shared" si="38"/>
        <v>26.193151186894347</v>
      </c>
      <c r="C317" s="100">
        <v>27.82</v>
      </c>
      <c r="D317" s="106">
        <v>39420</v>
      </c>
      <c r="E317" s="107">
        <v>23508</v>
      </c>
      <c r="F317" s="94">
        <f t="shared" si="31"/>
        <v>18059.682724875191</v>
      </c>
      <c r="G317" s="95">
        <f t="shared" si="31"/>
        <v>10140.043134435657</v>
      </c>
      <c r="H317" s="96">
        <f t="shared" si="32"/>
        <v>9531.5073404470659</v>
      </c>
      <c r="I317" s="104">
        <f t="shared" si="33"/>
        <v>563.99451718621697</v>
      </c>
      <c r="J317" s="96">
        <v>305</v>
      </c>
      <c r="K317" s="98">
        <f t="shared" si="34"/>
        <v>38600.227716944137</v>
      </c>
      <c r="L317" s="158">
        <f t="shared" si="35"/>
        <v>11.5297</v>
      </c>
      <c r="M317" s="159">
        <f t="shared" si="36"/>
        <v>10.855499999999999</v>
      </c>
    </row>
    <row r="318" spans="1:13" s="63" customFormat="1" ht="16.5" customHeight="1" x14ac:dyDescent="0.2">
      <c r="A318" s="157">
        <f t="shared" si="37"/>
        <v>303</v>
      </c>
      <c r="B318" s="90">
        <f t="shared" si="38"/>
        <v>26.216152860734191</v>
      </c>
      <c r="C318" s="100">
        <v>27.82</v>
      </c>
      <c r="D318" s="106">
        <v>39420</v>
      </c>
      <c r="E318" s="107">
        <v>23508</v>
      </c>
      <c r="F318" s="94">
        <f t="shared" si="31"/>
        <v>18043.837420116128</v>
      </c>
      <c r="G318" s="95">
        <f t="shared" si="31"/>
        <v>10140.043134435657</v>
      </c>
      <c r="H318" s="96">
        <f t="shared" si="32"/>
        <v>9526.1516274385012</v>
      </c>
      <c r="I318" s="104">
        <f t="shared" si="33"/>
        <v>563.67761109103571</v>
      </c>
      <c r="J318" s="96">
        <v>305</v>
      </c>
      <c r="K318" s="98">
        <f t="shared" si="34"/>
        <v>38578.709793081318</v>
      </c>
      <c r="L318" s="158">
        <f t="shared" si="35"/>
        <v>11.5578</v>
      </c>
      <c r="M318" s="159">
        <f t="shared" si="36"/>
        <v>10.891400000000001</v>
      </c>
    </row>
    <row r="319" spans="1:13" s="63" customFormat="1" ht="16.5" customHeight="1" x14ac:dyDescent="0.2">
      <c r="A319" s="157">
        <f t="shared" si="37"/>
        <v>304</v>
      </c>
      <c r="B319" s="90">
        <f t="shared" si="38"/>
        <v>26.239078746384493</v>
      </c>
      <c r="C319" s="100">
        <v>27.82</v>
      </c>
      <c r="D319" s="101">
        <v>39420</v>
      </c>
      <c r="E319" s="107">
        <v>23508</v>
      </c>
      <c r="F319" s="94">
        <f t="shared" si="31"/>
        <v>18028.071967472588</v>
      </c>
      <c r="G319" s="95">
        <f t="shared" si="31"/>
        <v>10140.043134435657</v>
      </c>
      <c r="H319" s="96">
        <f t="shared" si="32"/>
        <v>9520.8229044449872</v>
      </c>
      <c r="I319" s="104">
        <f t="shared" si="33"/>
        <v>563.3623020381649</v>
      </c>
      <c r="J319" s="96">
        <v>305</v>
      </c>
      <c r="K319" s="98">
        <f t="shared" si="34"/>
        <v>38557.300308391394</v>
      </c>
      <c r="L319" s="158">
        <f t="shared" si="35"/>
        <v>11.585800000000001</v>
      </c>
      <c r="M319" s="159">
        <f t="shared" si="36"/>
        <v>10.9274</v>
      </c>
    </row>
    <row r="320" spans="1:13" s="63" customFormat="1" ht="16.5" customHeight="1" x14ac:dyDescent="0.2">
      <c r="A320" s="157">
        <f t="shared" si="37"/>
        <v>305</v>
      </c>
      <c r="B320" s="90">
        <f t="shared" si="38"/>
        <v>26.261929341634371</v>
      </c>
      <c r="C320" s="100">
        <v>27.82</v>
      </c>
      <c r="D320" s="101">
        <v>39420</v>
      </c>
      <c r="E320" s="107">
        <v>23508</v>
      </c>
      <c r="F320" s="94">
        <f t="shared" si="31"/>
        <v>18012.385679907591</v>
      </c>
      <c r="G320" s="95">
        <f t="shared" si="31"/>
        <v>10140.043134435657</v>
      </c>
      <c r="H320" s="96">
        <f t="shared" si="32"/>
        <v>9515.5209392480174</v>
      </c>
      <c r="I320" s="104">
        <f t="shared" si="33"/>
        <v>563.048576286865</v>
      </c>
      <c r="J320" s="96">
        <v>305</v>
      </c>
      <c r="K320" s="98">
        <f t="shared" si="34"/>
        <v>38535.99832987813</v>
      </c>
      <c r="L320" s="158">
        <f t="shared" si="35"/>
        <v>11.613799999999999</v>
      </c>
      <c r="M320" s="159">
        <f t="shared" si="36"/>
        <v>10.9633</v>
      </c>
    </row>
    <row r="321" spans="1:13" s="63" customFormat="1" ht="16.5" customHeight="1" x14ac:dyDescent="0.2">
      <c r="A321" s="157">
        <f t="shared" si="37"/>
        <v>306</v>
      </c>
      <c r="B321" s="90">
        <f t="shared" si="38"/>
        <v>26.28470513938467</v>
      </c>
      <c r="C321" s="100">
        <v>27.82</v>
      </c>
      <c r="D321" s="101">
        <v>39420</v>
      </c>
      <c r="E321" s="107">
        <v>23508</v>
      </c>
      <c r="F321" s="94">
        <f t="shared" si="31"/>
        <v>17996.777878676025</v>
      </c>
      <c r="G321" s="95">
        <f t="shared" si="31"/>
        <v>10140.043134435657</v>
      </c>
      <c r="H321" s="96">
        <f t="shared" si="32"/>
        <v>9510.245502431746</v>
      </c>
      <c r="I321" s="104">
        <f t="shared" si="33"/>
        <v>562.73642026223365</v>
      </c>
      <c r="J321" s="96">
        <v>305</v>
      </c>
      <c r="K321" s="98">
        <f t="shared" si="34"/>
        <v>38514.802935805659</v>
      </c>
      <c r="L321" s="158">
        <f t="shared" si="35"/>
        <v>11.6418</v>
      </c>
      <c r="M321" s="159">
        <f t="shared" si="36"/>
        <v>10.9993</v>
      </c>
    </row>
    <row r="322" spans="1:13" s="63" customFormat="1" ht="16.5" customHeight="1" x14ac:dyDescent="0.2">
      <c r="A322" s="157">
        <f t="shared" si="37"/>
        <v>307</v>
      </c>
      <c r="B322" s="90">
        <f t="shared" si="38"/>
        <v>26.307406627711714</v>
      </c>
      <c r="C322" s="100">
        <v>27.82</v>
      </c>
      <c r="D322" s="101">
        <v>39420</v>
      </c>
      <c r="E322" s="107">
        <v>23508</v>
      </c>
      <c r="F322" s="94">
        <f t="shared" si="31"/>
        <v>17981.247893196312</v>
      </c>
      <c r="G322" s="95">
        <f t="shared" si="31"/>
        <v>10140.043134435657</v>
      </c>
      <c r="H322" s="96">
        <f t="shared" si="32"/>
        <v>9504.9963673396032</v>
      </c>
      <c r="I322" s="104">
        <f t="shared" si="33"/>
        <v>562.42582055263938</v>
      </c>
      <c r="J322" s="96">
        <v>305</v>
      </c>
      <c r="K322" s="98">
        <f t="shared" si="34"/>
        <v>38493.713215524214</v>
      </c>
      <c r="L322" s="158">
        <f t="shared" si="35"/>
        <v>11.669700000000001</v>
      </c>
      <c r="M322" s="159">
        <f t="shared" si="36"/>
        <v>11.0352</v>
      </c>
    </row>
    <row r="323" spans="1:13" s="63" customFormat="1" ht="16.5" customHeight="1" x14ac:dyDescent="0.2">
      <c r="A323" s="157">
        <f t="shared" si="37"/>
        <v>308</v>
      </c>
      <c r="B323" s="90">
        <f t="shared" si="38"/>
        <v>26.330034289930133</v>
      </c>
      <c r="C323" s="100">
        <v>27.82</v>
      </c>
      <c r="D323" s="101">
        <v>39420</v>
      </c>
      <c r="E323" s="107">
        <v>23508</v>
      </c>
      <c r="F323" s="94">
        <f t="shared" si="31"/>
        <v>17965.795060924516</v>
      </c>
      <c r="G323" s="95">
        <f t="shared" si="31"/>
        <v>10140.043134435657</v>
      </c>
      <c r="H323" s="96">
        <f t="shared" si="32"/>
        <v>9499.7733100317364</v>
      </c>
      <c r="I323" s="104">
        <f t="shared" si="33"/>
        <v>562.11676390720345</v>
      </c>
      <c r="J323" s="96">
        <v>305</v>
      </c>
      <c r="K323" s="98">
        <f t="shared" si="34"/>
        <v>38472.728269299107</v>
      </c>
      <c r="L323" s="158">
        <f t="shared" si="35"/>
        <v>11.697699999999999</v>
      </c>
      <c r="M323" s="159">
        <f t="shared" si="36"/>
        <v>11.071199999999999</v>
      </c>
    </row>
    <row r="324" spans="1:13" s="63" customFormat="1" ht="16.5" customHeight="1" x14ac:dyDescent="0.2">
      <c r="A324" s="157">
        <f t="shared" si="37"/>
        <v>309</v>
      </c>
      <c r="B324" s="90">
        <f t="shared" si="38"/>
        <v>26.352588604654521</v>
      </c>
      <c r="C324" s="100">
        <v>27.82</v>
      </c>
      <c r="D324" s="101">
        <v>39420</v>
      </c>
      <c r="E324" s="107">
        <v>23508</v>
      </c>
      <c r="F324" s="94">
        <f t="shared" si="31"/>
        <v>17950.418727230823</v>
      </c>
      <c r="G324" s="95">
        <f t="shared" si="31"/>
        <v>10140.043134435657</v>
      </c>
      <c r="H324" s="96">
        <f t="shared" si="32"/>
        <v>9494.5761092432695</v>
      </c>
      <c r="I324" s="104">
        <f t="shared" si="33"/>
        <v>561.80923723332967</v>
      </c>
      <c r="J324" s="96">
        <v>305</v>
      </c>
      <c r="K324" s="98">
        <f t="shared" si="34"/>
        <v>38451.847208143074</v>
      </c>
      <c r="L324" s="158">
        <f t="shared" si="35"/>
        <v>11.7256</v>
      </c>
      <c r="M324" s="159">
        <f t="shared" si="36"/>
        <v>11.107100000000001</v>
      </c>
    </row>
    <row r="325" spans="1:13" s="63" customFormat="1" ht="16.5" customHeight="1" x14ac:dyDescent="0.2">
      <c r="A325" s="105">
        <f t="shared" si="37"/>
        <v>310</v>
      </c>
      <c r="B325" s="90">
        <f t="shared" si="38"/>
        <v>26.37507004586022</v>
      </c>
      <c r="C325" s="100">
        <v>27.82</v>
      </c>
      <c r="D325" s="101">
        <v>39420</v>
      </c>
      <c r="E325" s="107">
        <v>23508</v>
      </c>
      <c r="F325" s="94">
        <f t="shared" si="31"/>
        <v>17935.11824527827</v>
      </c>
      <c r="G325" s="95">
        <f t="shared" si="31"/>
        <v>10140.043134435657</v>
      </c>
      <c r="H325" s="96">
        <f t="shared" si="32"/>
        <v>9489.4045463433067</v>
      </c>
      <c r="I325" s="104">
        <f t="shared" si="33"/>
        <v>561.50322759427854</v>
      </c>
      <c r="J325" s="96">
        <v>305</v>
      </c>
      <c r="K325" s="98">
        <f t="shared" si="34"/>
        <v>38431.069153651515</v>
      </c>
      <c r="L325" s="158">
        <f t="shared" si="35"/>
        <v>11.753500000000001</v>
      </c>
      <c r="M325" s="159">
        <f t="shared" si="36"/>
        <v>11.1431</v>
      </c>
    </row>
    <row r="326" spans="1:13" s="63" customFormat="1" ht="16.5" customHeight="1" x14ac:dyDescent="0.2">
      <c r="A326" s="157">
        <f t="shared" si="37"/>
        <v>311</v>
      </c>
      <c r="B326" s="90">
        <f t="shared" si="38"/>
        <v>26.397479082943114</v>
      </c>
      <c r="C326" s="100">
        <v>27.82</v>
      </c>
      <c r="D326" s="101">
        <v>39420</v>
      </c>
      <c r="E326" s="107">
        <v>23508</v>
      </c>
      <c r="F326" s="94">
        <f t="shared" si="31"/>
        <v>17919.892975903807</v>
      </c>
      <c r="G326" s="95">
        <f t="shared" si="31"/>
        <v>10140.043134435657</v>
      </c>
      <c r="H326" s="96">
        <f t="shared" si="32"/>
        <v>9484.2584052947368</v>
      </c>
      <c r="I326" s="104">
        <f t="shared" si="33"/>
        <v>561.19872220678928</v>
      </c>
      <c r="J326" s="96">
        <v>305</v>
      </c>
      <c r="K326" s="98">
        <f t="shared" si="34"/>
        <v>38410.393237840988</v>
      </c>
      <c r="L326" s="158">
        <f t="shared" si="35"/>
        <v>11.7814</v>
      </c>
      <c r="M326" s="159">
        <f t="shared" si="36"/>
        <v>11.179</v>
      </c>
    </row>
    <row r="327" spans="1:13" s="63" customFormat="1" ht="16.5" customHeight="1" x14ac:dyDescent="0.2">
      <c r="A327" s="157">
        <f t="shared" si="37"/>
        <v>312</v>
      </c>
      <c r="B327" s="90">
        <f t="shared" si="38"/>
        <v>26.419816180778383</v>
      </c>
      <c r="C327" s="100">
        <v>27.82</v>
      </c>
      <c r="D327" s="101">
        <v>39420</v>
      </c>
      <c r="E327" s="107">
        <v>23508</v>
      </c>
      <c r="F327" s="94">
        <f t="shared" si="31"/>
        <v>17904.742287501533</v>
      </c>
      <c r="G327" s="95">
        <f t="shared" si="31"/>
        <v>10140.043134435657</v>
      </c>
      <c r="H327" s="96">
        <f t="shared" si="32"/>
        <v>9479.1374726147678</v>
      </c>
      <c r="I327" s="104">
        <f t="shared" si="33"/>
        <v>560.89570843874378</v>
      </c>
      <c r="J327" s="96">
        <v>305</v>
      </c>
      <c r="K327" s="98">
        <f t="shared" si="34"/>
        <v>38389.818602990701</v>
      </c>
      <c r="L327" s="158">
        <f t="shared" si="35"/>
        <v>11.8093</v>
      </c>
      <c r="M327" s="159">
        <f t="shared" si="36"/>
        <v>11.215</v>
      </c>
    </row>
    <row r="328" spans="1:13" s="63" customFormat="1" ht="16.5" customHeight="1" x14ac:dyDescent="0.2">
      <c r="A328" s="157">
        <f t="shared" si="37"/>
        <v>313</v>
      </c>
      <c r="B328" s="90">
        <f t="shared" si="38"/>
        <v>26.442081799778386</v>
      </c>
      <c r="C328" s="100">
        <v>27.82</v>
      </c>
      <c r="D328" s="101">
        <v>39420</v>
      </c>
      <c r="E328" s="107">
        <v>23508</v>
      </c>
      <c r="F328" s="94">
        <f t="shared" si="31"/>
        <v>17889.665555908105</v>
      </c>
      <c r="G328" s="95">
        <f t="shared" si="31"/>
        <v>10140.043134435657</v>
      </c>
      <c r="H328" s="96">
        <f t="shared" si="32"/>
        <v>9474.0415373361902</v>
      </c>
      <c r="I328" s="104">
        <f t="shared" si="33"/>
        <v>560.59417380687523</v>
      </c>
      <c r="J328" s="96">
        <v>305</v>
      </c>
      <c r="K328" s="98">
        <f t="shared" si="34"/>
        <v>38369.344401486822</v>
      </c>
      <c r="L328" s="158">
        <f t="shared" si="35"/>
        <v>11.837199999999999</v>
      </c>
      <c r="M328" s="159">
        <f t="shared" si="36"/>
        <v>11.2509</v>
      </c>
    </row>
    <row r="329" spans="1:13" s="63" customFormat="1" ht="16.5" customHeight="1" x14ac:dyDescent="0.2">
      <c r="A329" s="157">
        <f t="shared" si="37"/>
        <v>314</v>
      </c>
      <c r="B329" s="90">
        <f t="shared" si="38"/>
        <v>26.464276395949625</v>
      </c>
      <c r="C329" s="100">
        <v>27.82</v>
      </c>
      <c r="D329" s="101">
        <v>39420</v>
      </c>
      <c r="E329" s="107">
        <v>23508</v>
      </c>
      <c r="F329" s="94">
        <f t="shared" si="31"/>
        <v>17874.662164290236</v>
      </c>
      <c r="G329" s="95">
        <f t="shared" si="31"/>
        <v>10140.043134435657</v>
      </c>
      <c r="H329" s="96">
        <f t="shared" si="32"/>
        <v>9468.9703909693508</v>
      </c>
      <c r="I329" s="104">
        <f t="shared" si="33"/>
        <v>560.29410597451795</v>
      </c>
      <c r="J329" s="96">
        <v>305</v>
      </c>
      <c r="K329" s="98">
        <f t="shared" si="34"/>
        <v>38348.969795669764</v>
      </c>
      <c r="L329" s="158">
        <f t="shared" si="35"/>
        <v>11.8651</v>
      </c>
      <c r="M329" s="159">
        <f t="shared" si="36"/>
        <v>11.286799999999999</v>
      </c>
    </row>
    <row r="330" spans="1:13" s="63" customFormat="1" ht="16.5" customHeight="1" x14ac:dyDescent="0.2">
      <c r="A330" s="157">
        <f t="shared" si="37"/>
        <v>315</v>
      </c>
      <c r="B330" s="90">
        <f t="shared" si="38"/>
        <v>26.486400420948755</v>
      </c>
      <c r="C330" s="100">
        <v>27.82</v>
      </c>
      <c r="D330" s="101">
        <v>39420</v>
      </c>
      <c r="E330" s="107">
        <v>23508</v>
      </c>
      <c r="F330" s="94">
        <f t="shared" si="31"/>
        <v>17859.731503034323</v>
      </c>
      <c r="G330" s="95">
        <f t="shared" si="31"/>
        <v>10140.043134435657</v>
      </c>
      <c r="H330" s="96">
        <f t="shared" si="32"/>
        <v>9463.9238274648524</v>
      </c>
      <c r="I330" s="104">
        <f t="shared" si="33"/>
        <v>559.99549274939955</v>
      </c>
      <c r="J330" s="96">
        <v>305</v>
      </c>
      <c r="K330" s="98">
        <f t="shared" si="34"/>
        <v>38328.693957684227</v>
      </c>
      <c r="L330" s="158">
        <f t="shared" si="35"/>
        <v>11.892899999999999</v>
      </c>
      <c r="M330" s="159">
        <f t="shared" si="36"/>
        <v>11.322800000000001</v>
      </c>
    </row>
    <row r="331" spans="1:13" s="63" customFormat="1" ht="16.5" customHeight="1" x14ac:dyDescent="0.2">
      <c r="A331" s="157">
        <f t="shared" si="37"/>
        <v>316</v>
      </c>
      <c r="B331" s="90">
        <f t="shared" si="38"/>
        <v>26.508454322137737</v>
      </c>
      <c r="C331" s="100">
        <v>27.82</v>
      </c>
      <c r="D331" s="101">
        <v>39420</v>
      </c>
      <c r="E331" s="107">
        <v>23508</v>
      </c>
      <c r="F331" s="94">
        <f t="shared" si="31"/>
        <v>17844.872969638025</v>
      </c>
      <c r="G331" s="95">
        <f t="shared" si="31"/>
        <v>10140.043134435657</v>
      </c>
      <c r="H331" s="96">
        <f t="shared" si="32"/>
        <v>9458.9016431769032</v>
      </c>
      <c r="I331" s="104">
        <f t="shared" si="33"/>
        <v>559.69832208147363</v>
      </c>
      <c r="J331" s="96">
        <v>305</v>
      </c>
      <c r="K331" s="98">
        <f t="shared" si="34"/>
        <v>38308.516069332058</v>
      </c>
      <c r="L331" s="158">
        <f t="shared" si="35"/>
        <v>11.9207</v>
      </c>
      <c r="M331" s="159">
        <f t="shared" si="36"/>
        <v>11.358700000000001</v>
      </c>
    </row>
    <row r="332" spans="1:13" s="63" customFormat="1" ht="16.5" customHeight="1" x14ac:dyDescent="0.2">
      <c r="A332" s="157">
        <f t="shared" si="37"/>
        <v>317</v>
      </c>
      <c r="B332" s="90">
        <f t="shared" si="38"/>
        <v>26.530438542638116</v>
      </c>
      <c r="C332" s="100">
        <v>27.82</v>
      </c>
      <c r="D332" s="101">
        <v>39420</v>
      </c>
      <c r="E332" s="107">
        <v>23508</v>
      </c>
      <c r="F332" s="94">
        <f t="shared" si="31"/>
        <v>17830.0859686039</v>
      </c>
      <c r="G332" s="95">
        <f t="shared" si="31"/>
        <v>10140.043134435657</v>
      </c>
      <c r="H332" s="96">
        <f t="shared" si="32"/>
        <v>9453.9036368273701</v>
      </c>
      <c r="I332" s="104">
        <f t="shared" si="33"/>
        <v>559.40258206079113</v>
      </c>
      <c r="J332" s="96">
        <v>305</v>
      </c>
      <c r="K332" s="98">
        <f t="shared" si="34"/>
        <v>38288.435321927725</v>
      </c>
      <c r="L332" s="158">
        <f t="shared" si="35"/>
        <v>11.948499999999999</v>
      </c>
      <c r="M332" s="159">
        <f t="shared" si="36"/>
        <v>11.3947</v>
      </c>
    </row>
    <row r="333" spans="1:13" s="63" customFormat="1" ht="16.5" customHeight="1" x14ac:dyDescent="0.2">
      <c r="A333" s="157">
        <f t="shared" si="37"/>
        <v>318</v>
      </c>
      <c r="B333" s="90">
        <f t="shared" si="38"/>
        <v>26.552353521384475</v>
      </c>
      <c r="C333" s="100">
        <v>27.82</v>
      </c>
      <c r="D333" s="101">
        <v>39420</v>
      </c>
      <c r="E333" s="107">
        <v>23508</v>
      </c>
      <c r="F333" s="94">
        <f t="shared" si="31"/>
        <v>17815.369911334892</v>
      </c>
      <c r="G333" s="95">
        <f t="shared" si="31"/>
        <v>10140.043134435657</v>
      </c>
      <c r="H333" s="96">
        <f t="shared" si="32"/>
        <v>9448.9296094704441</v>
      </c>
      <c r="I333" s="104">
        <f t="shared" si="33"/>
        <v>559.10826091541094</v>
      </c>
      <c r="J333" s="96">
        <v>305</v>
      </c>
      <c r="K333" s="98">
        <f t="shared" si="34"/>
        <v>38268.450916156406</v>
      </c>
      <c r="L333" s="158">
        <f t="shared" si="35"/>
        <v>11.9763</v>
      </c>
      <c r="M333" s="159">
        <f t="shared" si="36"/>
        <v>11.4306</v>
      </c>
    </row>
    <row r="334" spans="1:13" s="63" customFormat="1" ht="16.5" customHeight="1" x14ac:dyDescent="0.2">
      <c r="A334" s="157">
        <f t="shared" si="37"/>
        <v>319</v>
      </c>
      <c r="B334" s="90">
        <f t="shared" si="38"/>
        <v>26.574199693176951</v>
      </c>
      <c r="C334" s="100">
        <v>27.82</v>
      </c>
      <c r="D334" s="101">
        <v>39420</v>
      </c>
      <c r="E334" s="107">
        <v>23508</v>
      </c>
      <c r="F334" s="94">
        <f t="shared" si="31"/>
        <v>17800.724216031806</v>
      </c>
      <c r="G334" s="95">
        <f t="shared" si="31"/>
        <v>10140.043134435657</v>
      </c>
      <c r="H334" s="96">
        <f t="shared" si="32"/>
        <v>9443.9793644580004</v>
      </c>
      <c r="I334" s="104">
        <f t="shared" si="33"/>
        <v>558.81534700934924</v>
      </c>
      <c r="J334" s="96">
        <v>305</v>
      </c>
      <c r="K334" s="98">
        <f t="shared" si="34"/>
        <v>38248.562061934805</v>
      </c>
      <c r="L334" s="158">
        <f t="shared" si="35"/>
        <v>12.004099999999999</v>
      </c>
      <c r="M334" s="159">
        <f t="shared" si="36"/>
        <v>11.4666</v>
      </c>
    </row>
    <row r="335" spans="1:13" s="63" customFormat="1" ht="16.5" customHeight="1" x14ac:dyDescent="0.2">
      <c r="A335" s="105">
        <f t="shared" si="37"/>
        <v>320</v>
      </c>
      <c r="B335" s="90">
        <f t="shared" si="38"/>
        <v>26.59597748873307</v>
      </c>
      <c r="C335" s="100">
        <v>27.82</v>
      </c>
      <c r="D335" s="101">
        <v>39420</v>
      </c>
      <c r="E335" s="107">
        <v>23508</v>
      </c>
      <c r="F335" s="94">
        <f t="shared" si="31"/>
        <v>17786.148307592575</v>
      </c>
      <c r="G335" s="95">
        <f t="shared" si="31"/>
        <v>10140.043134435657</v>
      </c>
      <c r="H335" s="96">
        <f t="shared" si="32"/>
        <v>9439.0527074055426</v>
      </c>
      <c r="I335" s="104">
        <f t="shared" si="33"/>
        <v>558.52382884056465</v>
      </c>
      <c r="J335" s="96">
        <v>305</v>
      </c>
      <c r="K335" s="98">
        <f t="shared" si="34"/>
        <v>38228.767978274343</v>
      </c>
      <c r="L335" s="158">
        <f t="shared" si="35"/>
        <v>12.0319</v>
      </c>
      <c r="M335" s="159">
        <f t="shared" si="36"/>
        <v>11.5025</v>
      </c>
    </row>
    <row r="336" spans="1:13" s="63" customFormat="1" ht="16.5" customHeight="1" x14ac:dyDescent="0.2">
      <c r="A336" s="157">
        <f t="shared" si="37"/>
        <v>321</v>
      </c>
      <c r="B336" s="90">
        <f t="shared" si="38"/>
        <v>26.617687334738655</v>
      </c>
      <c r="C336" s="100">
        <v>27.82</v>
      </c>
      <c r="D336" s="101">
        <v>39420</v>
      </c>
      <c r="E336" s="107">
        <v>23508</v>
      </c>
      <c r="F336" s="94">
        <f t="shared" si="31"/>
        <v>17771.641617513371</v>
      </c>
      <c r="G336" s="95">
        <f t="shared" si="31"/>
        <v>10140.043134435657</v>
      </c>
      <c r="H336" s="96">
        <f t="shared" si="32"/>
        <v>9434.1494461587699</v>
      </c>
      <c r="I336" s="104">
        <f t="shared" si="33"/>
        <v>558.2336950389805</v>
      </c>
      <c r="J336" s="96">
        <v>305</v>
      </c>
      <c r="K336" s="98">
        <f t="shared" si="34"/>
        <v>38209.067893146777</v>
      </c>
      <c r="L336" s="158">
        <f t="shared" si="35"/>
        <v>12.059699999999999</v>
      </c>
      <c r="M336" s="159">
        <f t="shared" si="36"/>
        <v>11.538500000000001</v>
      </c>
    </row>
    <row r="337" spans="1:13" s="63" customFormat="1" ht="16.5" customHeight="1" x14ac:dyDescent="0.2">
      <c r="A337" s="157">
        <f t="shared" si="37"/>
        <v>322</v>
      </c>
      <c r="B337" s="90">
        <f t="shared" si="38"/>
        <v>26.639329653897995</v>
      </c>
      <c r="C337" s="100">
        <v>27.82</v>
      </c>
      <c r="D337" s="101">
        <v>39420</v>
      </c>
      <c r="E337" s="107">
        <v>23508</v>
      </c>
      <c r="F337" s="94">
        <f t="shared" ref="F337:G365" si="39">12*(1/B337*D337)</f>
        <v>17757.203583791477</v>
      </c>
      <c r="G337" s="95">
        <f t="shared" si="39"/>
        <v>10140.043134435657</v>
      </c>
      <c r="H337" s="96">
        <f t="shared" si="32"/>
        <v>9429.2693907607718</v>
      </c>
      <c r="I337" s="104">
        <f t="shared" si="33"/>
        <v>557.94493436454275</v>
      </c>
      <c r="J337" s="96">
        <v>305</v>
      </c>
      <c r="K337" s="98">
        <f t="shared" si="34"/>
        <v>38189.46104335245</v>
      </c>
      <c r="L337" s="158">
        <f t="shared" si="35"/>
        <v>12.087400000000001</v>
      </c>
      <c r="M337" s="159">
        <f t="shared" si="36"/>
        <v>11.574400000000001</v>
      </c>
    </row>
    <row r="338" spans="1:13" s="63" customFormat="1" ht="16.5" customHeight="1" x14ac:dyDescent="0.2">
      <c r="A338" s="157">
        <f t="shared" si="37"/>
        <v>323</v>
      </c>
      <c r="B338" s="90">
        <f t="shared" si="38"/>
        <v>26.660904864983245</v>
      </c>
      <c r="C338" s="100">
        <v>27.82</v>
      </c>
      <c r="D338" s="101">
        <v>39420</v>
      </c>
      <c r="E338" s="107">
        <v>23508</v>
      </c>
      <c r="F338" s="94">
        <f t="shared" si="39"/>
        <v>17742.833650829925</v>
      </c>
      <c r="G338" s="95">
        <f t="shared" si="39"/>
        <v>10140.043134435657</v>
      </c>
      <c r="H338" s="96">
        <f t="shared" ref="H338:H365" si="40">(F338+G338)*33.8%</f>
        <v>9424.4123534197643</v>
      </c>
      <c r="I338" s="104">
        <f t="shared" ref="I338:I365" si="41">(F338+G338)*2%</f>
        <v>557.6575357053116</v>
      </c>
      <c r="J338" s="96">
        <v>305</v>
      </c>
      <c r="K338" s="98">
        <f t="shared" ref="K338:K365" si="42">SUM(F338:J338)</f>
        <v>38169.946674390652</v>
      </c>
      <c r="L338" s="158">
        <f t="shared" ref="L338:L365" si="43">ROUND(A338/B338,4)</f>
        <v>12.1151</v>
      </c>
      <c r="M338" s="159">
        <f t="shared" ref="M338:M365" si="44">ROUND(A338/C338,4)</f>
        <v>11.6104</v>
      </c>
    </row>
    <row r="339" spans="1:13" s="63" customFormat="1" ht="16.5" customHeight="1" x14ac:dyDescent="0.2">
      <c r="A339" s="157">
        <f t="shared" si="37"/>
        <v>324</v>
      </c>
      <c r="B339" s="90">
        <f t="shared" si="38"/>
        <v>26.682413382883027</v>
      </c>
      <c r="C339" s="100">
        <v>27.82</v>
      </c>
      <c r="D339" s="101">
        <v>39420</v>
      </c>
      <c r="E339" s="107">
        <v>23508</v>
      </c>
      <c r="F339" s="94">
        <f t="shared" si="39"/>
        <v>17728.531269343828</v>
      </c>
      <c r="G339" s="95">
        <f t="shared" si="39"/>
        <v>10140.043134435657</v>
      </c>
      <c r="H339" s="96">
        <f t="shared" si="40"/>
        <v>9419.5781484774652</v>
      </c>
      <c r="I339" s="104">
        <f t="shared" si="41"/>
        <v>557.3714880755897</v>
      </c>
      <c r="J339" s="96">
        <v>305</v>
      </c>
      <c r="K339" s="98">
        <f t="shared" si="42"/>
        <v>38150.524040332537</v>
      </c>
      <c r="L339" s="158">
        <f t="shared" si="43"/>
        <v>12.142799999999999</v>
      </c>
      <c r="M339" s="159">
        <f t="shared" si="44"/>
        <v>11.6463</v>
      </c>
    </row>
    <row r="340" spans="1:13" s="63" customFormat="1" ht="16.5" customHeight="1" x14ac:dyDescent="0.2">
      <c r="A340" s="157">
        <f t="shared" si="37"/>
        <v>325</v>
      </c>
      <c r="B340" s="90">
        <f t="shared" si="38"/>
        <v>26.703855618650316</v>
      </c>
      <c r="C340" s="100">
        <v>27.82</v>
      </c>
      <c r="D340" s="101">
        <v>39420</v>
      </c>
      <c r="E340" s="107">
        <v>23508</v>
      </c>
      <c r="F340" s="94">
        <f t="shared" si="39"/>
        <v>17714.295896268355</v>
      </c>
      <c r="G340" s="95">
        <f t="shared" si="39"/>
        <v>10140.043134435657</v>
      </c>
      <c r="H340" s="96">
        <f t="shared" si="40"/>
        <v>9414.766592377955</v>
      </c>
      <c r="I340" s="104">
        <f t="shared" si="41"/>
        <v>557.08678061408023</v>
      </c>
      <c r="J340" s="96">
        <v>305</v>
      </c>
      <c r="K340" s="98">
        <f t="shared" si="42"/>
        <v>38131.192403696048</v>
      </c>
      <c r="L340" s="158">
        <f t="shared" si="43"/>
        <v>12.170500000000001</v>
      </c>
      <c r="M340" s="159">
        <f t="shared" si="44"/>
        <v>11.6822</v>
      </c>
    </row>
    <row r="341" spans="1:13" s="63" customFormat="1" ht="16.5" customHeight="1" x14ac:dyDescent="0.2">
      <c r="A341" s="157">
        <f t="shared" si="37"/>
        <v>326</v>
      </c>
      <c r="B341" s="90">
        <f t="shared" si="38"/>
        <v>26.725231979549555</v>
      </c>
      <c r="C341" s="100">
        <v>27.82</v>
      </c>
      <c r="D341" s="101">
        <v>39420</v>
      </c>
      <c r="E341" s="107">
        <v>23508</v>
      </c>
      <c r="F341" s="94">
        <f t="shared" si="39"/>
        <v>17700.12699466839</v>
      </c>
      <c r="G341" s="95">
        <f t="shared" si="39"/>
        <v>10140.043134435657</v>
      </c>
      <c r="H341" s="96">
        <f t="shared" si="40"/>
        <v>9409.9775036371666</v>
      </c>
      <c r="I341" s="104">
        <f t="shared" si="41"/>
        <v>556.80340258208093</v>
      </c>
      <c r="J341" s="96">
        <v>305</v>
      </c>
      <c r="K341" s="98">
        <f t="shared" si="42"/>
        <v>38111.951035323291</v>
      </c>
      <c r="L341" s="158">
        <f t="shared" si="43"/>
        <v>12.1982</v>
      </c>
      <c r="M341" s="159">
        <f t="shared" si="44"/>
        <v>11.7182</v>
      </c>
    </row>
    <row r="342" spans="1:13" s="63" customFormat="1" ht="16.5" customHeight="1" x14ac:dyDescent="0.2">
      <c r="A342" s="157">
        <f t="shared" si="37"/>
        <v>327</v>
      </c>
      <c r="B342" s="90">
        <f t="shared" si="38"/>
        <v>26.746542869103088</v>
      </c>
      <c r="C342" s="100">
        <v>27.82</v>
      </c>
      <c r="D342" s="101">
        <v>39420</v>
      </c>
      <c r="E342" s="107">
        <v>23508</v>
      </c>
      <c r="F342" s="94">
        <f t="shared" si="39"/>
        <v>17686.02403364973</v>
      </c>
      <c r="G342" s="95">
        <f t="shared" si="39"/>
        <v>10140.043134435657</v>
      </c>
      <c r="H342" s="96">
        <f t="shared" si="40"/>
        <v>9405.2107028128594</v>
      </c>
      <c r="I342" s="104">
        <f t="shared" si="41"/>
        <v>556.52134336170775</v>
      </c>
      <c r="J342" s="96">
        <v>305</v>
      </c>
      <c r="K342" s="98">
        <f t="shared" si="42"/>
        <v>38092.799214259954</v>
      </c>
      <c r="L342" s="158">
        <f t="shared" si="43"/>
        <v>12.225899999999999</v>
      </c>
      <c r="M342" s="159">
        <f t="shared" si="44"/>
        <v>11.754099999999999</v>
      </c>
    </row>
    <row r="343" spans="1:13" s="63" customFormat="1" ht="16.5" customHeight="1" x14ac:dyDescent="0.2">
      <c r="A343" s="157">
        <f t="shared" si="37"/>
        <v>328</v>
      </c>
      <c r="B343" s="90">
        <f t="shared" si="38"/>
        <v>26.767788687136878</v>
      </c>
      <c r="C343" s="100">
        <v>27.82</v>
      </c>
      <c r="D343" s="101">
        <v>39420</v>
      </c>
      <c r="E343" s="107">
        <v>23508</v>
      </c>
      <c r="F343" s="94">
        <f t="shared" si="39"/>
        <v>17671.986488271887</v>
      </c>
      <c r="G343" s="95">
        <f t="shared" si="39"/>
        <v>10140.043134435657</v>
      </c>
      <c r="H343" s="96">
        <f t="shared" si="40"/>
        <v>9400.4660124751499</v>
      </c>
      <c r="I343" s="104">
        <f t="shared" si="41"/>
        <v>556.24059245415094</v>
      </c>
      <c r="J343" s="96">
        <v>305</v>
      </c>
      <c r="K343" s="98">
        <f t="shared" si="42"/>
        <v>38073.736227636851</v>
      </c>
      <c r="L343" s="158">
        <f t="shared" si="43"/>
        <v>12.253500000000001</v>
      </c>
      <c r="M343" s="159">
        <f t="shared" si="44"/>
        <v>11.790100000000001</v>
      </c>
    </row>
    <row r="344" spans="1:13" s="63" customFormat="1" ht="16.5" customHeight="1" x14ac:dyDescent="0.2">
      <c r="A344" s="157">
        <f t="shared" si="37"/>
        <v>329</v>
      </c>
      <c r="B344" s="90">
        <f t="shared" si="38"/>
        <v>26.788969829825461</v>
      </c>
      <c r="C344" s="100">
        <v>27.82</v>
      </c>
      <c r="D344" s="101">
        <v>39420</v>
      </c>
      <c r="E344" s="107">
        <v>23508</v>
      </c>
      <c r="F344" s="94">
        <f t="shared" si="39"/>
        <v>17658.013839462448</v>
      </c>
      <c r="G344" s="95">
        <f t="shared" si="39"/>
        <v>10140.043134435657</v>
      </c>
      <c r="H344" s="96">
        <f t="shared" si="40"/>
        <v>9395.7432571775589</v>
      </c>
      <c r="I344" s="104">
        <f t="shared" si="41"/>
        <v>555.96113947796209</v>
      </c>
      <c r="J344" s="96">
        <v>305</v>
      </c>
      <c r="K344" s="98">
        <f t="shared" si="42"/>
        <v>38054.761370553628</v>
      </c>
      <c r="L344" s="158">
        <f t="shared" si="43"/>
        <v>12.2812</v>
      </c>
      <c r="M344" s="159">
        <f t="shared" si="44"/>
        <v>11.826000000000001</v>
      </c>
    </row>
    <row r="345" spans="1:13" s="63" customFormat="1" ht="16.5" customHeight="1" x14ac:dyDescent="0.2">
      <c r="A345" s="105">
        <f t="shared" si="37"/>
        <v>330</v>
      </c>
      <c r="B345" s="90">
        <f t="shared" si="38"/>
        <v>26.810086689736337</v>
      </c>
      <c r="C345" s="100">
        <v>27.82</v>
      </c>
      <c r="D345" s="101">
        <v>39420</v>
      </c>
      <c r="E345" s="107">
        <v>23508</v>
      </c>
      <c r="F345" s="94">
        <f t="shared" si="39"/>
        <v>17644.105573932859</v>
      </c>
      <c r="G345" s="95">
        <f t="shared" si="39"/>
        <v>10140.043134435657</v>
      </c>
      <c r="H345" s="96">
        <f t="shared" si="40"/>
        <v>9391.0422634285569</v>
      </c>
      <c r="I345" s="104">
        <f t="shared" si="41"/>
        <v>555.68297416737028</v>
      </c>
      <c r="J345" s="96">
        <v>305</v>
      </c>
      <c r="K345" s="98">
        <f t="shared" si="42"/>
        <v>38035.873945964442</v>
      </c>
      <c r="L345" s="158">
        <f t="shared" si="43"/>
        <v>12.3088</v>
      </c>
      <c r="M345" s="159">
        <f t="shared" si="44"/>
        <v>11.862</v>
      </c>
    </row>
    <row r="346" spans="1:13" s="63" customFormat="1" ht="16.5" customHeight="1" x14ac:dyDescent="0.2">
      <c r="A346" s="157">
        <f t="shared" si="37"/>
        <v>331</v>
      </c>
      <c r="B346" s="90">
        <f t="shared" si="38"/>
        <v>26.831139655873606</v>
      </c>
      <c r="C346" s="100">
        <v>27.82</v>
      </c>
      <c r="D346" s="101">
        <v>39420</v>
      </c>
      <c r="E346" s="107">
        <v>23508</v>
      </c>
      <c r="F346" s="94">
        <f t="shared" si="39"/>
        <v>17630.261184095729</v>
      </c>
      <c r="G346" s="95">
        <f t="shared" si="39"/>
        <v>10140.043134435657</v>
      </c>
      <c r="H346" s="96">
        <f t="shared" si="40"/>
        <v>9386.3628596636081</v>
      </c>
      <c r="I346" s="104">
        <f t="shared" si="41"/>
        <v>555.4060863706278</v>
      </c>
      <c r="J346" s="96">
        <v>305</v>
      </c>
      <c r="K346" s="98">
        <f t="shared" si="42"/>
        <v>38017.073264565624</v>
      </c>
      <c r="L346" s="158">
        <f t="shared" si="43"/>
        <v>12.336399999999999</v>
      </c>
      <c r="M346" s="159">
        <f t="shared" si="44"/>
        <v>11.8979</v>
      </c>
    </row>
    <row r="347" spans="1:13" s="63" customFormat="1" ht="16.5" customHeight="1" x14ac:dyDescent="0.2">
      <c r="A347" s="157">
        <f t="shared" si="37"/>
        <v>332</v>
      </c>
      <c r="B347" s="90">
        <f t="shared" si="38"/>
        <v>26.852129113720927</v>
      </c>
      <c r="C347" s="100">
        <v>27.82</v>
      </c>
      <c r="D347" s="101">
        <v>39420</v>
      </c>
      <c r="E347" s="107">
        <v>23508</v>
      </c>
      <c r="F347" s="94">
        <f t="shared" si="39"/>
        <v>17616.480167983609</v>
      </c>
      <c r="G347" s="95">
        <f t="shared" si="39"/>
        <v>10140.043134435657</v>
      </c>
      <c r="H347" s="96">
        <f t="shared" si="40"/>
        <v>9381.704876217711</v>
      </c>
      <c r="I347" s="104">
        <f t="shared" si="41"/>
        <v>555.1304660483853</v>
      </c>
      <c r="J347" s="96">
        <v>305</v>
      </c>
      <c r="K347" s="98">
        <f t="shared" si="42"/>
        <v>37998.358644685359</v>
      </c>
      <c r="L347" s="158">
        <f t="shared" si="43"/>
        <v>12.364000000000001</v>
      </c>
      <c r="M347" s="159">
        <f t="shared" si="44"/>
        <v>11.9339</v>
      </c>
    </row>
    <row r="348" spans="1:13" s="63" customFormat="1" ht="16.5" customHeight="1" x14ac:dyDescent="0.2">
      <c r="A348" s="157">
        <f t="shared" si="37"/>
        <v>333</v>
      </c>
      <c r="B348" s="90">
        <f t="shared" si="38"/>
        <v>26.873055445283931</v>
      </c>
      <c r="C348" s="100">
        <v>27.82</v>
      </c>
      <c r="D348" s="101">
        <v>39420</v>
      </c>
      <c r="E348" s="107">
        <v>23508</v>
      </c>
      <c r="F348" s="94">
        <f t="shared" si="39"/>
        <v>17602.762029169106</v>
      </c>
      <c r="G348" s="95">
        <f t="shared" si="39"/>
        <v>10140.043134435657</v>
      </c>
      <c r="H348" s="96">
        <f t="shared" si="40"/>
        <v>9377.0681452984081</v>
      </c>
      <c r="I348" s="104">
        <f t="shared" si="41"/>
        <v>554.8561032720952</v>
      </c>
      <c r="J348" s="96">
        <v>305</v>
      </c>
      <c r="K348" s="98">
        <f t="shared" si="42"/>
        <v>37979.729412175264</v>
      </c>
      <c r="L348" s="158">
        <f t="shared" si="43"/>
        <v>12.3916</v>
      </c>
      <c r="M348" s="159">
        <f t="shared" si="44"/>
        <v>11.969799999999999</v>
      </c>
    </row>
    <row r="349" spans="1:13" s="63" customFormat="1" ht="16.5" customHeight="1" x14ac:dyDescent="0.2">
      <c r="A349" s="157">
        <f t="shared" si="37"/>
        <v>334</v>
      </c>
      <c r="B349" s="90">
        <f t="shared" si="38"/>
        <v>26.893919029131887</v>
      </c>
      <c r="C349" s="100">
        <v>27.82</v>
      </c>
      <c r="D349" s="101">
        <v>39420</v>
      </c>
      <c r="E349" s="107">
        <v>23508</v>
      </c>
      <c r="F349" s="94">
        <f t="shared" si="39"/>
        <v>17589.10627668642</v>
      </c>
      <c r="G349" s="95">
        <f t="shared" si="39"/>
        <v>10140.043134435657</v>
      </c>
      <c r="H349" s="96">
        <f t="shared" si="40"/>
        <v>9372.4525009592599</v>
      </c>
      <c r="I349" s="104">
        <f t="shared" si="41"/>
        <v>554.58298822244149</v>
      </c>
      <c r="J349" s="96">
        <v>305</v>
      </c>
      <c r="K349" s="98">
        <f t="shared" si="42"/>
        <v>37961.184900303779</v>
      </c>
      <c r="L349" s="158">
        <f t="shared" si="43"/>
        <v>12.4192</v>
      </c>
      <c r="M349" s="159">
        <f t="shared" si="44"/>
        <v>12.005800000000001</v>
      </c>
    </row>
    <row r="350" spans="1:13" s="63" customFormat="1" ht="16.5" customHeight="1" x14ac:dyDescent="0.2">
      <c r="A350" s="157">
        <f t="shared" si="37"/>
        <v>335</v>
      </c>
      <c r="B350" s="90">
        <f t="shared" si="38"/>
        <v>26.914720240438811</v>
      </c>
      <c r="C350" s="100">
        <v>27.82</v>
      </c>
      <c r="D350" s="101">
        <v>39420</v>
      </c>
      <c r="E350" s="107">
        <v>23508</v>
      </c>
      <c r="F350" s="94">
        <f t="shared" si="39"/>
        <v>17575.51242495425</v>
      </c>
      <c r="G350" s="95">
        <f t="shared" si="39"/>
        <v>10140.043134435657</v>
      </c>
      <c r="H350" s="96">
        <f t="shared" si="40"/>
        <v>9367.8577790737872</v>
      </c>
      <c r="I350" s="104">
        <f t="shared" si="41"/>
        <v>554.31111118779813</v>
      </c>
      <c r="J350" s="96">
        <v>305</v>
      </c>
      <c r="K350" s="98">
        <f t="shared" si="42"/>
        <v>37942.72444965149</v>
      </c>
      <c r="L350" s="158">
        <f t="shared" si="43"/>
        <v>12.4467</v>
      </c>
      <c r="M350" s="159">
        <f t="shared" si="44"/>
        <v>12.041700000000001</v>
      </c>
    </row>
    <row r="351" spans="1:13" s="63" customFormat="1" ht="16.5" customHeight="1" x14ac:dyDescent="0.2">
      <c r="A351" s="157">
        <f t="shared" si="37"/>
        <v>336</v>
      </c>
      <c r="B351" s="90">
        <f t="shared" si="38"/>
        <v>26.935459451023974</v>
      </c>
      <c r="C351" s="100">
        <v>27.82</v>
      </c>
      <c r="D351" s="101">
        <v>39420</v>
      </c>
      <c r="E351" s="107">
        <v>23508</v>
      </c>
      <c r="F351" s="94">
        <f t="shared" si="39"/>
        <v>17561.979993699977</v>
      </c>
      <c r="G351" s="95">
        <f t="shared" si="39"/>
        <v>10140.043134435657</v>
      </c>
      <c r="H351" s="96">
        <f t="shared" si="40"/>
        <v>9363.2838173098426</v>
      </c>
      <c r="I351" s="104">
        <f t="shared" si="41"/>
        <v>554.04046256271261</v>
      </c>
      <c r="J351" s="96">
        <v>305</v>
      </c>
      <c r="K351" s="98">
        <f t="shared" si="42"/>
        <v>37924.347408008187</v>
      </c>
      <c r="L351" s="158">
        <f t="shared" si="43"/>
        <v>12.474299999999999</v>
      </c>
      <c r="M351" s="159">
        <f t="shared" si="44"/>
        <v>12.0776</v>
      </c>
    </row>
    <row r="352" spans="1:13" s="63" customFormat="1" ht="16.5" customHeight="1" x14ac:dyDescent="0.2">
      <c r="A352" s="157">
        <f t="shared" si="37"/>
        <v>337</v>
      </c>
      <c r="B352" s="90">
        <f t="shared" si="38"/>
        <v>26.956137029391734</v>
      </c>
      <c r="C352" s="100">
        <v>27.82</v>
      </c>
      <c r="D352" s="101">
        <v>39420</v>
      </c>
      <c r="E352" s="107">
        <v>23508</v>
      </c>
      <c r="F352" s="94">
        <f t="shared" si="39"/>
        <v>17548.508507885199</v>
      </c>
      <c r="G352" s="95">
        <f t="shared" si="39"/>
        <v>10140.043134435657</v>
      </c>
      <c r="H352" s="96">
        <f t="shared" si="40"/>
        <v>9358.7304551044472</v>
      </c>
      <c r="I352" s="104">
        <f t="shared" si="41"/>
        <v>553.77103284641714</v>
      </c>
      <c r="J352" s="96">
        <v>305</v>
      </c>
      <c r="K352" s="98">
        <f t="shared" si="42"/>
        <v>37906.053130271714</v>
      </c>
      <c r="L352" s="158">
        <f t="shared" si="43"/>
        <v>12.501799999999999</v>
      </c>
      <c r="M352" s="159">
        <f t="shared" si="44"/>
        <v>12.1136</v>
      </c>
    </row>
    <row r="353" spans="1:13" s="63" customFormat="1" ht="16.5" customHeight="1" x14ac:dyDescent="0.2">
      <c r="A353" s="157">
        <f t="shared" ref="A353:A365" si="45">+A352+1</f>
        <v>338</v>
      </c>
      <c r="B353" s="90">
        <f t="shared" si="38"/>
        <v>26.976753340770848</v>
      </c>
      <c r="C353" s="100">
        <v>27.82</v>
      </c>
      <c r="D353" s="101">
        <v>39420</v>
      </c>
      <c r="E353" s="107">
        <v>23508</v>
      </c>
      <c r="F353" s="94">
        <f t="shared" si="39"/>
        <v>17535.097497632494</v>
      </c>
      <c r="G353" s="95">
        <f t="shared" si="39"/>
        <v>10140.043134435657</v>
      </c>
      <c r="H353" s="96">
        <f t="shared" si="40"/>
        <v>9354.1975336390333</v>
      </c>
      <c r="I353" s="104">
        <f t="shared" si="41"/>
        <v>553.50281264136299</v>
      </c>
      <c r="J353" s="96">
        <v>305</v>
      </c>
      <c r="K353" s="98">
        <f t="shared" si="42"/>
        <v>37887.84097834854</v>
      </c>
      <c r="L353" s="158">
        <f t="shared" si="43"/>
        <v>12.529299999999999</v>
      </c>
      <c r="M353" s="159">
        <f t="shared" si="44"/>
        <v>12.1495</v>
      </c>
    </row>
    <row r="354" spans="1:13" s="63" customFormat="1" ht="16.5" customHeight="1" x14ac:dyDescent="0.2">
      <c r="A354" s="157">
        <f t="shared" si="45"/>
        <v>339</v>
      </c>
      <c r="B354" s="90">
        <f t="shared" si="38"/>
        <v>26.99730874715317</v>
      </c>
      <c r="C354" s="100">
        <v>27.82</v>
      </c>
      <c r="D354" s="101">
        <v>39420</v>
      </c>
      <c r="E354" s="107">
        <v>23508</v>
      </c>
      <c r="F354" s="94">
        <f t="shared" si="39"/>
        <v>17521.746498153501</v>
      </c>
      <c r="G354" s="95">
        <f t="shared" si="39"/>
        <v>10140.043134435657</v>
      </c>
      <c r="H354" s="96">
        <f t="shared" si="40"/>
        <v>9349.6848958151331</v>
      </c>
      <c r="I354" s="104">
        <f t="shared" si="41"/>
        <v>553.23579265178319</v>
      </c>
      <c r="J354" s="96">
        <v>305</v>
      </c>
      <c r="K354" s="98">
        <f t="shared" si="42"/>
        <v>37869.710321056067</v>
      </c>
      <c r="L354" s="158">
        <f t="shared" si="43"/>
        <v>12.556800000000001</v>
      </c>
      <c r="M354" s="159">
        <f t="shared" si="44"/>
        <v>12.185499999999999</v>
      </c>
    </row>
    <row r="355" spans="1:13" s="63" customFormat="1" ht="16.5" customHeight="1" x14ac:dyDescent="0.2">
      <c r="A355" s="105">
        <f t="shared" si="45"/>
        <v>340</v>
      </c>
      <c r="B355" s="90">
        <f t="shared" si="38"/>
        <v>27.017803607331828</v>
      </c>
      <c r="C355" s="100">
        <v>27.82</v>
      </c>
      <c r="D355" s="101">
        <v>39420</v>
      </c>
      <c r="E355" s="107">
        <v>23508</v>
      </c>
      <c r="F355" s="94">
        <f t="shared" si="39"/>
        <v>17508.455049678098</v>
      </c>
      <c r="G355" s="95">
        <f t="shared" si="39"/>
        <v>10140.043134435657</v>
      </c>
      <c r="H355" s="96">
        <f t="shared" si="40"/>
        <v>9345.1923862304484</v>
      </c>
      <c r="I355" s="104">
        <f t="shared" si="41"/>
        <v>552.96996368227508</v>
      </c>
      <c r="J355" s="96">
        <v>305</v>
      </c>
      <c r="K355" s="98">
        <f t="shared" si="42"/>
        <v>37851.66053402648</v>
      </c>
      <c r="L355" s="158">
        <f t="shared" si="43"/>
        <v>12.584300000000001</v>
      </c>
      <c r="M355" s="159">
        <f t="shared" si="44"/>
        <v>12.221399999999999</v>
      </c>
    </row>
    <row r="356" spans="1:13" s="63" customFormat="1" ht="16.5" customHeight="1" x14ac:dyDescent="0.2">
      <c r="A356" s="157">
        <f t="shared" si="45"/>
        <v>341</v>
      </c>
      <c r="B356" s="90">
        <f t="shared" si="38"/>
        <v>27.038238276938714</v>
      </c>
      <c r="C356" s="100">
        <v>27.82</v>
      </c>
      <c r="D356" s="101">
        <v>39420</v>
      </c>
      <c r="E356" s="107">
        <v>23508</v>
      </c>
      <c r="F356" s="94">
        <f t="shared" si="39"/>
        <v>17495.222697384921</v>
      </c>
      <c r="G356" s="95">
        <f t="shared" si="39"/>
        <v>10140.043134435657</v>
      </c>
      <c r="H356" s="96">
        <f t="shared" si="40"/>
        <v>9340.7198511553543</v>
      </c>
      <c r="I356" s="104">
        <f t="shared" si="41"/>
        <v>552.70531663641157</v>
      </c>
      <c r="J356" s="96">
        <v>305</v>
      </c>
      <c r="K356" s="98">
        <f t="shared" si="42"/>
        <v>37833.69099961235</v>
      </c>
      <c r="L356" s="158">
        <f t="shared" si="43"/>
        <v>12.611800000000001</v>
      </c>
      <c r="M356" s="159">
        <f t="shared" si="44"/>
        <v>12.257400000000001</v>
      </c>
    </row>
    <row r="357" spans="1:13" s="63" customFormat="1" ht="16.5" customHeight="1" x14ac:dyDescent="0.2">
      <c r="A357" s="157">
        <f t="shared" si="45"/>
        <v>342</v>
      </c>
      <c r="B357" s="90">
        <f t="shared" si="38"/>
        <v>27.058613108481609</v>
      </c>
      <c r="C357" s="100">
        <v>27.82</v>
      </c>
      <c r="D357" s="101">
        <v>39420</v>
      </c>
      <c r="E357" s="107">
        <v>23508</v>
      </c>
      <c r="F357" s="94">
        <f t="shared" si="39"/>
        <v>17482.048991332973</v>
      </c>
      <c r="G357" s="95">
        <f t="shared" si="39"/>
        <v>10140.043134435657</v>
      </c>
      <c r="H357" s="96">
        <f t="shared" si="40"/>
        <v>9336.2671385097947</v>
      </c>
      <c r="I357" s="104">
        <f t="shared" si="41"/>
        <v>552.44184251537251</v>
      </c>
      <c r="J357" s="96">
        <v>305</v>
      </c>
      <c r="K357" s="98">
        <f t="shared" si="42"/>
        <v>37815.801106793791</v>
      </c>
      <c r="L357" s="158">
        <f t="shared" si="43"/>
        <v>12.639200000000001</v>
      </c>
      <c r="M357" s="159">
        <f t="shared" si="44"/>
        <v>12.2933</v>
      </c>
    </row>
    <row r="358" spans="1:13" s="63" customFormat="1" ht="16.5" customHeight="1" x14ac:dyDescent="0.2">
      <c r="A358" s="157">
        <f t="shared" si="45"/>
        <v>343</v>
      </c>
      <c r="B358" s="90">
        <f t="shared" si="38"/>
        <v>27.078928451380612</v>
      </c>
      <c r="C358" s="100">
        <v>27.82</v>
      </c>
      <c r="D358" s="101">
        <v>39420</v>
      </c>
      <c r="E358" s="107">
        <v>23508</v>
      </c>
      <c r="F358" s="94">
        <f t="shared" si="39"/>
        <v>17468.93348639437</v>
      </c>
      <c r="G358" s="95">
        <f t="shared" si="39"/>
        <v>10140.043134435657</v>
      </c>
      <c r="H358" s="96">
        <f t="shared" si="40"/>
        <v>9331.8340978405486</v>
      </c>
      <c r="I358" s="104">
        <f t="shared" si="41"/>
        <v>552.17953241660052</v>
      </c>
      <c r="J358" s="96">
        <v>305</v>
      </c>
      <c r="K358" s="98">
        <f t="shared" si="42"/>
        <v>37797.990251087176</v>
      </c>
      <c r="L358" s="158">
        <f t="shared" si="43"/>
        <v>12.666700000000001</v>
      </c>
      <c r="M358" s="159">
        <f t="shared" si="44"/>
        <v>12.3293</v>
      </c>
    </row>
    <row r="359" spans="1:13" s="63" customFormat="1" ht="16.5" customHeight="1" x14ac:dyDescent="0.2">
      <c r="A359" s="157">
        <f t="shared" si="45"/>
        <v>344</v>
      </c>
      <c r="B359" s="90">
        <f t="shared" si="38"/>
        <v>27.099184652004105</v>
      </c>
      <c r="C359" s="100">
        <v>27.82</v>
      </c>
      <c r="D359" s="101">
        <v>39420</v>
      </c>
      <c r="E359" s="107">
        <v>23508</v>
      </c>
      <c r="F359" s="94">
        <f t="shared" si="39"/>
        <v>17455.875742188302</v>
      </c>
      <c r="G359" s="95">
        <f t="shared" si="39"/>
        <v>10140.043134435657</v>
      </c>
      <c r="H359" s="96">
        <f t="shared" si="40"/>
        <v>9327.4205802988981</v>
      </c>
      <c r="I359" s="104">
        <f t="shared" si="41"/>
        <v>551.91837753247921</v>
      </c>
      <c r="J359" s="96">
        <v>305</v>
      </c>
      <c r="K359" s="98">
        <f t="shared" si="42"/>
        <v>37780.257834455333</v>
      </c>
      <c r="L359" s="158">
        <f t="shared" si="43"/>
        <v>12.694100000000001</v>
      </c>
      <c r="M359" s="159">
        <f t="shared" si="44"/>
        <v>12.3652</v>
      </c>
    </row>
    <row r="360" spans="1:13" s="63" customFormat="1" ht="16.5" customHeight="1" x14ac:dyDescent="0.2">
      <c r="A360" s="157">
        <f t="shared" si="45"/>
        <v>345</v>
      </c>
      <c r="B360" s="90">
        <f t="shared" si="38"/>
        <v>27.119382053704207</v>
      </c>
      <c r="C360" s="100">
        <v>27.82</v>
      </c>
      <c r="D360" s="101">
        <v>39420</v>
      </c>
      <c r="E360" s="107">
        <v>23508</v>
      </c>
      <c r="F360" s="94">
        <f t="shared" si="39"/>
        <v>17442.875323016</v>
      </c>
      <c r="G360" s="95">
        <f t="shared" si="39"/>
        <v>10140.043134435657</v>
      </c>
      <c r="H360" s="96">
        <f t="shared" si="40"/>
        <v>9323.0264386186591</v>
      </c>
      <c r="I360" s="104">
        <f t="shared" si="41"/>
        <v>551.65836914903309</v>
      </c>
      <c r="J360" s="96">
        <v>305</v>
      </c>
      <c r="K360" s="98">
        <f t="shared" si="42"/>
        <v>37762.603265219346</v>
      </c>
      <c r="L360" s="158">
        <f t="shared" si="43"/>
        <v>12.721500000000001</v>
      </c>
      <c r="M360" s="159">
        <f t="shared" si="44"/>
        <v>12.401199999999999</v>
      </c>
    </row>
    <row r="361" spans="1:13" s="63" customFormat="1" ht="16.5" customHeight="1" x14ac:dyDescent="0.2">
      <c r="A361" s="157">
        <f t="shared" si="45"/>
        <v>346</v>
      </c>
      <c r="B361" s="90">
        <f t="shared" si="38"/>
        <v>27.139520996851651</v>
      </c>
      <c r="C361" s="100">
        <v>27.82</v>
      </c>
      <c r="D361" s="101">
        <v>39420</v>
      </c>
      <c r="E361" s="107">
        <v>23508</v>
      </c>
      <c r="F361" s="94">
        <f t="shared" si="39"/>
        <v>17429.931797796857</v>
      </c>
      <c r="G361" s="95">
        <f t="shared" si="39"/>
        <v>10140.043134435657</v>
      </c>
      <c r="H361" s="96">
        <f t="shared" si="40"/>
        <v>9318.6515270945893</v>
      </c>
      <c r="I361" s="104">
        <f t="shared" si="41"/>
        <v>551.39949864465029</v>
      </c>
      <c r="J361" s="96">
        <v>305</v>
      </c>
      <c r="K361" s="98">
        <f t="shared" si="42"/>
        <v>37745.025957971753</v>
      </c>
      <c r="L361" s="158">
        <f t="shared" si="43"/>
        <v>12.748900000000001</v>
      </c>
      <c r="M361" s="159">
        <f t="shared" si="44"/>
        <v>12.437099999999999</v>
      </c>
    </row>
    <row r="362" spans="1:13" s="63" customFormat="1" ht="16.5" customHeight="1" x14ac:dyDescent="0.2">
      <c r="A362" s="157">
        <f t="shared" si="45"/>
        <v>347</v>
      </c>
      <c r="B362" s="90">
        <f t="shared" si="38"/>
        <v>27.15960181887025</v>
      </c>
      <c r="C362" s="100">
        <v>27.82</v>
      </c>
      <c r="D362" s="101">
        <v>39420</v>
      </c>
      <c r="E362" s="107">
        <v>23508</v>
      </c>
      <c r="F362" s="94">
        <f t="shared" si="39"/>
        <v>17417.044740005578</v>
      </c>
      <c r="G362" s="95">
        <f t="shared" si="39"/>
        <v>10140.043134435657</v>
      </c>
      <c r="H362" s="96">
        <f t="shared" si="40"/>
        <v>9314.2957015611355</v>
      </c>
      <c r="I362" s="104">
        <f t="shared" si="41"/>
        <v>551.14175748882462</v>
      </c>
      <c r="J362" s="96">
        <v>305</v>
      </c>
      <c r="K362" s="98">
        <f t="shared" si="42"/>
        <v>37727.52533349119</v>
      </c>
      <c r="L362" s="158">
        <f t="shared" si="43"/>
        <v>12.776300000000001</v>
      </c>
      <c r="M362" s="159">
        <f t="shared" si="44"/>
        <v>12.473000000000001</v>
      </c>
    </row>
    <row r="363" spans="1:13" s="63" customFormat="1" ht="16.5" customHeight="1" x14ac:dyDescent="0.2">
      <c r="A363" s="157">
        <f t="shared" si="45"/>
        <v>348</v>
      </c>
      <c r="B363" s="90">
        <f t="shared" si="38"/>
        <v>27.179624854270799</v>
      </c>
      <c r="C363" s="100">
        <v>27.82</v>
      </c>
      <c r="D363" s="101">
        <v>39420</v>
      </c>
      <c r="E363" s="107">
        <v>23508</v>
      </c>
      <c r="F363" s="94">
        <f t="shared" si="39"/>
        <v>17404.213727610379</v>
      </c>
      <c r="G363" s="95">
        <f t="shared" si="39"/>
        <v>10140.043134435657</v>
      </c>
      <c r="H363" s="96">
        <f t="shared" si="40"/>
        <v>9309.958819371559</v>
      </c>
      <c r="I363" s="104">
        <f t="shared" si="41"/>
        <v>550.8851372409207</v>
      </c>
      <c r="J363" s="96">
        <v>305</v>
      </c>
      <c r="K363" s="98">
        <f t="shared" si="42"/>
        <v>37710.100818658517</v>
      </c>
      <c r="L363" s="158">
        <f t="shared" si="43"/>
        <v>12.803699999999999</v>
      </c>
      <c r="M363" s="159">
        <f t="shared" si="44"/>
        <v>12.509</v>
      </c>
    </row>
    <row r="364" spans="1:13" s="63" customFormat="1" ht="16.5" customHeight="1" x14ac:dyDescent="0.2">
      <c r="A364" s="157">
        <f t="shared" si="45"/>
        <v>349</v>
      </c>
      <c r="B364" s="90">
        <f t="shared" si="38"/>
        <v>27.199590434684488</v>
      </c>
      <c r="C364" s="100">
        <v>27.82</v>
      </c>
      <c r="D364" s="101">
        <v>39420</v>
      </c>
      <c r="E364" s="102">
        <v>23508</v>
      </c>
      <c r="F364" s="103">
        <f t="shared" si="39"/>
        <v>17391.438343012214</v>
      </c>
      <c r="G364" s="104">
        <f t="shared" si="39"/>
        <v>10140.043134435657</v>
      </c>
      <c r="H364" s="96">
        <f t="shared" si="40"/>
        <v>9305.6407393773807</v>
      </c>
      <c r="I364" s="104">
        <f t="shared" si="41"/>
        <v>550.6296295489575</v>
      </c>
      <c r="J364" s="96">
        <v>305</v>
      </c>
      <c r="K364" s="98">
        <f t="shared" si="42"/>
        <v>37692.751846374216</v>
      </c>
      <c r="L364" s="158">
        <f t="shared" si="43"/>
        <v>12.831099999999999</v>
      </c>
      <c r="M364" s="159">
        <f t="shared" si="44"/>
        <v>12.5449</v>
      </c>
    </row>
    <row r="365" spans="1:13" s="63" customFormat="1" ht="16.5" customHeight="1" thickBot="1" x14ac:dyDescent="0.25">
      <c r="A365" s="112">
        <f t="shared" si="45"/>
        <v>350</v>
      </c>
      <c r="B365" s="113">
        <f t="shared" si="38"/>
        <v>27.219498888895906</v>
      </c>
      <c r="C365" s="150">
        <v>27.82</v>
      </c>
      <c r="D365" s="115">
        <v>39420</v>
      </c>
      <c r="E365" s="160">
        <v>23508</v>
      </c>
      <c r="F365" s="161">
        <f t="shared" si="39"/>
        <v>17378.718172984991</v>
      </c>
      <c r="G365" s="162">
        <f t="shared" si="39"/>
        <v>10140.043134435657</v>
      </c>
      <c r="H365" s="119">
        <f t="shared" si="40"/>
        <v>9301.3413219081776</v>
      </c>
      <c r="I365" s="118">
        <f t="shared" si="41"/>
        <v>550.37522614841293</v>
      </c>
      <c r="J365" s="119">
        <v>305</v>
      </c>
      <c r="K365" s="120">
        <f t="shared" si="42"/>
        <v>37675.477855477235</v>
      </c>
      <c r="L365" s="163">
        <f t="shared" si="43"/>
        <v>12.8584</v>
      </c>
      <c r="M365" s="164">
        <f t="shared" si="44"/>
        <v>12.5809</v>
      </c>
    </row>
    <row r="366" spans="1:13" ht="14.25" x14ac:dyDescent="0.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</row>
    <row r="367" spans="1:13" ht="14.25" x14ac:dyDescent="0.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</row>
    <row r="368" spans="1:13" ht="14.25" x14ac:dyDescent="0.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</row>
    <row r="369" spans="1:13" ht="14.25" x14ac:dyDescent="0.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</row>
    <row r="370" spans="1:13" ht="14.25" x14ac:dyDescent="0.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</row>
    <row r="371" spans="1:13" ht="14.25" x14ac:dyDescent="0.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</row>
    <row r="372" spans="1:13" ht="14.25" x14ac:dyDescent="0.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</row>
    <row r="373" spans="1:13" ht="14.25" x14ac:dyDescent="0.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</row>
    <row r="374" spans="1:13" ht="14.25" x14ac:dyDescent="0.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</row>
    <row r="375" spans="1:13" ht="14.25" x14ac:dyDescent="0.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</row>
    <row r="376" spans="1:13" ht="14.25" x14ac:dyDescent="0.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</row>
    <row r="377" spans="1:13" ht="14.25" x14ac:dyDescent="0.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</row>
    <row r="378" spans="1:13" ht="14.25" x14ac:dyDescent="0.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</row>
    <row r="379" spans="1:13" ht="14.25" x14ac:dyDescent="0.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</row>
    <row r="380" spans="1:13" ht="14.25" x14ac:dyDescent="0.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</row>
    <row r="381" spans="1:13" ht="14.25" x14ac:dyDescent="0.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</row>
    <row r="382" spans="1:13" ht="14.25" x14ac:dyDescent="0.2">
      <c r="A382" s="65"/>
      <c r="B382" s="65"/>
      <c r="C382" s="65"/>
      <c r="D382" s="65"/>
      <c r="E382" s="65"/>
      <c r="F382" s="65"/>
      <c r="G382" s="65"/>
      <c r="H382" s="65"/>
      <c r="I382" s="65"/>
      <c r="J382" s="73"/>
      <c r="K382" s="65"/>
      <c r="L382" s="65"/>
      <c r="M382" s="65"/>
    </row>
    <row r="383" spans="1:13" ht="14.25" x14ac:dyDescent="0.2">
      <c r="A383" s="65"/>
      <c r="B383" s="65"/>
      <c r="C383" s="65"/>
      <c r="D383" s="65"/>
      <c r="E383" s="65"/>
      <c r="F383" s="65"/>
      <c r="G383" s="65"/>
      <c r="H383" s="65"/>
      <c r="I383" s="65"/>
      <c r="J383" s="73"/>
      <c r="K383" s="65"/>
      <c r="L383" s="65"/>
      <c r="M383" s="65"/>
    </row>
    <row r="384" spans="1:13" ht="14.25" x14ac:dyDescent="0.2">
      <c r="A384" s="65"/>
      <c r="B384" s="65"/>
      <c r="C384" s="65"/>
      <c r="D384" s="65"/>
      <c r="E384" s="65"/>
      <c r="F384" s="65"/>
      <c r="G384" s="65"/>
      <c r="H384" s="65"/>
      <c r="I384" s="65"/>
      <c r="J384" s="73"/>
      <c r="K384" s="65"/>
      <c r="L384" s="65"/>
      <c r="M384" s="65"/>
    </row>
    <row r="385" spans="1:13" ht="14.25" x14ac:dyDescent="0.2">
      <c r="A385" s="65"/>
      <c r="B385" s="65"/>
      <c r="C385" s="65"/>
      <c r="D385" s="65"/>
      <c r="E385" s="65"/>
      <c r="F385" s="65"/>
      <c r="G385" s="65"/>
      <c r="H385" s="65"/>
      <c r="I385" s="65"/>
      <c r="J385" s="73"/>
      <c r="K385" s="65"/>
      <c r="L385" s="65"/>
      <c r="M385" s="65"/>
    </row>
    <row r="386" spans="1:13" ht="14.25" x14ac:dyDescent="0.2">
      <c r="A386" s="65"/>
      <c r="B386" s="65"/>
      <c r="C386" s="65"/>
      <c r="D386" s="65"/>
      <c r="E386" s="65"/>
      <c r="F386" s="65"/>
      <c r="G386" s="65"/>
      <c r="H386" s="65"/>
      <c r="I386" s="65"/>
      <c r="J386" s="73"/>
      <c r="K386" s="65"/>
      <c r="L386" s="65"/>
      <c r="M386" s="65"/>
    </row>
    <row r="387" spans="1:13" ht="14.25" x14ac:dyDescent="0.2">
      <c r="A387" s="65"/>
      <c r="B387" s="65"/>
      <c r="C387" s="65"/>
      <c r="D387" s="65"/>
      <c r="E387" s="65"/>
      <c r="F387" s="65"/>
      <c r="G387" s="65"/>
      <c r="H387" s="65"/>
      <c r="I387" s="65"/>
      <c r="J387" s="73"/>
      <c r="K387" s="65"/>
      <c r="L387" s="65"/>
      <c r="M387" s="65"/>
    </row>
    <row r="388" spans="1:13" ht="14.25" x14ac:dyDescent="0.2">
      <c r="A388" s="65"/>
      <c r="B388" s="65"/>
      <c r="C388" s="65"/>
      <c r="D388" s="65"/>
      <c r="E388" s="65"/>
      <c r="F388" s="65"/>
      <c r="G388" s="65"/>
      <c r="H388" s="65"/>
      <c r="I388" s="65"/>
      <c r="J388" s="73"/>
      <c r="K388" s="65"/>
      <c r="L388" s="65"/>
      <c r="M388" s="65"/>
    </row>
    <row r="389" spans="1:13" ht="14.25" x14ac:dyDescent="0.2">
      <c r="A389" s="65"/>
      <c r="B389" s="65"/>
      <c r="C389" s="65"/>
      <c r="D389" s="65"/>
      <c r="E389" s="65"/>
      <c r="F389" s="65"/>
      <c r="G389" s="65"/>
      <c r="H389" s="65"/>
      <c r="I389" s="65"/>
      <c r="J389" s="73"/>
      <c r="K389" s="65"/>
      <c r="L389" s="65"/>
      <c r="M389" s="65"/>
    </row>
    <row r="390" spans="1:13" ht="14.25" x14ac:dyDescent="0.2">
      <c r="A390" s="65"/>
      <c r="B390" s="65"/>
      <c r="C390" s="65"/>
      <c r="D390" s="65"/>
      <c r="E390" s="65"/>
      <c r="F390" s="65"/>
      <c r="G390" s="65"/>
      <c r="H390" s="65"/>
      <c r="I390" s="65"/>
      <c r="J390" s="73"/>
      <c r="K390" s="65"/>
      <c r="L390" s="65"/>
      <c r="M390" s="65"/>
    </row>
    <row r="391" spans="1:13" ht="14.25" x14ac:dyDescent="0.2">
      <c r="A391" s="65"/>
      <c r="B391" s="65"/>
      <c r="C391" s="65"/>
      <c r="D391" s="65"/>
      <c r="E391" s="65"/>
      <c r="F391" s="65"/>
      <c r="G391" s="65"/>
      <c r="H391" s="65"/>
      <c r="I391" s="65"/>
      <c r="J391" s="73"/>
      <c r="K391" s="65"/>
      <c r="L391" s="65"/>
      <c r="M391" s="65"/>
    </row>
    <row r="392" spans="1:13" ht="14.25" x14ac:dyDescent="0.2">
      <c r="A392" s="65"/>
      <c r="B392" s="65"/>
      <c r="C392" s="65"/>
      <c r="D392" s="65"/>
      <c r="E392" s="65"/>
      <c r="F392" s="65"/>
      <c r="G392" s="65"/>
      <c r="H392" s="65"/>
      <c r="I392" s="65"/>
      <c r="J392" s="73"/>
      <c r="K392" s="65"/>
      <c r="L392" s="65"/>
      <c r="M392" s="65"/>
    </row>
    <row r="393" spans="1:13" ht="14.25" x14ac:dyDescent="0.2">
      <c r="A393" s="65"/>
      <c r="B393" s="65"/>
      <c r="C393" s="65"/>
      <c r="D393" s="65"/>
      <c r="E393" s="65"/>
      <c r="F393" s="65"/>
      <c r="G393" s="65"/>
      <c r="H393" s="65"/>
      <c r="I393" s="65"/>
      <c r="J393" s="73"/>
      <c r="K393" s="65"/>
      <c r="L393" s="65"/>
      <c r="M393" s="65"/>
    </row>
    <row r="394" spans="1:13" ht="14.25" x14ac:dyDescent="0.2">
      <c r="A394" s="65"/>
      <c r="B394" s="65"/>
      <c r="C394" s="65"/>
      <c r="D394" s="65"/>
      <c r="E394" s="65"/>
      <c r="F394" s="65"/>
      <c r="G394" s="65"/>
      <c r="H394" s="65"/>
      <c r="I394" s="65"/>
      <c r="J394" s="73"/>
      <c r="K394" s="65"/>
      <c r="L394" s="65"/>
      <c r="M394" s="65"/>
    </row>
    <row r="395" spans="1:13" ht="14.25" x14ac:dyDescent="0.2">
      <c r="A395" s="65"/>
      <c r="B395" s="65"/>
      <c r="C395" s="65"/>
      <c r="D395" s="65"/>
      <c r="E395" s="65"/>
      <c r="F395" s="65"/>
      <c r="G395" s="65"/>
      <c r="H395" s="65"/>
      <c r="I395" s="65"/>
      <c r="J395" s="73"/>
      <c r="K395" s="65"/>
      <c r="L395" s="65"/>
      <c r="M395" s="65"/>
    </row>
    <row r="396" spans="1:13" ht="14.25" x14ac:dyDescent="0.2">
      <c r="A396" s="65"/>
      <c r="B396" s="65"/>
      <c r="C396" s="65"/>
      <c r="D396" s="65"/>
      <c r="E396" s="65"/>
      <c r="F396" s="65"/>
      <c r="G396" s="65"/>
      <c r="H396" s="65"/>
      <c r="I396" s="65"/>
      <c r="J396" s="73"/>
      <c r="K396" s="65"/>
      <c r="L396" s="65"/>
      <c r="M396" s="65"/>
    </row>
    <row r="397" spans="1:13" ht="14.25" x14ac:dyDescent="0.2">
      <c r="A397" s="65"/>
      <c r="B397" s="65"/>
      <c r="C397" s="65"/>
      <c r="D397" s="65"/>
      <c r="E397" s="65"/>
      <c r="F397" s="65"/>
      <c r="G397" s="65"/>
      <c r="H397" s="65"/>
      <c r="I397" s="65"/>
      <c r="J397" s="73"/>
      <c r="K397" s="65"/>
      <c r="L397" s="65"/>
      <c r="M397" s="65"/>
    </row>
    <row r="398" spans="1:13" ht="14.25" x14ac:dyDescent="0.2">
      <c r="A398" s="65"/>
      <c r="B398" s="65"/>
      <c r="C398" s="65"/>
      <c r="D398" s="65"/>
      <c r="E398" s="65"/>
      <c r="F398" s="65"/>
      <c r="G398" s="65"/>
      <c r="H398" s="65"/>
      <c r="I398" s="65"/>
      <c r="J398" s="73"/>
      <c r="K398" s="65"/>
      <c r="L398" s="65"/>
      <c r="M398" s="65"/>
    </row>
    <row r="399" spans="1:13" ht="14.25" x14ac:dyDescent="0.2">
      <c r="A399" s="65"/>
      <c r="B399" s="65"/>
      <c r="C399" s="65"/>
      <c r="D399" s="65"/>
      <c r="E399" s="65"/>
      <c r="F399" s="65"/>
      <c r="G399" s="65"/>
      <c r="H399" s="65"/>
      <c r="I399" s="65"/>
      <c r="J399" s="73"/>
      <c r="K399" s="65"/>
      <c r="L399" s="65"/>
      <c r="M399" s="65"/>
    </row>
    <row r="400" spans="1:13" ht="14.25" x14ac:dyDescent="0.2">
      <c r="A400" s="65"/>
      <c r="B400" s="65"/>
      <c r="C400" s="65"/>
      <c r="D400" s="65"/>
      <c r="E400" s="65"/>
      <c r="F400" s="65"/>
      <c r="G400" s="65"/>
      <c r="H400" s="65"/>
      <c r="I400" s="65"/>
      <c r="J400" s="73"/>
      <c r="K400" s="65"/>
      <c r="L400" s="65"/>
      <c r="M400" s="65"/>
    </row>
    <row r="401" spans="1:13" ht="14.25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73"/>
      <c r="K401" s="65"/>
      <c r="L401" s="65"/>
      <c r="M401" s="65"/>
    </row>
    <row r="402" spans="1:13" ht="14.25" x14ac:dyDescent="0.2">
      <c r="A402" s="65"/>
      <c r="B402" s="65"/>
      <c r="C402" s="65"/>
      <c r="D402" s="65"/>
      <c r="E402" s="65"/>
      <c r="F402" s="65"/>
      <c r="G402" s="65"/>
      <c r="H402" s="65"/>
      <c r="I402" s="65"/>
      <c r="J402" s="73"/>
      <c r="K402" s="65"/>
      <c r="L402" s="65"/>
      <c r="M402" s="65"/>
    </row>
    <row r="403" spans="1:13" ht="14.25" x14ac:dyDescent="0.2">
      <c r="A403" s="65"/>
      <c r="B403" s="65"/>
      <c r="C403" s="65"/>
      <c r="D403" s="65"/>
      <c r="E403" s="65"/>
      <c r="F403" s="65"/>
      <c r="G403" s="65"/>
      <c r="H403" s="65"/>
      <c r="I403" s="65"/>
      <c r="J403" s="73"/>
      <c r="K403" s="65"/>
      <c r="L403" s="65"/>
      <c r="M403" s="65"/>
    </row>
    <row r="404" spans="1:13" ht="14.25" x14ac:dyDescent="0.2">
      <c r="A404" s="65"/>
      <c r="B404" s="65"/>
      <c r="C404" s="65"/>
      <c r="D404" s="65"/>
      <c r="E404" s="65"/>
      <c r="F404" s="65"/>
      <c r="G404" s="65"/>
      <c r="H404" s="65"/>
      <c r="I404" s="65"/>
      <c r="J404" s="73"/>
      <c r="K404" s="65"/>
      <c r="L404" s="65"/>
      <c r="M404" s="65"/>
    </row>
    <row r="405" spans="1:13" ht="14.25" x14ac:dyDescent="0.2">
      <c r="A405" s="65"/>
      <c r="B405" s="65"/>
      <c r="C405" s="65"/>
      <c r="D405" s="65"/>
      <c r="E405" s="65"/>
      <c r="F405" s="65"/>
      <c r="G405" s="65"/>
      <c r="H405" s="65"/>
      <c r="I405" s="65"/>
      <c r="J405" s="73"/>
      <c r="K405" s="65"/>
      <c r="L405" s="65"/>
      <c r="M405" s="65"/>
    </row>
    <row r="406" spans="1:13" ht="14.25" x14ac:dyDescent="0.2">
      <c r="A406" s="65"/>
      <c r="B406" s="65"/>
      <c r="C406" s="65"/>
      <c r="D406" s="65"/>
      <c r="E406" s="65"/>
      <c r="F406" s="65"/>
      <c r="G406" s="65"/>
      <c r="H406" s="65"/>
      <c r="I406" s="65"/>
      <c r="J406" s="73"/>
      <c r="K406" s="65"/>
      <c r="L406" s="65"/>
      <c r="M406" s="65"/>
    </row>
    <row r="407" spans="1:13" ht="14.25" x14ac:dyDescent="0.2">
      <c r="A407" s="65"/>
      <c r="B407" s="65"/>
      <c r="C407" s="65"/>
      <c r="D407" s="65"/>
      <c r="E407" s="65"/>
      <c r="F407" s="65"/>
      <c r="G407" s="65"/>
      <c r="H407" s="65"/>
      <c r="I407" s="65"/>
      <c r="J407" s="73"/>
      <c r="K407" s="65"/>
      <c r="L407" s="65"/>
      <c r="M407" s="65"/>
    </row>
    <row r="408" spans="1:13" ht="14.25" x14ac:dyDescent="0.2">
      <c r="A408" s="65"/>
      <c r="B408" s="65"/>
      <c r="C408" s="65"/>
      <c r="D408" s="65"/>
      <c r="E408" s="65"/>
      <c r="F408" s="65"/>
      <c r="G408" s="65"/>
      <c r="H408" s="65"/>
      <c r="I408" s="65"/>
      <c r="J408" s="73"/>
      <c r="K408" s="65"/>
      <c r="L408" s="65"/>
      <c r="M408" s="65"/>
    </row>
    <row r="409" spans="1:13" ht="14.25" x14ac:dyDescent="0.2">
      <c r="A409" s="65"/>
      <c r="B409" s="65"/>
      <c r="C409" s="65"/>
      <c r="D409" s="65"/>
      <c r="E409" s="65"/>
      <c r="F409" s="65"/>
      <c r="G409" s="65"/>
      <c r="H409" s="65"/>
      <c r="I409" s="65"/>
      <c r="J409" s="73"/>
      <c r="K409" s="65"/>
      <c r="L409" s="65"/>
      <c r="M409" s="65"/>
    </row>
    <row r="410" spans="1:13" ht="14.25" x14ac:dyDescent="0.2">
      <c r="A410" s="65"/>
      <c r="B410" s="65"/>
      <c r="C410" s="65"/>
      <c r="D410" s="65"/>
      <c r="E410" s="65"/>
      <c r="F410" s="65"/>
      <c r="G410" s="65"/>
      <c r="H410" s="65"/>
      <c r="I410" s="65"/>
      <c r="J410" s="73"/>
      <c r="K410" s="65"/>
      <c r="L410" s="65"/>
      <c r="M410" s="65"/>
    </row>
    <row r="411" spans="1:13" ht="14.25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73"/>
      <c r="K411" s="65"/>
      <c r="L411" s="65"/>
      <c r="M411" s="65"/>
    </row>
    <row r="412" spans="1:13" ht="14.25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73"/>
      <c r="K412" s="65"/>
      <c r="L412" s="65"/>
      <c r="M412" s="65"/>
    </row>
    <row r="413" spans="1:13" ht="14.25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73"/>
      <c r="K413" s="65"/>
      <c r="L413" s="65"/>
      <c r="M413" s="65"/>
    </row>
    <row r="414" spans="1:13" ht="14.25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73"/>
      <c r="K414" s="65"/>
      <c r="L414" s="65"/>
      <c r="M414" s="65"/>
    </row>
    <row r="415" spans="1:13" ht="14.25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73"/>
      <c r="K415" s="65"/>
      <c r="L415" s="65"/>
      <c r="M415" s="65"/>
    </row>
    <row r="416" spans="1:13" ht="14.25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73"/>
      <c r="K416" s="65"/>
      <c r="L416" s="65"/>
      <c r="M416" s="65"/>
    </row>
    <row r="417" spans="1:13" ht="14.25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73"/>
      <c r="K417" s="65"/>
      <c r="L417" s="65"/>
      <c r="M417" s="65"/>
    </row>
    <row r="418" spans="1:13" ht="14.25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73"/>
      <c r="K418" s="65"/>
      <c r="L418" s="65"/>
      <c r="M418" s="65"/>
    </row>
    <row r="419" spans="1:13" ht="14.25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73"/>
      <c r="K419" s="65"/>
      <c r="L419" s="65"/>
      <c r="M419" s="65"/>
    </row>
    <row r="420" spans="1:13" ht="14.25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73"/>
      <c r="K420" s="65"/>
      <c r="L420" s="65"/>
      <c r="M420" s="65"/>
    </row>
    <row r="421" spans="1:13" ht="14.25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73"/>
      <c r="K421" s="65"/>
      <c r="L421" s="65"/>
      <c r="M421" s="65"/>
    </row>
    <row r="422" spans="1:13" ht="14.25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73"/>
      <c r="K422" s="65"/>
      <c r="L422" s="65"/>
      <c r="M422" s="65"/>
    </row>
    <row r="423" spans="1:13" ht="14.25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73"/>
      <c r="K423" s="65"/>
      <c r="L423" s="65"/>
      <c r="M423" s="65"/>
    </row>
    <row r="424" spans="1:13" ht="14.25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73"/>
      <c r="K424" s="65"/>
      <c r="L424" s="65"/>
      <c r="M424" s="65"/>
    </row>
    <row r="425" spans="1:13" ht="14.25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73"/>
      <c r="K425" s="65"/>
      <c r="L425" s="65"/>
      <c r="M425" s="65"/>
    </row>
    <row r="426" spans="1:13" ht="14.25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73"/>
      <c r="K426" s="65"/>
      <c r="L426" s="65"/>
      <c r="M426" s="65"/>
    </row>
    <row r="427" spans="1:13" ht="14.25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73"/>
      <c r="K427" s="65"/>
      <c r="L427" s="65"/>
      <c r="M427" s="65"/>
    </row>
    <row r="428" spans="1:13" ht="14.25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73"/>
      <c r="K428" s="65"/>
      <c r="L428" s="65"/>
      <c r="M428" s="65"/>
    </row>
    <row r="429" spans="1:13" ht="14.25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73"/>
      <c r="K429" s="65"/>
      <c r="L429" s="65"/>
      <c r="M429" s="65"/>
    </row>
    <row r="430" spans="1:13" ht="14.25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73"/>
      <c r="K430" s="65"/>
      <c r="L430" s="65"/>
      <c r="M430" s="65"/>
    </row>
    <row r="431" spans="1:13" ht="14.25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73"/>
      <c r="K431" s="65"/>
      <c r="L431" s="65"/>
      <c r="M431" s="65"/>
    </row>
    <row r="432" spans="1:13" ht="14.25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73"/>
      <c r="K432" s="65"/>
      <c r="L432" s="65"/>
      <c r="M432" s="65"/>
    </row>
    <row r="433" spans="1:13" ht="14.25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73"/>
      <c r="K433" s="65"/>
      <c r="L433" s="65"/>
      <c r="M433" s="65"/>
    </row>
    <row r="434" spans="1:13" ht="14.25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73"/>
      <c r="K434" s="65"/>
      <c r="L434" s="65"/>
      <c r="M434" s="65"/>
    </row>
    <row r="435" spans="1:13" ht="14.25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73"/>
      <c r="K435" s="65"/>
      <c r="L435" s="65"/>
      <c r="M435" s="65"/>
    </row>
    <row r="436" spans="1:13" ht="14.25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73"/>
      <c r="K436" s="65"/>
      <c r="L436" s="65"/>
      <c r="M436" s="65"/>
    </row>
    <row r="437" spans="1:13" ht="14.25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73"/>
      <c r="K437" s="65"/>
      <c r="L437" s="65"/>
      <c r="M437" s="65"/>
    </row>
    <row r="438" spans="1:13" ht="14.25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73"/>
      <c r="K438" s="65"/>
      <c r="L438" s="65"/>
      <c r="M438" s="65"/>
    </row>
    <row r="439" spans="1:13" ht="14.25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73"/>
      <c r="K439" s="65"/>
      <c r="L439" s="65"/>
      <c r="M439" s="65"/>
    </row>
    <row r="440" spans="1:13" ht="14.25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73"/>
      <c r="K440" s="65"/>
      <c r="L440" s="65"/>
      <c r="M440" s="65"/>
    </row>
    <row r="441" spans="1:13" ht="14.25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73"/>
      <c r="K441" s="65"/>
      <c r="L441" s="65"/>
      <c r="M441" s="65"/>
    </row>
    <row r="442" spans="1:13" ht="14.25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73"/>
      <c r="K442" s="65"/>
      <c r="L442" s="65"/>
      <c r="M442" s="65"/>
    </row>
    <row r="443" spans="1:13" ht="14.25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73"/>
      <c r="K443" s="65"/>
      <c r="L443" s="65"/>
      <c r="M443" s="65"/>
    </row>
    <row r="444" spans="1:13" ht="14.25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73"/>
      <c r="K444" s="65"/>
      <c r="L444" s="65"/>
      <c r="M444" s="65"/>
    </row>
    <row r="445" spans="1:13" ht="14.25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73"/>
      <c r="K445" s="65"/>
      <c r="L445" s="65"/>
      <c r="M445" s="65"/>
    </row>
    <row r="446" spans="1:13" ht="14.25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73"/>
      <c r="K446" s="65"/>
      <c r="L446" s="65"/>
      <c r="M446" s="65"/>
    </row>
    <row r="447" spans="1:13" ht="14.25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73"/>
      <c r="K447" s="65"/>
      <c r="L447" s="65"/>
      <c r="M447" s="65"/>
    </row>
    <row r="448" spans="1:13" ht="14.25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73"/>
      <c r="K448" s="65"/>
      <c r="L448" s="65"/>
      <c r="M448" s="65"/>
    </row>
    <row r="449" spans="1:13" ht="14.25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73"/>
      <c r="K449" s="65"/>
      <c r="L449" s="65"/>
      <c r="M449" s="65"/>
    </row>
    <row r="450" spans="1:13" ht="14.25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73"/>
      <c r="K450" s="65"/>
      <c r="L450" s="65"/>
      <c r="M450" s="65"/>
    </row>
    <row r="451" spans="1:13" ht="14.25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73"/>
      <c r="K451" s="65"/>
      <c r="L451" s="65"/>
      <c r="M451" s="65"/>
    </row>
    <row r="452" spans="1:13" ht="14.25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73"/>
      <c r="K452" s="65"/>
      <c r="L452" s="65"/>
      <c r="M452" s="65"/>
    </row>
    <row r="453" spans="1:13" ht="14.25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73"/>
      <c r="K453" s="65"/>
      <c r="L453" s="65"/>
      <c r="M453" s="65"/>
    </row>
    <row r="454" spans="1:13" ht="14.25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73"/>
      <c r="K454" s="65"/>
      <c r="L454" s="65"/>
      <c r="M454" s="65"/>
    </row>
    <row r="455" spans="1:13" ht="14.25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73"/>
      <c r="K455" s="65"/>
      <c r="L455" s="65"/>
      <c r="M455" s="65"/>
    </row>
    <row r="456" spans="1:13" ht="14.25" x14ac:dyDescent="0.2">
      <c r="A456" s="65"/>
      <c r="B456" s="65"/>
      <c r="C456" s="65"/>
      <c r="D456" s="65"/>
      <c r="E456" s="65"/>
      <c r="F456" s="65"/>
      <c r="G456" s="65"/>
      <c r="H456" s="65"/>
      <c r="I456" s="65"/>
      <c r="J456" s="73"/>
      <c r="K456" s="65"/>
      <c r="L456" s="65"/>
      <c r="M456" s="65"/>
    </row>
    <row r="457" spans="1:13" ht="14.25" x14ac:dyDescent="0.2">
      <c r="A457" s="65"/>
      <c r="B457" s="65"/>
      <c r="C457" s="65"/>
      <c r="D457" s="65"/>
      <c r="E457" s="65"/>
      <c r="F457" s="65"/>
      <c r="G457" s="65"/>
      <c r="H457" s="65"/>
      <c r="I457" s="65"/>
      <c r="J457" s="73"/>
      <c r="K457" s="65"/>
      <c r="L457" s="65"/>
      <c r="M457" s="65"/>
    </row>
    <row r="458" spans="1:13" ht="14.25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73"/>
      <c r="K458" s="65"/>
      <c r="L458" s="65"/>
      <c r="M458" s="65"/>
    </row>
    <row r="459" spans="1:13" ht="14.25" x14ac:dyDescent="0.2">
      <c r="A459" s="65"/>
      <c r="B459" s="65"/>
      <c r="C459" s="65"/>
      <c r="D459" s="65"/>
      <c r="E459" s="65"/>
      <c r="F459" s="65"/>
      <c r="G459" s="65"/>
      <c r="H459" s="65"/>
      <c r="I459" s="65"/>
      <c r="J459" s="73"/>
      <c r="K459" s="65"/>
      <c r="L459" s="65"/>
      <c r="M459" s="65"/>
    </row>
    <row r="460" spans="1:13" ht="14.25" x14ac:dyDescent="0.2">
      <c r="A460" s="65"/>
      <c r="B460" s="65"/>
      <c r="C460" s="65"/>
      <c r="D460" s="65"/>
      <c r="E460" s="65"/>
      <c r="F460" s="65"/>
      <c r="G460" s="65"/>
      <c r="H460" s="65"/>
      <c r="I460" s="65"/>
      <c r="J460" s="73"/>
      <c r="K460" s="65"/>
      <c r="L460" s="65"/>
      <c r="M460" s="65"/>
    </row>
    <row r="461" spans="1:13" ht="14.25" x14ac:dyDescent="0.2">
      <c r="A461" s="65"/>
      <c r="B461" s="65"/>
      <c r="C461" s="65"/>
      <c r="D461" s="65"/>
      <c r="E461" s="65"/>
      <c r="F461" s="65"/>
      <c r="G461" s="65"/>
      <c r="H461" s="65"/>
      <c r="I461" s="65"/>
      <c r="J461" s="73"/>
      <c r="K461" s="65"/>
      <c r="L461" s="65"/>
      <c r="M461" s="65"/>
    </row>
    <row r="462" spans="1:13" ht="14.25" x14ac:dyDescent="0.2">
      <c r="A462" s="65"/>
      <c r="B462" s="65"/>
      <c r="C462" s="65"/>
      <c r="D462" s="65"/>
      <c r="E462" s="65"/>
      <c r="F462" s="65"/>
      <c r="G462" s="65"/>
      <c r="H462" s="65"/>
      <c r="I462" s="65"/>
      <c r="J462" s="73"/>
      <c r="K462" s="65"/>
      <c r="L462" s="65"/>
      <c r="M462" s="65"/>
    </row>
    <row r="463" spans="1:13" ht="14.25" x14ac:dyDescent="0.2">
      <c r="A463" s="65"/>
      <c r="B463" s="65"/>
      <c r="C463" s="65"/>
      <c r="D463" s="65"/>
      <c r="E463" s="65"/>
      <c r="F463" s="65"/>
      <c r="G463" s="65"/>
      <c r="H463" s="65"/>
      <c r="I463" s="65"/>
      <c r="J463" s="73"/>
      <c r="K463" s="65"/>
      <c r="L463" s="65"/>
      <c r="M463" s="65"/>
    </row>
    <row r="464" spans="1:13" ht="14.25" x14ac:dyDescent="0.2">
      <c r="A464" s="65"/>
      <c r="B464" s="65"/>
      <c r="C464" s="65"/>
      <c r="D464" s="65"/>
      <c r="E464" s="65"/>
      <c r="F464" s="65"/>
      <c r="G464" s="65"/>
      <c r="H464" s="65"/>
      <c r="I464" s="65"/>
      <c r="J464" s="73"/>
      <c r="K464" s="65"/>
      <c r="L464" s="65"/>
      <c r="M464" s="65"/>
    </row>
    <row r="465" spans="1:13" ht="14.25" x14ac:dyDescent="0.2">
      <c r="A465" s="65"/>
      <c r="B465" s="65"/>
      <c r="C465" s="65"/>
      <c r="D465" s="65"/>
      <c r="E465" s="65"/>
      <c r="F465" s="65"/>
      <c r="G465" s="65"/>
      <c r="H465" s="65"/>
      <c r="I465" s="65"/>
      <c r="J465" s="73"/>
      <c r="K465" s="65"/>
      <c r="L465" s="65"/>
      <c r="M465" s="65"/>
    </row>
    <row r="466" spans="1:13" ht="14.25" x14ac:dyDescent="0.2">
      <c r="A466" s="65"/>
      <c r="B466" s="65"/>
      <c r="C466" s="65"/>
      <c r="D466" s="65"/>
      <c r="E466" s="65"/>
      <c r="F466" s="65"/>
      <c r="G466" s="65"/>
      <c r="H466" s="65"/>
      <c r="I466" s="65"/>
      <c r="J466" s="73"/>
      <c r="K466" s="65"/>
      <c r="L466" s="65"/>
      <c r="M466" s="65"/>
    </row>
    <row r="467" spans="1:13" ht="14.25" x14ac:dyDescent="0.2">
      <c r="A467" s="65"/>
      <c r="B467" s="65"/>
      <c r="C467" s="65"/>
      <c r="D467" s="65"/>
      <c r="E467" s="65"/>
      <c r="F467" s="65"/>
      <c r="G467" s="65"/>
      <c r="H467" s="65"/>
      <c r="I467" s="65"/>
      <c r="J467" s="73"/>
      <c r="K467" s="65"/>
      <c r="L467" s="65"/>
      <c r="M467" s="65"/>
    </row>
    <row r="468" spans="1:13" ht="14.25" x14ac:dyDescent="0.2">
      <c r="A468" s="65"/>
      <c r="B468" s="65"/>
      <c r="C468" s="65"/>
      <c r="D468" s="65"/>
      <c r="E468" s="65"/>
      <c r="F468" s="65"/>
      <c r="G468" s="65"/>
      <c r="H468" s="65"/>
      <c r="I468" s="65"/>
      <c r="J468" s="73"/>
      <c r="K468" s="65"/>
      <c r="L468" s="65"/>
      <c r="M468" s="65"/>
    </row>
    <row r="469" spans="1:13" ht="14.25" x14ac:dyDescent="0.2">
      <c r="A469" s="65"/>
      <c r="B469" s="65"/>
      <c r="C469" s="65"/>
      <c r="D469" s="65"/>
      <c r="E469" s="65"/>
      <c r="F469" s="65"/>
      <c r="G469" s="65"/>
      <c r="H469" s="65"/>
      <c r="I469" s="65"/>
      <c r="J469" s="73"/>
      <c r="K469" s="65"/>
      <c r="L469" s="65"/>
      <c r="M469" s="65"/>
    </row>
    <row r="470" spans="1:13" ht="14.25" x14ac:dyDescent="0.2">
      <c r="A470" s="65"/>
      <c r="B470" s="65"/>
      <c r="C470" s="65"/>
      <c r="D470" s="65"/>
      <c r="E470" s="65"/>
      <c r="F470" s="65"/>
      <c r="G470" s="65"/>
      <c r="H470" s="65"/>
      <c r="I470" s="65"/>
      <c r="J470" s="73"/>
      <c r="K470" s="65"/>
      <c r="L470" s="65"/>
      <c r="M470" s="65"/>
    </row>
    <row r="471" spans="1:13" ht="14.25" x14ac:dyDescent="0.2">
      <c r="A471" s="65"/>
      <c r="B471" s="65"/>
      <c r="C471" s="65"/>
      <c r="D471" s="65"/>
      <c r="E471" s="65"/>
      <c r="F471" s="65"/>
      <c r="G471" s="65"/>
      <c r="H471" s="65"/>
      <c r="I471" s="65"/>
      <c r="J471" s="73"/>
      <c r="K471" s="65"/>
      <c r="L471" s="65"/>
      <c r="M471" s="65"/>
    </row>
    <row r="472" spans="1:13" ht="14.25" x14ac:dyDescent="0.2">
      <c r="A472" s="65"/>
      <c r="B472" s="65"/>
      <c r="C472" s="65"/>
      <c r="D472" s="65"/>
      <c r="E472" s="65"/>
      <c r="F472" s="65"/>
      <c r="G472" s="65"/>
      <c r="H472" s="65"/>
      <c r="I472" s="65"/>
      <c r="J472" s="73"/>
      <c r="K472" s="65"/>
      <c r="L472" s="65"/>
      <c r="M472" s="65"/>
    </row>
    <row r="473" spans="1:13" ht="14.25" x14ac:dyDescent="0.2">
      <c r="A473" s="65"/>
      <c r="B473" s="65"/>
      <c r="C473" s="65"/>
      <c r="D473" s="65"/>
      <c r="E473" s="65"/>
      <c r="F473" s="65"/>
      <c r="G473" s="65"/>
      <c r="H473" s="65"/>
      <c r="I473" s="65"/>
      <c r="J473" s="73"/>
      <c r="K473" s="65"/>
      <c r="L473" s="65"/>
      <c r="M473" s="65"/>
    </row>
    <row r="474" spans="1:13" ht="14.25" x14ac:dyDescent="0.2">
      <c r="A474" s="65"/>
      <c r="B474" s="65"/>
      <c r="C474" s="65"/>
      <c r="D474" s="65"/>
      <c r="E474" s="65"/>
      <c r="F474" s="65"/>
      <c r="G474" s="65"/>
      <c r="H474" s="65"/>
      <c r="I474" s="65"/>
      <c r="J474" s="73"/>
      <c r="K474" s="65"/>
      <c r="L474" s="65"/>
      <c r="M474" s="65"/>
    </row>
    <row r="475" spans="1:13" ht="14.25" x14ac:dyDescent="0.2">
      <c r="A475" s="65"/>
      <c r="B475" s="65"/>
      <c r="C475" s="65"/>
      <c r="D475" s="65"/>
      <c r="E475" s="65"/>
      <c r="F475" s="65"/>
      <c r="G475" s="65"/>
      <c r="H475" s="65"/>
      <c r="I475" s="65"/>
      <c r="J475" s="73"/>
      <c r="K475" s="65"/>
      <c r="L475" s="65"/>
      <c r="M475" s="65"/>
    </row>
    <row r="476" spans="1:13" ht="14.25" x14ac:dyDescent="0.2">
      <c r="A476" s="65"/>
      <c r="B476" s="65"/>
      <c r="C476" s="65"/>
      <c r="D476" s="65"/>
      <c r="E476" s="65"/>
      <c r="F476" s="65"/>
      <c r="G476" s="65"/>
      <c r="H476" s="65"/>
      <c r="I476" s="65"/>
      <c r="J476" s="73"/>
      <c r="K476" s="65"/>
      <c r="L476" s="65"/>
      <c r="M476" s="65"/>
    </row>
    <row r="477" spans="1:13" ht="14.25" x14ac:dyDescent="0.2">
      <c r="A477" s="65"/>
      <c r="B477" s="65"/>
      <c r="C477" s="65"/>
      <c r="D477" s="65"/>
      <c r="E477" s="65"/>
      <c r="F477" s="65"/>
      <c r="G477" s="65"/>
      <c r="H477" s="65"/>
      <c r="I477" s="65"/>
      <c r="J477" s="73"/>
      <c r="K477" s="65"/>
      <c r="L477" s="65"/>
      <c r="M477" s="65"/>
    </row>
    <row r="478" spans="1:13" ht="14.25" x14ac:dyDescent="0.2">
      <c r="A478" s="65"/>
      <c r="B478" s="65"/>
      <c r="C478" s="65"/>
      <c r="D478" s="65"/>
      <c r="E478" s="65"/>
      <c r="F478" s="65"/>
      <c r="G478" s="65"/>
      <c r="H478" s="65"/>
      <c r="I478" s="65"/>
      <c r="J478" s="73"/>
      <c r="K478" s="65"/>
      <c r="L478" s="65"/>
      <c r="M478" s="65"/>
    </row>
    <row r="479" spans="1:13" ht="14.25" x14ac:dyDescent="0.2">
      <c r="A479" s="65"/>
      <c r="B479" s="65"/>
      <c r="C479" s="65"/>
      <c r="D479" s="65"/>
      <c r="E479" s="65"/>
      <c r="F479" s="65"/>
      <c r="G479" s="65"/>
      <c r="H479" s="65"/>
      <c r="I479" s="65"/>
      <c r="J479" s="73"/>
      <c r="K479" s="65"/>
      <c r="L479" s="65"/>
      <c r="M479" s="65"/>
    </row>
    <row r="480" spans="1:13" ht="14.25" x14ac:dyDescent="0.2">
      <c r="A480" s="65"/>
      <c r="B480" s="65"/>
      <c r="C480" s="65"/>
      <c r="D480" s="65"/>
      <c r="E480" s="65"/>
      <c r="F480" s="65"/>
      <c r="G480" s="65"/>
      <c r="H480" s="65"/>
      <c r="I480" s="65"/>
      <c r="J480" s="73"/>
      <c r="K480" s="65"/>
      <c r="L480" s="65"/>
      <c r="M480" s="65"/>
    </row>
    <row r="481" spans="1:13" ht="14.25" x14ac:dyDescent="0.2">
      <c r="A481" s="65"/>
      <c r="B481" s="65"/>
      <c r="C481" s="65"/>
      <c r="D481" s="65"/>
      <c r="E481" s="65"/>
      <c r="F481" s="65"/>
      <c r="G481" s="65"/>
      <c r="H481" s="65"/>
      <c r="I481" s="65"/>
      <c r="J481" s="73"/>
      <c r="K481" s="65"/>
      <c r="L481" s="65"/>
      <c r="M481" s="65"/>
    </row>
    <row r="482" spans="1:13" ht="14.25" x14ac:dyDescent="0.2">
      <c r="A482" s="65"/>
      <c r="B482" s="65"/>
      <c r="C482" s="65"/>
      <c r="D482" s="65"/>
      <c r="E482" s="65"/>
      <c r="F482" s="65"/>
      <c r="G482" s="65"/>
      <c r="H482" s="65"/>
      <c r="I482" s="65"/>
      <c r="J482" s="73"/>
      <c r="K482" s="65"/>
      <c r="L482" s="65"/>
      <c r="M482" s="65"/>
    </row>
    <row r="483" spans="1:13" ht="14.25" x14ac:dyDescent="0.2">
      <c r="A483" s="65"/>
      <c r="B483" s="65"/>
      <c r="C483" s="65"/>
      <c r="D483" s="65"/>
      <c r="E483" s="65"/>
      <c r="F483" s="65"/>
      <c r="G483" s="65"/>
      <c r="H483" s="65"/>
      <c r="I483" s="65"/>
      <c r="J483" s="73"/>
      <c r="K483" s="65"/>
      <c r="L483" s="65"/>
      <c r="M483" s="65"/>
    </row>
    <row r="484" spans="1:13" ht="14.25" x14ac:dyDescent="0.2">
      <c r="A484" s="65"/>
      <c r="B484" s="65"/>
      <c r="C484" s="65"/>
      <c r="D484" s="65"/>
      <c r="E484" s="65"/>
      <c r="F484" s="65"/>
      <c r="G484" s="65"/>
      <c r="H484" s="65"/>
      <c r="I484" s="65"/>
      <c r="J484" s="73"/>
      <c r="K484" s="65"/>
      <c r="L484" s="65"/>
      <c r="M484" s="65"/>
    </row>
    <row r="485" spans="1:13" ht="14.25" x14ac:dyDescent="0.2">
      <c r="A485" s="65"/>
      <c r="B485" s="65"/>
      <c r="C485" s="65"/>
      <c r="D485" s="65"/>
      <c r="E485" s="65"/>
      <c r="F485" s="65"/>
      <c r="G485" s="65"/>
      <c r="H485" s="65"/>
      <c r="I485" s="65"/>
      <c r="J485" s="73"/>
      <c r="K485" s="65"/>
      <c r="L485" s="65"/>
      <c r="M485" s="65"/>
    </row>
    <row r="486" spans="1:13" ht="14.25" x14ac:dyDescent="0.2">
      <c r="A486" s="65"/>
      <c r="B486" s="65"/>
      <c r="C486" s="65"/>
      <c r="D486" s="65"/>
      <c r="E486" s="65"/>
      <c r="F486" s="65"/>
      <c r="G486" s="65"/>
      <c r="H486" s="65"/>
      <c r="I486" s="65"/>
      <c r="J486" s="73"/>
      <c r="K486" s="65"/>
      <c r="L486" s="65"/>
      <c r="M486" s="65"/>
    </row>
    <row r="487" spans="1:13" ht="14.25" x14ac:dyDescent="0.2">
      <c r="A487" s="65"/>
      <c r="B487" s="65"/>
      <c r="C487" s="65"/>
      <c r="D487" s="65"/>
      <c r="E487" s="65"/>
      <c r="F487" s="65"/>
      <c r="G487" s="65"/>
      <c r="H487" s="65"/>
      <c r="I487" s="65"/>
      <c r="J487" s="73"/>
      <c r="K487" s="65"/>
      <c r="L487" s="65"/>
      <c r="M487" s="65"/>
    </row>
    <row r="488" spans="1:13" ht="14.25" x14ac:dyDescent="0.2">
      <c r="A488" s="65"/>
      <c r="B488" s="65"/>
      <c r="C488" s="65"/>
      <c r="D488" s="65"/>
      <c r="E488" s="65"/>
      <c r="F488" s="65"/>
      <c r="G488" s="65"/>
      <c r="H488" s="65"/>
      <c r="I488" s="65"/>
      <c r="J488" s="73"/>
      <c r="K488" s="65"/>
      <c r="L488" s="65"/>
      <c r="M488" s="65"/>
    </row>
    <row r="489" spans="1:13" ht="14.25" x14ac:dyDescent="0.2">
      <c r="A489" s="65"/>
      <c r="B489" s="65"/>
      <c r="C489" s="65"/>
      <c r="D489" s="65"/>
      <c r="E489" s="65"/>
      <c r="F489" s="65"/>
      <c r="G489" s="65"/>
      <c r="H489" s="65"/>
      <c r="I489" s="65"/>
      <c r="J489" s="73"/>
      <c r="K489" s="65"/>
      <c r="L489" s="65"/>
      <c r="M489" s="65"/>
    </row>
    <row r="490" spans="1:13" ht="14.25" x14ac:dyDescent="0.2">
      <c r="A490" s="65"/>
      <c r="B490" s="65"/>
      <c r="C490" s="65"/>
      <c r="D490" s="65"/>
      <c r="E490" s="65"/>
      <c r="F490" s="65"/>
      <c r="G490" s="65"/>
      <c r="H490" s="65"/>
      <c r="I490" s="65"/>
      <c r="J490" s="73"/>
      <c r="K490" s="65"/>
      <c r="L490" s="65"/>
      <c r="M490" s="65"/>
    </row>
    <row r="491" spans="1:13" x14ac:dyDescent="0.2">
      <c r="J491" s="74"/>
    </row>
    <row r="492" spans="1:13" x14ac:dyDescent="0.2">
      <c r="J492" s="74"/>
    </row>
    <row r="493" spans="1:13" x14ac:dyDescent="0.2">
      <c r="J493" s="74"/>
    </row>
    <row r="494" spans="1:13" x14ac:dyDescent="0.2">
      <c r="J494" s="74"/>
    </row>
    <row r="495" spans="1:13" x14ac:dyDescent="0.2">
      <c r="J495" s="74"/>
    </row>
    <row r="496" spans="1:13" x14ac:dyDescent="0.2">
      <c r="J496" s="74"/>
    </row>
    <row r="497" spans="10:10" x14ac:dyDescent="0.2">
      <c r="J497" s="74"/>
    </row>
    <row r="498" spans="10:10" x14ac:dyDescent="0.2">
      <c r="J498" s="74"/>
    </row>
    <row r="499" spans="10:10" x14ac:dyDescent="0.2">
      <c r="J499" s="74"/>
    </row>
    <row r="500" spans="10:10" x14ac:dyDescent="0.2">
      <c r="J500" s="74"/>
    </row>
    <row r="501" spans="10:10" x14ac:dyDescent="0.2">
      <c r="J501" s="74"/>
    </row>
    <row r="502" spans="10:10" x14ac:dyDescent="0.2">
      <c r="J502" s="74"/>
    </row>
    <row r="503" spans="10:10" x14ac:dyDescent="0.2">
      <c r="J503" s="74"/>
    </row>
    <row r="504" spans="10:10" x14ac:dyDescent="0.2">
      <c r="J504" s="74"/>
    </row>
    <row r="505" spans="10:10" x14ac:dyDescent="0.2">
      <c r="J505" s="74"/>
    </row>
    <row r="506" spans="10:10" x14ac:dyDescent="0.2">
      <c r="J506" s="74"/>
    </row>
    <row r="507" spans="10:10" x14ac:dyDescent="0.2">
      <c r="J507" s="74"/>
    </row>
    <row r="508" spans="10:10" x14ac:dyDescent="0.2">
      <c r="J508" s="74"/>
    </row>
    <row r="509" spans="10:10" x14ac:dyDescent="0.2">
      <c r="J509" s="74"/>
    </row>
    <row r="510" spans="10:10" x14ac:dyDescent="0.2">
      <c r="J510" s="74"/>
    </row>
    <row r="511" spans="10:10" x14ac:dyDescent="0.2">
      <c r="J511" s="74"/>
    </row>
    <row r="512" spans="10:10" x14ac:dyDescent="0.2">
      <c r="J512" s="74"/>
    </row>
    <row r="513" spans="10:10" x14ac:dyDescent="0.2">
      <c r="J513" s="74"/>
    </row>
    <row r="514" spans="10:10" x14ac:dyDescent="0.2">
      <c r="J514" s="74"/>
    </row>
    <row r="515" spans="10:10" x14ac:dyDescent="0.2">
      <c r="J515" s="74"/>
    </row>
    <row r="516" spans="10:10" x14ac:dyDescent="0.2">
      <c r="J516" s="74"/>
    </row>
    <row r="517" spans="10:10" x14ac:dyDescent="0.2">
      <c r="J517" s="74"/>
    </row>
    <row r="518" spans="10:10" x14ac:dyDescent="0.2">
      <c r="J518" s="74"/>
    </row>
    <row r="519" spans="10:10" x14ac:dyDescent="0.2">
      <c r="J519" s="74"/>
    </row>
    <row r="520" spans="10:10" x14ac:dyDescent="0.2">
      <c r="J520" s="74"/>
    </row>
    <row r="521" spans="10:10" x14ac:dyDescent="0.2">
      <c r="J521" s="74"/>
    </row>
    <row r="522" spans="10:10" x14ac:dyDescent="0.2">
      <c r="J522" s="74"/>
    </row>
    <row r="523" spans="10:10" x14ac:dyDescent="0.2">
      <c r="J523" s="74"/>
    </row>
    <row r="524" spans="10:10" x14ac:dyDescent="0.2">
      <c r="J524" s="74"/>
    </row>
    <row r="525" spans="10:10" x14ac:dyDescent="0.2">
      <c r="J525" s="74"/>
    </row>
    <row r="526" spans="10:10" x14ac:dyDescent="0.2">
      <c r="J526" s="74"/>
    </row>
  </sheetData>
  <mergeCells count="12">
    <mergeCell ref="A14:M14"/>
    <mergeCell ref="L15:M15"/>
    <mergeCell ref="H15:H16"/>
    <mergeCell ref="I15:I16"/>
    <mergeCell ref="J15:J16"/>
    <mergeCell ref="K15:K16"/>
    <mergeCell ref="A15:A16"/>
    <mergeCell ref="B15:B16"/>
    <mergeCell ref="C15:C16"/>
    <mergeCell ref="D15:D16"/>
    <mergeCell ref="E15:E16"/>
    <mergeCell ref="F15:G15"/>
  </mergeCells>
  <pageMargins left="0.7" right="0.7" top="0.78740157499999996" bottom="0.78740157499999996" header="0.3" footer="0.3"/>
  <pageSetup paperSize="9" scale="8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26"/>
  <sheetViews>
    <sheetView workbookViewId="0">
      <selection activeCell="M1" sqref="M1"/>
    </sheetView>
  </sheetViews>
  <sheetFormatPr defaultRowHeight="12.75" x14ac:dyDescent="0.2"/>
  <cols>
    <col min="1" max="1" width="6.28515625" style="47" customWidth="1"/>
    <col min="2" max="3" width="7.140625" style="47" customWidth="1"/>
    <col min="4" max="5" width="7.85546875" style="47" customWidth="1"/>
    <col min="6" max="11" width="8.42578125" style="47" customWidth="1"/>
    <col min="12" max="13" width="9.140625" style="47"/>
    <col min="14" max="16" width="7.140625" style="47" customWidth="1"/>
    <col min="17" max="18" width="9.140625" style="47"/>
    <col min="19" max="19" width="9.42578125" style="47" customWidth="1"/>
    <col min="20" max="20" width="9.5703125" style="47" customWidth="1"/>
    <col min="21" max="21" width="9.140625" style="47"/>
    <col min="22" max="22" width="8.42578125" style="47" customWidth="1"/>
    <col min="23" max="16384" width="9.140625" style="47"/>
  </cols>
  <sheetData>
    <row r="1" spans="1:26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6.75" customHeight="1" x14ac:dyDescent="0.3">
      <c r="A3" s="48"/>
      <c r="B3" s="44"/>
      <c r="C3" s="44"/>
      <c r="D3" s="45"/>
      <c r="E3" s="45"/>
      <c r="F3" s="45"/>
      <c r="G3" s="45"/>
      <c r="H3" s="46"/>
      <c r="I3" s="46"/>
      <c r="J3" s="45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19.5" x14ac:dyDescent="0.3">
      <c r="A4" s="148" t="s">
        <v>167</v>
      </c>
      <c r="B4" s="75"/>
      <c r="C4" s="75"/>
      <c r="D4" s="75"/>
      <c r="E4" s="75"/>
      <c r="F4" s="75"/>
      <c r="G4" s="75"/>
      <c r="H4" s="75"/>
      <c r="I4" s="75"/>
      <c r="J4" s="75"/>
      <c r="K4" s="76"/>
      <c r="L4" s="76"/>
      <c r="M4" s="7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4"/>
    </row>
    <row r="5" spans="1:26" ht="5.2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17.25" x14ac:dyDescent="0.3">
      <c r="A6" s="144" t="s">
        <v>28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5.75" x14ac:dyDescent="0.25">
      <c r="A7" s="69" t="s">
        <v>29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0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50"/>
    </row>
    <row r="8" spans="1:26" ht="16.5" thickBot="1" x14ac:dyDescent="0.3">
      <c r="A8" s="6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50"/>
    </row>
    <row r="9" spans="1:26" s="70" customFormat="1" ht="16.5" x14ac:dyDescent="0.3">
      <c r="A9" s="124"/>
      <c r="B9" s="125"/>
      <c r="C9" s="125"/>
      <c r="D9" s="126"/>
      <c r="E9" s="125"/>
      <c r="F9" s="125"/>
      <c r="G9" s="125"/>
      <c r="H9" s="125"/>
      <c r="I9" s="127" t="s">
        <v>2</v>
      </c>
      <c r="J9" s="128"/>
      <c r="K9" s="127" t="s">
        <v>3</v>
      </c>
      <c r="L9" s="129"/>
      <c r="M9" s="130" t="s">
        <v>69</v>
      </c>
    </row>
    <row r="10" spans="1:26" s="70" customFormat="1" ht="15.75" x14ac:dyDescent="0.25">
      <c r="A10" s="131" t="s">
        <v>169</v>
      </c>
      <c r="B10" s="132"/>
      <c r="C10" s="132"/>
      <c r="D10" s="133"/>
      <c r="E10" s="132"/>
      <c r="F10" s="132"/>
      <c r="G10" s="132"/>
      <c r="H10" s="132"/>
      <c r="I10" s="132">
        <v>17.05</v>
      </c>
      <c r="J10" s="134"/>
      <c r="K10" s="132">
        <v>27.82</v>
      </c>
      <c r="L10" s="133"/>
      <c r="M10" s="135">
        <v>305</v>
      </c>
    </row>
    <row r="11" spans="1:26" s="71" customFormat="1" ht="16.5" thickBot="1" x14ac:dyDescent="0.3">
      <c r="A11" s="136" t="s">
        <v>170</v>
      </c>
      <c r="B11" s="137"/>
      <c r="C11" s="137"/>
      <c r="D11" s="138"/>
      <c r="E11" s="137"/>
      <c r="F11" s="137"/>
      <c r="G11" s="137"/>
      <c r="H11" s="137"/>
      <c r="I11" s="139" t="s">
        <v>79</v>
      </c>
      <c r="J11" s="140"/>
      <c r="K11" s="139">
        <v>27.82</v>
      </c>
      <c r="L11" s="138"/>
      <c r="M11" s="141">
        <v>305</v>
      </c>
    </row>
    <row r="12" spans="1:26" x14ac:dyDescent="0.2">
      <c r="A12" s="50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50"/>
    </row>
    <row r="13" spans="1:26" ht="13.5" thickBot="1" x14ac:dyDescent="0.25">
      <c r="A13" s="50"/>
      <c r="B13" s="46"/>
      <c r="C13" s="46"/>
      <c r="D13" s="46"/>
      <c r="E13" s="46"/>
      <c r="F13" s="46"/>
      <c r="G13" s="46"/>
      <c r="H13" s="46"/>
      <c r="I13" s="46"/>
      <c r="J13" s="46"/>
      <c r="K13" s="61" t="s">
        <v>71</v>
      </c>
      <c r="L13" s="61"/>
      <c r="M13" s="50"/>
    </row>
    <row r="14" spans="1:26" ht="15.75" thickBot="1" x14ac:dyDescent="0.3">
      <c r="A14" s="533" t="s">
        <v>177</v>
      </c>
      <c r="B14" s="534"/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5"/>
    </row>
    <row r="15" spans="1:26" ht="30" customHeight="1" x14ac:dyDescent="0.2">
      <c r="A15" s="492" t="s">
        <v>30</v>
      </c>
      <c r="B15" s="530" t="s">
        <v>2</v>
      </c>
      <c r="C15" s="496" t="s">
        <v>3</v>
      </c>
      <c r="D15" s="498" t="s">
        <v>52</v>
      </c>
      <c r="E15" s="532" t="s">
        <v>166</v>
      </c>
      <c r="F15" s="501" t="s">
        <v>31</v>
      </c>
      <c r="G15" s="502"/>
      <c r="H15" s="503" t="s">
        <v>26</v>
      </c>
      <c r="I15" s="505" t="s">
        <v>51</v>
      </c>
      <c r="J15" s="503" t="s">
        <v>176</v>
      </c>
      <c r="K15" s="482" t="s">
        <v>27</v>
      </c>
      <c r="L15" s="486" t="s">
        <v>180</v>
      </c>
      <c r="M15" s="487"/>
    </row>
    <row r="16" spans="1:26" ht="30" customHeight="1" thickBot="1" x14ac:dyDescent="0.25">
      <c r="A16" s="493"/>
      <c r="B16" s="531"/>
      <c r="C16" s="497"/>
      <c r="D16" s="499"/>
      <c r="E16" s="497"/>
      <c r="F16" s="122" t="s">
        <v>48</v>
      </c>
      <c r="G16" s="123" t="s">
        <v>49</v>
      </c>
      <c r="H16" s="504"/>
      <c r="I16" s="506"/>
      <c r="J16" s="504"/>
      <c r="K16" s="483"/>
      <c r="L16" s="77" t="s">
        <v>48</v>
      </c>
      <c r="M16" s="78" t="s">
        <v>49</v>
      </c>
    </row>
    <row r="17" spans="1:13" s="63" customFormat="1" ht="16.5" customHeight="1" x14ac:dyDescent="0.2">
      <c r="A17" s="89">
        <v>2</v>
      </c>
      <c r="B17" s="90">
        <v>17.05</v>
      </c>
      <c r="C17" s="91">
        <v>27.82</v>
      </c>
      <c r="D17" s="92">
        <v>39420</v>
      </c>
      <c r="E17" s="93">
        <v>23508</v>
      </c>
      <c r="F17" s="94">
        <f t="shared" ref="F17:G80" si="0">12*(1/B17*D17)</f>
        <v>27744.281524926686</v>
      </c>
      <c r="G17" s="95">
        <f t="shared" si="0"/>
        <v>10140.043134435657</v>
      </c>
      <c r="H17" s="96">
        <f>(F17+G17)*33.8%</f>
        <v>12804.90173486447</v>
      </c>
      <c r="I17" s="95">
        <f>(F17+G17)*2%</f>
        <v>757.68649318724681</v>
      </c>
      <c r="J17" s="97">
        <v>305</v>
      </c>
      <c r="K17" s="98">
        <f>SUM(F17:J17)</f>
        <v>51751.912887414059</v>
      </c>
      <c r="L17" s="99">
        <f>ROUND(A17/B17,4)</f>
        <v>0.1173</v>
      </c>
      <c r="M17" s="99">
        <f>ROUND(A17/C17,4)</f>
        <v>7.1900000000000006E-2</v>
      </c>
    </row>
    <row r="18" spans="1:13" s="63" customFormat="1" ht="16.5" customHeight="1" x14ac:dyDescent="0.2">
      <c r="A18" s="89">
        <v>3</v>
      </c>
      <c r="B18" s="90">
        <v>17.05</v>
      </c>
      <c r="C18" s="100">
        <v>27.82</v>
      </c>
      <c r="D18" s="101">
        <v>39420</v>
      </c>
      <c r="E18" s="102">
        <v>23508</v>
      </c>
      <c r="F18" s="103">
        <f t="shared" si="0"/>
        <v>27744.281524926686</v>
      </c>
      <c r="G18" s="104">
        <f t="shared" si="0"/>
        <v>10140.043134435657</v>
      </c>
      <c r="H18" s="96">
        <f t="shared" ref="H18:H81" si="1">(F18+G18)*33.8%</f>
        <v>12804.90173486447</v>
      </c>
      <c r="I18" s="104">
        <f t="shared" ref="I18:I81" si="2">(F18+G18)*2%</f>
        <v>757.68649318724681</v>
      </c>
      <c r="J18" s="96">
        <v>305</v>
      </c>
      <c r="K18" s="98">
        <f t="shared" ref="K18:K81" si="3">SUM(F18:J18)</f>
        <v>51751.912887414059</v>
      </c>
      <c r="L18" s="99">
        <f t="shared" ref="L18:L81" si="4">ROUND(A18/B18,4)</f>
        <v>0.17599999999999999</v>
      </c>
      <c r="M18" s="99">
        <f t="shared" ref="M18:M81" si="5">ROUND(A18/C18,4)</f>
        <v>0.10780000000000001</v>
      </c>
    </row>
    <row r="19" spans="1:13" s="63" customFormat="1" ht="16.5" customHeight="1" x14ac:dyDescent="0.2">
      <c r="A19" s="89">
        <v>4</v>
      </c>
      <c r="B19" s="90">
        <v>17.05</v>
      </c>
      <c r="C19" s="100">
        <v>27.82</v>
      </c>
      <c r="D19" s="101">
        <v>39420</v>
      </c>
      <c r="E19" s="102">
        <v>23508</v>
      </c>
      <c r="F19" s="103">
        <f t="shared" si="0"/>
        <v>27744.281524926686</v>
      </c>
      <c r="G19" s="104">
        <f t="shared" si="0"/>
        <v>10140.043134435657</v>
      </c>
      <c r="H19" s="96">
        <f t="shared" si="1"/>
        <v>12804.90173486447</v>
      </c>
      <c r="I19" s="104">
        <f t="shared" si="2"/>
        <v>757.68649318724681</v>
      </c>
      <c r="J19" s="96">
        <v>305</v>
      </c>
      <c r="K19" s="98">
        <f t="shared" si="3"/>
        <v>51751.912887414059</v>
      </c>
      <c r="L19" s="99">
        <f t="shared" si="4"/>
        <v>0.2346</v>
      </c>
      <c r="M19" s="99">
        <f t="shared" si="5"/>
        <v>0.14380000000000001</v>
      </c>
    </row>
    <row r="20" spans="1:13" s="63" customFormat="1" ht="16.5" customHeight="1" x14ac:dyDescent="0.2">
      <c r="A20" s="89">
        <v>5</v>
      </c>
      <c r="B20" s="90">
        <v>17.05</v>
      </c>
      <c r="C20" s="100">
        <v>27.82</v>
      </c>
      <c r="D20" s="101">
        <v>39420</v>
      </c>
      <c r="E20" s="102">
        <v>23508</v>
      </c>
      <c r="F20" s="103">
        <f t="shared" si="0"/>
        <v>27744.281524926686</v>
      </c>
      <c r="G20" s="104">
        <f t="shared" si="0"/>
        <v>10140.043134435657</v>
      </c>
      <c r="H20" s="96">
        <f t="shared" si="1"/>
        <v>12804.90173486447</v>
      </c>
      <c r="I20" s="104">
        <f t="shared" si="2"/>
        <v>757.68649318724681</v>
      </c>
      <c r="J20" s="96">
        <v>305</v>
      </c>
      <c r="K20" s="98">
        <f t="shared" si="3"/>
        <v>51751.912887414059</v>
      </c>
      <c r="L20" s="99">
        <f t="shared" si="4"/>
        <v>0.29330000000000001</v>
      </c>
      <c r="M20" s="99">
        <f t="shared" si="5"/>
        <v>0.1797</v>
      </c>
    </row>
    <row r="21" spans="1:13" s="63" customFormat="1" ht="16.5" customHeight="1" x14ac:dyDescent="0.2">
      <c r="A21" s="89">
        <v>6</v>
      </c>
      <c r="B21" s="90">
        <v>17.05</v>
      </c>
      <c r="C21" s="100">
        <v>27.82</v>
      </c>
      <c r="D21" s="101">
        <v>39420</v>
      </c>
      <c r="E21" s="102">
        <v>23508</v>
      </c>
      <c r="F21" s="103">
        <f t="shared" si="0"/>
        <v>27744.281524926686</v>
      </c>
      <c r="G21" s="104">
        <f t="shared" si="0"/>
        <v>10140.043134435657</v>
      </c>
      <c r="H21" s="96">
        <f t="shared" si="1"/>
        <v>12804.90173486447</v>
      </c>
      <c r="I21" s="104">
        <f t="shared" si="2"/>
        <v>757.68649318724681</v>
      </c>
      <c r="J21" s="96">
        <v>305</v>
      </c>
      <c r="K21" s="98">
        <f t="shared" si="3"/>
        <v>51751.912887414059</v>
      </c>
      <c r="L21" s="99">
        <f t="shared" si="4"/>
        <v>0.35189999999999999</v>
      </c>
      <c r="M21" s="99">
        <f t="shared" si="5"/>
        <v>0.2157</v>
      </c>
    </row>
    <row r="22" spans="1:13" s="63" customFormat="1" ht="16.5" customHeight="1" x14ac:dyDescent="0.2">
      <c r="A22" s="89">
        <v>7</v>
      </c>
      <c r="B22" s="90">
        <v>17.05</v>
      </c>
      <c r="C22" s="100">
        <v>27.82</v>
      </c>
      <c r="D22" s="101">
        <v>39420</v>
      </c>
      <c r="E22" s="102">
        <v>23508</v>
      </c>
      <c r="F22" s="103">
        <f t="shared" si="0"/>
        <v>27744.281524926686</v>
      </c>
      <c r="G22" s="104">
        <f t="shared" si="0"/>
        <v>10140.043134435657</v>
      </c>
      <c r="H22" s="96">
        <f t="shared" si="1"/>
        <v>12804.90173486447</v>
      </c>
      <c r="I22" s="104">
        <f t="shared" si="2"/>
        <v>757.68649318724681</v>
      </c>
      <c r="J22" s="96">
        <v>305</v>
      </c>
      <c r="K22" s="98">
        <f t="shared" si="3"/>
        <v>51751.912887414059</v>
      </c>
      <c r="L22" s="99">
        <f t="shared" si="4"/>
        <v>0.41060000000000002</v>
      </c>
      <c r="M22" s="99">
        <f t="shared" si="5"/>
        <v>0.25159999999999999</v>
      </c>
    </row>
    <row r="23" spans="1:13" s="63" customFormat="1" ht="16.5" customHeight="1" x14ac:dyDescent="0.2">
      <c r="A23" s="89">
        <v>8</v>
      </c>
      <c r="B23" s="90">
        <v>17.05</v>
      </c>
      <c r="C23" s="100">
        <v>27.82</v>
      </c>
      <c r="D23" s="101">
        <v>39420</v>
      </c>
      <c r="E23" s="102">
        <v>23508</v>
      </c>
      <c r="F23" s="103">
        <f t="shared" si="0"/>
        <v>27744.281524926686</v>
      </c>
      <c r="G23" s="104">
        <f t="shared" si="0"/>
        <v>10140.043134435657</v>
      </c>
      <c r="H23" s="96">
        <f t="shared" si="1"/>
        <v>12804.90173486447</v>
      </c>
      <c r="I23" s="104">
        <f t="shared" si="2"/>
        <v>757.68649318724681</v>
      </c>
      <c r="J23" s="96">
        <v>305</v>
      </c>
      <c r="K23" s="98">
        <f t="shared" si="3"/>
        <v>51751.912887414059</v>
      </c>
      <c r="L23" s="99">
        <f t="shared" si="4"/>
        <v>0.46920000000000001</v>
      </c>
      <c r="M23" s="99">
        <f t="shared" si="5"/>
        <v>0.28760000000000002</v>
      </c>
    </row>
    <row r="24" spans="1:13" s="63" customFormat="1" ht="16.5" customHeight="1" x14ac:dyDescent="0.2">
      <c r="A24" s="89">
        <v>9</v>
      </c>
      <c r="B24" s="90">
        <v>17.05</v>
      </c>
      <c r="C24" s="100">
        <v>27.82</v>
      </c>
      <c r="D24" s="101">
        <v>39420</v>
      </c>
      <c r="E24" s="102">
        <v>23508</v>
      </c>
      <c r="F24" s="103">
        <f t="shared" si="0"/>
        <v>27744.281524926686</v>
      </c>
      <c r="G24" s="104">
        <f t="shared" si="0"/>
        <v>10140.043134435657</v>
      </c>
      <c r="H24" s="96">
        <f t="shared" si="1"/>
        <v>12804.90173486447</v>
      </c>
      <c r="I24" s="104">
        <f t="shared" si="2"/>
        <v>757.68649318724681</v>
      </c>
      <c r="J24" s="96">
        <v>305</v>
      </c>
      <c r="K24" s="98">
        <f t="shared" si="3"/>
        <v>51751.912887414059</v>
      </c>
      <c r="L24" s="99">
        <f t="shared" si="4"/>
        <v>0.52790000000000004</v>
      </c>
      <c r="M24" s="99">
        <f t="shared" si="5"/>
        <v>0.32350000000000001</v>
      </c>
    </row>
    <row r="25" spans="1:13" s="63" customFormat="1" ht="16.5" customHeight="1" x14ac:dyDescent="0.2">
      <c r="A25" s="105">
        <v>10</v>
      </c>
      <c r="B25" s="90">
        <v>17.05</v>
      </c>
      <c r="C25" s="100">
        <v>27.82</v>
      </c>
      <c r="D25" s="101">
        <v>39420</v>
      </c>
      <c r="E25" s="102">
        <v>23508</v>
      </c>
      <c r="F25" s="103">
        <f t="shared" si="0"/>
        <v>27744.281524926686</v>
      </c>
      <c r="G25" s="104">
        <f t="shared" si="0"/>
        <v>10140.043134435657</v>
      </c>
      <c r="H25" s="96">
        <f t="shared" si="1"/>
        <v>12804.90173486447</v>
      </c>
      <c r="I25" s="104">
        <f t="shared" si="2"/>
        <v>757.68649318724681</v>
      </c>
      <c r="J25" s="96">
        <v>305</v>
      </c>
      <c r="K25" s="98">
        <f t="shared" si="3"/>
        <v>51751.912887414059</v>
      </c>
      <c r="L25" s="99">
        <f t="shared" si="4"/>
        <v>0.58650000000000002</v>
      </c>
      <c r="M25" s="99">
        <f t="shared" si="5"/>
        <v>0.35949999999999999</v>
      </c>
    </row>
    <row r="26" spans="1:13" s="63" customFormat="1" ht="16.5" customHeight="1" x14ac:dyDescent="0.2">
      <c r="A26" s="89">
        <f t="shared" ref="A26:A86" si="6">A25+1</f>
        <v>11</v>
      </c>
      <c r="B26" s="90">
        <v>17.05</v>
      </c>
      <c r="C26" s="100">
        <v>27.82</v>
      </c>
      <c r="D26" s="101">
        <v>39420</v>
      </c>
      <c r="E26" s="102">
        <v>23508</v>
      </c>
      <c r="F26" s="103">
        <f t="shared" si="0"/>
        <v>27744.281524926686</v>
      </c>
      <c r="G26" s="104">
        <f t="shared" si="0"/>
        <v>10140.043134435657</v>
      </c>
      <c r="H26" s="96">
        <f t="shared" si="1"/>
        <v>12804.90173486447</v>
      </c>
      <c r="I26" s="104">
        <f t="shared" si="2"/>
        <v>757.68649318724681</v>
      </c>
      <c r="J26" s="96">
        <v>305</v>
      </c>
      <c r="K26" s="98">
        <f t="shared" si="3"/>
        <v>51751.912887414059</v>
      </c>
      <c r="L26" s="99">
        <f t="shared" si="4"/>
        <v>0.6452</v>
      </c>
      <c r="M26" s="99">
        <f t="shared" si="5"/>
        <v>0.39539999999999997</v>
      </c>
    </row>
    <row r="27" spans="1:13" s="63" customFormat="1" ht="16.5" customHeight="1" x14ac:dyDescent="0.2">
      <c r="A27" s="89">
        <f t="shared" si="6"/>
        <v>12</v>
      </c>
      <c r="B27" s="90">
        <v>17.05</v>
      </c>
      <c r="C27" s="100">
        <v>27.82</v>
      </c>
      <c r="D27" s="101">
        <v>39420</v>
      </c>
      <c r="E27" s="102">
        <v>23508</v>
      </c>
      <c r="F27" s="103">
        <f t="shared" si="0"/>
        <v>27744.281524926686</v>
      </c>
      <c r="G27" s="104">
        <f t="shared" si="0"/>
        <v>10140.043134435657</v>
      </c>
      <c r="H27" s="96">
        <f t="shared" si="1"/>
        <v>12804.90173486447</v>
      </c>
      <c r="I27" s="104">
        <f t="shared" si="2"/>
        <v>757.68649318724681</v>
      </c>
      <c r="J27" s="96">
        <v>305</v>
      </c>
      <c r="K27" s="98">
        <f t="shared" si="3"/>
        <v>51751.912887414059</v>
      </c>
      <c r="L27" s="99">
        <f t="shared" si="4"/>
        <v>0.70379999999999998</v>
      </c>
      <c r="M27" s="99">
        <f t="shared" si="5"/>
        <v>0.43130000000000002</v>
      </c>
    </row>
    <row r="28" spans="1:13" s="63" customFormat="1" ht="16.5" customHeight="1" x14ac:dyDescent="0.2">
      <c r="A28" s="89">
        <f t="shared" si="6"/>
        <v>13</v>
      </c>
      <c r="B28" s="90">
        <v>17.05</v>
      </c>
      <c r="C28" s="100">
        <v>27.82</v>
      </c>
      <c r="D28" s="101">
        <v>39420</v>
      </c>
      <c r="E28" s="102">
        <v>23508</v>
      </c>
      <c r="F28" s="103">
        <f t="shared" si="0"/>
        <v>27744.281524926686</v>
      </c>
      <c r="G28" s="104">
        <f t="shared" si="0"/>
        <v>10140.043134435657</v>
      </c>
      <c r="H28" s="96">
        <f t="shared" si="1"/>
        <v>12804.90173486447</v>
      </c>
      <c r="I28" s="104">
        <f t="shared" si="2"/>
        <v>757.68649318724681</v>
      </c>
      <c r="J28" s="96">
        <v>305</v>
      </c>
      <c r="K28" s="98">
        <f t="shared" si="3"/>
        <v>51751.912887414059</v>
      </c>
      <c r="L28" s="99">
        <f t="shared" si="4"/>
        <v>0.76249999999999996</v>
      </c>
      <c r="M28" s="99">
        <f t="shared" si="5"/>
        <v>0.46729999999999999</v>
      </c>
    </row>
    <row r="29" spans="1:13" s="63" customFormat="1" ht="16.5" customHeight="1" x14ac:dyDescent="0.2">
      <c r="A29" s="89">
        <f t="shared" si="6"/>
        <v>14</v>
      </c>
      <c r="B29" s="90">
        <v>17.05</v>
      </c>
      <c r="C29" s="100">
        <v>27.82</v>
      </c>
      <c r="D29" s="101">
        <v>39420</v>
      </c>
      <c r="E29" s="102">
        <v>23508</v>
      </c>
      <c r="F29" s="103">
        <f t="shared" si="0"/>
        <v>27744.281524926686</v>
      </c>
      <c r="G29" s="104">
        <f t="shared" si="0"/>
        <v>10140.043134435657</v>
      </c>
      <c r="H29" s="96">
        <f t="shared" si="1"/>
        <v>12804.90173486447</v>
      </c>
      <c r="I29" s="104">
        <f t="shared" si="2"/>
        <v>757.68649318724681</v>
      </c>
      <c r="J29" s="96">
        <v>305</v>
      </c>
      <c r="K29" s="98">
        <f t="shared" si="3"/>
        <v>51751.912887414059</v>
      </c>
      <c r="L29" s="99">
        <f t="shared" si="4"/>
        <v>0.82110000000000005</v>
      </c>
      <c r="M29" s="99">
        <f t="shared" si="5"/>
        <v>0.50319999999999998</v>
      </c>
    </row>
    <row r="30" spans="1:13" s="63" customFormat="1" ht="16.5" customHeight="1" x14ac:dyDescent="0.2">
      <c r="A30" s="89">
        <f t="shared" si="6"/>
        <v>15</v>
      </c>
      <c r="B30" s="90">
        <v>17.05</v>
      </c>
      <c r="C30" s="100">
        <v>27.82</v>
      </c>
      <c r="D30" s="101">
        <v>39420</v>
      </c>
      <c r="E30" s="102">
        <v>23508</v>
      </c>
      <c r="F30" s="103">
        <f t="shared" si="0"/>
        <v>27744.281524926686</v>
      </c>
      <c r="G30" s="104">
        <f t="shared" si="0"/>
        <v>10140.043134435657</v>
      </c>
      <c r="H30" s="96">
        <f t="shared" si="1"/>
        <v>12804.90173486447</v>
      </c>
      <c r="I30" s="104">
        <f t="shared" si="2"/>
        <v>757.68649318724681</v>
      </c>
      <c r="J30" s="96">
        <v>305</v>
      </c>
      <c r="K30" s="98">
        <f t="shared" si="3"/>
        <v>51751.912887414059</v>
      </c>
      <c r="L30" s="99">
        <f t="shared" si="4"/>
        <v>0.87980000000000003</v>
      </c>
      <c r="M30" s="99">
        <f t="shared" si="5"/>
        <v>0.53920000000000001</v>
      </c>
    </row>
    <row r="31" spans="1:13" s="63" customFormat="1" ht="16.5" customHeight="1" x14ac:dyDescent="0.2">
      <c r="A31" s="89">
        <f t="shared" si="6"/>
        <v>16</v>
      </c>
      <c r="B31" s="90">
        <v>17.05</v>
      </c>
      <c r="C31" s="100">
        <v>27.82</v>
      </c>
      <c r="D31" s="101">
        <v>39420</v>
      </c>
      <c r="E31" s="102">
        <v>23508</v>
      </c>
      <c r="F31" s="103">
        <f t="shared" si="0"/>
        <v>27744.281524926686</v>
      </c>
      <c r="G31" s="104">
        <f t="shared" si="0"/>
        <v>10140.043134435657</v>
      </c>
      <c r="H31" s="96">
        <f t="shared" si="1"/>
        <v>12804.90173486447</v>
      </c>
      <c r="I31" s="104">
        <f t="shared" si="2"/>
        <v>757.68649318724681</v>
      </c>
      <c r="J31" s="96">
        <v>305</v>
      </c>
      <c r="K31" s="98">
        <f t="shared" si="3"/>
        <v>51751.912887414059</v>
      </c>
      <c r="L31" s="99">
        <f t="shared" si="4"/>
        <v>0.93840000000000001</v>
      </c>
      <c r="M31" s="99">
        <f t="shared" si="5"/>
        <v>0.57509999999999994</v>
      </c>
    </row>
    <row r="32" spans="1:13" s="63" customFormat="1" ht="16.5" customHeight="1" x14ac:dyDescent="0.2">
      <c r="A32" s="89">
        <f t="shared" si="6"/>
        <v>17</v>
      </c>
      <c r="B32" s="90">
        <v>17.05</v>
      </c>
      <c r="C32" s="100">
        <v>27.82</v>
      </c>
      <c r="D32" s="101">
        <v>39420</v>
      </c>
      <c r="E32" s="102">
        <v>23508</v>
      </c>
      <c r="F32" s="103">
        <f t="shared" si="0"/>
        <v>27744.281524926686</v>
      </c>
      <c r="G32" s="104">
        <f t="shared" si="0"/>
        <v>10140.043134435657</v>
      </c>
      <c r="H32" s="96">
        <f t="shared" si="1"/>
        <v>12804.90173486447</v>
      </c>
      <c r="I32" s="104">
        <f t="shared" si="2"/>
        <v>757.68649318724681</v>
      </c>
      <c r="J32" s="96">
        <v>305</v>
      </c>
      <c r="K32" s="98">
        <f t="shared" si="3"/>
        <v>51751.912887414059</v>
      </c>
      <c r="L32" s="99">
        <f t="shared" si="4"/>
        <v>0.99709999999999999</v>
      </c>
      <c r="M32" s="99">
        <f t="shared" si="5"/>
        <v>0.61109999999999998</v>
      </c>
    </row>
    <row r="33" spans="1:13" s="63" customFormat="1" ht="16.5" customHeight="1" x14ac:dyDescent="0.2">
      <c r="A33" s="89">
        <f t="shared" si="6"/>
        <v>18</v>
      </c>
      <c r="B33" s="90">
        <v>17.05</v>
      </c>
      <c r="C33" s="100">
        <v>27.82</v>
      </c>
      <c r="D33" s="101">
        <v>39420</v>
      </c>
      <c r="E33" s="102">
        <v>23508</v>
      </c>
      <c r="F33" s="103">
        <f t="shared" si="0"/>
        <v>27744.281524926686</v>
      </c>
      <c r="G33" s="104">
        <f t="shared" si="0"/>
        <v>10140.043134435657</v>
      </c>
      <c r="H33" s="96">
        <f t="shared" si="1"/>
        <v>12804.90173486447</v>
      </c>
      <c r="I33" s="104">
        <f t="shared" si="2"/>
        <v>757.68649318724681</v>
      </c>
      <c r="J33" s="96">
        <v>305</v>
      </c>
      <c r="K33" s="98">
        <f t="shared" si="3"/>
        <v>51751.912887414059</v>
      </c>
      <c r="L33" s="99">
        <f t="shared" si="4"/>
        <v>1.0557000000000001</v>
      </c>
      <c r="M33" s="99">
        <f t="shared" si="5"/>
        <v>0.64700000000000002</v>
      </c>
    </row>
    <row r="34" spans="1:13" s="63" customFormat="1" ht="16.5" customHeight="1" x14ac:dyDescent="0.2">
      <c r="A34" s="89">
        <f t="shared" si="6"/>
        <v>19</v>
      </c>
      <c r="B34" s="90">
        <v>17.05</v>
      </c>
      <c r="C34" s="100">
        <v>27.82</v>
      </c>
      <c r="D34" s="101">
        <v>39420</v>
      </c>
      <c r="E34" s="102">
        <v>23508</v>
      </c>
      <c r="F34" s="103">
        <f t="shared" si="0"/>
        <v>27744.281524926686</v>
      </c>
      <c r="G34" s="104">
        <f t="shared" si="0"/>
        <v>10140.043134435657</v>
      </c>
      <c r="H34" s="96">
        <f t="shared" si="1"/>
        <v>12804.90173486447</v>
      </c>
      <c r="I34" s="104">
        <f t="shared" si="2"/>
        <v>757.68649318724681</v>
      </c>
      <c r="J34" s="96">
        <v>305</v>
      </c>
      <c r="K34" s="98">
        <f t="shared" si="3"/>
        <v>51751.912887414059</v>
      </c>
      <c r="L34" s="99">
        <f t="shared" si="4"/>
        <v>1.1144000000000001</v>
      </c>
      <c r="M34" s="99">
        <f t="shared" si="5"/>
        <v>0.68300000000000005</v>
      </c>
    </row>
    <row r="35" spans="1:13" s="63" customFormat="1" ht="16.5" customHeight="1" x14ac:dyDescent="0.2">
      <c r="A35" s="105">
        <f t="shared" si="6"/>
        <v>20</v>
      </c>
      <c r="B35" s="90">
        <v>17.05</v>
      </c>
      <c r="C35" s="100">
        <v>27.82</v>
      </c>
      <c r="D35" s="101">
        <v>39420</v>
      </c>
      <c r="E35" s="102">
        <v>23508</v>
      </c>
      <c r="F35" s="103">
        <f t="shared" si="0"/>
        <v>27744.281524926686</v>
      </c>
      <c r="G35" s="104">
        <f t="shared" si="0"/>
        <v>10140.043134435657</v>
      </c>
      <c r="H35" s="96">
        <f t="shared" si="1"/>
        <v>12804.90173486447</v>
      </c>
      <c r="I35" s="104">
        <f t="shared" si="2"/>
        <v>757.68649318724681</v>
      </c>
      <c r="J35" s="96">
        <v>305</v>
      </c>
      <c r="K35" s="98">
        <f t="shared" si="3"/>
        <v>51751.912887414059</v>
      </c>
      <c r="L35" s="99">
        <f t="shared" si="4"/>
        <v>1.173</v>
      </c>
      <c r="M35" s="99">
        <f t="shared" si="5"/>
        <v>0.71889999999999998</v>
      </c>
    </row>
    <row r="36" spans="1:13" s="63" customFormat="1" ht="16.5" customHeight="1" x14ac:dyDescent="0.2">
      <c r="A36" s="89">
        <f t="shared" si="6"/>
        <v>21</v>
      </c>
      <c r="B36" s="90">
        <v>17.05</v>
      </c>
      <c r="C36" s="100">
        <v>27.82</v>
      </c>
      <c r="D36" s="101">
        <v>39420</v>
      </c>
      <c r="E36" s="102">
        <v>23508</v>
      </c>
      <c r="F36" s="103">
        <f t="shared" si="0"/>
        <v>27744.281524926686</v>
      </c>
      <c r="G36" s="104">
        <f t="shared" si="0"/>
        <v>10140.043134435657</v>
      </c>
      <c r="H36" s="96">
        <f t="shared" si="1"/>
        <v>12804.90173486447</v>
      </c>
      <c r="I36" s="104">
        <f t="shared" si="2"/>
        <v>757.68649318724681</v>
      </c>
      <c r="J36" s="96">
        <v>305</v>
      </c>
      <c r="K36" s="98">
        <f t="shared" si="3"/>
        <v>51751.912887414059</v>
      </c>
      <c r="L36" s="99">
        <f t="shared" si="4"/>
        <v>1.2317</v>
      </c>
      <c r="M36" s="99">
        <f t="shared" si="5"/>
        <v>0.75490000000000002</v>
      </c>
    </row>
    <row r="37" spans="1:13" s="63" customFormat="1" ht="16.5" customHeight="1" x14ac:dyDescent="0.2">
      <c r="A37" s="89">
        <f t="shared" si="6"/>
        <v>22</v>
      </c>
      <c r="B37" s="90">
        <v>17.05</v>
      </c>
      <c r="C37" s="100">
        <v>27.82</v>
      </c>
      <c r="D37" s="101">
        <v>39420</v>
      </c>
      <c r="E37" s="102">
        <v>23508</v>
      </c>
      <c r="F37" s="103">
        <f t="shared" si="0"/>
        <v>27744.281524926686</v>
      </c>
      <c r="G37" s="104">
        <f t="shared" si="0"/>
        <v>10140.043134435657</v>
      </c>
      <c r="H37" s="96">
        <f t="shared" si="1"/>
        <v>12804.90173486447</v>
      </c>
      <c r="I37" s="104">
        <f t="shared" si="2"/>
        <v>757.68649318724681</v>
      </c>
      <c r="J37" s="96">
        <v>305</v>
      </c>
      <c r="K37" s="98">
        <f t="shared" si="3"/>
        <v>51751.912887414059</v>
      </c>
      <c r="L37" s="99">
        <f t="shared" si="4"/>
        <v>1.2903</v>
      </c>
      <c r="M37" s="99">
        <f t="shared" si="5"/>
        <v>0.79079999999999995</v>
      </c>
    </row>
    <row r="38" spans="1:13" s="63" customFormat="1" ht="16.5" customHeight="1" x14ac:dyDescent="0.2">
      <c r="A38" s="89">
        <f t="shared" si="6"/>
        <v>23</v>
      </c>
      <c r="B38" s="90">
        <v>17.05</v>
      </c>
      <c r="C38" s="100">
        <v>27.82</v>
      </c>
      <c r="D38" s="101">
        <v>39420</v>
      </c>
      <c r="E38" s="102">
        <v>23508</v>
      </c>
      <c r="F38" s="103">
        <f t="shared" si="0"/>
        <v>27744.281524926686</v>
      </c>
      <c r="G38" s="104">
        <f t="shared" si="0"/>
        <v>10140.043134435657</v>
      </c>
      <c r="H38" s="96">
        <f t="shared" si="1"/>
        <v>12804.90173486447</v>
      </c>
      <c r="I38" s="104">
        <f t="shared" si="2"/>
        <v>757.68649318724681</v>
      </c>
      <c r="J38" s="96">
        <v>305</v>
      </c>
      <c r="K38" s="98">
        <f t="shared" si="3"/>
        <v>51751.912887414059</v>
      </c>
      <c r="L38" s="99">
        <f t="shared" si="4"/>
        <v>1.349</v>
      </c>
      <c r="M38" s="99">
        <f t="shared" si="5"/>
        <v>0.82669999999999999</v>
      </c>
    </row>
    <row r="39" spans="1:13" s="63" customFormat="1" ht="16.5" customHeight="1" x14ac:dyDescent="0.2">
      <c r="A39" s="89">
        <f t="shared" si="6"/>
        <v>24</v>
      </c>
      <c r="B39" s="90">
        <v>17.05</v>
      </c>
      <c r="C39" s="100">
        <v>27.82</v>
      </c>
      <c r="D39" s="101">
        <v>39420</v>
      </c>
      <c r="E39" s="102">
        <v>23508</v>
      </c>
      <c r="F39" s="103">
        <f t="shared" si="0"/>
        <v>27744.281524926686</v>
      </c>
      <c r="G39" s="104">
        <f t="shared" si="0"/>
        <v>10140.043134435657</v>
      </c>
      <c r="H39" s="96">
        <f t="shared" si="1"/>
        <v>12804.90173486447</v>
      </c>
      <c r="I39" s="104">
        <f t="shared" si="2"/>
        <v>757.68649318724681</v>
      </c>
      <c r="J39" s="96">
        <v>305</v>
      </c>
      <c r="K39" s="98">
        <f t="shared" si="3"/>
        <v>51751.912887414059</v>
      </c>
      <c r="L39" s="99">
        <f t="shared" si="4"/>
        <v>1.4076</v>
      </c>
      <c r="M39" s="99">
        <f t="shared" si="5"/>
        <v>0.86270000000000002</v>
      </c>
    </row>
    <row r="40" spans="1:13" s="63" customFormat="1" ht="16.5" customHeight="1" x14ac:dyDescent="0.2">
      <c r="A40" s="89">
        <f t="shared" si="6"/>
        <v>25</v>
      </c>
      <c r="B40" s="90">
        <v>17.05</v>
      </c>
      <c r="C40" s="100">
        <v>27.82</v>
      </c>
      <c r="D40" s="101">
        <v>39420</v>
      </c>
      <c r="E40" s="102">
        <v>23508</v>
      </c>
      <c r="F40" s="103">
        <f t="shared" si="0"/>
        <v>27744.281524926686</v>
      </c>
      <c r="G40" s="104">
        <f t="shared" si="0"/>
        <v>10140.043134435657</v>
      </c>
      <c r="H40" s="96">
        <f t="shared" si="1"/>
        <v>12804.90173486447</v>
      </c>
      <c r="I40" s="104">
        <f t="shared" si="2"/>
        <v>757.68649318724681</v>
      </c>
      <c r="J40" s="96">
        <v>305</v>
      </c>
      <c r="K40" s="98">
        <f t="shared" si="3"/>
        <v>51751.912887414059</v>
      </c>
      <c r="L40" s="99">
        <f t="shared" si="4"/>
        <v>1.4662999999999999</v>
      </c>
      <c r="M40" s="99">
        <f t="shared" si="5"/>
        <v>0.89859999999999995</v>
      </c>
    </row>
    <row r="41" spans="1:13" s="63" customFormat="1" ht="16.5" customHeight="1" x14ac:dyDescent="0.2">
      <c r="A41" s="89">
        <f t="shared" si="6"/>
        <v>26</v>
      </c>
      <c r="B41" s="90">
        <v>17.05</v>
      </c>
      <c r="C41" s="100">
        <v>27.82</v>
      </c>
      <c r="D41" s="101">
        <v>39420</v>
      </c>
      <c r="E41" s="102">
        <v>23508</v>
      </c>
      <c r="F41" s="103">
        <f t="shared" si="0"/>
        <v>27744.281524926686</v>
      </c>
      <c r="G41" s="104">
        <f t="shared" si="0"/>
        <v>10140.043134435657</v>
      </c>
      <c r="H41" s="96">
        <f t="shared" si="1"/>
        <v>12804.90173486447</v>
      </c>
      <c r="I41" s="104">
        <f t="shared" si="2"/>
        <v>757.68649318724681</v>
      </c>
      <c r="J41" s="96">
        <v>305</v>
      </c>
      <c r="K41" s="98">
        <f t="shared" si="3"/>
        <v>51751.912887414059</v>
      </c>
      <c r="L41" s="99">
        <f t="shared" si="4"/>
        <v>1.5248999999999999</v>
      </c>
      <c r="M41" s="99">
        <f t="shared" si="5"/>
        <v>0.93459999999999999</v>
      </c>
    </row>
    <row r="42" spans="1:13" s="63" customFormat="1" ht="16.5" customHeight="1" x14ac:dyDescent="0.2">
      <c r="A42" s="89">
        <f t="shared" si="6"/>
        <v>27</v>
      </c>
      <c r="B42" s="90">
        <v>17.05</v>
      </c>
      <c r="C42" s="100">
        <v>27.82</v>
      </c>
      <c r="D42" s="101">
        <v>39420</v>
      </c>
      <c r="E42" s="102">
        <v>23508</v>
      </c>
      <c r="F42" s="103">
        <f t="shared" si="0"/>
        <v>27744.281524926686</v>
      </c>
      <c r="G42" s="104">
        <f t="shared" si="0"/>
        <v>10140.043134435657</v>
      </c>
      <c r="H42" s="96">
        <f t="shared" si="1"/>
        <v>12804.90173486447</v>
      </c>
      <c r="I42" s="104">
        <f t="shared" si="2"/>
        <v>757.68649318724681</v>
      </c>
      <c r="J42" s="96">
        <v>305</v>
      </c>
      <c r="K42" s="98">
        <f t="shared" si="3"/>
        <v>51751.912887414059</v>
      </c>
      <c r="L42" s="99">
        <f t="shared" si="4"/>
        <v>1.5835999999999999</v>
      </c>
      <c r="M42" s="99">
        <f t="shared" si="5"/>
        <v>0.97050000000000003</v>
      </c>
    </row>
    <row r="43" spans="1:13" s="63" customFormat="1" ht="16.5" customHeight="1" x14ac:dyDescent="0.2">
      <c r="A43" s="89">
        <f t="shared" si="6"/>
        <v>28</v>
      </c>
      <c r="B43" s="90">
        <v>17.05</v>
      </c>
      <c r="C43" s="100">
        <v>27.82</v>
      </c>
      <c r="D43" s="101">
        <v>39420</v>
      </c>
      <c r="E43" s="102">
        <v>23508</v>
      </c>
      <c r="F43" s="103">
        <f t="shared" si="0"/>
        <v>27744.281524926686</v>
      </c>
      <c r="G43" s="104">
        <f t="shared" si="0"/>
        <v>10140.043134435657</v>
      </c>
      <c r="H43" s="96">
        <f t="shared" si="1"/>
        <v>12804.90173486447</v>
      </c>
      <c r="I43" s="104">
        <f t="shared" si="2"/>
        <v>757.68649318724681</v>
      </c>
      <c r="J43" s="96">
        <v>305</v>
      </c>
      <c r="K43" s="98">
        <f t="shared" si="3"/>
        <v>51751.912887414059</v>
      </c>
      <c r="L43" s="99">
        <f t="shared" si="4"/>
        <v>1.6422000000000001</v>
      </c>
      <c r="M43" s="99">
        <f t="shared" si="5"/>
        <v>1.0065</v>
      </c>
    </row>
    <row r="44" spans="1:13" s="63" customFormat="1" ht="16.5" customHeight="1" x14ac:dyDescent="0.2">
      <c r="A44" s="89">
        <f t="shared" si="6"/>
        <v>29</v>
      </c>
      <c r="B44" s="90">
        <v>17.05</v>
      </c>
      <c r="C44" s="100">
        <v>27.82</v>
      </c>
      <c r="D44" s="101">
        <v>39420</v>
      </c>
      <c r="E44" s="102">
        <v>23508</v>
      </c>
      <c r="F44" s="103">
        <f t="shared" si="0"/>
        <v>27744.281524926686</v>
      </c>
      <c r="G44" s="104">
        <f t="shared" si="0"/>
        <v>10140.043134435657</v>
      </c>
      <c r="H44" s="96">
        <f t="shared" si="1"/>
        <v>12804.90173486447</v>
      </c>
      <c r="I44" s="104">
        <f t="shared" si="2"/>
        <v>757.68649318724681</v>
      </c>
      <c r="J44" s="96">
        <v>305</v>
      </c>
      <c r="K44" s="98">
        <f t="shared" si="3"/>
        <v>51751.912887414059</v>
      </c>
      <c r="L44" s="99">
        <f t="shared" si="4"/>
        <v>1.7009000000000001</v>
      </c>
      <c r="M44" s="99">
        <f t="shared" si="5"/>
        <v>1.0424</v>
      </c>
    </row>
    <row r="45" spans="1:13" s="63" customFormat="1" ht="16.5" customHeight="1" x14ac:dyDescent="0.2">
      <c r="A45" s="105">
        <f t="shared" si="6"/>
        <v>30</v>
      </c>
      <c r="B45" s="90">
        <v>17.05</v>
      </c>
      <c r="C45" s="100">
        <v>27.82</v>
      </c>
      <c r="D45" s="101">
        <v>39420</v>
      </c>
      <c r="E45" s="102">
        <v>23508</v>
      </c>
      <c r="F45" s="103">
        <f t="shared" si="0"/>
        <v>27744.281524926686</v>
      </c>
      <c r="G45" s="104">
        <f t="shared" si="0"/>
        <v>10140.043134435657</v>
      </c>
      <c r="H45" s="96">
        <f t="shared" si="1"/>
        <v>12804.90173486447</v>
      </c>
      <c r="I45" s="104">
        <f t="shared" si="2"/>
        <v>757.68649318724681</v>
      </c>
      <c r="J45" s="96">
        <v>305</v>
      </c>
      <c r="K45" s="98">
        <f t="shared" si="3"/>
        <v>51751.912887414059</v>
      </c>
      <c r="L45" s="99">
        <f t="shared" si="4"/>
        <v>1.7595000000000001</v>
      </c>
      <c r="M45" s="99">
        <f t="shared" si="5"/>
        <v>1.0784</v>
      </c>
    </row>
    <row r="46" spans="1:13" s="63" customFormat="1" ht="16.5" customHeight="1" x14ac:dyDescent="0.2">
      <c r="A46" s="89">
        <f t="shared" si="6"/>
        <v>31</v>
      </c>
      <c r="B46" s="90">
        <v>17.05</v>
      </c>
      <c r="C46" s="100">
        <v>27.82</v>
      </c>
      <c r="D46" s="106">
        <v>39420</v>
      </c>
      <c r="E46" s="107">
        <v>23508</v>
      </c>
      <c r="F46" s="103">
        <f t="shared" si="0"/>
        <v>27744.281524926686</v>
      </c>
      <c r="G46" s="104">
        <f t="shared" si="0"/>
        <v>10140.043134435657</v>
      </c>
      <c r="H46" s="96">
        <f t="shared" si="1"/>
        <v>12804.90173486447</v>
      </c>
      <c r="I46" s="104">
        <f t="shared" si="2"/>
        <v>757.68649318724681</v>
      </c>
      <c r="J46" s="96">
        <v>305</v>
      </c>
      <c r="K46" s="98">
        <f t="shared" si="3"/>
        <v>51751.912887414059</v>
      </c>
      <c r="L46" s="99">
        <f t="shared" si="4"/>
        <v>1.8182</v>
      </c>
      <c r="M46" s="99">
        <f t="shared" si="5"/>
        <v>1.1143000000000001</v>
      </c>
    </row>
    <row r="47" spans="1:13" s="63" customFormat="1" ht="16.5" customHeight="1" x14ac:dyDescent="0.2">
      <c r="A47" s="89">
        <f t="shared" si="6"/>
        <v>32</v>
      </c>
      <c r="B47" s="90">
        <v>17.05</v>
      </c>
      <c r="C47" s="100">
        <v>27.82</v>
      </c>
      <c r="D47" s="106">
        <v>39420</v>
      </c>
      <c r="E47" s="107">
        <v>23508</v>
      </c>
      <c r="F47" s="103">
        <f t="shared" si="0"/>
        <v>27744.281524926686</v>
      </c>
      <c r="G47" s="104">
        <f t="shared" si="0"/>
        <v>10140.043134435657</v>
      </c>
      <c r="H47" s="96">
        <f t="shared" si="1"/>
        <v>12804.90173486447</v>
      </c>
      <c r="I47" s="104">
        <f t="shared" si="2"/>
        <v>757.68649318724681</v>
      </c>
      <c r="J47" s="96">
        <v>305</v>
      </c>
      <c r="K47" s="98">
        <f t="shared" si="3"/>
        <v>51751.912887414059</v>
      </c>
      <c r="L47" s="99">
        <f t="shared" si="4"/>
        <v>1.8768</v>
      </c>
      <c r="M47" s="99">
        <f t="shared" si="5"/>
        <v>1.1503000000000001</v>
      </c>
    </row>
    <row r="48" spans="1:13" s="63" customFormat="1" ht="16.5" customHeight="1" x14ac:dyDescent="0.2">
      <c r="A48" s="89">
        <f t="shared" si="6"/>
        <v>33</v>
      </c>
      <c r="B48" s="90">
        <v>17.05</v>
      </c>
      <c r="C48" s="100">
        <v>27.82</v>
      </c>
      <c r="D48" s="101">
        <v>39420</v>
      </c>
      <c r="E48" s="102">
        <v>23508</v>
      </c>
      <c r="F48" s="103">
        <f t="shared" si="0"/>
        <v>27744.281524926686</v>
      </c>
      <c r="G48" s="104">
        <f t="shared" si="0"/>
        <v>10140.043134435657</v>
      </c>
      <c r="H48" s="96">
        <f t="shared" si="1"/>
        <v>12804.90173486447</v>
      </c>
      <c r="I48" s="104">
        <f t="shared" si="2"/>
        <v>757.68649318724681</v>
      </c>
      <c r="J48" s="96">
        <v>305</v>
      </c>
      <c r="K48" s="98">
        <f t="shared" si="3"/>
        <v>51751.912887414059</v>
      </c>
      <c r="L48" s="99">
        <f t="shared" si="4"/>
        <v>1.9355</v>
      </c>
      <c r="M48" s="99">
        <f t="shared" si="5"/>
        <v>1.1861999999999999</v>
      </c>
    </row>
    <row r="49" spans="1:13" s="63" customFormat="1" ht="16.5" customHeight="1" x14ac:dyDescent="0.2">
      <c r="A49" s="89">
        <f t="shared" si="6"/>
        <v>34</v>
      </c>
      <c r="B49" s="90">
        <v>17.05</v>
      </c>
      <c r="C49" s="100">
        <v>27.82</v>
      </c>
      <c r="D49" s="101">
        <v>39420</v>
      </c>
      <c r="E49" s="102">
        <v>23508</v>
      </c>
      <c r="F49" s="103">
        <f t="shared" si="0"/>
        <v>27744.281524926686</v>
      </c>
      <c r="G49" s="104">
        <f t="shared" si="0"/>
        <v>10140.043134435657</v>
      </c>
      <c r="H49" s="96">
        <f t="shared" si="1"/>
        <v>12804.90173486447</v>
      </c>
      <c r="I49" s="104">
        <f t="shared" si="2"/>
        <v>757.68649318724681</v>
      </c>
      <c r="J49" s="96">
        <v>305</v>
      </c>
      <c r="K49" s="98">
        <f t="shared" si="3"/>
        <v>51751.912887414059</v>
      </c>
      <c r="L49" s="99">
        <f t="shared" si="4"/>
        <v>1.9941</v>
      </c>
      <c r="M49" s="99">
        <f t="shared" si="5"/>
        <v>1.2221</v>
      </c>
    </row>
    <row r="50" spans="1:13" s="63" customFormat="1" ht="16.5" customHeight="1" x14ac:dyDescent="0.2">
      <c r="A50" s="89">
        <f t="shared" si="6"/>
        <v>35</v>
      </c>
      <c r="B50" s="90">
        <v>17.05</v>
      </c>
      <c r="C50" s="100">
        <v>27.82</v>
      </c>
      <c r="D50" s="101">
        <v>39420</v>
      </c>
      <c r="E50" s="102">
        <v>23508</v>
      </c>
      <c r="F50" s="103">
        <f t="shared" si="0"/>
        <v>27744.281524926686</v>
      </c>
      <c r="G50" s="104">
        <f t="shared" si="0"/>
        <v>10140.043134435657</v>
      </c>
      <c r="H50" s="96">
        <f t="shared" si="1"/>
        <v>12804.90173486447</v>
      </c>
      <c r="I50" s="104">
        <f t="shared" si="2"/>
        <v>757.68649318724681</v>
      </c>
      <c r="J50" s="96">
        <v>305</v>
      </c>
      <c r="K50" s="98">
        <f t="shared" si="3"/>
        <v>51751.912887414059</v>
      </c>
      <c r="L50" s="99">
        <f t="shared" si="4"/>
        <v>2.0528</v>
      </c>
      <c r="M50" s="99">
        <f t="shared" si="5"/>
        <v>1.2581</v>
      </c>
    </row>
    <row r="51" spans="1:13" s="63" customFormat="1" ht="16.5" customHeight="1" x14ac:dyDescent="0.2">
      <c r="A51" s="89">
        <f t="shared" si="6"/>
        <v>36</v>
      </c>
      <c r="B51" s="90">
        <v>17.05</v>
      </c>
      <c r="C51" s="100">
        <v>27.82</v>
      </c>
      <c r="D51" s="101">
        <v>39420</v>
      </c>
      <c r="E51" s="102">
        <v>23508</v>
      </c>
      <c r="F51" s="103">
        <f t="shared" si="0"/>
        <v>27744.281524926686</v>
      </c>
      <c r="G51" s="104">
        <f t="shared" si="0"/>
        <v>10140.043134435657</v>
      </c>
      <c r="H51" s="96">
        <f t="shared" si="1"/>
        <v>12804.90173486447</v>
      </c>
      <c r="I51" s="104">
        <f t="shared" si="2"/>
        <v>757.68649318724681</v>
      </c>
      <c r="J51" s="96">
        <v>305</v>
      </c>
      <c r="K51" s="98">
        <f t="shared" si="3"/>
        <v>51751.912887414059</v>
      </c>
      <c r="L51" s="99">
        <f t="shared" si="4"/>
        <v>2.1114000000000002</v>
      </c>
      <c r="M51" s="99">
        <f t="shared" si="5"/>
        <v>1.294</v>
      </c>
    </row>
    <row r="52" spans="1:13" s="63" customFormat="1" ht="16.5" customHeight="1" x14ac:dyDescent="0.2">
      <c r="A52" s="89">
        <f t="shared" si="6"/>
        <v>37</v>
      </c>
      <c r="B52" s="90">
        <v>17.05</v>
      </c>
      <c r="C52" s="100">
        <v>27.82</v>
      </c>
      <c r="D52" s="101">
        <v>39420</v>
      </c>
      <c r="E52" s="102">
        <v>23508</v>
      </c>
      <c r="F52" s="103">
        <f t="shared" si="0"/>
        <v>27744.281524926686</v>
      </c>
      <c r="G52" s="104">
        <f t="shared" si="0"/>
        <v>10140.043134435657</v>
      </c>
      <c r="H52" s="96">
        <f t="shared" si="1"/>
        <v>12804.90173486447</v>
      </c>
      <c r="I52" s="104">
        <f t="shared" si="2"/>
        <v>757.68649318724681</v>
      </c>
      <c r="J52" s="96">
        <v>305</v>
      </c>
      <c r="K52" s="98">
        <f t="shared" si="3"/>
        <v>51751.912887414059</v>
      </c>
      <c r="L52" s="99">
        <f t="shared" si="4"/>
        <v>2.1701000000000001</v>
      </c>
      <c r="M52" s="99">
        <f t="shared" si="5"/>
        <v>1.33</v>
      </c>
    </row>
    <row r="53" spans="1:13" s="63" customFormat="1" ht="16.5" customHeight="1" x14ac:dyDescent="0.2">
      <c r="A53" s="89">
        <f t="shared" si="6"/>
        <v>38</v>
      </c>
      <c r="B53" s="90">
        <v>17.05</v>
      </c>
      <c r="C53" s="100">
        <v>27.82</v>
      </c>
      <c r="D53" s="101">
        <v>39420</v>
      </c>
      <c r="E53" s="102">
        <v>23508</v>
      </c>
      <c r="F53" s="103">
        <f t="shared" si="0"/>
        <v>27744.281524926686</v>
      </c>
      <c r="G53" s="104">
        <f t="shared" si="0"/>
        <v>10140.043134435657</v>
      </c>
      <c r="H53" s="96">
        <f t="shared" si="1"/>
        <v>12804.90173486447</v>
      </c>
      <c r="I53" s="104">
        <f t="shared" si="2"/>
        <v>757.68649318724681</v>
      </c>
      <c r="J53" s="96">
        <v>305</v>
      </c>
      <c r="K53" s="98">
        <f t="shared" si="3"/>
        <v>51751.912887414059</v>
      </c>
      <c r="L53" s="99">
        <f t="shared" si="4"/>
        <v>2.2286999999999999</v>
      </c>
      <c r="M53" s="99">
        <f t="shared" si="5"/>
        <v>1.3658999999999999</v>
      </c>
    </row>
    <row r="54" spans="1:13" s="63" customFormat="1" ht="16.5" customHeight="1" thickBot="1" x14ac:dyDescent="0.25">
      <c r="A54" s="149">
        <f t="shared" si="6"/>
        <v>39</v>
      </c>
      <c r="B54" s="113">
        <v>17.05</v>
      </c>
      <c r="C54" s="150">
        <v>27.82</v>
      </c>
      <c r="D54" s="115">
        <v>39420</v>
      </c>
      <c r="E54" s="116">
        <v>23508</v>
      </c>
      <c r="F54" s="117">
        <f t="shared" si="0"/>
        <v>27744.281524926686</v>
      </c>
      <c r="G54" s="118">
        <f t="shared" si="0"/>
        <v>10140.043134435657</v>
      </c>
      <c r="H54" s="119">
        <f t="shared" si="1"/>
        <v>12804.90173486447</v>
      </c>
      <c r="I54" s="118">
        <f t="shared" si="2"/>
        <v>757.68649318724681</v>
      </c>
      <c r="J54" s="119">
        <v>305</v>
      </c>
      <c r="K54" s="120">
        <f t="shared" si="3"/>
        <v>51751.912887414059</v>
      </c>
      <c r="L54" s="121">
        <f t="shared" si="4"/>
        <v>2.2873999999999999</v>
      </c>
      <c r="M54" s="121">
        <f t="shared" si="5"/>
        <v>1.4018999999999999</v>
      </c>
    </row>
    <row r="55" spans="1:13" s="63" customFormat="1" ht="16.5" customHeight="1" x14ac:dyDescent="0.2">
      <c r="A55" s="109">
        <f t="shared" si="6"/>
        <v>40</v>
      </c>
      <c r="B55" s="110">
        <f>(6.958*LN(A55)-13.54)/0.7</f>
        <v>17.324604631035388</v>
      </c>
      <c r="C55" s="100">
        <v>27.82</v>
      </c>
      <c r="D55" s="106">
        <v>39420</v>
      </c>
      <c r="E55" s="107">
        <v>23508</v>
      </c>
      <c r="F55" s="94">
        <f t="shared" si="0"/>
        <v>27304.519212668994</v>
      </c>
      <c r="G55" s="95">
        <f t="shared" si="0"/>
        <v>10140.043134435657</v>
      </c>
      <c r="H55" s="97">
        <f t="shared" si="1"/>
        <v>12656.26207332137</v>
      </c>
      <c r="I55" s="95">
        <f t="shared" si="2"/>
        <v>748.89124694209295</v>
      </c>
      <c r="J55" s="97">
        <v>305</v>
      </c>
      <c r="K55" s="111">
        <f t="shared" si="3"/>
        <v>51154.715667368109</v>
      </c>
      <c r="L55" s="99">
        <f t="shared" si="4"/>
        <v>2.3089</v>
      </c>
      <c r="M55" s="99">
        <f t="shared" si="5"/>
        <v>1.4378</v>
      </c>
    </row>
    <row r="56" spans="1:13" s="63" customFormat="1" ht="16.5" customHeight="1" x14ac:dyDescent="0.2">
      <c r="A56" s="89">
        <f t="shared" si="6"/>
        <v>41</v>
      </c>
      <c r="B56" s="90">
        <f t="shared" ref="B56:B119" si="7">(6.958*LN(A56)-13.54)/0.7</f>
        <v>17.570049200183682</v>
      </c>
      <c r="C56" s="100">
        <v>27.82</v>
      </c>
      <c r="D56" s="101">
        <v>39420</v>
      </c>
      <c r="E56" s="102">
        <v>23508</v>
      </c>
      <c r="F56" s="103">
        <f t="shared" si="0"/>
        <v>26923.089093857216</v>
      </c>
      <c r="G56" s="104">
        <f t="shared" si="0"/>
        <v>10140.043134435657</v>
      </c>
      <c r="H56" s="96">
        <f t="shared" si="1"/>
        <v>12527.33869316299</v>
      </c>
      <c r="I56" s="104">
        <f t="shared" si="2"/>
        <v>741.2626445658575</v>
      </c>
      <c r="J56" s="96">
        <v>305</v>
      </c>
      <c r="K56" s="98">
        <f t="shared" si="3"/>
        <v>50636.733566021729</v>
      </c>
      <c r="L56" s="99">
        <f t="shared" si="4"/>
        <v>2.3334999999999999</v>
      </c>
      <c r="M56" s="99">
        <f t="shared" si="5"/>
        <v>1.4738</v>
      </c>
    </row>
    <row r="57" spans="1:13" s="63" customFormat="1" ht="16.5" customHeight="1" x14ac:dyDescent="0.2">
      <c r="A57" s="89">
        <f t="shared" si="6"/>
        <v>42</v>
      </c>
      <c r="B57" s="90">
        <f t="shared" si="7"/>
        <v>17.80957886287954</v>
      </c>
      <c r="C57" s="100">
        <v>27.82</v>
      </c>
      <c r="D57" s="101">
        <v>39420</v>
      </c>
      <c r="E57" s="102">
        <v>23508</v>
      </c>
      <c r="F57" s="103">
        <f t="shared" si="0"/>
        <v>26560.987412563474</v>
      </c>
      <c r="G57" s="104">
        <f t="shared" si="0"/>
        <v>10140.043134435657</v>
      </c>
      <c r="H57" s="96">
        <f t="shared" si="1"/>
        <v>12404.948324885705</v>
      </c>
      <c r="I57" s="104">
        <f t="shared" si="2"/>
        <v>734.02061093998259</v>
      </c>
      <c r="J57" s="96">
        <v>305</v>
      </c>
      <c r="K57" s="98">
        <f t="shared" si="3"/>
        <v>50144.999482824816</v>
      </c>
      <c r="L57" s="99">
        <f t="shared" si="4"/>
        <v>2.3582999999999998</v>
      </c>
      <c r="M57" s="99">
        <f t="shared" si="5"/>
        <v>1.5097</v>
      </c>
    </row>
    <row r="58" spans="1:13" s="63" customFormat="1" ht="16.5" customHeight="1" x14ac:dyDescent="0.2">
      <c r="A58" s="89">
        <f t="shared" si="6"/>
        <v>43</v>
      </c>
      <c r="B58" s="90">
        <f t="shared" si="7"/>
        <v>18.043472007136874</v>
      </c>
      <c r="C58" s="100">
        <v>27.82</v>
      </c>
      <c r="D58" s="101">
        <v>39420</v>
      </c>
      <c r="E58" s="102">
        <v>23508</v>
      </c>
      <c r="F58" s="103">
        <f t="shared" si="0"/>
        <v>26216.683785298912</v>
      </c>
      <c r="G58" s="104">
        <f t="shared" si="0"/>
        <v>10140.043134435657</v>
      </c>
      <c r="H58" s="96">
        <f t="shared" si="1"/>
        <v>12288.573698870283</v>
      </c>
      <c r="I58" s="104">
        <f t="shared" si="2"/>
        <v>727.13453839469139</v>
      </c>
      <c r="J58" s="96">
        <v>305</v>
      </c>
      <c r="K58" s="98">
        <f t="shared" si="3"/>
        <v>49677.435156999542</v>
      </c>
      <c r="L58" s="99">
        <f t="shared" si="4"/>
        <v>2.3831000000000002</v>
      </c>
      <c r="M58" s="99">
        <f t="shared" si="5"/>
        <v>1.5457000000000001</v>
      </c>
    </row>
    <row r="59" spans="1:13" s="63" customFormat="1" ht="16.5" customHeight="1" x14ac:dyDescent="0.2">
      <c r="A59" s="89">
        <f t="shared" si="6"/>
        <v>44</v>
      </c>
      <c r="B59" s="90">
        <f t="shared" si="7"/>
        <v>18.271987818290373</v>
      </c>
      <c r="C59" s="100">
        <v>27.82</v>
      </c>
      <c r="D59" s="101">
        <v>39420</v>
      </c>
      <c r="E59" s="102">
        <v>23508</v>
      </c>
      <c r="F59" s="103">
        <f t="shared" si="0"/>
        <v>25888.808853434326</v>
      </c>
      <c r="G59" s="104">
        <f t="shared" si="0"/>
        <v>10140.043134435657</v>
      </c>
      <c r="H59" s="96">
        <f t="shared" si="1"/>
        <v>12177.751971900052</v>
      </c>
      <c r="I59" s="104">
        <f t="shared" si="2"/>
        <v>720.57703975739958</v>
      </c>
      <c r="J59" s="96">
        <v>305</v>
      </c>
      <c r="K59" s="98">
        <f t="shared" si="3"/>
        <v>49232.180999527431</v>
      </c>
      <c r="L59" s="99">
        <f t="shared" si="4"/>
        <v>2.4081000000000001</v>
      </c>
      <c r="M59" s="99">
        <f t="shared" si="5"/>
        <v>1.5815999999999999</v>
      </c>
    </row>
    <row r="60" spans="1:13" s="63" customFormat="1" ht="16.5" customHeight="1" x14ac:dyDescent="0.2">
      <c r="A60" s="89">
        <f t="shared" si="6"/>
        <v>45</v>
      </c>
      <c r="B60" s="90">
        <f t="shared" si="7"/>
        <v>18.495368005459838</v>
      </c>
      <c r="C60" s="100">
        <v>27.82</v>
      </c>
      <c r="D60" s="101">
        <v>39420</v>
      </c>
      <c r="E60" s="102">
        <v>23508</v>
      </c>
      <c r="F60" s="103">
        <f t="shared" si="0"/>
        <v>25576.133432995681</v>
      </c>
      <c r="G60" s="104">
        <f t="shared" si="0"/>
        <v>10140.043134435657</v>
      </c>
      <c r="H60" s="96">
        <f t="shared" si="1"/>
        <v>12072.067679791789</v>
      </c>
      <c r="I60" s="104">
        <f t="shared" si="2"/>
        <v>714.32353134862672</v>
      </c>
      <c r="J60" s="96">
        <v>305</v>
      </c>
      <c r="K60" s="98">
        <f t="shared" si="3"/>
        <v>48807.567778571756</v>
      </c>
      <c r="L60" s="99">
        <f t="shared" si="4"/>
        <v>2.4329999999999998</v>
      </c>
      <c r="M60" s="99">
        <f t="shared" si="5"/>
        <v>1.6174999999999999</v>
      </c>
    </row>
    <row r="61" spans="1:13" s="63" customFormat="1" ht="16.5" customHeight="1" x14ac:dyDescent="0.2">
      <c r="A61" s="89">
        <f t="shared" si="6"/>
        <v>46</v>
      </c>
      <c r="B61" s="90">
        <f t="shared" si="7"/>
        <v>18.713838338244464</v>
      </c>
      <c r="C61" s="100">
        <v>27.82</v>
      </c>
      <c r="D61" s="101">
        <v>39420</v>
      </c>
      <c r="E61" s="102">
        <v>23508</v>
      </c>
      <c r="F61" s="103">
        <f t="shared" si="0"/>
        <v>25277.550839651831</v>
      </c>
      <c r="G61" s="104">
        <f t="shared" si="0"/>
        <v>10140.043134435657</v>
      </c>
      <c r="H61" s="96">
        <f t="shared" si="1"/>
        <v>11971.14676324157</v>
      </c>
      <c r="I61" s="104">
        <f t="shared" si="2"/>
        <v>708.35187948174985</v>
      </c>
      <c r="J61" s="96">
        <v>305</v>
      </c>
      <c r="K61" s="98">
        <f t="shared" si="3"/>
        <v>48402.092616810813</v>
      </c>
      <c r="L61" s="99">
        <f t="shared" si="4"/>
        <v>2.4581</v>
      </c>
      <c r="M61" s="99">
        <f t="shared" si="5"/>
        <v>1.6535</v>
      </c>
    </row>
    <row r="62" spans="1:13" s="63" customFormat="1" ht="16.5" customHeight="1" x14ac:dyDescent="0.2">
      <c r="A62" s="89">
        <f t="shared" si="6"/>
        <v>47</v>
      </c>
      <c r="B62" s="90">
        <f t="shared" si="7"/>
        <v>18.927610018140843</v>
      </c>
      <c r="C62" s="100">
        <v>27.82</v>
      </c>
      <c r="D62" s="101">
        <v>39420</v>
      </c>
      <c r="E62" s="102">
        <v>23508</v>
      </c>
      <c r="F62" s="103">
        <f t="shared" si="0"/>
        <v>24992.061837000179</v>
      </c>
      <c r="G62" s="104">
        <f t="shared" si="0"/>
        <v>10140.043134435657</v>
      </c>
      <c r="H62" s="96">
        <f t="shared" si="1"/>
        <v>11874.651480345312</v>
      </c>
      <c r="I62" s="104">
        <f t="shared" si="2"/>
        <v>702.64209942871673</v>
      </c>
      <c r="J62" s="96">
        <v>305</v>
      </c>
      <c r="K62" s="98">
        <f t="shared" si="3"/>
        <v>48014.398551209866</v>
      </c>
      <c r="L62" s="99">
        <f t="shared" si="4"/>
        <v>2.4830999999999999</v>
      </c>
      <c r="M62" s="99">
        <f t="shared" si="5"/>
        <v>1.6894</v>
      </c>
    </row>
    <row r="63" spans="1:13" s="63" customFormat="1" ht="16.5" customHeight="1" x14ac:dyDescent="0.2">
      <c r="A63" s="89">
        <f t="shared" si="6"/>
        <v>48</v>
      </c>
      <c r="B63" s="90">
        <f t="shared" si="7"/>
        <v>19.136880905567299</v>
      </c>
      <c r="C63" s="100">
        <v>27.82</v>
      </c>
      <c r="D63" s="101">
        <v>39420</v>
      </c>
      <c r="E63" s="102">
        <v>23508</v>
      </c>
      <c r="F63" s="103">
        <f t="shared" si="0"/>
        <v>24718.761763437808</v>
      </c>
      <c r="G63" s="104">
        <f t="shared" si="0"/>
        <v>10140.043134435657</v>
      </c>
      <c r="H63" s="96">
        <f t="shared" si="1"/>
        <v>11782.27605548123</v>
      </c>
      <c r="I63" s="104">
        <f t="shared" si="2"/>
        <v>697.17609795746932</v>
      </c>
      <c r="J63" s="96">
        <v>305</v>
      </c>
      <c r="K63" s="98">
        <f t="shared" si="3"/>
        <v>47643.257051312168</v>
      </c>
      <c r="L63" s="99">
        <f t="shared" si="4"/>
        <v>2.5082</v>
      </c>
      <c r="M63" s="99">
        <f t="shared" si="5"/>
        <v>1.7254</v>
      </c>
    </row>
    <row r="64" spans="1:13" s="63" customFormat="1" ht="16.5" customHeight="1" x14ac:dyDescent="0.2">
      <c r="A64" s="89">
        <f t="shared" si="6"/>
        <v>49</v>
      </c>
      <c r="B64" s="90">
        <f t="shared" si="7"/>
        <v>19.341836620362489</v>
      </c>
      <c r="C64" s="100">
        <v>27.82</v>
      </c>
      <c r="D64" s="101">
        <v>39420</v>
      </c>
      <c r="E64" s="102">
        <v>23508</v>
      </c>
      <c r="F64" s="103">
        <f t="shared" si="0"/>
        <v>24456.829477196497</v>
      </c>
      <c r="G64" s="104">
        <f t="shared" si="0"/>
        <v>10140.043134435657</v>
      </c>
      <c r="H64" s="96">
        <f t="shared" si="1"/>
        <v>11693.742942731667</v>
      </c>
      <c r="I64" s="104">
        <f t="shared" si="2"/>
        <v>691.93745223264318</v>
      </c>
      <c r="J64" s="96">
        <v>305</v>
      </c>
      <c r="K64" s="98">
        <f t="shared" si="3"/>
        <v>47287.553006596463</v>
      </c>
      <c r="L64" s="99">
        <f t="shared" si="4"/>
        <v>2.5333999999999999</v>
      </c>
      <c r="M64" s="99">
        <f t="shared" si="5"/>
        <v>1.7613000000000001</v>
      </c>
    </row>
    <row r="65" spans="1:13" s="63" customFormat="1" ht="16.5" customHeight="1" x14ac:dyDescent="0.2">
      <c r="A65" s="105">
        <f t="shared" si="6"/>
        <v>50</v>
      </c>
      <c r="B65" s="90">
        <f t="shared" si="7"/>
        <v>19.542651531098631</v>
      </c>
      <c r="C65" s="100">
        <v>27.82</v>
      </c>
      <c r="D65" s="101">
        <v>39420</v>
      </c>
      <c r="E65" s="102">
        <v>23508</v>
      </c>
      <c r="F65" s="103">
        <f t="shared" si="0"/>
        <v>24205.517825830419</v>
      </c>
      <c r="G65" s="104">
        <f t="shared" si="0"/>
        <v>10140.043134435657</v>
      </c>
      <c r="H65" s="96">
        <f t="shared" si="1"/>
        <v>11608.799604569933</v>
      </c>
      <c r="I65" s="104">
        <f t="shared" si="2"/>
        <v>686.91121920532157</v>
      </c>
      <c r="J65" s="96">
        <v>305</v>
      </c>
      <c r="K65" s="98">
        <f t="shared" si="3"/>
        <v>46946.271784041332</v>
      </c>
      <c r="L65" s="99">
        <f t="shared" si="4"/>
        <v>2.5585</v>
      </c>
      <c r="M65" s="99">
        <f t="shared" si="5"/>
        <v>1.7972999999999999</v>
      </c>
    </row>
    <row r="66" spans="1:13" s="63" customFormat="1" ht="16.5" customHeight="1" x14ac:dyDescent="0.2">
      <c r="A66" s="89">
        <f t="shared" si="6"/>
        <v>51</v>
      </c>
      <c r="B66" s="90">
        <f t="shared" si="7"/>
        <v>19.739489646422658</v>
      </c>
      <c r="C66" s="100">
        <v>27.82</v>
      </c>
      <c r="D66" s="101">
        <v>39420</v>
      </c>
      <c r="E66" s="102">
        <v>23508</v>
      </c>
      <c r="F66" s="103">
        <f t="shared" si="0"/>
        <v>23964.145399560923</v>
      </c>
      <c r="G66" s="104">
        <f t="shared" si="0"/>
        <v>10140.043134435657</v>
      </c>
      <c r="H66" s="96">
        <f t="shared" si="1"/>
        <v>11527.215724490843</v>
      </c>
      <c r="I66" s="104">
        <f t="shared" si="2"/>
        <v>682.0837706799316</v>
      </c>
      <c r="J66" s="96">
        <v>305</v>
      </c>
      <c r="K66" s="98">
        <f t="shared" si="3"/>
        <v>46618.488029167354</v>
      </c>
      <c r="L66" s="99">
        <f t="shared" si="4"/>
        <v>2.5836999999999999</v>
      </c>
      <c r="M66" s="99">
        <f t="shared" si="5"/>
        <v>1.8331999999999999</v>
      </c>
    </row>
    <row r="67" spans="1:13" s="63" customFormat="1" ht="16.5" customHeight="1" x14ac:dyDescent="0.2">
      <c r="A67" s="89">
        <f t="shared" si="6"/>
        <v>52</v>
      </c>
      <c r="B67" s="90">
        <f t="shared" si="7"/>
        <v>19.932505419842251</v>
      </c>
      <c r="C67" s="100">
        <v>27.82</v>
      </c>
      <c r="D67" s="101">
        <v>39420</v>
      </c>
      <c r="E67" s="102">
        <v>23508</v>
      </c>
      <c r="F67" s="103">
        <f t="shared" si="0"/>
        <v>23732.089370416121</v>
      </c>
      <c r="G67" s="104">
        <f t="shared" si="0"/>
        <v>10140.043134435657</v>
      </c>
      <c r="H67" s="96">
        <f t="shared" si="1"/>
        <v>11448.7807866399</v>
      </c>
      <c r="I67" s="104">
        <f t="shared" si="2"/>
        <v>677.44265009703554</v>
      </c>
      <c r="J67" s="96">
        <v>305</v>
      </c>
      <c r="K67" s="98">
        <f t="shared" si="3"/>
        <v>46303.355941588714</v>
      </c>
      <c r="L67" s="99">
        <f t="shared" si="4"/>
        <v>2.6088</v>
      </c>
      <c r="M67" s="99">
        <f t="shared" si="5"/>
        <v>1.8692</v>
      </c>
    </row>
    <row r="68" spans="1:13" s="63" customFormat="1" ht="16.5" customHeight="1" x14ac:dyDescent="0.2">
      <c r="A68" s="89">
        <f t="shared" si="6"/>
        <v>53</v>
      </c>
      <c r="B68" s="90">
        <f t="shared" si="7"/>
        <v>20.121844477850953</v>
      </c>
      <c r="C68" s="100">
        <v>27.82</v>
      </c>
      <c r="D68" s="101">
        <v>39420</v>
      </c>
      <c r="E68" s="102">
        <v>23508</v>
      </c>
      <c r="F68" s="103">
        <f t="shared" si="0"/>
        <v>23508.779253348122</v>
      </c>
      <c r="G68" s="104">
        <f t="shared" si="0"/>
        <v>10140.043134435657</v>
      </c>
      <c r="H68" s="96">
        <f t="shared" si="1"/>
        <v>11373.301967070916</v>
      </c>
      <c r="I68" s="104">
        <f t="shared" si="2"/>
        <v>672.97644775567562</v>
      </c>
      <c r="J68" s="96">
        <v>305</v>
      </c>
      <c r="K68" s="98">
        <f t="shared" si="3"/>
        <v>46000.100802610374</v>
      </c>
      <c r="L68" s="99">
        <f t="shared" si="4"/>
        <v>2.6339999999999999</v>
      </c>
      <c r="M68" s="99">
        <f t="shared" si="5"/>
        <v>1.9051</v>
      </c>
    </row>
    <row r="69" spans="1:13" s="63" customFormat="1" ht="16.5" customHeight="1" x14ac:dyDescent="0.2">
      <c r="A69" s="89">
        <f t="shared" si="6"/>
        <v>54</v>
      </c>
      <c r="B69" s="90">
        <f t="shared" si="7"/>
        <v>20.307644279991752</v>
      </c>
      <c r="C69" s="100">
        <v>27.82</v>
      </c>
      <c r="D69" s="101">
        <v>39420</v>
      </c>
      <c r="E69" s="102">
        <v>23508</v>
      </c>
      <c r="F69" s="103">
        <f t="shared" si="0"/>
        <v>23293.691453226111</v>
      </c>
      <c r="G69" s="104">
        <f t="shared" si="0"/>
        <v>10140.043134435657</v>
      </c>
      <c r="H69" s="96">
        <f t="shared" si="1"/>
        <v>11300.602290629677</v>
      </c>
      <c r="I69" s="104">
        <f t="shared" si="2"/>
        <v>668.67469175323538</v>
      </c>
      <c r="J69" s="96">
        <v>305</v>
      </c>
      <c r="K69" s="98">
        <f t="shared" si="3"/>
        <v>45708.011570044684</v>
      </c>
      <c r="L69" s="99">
        <f t="shared" si="4"/>
        <v>2.6591</v>
      </c>
      <c r="M69" s="99">
        <f t="shared" si="5"/>
        <v>1.9410000000000001</v>
      </c>
    </row>
    <row r="70" spans="1:13" s="63" customFormat="1" ht="16.5" customHeight="1" x14ac:dyDescent="0.2">
      <c r="A70" s="89">
        <f t="shared" si="6"/>
        <v>55</v>
      </c>
      <c r="B70" s="90">
        <f t="shared" si="7"/>
        <v>20.490034718353623</v>
      </c>
      <c r="C70" s="100">
        <v>27.82</v>
      </c>
      <c r="D70" s="101">
        <v>39420</v>
      </c>
      <c r="E70" s="102">
        <v>23508</v>
      </c>
      <c r="F70" s="103">
        <f t="shared" si="0"/>
        <v>23086.344484144865</v>
      </c>
      <c r="G70" s="104">
        <f t="shared" si="0"/>
        <v>10140.043134435657</v>
      </c>
      <c r="H70" s="96">
        <f t="shared" si="1"/>
        <v>11230.519015080215</v>
      </c>
      <c r="I70" s="104">
        <f t="shared" si="2"/>
        <v>664.5277523716104</v>
      </c>
      <c r="J70" s="96">
        <v>305</v>
      </c>
      <c r="K70" s="98">
        <f t="shared" si="3"/>
        <v>45426.434386032342</v>
      </c>
      <c r="L70" s="99">
        <f t="shared" si="4"/>
        <v>2.6842000000000001</v>
      </c>
      <c r="M70" s="99">
        <f t="shared" si="5"/>
        <v>1.9770000000000001</v>
      </c>
    </row>
    <row r="71" spans="1:13" s="63" customFormat="1" ht="16.5" customHeight="1" x14ac:dyDescent="0.2">
      <c r="A71" s="89">
        <f t="shared" si="6"/>
        <v>56</v>
      </c>
      <c r="B71" s="90">
        <f t="shared" si="7"/>
        <v>20.669138663050248</v>
      </c>
      <c r="C71" s="100">
        <v>27.82</v>
      </c>
      <c r="D71" s="101">
        <v>39420</v>
      </c>
      <c r="E71" s="102">
        <v>23508</v>
      </c>
      <c r="F71" s="103">
        <f t="shared" si="0"/>
        <v>22886.294765908315</v>
      </c>
      <c r="G71" s="104">
        <f t="shared" si="0"/>
        <v>10140.043134435657</v>
      </c>
      <c r="H71" s="96">
        <f t="shared" si="1"/>
        <v>11162.902210316261</v>
      </c>
      <c r="I71" s="104">
        <f t="shared" si="2"/>
        <v>660.52675800687939</v>
      </c>
      <c r="J71" s="96">
        <v>305</v>
      </c>
      <c r="K71" s="98">
        <f t="shared" si="3"/>
        <v>45154.76686866711</v>
      </c>
      <c r="L71" s="99">
        <f t="shared" si="4"/>
        <v>2.7094</v>
      </c>
      <c r="M71" s="99">
        <f t="shared" si="5"/>
        <v>2.0129000000000001</v>
      </c>
    </row>
    <row r="72" spans="1:13" s="63" customFormat="1" ht="16.5" customHeight="1" x14ac:dyDescent="0.2">
      <c r="A72" s="89">
        <f t="shared" si="6"/>
        <v>57</v>
      </c>
      <c r="B72" s="90">
        <f t="shared" si="7"/>
        <v>20.84507245941829</v>
      </c>
      <c r="C72" s="100">
        <v>27.82</v>
      </c>
      <c r="D72" s="101">
        <v>39420</v>
      </c>
      <c r="E72" s="102">
        <v>23508</v>
      </c>
      <c r="F72" s="103">
        <f t="shared" si="0"/>
        <v>22693.132917668008</v>
      </c>
      <c r="G72" s="104">
        <f t="shared" si="0"/>
        <v>10140.043134435657</v>
      </c>
      <c r="H72" s="96">
        <f t="shared" si="1"/>
        <v>11097.613505611038</v>
      </c>
      <c r="I72" s="104">
        <f t="shared" si="2"/>
        <v>656.66352104207328</v>
      </c>
      <c r="J72" s="96">
        <v>305</v>
      </c>
      <c r="K72" s="98">
        <f t="shared" si="3"/>
        <v>44892.453078756771</v>
      </c>
      <c r="L72" s="99">
        <f t="shared" si="4"/>
        <v>2.7345000000000002</v>
      </c>
      <c r="M72" s="99">
        <f t="shared" si="5"/>
        <v>2.0489000000000002</v>
      </c>
    </row>
    <row r="73" spans="1:13" s="63" customFormat="1" ht="16.5" customHeight="1" x14ac:dyDescent="0.2">
      <c r="A73" s="89">
        <f t="shared" si="6"/>
        <v>58</v>
      </c>
      <c r="B73" s="90">
        <f t="shared" si="7"/>
        <v>21.017946381974266</v>
      </c>
      <c r="C73" s="100">
        <v>27.82</v>
      </c>
      <c r="D73" s="101">
        <v>39420</v>
      </c>
      <c r="E73" s="102">
        <v>23508</v>
      </c>
      <c r="F73" s="103">
        <f t="shared" si="0"/>
        <v>22506.480481161365</v>
      </c>
      <c r="G73" s="104">
        <f t="shared" si="0"/>
        <v>10140.043134435657</v>
      </c>
      <c r="H73" s="96">
        <f t="shared" si="1"/>
        <v>11034.524982071791</v>
      </c>
      <c r="I73" s="104">
        <f t="shared" si="2"/>
        <v>652.93047231194043</v>
      </c>
      <c r="J73" s="96">
        <v>305</v>
      </c>
      <c r="K73" s="98">
        <f t="shared" si="3"/>
        <v>44638.979069980749</v>
      </c>
      <c r="L73" s="99">
        <f t="shared" si="4"/>
        <v>2.7595000000000001</v>
      </c>
      <c r="M73" s="99">
        <f t="shared" si="5"/>
        <v>2.0848</v>
      </c>
    </row>
    <row r="74" spans="1:13" s="63" customFormat="1" ht="16.5" customHeight="1" x14ac:dyDescent="0.2">
      <c r="A74" s="89">
        <f t="shared" si="6"/>
        <v>59</v>
      </c>
      <c r="B74" s="90">
        <f t="shared" si="7"/>
        <v>21.187865049565715</v>
      </c>
      <c r="C74" s="100">
        <v>27.82</v>
      </c>
      <c r="D74" s="101">
        <v>39420</v>
      </c>
      <c r="E74" s="102">
        <v>23508</v>
      </c>
      <c r="F74" s="103">
        <f t="shared" si="0"/>
        <v>22325.987016313185</v>
      </c>
      <c r="G74" s="104">
        <f t="shared" si="0"/>
        <v>10140.043134435657</v>
      </c>
      <c r="H74" s="96">
        <f t="shared" si="1"/>
        <v>10973.518190953107</v>
      </c>
      <c r="I74" s="104">
        <f t="shared" si="2"/>
        <v>649.32060301497677</v>
      </c>
      <c r="J74" s="96">
        <v>305</v>
      </c>
      <c r="K74" s="98">
        <f t="shared" si="3"/>
        <v>44393.868944716924</v>
      </c>
      <c r="L74" s="99">
        <f t="shared" si="4"/>
        <v>2.7846000000000002</v>
      </c>
      <c r="M74" s="99">
        <f t="shared" si="5"/>
        <v>2.1208</v>
      </c>
    </row>
    <row r="75" spans="1:13" s="63" customFormat="1" ht="16.5" customHeight="1" x14ac:dyDescent="0.2">
      <c r="A75" s="105">
        <f t="shared" si="6"/>
        <v>60</v>
      </c>
      <c r="B75" s="90">
        <f t="shared" si="7"/>
        <v>21.354927805630538</v>
      </c>
      <c r="C75" s="100">
        <v>27.82</v>
      </c>
      <c r="D75" s="101">
        <v>39420</v>
      </c>
      <c r="E75" s="102">
        <v>23508</v>
      </c>
      <c r="F75" s="103">
        <f t="shared" si="0"/>
        <v>22151.327520539598</v>
      </c>
      <c r="G75" s="104">
        <f t="shared" si="0"/>
        <v>10140.043134435657</v>
      </c>
      <c r="H75" s="96">
        <f t="shared" si="1"/>
        <v>10914.483281381634</v>
      </c>
      <c r="I75" s="104">
        <f t="shared" si="2"/>
        <v>645.82741309950507</v>
      </c>
      <c r="J75" s="96">
        <v>305</v>
      </c>
      <c r="K75" s="98">
        <f t="shared" si="3"/>
        <v>44156.68134945639</v>
      </c>
      <c r="L75" s="99">
        <f t="shared" si="4"/>
        <v>2.8096999999999999</v>
      </c>
      <c r="M75" s="99">
        <f t="shared" si="5"/>
        <v>2.1566999999999998</v>
      </c>
    </row>
    <row r="76" spans="1:13" s="63" customFormat="1" ht="16.5" customHeight="1" x14ac:dyDescent="0.2">
      <c r="A76" s="89">
        <f t="shared" si="6"/>
        <v>61</v>
      </c>
      <c r="B76" s="90">
        <f t="shared" si="7"/>
        <v>21.519229067025577</v>
      </c>
      <c r="C76" s="100">
        <v>27.82</v>
      </c>
      <c r="D76" s="101">
        <v>39420</v>
      </c>
      <c r="E76" s="102">
        <v>23508</v>
      </c>
      <c r="F76" s="103">
        <f t="shared" si="0"/>
        <v>21982.200130247715</v>
      </c>
      <c r="G76" s="104">
        <f t="shared" si="0"/>
        <v>10140.043134435657</v>
      </c>
      <c r="H76" s="96">
        <f t="shared" si="1"/>
        <v>10857.318223462978</v>
      </c>
      <c r="I76" s="104">
        <f t="shared" si="2"/>
        <v>642.44486529366736</v>
      </c>
      <c r="J76" s="96">
        <v>305</v>
      </c>
      <c r="K76" s="98">
        <f t="shared" si="3"/>
        <v>43927.006353440018</v>
      </c>
      <c r="L76" s="99">
        <f t="shared" si="4"/>
        <v>2.8347000000000002</v>
      </c>
      <c r="M76" s="99">
        <f t="shared" si="5"/>
        <v>2.1926999999999999</v>
      </c>
    </row>
    <row r="77" spans="1:13" s="63" customFormat="1" ht="16.5" customHeight="1" x14ac:dyDescent="0.2">
      <c r="A77" s="89">
        <f t="shared" si="6"/>
        <v>62</v>
      </c>
      <c r="B77" s="90">
        <f t="shared" si="7"/>
        <v>21.680858644491071</v>
      </c>
      <c r="C77" s="100">
        <v>27.82</v>
      </c>
      <c r="D77" s="101">
        <v>39420</v>
      </c>
      <c r="E77" s="102">
        <v>23508</v>
      </c>
      <c r="F77" s="103">
        <f t="shared" si="0"/>
        <v>21818.324069014474</v>
      </c>
      <c r="G77" s="104">
        <f t="shared" si="0"/>
        <v>10140.043134435657</v>
      </c>
      <c r="H77" s="96">
        <f t="shared" si="1"/>
        <v>10801.928114766142</v>
      </c>
      <c r="I77" s="104">
        <f t="shared" si="2"/>
        <v>639.16734406900264</v>
      </c>
      <c r="J77" s="96">
        <v>305</v>
      </c>
      <c r="K77" s="98">
        <f t="shared" si="3"/>
        <v>43704.462662285274</v>
      </c>
      <c r="L77" s="99">
        <f t="shared" si="4"/>
        <v>2.8597000000000001</v>
      </c>
      <c r="M77" s="99">
        <f t="shared" si="5"/>
        <v>2.2286000000000001</v>
      </c>
    </row>
    <row r="78" spans="1:13" s="63" customFormat="1" ht="16.5" customHeight="1" x14ac:dyDescent="0.2">
      <c r="A78" s="89">
        <f t="shared" si="6"/>
        <v>63</v>
      </c>
      <c r="B78" s="90">
        <f t="shared" si="7"/>
        <v>21.839902037474694</v>
      </c>
      <c r="C78" s="100">
        <v>27.82</v>
      </c>
      <c r="D78" s="101">
        <v>39420</v>
      </c>
      <c r="E78" s="102">
        <v>23508</v>
      </c>
      <c r="F78" s="103">
        <f t="shared" si="0"/>
        <v>21659.437811960845</v>
      </c>
      <c r="G78" s="104">
        <f t="shared" si="0"/>
        <v>10140.043134435657</v>
      </c>
      <c r="H78" s="96">
        <f t="shared" si="1"/>
        <v>10748.224559882015</v>
      </c>
      <c r="I78" s="104">
        <f t="shared" si="2"/>
        <v>635.98961892793</v>
      </c>
      <c r="J78" s="96">
        <v>305</v>
      </c>
      <c r="K78" s="98">
        <f t="shared" si="3"/>
        <v>43488.695125206446</v>
      </c>
      <c r="L78" s="99">
        <f t="shared" si="4"/>
        <v>2.8845999999999998</v>
      </c>
      <c r="M78" s="99">
        <f t="shared" si="5"/>
        <v>2.2646000000000002</v>
      </c>
    </row>
    <row r="79" spans="1:13" s="63" customFormat="1" ht="16.5" customHeight="1" x14ac:dyDescent="0.2">
      <c r="A79" s="89">
        <f t="shared" si="6"/>
        <v>64</v>
      </c>
      <c r="B79" s="90">
        <f t="shared" si="7"/>
        <v>21.996440705737996</v>
      </c>
      <c r="C79" s="100">
        <v>27.82</v>
      </c>
      <c r="D79" s="101">
        <v>39420</v>
      </c>
      <c r="E79" s="102">
        <v>23508</v>
      </c>
      <c r="F79" s="103">
        <f t="shared" si="0"/>
        <v>21505.297440080962</v>
      </c>
      <c r="G79" s="104">
        <f t="shared" si="0"/>
        <v>10140.043134435657</v>
      </c>
      <c r="H79" s="96">
        <f t="shared" si="1"/>
        <v>10696.125114186616</v>
      </c>
      <c r="I79" s="104">
        <f t="shared" si="2"/>
        <v>632.9068114903323</v>
      </c>
      <c r="J79" s="96">
        <v>305</v>
      </c>
      <c r="K79" s="98">
        <f t="shared" si="3"/>
        <v>43279.372500193567</v>
      </c>
      <c r="L79" s="99">
        <f t="shared" si="4"/>
        <v>2.9096000000000002</v>
      </c>
      <c r="M79" s="99">
        <f t="shared" si="5"/>
        <v>2.3005</v>
      </c>
    </row>
    <row r="80" spans="1:13" s="63" customFormat="1" ht="16.5" customHeight="1" x14ac:dyDescent="0.2">
      <c r="A80" s="89">
        <f t="shared" si="6"/>
        <v>65</v>
      </c>
      <c r="B80" s="90">
        <f t="shared" si="7"/>
        <v>22.15055231990549</v>
      </c>
      <c r="C80" s="100">
        <v>27.82</v>
      </c>
      <c r="D80" s="101">
        <v>39420</v>
      </c>
      <c r="E80" s="102">
        <v>23508</v>
      </c>
      <c r="F80" s="103">
        <f t="shared" si="0"/>
        <v>21355.675161874169</v>
      </c>
      <c r="G80" s="104">
        <f t="shared" si="0"/>
        <v>10140.043134435657</v>
      </c>
      <c r="H80" s="96">
        <f t="shared" si="1"/>
        <v>10645.55278415272</v>
      </c>
      <c r="I80" s="104">
        <f t="shared" si="2"/>
        <v>629.91436592619652</v>
      </c>
      <c r="J80" s="96">
        <v>305</v>
      </c>
      <c r="K80" s="98">
        <f t="shared" si="3"/>
        <v>43076.185446388743</v>
      </c>
      <c r="L80" s="99">
        <f t="shared" si="4"/>
        <v>2.9344999999999999</v>
      </c>
      <c r="M80" s="99">
        <f t="shared" si="5"/>
        <v>2.3363999999999998</v>
      </c>
    </row>
    <row r="81" spans="1:13" s="63" customFormat="1" ht="16.5" customHeight="1" x14ac:dyDescent="0.2">
      <c r="A81" s="89">
        <f t="shared" si="6"/>
        <v>66</v>
      </c>
      <c r="B81" s="90">
        <f t="shared" si="7"/>
        <v>22.302310992885523</v>
      </c>
      <c r="C81" s="100">
        <v>27.82</v>
      </c>
      <c r="D81" s="101">
        <v>39420</v>
      </c>
      <c r="E81" s="102">
        <v>23508</v>
      </c>
      <c r="F81" s="103">
        <f t="shared" ref="F81:G144" si="8">12*(1/B81*D81)</f>
        <v>21210.357982672766</v>
      </c>
      <c r="G81" s="104">
        <f t="shared" si="8"/>
        <v>10140.043134435657</v>
      </c>
      <c r="H81" s="96">
        <f t="shared" si="1"/>
        <v>10596.435577582644</v>
      </c>
      <c r="I81" s="104">
        <f t="shared" si="2"/>
        <v>627.00802234216837</v>
      </c>
      <c r="J81" s="96">
        <v>305</v>
      </c>
      <c r="K81" s="98">
        <f t="shared" si="3"/>
        <v>42878.844717033237</v>
      </c>
      <c r="L81" s="99">
        <f t="shared" si="4"/>
        <v>2.9592999999999998</v>
      </c>
      <c r="M81" s="99">
        <f t="shared" si="5"/>
        <v>2.3723999999999998</v>
      </c>
    </row>
    <row r="82" spans="1:13" s="63" customFormat="1" ht="16.5" customHeight="1" x14ac:dyDescent="0.2">
      <c r="A82" s="89">
        <f t="shared" si="6"/>
        <v>67</v>
      </c>
      <c r="B82" s="90">
        <f t="shared" si="7"/>
        <v>22.451787493889057</v>
      </c>
      <c r="C82" s="100">
        <v>27.82</v>
      </c>
      <c r="D82" s="101">
        <v>39420</v>
      </c>
      <c r="E82" s="102">
        <v>23508</v>
      </c>
      <c r="F82" s="103">
        <f t="shared" si="8"/>
        <v>21069.146504649234</v>
      </c>
      <c r="G82" s="104">
        <f t="shared" si="8"/>
        <v>10140.043134435657</v>
      </c>
      <c r="H82" s="96">
        <f t="shared" ref="H82:H145" si="9">(F82+G82)*33.8%</f>
        <v>10548.706098010693</v>
      </c>
      <c r="I82" s="104">
        <f t="shared" ref="I82:I145" si="10">(F82+G82)*2%</f>
        <v>624.18379278169789</v>
      </c>
      <c r="J82" s="96">
        <v>305</v>
      </c>
      <c r="K82" s="98">
        <f t="shared" ref="K82:K145" si="11">SUM(F82:J82)</f>
        <v>42687.079529877279</v>
      </c>
      <c r="L82" s="99">
        <f t="shared" ref="L82:L145" si="12">ROUND(A82/B82,4)</f>
        <v>2.9842</v>
      </c>
      <c r="M82" s="99">
        <f t="shared" ref="M82:M145" si="13">ROUND(A82/C82,4)</f>
        <v>2.4083000000000001</v>
      </c>
    </row>
    <row r="83" spans="1:13" s="63" customFormat="1" ht="16.5" customHeight="1" x14ac:dyDescent="0.2">
      <c r="A83" s="89">
        <f t="shared" si="6"/>
        <v>68</v>
      </c>
      <c r="B83" s="90">
        <f t="shared" si="7"/>
        <v>22.599049446593362</v>
      </c>
      <c r="C83" s="100">
        <v>27.82</v>
      </c>
      <c r="D83" s="101">
        <v>39420</v>
      </c>
      <c r="E83" s="102">
        <v>23508</v>
      </c>
      <c r="F83" s="103">
        <f t="shared" si="8"/>
        <v>20931.853842698118</v>
      </c>
      <c r="G83" s="104">
        <f t="shared" si="8"/>
        <v>10140.043134435657</v>
      </c>
      <c r="H83" s="96">
        <f t="shared" si="9"/>
        <v>10502.301178271215</v>
      </c>
      <c r="I83" s="104">
        <f t="shared" si="10"/>
        <v>621.43793954267551</v>
      </c>
      <c r="J83" s="96">
        <v>305</v>
      </c>
      <c r="K83" s="98">
        <f t="shared" si="11"/>
        <v>42500.636094947658</v>
      </c>
      <c r="L83" s="99">
        <f t="shared" si="12"/>
        <v>3.0089999999999999</v>
      </c>
      <c r="M83" s="99">
        <f t="shared" si="13"/>
        <v>2.4443000000000001</v>
      </c>
    </row>
    <row r="84" spans="1:13" s="63" customFormat="1" ht="16.5" customHeight="1" x14ac:dyDescent="0.2">
      <c r="A84" s="89">
        <f t="shared" si="6"/>
        <v>69</v>
      </c>
      <c r="B84" s="90">
        <f t="shared" si="7"/>
        <v>22.744161512839625</v>
      </c>
      <c r="C84" s="100">
        <v>27.82</v>
      </c>
      <c r="D84" s="101">
        <v>39420</v>
      </c>
      <c r="E84" s="102">
        <v>23508</v>
      </c>
      <c r="F84" s="103">
        <f t="shared" si="8"/>
        <v>20798.304643279884</v>
      </c>
      <c r="G84" s="104">
        <f t="shared" si="8"/>
        <v>10140.043134435657</v>
      </c>
      <c r="H84" s="96">
        <f t="shared" si="9"/>
        <v>10457.161548867853</v>
      </c>
      <c r="I84" s="104">
        <f t="shared" si="10"/>
        <v>618.76695555431081</v>
      </c>
      <c r="J84" s="96">
        <v>305</v>
      </c>
      <c r="K84" s="98">
        <f t="shared" si="11"/>
        <v>42319.276282137704</v>
      </c>
      <c r="L84" s="99">
        <f t="shared" si="12"/>
        <v>3.0337000000000001</v>
      </c>
      <c r="M84" s="99">
        <f t="shared" si="13"/>
        <v>2.4802</v>
      </c>
    </row>
    <row r="85" spans="1:13" s="63" customFormat="1" ht="16.5" customHeight="1" x14ac:dyDescent="0.2">
      <c r="A85" s="105">
        <f t="shared" si="6"/>
        <v>70</v>
      </c>
      <c r="B85" s="90">
        <f t="shared" si="7"/>
        <v>22.887185563113494</v>
      </c>
      <c r="C85" s="100">
        <v>27.82</v>
      </c>
      <c r="D85" s="101">
        <v>39420</v>
      </c>
      <c r="E85" s="102">
        <v>23508</v>
      </c>
      <c r="F85" s="103">
        <f t="shared" si="8"/>
        <v>20668.334194938438</v>
      </c>
      <c r="G85" s="104">
        <f t="shared" si="8"/>
        <v>10140.043134435657</v>
      </c>
      <c r="H85" s="96">
        <f t="shared" si="9"/>
        <v>10413.231537328444</v>
      </c>
      <c r="I85" s="104">
        <f t="shared" si="10"/>
        <v>616.16754658748198</v>
      </c>
      <c r="J85" s="96">
        <v>305</v>
      </c>
      <c r="K85" s="98">
        <f t="shared" si="11"/>
        <v>42142.776413290019</v>
      </c>
      <c r="L85" s="99">
        <f t="shared" si="12"/>
        <v>3.0585</v>
      </c>
      <c r="M85" s="99">
        <f t="shared" si="13"/>
        <v>2.5162</v>
      </c>
    </row>
    <row r="86" spans="1:13" s="63" customFormat="1" ht="16.5" customHeight="1" x14ac:dyDescent="0.2">
      <c r="A86" s="89">
        <f t="shared" si="6"/>
        <v>71</v>
      </c>
      <c r="B86" s="90">
        <f t="shared" si="7"/>
        <v>23.028180834933536</v>
      </c>
      <c r="C86" s="100">
        <v>27.82</v>
      </c>
      <c r="D86" s="101">
        <v>39420</v>
      </c>
      <c r="E86" s="102">
        <v>23508</v>
      </c>
      <c r="F86" s="103">
        <f t="shared" si="8"/>
        <v>20541.787620601048</v>
      </c>
      <c r="G86" s="104">
        <f t="shared" si="8"/>
        <v>10140.043134435657</v>
      </c>
      <c r="H86" s="96">
        <f t="shared" si="9"/>
        <v>10370.458795202405</v>
      </c>
      <c r="I86" s="104">
        <f t="shared" si="10"/>
        <v>613.63661510073405</v>
      </c>
      <c r="J86" s="96">
        <v>305</v>
      </c>
      <c r="K86" s="98">
        <f t="shared" si="11"/>
        <v>41970.926165339835</v>
      </c>
      <c r="L86" s="99">
        <f t="shared" si="12"/>
        <v>3.0832000000000002</v>
      </c>
      <c r="M86" s="99">
        <f t="shared" si="13"/>
        <v>2.5520999999999998</v>
      </c>
    </row>
    <row r="87" spans="1:13" s="63" customFormat="1" ht="16.5" customHeight="1" x14ac:dyDescent="0.2">
      <c r="A87" s="89">
        <f t="shared" ref="A87:A150" si="14">+A86+1</f>
        <v>72</v>
      </c>
      <c r="B87" s="90">
        <f t="shared" si="7"/>
        <v>23.167204080162449</v>
      </c>
      <c r="C87" s="100">
        <v>27.82</v>
      </c>
      <c r="D87" s="101">
        <v>39420</v>
      </c>
      <c r="E87" s="102">
        <v>23508</v>
      </c>
      <c r="F87" s="103">
        <f t="shared" si="8"/>
        <v>20418.519142974765</v>
      </c>
      <c r="G87" s="104">
        <f t="shared" si="8"/>
        <v>10140.043134435657</v>
      </c>
      <c r="H87" s="96">
        <f t="shared" si="9"/>
        <v>10328.794049764721</v>
      </c>
      <c r="I87" s="104">
        <f t="shared" si="10"/>
        <v>611.17124554820839</v>
      </c>
      <c r="J87" s="96">
        <v>305</v>
      </c>
      <c r="K87" s="98">
        <f t="shared" si="11"/>
        <v>41803.527572723353</v>
      </c>
      <c r="L87" s="99">
        <f t="shared" si="12"/>
        <v>3.1078000000000001</v>
      </c>
      <c r="M87" s="99">
        <f t="shared" si="13"/>
        <v>2.5880999999999998</v>
      </c>
    </row>
    <row r="88" spans="1:13" s="63" customFormat="1" ht="16.5" customHeight="1" x14ac:dyDescent="0.2">
      <c r="A88" s="89">
        <f t="shared" si="14"/>
        <v>73</v>
      </c>
      <c r="B88" s="90">
        <f t="shared" si="7"/>
        <v>23.304309702157866</v>
      </c>
      <c r="C88" s="100">
        <v>27.82</v>
      </c>
      <c r="D88" s="101">
        <v>39420</v>
      </c>
      <c r="E88" s="102">
        <v>23508</v>
      </c>
      <c r="F88" s="103">
        <f t="shared" si="8"/>
        <v>20298.39141539553</v>
      </c>
      <c r="G88" s="104">
        <f t="shared" si="8"/>
        <v>10140.043134435657</v>
      </c>
      <c r="H88" s="96">
        <f t="shared" si="9"/>
        <v>10288.190877842941</v>
      </c>
      <c r="I88" s="104">
        <f t="shared" si="10"/>
        <v>608.76869099662383</v>
      </c>
      <c r="J88" s="96">
        <v>305</v>
      </c>
      <c r="K88" s="98">
        <f t="shared" si="11"/>
        <v>41640.394118670753</v>
      </c>
      <c r="L88" s="99">
        <f t="shared" si="12"/>
        <v>3.1324999999999998</v>
      </c>
      <c r="M88" s="99">
        <f t="shared" si="13"/>
        <v>2.6240000000000001</v>
      </c>
    </row>
    <row r="89" spans="1:13" s="63" customFormat="1" ht="16.5" customHeight="1" x14ac:dyDescent="0.2">
      <c r="A89" s="89">
        <f t="shared" si="14"/>
        <v>74</v>
      </c>
      <c r="B89" s="90">
        <f t="shared" si="7"/>
        <v>23.439549883592314</v>
      </c>
      <c r="C89" s="100">
        <v>27.82</v>
      </c>
      <c r="D89" s="101">
        <v>39420</v>
      </c>
      <c r="E89" s="102">
        <v>23508</v>
      </c>
      <c r="F89" s="103">
        <f t="shared" si="8"/>
        <v>20181.274911389322</v>
      </c>
      <c r="G89" s="104">
        <f t="shared" si="8"/>
        <v>10140.043134435657</v>
      </c>
      <c r="H89" s="96">
        <f t="shared" si="9"/>
        <v>10248.605499488842</v>
      </c>
      <c r="I89" s="104">
        <f t="shared" si="10"/>
        <v>606.42636091649956</v>
      </c>
      <c r="J89" s="96">
        <v>305</v>
      </c>
      <c r="K89" s="98">
        <f t="shared" si="11"/>
        <v>41481.349906230316</v>
      </c>
      <c r="L89" s="99">
        <f t="shared" si="12"/>
        <v>3.1570999999999998</v>
      </c>
      <c r="M89" s="99">
        <f t="shared" si="13"/>
        <v>2.66</v>
      </c>
    </row>
    <row r="90" spans="1:13" s="63" customFormat="1" ht="16.5" customHeight="1" x14ac:dyDescent="0.2">
      <c r="A90" s="89">
        <f t="shared" si="14"/>
        <v>75</v>
      </c>
      <c r="B90" s="90">
        <f t="shared" si="7"/>
        <v>23.572974705693781</v>
      </c>
      <c r="C90" s="100">
        <v>27.82</v>
      </c>
      <c r="D90" s="101">
        <v>39420</v>
      </c>
      <c r="E90" s="102">
        <v>23508</v>
      </c>
      <c r="F90" s="103">
        <f t="shared" si="8"/>
        <v>20067.047366989395</v>
      </c>
      <c r="G90" s="104">
        <f t="shared" si="8"/>
        <v>10140.043134435657</v>
      </c>
      <c r="H90" s="96">
        <f t="shared" si="9"/>
        <v>10209.996589481667</v>
      </c>
      <c r="I90" s="104">
        <f t="shared" si="10"/>
        <v>604.14181002850103</v>
      </c>
      <c r="J90" s="96">
        <v>305</v>
      </c>
      <c r="K90" s="98">
        <f t="shared" si="11"/>
        <v>41326.228900935217</v>
      </c>
      <c r="L90" s="99">
        <f t="shared" si="12"/>
        <v>3.1816</v>
      </c>
      <c r="M90" s="99">
        <f t="shared" si="13"/>
        <v>2.6959</v>
      </c>
    </row>
    <row r="91" spans="1:13" s="63" customFormat="1" ht="16.5" customHeight="1" x14ac:dyDescent="0.2">
      <c r="A91" s="89">
        <f t="shared" si="14"/>
        <v>76</v>
      </c>
      <c r="B91" s="90">
        <f t="shared" si="7"/>
        <v>23.70463225958899</v>
      </c>
      <c r="C91" s="100">
        <v>27.82</v>
      </c>
      <c r="D91" s="101">
        <v>39420</v>
      </c>
      <c r="E91" s="102">
        <v>23508</v>
      </c>
      <c r="F91" s="103">
        <f t="shared" si="8"/>
        <v>19955.593270536647</v>
      </c>
      <c r="G91" s="104">
        <f t="shared" si="8"/>
        <v>10140.043134435657</v>
      </c>
      <c r="H91" s="96">
        <f t="shared" si="9"/>
        <v>10172.325104880638</v>
      </c>
      <c r="I91" s="104">
        <f t="shared" si="10"/>
        <v>601.9127280994461</v>
      </c>
      <c r="J91" s="96">
        <v>305</v>
      </c>
      <c r="K91" s="98">
        <f t="shared" si="11"/>
        <v>41174.87423795239</v>
      </c>
      <c r="L91" s="99">
        <f t="shared" si="12"/>
        <v>3.2061000000000002</v>
      </c>
      <c r="M91" s="99">
        <f t="shared" si="13"/>
        <v>2.7317999999999998</v>
      </c>
    </row>
    <row r="92" spans="1:13" s="63" customFormat="1" ht="16.5" customHeight="1" x14ac:dyDescent="0.2">
      <c r="A92" s="89">
        <f t="shared" si="14"/>
        <v>77</v>
      </c>
      <c r="B92" s="90">
        <f t="shared" si="7"/>
        <v>23.834568750368483</v>
      </c>
      <c r="C92" s="100">
        <v>27.82</v>
      </c>
      <c r="D92" s="101">
        <v>39420</v>
      </c>
      <c r="E92" s="102">
        <v>23508</v>
      </c>
      <c r="F92" s="103">
        <f t="shared" si="8"/>
        <v>19846.803395286384</v>
      </c>
      <c r="G92" s="104">
        <f t="shared" si="8"/>
        <v>10140.043134435657</v>
      </c>
      <c r="H92" s="96">
        <f t="shared" si="9"/>
        <v>10135.554127046049</v>
      </c>
      <c r="I92" s="104">
        <f t="shared" si="10"/>
        <v>599.73693059444076</v>
      </c>
      <c r="J92" s="96">
        <v>305</v>
      </c>
      <c r="K92" s="98">
        <f t="shared" si="11"/>
        <v>41027.137587362529</v>
      </c>
      <c r="L92" s="99">
        <f t="shared" si="12"/>
        <v>3.2305999999999999</v>
      </c>
      <c r="M92" s="99">
        <f t="shared" si="13"/>
        <v>2.7677999999999998</v>
      </c>
    </row>
    <row r="93" spans="1:13" s="63" customFormat="1" ht="16.5" customHeight="1" x14ac:dyDescent="0.2">
      <c r="A93" s="89">
        <f t="shared" si="14"/>
        <v>78</v>
      </c>
      <c r="B93" s="90">
        <f t="shared" si="7"/>
        <v>23.962828594437401</v>
      </c>
      <c r="C93" s="100">
        <v>27.82</v>
      </c>
      <c r="D93" s="101">
        <v>39420</v>
      </c>
      <c r="E93" s="102">
        <v>23508</v>
      </c>
      <c r="F93" s="103">
        <f t="shared" si="8"/>
        <v>19740.574370665443</v>
      </c>
      <c r="G93" s="104">
        <f t="shared" si="8"/>
        <v>10140.043134435657</v>
      </c>
      <c r="H93" s="96">
        <f t="shared" si="9"/>
        <v>10099.648716724172</v>
      </c>
      <c r="I93" s="104">
        <f t="shared" si="10"/>
        <v>597.61235010202199</v>
      </c>
      <c r="J93" s="96">
        <v>305</v>
      </c>
      <c r="K93" s="98">
        <f t="shared" si="11"/>
        <v>40882.878571927293</v>
      </c>
      <c r="L93" s="99">
        <f t="shared" si="12"/>
        <v>3.2549999999999999</v>
      </c>
      <c r="M93" s="99">
        <f t="shared" si="13"/>
        <v>2.8037000000000001</v>
      </c>
    </row>
    <row r="94" spans="1:13" s="63" customFormat="1" ht="16.5" customHeight="1" x14ac:dyDescent="0.2">
      <c r="A94" s="89">
        <f t="shared" si="14"/>
        <v>79</v>
      </c>
      <c r="B94" s="90">
        <f t="shared" si="7"/>
        <v>24.089454510665053</v>
      </c>
      <c r="C94" s="100">
        <v>27.82</v>
      </c>
      <c r="D94" s="101">
        <v>39420</v>
      </c>
      <c r="E94" s="102">
        <v>23508</v>
      </c>
      <c r="F94" s="103">
        <f t="shared" si="8"/>
        <v>19636.808288480435</v>
      </c>
      <c r="G94" s="104">
        <f t="shared" si="8"/>
        <v>10140.043134435657</v>
      </c>
      <c r="H94" s="96">
        <f t="shared" si="9"/>
        <v>10064.575780945639</v>
      </c>
      <c r="I94" s="104">
        <f t="shared" si="10"/>
        <v>595.53702845832186</v>
      </c>
      <c r="J94" s="96">
        <v>305</v>
      </c>
      <c r="K94" s="98">
        <f t="shared" si="11"/>
        <v>40741.964232320053</v>
      </c>
      <c r="L94" s="99">
        <f t="shared" si="12"/>
        <v>3.2793999999999999</v>
      </c>
      <c r="M94" s="99">
        <f t="shared" si="13"/>
        <v>2.8397000000000001</v>
      </c>
    </row>
    <row r="95" spans="1:13" s="63" customFormat="1" ht="16.5" customHeight="1" x14ac:dyDescent="0.2">
      <c r="A95" s="105">
        <f t="shared" si="14"/>
        <v>80</v>
      </c>
      <c r="B95" s="90">
        <f t="shared" si="7"/>
        <v>24.214487605801239</v>
      </c>
      <c r="C95" s="100">
        <v>27.82</v>
      </c>
      <c r="D95" s="101">
        <v>39420</v>
      </c>
      <c r="E95" s="102">
        <v>23508</v>
      </c>
      <c r="F95" s="103">
        <f t="shared" si="8"/>
        <v>19535.412340778603</v>
      </c>
      <c r="G95" s="104">
        <f t="shared" si="8"/>
        <v>10140.043134435657</v>
      </c>
      <c r="H95" s="96">
        <f t="shared" si="9"/>
        <v>10030.303950622418</v>
      </c>
      <c r="I95" s="104">
        <f t="shared" si="10"/>
        <v>593.50910950428522</v>
      </c>
      <c r="J95" s="96">
        <v>305</v>
      </c>
      <c r="K95" s="98">
        <f t="shared" si="11"/>
        <v>40604.268535340962</v>
      </c>
      <c r="L95" s="99">
        <f t="shared" si="12"/>
        <v>3.3037999999999998</v>
      </c>
      <c r="M95" s="99">
        <f t="shared" si="13"/>
        <v>2.8755999999999999</v>
      </c>
    </row>
    <row r="96" spans="1:13" s="63" customFormat="1" ht="16.5" customHeight="1" x14ac:dyDescent="0.2">
      <c r="A96" s="89">
        <f t="shared" si="14"/>
        <v>81</v>
      </c>
      <c r="B96" s="90">
        <f t="shared" si="7"/>
        <v>24.337967454586906</v>
      </c>
      <c r="C96" s="100">
        <v>27.82</v>
      </c>
      <c r="D96" s="101">
        <v>39420</v>
      </c>
      <c r="E96" s="102">
        <v>23508</v>
      </c>
      <c r="F96" s="103">
        <f t="shared" si="8"/>
        <v>19436.298486414795</v>
      </c>
      <c r="G96" s="104">
        <f t="shared" si="8"/>
        <v>10140.043134435657</v>
      </c>
      <c r="H96" s="96">
        <f t="shared" si="9"/>
        <v>9996.8034678474505</v>
      </c>
      <c r="I96" s="104">
        <f t="shared" si="10"/>
        <v>591.52683241700902</v>
      </c>
      <c r="J96" s="96">
        <v>305</v>
      </c>
      <c r="K96" s="98">
        <f t="shared" si="11"/>
        <v>40469.67192111491</v>
      </c>
      <c r="L96" s="99">
        <f t="shared" si="12"/>
        <v>3.3281000000000001</v>
      </c>
      <c r="M96" s="99">
        <f t="shared" si="13"/>
        <v>2.9116</v>
      </c>
    </row>
    <row r="97" spans="1:13" s="63" customFormat="1" ht="16.5" customHeight="1" x14ac:dyDescent="0.2">
      <c r="A97" s="89">
        <f t="shared" si="14"/>
        <v>82</v>
      </c>
      <c r="B97" s="90">
        <f t="shared" si="7"/>
        <v>24.459932174949543</v>
      </c>
      <c r="C97" s="100">
        <v>27.82</v>
      </c>
      <c r="D97" s="101">
        <v>39420</v>
      </c>
      <c r="E97" s="102">
        <v>23508</v>
      </c>
      <c r="F97" s="103">
        <f t="shared" si="8"/>
        <v>19339.383143689189</v>
      </c>
      <c r="G97" s="104">
        <f t="shared" si="8"/>
        <v>10140.043134435657</v>
      </c>
      <c r="H97" s="96">
        <f t="shared" si="9"/>
        <v>9964.046082006198</v>
      </c>
      <c r="I97" s="104">
        <f t="shared" si="10"/>
        <v>589.58852556249701</v>
      </c>
      <c r="J97" s="96">
        <v>305</v>
      </c>
      <c r="K97" s="98">
        <f t="shared" si="11"/>
        <v>40338.060885693543</v>
      </c>
      <c r="L97" s="108">
        <f t="shared" si="12"/>
        <v>3.3523999999999998</v>
      </c>
      <c r="M97" s="108">
        <f t="shared" si="13"/>
        <v>2.9474999999999998</v>
      </c>
    </row>
    <row r="98" spans="1:13" s="63" customFormat="1" ht="16.5" customHeight="1" x14ac:dyDescent="0.2">
      <c r="A98" s="89">
        <f t="shared" si="14"/>
        <v>83</v>
      </c>
      <c r="B98" s="90">
        <f t="shared" si="7"/>
        <v>24.580418498641045</v>
      </c>
      <c r="C98" s="100">
        <v>27.82</v>
      </c>
      <c r="D98" s="101">
        <v>39420</v>
      </c>
      <c r="E98" s="102">
        <v>23508</v>
      </c>
      <c r="F98" s="103">
        <f t="shared" si="8"/>
        <v>19244.586906693738</v>
      </c>
      <c r="G98" s="104">
        <f t="shared" si="8"/>
        <v>10140.043134435657</v>
      </c>
      <c r="H98" s="96">
        <f t="shared" si="9"/>
        <v>9932.0049539017346</v>
      </c>
      <c r="I98" s="104">
        <f t="shared" si="10"/>
        <v>587.69260082258791</v>
      </c>
      <c r="J98" s="96">
        <v>305</v>
      </c>
      <c r="K98" s="98">
        <f t="shared" si="11"/>
        <v>40209.327595853712</v>
      </c>
      <c r="L98" s="108">
        <f t="shared" si="12"/>
        <v>3.3767</v>
      </c>
      <c r="M98" s="108">
        <f t="shared" si="13"/>
        <v>2.9834999999999998</v>
      </c>
    </row>
    <row r="99" spans="1:13" s="63" customFormat="1" ht="16.5" customHeight="1" x14ac:dyDescent="0.2">
      <c r="A99" s="89">
        <f t="shared" si="14"/>
        <v>84</v>
      </c>
      <c r="B99" s="90">
        <f t="shared" si="7"/>
        <v>24.699461837645398</v>
      </c>
      <c r="C99" s="100">
        <v>27.82</v>
      </c>
      <c r="D99" s="101">
        <v>39420</v>
      </c>
      <c r="E99" s="102">
        <v>23508</v>
      </c>
      <c r="F99" s="103">
        <f t="shared" si="8"/>
        <v>19151.834283248292</v>
      </c>
      <c r="G99" s="104">
        <f t="shared" si="8"/>
        <v>10140.043134435657</v>
      </c>
      <c r="H99" s="96">
        <f t="shared" si="9"/>
        <v>9900.6545671771746</v>
      </c>
      <c r="I99" s="104">
        <f t="shared" si="10"/>
        <v>585.83754835367904</v>
      </c>
      <c r="J99" s="96">
        <v>305</v>
      </c>
      <c r="K99" s="98">
        <f t="shared" si="11"/>
        <v>40083.369533214805</v>
      </c>
      <c r="L99" s="108">
        <f t="shared" si="12"/>
        <v>3.4009</v>
      </c>
      <c r="M99" s="108">
        <f t="shared" si="13"/>
        <v>3.0194000000000001</v>
      </c>
    </row>
    <row r="100" spans="1:13" s="63" customFormat="1" ht="16.5" customHeight="1" x14ac:dyDescent="0.2">
      <c r="A100" s="89">
        <f t="shared" si="14"/>
        <v>85</v>
      </c>
      <c r="B100" s="90">
        <f t="shared" si="7"/>
        <v>24.817096346656609</v>
      </c>
      <c r="C100" s="100">
        <v>27.82</v>
      </c>
      <c r="D100" s="101">
        <v>39420</v>
      </c>
      <c r="E100" s="102">
        <v>23508</v>
      </c>
      <c r="F100" s="103">
        <f t="shared" si="8"/>
        <v>19061.053452521595</v>
      </c>
      <c r="G100" s="104">
        <f t="shared" si="8"/>
        <v>10140.043134435657</v>
      </c>
      <c r="H100" s="96">
        <f t="shared" si="9"/>
        <v>9869.97064639155</v>
      </c>
      <c r="I100" s="104">
        <f t="shared" si="10"/>
        <v>584.02193173914509</v>
      </c>
      <c r="J100" s="96">
        <v>305</v>
      </c>
      <c r="K100" s="98">
        <f t="shared" si="11"/>
        <v>39960.089165087949</v>
      </c>
      <c r="L100" s="108">
        <f t="shared" si="12"/>
        <v>3.4251</v>
      </c>
      <c r="M100" s="108">
        <f t="shared" si="13"/>
        <v>3.0554000000000001</v>
      </c>
    </row>
    <row r="101" spans="1:13" s="63" customFormat="1" ht="16.5" customHeight="1" x14ac:dyDescent="0.2">
      <c r="A101" s="89">
        <f t="shared" si="14"/>
        <v>86</v>
      </c>
      <c r="B101" s="90">
        <f t="shared" si="7"/>
        <v>24.933354981902724</v>
      </c>
      <c r="C101" s="100">
        <v>27.82</v>
      </c>
      <c r="D101" s="101">
        <v>39420</v>
      </c>
      <c r="E101" s="102">
        <v>23508</v>
      </c>
      <c r="F101" s="103">
        <f t="shared" si="8"/>
        <v>18972.176040622879</v>
      </c>
      <c r="G101" s="104">
        <f t="shared" si="8"/>
        <v>10140.043134435657</v>
      </c>
      <c r="H101" s="96">
        <f t="shared" si="9"/>
        <v>9839.9300811697831</v>
      </c>
      <c r="I101" s="104">
        <f t="shared" si="10"/>
        <v>582.24438350117066</v>
      </c>
      <c r="J101" s="96">
        <v>305</v>
      </c>
      <c r="K101" s="98">
        <f t="shared" si="11"/>
        <v>39839.393639729489</v>
      </c>
      <c r="L101" s="108">
        <f t="shared" si="12"/>
        <v>3.4491999999999998</v>
      </c>
      <c r="M101" s="108">
        <f t="shared" si="13"/>
        <v>3.0912999999999999</v>
      </c>
    </row>
    <row r="102" spans="1:13" s="63" customFormat="1" ht="16.5" customHeight="1" x14ac:dyDescent="0.2">
      <c r="A102" s="89">
        <f t="shared" si="14"/>
        <v>87</v>
      </c>
      <c r="B102" s="90">
        <f t="shared" si="7"/>
        <v>25.048269556569423</v>
      </c>
      <c r="C102" s="100">
        <v>27.82</v>
      </c>
      <c r="D102" s="101">
        <v>39420</v>
      </c>
      <c r="E102" s="102">
        <v>23508</v>
      </c>
      <c r="F102" s="103">
        <f t="shared" si="8"/>
        <v>18885.136912619</v>
      </c>
      <c r="G102" s="104">
        <f t="shared" si="8"/>
        <v>10140.043134435657</v>
      </c>
      <c r="H102" s="96">
        <f t="shared" si="9"/>
        <v>9810.5108559044729</v>
      </c>
      <c r="I102" s="104">
        <f t="shared" si="10"/>
        <v>580.50360094109317</v>
      </c>
      <c r="J102" s="96">
        <v>305</v>
      </c>
      <c r="K102" s="98">
        <f t="shared" si="11"/>
        <v>39721.194503900224</v>
      </c>
      <c r="L102" s="108">
        <f t="shared" si="12"/>
        <v>3.4733000000000001</v>
      </c>
      <c r="M102" s="108">
        <f t="shared" si="13"/>
        <v>3.1272000000000002</v>
      </c>
    </row>
    <row r="103" spans="1:13" s="63" customFormat="1" ht="16.5" customHeight="1" x14ac:dyDescent="0.2">
      <c r="A103" s="89">
        <f t="shared" si="14"/>
        <v>88</v>
      </c>
      <c r="B103" s="90">
        <f t="shared" si="7"/>
        <v>25.161870793056238</v>
      </c>
      <c r="C103" s="100">
        <v>27.82</v>
      </c>
      <c r="D103" s="101">
        <v>39420</v>
      </c>
      <c r="E103" s="102">
        <v>23508</v>
      </c>
      <c r="F103" s="103">
        <f t="shared" si="8"/>
        <v>18799.873979582706</v>
      </c>
      <c r="G103" s="104">
        <f t="shared" si="8"/>
        <v>10140.043134435657</v>
      </c>
      <c r="H103" s="96">
        <f t="shared" si="9"/>
        <v>9781.6919845382054</v>
      </c>
      <c r="I103" s="104">
        <f t="shared" si="10"/>
        <v>578.79834228036725</v>
      </c>
      <c r="J103" s="96">
        <v>305</v>
      </c>
      <c r="K103" s="98">
        <f t="shared" si="11"/>
        <v>39605.407440836934</v>
      </c>
      <c r="L103" s="108">
        <f t="shared" si="12"/>
        <v>3.4973999999999998</v>
      </c>
      <c r="M103" s="108">
        <f t="shared" si="13"/>
        <v>3.1631999999999998</v>
      </c>
    </row>
    <row r="104" spans="1:13" s="63" customFormat="1" ht="16.5" customHeight="1" x14ac:dyDescent="0.2">
      <c r="A104" s="89">
        <f t="shared" si="14"/>
        <v>89</v>
      </c>
      <c r="B104" s="90">
        <f t="shared" si="7"/>
        <v>25.274188372280332</v>
      </c>
      <c r="C104" s="100">
        <v>27.82</v>
      </c>
      <c r="D104" s="101">
        <v>39420</v>
      </c>
      <c r="E104" s="102">
        <v>23508</v>
      </c>
      <c r="F104" s="103">
        <f t="shared" si="8"/>
        <v>18716.328019411711</v>
      </c>
      <c r="G104" s="104">
        <f t="shared" si="8"/>
        <v>10140.043134435657</v>
      </c>
      <c r="H104" s="96">
        <f t="shared" si="9"/>
        <v>9753.4534500004083</v>
      </c>
      <c r="I104" s="104">
        <f t="shared" si="10"/>
        <v>577.12742307694737</v>
      </c>
      <c r="J104" s="96">
        <v>305</v>
      </c>
      <c r="K104" s="98">
        <f t="shared" si="11"/>
        <v>39491.952026924722</v>
      </c>
      <c r="L104" s="108">
        <f t="shared" si="12"/>
        <v>3.5213999999999999</v>
      </c>
      <c r="M104" s="108">
        <f t="shared" si="13"/>
        <v>3.1991000000000001</v>
      </c>
    </row>
    <row r="105" spans="1:13" s="63" customFormat="1" ht="16.5" customHeight="1" x14ac:dyDescent="0.2">
      <c r="A105" s="105">
        <f t="shared" si="14"/>
        <v>90</v>
      </c>
      <c r="B105" s="90">
        <f t="shared" si="7"/>
        <v>25.385250980225695</v>
      </c>
      <c r="C105" s="100">
        <v>27.82</v>
      </c>
      <c r="D105" s="101">
        <v>39420</v>
      </c>
      <c r="E105" s="102">
        <v>23508</v>
      </c>
      <c r="F105" s="103">
        <f t="shared" si="8"/>
        <v>18634.442510278237</v>
      </c>
      <c r="G105" s="104">
        <f t="shared" si="8"/>
        <v>10140.043134435657</v>
      </c>
      <c r="H105" s="96">
        <f t="shared" si="9"/>
        <v>9725.7761479132951</v>
      </c>
      <c r="I105" s="104">
        <f t="shared" si="10"/>
        <v>575.48971289427789</v>
      </c>
      <c r="J105" s="96">
        <v>305</v>
      </c>
      <c r="K105" s="98">
        <f t="shared" si="11"/>
        <v>39380.751505521468</v>
      </c>
      <c r="L105" s="108">
        <f t="shared" si="12"/>
        <v>3.5453999999999999</v>
      </c>
      <c r="M105" s="108">
        <f t="shared" si="13"/>
        <v>3.2351000000000001</v>
      </c>
    </row>
    <row r="106" spans="1:13" s="63" customFormat="1" ht="16.5" customHeight="1" x14ac:dyDescent="0.2">
      <c r="A106" s="89">
        <f t="shared" si="14"/>
        <v>91</v>
      </c>
      <c r="B106" s="90">
        <f t="shared" si="7"/>
        <v>25.495086351920346</v>
      </c>
      <c r="C106" s="100">
        <v>27.82</v>
      </c>
      <c r="D106" s="101">
        <v>39420</v>
      </c>
      <c r="E106" s="102">
        <v>23508</v>
      </c>
      <c r="F106" s="103">
        <f t="shared" si="8"/>
        <v>18554.163475675759</v>
      </c>
      <c r="G106" s="104">
        <f t="shared" si="8"/>
        <v>10140.043134435657</v>
      </c>
      <c r="H106" s="96">
        <f t="shared" si="9"/>
        <v>9698.6418342176585</v>
      </c>
      <c r="I106" s="104">
        <f t="shared" si="10"/>
        <v>573.88413220222833</v>
      </c>
      <c r="J106" s="96">
        <v>305</v>
      </c>
      <c r="K106" s="98">
        <f t="shared" si="11"/>
        <v>39271.732576531307</v>
      </c>
      <c r="L106" s="108">
        <f t="shared" si="12"/>
        <v>3.5693000000000001</v>
      </c>
      <c r="M106" s="108">
        <f t="shared" si="13"/>
        <v>3.2709999999999999</v>
      </c>
    </row>
    <row r="107" spans="1:13" s="63" customFormat="1" ht="16.5" customHeight="1" x14ac:dyDescent="0.2">
      <c r="A107" s="89">
        <f t="shared" si="14"/>
        <v>92</v>
      </c>
      <c r="B107" s="90">
        <f t="shared" si="7"/>
        <v>25.603721313010325</v>
      </c>
      <c r="C107" s="100">
        <v>27.82</v>
      </c>
      <c r="D107" s="101">
        <v>39420</v>
      </c>
      <c r="E107" s="102">
        <v>23508</v>
      </c>
      <c r="F107" s="103">
        <f t="shared" si="8"/>
        <v>18475.439340125471</v>
      </c>
      <c r="G107" s="104">
        <f t="shared" si="8"/>
        <v>10140.043134435657</v>
      </c>
      <c r="H107" s="96">
        <f t="shared" si="9"/>
        <v>9672.0330764016599</v>
      </c>
      <c r="I107" s="104">
        <f t="shared" si="10"/>
        <v>572.30964949122256</v>
      </c>
      <c r="J107" s="96">
        <v>305</v>
      </c>
      <c r="K107" s="98">
        <f t="shared" si="11"/>
        <v>39164.825200454012</v>
      </c>
      <c r="L107" s="108">
        <f t="shared" si="12"/>
        <v>3.5931999999999999</v>
      </c>
      <c r="M107" s="108">
        <f t="shared" si="13"/>
        <v>3.3069999999999999</v>
      </c>
    </row>
    <row r="108" spans="1:13" s="63" customFormat="1" ht="16.5" customHeight="1" x14ac:dyDescent="0.2">
      <c r="A108" s="89">
        <f t="shared" si="14"/>
        <v>93</v>
      </c>
      <c r="B108" s="90">
        <f t="shared" si="7"/>
        <v>25.711181819086228</v>
      </c>
      <c r="C108" s="100">
        <v>27.82</v>
      </c>
      <c r="D108" s="101">
        <v>39420</v>
      </c>
      <c r="E108" s="102">
        <v>23508</v>
      </c>
      <c r="F108" s="103">
        <f t="shared" si="8"/>
        <v>18398.220794691253</v>
      </c>
      <c r="G108" s="104">
        <f t="shared" si="8"/>
        <v>10140.043134435657</v>
      </c>
      <c r="H108" s="96">
        <f t="shared" si="9"/>
        <v>9645.933208044893</v>
      </c>
      <c r="I108" s="104">
        <f t="shared" si="10"/>
        <v>570.76527858253814</v>
      </c>
      <c r="J108" s="96">
        <v>305</v>
      </c>
      <c r="K108" s="98">
        <f t="shared" si="11"/>
        <v>39059.962415754344</v>
      </c>
      <c r="L108" s="108">
        <f t="shared" si="12"/>
        <v>3.6171000000000002</v>
      </c>
      <c r="M108" s="108">
        <f t="shared" si="13"/>
        <v>3.3429000000000002</v>
      </c>
    </row>
    <row r="109" spans="1:13" s="63" customFormat="1" ht="16.5" customHeight="1" x14ac:dyDescent="0.2">
      <c r="A109" s="89">
        <f t="shared" si="14"/>
        <v>94</v>
      </c>
      <c r="B109" s="90">
        <f t="shared" si="7"/>
        <v>25.817492992906701</v>
      </c>
      <c r="C109" s="100">
        <v>27.82</v>
      </c>
      <c r="D109" s="101">
        <v>39420</v>
      </c>
      <c r="E109" s="102">
        <v>23508</v>
      </c>
      <c r="F109" s="103">
        <f t="shared" si="8"/>
        <v>18322.460671528668</v>
      </c>
      <c r="G109" s="104">
        <f t="shared" si="8"/>
        <v>10140.043134435657</v>
      </c>
      <c r="H109" s="96">
        <f t="shared" si="9"/>
        <v>9620.3262864159406</v>
      </c>
      <c r="I109" s="104">
        <f t="shared" si="10"/>
        <v>569.25007611928652</v>
      </c>
      <c r="J109" s="96">
        <v>305</v>
      </c>
      <c r="K109" s="98">
        <f t="shared" si="11"/>
        <v>38957.080168499553</v>
      </c>
      <c r="L109" s="108">
        <f t="shared" si="12"/>
        <v>3.6408999999999998</v>
      </c>
      <c r="M109" s="108">
        <f t="shared" si="13"/>
        <v>3.3788999999999998</v>
      </c>
    </row>
    <row r="110" spans="1:13" s="63" customFormat="1" ht="16.5" customHeight="1" x14ac:dyDescent="0.2">
      <c r="A110" s="89">
        <f t="shared" si="14"/>
        <v>95</v>
      </c>
      <c r="B110" s="90">
        <f t="shared" si="7"/>
        <v>25.922679159652233</v>
      </c>
      <c r="C110" s="100">
        <v>27.82</v>
      </c>
      <c r="D110" s="101">
        <v>39420</v>
      </c>
      <c r="E110" s="102">
        <v>23508</v>
      </c>
      <c r="F110" s="103">
        <f t="shared" si="8"/>
        <v>18248.113826763351</v>
      </c>
      <c r="G110" s="104">
        <f t="shared" si="8"/>
        <v>10140.043134435657</v>
      </c>
      <c r="H110" s="96">
        <f t="shared" si="9"/>
        <v>9595.1970528852635</v>
      </c>
      <c r="I110" s="104">
        <f t="shared" si="10"/>
        <v>567.76313922398015</v>
      </c>
      <c r="J110" s="96">
        <v>305</v>
      </c>
      <c r="K110" s="98">
        <f t="shared" si="11"/>
        <v>38856.117153308245</v>
      </c>
      <c r="L110" s="108">
        <f t="shared" si="12"/>
        <v>3.6646999999999998</v>
      </c>
      <c r="M110" s="108">
        <f t="shared" si="13"/>
        <v>3.4148000000000001</v>
      </c>
    </row>
    <row r="111" spans="1:13" s="63" customFormat="1" ht="16.5" customHeight="1" x14ac:dyDescent="0.2">
      <c r="A111" s="89">
        <f t="shared" si="14"/>
        <v>96</v>
      </c>
      <c r="B111" s="90">
        <f t="shared" si="7"/>
        <v>26.026763880333149</v>
      </c>
      <c r="C111" s="100">
        <v>27.82</v>
      </c>
      <c r="D111" s="101">
        <v>39420</v>
      </c>
      <c r="E111" s="102">
        <v>23508</v>
      </c>
      <c r="F111" s="103">
        <f t="shared" si="8"/>
        <v>18175.137031056242</v>
      </c>
      <c r="G111" s="104">
        <f t="shared" si="8"/>
        <v>10140.043134435657</v>
      </c>
      <c r="H111" s="96">
        <f t="shared" si="9"/>
        <v>9570.5308959362592</v>
      </c>
      <c r="I111" s="104">
        <f t="shared" si="10"/>
        <v>566.30360330983797</v>
      </c>
      <c r="J111" s="96">
        <v>305</v>
      </c>
      <c r="K111" s="98">
        <f t="shared" si="11"/>
        <v>38757.014664737995</v>
      </c>
      <c r="L111" s="108">
        <f t="shared" si="12"/>
        <v>3.6884999999999999</v>
      </c>
      <c r="M111" s="108">
        <f t="shared" si="13"/>
        <v>3.4508000000000001</v>
      </c>
    </row>
    <row r="112" spans="1:13" s="63" customFormat="1" ht="16.5" customHeight="1" x14ac:dyDescent="0.2">
      <c r="A112" s="89">
        <f t="shared" si="14"/>
        <v>97</v>
      </c>
      <c r="B112" s="90">
        <f t="shared" si="7"/>
        <v>26.129769983466488</v>
      </c>
      <c r="C112" s="100">
        <v>27.82</v>
      </c>
      <c r="D112" s="101">
        <v>39420</v>
      </c>
      <c r="E112" s="102">
        <v>23508</v>
      </c>
      <c r="F112" s="103">
        <f t="shared" si="8"/>
        <v>18103.488867269567</v>
      </c>
      <c r="G112" s="104">
        <f t="shared" si="8"/>
        <v>10140.043134435657</v>
      </c>
      <c r="H112" s="96">
        <f t="shared" si="9"/>
        <v>9546.3138165763648</v>
      </c>
      <c r="I112" s="104">
        <f t="shared" si="10"/>
        <v>564.87064003410444</v>
      </c>
      <c r="J112" s="96">
        <v>305</v>
      </c>
      <c r="K112" s="98">
        <f t="shared" si="11"/>
        <v>38659.716458315692</v>
      </c>
      <c r="L112" s="108">
        <f t="shared" si="12"/>
        <v>3.7122000000000002</v>
      </c>
      <c r="M112" s="108">
        <f t="shared" si="13"/>
        <v>3.4866999999999999</v>
      </c>
    </row>
    <row r="113" spans="1:13" s="63" customFormat="1" ht="16.5" customHeight="1" x14ac:dyDescent="0.2">
      <c r="A113" s="89">
        <f t="shared" si="14"/>
        <v>98</v>
      </c>
      <c r="B113" s="90">
        <f t="shared" si="7"/>
        <v>26.231719595128347</v>
      </c>
      <c r="C113" s="100">
        <v>27.82</v>
      </c>
      <c r="D113" s="101">
        <v>39420</v>
      </c>
      <c r="E113" s="102">
        <v>23508</v>
      </c>
      <c r="F113" s="103">
        <f t="shared" si="8"/>
        <v>18033.129634698107</v>
      </c>
      <c r="G113" s="104">
        <f t="shared" si="8"/>
        <v>10140.043134435657</v>
      </c>
      <c r="H113" s="96">
        <f t="shared" si="9"/>
        <v>9522.5323959672114</v>
      </c>
      <c r="I113" s="104">
        <f t="shared" si="10"/>
        <v>563.46345538267531</v>
      </c>
      <c r="J113" s="96">
        <v>305</v>
      </c>
      <c r="K113" s="98">
        <f t="shared" si="11"/>
        <v>38564.168620483651</v>
      </c>
      <c r="L113" s="108">
        <f t="shared" si="12"/>
        <v>3.7359</v>
      </c>
      <c r="M113" s="108">
        <f t="shared" si="13"/>
        <v>3.5226000000000002</v>
      </c>
    </row>
    <row r="114" spans="1:13" s="63" customFormat="1" ht="16.5" customHeight="1" x14ac:dyDescent="0.2">
      <c r="A114" s="89">
        <f t="shared" si="14"/>
        <v>99</v>
      </c>
      <c r="B114" s="90">
        <f t="shared" si="7"/>
        <v>26.332634167480684</v>
      </c>
      <c r="C114" s="100">
        <v>27.82</v>
      </c>
      <c r="D114" s="101">
        <v>39420</v>
      </c>
      <c r="E114" s="102">
        <v>23508</v>
      </c>
      <c r="F114" s="103">
        <f t="shared" si="8"/>
        <v>17964.021259376234</v>
      </c>
      <c r="G114" s="104">
        <f t="shared" si="8"/>
        <v>10140.043134435657</v>
      </c>
      <c r="H114" s="96">
        <f t="shared" si="9"/>
        <v>9499.1737651084168</v>
      </c>
      <c r="I114" s="104">
        <f t="shared" si="10"/>
        <v>562.08128787623775</v>
      </c>
      <c r="J114" s="96">
        <v>305</v>
      </c>
      <c r="K114" s="98">
        <f t="shared" si="11"/>
        <v>38470.319446796544</v>
      </c>
      <c r="L114" s="108">
        <f t="shared" si="12"/>
        <v>3.7595999999999998</v>
      </c>
      <c r="M114" s="108">
        <f t="shared" si="13"/>
        <v>3.5586000000000002</v>
      </c>
    </row>
    <row r="115" spans="1:13" s="63" customFormat="1" ht="16.5" customHeight="1" x14ac:dyDescent="0.2">
      <c r="A115" s="105">
        <f t="shared" si="14"/>
        <v>100</v>
      </c>
      <c r="B115" s="90">
        <f t="shared" si="7"/>
        <v>26.432534505864496</v>
      </c>
      <c r="C115" s="100">
        <v>27.82</v>
      </c>
      <c r="D115" s="101">
        <v>39420</v>
      </c>
      <c r="E115" s="102">
        <v>23508</v>
      </c>
      <c r="F115" s="103">
        <f t="shared" si="8"/>
        <v>17896.127210012655</v>
      </c>
      <c r="G115" s="104">
        <f t="shared" si="8"/>
        <v>10140.043134435657</v>
      </c>
      <c r="H115" s="96">
        <f t="shared" si="9"/>
        <v>9476.2255764235288</v>
      </c>
      <c r="I115" s="104">
        <f t="shared" si="10"/>
        <v>560.72340688896634</v>
      </c>
      <c r="J115" s="96">
        <v>305</v>
      </c>
      <c r="K115" s="98">
        <f t="shared" si="11"/>
        <v>38378.119327760811</v>
      </c>
      <c r="L115" s="108">
        <f t="shared" si="12"/>
        <v>3.7831999999999999</v>
      </c>
      <c r="M115" s="108">
        <f t="shared" si="13"/>
        <v>3.5945</v>
      </c>
    </row>
    <row r="116" spans="1:13" s="63" customFormat="1" ht="16.5" customHeight="1" x14ac:dyDescent="0.2">
      <c r="A116" s="89">
        <f t="shared" si="14"/>
        <v>101</v>
      </c>
      <c r="B116" s="90">
        <f t="shared" si="7"/>
        <v>26.531440794544984</v>
      </c>
      <c r="C116" s="100">
        <v>27.82</v>
      </c>
      <c r="D116" s="106">
        <v>39420</v>
      </c>
      <c r="E116" s="107">
        <v>23508</v>
      </c>
      <c r="F116" s="103">
        <f t="shared" si="8"/>
        <v>17829.41241914234</v>
      </c>
      <c r="G116" s="104">
        <f t="shared" si="8"/>
        <v>10140.043134435657</v>
      </c>
      <c r="H116" s="96">
        <f t="shared" si="9"/>
        <v>9453.6759771093621</v>
      </c>
      <c r="I116" s="104">
        <f t="shared" si="10"/>
        <v>559.38911107155991</v>
      </c>
      <c r="J116" s="96">
        <v>305</v>
      </c>
      <c r="K116" s="98">
        <f t="shared" si="11"/>
        <v>38287.520641758922</v>
      </c>
      <c r="L116" s="108">
        <f t="shared" si="12"/>
        <v>3.8068</v>
      </c>
      <c r="M116" s="108">
        <f t="shared" si="13"/>
        <v>3.6305000000000001</v>
      </c>
    </row>
    <row r="117" spans="1:13" s="63" customFormat="1" ht="16.5" customHeight="1" x14ac:dyDescent="0.2">
      <c r="A117" s="89">
        <f t="shared" si="14"/>
        <v>102</v>
      </c>
      <c r="B117" s="90">
        <f t="shared" si="7"/>
        <v>26.629372621188516</v>
      </c>
      <c r="C117" s="100">
        <v>27.82</v>
      </c>
      <c r="D117" s="101">
        <v>39420</v>
      </c>
      <c r="E117" s="102">
        <v>23508</v>
      </c>
      <c r="F117" s="103">
        <f t="shared" si="8"/>
        <v>17763.843209119033</v>
      </c>
      <c r="G117" s="104">
        <f t="shared" si="8"/>
        <v>10140.043134435657</v>
      </c>
      <c r="H117" s="96">
        <f t="shared" si="9"/>
        <v>9431.5135841214833</v>
      </c>
      <c r="I117" s="104">
        <f t="shared" si="10"/>
        <v>558.07772687109377</v>
      </c>
      <c r="J117" s="96">
        <v>305</v>
      </c>
      <c r="K117" s="98">
        <f t="shared" si="11"/>
        <v>38198.477654547271</v>
      </c>
      <c r="L117" s="108">
        <f t="shared" si="12"/>
        <v>3.8304</v>
      </c>
      <c r="M117" s="108">
        <f t="shared" si="13"/>
        <v>3.6663999999999999</v>
      </c>
    </row>
    <row r="118" spans="1:13" s="63" customFormat="1" ht="16.5" customHeight="1" x14ac:dyDescent="0.2">
      <c r="A118" s="89">
        <f t="shared" si="14"/>
        <v>103</v>
      </c>
      <c r="B118" s="90">
        <f t="shared" si="7"/>
        <v>26.726349000145444</v>
      </c>
      <c r="C118" s="100">
        <v>27.82</v>
      </c>
      <c r="D118" s="106">
        <v>39420</v>
      </c>
      <c r="E118" s="107">
        <v>23508</v>
      </c>
      <c r="F118" s="103">
        <f t="shared" si="8"/>
        <v>17699.387222602898</v>
      </c>
      <c r="G118" s="104">
        <f t="shared" si="8"/>
        <v>10140.043134435657</v>
      </c>
      <c r="H118" s="96">
        <f t="shared" si="9"/>
        <v>9409.7274606790306</v>
      </c>
      <c r="I118" s="104">
        <f t="shared" si="10"/>
        <v>556.78860714077109</v>
      </c>
      <c r="J118" s="96">
        <v>305</v>
      </c>
      <c r="K118" s="98">
        <f t="shared" si="11"/>
        <v>38110.946424858354</v>
      </c>
      <c r="L118" s="108">
        <f t="shared" si="12"/>
        <v>3.8538999999999999</v>
      </c>
      <c r="M118" s="108">
        <f t="shared" si="13"/>
        <v>3.7023999999999999</v>
      </c>
    </row>
    <row r="119" spans="1:13" s="63" customFormat="1" ht="16.5" customHeight="1" x14ac:dyDescent="0.2">
      <c r="A119" s="89">
        <f t="shared" si="14"/>
        <v>104</v>
      </c>
      <c r="B119" s="90">
        <f t="shared" si="7"/>
        <v>26.822388394608105</v>
      </c>
      <c r="C119" s="100">
        <v>27.82</v>
      </c>
      <c r="D119" s="101">
        <v>39420</v>
      </c>
      <c r="E119" s="102">
        <v>23508</v>
      </c>
      <c r="F119" s="103">
        <f t="shared" si="8"/>
        <v>17636.013357225544</v>
      </c>
      <c r="G119" s="104">
        <f t="shared" si="8"/>
        <v>10140.043134435657</v>
      </c>
      <c r="H119" s="96">
        <f t="shared" si="9"/>
        <v>9388.307094181484</v>
      </c>
      <c r="I119" s="104">
        <f t="shared" si="10"/>
        <v>555.52112983322399</v>
      </c>
      <c r="J119" s="96">
        <v>305</v>
      </c>
      <c r="K119" s="98">
        <f t="shared" si="11"/>
        <v>38024.884715675908</v>
      </c>
      <c r="L119" s="108">
        <f t="shared" si="12"/>
        <v>3.8774000000000002</v>
      </c>
      <c r="M119" s="108">
        <f t="shared" si="13"/>
        <v>3.7383000000000002</v>
      </c>
    </row>
    <row r="120" spans="1:13" s="63" customFormat="1" ht="16.5" customHeight="1" x14ac:dyDescent="0.2">
      <c r="A120" s="89">
        <f t="shared" si="14"/>
        <v>105</v>
      </c>
      <c r="B120" s="90">
        <f t="shared" ref="B120:B183" si="15">(6.958*LN(A120)-13.54)/0.7</f>
        <v>26.917508737708637</v>
      </c>
      <c r="C120" s="100">
        <v>27.82</v>
      </c>
      <c r="D120" s="101">
        <v>39420</v>
      </c>
      <c r="E120" s="102">
        <v>23508</v>
      </c>
      <c r="F120" s="103">
        <f t="shared" si="8"/>
        <v>17573.69170414051</v>
      </c>
      <c r="G120" s="104">
        <f t="shared" si="8"/>
        <v>10140.043134435657</v>
      </c>
      <c r="H120" s="96">
        <f t="shared" si="9"/>
        <v>9367.2423754387437</v>
      </c>
      <c r="I120" s="104">
        <f t="shared" si="10"/>
        <v>554.27469677152328</v>
      </c>
      <c r="J120" s="96">
        <v>305</v>
      </c>
      <c r="K120" s="98">
        <f t="shared" si="11"/>
        <v>37940.251910786428</v>
      </c>
      <c r="L120" s="108">
        <f t="shared" si="12"/>
        <v>3.9007999999999998</v>
      </c>
      <c r="M120" s="108">
        <f t="shared" si="13"/>
        <v>3.7743000000000002</v>
      </c>
    </row>
    <row r="121" spans="1:13" s="63" customFormat="1" ht="16.5" customHeight="1" x14ac:dyDescent="0.2">
      <c r="A121" s="89">
        <f t="shared" si="14"/>
        <v>106</v>
      </c>
      <c r="B121" s="90">
        <f t="shared" si="15"/>
        <v>27.011727452616807</v>
      </c>
      <c r="C121" s="100">
        <v>27.82</v>
      </c>
      <c r="D121" s="101">
        <v>39420</v>
      </c>
      <c r="E121" s="102">
        <v>23508</v>
      </c>
      <c r="F121" s="103">
        <f t="shared" si="8"/>
        <v>17512.393490190258</v>
      </c>
      <c r="G121" s="104">
        <f t="shared" si="8"/>
        <v>10140.043134435657</v>
      </c>
      <c r="H121" s="96">
        <f t="shared" si="9"/>
        <v>9346.5235791235591</v>
      </c>
      <c r="I121" s="104">
        <f t="shared" si="10"/>
        <v>553.0487324925183</v>
      </c>
      <c r="J121" s="96">
        <v>305</v>
      </c>
      <c r="K121" s="98">
        <f t="shared" si="11"/>
        <v>37857.008936241997</v>
      </c>
      <c r="L121" s="108">
        <f t="shared" si="12"/>
        <v>3.9241999999999999</v>
      </c>
      <c r="M121" s="108">
        <f t="shared" si="13"/>
        <v>3.8102</v>
      </c>
    </row>
    <row r="122" spans="1:13" s="63" customFormat="1" ht="16.5" customHeight="1" x14ac:dyDescent="0.2">
      <c r="A122" s="89">
        <f t="shared" si="14"/>
        <v>107</v>
      </c>
      <c r="B122" s="90">
        <f t="shared" si="15"/>
        <v>27.105061471694206</v>
      </c>
      <c r="C122" s="100">
        <v>27.82</v>
      </c>
      <c r="D122" s="101">
        <v>39420</v>
      </c>
      <c r="E122" s="102">
        <v>23508</v>
      </c>
      <c r="F122" s="103">
        <f t="shared" si="8"/>
        <v>17452.09102344207</v>
      </c>
      <c r="G122" s="104">
        <f t="shared" si="8"/>
        <v>10140.043134435657</v>
      </c>
      <c r="H122" s="96">
        <f t="shared" si="9"/>
        <v>9326.1413453626719</v>
      </c>
      <c r="I122" s="104">
        <f t="shared" si="10"/>
        <v>551.84268315755457</v>
      </c>
      <c r="J122" s="96">
        <v>305</v>
      </c>
      <c r="K122" s="98">
        <f t="shared" si="11"/>
        <v>37775.118186397958</v>
      </c>
      <c r="L122" s="108">
        <f t="shared" si="12"/>
        <v>3.9476</v>
      </c>
      <c r="M122" s="108">
        <f t="shared" si="13"/>
        <v>3.8462000000000001</v>
      </c>
    </row>
    <row r="123" spans="1:13" s="63" customFormat="1" ht="16.5" customHeight="1" x14ac:dyDescent="0.2">
      <c r="A123" s="89">
        <f t="shared" si="14"/>
        <v>108</v>
      </c>
      <c r="B123" s="90">
        <f t="shared" si="15"/>
        <v>27.197527254757606</v>
      </c>
      <c r="C123" s="100">
        <v>27.82</v>
      </c>
      <c r="D123" s="101">
        <v>39420</v>
      </c>
      <c r="E123" s="102">
        <v>23508</v>
      </c>
      <c r="F123" s="103">
        <f t="shared" si="8"/>
        <v>17392.757641864373</v>
      </c>
      <c r="G123" s="104">
        <f t="shared" si="8"/>
        <v>10140.043134435657</v>
      </c>
      <c r="H123" s="96">
        <f t="shared" si="9"/>
        <v>9306.086662389409</v>
      </c>
      <c r="I123" s="104">
        <f t="shared" si="10"/>
        <v>550.6560155260006</v>
      </c>
      <c r="J123" s="96">
        <v>305</v>
      </c>
      <c r="K123" s="98">
        <f t="shared" si="11"/>
        <v>37694.54345421544</v>
      </c>
      <c r="L123" s="108">
        <f t="shared" si="12"/>
        <v>3.9708999999999999</v>
      </c>
      <c r="M123" s="108">
        <f t="shared" si="13"/>
        <v>3.8820999999999999</v>
      </c>
    </row>
    <row r="124" spans="1:13" s="63" customFormat="1" ht="16.5" customHeight="1" x14ac:dyDescent="0.2">
      <c r="A124" s="89">
        <f t="shared" si="14"/>
        <v>109</v>
      </c>
      <c r="B124" s="90">
        <f t="shared" si="15"/>
        <v>27.289140806500551</v>
      </c>
      <c r="C124" s="100">
        <v>27.82</v>
      </c>
      <c r="D124" s="101">
        <v>39420</v>
      </c>
      <c r="E124" s="102">
        <v>23508</v>
      </c>
      <c r="F124" s="103">
        <f t="shared" si="8"/>
        <v>17334.367664932746</v>
      </c>
      <c r="G124" s="104">
        <f t="shared" si="8"/>
        <v>10140.043134435657</v>
      </c>
      <c r="H124" s="96">
        <f t="shared" si="9"/>
        <v>9286.3508501865181</v>
      </c>
      <c r="I124" s="104">
        <f t="shared" si="10"/>
        <v>549.48821598736799</v>
      </c>
      <c r="J124" s="96">
        <v>305</v>
      </c>
      <c r="K124" s="98">
        <f t="shared" si="11"/>
        <v>37615.249865542282</v>
      </c>
      <c r="L124" s="108">
        <f t="shared" si="12"/>
        <v>3.9943</v>
      </c>
      <c r="M124" s="108">
        <f t="shared" si="13"/>
        <v>3.9180000000000001</v>
      </c>
    </row>
    <row r="125" spans="1:13" s="63" customFormat="1" ht="16.5" customHeight="1" x14ac:dyDescent="0.2">
      <c r="A125" s="105">
        <f t="shared" si="14"/>
        <v>110</v>
      </c>
      <c r="B125" s="90">
        <f t="shared" si="15"/>
        <v>27.379917693119477</v>
      </c>
      <c r="C125" s="100">
        <v>27.82</v>
      </c>
      <c r="D125" s="101">
        <v>39420</v>
      </c>
      <c r="E125" s="102">
        <v>23508</v>
      </c>
      <c r="F125" s="103">
        <f t="shared" si="8"/>
        <v>17276.896347970909</v>
      </c>
      <c r="G125" s="104">
        <f t="shared" si="8"/>
        <v>10140.043134435657</v>
      </c>
      <c r="H125" s="96">
        <f t="shared" si="9"/>
        <v>9266.9255450534183</v>
      </c>
      <c r="I125" s="104">
        <f t="shared" si="10"/>
        <v>548.33878964813141</v>
      </c>
      <c r="J125" s="96">
        <v>305</v>
      </c>
      <c r="K125" s="98">
        <f t="shared" si="11"/>
        <v>37537.203817108115</v>
      </c>
      <c r="L125" s="108">
        <f t="shared" si="12"/>
        <v>4.0175000000000001</v>
      </c>
      <c r="M125" s="108">
        <f t="shared" si="13"/>
        <v>3.9540000000000002</v>
      </c>
    </row>
    <row r="126" spans="1:13" s="63" customFormat="1" ht="16.5" customHeight="1" x14ac:dyDescent="0.2">
      <c r="A126" s="89">
        <f t="shared" si="14"/>
        <v>111</v>
      </c>
      <c r="B126" s="90">
        <f t="shared" si="15"/>
        <v>27.46987305818746</v>
      </c>
      <c r="C126" s="100">
        <v>27.82</v>
      </c>
      <c r="D126" s="101">
        <v>39420</v>
      </c>
      <c r="E126" s="102">
        <v>23508</v>
      </c>
      <c r="F126" s="103">
        <f t="shared" si="8"/>
        <v>17220.319839046704</v>
      </c>
      <c r="G126" s="104">
        <f t="shared" si="8"/>
        <v>10140.043134435657</v>
      </c>
      <c r="H126" s="96">
        <f t="shared" si="9"/>
        <v>9247.802685037037</v>
      </c>
      <c r="I126" s="104">
        <f t="shared" si="10"/>
        <v>547.20725946964728</v>
      </c>
      <c r="J126" s="96">
        <v>305</v>
      </c>
      <c r="K126" s="98">
        <f t="shared" si="11"/>
        <v>37460.372917989043</v>
      </c>
      <c r="L126" s="108">
        <f t="shared" si="12"/>
        <v>4.0407999999999999</v>
      </c>
      <c r="M126" s="108">
        <f t="shared" si="13"/>
        <v>3.9899</v>
      </c>
    </row>
    <row r="127" spans="1:13" s="63" customFormat="1" ht="16.5" customHeight="1" x14ac:dyDescent="0.2">
      <c r="A127" s="89">
        <f t="shared" si="14"/>
        <v>112</v>
      </c>
      <c r="B127" s="90">
        <f t="shared" si="15"/>
        <v>27.559021637816102</v>
      </c>
      <c r="C127" s="100">
        <v>27.82</v>
      </c>
      <c r="D127" s="101">
        <v>39420</v>
      </c>
      <c r="E127" s="102">
        <v>23508</v>
      </c>
      <c r="F127" s="103">
        <f t="shared" si="8"/>
        <v>17164.615138256617</v>
      </c>
      <c r="G127" s="104">
        <f t="shared" si="8"/>
        <v>10140.043134435657</v>
      </c>
      <c r="H127" s="96">
        <f t="shared" si="9"/>
        <v>9228.9744961699871</v>
      </c>
      <c r="I127" s="104">
        <f t="shared" si="10"/>
        <v>546.09316545384547</v>
      </c>
      <c r="J127" s="96">
        <v>305</v>
      </c>
      <c r="K127" s="98">
        <f t="shared" si="11"/>
        <v>37384.725934316099</v>
      </c>
      <c r="L127" s="108">
        <f t="shared" si="12"/>
        <v>4.0640000000000001</v>
      </c>
      <c r="M127" s="108">
        <f t="shared" si="13"/>
        <v>4.0259</v>
      </c>
    </row>
    <row r="128" spans="1:13" s="63" customFormat="1" ht="16.5" customHeight="1" x14ac:dyDescent="0.2">
      <c r="A128" s="89">
        <f t="shared" si="14"/>
        <v>113</v>
      </c>
      <c r="B128" s="90">
        <f t="shared" si="15"/>
        <v>27.647377775143525</v>
      </c>
      <c r="C128" s="100">
        <v>27.82</v>
      </c>
      <c r="D128" s="101">
        <v>39420</v>
      </c>
      <c r="E128" s="102">
        <v>23508</v>
      </c>
      <c r="F128" s="103">
        <f t="shared" si="8"/>
        <v>17109.760059244691</v>
      </c>
      <c r="G128" s="104">
        <f t="shared" si="8"/>
        <v>10140.043134435657</v>
      </c>
      <c r="H128" s="96">
        <f t="shared" si="9"/>
        <v>9210.4334794639562</v>
      </c>
      <c r="I128" s="104">
        <f t="shared" si="10"/>
        <v>544.99606387360689</v>
      </c>
      <c r="J128" s="96">
        <v>305</v>
      </c>
      <c r="K128" s="98">
        <f t="shared" si="11"/>
        <v>37310.232737017912</v>
      </c>
      <c r="L128" s="108">
        <f t="shared" si="12"/>
        <v>4.0872000000000002</v>
      </c>
      <c r="M128" s="108">
        <f t="shared" si="13"/>
        <v>4.0617999999999999</v>
      </c>
    </row>
    <row r="129" spans="1:13" s="63" customFormat="1" ht="16.5" customHeight="1" x14ac:dyDescent="0.2">
      <c r="A129" s="89">
        <f t="shared" si="14"/>
        <v>114</v>
      </c>
      <c r="B129" s="90">
        <f t="shared" si="15"/>
        <v>27.734955434184151</v>
      </c>
      <c r="C129" s="100">
        <v>27.82</v>
      </c>
      <c r="D129" s="101">
        <v>39420</v>
      </c>
      <c r="E129" s="102">
        <v>23508</v>
      </c>
      <c r="F129" s="103">
        <f t="shared" si="8"/>
        <v>17055.733192812862</v>
      </c>
      <c r="G129" s="104">
        <f t="shared" si="8"/>
        <v>10140.043134435657</v>
      </c>
      <c r="H129" s="96">
        <f t="shared" si="9"/>
        <v>9192.1723986099987</v>
      </c>
      <c r="I129" s="104">
        <f t="shared" si="10"/>
        <v>543.91552654497036</v>
      </c>
      <c r="J129" s="96">
        <v>305</v>
      </c>
      <c r="K129" s="98">
        <f t="shared" si="11"/>
        <v>37236.864252403488</v>
      </c>
      <c r="L129" s="108">
        <f t="shared" si="12"/>
        <v>4.1102999999999996</v>
      </c>
      <c r="M129" s="108">
        <f t="shared" si="13"/>
        <v>4.0978000000000003</v>
      </c>
    </row>
    <row r="130" spans="1:13" s="63" customFormat="1" ht="16.5" customHeight="1" x14ac:dyDescent="0.2">
      <c r="A130" s="89">
        <f t="shared" si="14"/>
        <v>115</v>
      </c>
      <c r="B130" s="90">
        <f t="shared" si="15"/>
        <v>27.821768213073568</v>
      </c>
      <c r="C130" s="100">
        <v>27.82</v>
      </c>
      <c r="D130" s="101">
        <v>39420</v>
      </c>
      <c r="E130" s="102">
        <v>23508</v>
      </c>
      <c r="F130" s="103">
        <f t="shared" si="8"/>
        <v>17002.513872490552</v>
      </c>
      <c r="G130" s="104">
        <f t="shared" si="8"/>
        <v>10140.043134435657</v>
      </c>
      <c r="H130" s="96">
        <f t="shared" si="9"/>
        <v>9174.1842683410578</v>
      </c>
      <c r="I130" s="104">
        <f t="shared" si="10"/>
        <v>542.85114013852422</v>
      </c>
      <c r="J130" s="96">
        <v>305</v>
      </c>
      <c r="K130" s="98">
        <f t="shared" si="11"/>
        <v>37164.592415405794</v>
      </c>
      <c r="L130" s="108">
        <f t="shared" si="12"/>
        <v>4.1334999999999997</v>
      </c>
      <c r="M130" s="108">
        <f t="shared" si="13"/>
        <v>4.1337000000000002</v>
      </c>
    </row>
    <row r="131" spans="1:13" s="63" customFormat="1" ht="16.5" customHeight="1" x14ac:dyDescent="0.2">
      <c r="A131" s="89">
        <f t="shared" si="14"/>
        <v>116</v>
      </c>
      <c r="B131" s="90">
        <f t="shared" si="15"/>
        <v>27.907829356740127</v>
      </c>
      <c r="C131" s="100">
        <v>27.82</v>
      </c>
      <c r="D131" s="101">
        <v>39420</v>
      </c>
      <c r="E131" s="102">
        <v>23508</v>
      </c>
      <c r="F131" s="103">
        <f t="shared" si="8"/>
        <v>16950.082141940373</v>
      </c>
      <c r="G131" s="104">
        <f t="shared" si="8"/>
        <v>10140.043134435657</v>
      </c>
      <c r="H131" s="96">
        <f t="shared" si="9"/>
        <v>9156.4623434150963</v>
      </c>
      <c r="I131" s="104">
        <f t="shared" si="10"/>
        <v>541.80250552752057</v>
      </c>
      <c r="J131" s="96">
        <v>305</v>
      </c>
      <c r="K131" s="98">
        <f t="shared" si="11"/>
        <v>37093.390125318649</v>
      </c>
      <c r="L131" s="108">
        <f t="shared" si="12"/>
        <v>4.1565000000000003</v>
      </c>
      <c r="M131" s="108">
        <f t="shared" si="13"/>
        <v>4.1696999999999997</v>
      </c>
    </row>
    <row r="132" spans="1:13" s="63" customFormat="1" ht="16.5" customHeight="1" x14ac:dyDescent="0.2">
      <c r="A132" s="89">
        <f t="shared" si="14"/>
        <v>117</v>
      </c>
      <c r="B132" s="90">
        <f t="shared" si="15"/>
        <v>27.993151769032558</v>
      </c>
      <c r="C132" s="100">
        <v>27.82</v>
      </c>
      <c r="D132" s="101">
        <v>39420</v>
      </c>
      <c r="E132" s="102">
        <v>23508</v>
      </c>
      <c r="F132" s="103">
        <f t="shared" si="8"/>
        <v>16898.418724085968</v>
      </c>
      <c r="G132" s="104">
        <f t="shared" si="8"/>
        <v>10140.043134435657</v>
      </c>
      <c r="H132" s="96">
        <f t="shared" si="9"/>
        <v>9139.0001081803075</v>
      </c>
      <c r="I132" s="104">
        <f t="shared" si="10"/>
        <v>540.76923717043246</v>
      </c>
      <c r="J132" s="96">
        <v>305</v>
      </c>
      <c r="K132" s="98">
        <f t="shared" si="11"/>
        <v>37023.231203872361</v>
      </c>
      <c r="L132" s="108">
        <f t="shared" si="12"/>
        <v>4.1795999999999998</v>
      </c>
      <c r="M132" s="108">
        <f t="shared" si="13"/>
        <v>4.2055999999999996</v>
      </c>
    </row>
    <row r="133" spans="1:13" s="63" customFormat="1" ht="16.5" customHeight="1" x14ac:dyDescent="0.2">
      <c r="A133" s="89">
        <f t="shared" si="14"/>
        <v>118</v>
      </c>
      <c r="B133" s="90">
        <f t="shared" si="15"/>
        <v>28.077748024331576</v>
      </c>
      <c r="C133" s="100">
        <v>27.82</v>
      </c>
      <c r="D133" s="101">
        <v>39420</v>
      </c>
      <c r="E133" s="102">
        <v>23508</v>
      </c>
      <c r="F133" s="103">
        <f t="shared" si="8"/>
        <v>16847.50499185596</v>
      </c>
      <c r="G133" s="104">
        <f t="shared" si="8"/>
        <v>10140.043134435657</v>
      </c>
      <c r="H133" s="96">
        <f t="shared" si="9"/>
        <v>9121.791266686565</v>
      </c>
      <c r="I133" s="104">
        <f t="shared" si="10"/>
        <v>539.75096252583228</v>
      </c>
      <c r="J133" s="96">
        <v>305</v>
      </c>
      <c r="K133" s="98">
        <f t="shared" si="11"/>
        <v>36954.090355504013</v>
      </c>
      <c r="L133" s="108">
        <f t="shared" si="12"/>
        <v>4.2026000000000003</v>
      </c>
      <c r="M133" s="108">
        <f t="shared" si="13"/>
        <v>4.2416</v>
      </c>
    </row>
    <row r="134" spans="1:13" s="63" customFormat="1" ht="16.5" customHeight="1" x14ac:dyDescent="0.2">
      <c r="A134" s="89">
        <f t="shared" si="14"/>
        <v>119</v>
      </c>
      <c r="B134" s="90">
        <f t="shared" si="15"/>
        <v>28.161630378671461</v>
      </c>
      <c r="C134" s="100">
        <v>27.82</v>
      </c>
      <c r="D134" s="101">
        <v>39420</v>
      </c>
      <c r="E134" s="102">
        <v>23508</v>
      </c>
      <c r="F134" s="103">
        <f t="shared" si="8"/>
        <v>16797.322940445323</v>
      </c>
      <c r="G134" s="104">
        <f t="shared" si="8"/>
        <v>10140.043134435657</v>
      </c>
      <c r="H134" s="96">
        <f t="shared" si="9"/>
        <v>9104.8297333097689</v>
      </c>
      <c r="I134" s="104">
        <f t="shared" si="10"/>
        <v>538.74732149761962</v>
      </c>
      <c r="J134" s="96">
        <v>305</v>
      </c>
      <c r="K134" s="98">
        <f t="shared" si="11"/>
        <v>36885.94312968837</v>
      </c>
      <c r="L134" s="108">
        <f t="shared" si="12"/>
        <v>4.2256</v>
      </c>
      <c r="M134" s="108">
        <f t="shared" si="13"/>
        <v>4.2774999999999999</v>
      </c>
    </row>
    <row r="135" spans="1:13" s="63" customFormat="1" ht="16.5" customHeight="1" x14ac:dyDescent="0.2">
      <c r="A135" s="105">
        <f t="shared" si="14"/>
        <v>120</v>
      </c>
      <c r="B135" s="90">
        <f t="shared" si="15"/>
        <v>28.244810780396396</v>
      </c>
      <c r="C135" s="100">
        <v>27.82</v>
      </c>
      <c r="D135" s="101">
        <v>39420</v>
      </c>
      <c r="E135" s="102">
        <v>23508</v>
      </c>
      <c r="F135" s="103">
        <f t="shared" si="8"/>
        <v>16747.85516100247</v>
      </c>
      <c r="G135" s="104">
        <f t="shared" si="8"/>
        <v>10140.043134435657</v>
      </c>
      <c r="H135" s="96">
        <f t="shared" si="9"/>
        <v>9088.1096238580867</v>
      </c>
      <c r="I135" s="104">
        <f t="shared" si="10"/>
        <v>537.75796590876257</v>
      </c>
      <c r="J135" s="96">
        <v>305</v>
      </c>
      <c r="K135" s="98">
        <f t="shared" si="11"/>
        <v>36818.765885204979</v>
      </c>
      <c r="L135" s="108">
        <f t="shared" si="12"/>
        <v>4.2485999999999997</v>
      </c>
      <c r="M135" s="108">
        <f t="shared" si="13"/>
        <v>4.3133999999999997</v>
      </c>
    </row>
    <row r="136" spans="1:13" s="63" customFormat="1" ht="16.5" customHeight="1" x14ac:dyDescent="0.2">
      <c r="A136" s="89">
        <f t="shared" si="14"/>
        <v>121</v>
      </c>
      <c r="B136" s="90">
        <f t="shared" si="15"/>
        <v>28.327300880374469</v>
      </c>
      <c r="C136" s="100">
        <v>27.82</v>
      </c>
      <c r="D136" s="101">
        <v>39420</v>
      </c>
      <c r="E136" s="102">
        <v>23508</v>
      </c>
      <c r="F136" s="103">
        <f t="shared" si="8"/>
        <v>16699.084815656701</v>
      </c>
      <c r="G136" s="104">
        <f t="shared" si="8"/>
        <v>10140.043134435657</v>
      </c>
      <c r="H136" s="96">
        <f t="shared" si="9"/>
        <v>9071.6252471312146</v>
      </c>
      <c r="I136" s="104">
        <f t="shared" si="10"/>
        <v>536.78255900184718</v>
      </c>
      <c r="J136" s="96">
        <v>305</v>
      </c>
      <c r="K136" s="98">
        <f t="shared" si="11"/>
        <v>36752.535756225421</v>
      </c>
      <c r="L136" s="108">
        <f t="shared" si="12"/>
        <v>4.2714999999999996</v>
      </c>
      <c r="M136" s="108">
        <f t="shared" si="13"/>
        <v>4.3494000000000002</v>
      </c>
    </row>
    <row r="137" spans="1:13" s="63" customFormat="1" ht="16.5" customHeight="1" x14ac:dyDescent="0.2">
      <c r="A137" s="89">
        <f t="shared" si="14"/>
        <v>122</v>
      </c>
      <c r="B137" s="90">
        <f t="shared" si="15"/>
        <v>28.409112041791435</v>
      </c>
      <c r="C137" s="100">
        <v>27.82</v>
      </c>
      <c r="D137" s="101">
        <v>39420</v>
      </c>
      <c r="E137" s="102">
        <v>23508</v>
      </c>
      <c r="F137" s="103">
        <f t="shared" si="8"/>
        <v>16650.99561380627</v>
      </c>
      <c r="G137" s="104">
        <f t="shared" si="8"/>
        <v>10140.043134435657</v>
      </c>
      <c r="H137" s="96">
        <f t="shared" si="9"/>
        <v>9055.3710969057702</v>
      </c>
      <c r="I137" s="104">
        <f t="shared" si="10"/>
        <v>535.82077496483851</v>
      </c>
      <c r="J137" s="96">
        <v>305</v>
      </c>
      <c r="K137" s="98">
        <f t="shared" si="11"/>
        <v>36687.230620112532</v>
      </c>
      <c r="L137" s="108">
        <f t="shared" si="12"/>
        <v>4.2944000000000004</v>
      </c>
      <c r="M137" s="108">
        <f t="shared" si="13"/>
        <v>4.3853</v>
      </c>
    </row>
    <row r="138" spans="1:13" s="63" customFormat="1" ht="16.5" customHeight="1" x14ac:dyDescent="0.2">
      <c r="A138" s="89">
        <f t="shared" si="14"/>
        <v>123</v>
      </c>
      <c r="B138" s="90">
        <f t="shared" si="15"/>
        <v>28.490255349544682</v>
      </c>
      <c r="C138" s="100">
        <v>27.82</v>
      </c>
      <c r="D138" s="101">
        <v>39420</v>
      </c>
      <c r="E138" s="102">
        <v>23508</v>
      </c>
      <c r="F138" s="103">
        <f t="shared" si="8"/>
        <v>16603.571789592959</v>
      </c>
      <c r="G138" s="104">
        <f t="shared" si="8"/>
        <v>10140.043134435657</v>
      </c>
      <c r="H138" s="96">
        <f t="shared" si="9"/>
        <v>9039.3418443216724</v>
      </c>
      <c r="I138" s="104">
        <f t="shared" si="10"/>
        <v>534.87229848057234</v>
      </c>
      <c r="J138" s="96">
        <v>305</v>
      </c>
      <c r="K138" s="98">
        <f t="shared" si="11"/>
        <v>36622.829066830862</v>
      </c>
      <c r="L138" s="108">
        <f t="shared" si="12"/>
        <v>4.3173000000000004</v>
      </c>
      <c r="M138" s="108">
        <f t="shared" si="13"/>
        <v>4.4212999999999996</v>
      </c>
    </row>
    <row r="139" spans="1:13" s="63" customFormat="1" ht="16.5" customHeight="1" x14ac:dyDescent="0.2">
      <c r="A139" s="89">
        <f t="shared" si="14"/>
        <v>124</v>
      </c>
      <c r="B139" s="90">
        <f t="shared" si="15"/>
        <v>28.570741619256932</v>
      </c>
      <c r="C139" s="100">
        <v>27.82</v>
      </c>
      <c r="D139" s="101">
        <v>39420</v>
      </c>
      <c r="E139" s="102">
        <v>23508</v>
      </c>
      <c r="F139" s="103">
        <f t="shared" si="8"/>
        <v>16556.798080493885</v>
      </c>
      <c r="G139" s="104">
        <f t="shared" si="8"/>
        <v>10140.043134435657</v>
      </c>
      <c r="H139" s="96">
        <f t="shared" si="9"/>
        <v>9023.5323306461833</v>
      </c>
      <c r="I139" s="104">
        <f t="shared" si="10"/>
        <v>533.93682429859086</v>
      </c>
      <c r="J139" s="96">
        <v>305</v>
      </c>
      <c r="K139" s="98">
        <f t="shared" si="11"/>
        <v>36559.310369874314</v>
      </c>
      <c r="L139" s="108">
        <f t="shared" si="12"/>
        <v>4.3400999999999996</v>
      </c>
      <c r="M139" s="108">
        <f t="shared" si="13"/>
        <v>4.4572000000000003</v>
      </c>
    </row>
    <row r="140" spans="1:13" s="63" customFormat="1" ht="16.5" customHeight="1" x14ac:dyDescent="0.2">
      <c r="A140" s="89">
        <f t="shared" si="14"/>
        <v>125</v>
      </c>
      <c r="B140" s="90">
        <f t="shared" si="15"/>
        <v>28.650581405927735</v>
      </c>
      <c r="C140" s="100">
        <v>27.82</v>
      </c>
      <c r="D140" s="101">
        <v>39420</v>
      </c>
      <c r="E140" s="102">
        <v>23508</v>
      </c>
      <c r="F140" s="103">
        <f t="shared" si="8"/>
        <v>16510.659706965987</v>
      </c>
      <c r="G140" s="104">
        <f t="shared" si="8"/>
        <v>10140.043134435657</v>
      </c>
      <c r="H140" s="96">
        <f t="shared" si="9"/>
        <v>9007.9375603937551</v>
      </c>
      <c r="I140" s="104">
        <f t="shared" si="10"/>
        <v>533.01405682803295</v>
      </c>
      <c r="J140" s="96">
        <v>305</v>
      </c>
      <c r="K140" s="98">
        <f t="shared" si="11"/>
        <v>36496.654458623438</v>
      </c>
      <c r="L140" s="108">
        <f t="shared" si="12"/>
        <v>4.3628999999999998</v>
      </c>
      <c r="M140" s="108">
        <f t="shared" si="13"/>
        <v>4.4931999999999999</v>
      </c>
    </row>
    <row r="141" spans="1:13" s="63" customFormat="1" ht="16.5" customHeight="1" x14ac:dyDescent="0.2">
      <c r="A141" s="89">
        <f t="shared" si="14"/>
        <v>126</v>
      </c>
      <c r="B141" s="90">
        <f t="shared" si="15"/>
        <v>28.729785012240551</v>
      </c>
      <c r="C141" s="100">
        <v>27.82</v>
      </c>
      <c r="D141" s="101">
        <v>39420</v>
      </c>
      <c r="E141" s="102">
        <v>23508</v>
      </c>
      <c r="F141" s="103">
        <f t="shared" si="8"/>
        <v>16465.142353082614</v>
      </c>
      <c r="G141" s="104">
        <f t="shared" si="8"/>
        <v>10140.043134435657</v>
      </c>
      <c r="H141" s="96">
        <f t="shared" si="9"/>
        <v>8992.5526947811741</v>
      </c>
      <c r="I141" s="104">
        <f t="shared" si="10"/>
        <v>532.1037097503654</v>
      </c>
      <c r="J141" s="96">
        <v>305</v>
      </c>
      <c r="K141" s="98">
        <f t="shared" si="11"/>
        <v>36434.841892049808</v>
      </c>
      <c r="L141" s="108">
        <f t="shared" si="12"/>
        <v>4.3856999999999999</v>
      </c>
      <c r="M141" s="108">
        <f t="shared" si="13"/>
        <v>4.5290999999999997</v>
      </c>
    </row>
    <row r="142" spans="1:13" s="63" customFormat="1" ht="16.5" customHeight="1" x14ac:dyDescent="0.2">
      <c r="A142" s="89">
        <f t="shared" si="14"/>
        <v>127</v>
      </c>
      <c r="B142" s="90">
        <f t="shared" si="15"/>
        <v>28.808362496541257</v>
      </c>
      <c r="C142" s="100">
        <v>27.82</v>
      </c>
      <c r="D142" s="101">
        <v>39420</v>
      </c>
      <c r="E142" s="102">
        <v>23508</v>
      </c>
      <c r="F142" s="103">
        <f t="shared" si="8"/>
        <v>16420.232148106072</v>
      </c>
      <c r="G142" s="104">
        <f t="shared" si="8"/>
        <v>10140.043134435657</v>
      </c>
      <c r="H142" s="96">
        <f t="shared" si="9"/>
        <v>8977.3730454991019</v>
      </c>
      <c r="I142" s="104">
        <f t="shared" si="10"/>
        <v>531.20550565083454</v>
      </c>
      <c r="J142" s="96">
        <v>305</v>
      </c>
      <c r="K142" s="98">
        <f t="shared" si="11"/>
        <v>36373.853833691661</v>
      </c>
      <c r="L142" s="108">
        <f t="shared" si="12"/>
        <v>4.4084000000000003</v>
      </c>
      <c r="M142" s="108">
        <f t="shared" si="13"/>
        <v>4.5651000000000002</v>
      </c>
    </row>
    <row r="143" spans="1:13" s="63" customFormat="1" ht="16.5" customHeight="1" x14ac:dyDescent="0.2">
      <c r="A143" s="89">
        <f t="shared" si="14"/>
        <v>128</v>
      </c>
      <c r="B143" s="90">
        <f t="shared" si="15"/>
        <v>28.88632368050385</v>
      </c>
      <c r="C143" s="100">
        <v>27.82</v>
      </c>
      <c r="D143" s="101">
        <v>39420</v>
      </c>
      <c r="E143" s="102">
        <v>23508</v>
      </c>
      <c r="F143" s="103">
        <f t="shared" si="8"/>
        <v>16375.915648943144</v>
      </c>
      <c r="G143" s="104">
        <f t="shared" si="8"/>
        <v>10140.043134435657</v>
      </c>
      <c r="H143" s="96">
        <f t="shared" si="9"/>
        <v>8962.3940687820341</v>
      </c>
      <c r="I143" s="104">
        <f t="shared" si="10"/>
        <v>530.31917566757602</v>
      </c>
      <c r="J143" s="96">
        <v>305</v>
      </c>
      <c r="K143" s="98">
        <f t="shared" si="11"/>
        <v>36313.672027828412</v>
      </c>
      <c r="L143" s="108">
        <f t="shared" si="12"/>
        <v>4.4311999999999996</v>
      </c>
      <c r="M143" s="108">
        <f t="shared" si="13"/>
        <v>4.601</v>
      </c>
    </row>
    <row r="144" spans="1:13" s="63" customFormat="1" ht="16.5" customHeight="1" x14ac:dyDescent="0.2">
      <c r="A144" s="89">
        <f t="shared" si="14"/>
        <v>129</v>
      </c>
      <c r="B144" s="90">
        <f t="shared" si="15"/>
        <v>28.963678156497885</v>
      </c>
      <c r="C144" s="100">
        <v>27.82</v>
      </c>
      <c r="D144" s="101">
        <v>39420</v>
      </c>
      <c r="E144" s="102">
        <v>23508</v>
      </c>
      <c r="F144" s="103">
        <f t="shared" si="8"/>
        <v>16332.179823434315</v>
      </c>
      <c r="G144" s="104">
        <f t="shared" si="8"/>
        <v>10140.043134435657</v>
      </c>
      <c r="H144" s="96">
        <f t="shared" si="9"/>
        <v>8947.6113597600488</v>
      </c>
      <c r="I144" s="104">
        <f t="shared" si="10"/>
        <v>529.44445915739936</v>
      </c>
      <c r="J144" s="96">
        <v>305</v>
      </c>
      <c r="K144" s="98">
        <f t="shared" si="11"/>
        <v>36254.278776787418</v>
      </c>
      <c r="L144" s="108">
        <f t="shared" si="12"/>
        <v>4.4539</v>
      </c>
      <c r="M144" s="108">
        <f t="shared" si="13"/>
        <v>4.6369999999999996</v>
      </c>
    </row>
    <row r="145" spans="1:13" s="63" customFormat="1" ht="16.5" customHeight="1" x14ac:dyDescent="0.2">
      <c r="A145" s="105">
        <f t="shared" si="14"/>
        <v>130</v>
      </c>
      <c r="B145" s="90">
        <f t="shared" si="15"/>
        <v>29.040435294671344</v>
      </c>
      <c r="C145" s="100">
        <v>27.82</v>
      </c>
      <c r="D145" s="101">
        <v>39420</v>
      </c>
      <c r="E145" s="102">
        <v>23508</v>
      </c>
      <c r="F145" s="103">
        <f t="shared" ref="F145:G208" si="16">12*(1/B145*D145)</f>
        <v>16289.012034430441</v>
      </c>
      <c r="G145" s="104">
        <f t="shared" si="16"/>
        <v>10140.043134435657</v>
      </c>
      <c r="H145" s="96">
        <f t="shared" si="9"/>
        <v>8933.0206470767407</v>
      </c>
      <c r="I145" s="104">
        <f t="shared" si="10"/>
        <v>528.58110337732205</v>
      </c>
      <c r="J145" s="96">
        <v>305</v>
      </c>
      <c r="K145" s="98">
        <f t="shared" si="11"/>
        <v>36195.656919320158</v>
      </c>
      <c r="L145" s="108">
        <f t="shared" si="12"/>
        <v>4.4764999999999997</v>
      </c>
      <c r="M145" s="108">
        <f t="shared" si="13"/>
        <v>4.6729000000000003</v>
      </c>
    </row>
    <row r="146" spans="1:13" s="63" customFormat="1" ht="16.5" customHeight="1" x14ac:dyDescent="0.2">
      <c r="A146" s="89">
        <f t="shared" si="14"/>
        <v>131</v>
      </c>
      <c r="B146" s="90">
        <f t="shared" si="15"/>
        <v>29.116604249762304</v>
      </c>
      <c r="C146" s="100">
        <v>27.82</v>
      </c>
      <c r="D146" s="101">
        <v>39420</v>
      </c>
      <c r="E146" s="102">
        <v>23508</v>
      </c>
      <c r="F146" s="103">
        <f t="shared" si="16"/>
        <v>16246.400024613507</v>
      </c>
      <c r="G146" s="104">
        <f t="shared" si="16"/>
        <v>10140.043134435657</v>
      </c>
      <c r="H146" s="96">
        <f t="shared" ref="H146:H209" si="17">(F146+G146)*33.8%</f>
        <v>8918.6177877586179</v>
      </c>
      <c r="I146" s="104">
        <f t="shared" ref="I146:I209" si="18">(F146+G146)*2%</f>
        <v>527.72886318098335</v>
      </c>
      <c r="J146" s="96">
        <v>305</v>
      </c>
      <c r="K146" s="98">
        <f t="shared" ref="K146:K209" si="19">SUM(F146:J146)</f>
        <v>36137.789809988768</v>
      </c>
      <c r="L146" s="108">
        <f t="shared" ref="L146:L209" si="20">ROUND(A146/B146,4)</f>
        <v>4.4992000000000001</v>
      </c>
      <c r="M146" s="108">
        <f t="shared" ref="M146:M209" si="21">ROUND(A146/C146,4)</f>
        <v>4.7088000000000001</v>
      </c>
    </row>
    <row r="147" spans="1:13" s="63" customFormat="1" ht="16.5" customHeight="1" x14ac:dyDescent="0.2">
      <c r="A147" s="89">
        <f t="shared" si="14"/>
        <v>132</v>
      </c>
      <c r="B147" s="90">
        <f t="shared" si="15"/>
        <v>29.192193967651384</v>
      </c>
      <c r="C147" s="100">
        <v>27.82</v>
      </c>
      <c r="D147" s="101">
        <v>39420</v>
      </c>
      <c r="E147" s="102">
        <v>23508</v>
      </c>
      <c r="F147" s="103">
        <f t="shared" si="16"/>
        <v>16204.331902021057</v>
      </c>
      <c r="G147" s="104">
        <f t="shared" si="16"/>
        <v>10140.043134435657</v>
      </c>
      <c r="H147" s="96">
        <f t="shared" si="17"/>
        <v>8904.3987623223675</v>
      </c>
      <c r="I147" s="104">
        <f t="shared" si="18"/>
        <v>526.88750072913422</v>
      </c>
      <c r="J147" s="96">
        <v>305</v>
      </c>
      <c r="K147" s="98">
        <f t="shared" si="19"/>
        <v>36080.661299508218</v>
      </c>
      <c r="L147" s="108">
        <f t="shared" si="20"/>
        <v>4.5217999999999998</v>
      </c>
      <c r="M147" s="108">
        <f t="shared" si="21"/>
        <v>4.7447999999999997</v>
      </c>
    </row>
    <row r="148" spans="1:13" s="63" customFormat="1" ht="16.5" customHeight="1" x14ac:dyDescent="0.2">
      <c r="A148" s="89">
        <f t="shared" si="14"/>
        <v>133</v>
      </c>
      <c r="B148" s="90">
        <f t="shared" si="15"/>
        <v>29.2672131916671</v>
      </c>
      <c r="C148" s="100">
        <v>27.82</v>
      </c>
      <c r="D148" s="101">
        <v>39420</v>
      </c>
      <c r="E148" s="102">
        <v>23508</v>
      </c>
      <c r="F148" s="103">
        <f t="shared" si="16"/>
        <v>16162.796126235993</v>
      </c>
      <c r="G148" s="104">
        <f t="shared" si="16"/>
        <v>10140.043134435657</v>
      </c>
      <c r="H148" s="96">
        <f t="shared" si="17"/>
        <v>8890.3596701070182</v>
      </c>
      <c r="I148" s="104">
        <f t="shared" si="18"/>
        <v>526.05678521343305</v>
      </c>
      <c r="J148" s="96">
        <v>305</v>
      </c>
      <c r="K148" s="98">
        <f t="shared" si="19"/>
        <v>36024.255715992105</v>
      </c>
      <c r="L148" s="108">
        <f t="shared" si="20"/>
        <v>4.5442999999999998</v>
      </c>
      <c r="M148" s="108">
        <f t="shared" si="21"/>
        <v>4.7807000000000004</v>
      </c>
    </row>
    <row r="149" spans="1:13" s="63" customFormat="1" ht="16.5" customHeight="1" x14ac:dyDescent="0.2">
      <c r="A149" s="89">
        <f t="shared" si="14"/>
        <v>134</v>
      </c>
      <c r="B149" s="90">
        <f t="shared" si="15"/>
        <v>29.341670468654918</v>
      </c>
      <c r="C149" s="100">
        <v>27.82</v>
      </c>
      <c r="D149" s="101">
        <v>39420</v>
      </c>
      <c r="E149" s="102">
        <v>23508</v>
      </c>
      <c r="F149" s="103">
        <f t="shared" si="16"/>
        <v>16121.781495206233</v>
      </c>
      <c r="G149" s="104">
        <f t="shared" si="16"/>
        <v>10140.043134435657</v>
      </c>
      <c r="H149" s="96">
        <f t="shared" si="17"/>
        <v>8876.4967248189569</v>
      </c>
      <c r="I149" s="104">
        <f t="shared" si="18"/>
        <v>525.23649259283775</v>
      </c>
      <c r="J149" s="96">
        <v>305</v>
      </c>
      <c r="K149" s="98">
        <f t="shared" si="19"/>
        <v>35968.557847053686</v>
      </c>
      <c r="L149" s="108">
        <f t="shared" si="20"/>
        <v>4.5669000000000004</v>
      </c>
      <c r="M149" s="108">
        <f t="shared" si="21"/>
        <v>4.8167</v>
      </c>
    </row>
    <row r="150" spans="1:13" s="63" customFormat="1" ht="16.5" customHeight="1" x14ac:dyDescent="0.2">
      <c r="A150" s="89">
        <f t="shared" si="14"/>
        <v>135</v>
      </c>
      <c r="B150" s="90">
        <f t="shared" si="15"/>
        <v>29.415574154820856</v>
      </c>
      <c r="C150" s="100">
        <v>27.82</v>
      </c>
      <c r="D150" s="101">
        <v>39420</v>
      </c>
      <c r="E150" s="102">
        <v>23508</v>
      </c>
      <c r="F150" s="103">
        <f t="shared" si="16"/>
        <v>16081.277132660505</v>
      </c>
      <c r="G150" s="104">
        <f t="shared" si="16"/>
        <v>10140.043134435657</v>
      </c>
      <c r="H150" s="96">
        <f t="shared" si="17"/>
        <v>8862.8062502785015</v>
      </c>
      <c r="I150" s="104">
        <f t="shared" si="18"/>
        <v>524.42640534192321</v>
      </c>
      <c r="J150" s="96">
        <v>305</v>
      </c>
      <c r="K150" s="98">
        <f t="shared" si="19"/>
        <v>35913.55292271659</v>
      </c>
      <c r="L150" s="108">
        <f t="shared" si="20"/>
        <v>4.5894000000000004</v>
      </c>
      <c r="M150" s="108">
        <f t="shared" si="21"/>
        <v>4.8525999999999998</v>
      </c>
    </row>
    <row r="151" spans="1:13" s="63" customFormat="1" ht="16.5" customHeight="1" x14ac:dyDescent="0.2">
      <c r="A151" s="89">
        <f t="shared" ref="A151:A214" si="22">+A150+1</f>
        <v>136</v>
      </c>
      <c r="B151" s="90">
        <f t="shared" si="15"/>
        <v>29.48893242135922</v>
      </c>
      <c r="C151" s="100">
        <v>27.82</v>
      </c>
      <c r="D151" s="101">
        <v>39420</v>
      </c>
      <c r="E151" s="102">
        <v>23508</v>
      </c>
      <c r="F151" s="103">
        <f t="shared" si="16"/>
        <v>16041.27247608906</v>
      </c>
      <c r="G151" s="104">
        <f t="shared" si="16"/>
        <v>10140.043134435657</v>
      </c>
      <c r="H151" s="96">
        <f t="shared" si="17"/>
        <v>8849.2846763573543</v>
      </c>
      <c r="I151" s="104">
        <f t="shared" si="18"/>
        <v>523.62631221049435</v>
      </c>
      <c r="J151" s="96">
        <v>305</v>
      </c>
      <c r="K151" s="98">
        <f t="shared" si="19"/>
        <v>35859.226599092566</v>
      </c>
      <c r="L151" s="108">
        <f t="shared" si="20"/>
        <v>4.6119000000000003</v>
      </c>
      <c r="M151" s="108">
        <f t="shared" si="21"/>
        <v>4.8886000000000003</v>
      </c>
    </row>
    <row r="152" spans="1:13" s="63" customFormat="1" ht="16.5" customHeight="1" x14ac:dyDescent="0.2">
      <c r="A152" s="89">
        <f t="shared" si="22"/>
        <v>137</v>
      </c>
      <c r="B152" s="90">
        <f t="shared" si="15"/>
        <v>29.561753259874422</v>
      </c>
      <c r="C152" s="100">
        <v>27.82</v>
      </c>
      <c r="D152" s="101">
        <v>39420</v>
      </c>
      <c r="E152" s="102">
        <v>23508</v>
      </c>
      <c r="F152" s="103">
        <f t="shared" si="16"/>
        <v>16001.757265259359</v>
      </c>
      <c r="G152" s="104">
        <f t="shared" si="16"/>
        <v>10140.043134435657</v>
      </c>
      <c r="H152" s="96">
        <f t="shared" si="17"/>
        <v>8835.928535096913</v>
      </c>
      <c r="I152" s="104">
        <f t="shared" si="18"/>
        <v>522.83600799390024</v>
      </c>
      <c r="J152" s="96">
        <v>305</v>
      </c>
      <c r="K152" s="98">
        <f t="shared" si="19"/>
        <v>35805.56494278583</v>
      </c>
      <c r="L152" s="108">
        <f t="shared" si="20"/>
        <v>4.6344000000000003</v>
      </c>
      <c r="M152" s="108">
        <f t="shared" si="21"/>
        <v>4.9245000000000001</v>
      </c>
    </row>
    <row r="153" spans="1:13" s="63" customFormat="1" ht="16.5" customHeight="1" x14ac:dyDescent="0.2">
      <c r="A153" s="89">
        <f t="shared" si="22"/>
        <v>138</v>
      </c>
      <c r="B153" s="90">
        <f t="shared" si="15"/>
        <v>29.634044487605486</v>
      </c>
      <c r="C153" s="100">
        <v>27.82</v>
      </c>
      <c r="D153" s="101">
        <v>39420</v>
      </c>
      <c r="E153" s="102">
        <v>23508</v>
      </c>
      <c r="F153" s="103">
        <f t="shared" si="16"/>
        <v>15962.721531239187</v>
      </c>
      <c r="G153" s="104">
        <f t="shared" si="16"/>
        <v>10140.043134435657</v>
      </c>
      <c r="H153" s="96">
        <f t="shared" si="17"/>
        <v>8822.734456998096</v>
      </c>
      <c r="I153" s="104">
        <f t="shared" si="18"/>
        <v>522.05529331349692</v>
      </c>
      <c r="J153" s="96">
        <v>305</v>
      </c>
      <c r="K153" s="98">
        <f t="shared" si="19"/>
        <v>35752.554415986437</v>
      </c>
      <c r="L153" s="108">
        <f t="shared" si="20"/>
        <v>4.6567999999999996</v>
      </c>
      <c r="M153" s="108">
        <f t="shared" si="21"/>
        <v>4.9604999999999997</v>
      </c>
    </row>
    <row r="154" spans="1:13" s="63" customFormat="1" ht="16.5" customHeight="1" x14ac:dyDescent="0.2">
      <c r="A154" s="89">
        <f t="shared" si="22"/>
        <v>139</v>
      </c>
      <c r="B154" s="90">
        <f t="shared" si="15"/>
        <v>29.705813752461939</v>
      </c>
      <c r="C154" s="100">
        <v>27.82</v>
      </c>
      <c r="D154" s="101">
        <v>39420</v>
      </c>
      <c r="E154" s="102">
        <v>23508</v>
      </c>
      <c r="F154" s="103">
        <f t="shared" si="16"/>
        <v>15924.15558590095</v>
      </c>
      <c r="G154" s="104">
        <f t="shared" si="16"/>
        <v>10140.043134435657</v>
      </c>
      <c r="H154" s="96">
        <f t="shared" si="17"/>
        <v>8809.6991674737728</v>
      </c>
      <c r="I154" s="104">
        <f t="shared" si="18"/>
        <v>521.28397440673211</v>
      </c>
      <c r="J154" s="96">
        <v>305</v>
      </c>
      <c r="K154" s="98">
        <f t="shared" si="19"/>
        <v>35700.181862217112</v>
      </c>
      <c r="L154" s="108">
        <f t="shared" si="20"/>
        <v>4.6791999999999998</v>
      </c>
      <c r="M154" s="108">
        <f t="shared" si="21"/>
        <v>4.9964000000000004</v>
      </c>
    </row>
    <row r="155" spans="1:13" s="63" customFormat="1" ht="16.5" customHeight="1" x14ac:dyDescent="0.2">
      <c r="A155" s="105">
        <f t="shared" si="22"/>
        <v>140</v>
      </c>
      <c r="B155" s="90">
        <f t="shared" si="15"/>
        <v>29.777068537879341</v>
      </c>
      <c r="C155" s="100">
        <v>27.82</v>
      </c>
      <c r="D155" s="101">
        <v>39420</v>
      </c>
      <c r="E155" s="102">
        <v>23508</v>
      </c>
      <c r="F155" s="103">
        <f t="shared" si="16"/>
        <v>15886.050011882364</v>
      </c>
      <c r="G155" s="104">
        <f t="shared" si="16"/>
        <v>10140.043134435657</v>
      </c>
      <c r="H155" s="96">
        <f t="shared" si="17"/>
        <v>8796.8194834554906</v>
      </c>
      <c r="I155" s="104">
        <f t="shared" si="18"/>
        <v>520.52186292636043</v>
      </c>
      <c r="J155" s="96">
        <v>305</v>
      </c>
      <c r="K155" s="98">
        <f t="shared" si="19"/>
        <v>35648.434492699875</v>
      </c>
      <c r="L155" s="108">
        <f t="shared" si="20"/>
        <v>4.7016</v>
      </c>
      <c r="M155" s="108">
        <f t="shared" si="21"/>
        <v>5.0324</v>
      </c>
    </row>
    <row r="156" spans="1:13" s="63" customFormat="1" ht="16.5" customHeight="1" x14ac:dyDescent="0.2">
      <c r="A156" s="89">
        <f t="shared" si="22"/>
        <v>141</v>
      </c>
      <c r="B156" s="90">
        <f t="shared" si="15"/>
        <v>29.847816167501854</v>
      </c>
      <c r="C156" s="100">
        <v>27.82</v>
      </c>
      <c r="D156" s="101">
        <v>39420</v>
      </c>
      <c r="E156" s="102">
        <v>23508</v>
      </c>
      <c r="F156" s="103">
        <f t="shared" si="16"/>
        <v>15848.395652980584</v>
      </c>
      <c r="G156" s="104">
        <f t="shared" si="16"/>
        <v>10140.043134435657</v>
      </c>
      <c r="H156" s="96">
        <f t="shared" si="17"/>
        <v>8784.0923101466888</v>
      </c>
      <c r="I156" s="104">
        <f t="shared" si="18"/>
        <v>519.76877574832486</v>
      </c>
      <c r="J156" s="96">
        <v>305</v>
      </c>
      <c r="K156" s="98">
        <f t="shared" si="19"/>
        <v>35597.299873311254</v>
      </c>
      <c r="L156" s="108">
        <f t="shared" si="20"/>
        <v>4.7240000000000002</v>
      </c>
      <c r="M156" s="108">
        <f t="shared" si="21"/>
        <v>5.0682999999999998</v>
      </c>
    </row>
    <row r="157" spans="1:13" s="63" customFormat="1" ht="16.5" customHeight="1" x14ac:dyDescent="0.2">
      <c r="A157" s="89">
        <f t="shared" si="22"/>
        <v>142</v>
      </c>
      <c r="B157" s="90">
        <f t="shared" si="15"/>
        <v>29.918063809699397</v>
      </c>
      <c r="C157" s="100">
        <v>27.82</v>
      </c>
      <c r="D157" s="101">
        <v>39420</v>
      </c>
      <c r="E157" s="102">
        <v>23508</v>
      </c>
      <c r="F157" s="103">
        <f t="shared" si="16"/>
        <v>15811.183604957787</v>
      </c>
      <c r="G157" s="104">
        <f t="shared" si="16"/>
        <v>10140.043134435657</v>
      </c>
      <c r="H157" s="96">
        <f t="shared" si="17"/>
        <v>8771.5146379149828</v>
      </c>
      <c r="I157" s="104">
        <f t="shared" si="18"/>
        <v>519.0245347878689</v>
      </c>
      <c r="J157" s="96">
        <v>305</v>
      </c>
      <c r="K157" s="98">
        <f t="shared" si="19"/>
        <v>35546.765912096293</v>
      </c>
      <c r="L157" s="108">
        <f t="shared" si="20"/>
        <v>4.7462999999999997</v>
      </c>
      <c r="M157" s="108">
        <f t="shared" si="21"/>
        <v>5.1041999999999996</v>
      </c>
    </row>
    <row r="158" spans="1:13" s="63" customFormat="1" ht="16.5" customHeight="1" x14ac:dyDescent="0.2">
      <c r="A158" s="89">
        <f t="shared" si="22"/>
        <v>143</v>
      </c>
      <c r="B158" s="90">
        <f t="shared" si="15"/>
        <v>29.987818481926336</v>
      </c>
      <c r="C158" s="100">
        <v>27.82</v>
      </c>
      <c r="D158" s="101">
        <v>39420</v>
      </c>
      <c r="E158" s="102">
        <v>23508</v>
      </c>
      <c r="F158" s="103">
        <f t="shared" si="16"/>
        <v>15774.405206737571</v>
      </c>
      <c r="G158" s="104">
        <f t="shared" si="16"/>
        <v>10140.043134435657</v>
      </c>
      <c r="H158" s="96">
        <f t="shared" si="17"/>
        <v>8759.0835393165507</v>
      </c>
      <c r="I158" s="104">
        <f t="shared" si="18"/>
        <v>518.28896682346453</v>
      </c>
      <c r="J158" s="96">
        <v>305</v>
      </c>
      <c r="K158" s="98">
        <f t="shared" si="19"/>
        <v>35496.820847313247</v>
      </c>
      <c r="L158" s="108">
        <f t="shared" si="20"/>
        <v>4.7686000000000002</v>
      </c>
      <c r="M158" s="108">
        <f t="shared" si="21"/>
        <v>5.1402000000000001</v>
      </c>
    </row>
    <row r="159" spans="1:13" s="63" customFormat="1" ht="16.5" customHeight="1" x14ac:dyDescent="0.2">
      <c r="A159" s="89">
        <f t="shared" si="22"/>
        <v>144</v>
      </c>
      <c r="B159" s="90">
        <f t="shared" si="15"/>
        <v>30.05708705492831</v>
      </c>
      <c r="C159" s="100">
        <v>27.82</v>
      </c>
      <c r="D159" s="101">
        <v>39420</v>
      </c>
      <c r="E159" s="102">
        <v>23508</v>
      </c>
      <c r="F159" s="103">
        <f t="shared" si="16"/>
        <v>15738.052031972873</v>
      </c>
      <c r="G159" s="104">
        <f t="shared" si="16"/>
        <v>10140.043134435657</v>
      </c>
      <c r="H159" s="96">
        <f t="shared" si="17"/>
        <v>8746.7961662460821</v>
      </c>
      <c r="I159" s="104">
        <f t="shared" si="18"/>
        <v>517.56190332817062</v>
      </c>
      <c r="J159" s="96">
        <v>305</v>
      </c>
      <c r="K159" s="98">
        <f t="shared" si="19"/>
        <v>35447.453235982779</v>
      </c>
      <c r="L159" s="108">
        <f t="shared" si="20"/>
        <v>4.7908999999999997</v>
      </c>
      <c r="M159" s="108">
        <f t="shared" si="21"/>
        <v>5.1760999999999999</v>
      </c>
    </row>
    <row r="160" spans="1:13" s="63" customFormat="1" ht="16.5" customHeight="1" x14ac:dyDescent="0.2">
      <c r="A160" s="89">
        <f t="shared" si="22"/>
        <v>145</v>
      </c>
      <c r="B160" s="90">
        <f t="shared" si="15"/>
        <v>30.125876256803366</v>
      </c>
      <c r="C160" s="100">
        <v>27.82</v>
      </c>
      <c r="D160" s="101">
        <v>39420</v>
      </c>
      <c r="E160" s="102">
        <v>23508</v>
      </c>
      <c r="F160" s="103">
        <f t="shared" si="16"/>
        <v>15702.11588096704</v>
      </c>
      <c r="G160" s="104">
        <f t="shared" si="16"/>
        <v>10140.043134435657</v>
      </c>
      <c r="H160" s="96">
        <f t="shared" si="17"/>
        <v>8734.649747206111</v>
      </c>
      <c r="I160" s="104">
        <f t="shared" si="18"/>
        <v>516.84318030805389</v>
      </c>
      <c r="J160" s="96">
        <v>305</v>
      </c>
      <c r="K160" s="98">
        <f t="shared" si="19"/>
        <v>35398.651942916862</v>
      </c>
      <c r="L160" s="108">
        <f t="shared" si="20"/>
        <v>4.8131000000000004</v>
      </c>
      <c r="M160" s="108">
        <f t="shared" si="21"/>
        <v>5.2121000000000004</v>
      </c>
    </row>
    <row r="161" spans="1:13" s="63" customFormat="1" ht="16.5" customHeight="1" x14ac:dyDescent="0.2">
      <c r="A161" s="89">
        <f t="shared" si="22"/>
        <v>146</v>
      </c>
      <c r="B161" s="90">
        <f t="shared" si="15"/>
        <v>30.194192676923727</v>
      </c>
      <c r="C161" s="100">
        <v>27.82</v>
      </c>
      <c r="D161" s="101">
        <v>39420</v>
      </c>
      <c r="E161" s="102">
        <v>23508</v>
      </c>
      <c r="F161" s="103">
        <f t="shared" si="16"/>
        <v>15666.588772930712</v>
      </c>
      <c r="G161" s="104">
        <f t="shared" si="16"/>
        <v>10140.043134435657</v>
      </c>
      <c r="H161" s="96">
        <f t="shared" si="17"/>
        <v>8722.6415846898326</v>
      </c>
      <c r="I161" s="104">
        <f t="shared" si="18"/>
        <v>516.13263814732738</v>
      </c>
      <c r="J161" s="96">
        <v>305</v>
      </c>
      <c r="K161" s="98">
        <f t="shared" si="19"/>
        <v>35350.406130203526</v>
      </c>
      <c r="L161" s="108">
        <f t="shared" si="20"/>
        <v>4.8353999999999999</v>
      </c>
      <c r="M161" s="108">
        <f t="shared" si="21"/>
        <v>5.2480000000000002</v>
      </c>
    </row>
    <row r="162" spans="1:13" s="63" customFormat="1" ht="16.5" customHeight="1" x14ac:dyDescent="0.2">
      <c r="A162" s="89">
        <f t="shared" si="22"/>
        <v>147</v>
      </c>
      <c r="B162" s="90">
        <f t="shared" si="15"/>
        <v>30.2620427697235</v>
      </c>
      <c r="C162" s="100">
        <v>27.82</v>
      </c>
      <c r="D162" s="101">
        <v>39420</v>
      </c>
      <c r="E162" s="102">
        <v>23508</v>
      </c>
      <c r="F162" s="103">
        <f t="shared" si="16"/>
        <v>15631.462938558332</v>
      </c>
      <c r="G162" s="104">
        <f t="shared" si="16"/>
        <v>10140.043134435657</v>
      </c>
      <c r="H162" s="96">
        <f t="shared" si="17"/>
        <v>8710.7690526719671</v>
      </c>
      <c r="I162" s="104">
        <f t="shared" si="18"/>
        <v>515.43012145987973</v>
      </c>
      <c r="J162" s="96">
        <v>305</v>
      </c>
      <c r="K162" s="98">
        <f t="shared" si="19"/>
        <v>35302.705247125836</v>
      </c>
      <c r="L162" s="108">
        <f t="shared" si="20"/>
        <v>4.8575999999999997</v>
      </c>
      <c r="M162" s="108">
        <f t="shared" si="21"/>
        <v>5.2839999999999998</v>
      </c>
    </row>
    <row r="163" spans="1:13" s="63" customFormat="1" ht="16.5" customHeight="1" x14ac:dyDescent="0.2">
      <c r="A163" s="89">
        <f t="shared" si="22"/>
        <v>148</v>
      </c>
      <c r="B163" s="90">
        <f t="shared" si="15"/>
        <v>30.329432858358164</v>
      </c>
      <c r="C163" s="100">
        <v>27.82</v>
      </c>
      <c r="D163" s="101">
        <v>39420</v>
      </c>
      <c r="E163" s="102">
        <v>23508</v>
      </c>
      <c r="F163" s="103">
        <f t="shared" si="16"/>
        <v>15596.730812908689</v>
      </c>
      <c r="G163" s="104">
        <f t="shared" si="16"/>
        <v>10140.043134435657</v>
      </c>
      <c r="H163" s="96">
        <f t="shared" si="17"/>
        <v>8699.0295942023877</v>
      </c>
      <c r="I163" s="104">
        <f t="shared" si="18"/>
        <v>514.73547894688693</v>
      </c>
      <c r="J163" s="96">
        <v>305</v>
      </c>
      <c r="K163" s="98">
        <f t="shared" si="19"/>
        <v>35255.539020493619</v>
      </c>
      <c r="L163" s="108">
        <f t="shared" si="20"/>
        <v>4.8796999999999997</v>
      </c>
      <c r="M163" s="108">
        <f t="shared" si="21"/>
        <v>5.3198999999999996</v>
      </c>
    </row>
    <row r="164" spans="1:13" s="63" customFormat="1" ht="16.5" customHeight="1" x14ac:dyDescent="0.2">
      <c r="A164" s="89">
        <f t="shared" si="22"/>
        <v>149</v>
      </c>
      <c r="B164" s="90">
        <f t="shared" si="15"/>
        <v>30.396369138240729</v>
      </c>
      <c r="C164" s="100">
        <v>27.82</v>
      </c>
      <c r="D164" s="101">
        <v>39420</v>
      </c>
      <c r="E164" s="102">
        <v>23508</v>
      </c>
      <c r="F164" s="103">
        <f t="shared" si="16"/>
        <v>15562.38502857511</v>
      </c>
      <c r="G164" s="104">
        <f t="shared" si="16"/>
        <v>10140.043134435657</v>
      </c>
      <c r="H164" s="96">
        <f t="shared" si="17"/>
        <v>8687.4207190976376</v>
      </c>
      <c r="I164" s="104">
        <f t="shared" si="18"/>
        <v>514.04856326021536</v>
      </c>
      <c r="J164" s="96">
        <v>305</v>
      </c>
      <c r="K164" s="98">
        <f t="shared" si="19"/>
        <v>35208.897445368617</v>
      </c>
      <c r="L164" s="108">
        <f t="shared" si="20"/>
        <v>4.9019000000000004</v>
      </c>
      <c r="M164" s="108">
        <f t="shared" si="21"/>
        <v>5.3559000000000001</v>
      </c>
    </row>
    <row r="165" spans="1:13" s="63" customFormat="1" ht="16.5" customHeight="1" x14ac:dyDescent="0.2">
      <c r="A165" s="105">
        <f t="shared" si="22"/>
        <v>150</v>
      </c>
      <c r="B165" s="90">
        <f t="shared" si="15"/>
        <v>30.462857680459642</v>
      </c>
      <c r="C165" s="100">
        <v>27.82</v>
      </c>
      <c r="D165" s="101">
        <v>39420</v>
      </c>
      <c r="E165" s="102">
        <v>23508</v>
      </c>
      <c r="F165" s="103">
        <f t="shared" si="16"/>
        <v>15528.41840913142</v>
      </c>
      <c r="G165" s="104">
        <f t="shared" si="16"/>
        <v>10140.043134435657</v>
      </c>
      <c r="H165" s="96">
        <f t="shared" si="17"/>
        <v>8675.9400017256721</v>
      </c>
      <c r="I165" s="104">
        <f t="shared" si="18"/>
        <v>513.36923087134153</v>
      </c>
      <c r="J165" s="96">
        <v>305</v>
      </c>
      <c r="K165" s="98">
        <f t="shared" si="19"/>
        <v>35162.770776164092</v>
      </c>
      <c r="L165" s="108">
        <f t="shared" si="20"/>
        <v>4.9240000000000004</v>
      </c>
      <c r="M165" s="108">
        <f t="shared" si="21"/>
        <v>5.3917999999999999</v>
      </c>
    </row>
    <row r="166" spans="1:13" s="63" customFormat="1" ht="16.5" customHeight="1" x14ac:dyDescent="0.2">
      <c r="A166" s="89">
        <f t="shared" si="22"/>
        <v>151</v>
      </c>
      <c r="B166" s="90">
        <f t="shared" si="15"/>
        <v>30.528904435083209</v>
      </c>
      <c r="C166" s="100">
        <v>27.82</v>
      </c>
      <c r="D166" s="106">
        <v>39420</v>
      </c>
      <c r="E166" s="107">
        <v>23508</v>
      </c>
      <c r="F166" s="103">
        <f t="shared" si="16"/>
        <v>15494.823962840668</v>
      </c>
      <c r="G166" s="104">
        <f t="shared" si="16"/>
        <v>10140.043134435657</v>
      </c>
      <c r="H166" s="96">
        <f t="shared" si="17"/>
        <v>8664.5850788793978</v>
      </c>
      <c r="I166" s="104">
        <f t="shared" si="18"/>
        <v>512.69734194552655</v>
      </c>
      <c r="J166" s="96">
        <v>305</v>
      </c>
      <c r="K166" s="98">
        <f t="shared" si="19"/>
        <v>35117.149518101251</v>
      </c>
      <c r="L166" s="108">
        <f t="shared" si="20"/>
        <v>4.9461000000000004</v>
      </c>
      <c r="M166" s="108">
        <f t="shared" si="21"/>
        <v>5.4276999999999997</v>
      </c>
    </row>
    <row r="167" spans="1:13" s="63" customFormat="1" ht="16.5" customHeight="1" x14ac:dyDescent="0.2">
      <c r="A167" s="89">
        <f t="shared" si="22"/>
        <v>152</v>
      </c>
      <c r="B167" s="90">
        <f t="shared" si="15"/>
        <v>30.594515234354848</v>
      </c>
      <c r="C167" s="100">
        <v>27.82</v>
      </c>
      <c r="D167" s="101">
        <v>39420</v>
      </c>
      <c r="E167" s="102">
        <v>23508</v>
      </c>
      <c r="F167" s="103">
        <f t="shared" si="16"/>
        <v>15461.59487661433</v>
      </c>
      <c r="G167" s="104">
        <f t="shared" si="16"/>
        <v>10140.043134435657</v>
      </c>
      <c r="H167" s="96">
        <f t="shared" si="17"/>
        <v>8653.3536477348953</v>
      </c>
      <c r="I167" s="104">
        <f t="shared" si="18"/>
        <v>512.03276022099976</v>
      </c>
      <c r="J167" s="96">
        <v>305</v>
      </c>
      <c r="K167" s="98">
        <f t="shared" si="19"/>
        <v>35072.024419005887</v>
      </c>
      <c r="L167" s="108">
        <f t="shared" si="20"/>
        <v>4.9682000000000004</v>
      </c>
      <c r="M167" s="108">
        <f t="shared" si="21"/>
        <v>5.4637000000000002</v>
      </c>
    </row>
    <row r="168" spans="1:13" s="63" customFormat="1" ht="16.5" customHeight="1" x14ac:dyDescent="0.2">
      <c r="A168" s="89">
        <f t="shared" si="22"/>
        <v>153</v>
      </c>
      <c r="B168" s="90">
        <f t="shared" si="15"/>
        <v>30.659695795783669</v>
      </c>
      <c r="C168" s="100">
        <v>27.82</v>
      </c>
      <c r="D168" s="101">
        <v>39420</v>
      </c>
      <c r="E168" s="102">
        <v>23508</v>
      </c>
      <c r="F168" s="103">
        <f t="shared" si="16"/>
        <v>15428.724510210326</v>
      </c>
      <c r="G168" s="104">
        <f t="shared" si="16"/>
        <v>10140.043134435657</v>
      </c>
      <c r="H168" s="96">
        <f t="shared" si="17"/>
        <v>8642.2434638903414</v>
      </c>
      <c r="I168" s="104">
        <f t="shared" si="18"/>
        <v>511.37535289291964</v>
      </c>
      <c r="J168" s="96">
        <v>305</v>
      </c>
      <c r="K168" s="98">
        <f t="shared" si="19"/>
        <v>35027.386461429247</v>
      </c>
      <c r="L168" s="108">
        <f t="shared" si="20"/>
        <v>4.9903000000000004</v>
      </c>
      <c r="M168" s="108">
        <f t="shared" si="21"/>
        <v>5.4996</v>
      </c>
    </row>
    <row r="169" spans="1:13" s="63" customFormat="1" ht="16.5" customHeight="1" x14ac:dyDescent="0.2">
      <c r="A169" s="89">
        <f t="shared" si="22"/>
        <v>154</v>
      </c>
      <c r="B169" s="90">
        <f t="shared" si="15"/>
        <v>30.72445172513434</v>
      </c>
      <c r="C169" s="100">
        <v>27.82</v>
      </c>
      <c r="D169" s="101">
        <v>39420</v>
      </c>
      <c r="E169" s="102">
        <v>23508</v>
      </c>
      <c r="F169" s="103">
        <f t="shared" si="16"/>
        <v>15396.206390658765</v>
      </c>
      <c r="G169" s="104">
        <f t="shared" si="16"/>
        <v>10140.043134435657</v>
      </c>
      <c r="H169" s="96">
        <f t="shared" si="17"/>
        <v>8631.2523394819127</v>
      </c>
      <c r="I169" s="104">
        <f t="shared" si="18"/>
        <v>510.72499050188839</v>
      </c>
      <c r="J169" s="96">
        <v>305</v>
      </c>
      <c r="K169" s="98">
        <f t="shared" si="19"/>
        <v>34983.226855078225</v>
      </c>
      <c r="L169" s="108">
        <f t="shared" si="20"/>
        <v>5.0122999999999998</v>
      </c>
      <c r="M169" s="108">
        <f t="shared" si="21"/>
        <v>5.5355999999999996</v>
      </c>
    </row>
    <row r="170" spans="1:13" s="63" customFormat="1" ht="16.5" customHeight="1" x14ac:dyDescent="0.2">
      <c r="A170" s="89">
        <f t="shared" si="22"/>
        <v>155</v>
      </c>
      <c r="B170" s="90">
        <f t="shared" si="15"/>
        <v>30.788788519320171</v>
      </c>
      <c r="C170" s="100">
        <v>27.82</v>
      </c>
      <c r="D170" s="101">
        <v>39420</v>
      </c>
      <c r="E170" s="102">
        <v>23508</v>
      </c>
      <c r="F170" s="103">
        <f t="shared" si="16"/>
        <v>15364.034206905029</v>
      </c>
      <c r="G170" s="104">
        <f t="shared" si="16"/>
        <v>10140.043134435657</v>
      </c>
      <c r="H170" s="96">
        <f t="shared" si="17"/>
        <v>8620.3781413731504</v>
      </c>
      <c r="I170" s="104">
        <f t="shared" si="18"/>
        <v>510.08154682681374</v>
      </c>
      <c r="J170" s="96">
        <v>305</v>
      </c>
      <c r="K170" s="98">
        <f t="shared" si="19"/>
        <v>34939.537029540646</v>
      </c>
      <c r="L170" s="108">
        <f t="shared" si="20"/>
        <v>5.0343</v>
      </c>
      <c r="M170" s="108">
        <f t="shared" si="21"/>
        <v>5.5715000000000003</v>
      </c>
    </row>
    <row r="171" spans="1:13" s="63" customFormat="1" ht="16.5" customHeight="1" x14ac:dyDescent="0.2">
      <c r="A171" s="89">
        <f t="shared" si="22"/>
        <v>156</v>
      </c>
      <c r="B171" s="90">
        <f t="shared" si="15"/>
        <v>30.852711569203262</v>
      </c>
      <c r="C171" s="100">
        <v>27.82</v>
      </c>
      <c r="D171" s="101">
        <v>39420</v>
      </c>
      <c r="E171" s="102">
        <v>23508</v>
      </c>
      <c r="F171" s="103">
        <f t="shared" si="16"/>
        <v>15332.201804660239</v>
      </c>
      <c r="G171" s="104">
        <f t="shared" si="16"/>
        <v>10140.043134435657</v>
      </c>
      <c r="H171" s="96">
        <f t="shared" si="17"/>
        <v>8609.6187894144114</v>
      </c>
      <c r="I171" s="104">
        <f t="shared" si="18"/>
        <v>509.44489878191786</v>
      </c>
      <c r="J171" s="96">
        <v>305</v>
      </c>
      <c r="K171" s="98">
        <f t="shared" si="19"/>
        <v>34896.308627292223</v>
      </c>
      <c r="L171" s="108">
        <f t="shared" si="20"/>
        <v>5.0563000000000002</v>
      </c>
      <c r="M171" s="108">
        <f t="shared" si="21"/>
        <v>5.6074999999999999</v>
      </c>
    </row>
    <row r="172" spans="1:13" s="63" customFormat="1" ht="16.5" customHeight="1" x14ac:dyDescent="0.2">
      <c r="A172" s="89">
        <f t="shared" si="22"/>
        <v>157</v>
      </c>
      <c r="B172" s="90">
        <f t="shared" si="15"/>
        <v>30.916226162305044</v>
      </c>
      <c r="C172" s="100">
        <v>27.82</v>
      </c>
      <c r="D172" s="101">
        <v>39420</v>
      </c>
      <c r="E172" s="102">
        <v>23508</v>
      </c>
      <c r="F172" s="103">
        <f t="shared" si="16"/>
        <v>15300.703181449724</v>
      </c>
      <c r="G172" s="104">
        <f t="shared" si="16"/>
        <v>10140.043134435657</v>
      </c>
      <c r="H172" s="96">
        <f t="shared" si="17"/>
        <v>8598.9722547692563</v>
      </c>
      <c r="I172" s="104">
        <f t="shared" si="18"/>
        <v>508.8149263177076</v>
      </c>
      <c r="J172" s="96">
        <v>305</v>
      </c>
      <c r="K172" s="98">
        <f t="shared" si="19"/>
        <v>34853.533496972348</v>
      </c>
      <c r="L172" s="108">
        <f t="shared" si="20"/>
        <v>5.0781999999999998</v>
      </c>
      <c r="M172" s="108">
        <f t="shared" si="21"/>
        <v>5.6433999999999997</v>
      </c>
    </row>
    <row r="173" spans="1:13" s="63" customFormat="1" ht="16.5" customHeight="1" x14ac:dyDescent="0.2">
      <c r="A173" s="89">
        <f t="shared" si="22"/>
        <v>158</v>
      </c>
      <c r="B173" s="90">
        <f t="shared" si="15"/>
        <v>30.979337485430911</v>
      </c>
      <c r="C173" s="100">
        <v>27.82</v>
      </c>
      <c r="D173" s="101">
        <v>39420</v>
      </c>
      <c r="E173" s="102">
        <v>23508</v>
      </c>
      <c r="F173" s="103">
        <f t="shared" si="16"/>
        <v>15269.532481850629</v>
      </c>
      <c r="G173" s="104">
        <f t="shared" si="16"/>
        <v>10140.043134435657</v>
      </c>
      <c r="H173" s="96">
        <f t="shared" si="17"/>
        <v>8588.4365583047638</v>
      </c>
      <c r="I173" s="104">
        <f t="shared" si="18"/>
        <v>508.19151232572574</v>
      </c>
      <c r="J173" s="96">
        <v>305</v>
      </c>
      <c r="K173" s="98">
        <f t="shared" si="19"/>
        <v>34811.203686916779</v>
      </c>
      <c r="L173" s="108">
        <f t="shared" si="20"/>
        <v>5.1002000000000001</v>
      </c>
      <c r="M173" s="108">
        <f t="shared" si="21"/>
        <v>5.6794000000000002</v>
      </c>
    </row>
    <row r="174" spans="1:13" s="63" customFormat="1" ht="16.5" customHeight="1" x14ac:dyDescent="0.2">
      <c r="A174" s="89">
        <f t="shared" si="22"/>
        <v>159</v>
      </c>
      <c r="B174" s="90">
        <f t="shared" si="15"/>
        <v>31.042050627211964</v>
      </c>
      <c r="C174" s="100">
        <v>27.82</v>
      </c>
      <c r="D174" s="101">
        <v>39420</v>
      </c>
      <c r="E174" s="102">
        <v>23508</v>
      </c>
      <c r="F174" s="103">
        <f t="shared" si="16"/>
        <v>15238.683992910104</v>
      </c>
      <c r="G174" s="104">
        <f t="shared" si="16"/>
        <v>10140.043134435657</v>
      </c>
      <c r="H174" s="96">
        <f t="shared" si="17"/>
        <v>8578.0097690428665</v>
      </c>
      <c r="I174" s="104">
        <f t="shared" si="18"/>
        <v>507.57454254691521</v>
      </c>
      <c r="J174" s="96">
        <v>305</v>
      </c>
      <c r="K174" s="98">
        <f t="shared" si="19"/>
        <v>34769.31143893554</v>
      </c>
      <c r="L174" s="108">
        <f t="shared" si="20"/>
        <v>5.1220999999999997</v>
      </c>
      <c r="M174" s="108">
        <f t="shared" si="21"/>
        <v>5.7153</v>
      </c>
    </row>
    <row r="175" spans="1:13" s="63" customFormat="1" ht="16.5" customHeight="1" x14ac:dyDescent="0.2">
      <c r="A175" s="105">
        <f t="shared" si="22"/>
        <v>160</v>
      </c>
      <c r="B175" s="90">
        <f t="shared" si="15"/>
        <v>31.1043705805671</v>
      </c>
      <c r="C175" s="100">
        <v>27.82</v>
      </c>
      <c r="D175" s="101">
        <v>39420</v>
      </c>
      <c r="E175" s="102">
        <v>23508</v>
      </c>
      <c r="F175" s="103">
        <f t="shared" si="16"/>
        <v>15208.152139736225</v>
      </c>
      <c r="G175" s="104">
        <f t="shared" si="16"/>
        <v>10140.043134435657</v>
      </c>
      <c r="H175" s="96">
        <f t="shared" si="17"/>
        <v>8567.6900026700951</v>
      </c>
      <c r="I175" s="104">
        <f t="shared" si="18"/>
        <v>506.96390548343766</v>
      </c>
      <c r="J175" s="96">
        <v>305</v>
      </c>
      <c r="K175" s="98">
        <f t="shared" si="19"/>
        <v>34727.849182325415</v>
      </c>
      <c r="L175" s="108">
        <f t="shared" si="20"/>
        <v>5.1440000000000001</v>
      </c>
      <c r="M175" s="108">
        <f t="shared" si="21"/>
        <v>5.7512999999999996</v>
      </c>
    </row>
    <row r="176" spans="1:13" s="63" customFormat="1" ht="16.5" customHeight="1" x14ac:dyDescent="0.2">
      <c r="A176" s="89">
        <f t="shared" si="22"/>
        <v>161</v>
      </c>
      <c r="B176" s="90">
        <f t="shared" si="15"/>
        <v>31.166302245088421</v>
      </c>
      <c r="C176" s="100">
        <v>27.82</v>
      </c>
      <c r="D176" s="101">
        <v>39420</v>
      </c>
      <c r="E176" s="102">
        <v>23508</v>
      </c>
      <c r="F176" s="103">
        <f t="shared" si="16"/>
        <v>15177.931481253847</v>
      </c>
      <c r="G176" s="104">
        <f t="shared" si="16"/>
        <v>10140.043134435657</v>
      </c>
      <c r="H176" s="96">
        <f t="shared" si="17"/>
        <v>8557.4754201030519</v>
      </c>
      <c r="I176" s="104">
        <f t="shared" si="18"/>
        <v>506.3594923137901</v>
      </c>
      <c r="J176" s="96">
        <v>305</v>
      </c>
      <c r="K176" s="98">
        <f t="shared" si="19"/>
        <v>34686.809528106351</v>
      </c>
      <c r="L176" s="108">
        <f t="shared" si="20"/>
        <v>5.1657999999999999</v>
      </c>
      <c r="M176" s="108">
        <f t="shared" si="21"/>
        <v>5.7872000000000003</v>
      </c>
    </row>
    <row r="177" spans="1:13" s="63" customFormat="1" ht="16.5" customHeight="1" x14ac:dyDescent="0.2">
      <c r="A177" s="89">
        <f t="shared" si="22"/>
        <v>162</v>
      </c>
      <c r="B177" s="90">
        <f t="shared" si="15"/>
        <v>31.227850429352753</v>
      </c>
      <c r="C177" s="100">
        <v>27.82</v>
      </c>
      <c r="D177" s="101">
        <v>39420</v>
      </c>
      <c r="E177" s="102">
        <v>23508</v>
      </c>
      <c r="F177" s="103">
        <f t="shared" si="16"/>
        <v>15148.016706118333</v>
      </c>
      <c r="G177" s="104">
        <f t="shared" si="16"/>
        <v>10140.043134435657</v>
      </c>
      <c r="H177" s="96">
        <f t="shared" si="17"/>
        <v>8547.3642261072473</v>
      </c>
      <c r="I177" s="104">
        <f t="shared" si="18"/>
        <v>505.7611968110798</v>
      </c>
      <c r="J177" s="96">
        <v>305</v>
      </c>
      <c r="K177" s="98">
        <f t="shared" si="19"/>
        <v>34646.185263472318</v>
      </c>
      <c r="L177" s="108">
        <f t="shared" si="20"/>
        <v>5.1877000000000004</v>
      </c>
      <c r="M177" s="108">
        <f t="shared" si="21"/>
        <v>5.8231000000000002</v>
      </c>
    </row>
    <row r="178" spans="1:13" s="63" customFormat="1" ht="16.5" customHeight="1" x14ac:dyDescent="0.2">
      <c r="A178" s="89">
        <f t="shared" si="22"/>
        <v>163</v>
      </c>
      <c r="B178" s="90">
        <f t="shared" si="15"/>
        <v>31.289019853162078</v>
      </c>
      <c r="C178" s="100">
        <v>27.82</v>
      </c>
      <c r="D178" s="101">
        <v>39420</v>
      </c>
      <c r="E178" s="102">
        <v>23508</v>
      </c>
      <c r="F178" s="103">
        <f t="shared" si="16"/>
        <v>15118.402628780153</v>
      </c>
      <c r="G178" s="104">
        <f t="shared" si="16"/>
        <v>10140.043134435657</v>
      </c>
      <c r="H178" s="96">
        <f t="shared" si="17"/>
        <v>8537.3546679669416</v>
      </c>
      <c r="I178" s="104">
        <f t="shared" si="18"/>
        <v>505.16891526431618</v>
      </c>
      <c r="J178" s="96">
        <v>305</v>
      </c>
      <c r="K178" s="98">
        <f t="shared" si="19"/>
        <v>34605.969346447069</v>
      </c>
      <c r="L178" s="108">
        <f t="shared" si="20"/>
        <v>5.2095000000000002</v>
      </c>
      <c r="M178" s="108">
        <f t="shared" si="21"/>
        <v>5.8590999999999998</v>
      </c>
    </row>
    <row r="179" spans="1:13" s="63" customFormat="1" ht="16.5" customHeight="1" x14ac:dyDescent="0.2">
      <c r="A179" s="89">
        <f t="shared" si="22"/>
        <v>164</v>
      </c>
      <c r="B179" s="90">
        <f t="shared" si="15"/>
        <v>31.349815149715397</v>
      </c>
      <c r="C179" s="100">
        <v>27.82</v>
      </c>
      <c r="D179" s="101">
        <v>39420</v>
      </c>
      <c r="E179" s="102">
        <v>23508</v>
      </c>
      <c r="F179" s="103">
        <f t="shared" si="16"/>
        <v>15089.084185693975</v>
      </c>
      <c r="G179" s="104">
        <f t="shared" si="16"/>
        <v>10140.043134435657</v>
      </c>
      <c r="H179" s="96">
        <f t="shared" si="17"/>
        <v>8527.4450342038144</v>
      </c>
      <c r="I179" s="104">
        <f t="shared" si="18"/>
        <v>504.58254640259264</v>
      </c>
      <c r="J179" s="96">
        <v>305</v>
      </c>
      <c r="K179" s="98">
        <f t="shared" si="19"/>
        <v>34566.154900736037</v>
      </c>
      <c r="L179" s="108">
        <f t="shared" si="20"/>
        <v>5.2313000000000001</v>
      </c>
      <c r="M179" s="108">
        <f t="shared" si="21"/>
        <v>5.8949999999999996</v>
      </c>
    </row>
    <row r="180" spans="1:13" s="63" customFormat="1" ht="16.5" customHeight="1" x14ac:dyDescent="0.2">
      <c r="A180" s="89">
        <f t="shared" si="22"/>
        <v>165</v>
      </c>
      <c r="B180" s="90">
        <f t="shared" si="15"/>
        <v>31.410240867714634</v>
      </c>
      <c r="C180" s="100">
        <v>27.82</v>
      </c>
      <c r="D180" s="101">
        <v>39420</v>
      </c>
      <c r="E180" s="102">
        <v>23508</v>
      </c>
      <c r="F180" s="103">
        <f t="shared" si="16"/>
        <v>15060.056431665871</v>
      </c>
      <c r="G180" s="104">
        <f t="shared" si="16"/>
        <v>10140.043134435657</v>
      </c>
      <c r="H180" s="96">
        <f t="shared" si="17"/>
        <v>8517.6336533423146</v>
      </c>
      <c r="I180" s="104">
        <f t="shared" si="18"/>
        <v>504.00199132203051</v>
      </c>
      <c r="J180" s="96">
        <v>305</v>
      </c>
      <c r="K180" s="98">
        <f t="shared" si="19"/>
        <v>34526.735210765873</v>
      </c>
      <c r="L180" s="108">
        <f t="shared" si="20"/>
        <v>5.2530999999999999</v>
      </c>
      <c r="M180" s="108">
        <f t="shared" si="21"/>
        <v>5.931</v>
      </c>
    </row>
    <row r="181" spans="1:13" s="63" customFormat="1" ht="16.5" customHeight="1" x14ac:dyDescent="0.2">
      <c r="A181" s="89">
        <f t="shared" si="22"/>
        <v>166</v>
      </c>
      <c r="B181" s="90">
        <f t="shared" si="15"/>
        <v>31.470301473406906</v>
      </c>
      <c r="C181" s="100">
        <v>27.82</v>
      </c>
      <c r="D181" s="101">
        <v>39420</v>
      </c>
      <c r="E181" s="102">
        <v>23508</v>
      </c>
      <c r="F181" s="103">
        <f t="shared" si="16"/>
        <v>15031.314536332904</v>
      </c>
      <c r="G181" s="104">
        <f t="shared" si="16"/>
        <v>10140.043134435657</v>
      </c>
      <c r="H181" s="96">
        <f t="shared" si="17"/>
        <v>8507.918892719772</v>
      </c>
      <c r="I181" s="104">
        <f t="shared" si="18"/>
        <v>503.42715341537121</v>
      </c>
      <c r="J181" s="96">
        <v>305</v>
      </c>
      <c r="K181" s="98">
        <f t="shared" si="19"/>
        <v>34487.703716903707</v>
      </c>
      <c r="L181" s="108">
        <f t="shared" si="20"/>
        <v>5.2747999999999999</v>
      </c>
      <c r="M181" s="108">
        <f t="shared" si="21"/>
        <v>5.9668999999999999</v>
      </c>
    </row>
    <row r="182" spans="1:13" s="63" customFormat="1" ht="16.5" customHeight="1" x14ac:dyDescent="0.2">
      <c r="A182" s="89">
        <f t="shared" si="22"/>
        <v>167</v>
      </c>
      <c r="B182" s="90">
        <f t="shared" si="15"/>
        <v>31.53000135256541</v>
      </c>
      <c r="C182" s="100">
        <v>27.82</v>
      </c>
      <c r="D182" s="101">
        <v>39420</v>
      </c>
      <c r="E182" s="102">
        <v>23508</v>
      </c>
      <c r="F182" s="103">
        <f t="shared" si="16"/>
        <v>15002.85378076939</v>
      </c>
      <c r="G182" s="104">
        <f t="shared" si="16"/>
        <v>10140.043134435657</v>
      </c>
      <c r="H182" s="96">
        <f t="shared" si="17"/>
        <v>8498.2991573393065</v>
      </c>
      <c r="I182" s="104">
        <f t="shared" si="18"/>
        <v>502.85793830410097</v>
      </c>
      <c r="J182" s="96">
        <v>305</v>
      </c>
      <c r="K182" s="98">
        <f t="shared" si="19"/>
        <v>34449.054010848457</v>
      </c>
      <c r="L182" s="108">
        <f t="shared" si="20"/>
        <v>5.2965</v>
      </c>
      <c r="M182" s="108">
        <f t="shared" si="21"/>
        <v>6.0029000000000003</v>
      </c>
    </row>
    <row r="183" spans="1:13" s="63" customFormat="1" ht="16.5" customHeight="1" x14ac:dyDescent="0.2">
      <c r="A183" s="89">
        <f t="shared" si="22"/>
        <v>168</v>
      </c>
      <c r="B183" s="90">
        <f t="shared" si="15"/>
        <v>31.589344812411259</v>
      </c>
      <c r="C183" s="100">
        <v>27.82</v>
      </c>
      <c r="D183" s="101">
        <v>39420</v>
      </c>
      <c r="E183" s="102">
        <v>23508</v>
      </c>
      <c r="F183" s="103">
        <f t="shared" si="16"/>
        <v>14974.669554214544</v>
      </c>
      <c r="G183" s="104">
        <f t="shared" si="16"/>
        <v>10140.043134435657</v>
      </c>
      <c r="H183" s="96">
        <f t="shared" si="17"/>
        <v>8488.7728887637677</v>
      </c>
      <c r="I183" s="104">
        <f t="shared" si="18"/>
        <v>502.29425377300402</v>
      </c>
      <c r="J183" s="96">
        <v>305</v>
      </c>
      <c r="K183" s="98">
        <f t="shared" si="19"/>
        <v>34410.779831186977</v>
      </c>
      <c r="L183" s="108">
        <f t="shared" si="20"/>
        <v>5.3182</v>
      </c>
      <c r="M183" s="108">
        <f t="shared" si="21"/>
        <v>6.0388000000000002</v>
      </c>
    </row>
    <row r="184" spans="1:13" s="63" customFormat="1" ht="16.5" customHeight="1" x14ac:dyDescent="0.2">
      <c r="A184" s="89">
        <f t="shared" si="22"/>
        <v>169</v>
      </c>
      <c r="B184" s="90">
        <f t="shared" ref="B184:B247" si="23">(6.958*LN(A184)-13.54)/0.7</f>
        <v>31.64833608347821</v>
      </c>
      <c r="C184" s="100">
        <v>27.82</v>
      </c>
      <c r="D184" s="101">
        <v>39420</v>
      </c>
      <c r="E184" s="102">
        <v>23508</v>
      </c>
      <c r="F184" s="103">
        <f t="shared" si="16"/>
        <v>14946.757350916378</v>
      </c>
      <c r="G184" s="104">
        <f t="shared" si="16"/>
        <v>10140.043134435657</v>
      </c>
      <c r="H184" s="96">
        <f t="shared" si="17"/>
        <v>8479.3385640489869</v>
      </c>
      <c r="I184" s="104">
        <f t="shared" si="18"/>
        <v>501.73600970704064</v>
      </c>
      <c r="J184" s="96">
        <v>305</v>
      </c>
      <c r="K184" s="98">
        <f t="shared" si="19"/>
        <v>34372.875059108061</v>
      </c>
      <c r="L184" s="108">
        <f t="shared" si="20"/>
        <v>5.3399000000000001</v>
      </c>
      <c r="M184" s="108">
        <f t="shared" si="21"/>
        <v>6.0747999999999998</v>
      </c>
    </row>
    <row r="185" spans="1:13" s="63" customFormat="1" ht="16.5" customHeight="1" x14ac:dyDescent="0.2">
      <c r="A185" s="105">
        <f t="shared" si="22"/>
        <v>170</v>
      </c>
      <c r="B185" s="90">
        <f t="shared" si="23"/>
        <v>31.70697932142247</v>
      </c>
      <c r="C185" s="100">
        <v>27.82</v>
      </c>
      <c r="D185" s="101">
        <v>39420</v>
      </c>
      <c r="E185" s="102">
        <v>23508</v>
      </c>
      <c r="F185" s="103">
        <f t="shared" si="16"/>
        <v>14919.112767087077</v>
      </c>
      <c r="G185" s="104">
        <f t="shared" si="16"/>
        <v>10140.043134435657</v>
      </c>
      <c r="H185" s="96">
        <f t="shared" si="17"/>
        <v>8469.9946947146818</v>
      </c>
      <c r="I185" s="104">
        <f t="shared" si="18"/>
        <v>501.18311803045464</v>
      </c>
      <c r="J185" s="96">
        <v>305</v>
      </c>
      <c r="K185" s="98">
        <f t="shared" si="19"/>
        <v>34335.333714267872</v>
      </c>
      <c r="L185" s="108">
        <f t="shared" si="20"/>
        <v>5.3616000000000001</v>
      </c>
      <c r="M185" s="108">
        <f t="shared" si="21"/>
        <v>6.1106999999999996</v>
      </c>
    </row>
    <row r="186" spans="1:13" s="63" customFormat="1" ht="16.5" customHeight="1" x14ac:dyDescent="0.2">
      <c r="A186" s="89">
        <f t="shared" si="22"/>
        <v>171</v>
      </c>
      <c r="B186" s="90">
        <f t="shared" si="23"/>
        <v>31.765278608779308</v>
      </c>
      <c r="C186" s="100">
        <v>27.82</v>
      </c>
      <c r="D186" s="101">
        <v>39420</v>
      </c>
      <c r="E186" s="102">
        <v>23508</v>
      </c>
      <c r="F186" s="103">
        <f t="shared" si="16"/>
        <v>14891.731497965233</v>
      </c>
      <c r="G186" s="104">
        <f t="shared" si="16"/>
        <v>10140.043134435657</v>
      </c>
      <c r="H186" s="96">
        <f t="shared" si="17"/>
        <v>8460.7398257514997</v>
      </c>
      <c r="I186" s="104">
        <f t="shared" si="18"/>
        <v>500.63549264801782</v>
      </c>
      <c r="J186" s="96">
        <v>305</v>
      </c>
      <c r="K186" s="98">
        <f t="shared" si="19"/>
        <v>34298.149950800413</v>
      </c>
      <c r="L186" s="108">
        <f t="shared" si="20"/>
        <v>5.3832000000000004</v>
      </c>
      <c r="M186" s="108">
        <f t="shared" si="21"/>
        <v>6.1467000000000001</v>
      </c>
    </row>
    <row r="187" spans="1:13" s="63" customFormat="1" ht="16.5" customHeight="1" x14ac:dyDescent="0.2">
      <c r="A187" s="89">
        <f t="shared" si="22"/>
        <v>172</v>
      </c>
      <c r="B187" s="90">
        <f t="shared" si="23"/>
        <v>31.823237956668578</v>
      </c>
      <c r="C187" s="100">
        <v>27.82</v>
      </c>
      <c r="D187" s="101">
        <v>39420</v>
      </c>
      <c r="E187" s="102">
        <v>23508</v>
      </c>
      <c r="F187" s="103">
        <f t="shared" si="16"/>
        <v>14864.609334980454</v>
      </c>
      <c r="G187" s="104">
        <f t="shared" si="16"/>
        <v>10140.043134435657</v>
      </c>
      <c r="H187" s="96">
        <f t="shared" si="17"/>
        <v>8451.5725346626459</v>
      </c>
      <c r="I187" s="104">
        <f t="shared" si="18"/>
        <v>500.09304938832224</v>
      </c>
      <c r="J187" s="96">
        <v>305</v>
      </c>
      <c r="K187" s="98">
        <f t="shared" si="19"/>
        <v>34261.318053467083</v>
      </c>
      <c r="L187" s="108">
        <f t="shared" si="20"/>
        <v>5.4048999999999996</v>
      </c>
      <c r="M187" s="108">
        <f t="shared" si="21"/>
        <v>6.1825999999999999</v>
      </c>
    </row>
    <row r="188" spans="1:13" s="63" customFormat="1" ht="16.5" customHeight="1" x14ac:dyDescent="0.2">
      <c r="A188" s="89">
        <f t="shared" si="22"/>
        <v>173</v>
      </c>
      <c r="B188" s="90">
        <f t="shared" si="23"/>
        <v>31.880861306450786</v>
      </c>
      <c r="C188" s="100">
        <v>27.82</v>
      </c>
      <c r="D188" s="101">
        <v>39420</v>
      </c>
      <c r="E188" s="102">
        <v>23508</v>
      </c>
      <c r="F188" s="103">
        <f t="shared" si="16"/>
        <v>14837.742163016308</v>
      </c>
      <c r="G188" s="104">
        <f t="shared" si="16"/>
        <v>10140.043134435657</v>
      </c>
      <c r="H188" s="96">
        <f t="shared" si="17"/>
        <v>8442.4914305387629</v>
      </c>
      <c r="I188" s="104">
        <f t="shared" si="18"/>
        <v>499.55570594903929</v>
      </c>
      <c r="J188" s="96">
        <v>305</v>
      </c>
      <c r="K188" s="98">
        <f t="shared" si="19"/>
        <v>34224.832433939766</v>
      </c>
      <c r="L188" s="108">
        <f t="shared" si="20"/>
        <v>5.4264999999999999</v>
      </c>
      <c r="M188" s="108">
        <f t="shared" si="21"/>
        <v>6.2184999999999997</v>
      </c>
    </row>
    <row r="189" spans="1:13" s="63" customFormat="1" ht="16.5" customHeight="1" x14ac:dyDescent="0.2">
      <c r="A189" s="89">
        <f t="shared" si="22"/>
        <v>174</v>
      </c>
      <c r="B189" s="90">
        <f t="shared" si="23"/>
        <v>31.938152531335284</v>
      </c>
      <c r="C189" s="100">
        <v>27.82</v>
      </c>
      <c r="D189" s="101">
        <v>39420</v>
      </c>
      <c r="E189" s="102">
        <v>23508</v>
      </c>
      <c r="F189" s="103">
        <f t="shared" si="16"/>
        <v>14811.12595776757</v>
      </c>
      <c r="G189" s="104">
        <f t="shared" si="16"/>
        <v>10140.043134435657</v>
      </c>
      <c r="H189" s="96">
        <f t="shared" si="17"/>
        <v>8433.4951531646911</v>
      </c>
      <c r="I189" s="104">
        <f t="shared" si="18"/>
        <v>499.0233818440646</v>
      </c>
      <c r="J189" s="96">
        <v>305</v>
      </c>
      <c r="K189" s="98">
        <f t="shared" si="19"/>
        <v>34188.687627211984</v>
      </c>
      <c r="L189" s="108">
        <f t="shared" si="20"/>
        <v>5.4480000000000004</v>
      </c>
      <c r="M189" s="108">
        <f t="shared" si="21"/>
        <v>6.2545000000000002</v>
      </c>
    </row>
    <row r="190" spans="1:13" s="63" customFormat="1" ht="16.5" customHeight="1" x14ac:dyDescent="0.2">
      <c r="A190" s="89">
        <f t="shared" si="22"/>
        <v>175</v>
      </c>
      <c r="B190" s="90">
        <f t="shared" si="23"/>
        <v>31.995115437942598</v>
      </c>
      <c r="C190" s="100">
        <v>27.82</v>
      </c>
      <c r="D190" s="101">
        <v>39420</v>
      </c>
      <c r="E190" s="102">
        <v>23508</v>
      </c>
      <c r="F190" s="103">
        <f t="shared" si="16"/>
        <v>14784.756783187848</v>
      </c>
      <c r="G190" s="104">
        <f t="shared" si="16"/>
        <v>10140.043134435657</v>
      </c>
      <c r="H190" s="96">
        <f t="shared" si="17"/>
        <v>8424.5823721567431</v>
      </c>
      <c r="I190" s="104">
        <f t="shared" si="18"/>
        <v>498.49599835247005</v>
      </c>
      <c r="J190" s="96">
        <v>305</v>
      </c>
      <c r="K190" s="98">
        <f t="shared" si="19"/>
        <v>34152.878288132713</v>
      </c>
      <c r="L190" s="108">
        <f t="shared" si="20"/>
        <v>5.4695999999999998</v>
      </c>
      <c r="M190" s="108">
        <f t="shared" si="21"/>
        <v>6.2904</v>
      </c>
    </row>
    <row r="191" spans="1:13" s="63" customFormat="1" ht="16.5" customHeight="1" x14ac:dyDescent="0.2">
      <c r="A191" s="89">
        <f t="shared" si="22"/>
        <v>176</v>
      </c>
      <c r="B191" s="90">
        <f t="shared" si="23"/>
        <v>32.051753767822092</v>
      </c>
      <c r="C191" s="100">
        <v>27.82</v>
      </c>
      <c r="D191" s="101">
        <v>39420</v>
      </c>
      <c r="E191" s="102">
        <v>23508</v>
      </c>
      <c r="F191" s="103">
        <f t="shared" si="16"/>
        <v>14758.630789024151</v>
      </c>
      <c r="G191" s="104">
        <f t="shared" si="16"/>
        <v>10140.043134435657</v>
      </c>
      <c r="H191" s="96">
        <f t="shared" si="17"/>
        <v>8415.7517861294145</v>
      </c>
      <c r="I191" s="104">
        <f t="shared" si="18"/>
        <v>497.97347846919615</v>
      </c>
      <c r="J191" s="96">
        <v>305</v>
      </c>
      <c r="K191" s="98">
        <f t="shared" si="19"/>
        <v>34117.399188058422</v>
      </c>
      <c r="L191" s="108">
        <f t="shared" si="20"/>
        <v>5.4911000000000003</v>
      </c>
      <c r="M191" s="108">
        <f t="shared" si="21"/>
        <v>6.3263999999999996</v>
      </c>
    </row>
    <row r="192" spans="1:13" s="63" customFormat="1" ht="16.5" customHeight="1" x14ac:dyDescent="0.2">
      <c r="A192" s="89">
        <f t="shared" si="22"/>
        <v>177</v>
      </c>
      <c r="B192" s="90">
        <f t="shared" si="23"/>
        <v>32.108071198926723</v>
      </c>
      <c r="C192" s="100">
        <v>27.82</v>
      </c>
      <c r="D192" s="101">
        <v>39420</v>
      </c>
      <c r="E192" s="102">
        <v>23508</v>
      </c>
      <c r="F192" s="103">
        <f t="shared" si="16"/>
        <v>14732.744208434802</v>
      </c>
      <c r="G192" s="104">
        <f t="shared" si="16"/>
        <v>10140.043134435657</v>
      </c>
      <c r="H192" s="96">
        <f t="shared" si="17"/>
        <v>8407.0021218902148</v>
      </c>
      <c r="I192" s="104">
        <f t="shared" si="18"/>
        <v>497.45574685740917</v>
      </c>
      <c r="J192" s="96">
        <v>305</v>
      </c>
      <c r="K192" s="98">
        <f t="shared" si="19"/>
        <v>34082.245211618079</v>
      </c>
      <c r="L192" s="108">
        <f t="shared" si="20"/>
        <v>5.5125999999999999</v>
      </c>
      <c r="M192" s="108">
        <f t="shared" si="21"/>
        <v>6.3623000000000003</v>
      </c>
    </row>
    <row r="193" spans="1:13" s="63" customFormat="1" ht="16.5" customHeight="1" x14ac:dyDescent="0.2">
      <c r="A193" s="89">
        <f t="shared" si="22"/>
        <v>178</v>
      </c>
      <c r="B193" s="90">
        <f t="shared" si="23"/>
        <v>32.164071347046189</v>
      </c>
      <c r="C193" s="100">
        <v>27.82</v>
      </c>
      <c r="D193" s="101">
        <v>39420</v>
      </c>
      <c r="E193" s="102">
        <v>23508</v>
      </c>
      <c r="F193" s="103">
        <f t="shared" si="16"/>
        <v>14707.093355687446</v>
      </c>
      <c r="G193" s="104">
        <f t="shared" si="16"/>
        <v>10140.043134435657</v>
      </c>
      <c r="H193" s="96">
        <f t="shared" si="17"/>
        <v>8398.3321336616082</v>
      </c>
      <c r="I193" s="104">
        <f t="shared" si="18"/>
        <v>496.94272980246205</v>
      </c>
      <c r="J193" s="96">
        <v>305</v>
      </c>
      <c r="K193" s="98">
        <f t="shared" si="19"/>
        <v>34047.411353587173</v>
      </c>
      <c r="L193" s="108">
        <f t="shared" si="20"/>
        <v>5.5340999999999996</v>
      </c>
      <c r="M193" s="108">
        <f t="shared" si="21"/>
        <v>6.3982999999999999</v>
      </c>
    </row>
    <row r="194" spans="1:13" s="63" customFormat="1" ht="16.5" customHeight="1" x14ac:dyDescent="0.2">
      <c r="A194" s="89">
        <f t="shared" si="22"/>
        <v>179</v>
      </c>
      <c r="B194" s="90">
        <f t="shared" si="23"/>
        <v>32.219757767199972</v>
      </c>
      <c r="C194" s="100">
        <v>27.82</v>
      </c>
      <c r="D194" s="101">
        <v>39420</v>
      </c>
      <c r="E194" s="102">
        <v>23508</v>
      </c>
      <c r="F194" s="103">
        <f t="shared" si="16"/>
        <v>14681.674623933992</v>
      </c>
      <c r="G194" s="104">
        <f t="shared" si="16"/>
        <v>10140.043134435657</v>
      </c>
      <c r="H194" s="96">
        <f t="shared" si="17"/>
        <v>8389.7406023289404</v>
      </c>
      <c r="I194" s="104">
        <f t="shared" si="18"/>
        <v>496.43435516739294</v>
      </c>
      <c r="J194" s="96">
        <v>305</v>
      </c>
      <c r="K194" s="98">
        <f t="shared" si="19"/>
        <v>34012.892715865979</v>
      </c>
      <c r="L194" s="108">
        <f t="shared" si="20"/>
        <v>5.5556000000000001</v>
      </c>
      <c r="M194" s="108">
        <f t="shared" si="21"/>
        <v>6.4341999999999997</v>
      </c>
    </row>
    <row r="195" spans="1:13" s="63" customFormat="1" ht="16.5" customHeight="1" x14ac:dyDescent="0.2">
      <c r="A195" s="109">
        <f t="shared" si="22"/>
        <v>180</v>
      </c>
      <c r="B195" s="110">
        <f t="shared" si="23"/>
        <v>32.275133954991553</v>
      </c>
      <c r="C195" s="100">
        <v>27.82</v>
      </c>
      <c r="D195" s="101">
        <v>39420</v>
      </c>
      <c r="E195" s="102">
        <v>23508</v>
      </c>
      <c r="F195" s="103">
        <f t="shared" si="16"/>
        <v>14656.484483059485</v>
      </c>
      <c r="G195" s="104">
        <f t="shared" si="16"/>
        <v>10140.043134435657</v>
      </c>
      <c r="H195" s="96">
        <f t="shared" si="17"/>
        <v>8381.2263347133576</v>
      </c>
      <c r="I195" s="95">
        <f t="shared" si="18"/>
        <v>495.93055234990288</v>
      </c>
      <c r="J195" s="97">
        <v>305</v>
      </c>
      <c r="K195" s="111">
        <f t="shared" si="19"/>
        <v>33978.684504558405</v>
      </c>
      <c r="L195" s="99">
        <f t="shared" si="20"/>
        <v>5.577</v>
      </c>
      <c r="M195" s="99">
        <f t="shared" si="21"/>
        <v>6.4702000000000002</v>
      </c>
    </row>
    <row r="196" spans="1:13" s="63" customFormat="1" ht="16.5" customHeight="1" x14ac:dyDescent="0.2">
      <c r="A196" s="89">
        <f t="shared" si="22"/>
        <v>181</v>
      </c>
      <c r="B196" s="90">
        <f t="shared" si="23"/>
        <v>32.330203347925178</v>
      </c>
      <c r="C196" s="100">
        <v>27.82</v>
      </c>
      <c r="D196" s="101">
        <v>39420</v>
      </c>
      <c r="E196" s="102">
        <v>23508</v>
      </c>
      <c r="F196" s="103">
        <f t="shared" si="16"/>
        <v>14631.51947760198</v>
      </c>
      <c r="G196" s="104">
        <f t="shared" si="16"/>
        <v>10140.043134435657</v>
      </c>
      <c r="H196" s="96">
        <f t="shared" si="17"/>
        <v>8372.788162868721</v>
      </c>
      <c r="I196" s="104">
        <f t="shared" si="18"/>
        <v>495.43125224075271</v>
      </c>
      <c r="J196" s="96">
        <v>305</v>
      </c>
      <c r="K196" s="98">
        <f t="shared" si="19"/>
        <v>33944.782027147114</v>
      </c>
      <c r="L196" s="108">
        <f t="shared" si="20"/>
        <v>5.5984999999999996</v>
      </c>
      <c r="M196" s="108">
        <f t="shared" si="21"/>
        <v>6.5061</v>
      </c>
    </row>
    <row r="197" spans="1:13" s="63" customFormat="1" ht="16.5" customHeight="1" x14ac:dyDescent="0.2">
      <c r="A197" s="89">
        <f t="shared" si="22"/>
        <v>182</v>
      </c>
      <c r="B197" s="90">
        <f t="shared" si="23"/>
        <v>32.38496932668621</v>
      </c>
      <c r="C197" s="100">
        <v>27.82</v>
      </c>
      <c r="D197" s="101">
        <v>39420</v>
      </c>
      <c r="E197" s="102">
        <v>23508</v>
      </c>
      <c r="F197" s="103">
        <f t="shared" si="16"/>
        <v>14606.776224740795</v>
      </c>
      <c r="G197" s="104">
        <f t="shared" si="16"/>
        <v>10140.043134435657</v>
      </c>
      <c r="H197" s="96">
        <f t="shared" si="17"/>
        <v>8364.4249434016401</v>
      </c>
      <c r="I197" s="104">
        <f t="shared" si="18"/>
        <v>494.93638718352901</v>
      </c>
      <c r="J197" s="96">
        <v>305</v>
      </c>
      <c r="K197" s="98">
        <f t="shared" si="19"/>
        <v>33911.180689761619</v>
      </c>
      <c r="L197" s="108">
        <f t="shared" si="20"/>
        <v>5.6199000000000003</v>
      </c>
      <c r="M197" s="108">
        <f t="shared" si="21"/>
        <v>6.5420999999999996</v>
      </c>
    </row>
    <row r="198" spans="1:13" s="63" customFormat="1" ht="16.5" customHeight="1" x14ac:dyDescent="0.2">
      <c r="A198" s="89">
        <f t="shared" si="22"/>
        <v>183</v>
      </c>
      <c r="B198" s="90">
        <f t="shared" si="23"/>
        <v>32.439435216386592</v>
      </c>
      <c r="C198" s="100">
        <v>27.82</v>
      </c>
      <c r="D198" s="101">
        <v>39420</v>
      </c>
      <c r="E198" s="102">
        <v>23508</v>
      </c>
      <c r="F198" s="103">
        <f t="shared" si="16"/>
        <v>14582.251412350319</v>
      </c>
      <c r="G198" s="104">
        <f t="shared" si="16"/>
        <v>10140.043134435657</v>
      </c>
      <c r="H198" s="96">
        <f t="shared" si="17"/>
        <v>8356.1355568136587</v>
      </c>
      <c r="I198" s="104">
        <f t="shared" si="18"/>
        <v>494.44589093571955</v>
      </c>
      <c r="J198" s="96">
        <v>305</v>
      </c>
      <c r="K198" s="98">
        <f t="shared" si="19"/>
        <v>33877.875994535352</v>
      </c>
      <c r="L198" s="108">
        <f t="shared" si="20"/>
        <v>5.6413000000000002</v>
      </c>
      <c r="M198" s="108">
        <f t="shared" si="21"/>
        <v>6.5780000000000003</v>
      </c>
    </row>
    <row r="199" spans="1:13" s="63" customFormat="1" ht="16.5" customHeight="1" x14ac:dyDescent="0.2">
      <c r="A199" s="89">
        <f t="shared" si="22"/>
        <v>184</v>
      </c>
      <c r="B199" s="90">
        <f t="shared" si="23"/>
        <v>32.493604287776179</v>
      </c>
      <c r="C199" s="100">
        <v>27.82</v>
      </c>
      <c r="D199" s="101">
        <v>39420</v>
      </c>
      <c r="E199" s="102">
        <v>23508</v>
      </c>
      <c r="F199" s="103">
        <f t="shared" si="16"/>
        <v>14557.941797117091</v>
      </c>
      <c r="G199" s="104">
        <f t="shared" si="16"/>
        <v>10140.043134435657</v>
      </c>
      <c r="H199" s="96">
        <f t="shared" si="17"/>
        <v>8347.9189068648266</v>
      </c>
      <c r="I199" s="104">
        <f t="shared" si="18"/>
        <v>493.95969863105495</v>
      </c>
      <c r="J199" s="96">
        <v>305</v>
      </c>
      <c r="K199" s="98">
        <f t="shared" si="19"/>
        <v>33844.86353704863</v>
      </c>
      <c r="L199" s="108">
        <f t="shared" si="20"/>
        <v>5.6627000000000001</v>
      </c>
      <c r="M199" s="108">
        <f t="shared" si="21"/>
        <v>6.6139000000000001</v>
      </c>
    </row>
    <row r="200" spans="1:13" s="63" customFormat="1" ht="16.5" customHeight="1" x14ac:dyDescent="0.2">
      <c r="A200" s="89">
        <f t="shared" si="22"/>
        <v>185</v>
      </c>
      <c r="B200" s="90">
        <f t="shared" si="23"/>
        <v>32.547479758421403</v>
      </c>
      <c r="C200" s="100">
        <v>27.82</v>
      </c>
      <c r="D200" s="101">
        <v>39420</v>
      </c>
      <c r="E200" s="102">
        <v>23508</v>
      </c>
      <c r="F200" s="103">
        <f t="shared" si="16"/>
        <v>14533.844202717559</v>
      </c>
      <c r="G200" s="104">
        <f t="shared" si="16"/>
        <v>10140.043134435657</v>
      </c>
      <c r="H200" s="96">
        <f t="shared" si="17"/>
        <v>8339.7739199577863</v>
      </c>
      <c r="I200" s="104">
        <f t="shared" si="18"/>
        <v>493.47774674306436</v>
      </c>
      <c r="J200" s="96">
        <v>305</v>
      </c>
      <c r="K200" s="98">
        <f t="shared" si="19"/>
        <v>33812.139003854063</v>
      </c>
      <c r="L200" s="108">
        <f t="shared" si="20"/>
        <v>5.6840000000000002</v>
      </c>
      <c r="M200" s="108">
        <f t="shared" si="21"/>
        <v>6.6498999999999997</v>
      </c>
    </row>
    <row r="201" spans="1:13" s="63" customFormat="1" ht="16.5" customHeight="1" x14ac:dyDescent="0.2">
      <c r="A201" s="89">
        <f t="shared" si="22"/>
        <v>186</v>
      </c>
      <c r="B201" s="90">
        <f t="shared" si="23"/>
        <v>32.601064793852089</v>
      </c>
      <c r="C201" s="100">
        <v>27.82</v>
      </c>
      <c r="D201" s="101">
        <v>39420</v>
      </c>
      <c r="E201" s="102">
        <v>23508</v>
      </c>
      <c r="F201" s="103">
        <f t="shared" si="16"/>
        <v>14509.955518054303</v>
      </c>
      <c r="G201" s="104">
        <f t="shared" si="16"/>
        <v>10140.043134435657</v>
      </c>
      <c r="H201" s="96">
        <f t="shared" si="17"/>
        <v>8331.6995445416051</v>
      </c>
      <c r="I201" s="104">
        <f t="shared" si="18"/>
        <v>492.99997304979917</v>
      </c>
      <c r="J201" s="96">
        <v>305</v>
      </c>
      <c r="K201" s="98">
        <f t="shared" si="19"/>
        <v>33779.698170081363</v>
      </c>
      <c r="L201" s="108">
        <f t="shared" si="20"/>
        <v>5.7053000000000003</v>
      </c>
      <c r="M201" s="108">
        <f t="shared" si="21"/>
        <v>6.6858000000000004</v>
      </c>
    </row>
    <row r="202" spans="1:13" s="63" customFormat="1" ht="16.5" customHeight="1" x14ac:dyDescent="0.2">
      <c r="A202" s="89">
        <f t="shared" si="22"/>
        <v>187</v>
      </c>
      <c r="B202" s="90">
        <f t="shared" si="23"/>
        <v>32.654362508677458</v>
      </c>
      <c r="C202" s="100">
        <v>27.82</v>
      </c>
      <c r="D202" s="101">
        <v>39420</v>
      </c>
      <c r="E202" s="102">
        <v>23508</v>
      </c>
      <c r="F202" s="103">
        <f t="shared" si="16"/>
        <v>14486.272695548596</v>
      </c>
      <c r="G202" s="104">
        <f t="shared" si="16"/>
        <v>10140.043134435657</v>
      </c>
      <c r="H202" s="96">
        <f t="shared" si="17"/>
        <v>8323.694750534678</v>
      </c>
      <c r="I202" s="104">
        <f t="shared" si="18"/>
        <v>492.52631659968512</v>
      </c>
      <c r="J202" s="96">
        <v>305</v>
      </c>
      <c r="K202" s="98">
        <f t="shared" si="19"/>
        <v>33747.536897118618</v>
      </c>
      <c r="L202" s="108">
        <f t="shared" si="20"/>
        <v>5.7266000000000004</v>
      </c>
      <c r="M202" s="108">
        <f t="shared" si="21"/>
        <v>6.7218</v>
      </c>
    </row>
    <row r="203" spans="1:13" s="63" customFormat="1" ht="16.5" customHeight="1" x14ac:dyDescent="0.2">
      <c r="A203" s="89">
        <f t="shared" si="22"/>
        <v>188</v>
      </c>
      <c r="B203" s="90">
        <f t="shared" si="23"/>
        <v>32.707375967672562</v>
      </c>
      <c r="C203" s="100">
        <v>27.82</v>
      </c>
      <c r="D203" s="101">
        <v>39420</v>
      </c>
      <c r="E203" s="102">
        <v>23508</v>
      </c>
      <c r="F203" s="103">
        <f t="shared" si="16"/>
        <v>14462.792749486998</v>
      </c>
      <c r="G203" s="104">
        <f t="shared" si="16"/>
        <v>10140.043134435657</v>
      </c>
      <c r="H203" s="96">
        <f t="shared" si="17"/>
        <v>8315.7585287658567</v>
      </c>
      <c r="I203" s="104">
        <f t="shared" si="18"/>
        <v>492.05671767845314</v>
      </c>
      <c r="J203" s="96">
        <v>305</v>
      </c>
      <c r="K203" s="98">
        <f t="shared" si="19"/>
        <v>33715.651130366969</v>
      </c>
      <c r="L203" s="108">
        <f t="shared" si="20"/>
        <v>5.7478999999999996</v>
      </c>
      <c r="M203" s="108">
        <f t="shared" si="21"/>
        <v>6.7576999999999998</v>
      </c>
    </row>
    <row r="204" spans="1:13" s="63" customFormat="1" ht="16.5" customHeight="1" x14ac:dyDescent="0.2">
      <c r="A204" s="89">
        <f t="shared" si="22"/>
        <v>189</v>
      </c>
      <c r="B204" s="90">
        <f t="shared" si="23"/>
        <v>32.760108186835708</v>
      </c>
      <c r="C204" s="100">
        <v>27.82</v>
      </c>
      <c r="D204" s="101">
        <v>39420</v>
      </c>
      <c r="E204" s="102">
        <v>23508</v>
      </c>
      <c r="F204" s="103">
        <f t="shared" si="16"/>
        <v>14439.512754420204</v>
      </c>
      <c r="G204" s="104">
        <f t="shared" si="16"/>
        <v>10140.043134435657</v>
      </c>
      <c r="H204" s="96">
        <f t="shared" si="17"/>
        <v>8307.88989043328</v>
      </c>
      <c r="I204" s="104">
        <f t="shared" si="18"/>
        <v>491.59111777711718</v>
      </c>
      <c r="J204" s="96">
        <v>305</v>
      </c>
      <c r="K204" s="98">
        <f t="shared" si="19"/>
        <v>33684.03689706626</v>
      </c>
      <c r="L204" s="108">
        <f t="shared" si="20"/>
        <v>5.7691999999999997</v>
      </c>
      <c r="M204" s="108">
        <f t="shared" si="21"/>
        <v>6.7937000000000003</v>
      </c>
    </row>
    <row r="205" spans="1:13" s="63" customFormat="1" ht="16.5" customHeight="1" x14ac:dyDescent="0.2">
      <c r="A205" s="105">
        <f t="shared" si="22"/>
        <v>190</v>
      </c>
      <c r="B205" s="90">
        <f t="shared" si="23"/>
        <v>32.812562134418094</v>
      </c>
      <c r="C205" s="100">
        <v>27.82</v>
      </c>
      <c r="D205" s="101">
        <v>39420</v>
      </c>
      <c r="E205" s="102">
        <v>23508</v>
      </c>
      <c r="F205" s="103">
        <f t="shared" si="16"/>
        <v>14416.429843612059</v>
      </c>
      <c r="G205" s="104">
        <f t="shared" si="16"/>
        <v>10140.043134435657</v>
      </c>
      <c r="H205" s="96">
        <f t="shared" si="17"/>
        <v>8300.0878665801265</v>
      </c>
      <c r="I205" s="104">
        <f t="shared" si="18"/>
        <v>491.12945956095427</v>
      </c>
      <c r="J205" s="96">
        <v>305</v>
      </c>
      <c r="K205" s="98">
        <f t="shared" si="19"/>
        <v>33652.6903041888</v>
      </c>
      <c r="L205" s="108">
        <f t="shared" si="20"/>
        <v>5.7904999999999998</v>
      </c>
      <c r="M205" s="108">
        <f t="shared" si="21"/>
        <v>6.8296000000000001</v>
      </c>
    </row>
    <row r="206" spans="1:13" s="63" customFormat="1" ht="16.5" customHeight="1" x14ac:dyDescent="0.2">
      <c r="A206" s="89">
        <f t="shared" si="22"/>
        <v>191</v>
      </c>
      <c r="B206" s="90">
        <f t="shared" si="23"/>
        <v>32.864740731926361</v>
      </c>
      <c r="C206" s="100">
        <v>27.82</v>
      </c>
      <c r="D206" s="101">
        <v>39420</v>
      </c>
      <c r="E206" s="102">
        <v>23508</v>
      </c>
      <c r="F206" s="103">
        <f t="shared" si="16"/>
        <v>14393.541207536946</v>
      </c>
      <c r="G206" s="104">
        <f t="shared" si="16"/>
        <v>10140.043134435657</v>
      </c>
      <c r="H206" s="96">
        <f t="shared" si="17"/>
        <v>8292.3515075867381</v>
      </c>
      <c r="I206" s="104">
        <f t="shared" si="18"/>
        <v>490.67168683945204</v>
      </c>
      <c r="J206" s="96">
        <v>305</v>
      </c>
      <c r="K206" s="98">
        <f t="shared" si="19"/>
        <v>33621.607536398791</v>
      </c>
      <c r="L206" s="108">
        <f t="shared" si="20"/>
        <v>5.8117000000000001</v>
      </c>
      <c r="M206" s="108">
        <f t="shared" si="21"/>
        <v>6.8655999999999997</v>
      </c>
    </row>
    <row r="207" spans="1:13" s="63" customFormat="1" ht="16.5" customHeight="1" x14ac:dyDescent="0.2">
      <c r="A207" s="89">
        <f t="shared" si="22"/>
        <v>192</v>
      </c>
      <c r="B207" s="90">
        <f t="shared" si="23"/>
        <v>32.916646855099003</v>
      </c>
      <c r="C207" s="100">
        <v>27.82</v>
      </c>
      <c r="D207" s="101">
        <v>39420</v>
      </c>
      <c r="E207" s="102">
        <v>23508</v>
      </c>
      <c r="F207" s="103">
        <f t="shared" si="16"/>
        <v>14370.8440924238</v>
      </c>
      <c r="G207" s="104">
        <f t="shared" si="16"/>
        <v>10140.043134435657</v>
      </c>
      <c r="H207" s="96">
        <f t="shared" si="17"/>
        <v>8284.6798826784961</v>
      </c>
      <c r="I207" s="104">
        <f t="shared" si="18"/>
        <v>490.21774453718916</v>
      </c>
      <c r="J207" s="96">
        <v>305</v>
      </c>
      <c r="K207" s="98">
        <f t="shared" si="19"/>
        <v>33590.784854075144</v>
      </c>
      <c r="L207" s="108">
        <f t="shared" si="20"/>
        <v>5.8329000000000004</v>
      </c>
      <c r="M207" s="108">
        <f t="shared" si="21"/>
        <v>6.9015000000000004</v>
      </c>
    </row>
    <row r="208" spans="1:13" s="63" customFormat="1" ht="16.5" customHeight="1" x14ac:dyDescent="0.2">
      <c r="A208" s="89">
        <f t="shared" si="22"/>
        <v>193</v>
      </c>
      <c r="B208" s="90">
        <f t="shared" si="23"/>
        <v>32.968283334857418</v>
      </c>
      <c r="C208" s="100">
        <v>27.82</v>
      </c>
      <c r="D208" s="101">
        <v>39420</v>
      </c>
      <c r="E208" s="102">
        <v>23508</v>
      </c>
      <c r="F208" s="103">
        <f t="shared" si="16"/>
        <v>14348.335798845008</v>
      </c>
      <c r="G208" s="104">
        <f t="shared" si="16"/>
        <v>10140.043134435657</v>
      </c>
      <c r="H208" s="96">
        <f t="shared" si="17"/>
        <v>8277.0720794488625</v>
      </c>
      <c r="I208" s="104">
        <f t="shared" si="18"/>
        <v>489.76757866561326</v>
      </c>
      <c r="J208" s="96">
        <v>305</v>
      </c>
      <c r="K208" s="98">
        <f t="shared" si="19"/>
        <v>33560.21859139514</v>
      </c>
      <c r="L208" s="108">
        <f t="shared" si="20"/>
        <v>5.8540999999999999</v>
      </c>
      <c r="M208" s="108">
        <f t="shared" si="21"/>
        <v>6.9375</v>
      </c>
    </row>
    <row r="209" spans="1:13" s="63" customFormat="1" ht="16.5" customHeight="1" x14ac:dyDescent="0.2">
      <c r="A209" s="89">
        <f t="shared" si="22"/>
        <v>194</v>
      </c>
      <c r="B209" s="90">
        <f t="shared" si="23"/>
        <v>33.019652958232342</v>
      </c>
      <c r="C209" s="100">
        <v>27.82</v>
      </c>
      <c r="D209" s="101">
        <v>39420</v>
      </c>
      <c r="E209" s="102">
        <v>23508</v>
      </c>
      <c r="F209" s="103">
        <f t="shared" ref="F209:G272" si="24">12*(1/B209*D209)</f>
        <v>14326.013680348609</v>
      </c>
      <c r="G209" s="104">
        <f t="shared" si="24"/>
        <v>10140.043134435657</v>
      </c>
      <c r="H209" s="96">
        <f t="shared" si="17"/>
        <v>8269.5272033970796</v>
      </c>
      <c r="I209" s="104">
        <f t="shared" si="18"/>
        <v>489.32113629568528</v>
      </c>
      <c r="J209" s="96">
        <v>305</v>
      </c>
      <c r="K209" s="98">
        <f t="shared" si="19"/>
        <v>33529.905154477026</v>
      </c>
      <c r="L209" s="108">
        <f t="shared" si="20"/>
        <v>5.8753000000000002</v>
      </c>
      <c r="M209" s="108">
        <f t="shared" si="21"/>
        <v>6.9733999999999998</v>
      </c>
    </row>
    <row r="210" spans="1:13" s="63" customFormat="1" ht="16.5" customHeight="1" x14ac:dyDescent="0.2">
      <c r="A210" s="89">
        <f t="shared" si="22"/>
        <v>195</v>
      </c>
      <c r="B210" s="90">
        <f t="shared" si="23"/>
        <v>33.070758469266508</v>
      </c>
      <c r="C210" s="100">
        <v>27.82</v>
      </c>
      <c r="D210" s="101">
        <v>39420</v>
      </c>
      <c r="E210" s="102">
        <v>23508</v>
      </c>
      <c r="F210" s="103">
        <f t="shared" si="24"/>
        <v>14303.875142132227</v>
      </c>
      <c r="G210" s="104">
        <f t="shared" si="24"/>
        <v>10140.043134435657</v>
      </c>
      <c r="H210" s="96">
        <f t="shared" ref="H210:H273" si="25">(F210+G210)*33.8%</f>
        <v>8262.0443774799442</v>
      </c>
      <c r="I210" s="104">
        <f t="shared" ref="I210:I273" si="26">(F210+G210)*2%</f>
        <v>488.8783655313577</v>
      </c>
      <c r="J210" s="96">
        <v>305</v>
      </c>
      <c r="K210" s="98">
        <f t="shared" ref="K210:K273" si="27">SUM(F210:J210)</f>
        <v>33499.841019579188</v>
      </c>
      <c r="L210" s="108">
        <f t="shared" ref="L210:L273" si="28">ROUND(A210/B210,4)</f>
        <v>5.8963999999999999</v>
      </c>
      <c r="M210" s="108">
        <f t="shared" ref="M210:M273" si="29">ROUND(A210/C210,4)</f>
        <v>7.0092999999999996</v>
      </c>
    </row>
    <row r="211" spans="1:13" s="63" customFormat="1" ht="16.5" customHeight="1" x14ac:dyDescent="0.2">
      <c r="A211" s="89">
        <f t="shared" si="22"/>
        <v>196</v>
      </c>
      <c r="B211" s="90">
        <f t="shared" si="23"/>
        <v>33.1216025698942</v>
      </c>
      <c r="C211" s="100">
        <v>27.82</v>
      </c>
      <c r="D211" s="101">
        <v>39420</v>
      </c>
      <c r="E211" s="102">
        <v>23508</v>
      </c>
      <c r="F211" s="103">
        <f t="shared" si="24"/>
        <v>14281.917639757219</v>
      </c>
      <c r="G211" s="104">
        <f t="shared" si="24"/>
        <v>10140.043134435657</v>
      </c>
      <c r="H211" s="96">
        <f t="shared" si="25"/>
        <v>8254.6227416771926</v>
      </c>
      <c r="I211" s="104">
        <f t="shared" si="26"/>
        <v>488.43921548385754</v>
      </c>
      <c r="J211" s="96">
        <v>305</v>
      </c>
      <c r="K211" s="98">
        <f t="shared" si="27"/>
        <v>33470.022731353929</v>
      </c>
      <c r="L211" s="108">
        <f t="shared" si="28"/>
        <v>5.9176000000000002</v>
      </c>
      <c r="M211" s="108">
        <f t="shared" si="29"/>
        <v>7.0453000000000001</v>
      </c>
    </row>
    <row r="212" spans="1:13" s="63" customFormat="1" ht="16.5" customHeight="1" x14ac:dyDescent="0.2">
      <c r="A212" s="89">
        <f t="shared" si="22"/>
        <v>197</v>
      </c>
      <c r="B212" s="90">
        <f t="shared" si="23"/>
        <v>33.172187920798464</v>
      </c>
      <c r="C212" s="100">
        <v>27.82</v>
      </c>
      <c r="D212" s="101">
        <v>39420</v>
      </c>
      <c r="E212" s="102">
        <v>23508</v>
      </c>
      <c r="F212" s="103">
        <f t="shared" si="24"/>
        <v>14260.138677901647</v>
      </c>
      <c r="G212" s="104">
        <f t="shared" si="24"/>
        <v>10140.043134435657</v>
      </c>
      <c r="H212" s="96">
        <f t="shared" si="25"/>
        <v>8247.2614525700064</v>
      </c>
      <c r="I212" s="104">
        <f t="shared" si="26"/>
        <v>488.00363624674605</v>
      </c>
      <c r="J212" s="96">
        <v>305</v>
      </c>
      <c r="K212" s="98">
        <f t="shared" si="27"/>
        <v>33440.44690115405</v>
      </c>
      <c r="L212" s="108">
        <f t="shared" si="28"/>
        <v>5.9386999999999999</v>
      </c>
      <c r="M212" s="108">
        <f t="shared" si="29"/>
        <v>7.0811999999999999</v>
      </c>
    </row>
    <row r="213" spans="1:13" s="63" customFormat="1" ht="16.5" customHeight="1" x14ac:dyDescent="0.2">
      <c r="A213" s="89">
        <f t="shared" si="22"/>
        <v>198</v>
      </c>
      <c r="B213" s="90">
        <f t="shared" si="23"/>
        <v>33.222517142246538</v>
      </c>
      <c r="C213" s="100">
        <v>27.82</v>
      </c>
      <c r="D213" s="101">
        <v>39420</v>
      </c>
      <c r="E213" s="102">
        <v>23508</v>
      </c>
      <c r="F213" s="103">
        <f t="shared" si="24"/>
        <v>14238.535809150693</v>
      </c>
      <c r="G213" s="104">
        <f t="shared" si="24"/>
        <v>10140.043134435657</v>
      </c>
      <c r="H213" s="96">
        <f t="shared" si="25"/>
        <v>8239.9596829321854</v>
      </c>
      <c r="I213" s="104">
        <f t="shared" si="26"/>
        <v>487.57157887172696</v>
      </c>
      <c r="J213" s="96">
        <v>305</v>
      </c>
      <c r="K213" s="98">
        <f t="shared" si="27"/>
        <v>33411.110205390258</v>
      </c>
      <c r="L213" s="108">
        <f t="shared" si="28"/>
        <v>5.9598000000000004</v>
      </c>
      <c r="M213" s="108">
        <f t="shared" si="29"/>
        <v>7.1172000000000004</v>
      </c>
    </row>
    <row r="214" spans="1:13" s="63" customFormat="1" ht="16.5" customHeight="1" x14ac:dyDescent="0.2">
      <c r="A214" s="89">
        <f t="shared" si="22"/>
        <v>199</v>
      </c>
      <c r="B214" s="90">
        <f t="shared" si="23"/>
        <v>33.272592814904314</v>
      </c>
      <c r="C214" s="100">
        <v>27.82</v>
      </c>
      <c r="D214" s="101">
        <v>39420</v>
      </c>
      <c r="E214" s="102">
        <v>23508</v>
      </c>
      <c r="F214" s="103">
        <f t="shared" si="24"/>
        <v>14217.10663282315</v>
      </c>
      <c r="G214" s="104">
        <f t="shared" si="24"/>
        <v>10140.043134435657</v>
      </c>
      <c r="H214" s="96">
        <f t="shared" si="25"/>
        <v>8232.7166213334767</v>
      </c>
      <c r="I214" s="104">
        <f t="shared" si="26"/>
        <v>487.14299534517619</v>
      </c>
      <c r="J214" s="96">
        <v>305</v>
      </c>
      <c r="K214" s="98">
        <f t="shared" si="27"/>
        <v>33382.00938393746</v>
      </c>
      <c r="L214" s="108">
        <f t="shared" si="28"/>
        <v>5.9809000000000001</v>
      </c>
      <c r="M214" s="108">
        <f t="shared" si="29"/>
        <v>7.1531000000000002</v>
      </c>
    </row>
    <row r="215" spans="1:13" s="63" customFormat="1" ht="16.5" customHeight="1" x14ac:dyDescent="0.2">
      <c r="A215" s="105">
        <f t="shared" ref="A215:A278" si="30">+A214+1</f>
        <v>200</v>
      </c>
      <c r="B215" s="90">
        <f t="shared" si="23"/>
        <v>33.322417480630349</v>
      </c>
      <c r="C215" s="100">
        <v>27.82</v>
      </c>
      <c r="D215" s="101">
        <v>39420</v>
      </c>
      <c r="E215" s="102">
        <v>23508</v>
      </c>
      <c r="F215" s="103">
        <f t="shared" si="24"/>
        <v>14195.848793832818</v>
      </c>
      <c r="G215" s="104">
        <f t="shared" si="24"/>
        <v>10140.043134435657</v>
      </c>
      <c r="H215" s="96">
        <f t="shared" si="25"/>
        <v>8225.5314717547426</v>
      </c>
      <c r="I215" s="104">
        <f t="shared" si="26"/>
        <v>486.71783856536945</v>
      </c>
      <c r="J215" s="96">
        <v>305</v>
      </c>
      <c r="K215" s="98">
        <f t="shared" si="27"/>
        <v>33353.141238588585</v>
      </c>
      <c r="L215" s="99">
        <f t="shared" si="28"/>
        <v>6.0019999999999998</v>
      </c>
      <c r="M215" s="99">
        <f t="shared" si="29"/>
        <v>7.1890999999999998</v>
      </c>
    </row>
    <row r="216" spans="1:13" s="63" customFormat="1" ht="16.5" customHeight="1" x14ac:dyDescent="0.2">
      <c r="A216" s="89">
        <f t="shared" si="30"/>
        <v>201</v>
      </c>
      <c r="B216" s="90">
        <f t="shared" si="23"/>
        <v>33.371993643250072</v>
      </c>
      <c r="C216" s="100">
        <v>27.82</v>
      </c>
      <c r="D216" s="101">
        <v>39420</v>
      </c>
      <c r="E216" s="102">
        <v>23508</v>
      </c>
      <c r="F216" s="103">
        <f t="shared" si="24"/>
        <v>14174.759981583496</v>
      </c>
      <c r="G216" s="104">
        <f t="shared" si="24"/>
        <v>10140.043134435657</v>
      </c>
      <c r="H216" s="96">
        <f t="shared" si="25"/>
        <v>8218.4034532144724</v>
      </c>
      <c r="I216" s="104">
        <f t="shared" si="26"/>
        <v>486.29606232038304</v>
      </c>
      <c r="J216" s="96">
        <v>305</v>
      </c>
      <c r="K216" s="98">
        <f t="shared" si="27"/>
        <v>33324.502631554009</v>
      </c>
      <c r="L216" s="108">
        <f t="shared" si="28"/>
        <v>6.0229999999999997</v>
      </c>
      <c r="M216" s="108">
        <f t="shared" si="29"/>
        <v>7.2249999999999996</v>
      </c>
    </row>
    <row r="217" spans="1:13" s="63" customFormat="1" ht="16.5" customHeight="1" x14ac:dyDescent="0.2">
      <c r="A217" s="89">
        <f t="shared" si="30"/>
        <v>202</v>
      </c>
      <c r="B217" s="90">
        <f t="shared" si="23"/>
        <v>33.421323769310845</v>
      </c>
      <c r="C217" s="100">
        <v>27.82</v>
      </c>
      <c r="D217" s="101">
        <v>39420</v>
      </c>
      <c r="E217" s="102">
        <v>23508</v>
      </c>
      <c r="F217" s="103">
        <f t="shared" si="24"/>
        <v>14153.837928896441</v>
      </c>
      <c r="G217" s="104">
        <f t="shared" si="24"/>
        <v>10140.043134435657</v>
      </c>
      <c r="H217" s="96">
        <f t="shared" si="25"/>
        <v>8211.3317994062472</v>
      </c>
      <c r="I217" s="104">
        <f t="shared" si="26"/>
        <v>485.87762126664194</v>
      </c>
      <c r="J217" s="96">
        <v>305</v>
      </c>
      <c r="K217" s="98">
        <f t="shared" si="27"/>
        <v>33296.090484004984</v>
      </c>
      <c r="L217" s="108">
        <f t="shared" si="28"/>
        <v>6.0439999999999996</v>
      </c>
      <c r="M217" s="108">
        <f t="shared" si="29"/>
        <v>7.2610000000000001</v>
      </c>
    </row>
    <row r="218" spans="1:13" s="63" customFormat="1" ht="16.5" customHeight="1" x14ac:dyDescent="0.2">
      <c r="A218" s="89">
        <f t="shared" si="30"/>
        <v>203</v>
      </c>
      <c r="B218" s="90">
        <f t="shared" si="23"/>
        <v>33.470410288818229</v>
      </c>
      <c r="C218" s="100">
        <v>27.82</v>
      </c>
      <c r="D218" s="101">
        <v>39420</v>
      </c>
      <c r="E218" s="102">
        <v>23508</v>
      </c>
      <c r="F218" s="103">
        <f t="shared" si="24"/>
        <v>14133.080410969233</v>
      </c>
      <c r="G218" s="104">
        <f t="shared" si="24"/>
        <v>10140.043134435657</v>
      </c>
      <c r="H218" s="96">
        <f t="shared" si="25"/>
        <v>8204.315758346851</v>
      </c>
      <c r="I218" s="104">
        <f t="shared" si="26"/>
        <v>485.46247090809777</v>
      </c>
      <c r="J218" s="96">
        <v>305</v>
      </c>
      <c r="K218" s="98">
        <f t="shared" si="27"/>
        <v>33267.901774659833</v>
      </c>
      <c r="L218" s="108">
        <f t="shared" si="28"/>
        <v>6.0651000000000002</v>
      </c>
      <c r="M218" s="108">
        <f t="shared" si="29"/>
        <v>7.2968999999999999</v>
      </c>
    </row>
    <row r="219" spans="1:13" s="63" customFormat="1" ht="16.5" customHeight="1" x14ac:dyDescent="0.2">
      <c r="A219" s="89">
        <f t="shared" si="30"/>
        <v>204</v>
      </c>
      <c r="B219" s="90">
        <f t="shared" si="23"/>
        <v>33.519255595954363</v>
      </c>
      <c r="C219" s="100">
        <v>27.82</v>
      </c>
      <c r="D219" s="101">
        <v>39420</v>
      </c>
      <c r="E219" s="102">
        <v>23508</v>
      </c>
      <c r="F219" s="103">
        <f t="shared" si="24"/>
        <v>14112.485244364854</v>
      </c>
      <c r="G219" s="104">
        <f t="shared" si="24"/>
        <v>10140.043134435657</v>
      </c>
      <c r="H219" s="96">
        <f t="shared" si="25"/>
        <v>8197.3545920345714</v>
      </c>
      <c r="I219" s="104">
        <f t="shared" si="26"/>
        <v>485.05056757601022</v>
      </c>
      <c r="J219" s="96">
        <v>305</v>
      </c>
      <c r="K219" s="98">
        <f t="shared" si="27"/>
        <v>33239.933538411089</v>
      </c>
      <c r="L219" s="108">
        <f t="shared" si="28"/>
        <v>6.0861000000000001</v>
      </c>
      <c r="M219" s="108">
        <f t="shared" si="29"/>
        <v>7.3329000000000004</v>
      </c>
    </row>
    <row r="220" spans="1:13" s="63" customFormat="1" ht="16.5" customHeight="1" x14ac:dyDescent="0.2">
      <c r="A220" s="89">
        <f t="shared" si="30"/>
        <v>205</v>
      </c>
      <c r="B220" s="90">
        <f t="shared" si="23"/>
        <v>33.567862049778647</v>
      </c>
      <c r="C220" s="100">
        <v>27.82</v>
      </c>
      <c r="D220" s="101">
        <v>39420</v>
      </c>
      <c r="E220" s="102">
        <v>23508</v>
      </c>
      <c r="F220" s="103">
        <f t="shared" si="24"/>
        <v>14092.050286030037</v>
      </c>
      <c r="G220" s="104">
        <f t="shared" si="24"/>
        <v>10140.043134435657</v>
      </c>
      <c r="H220" s="96">
        <f t="shared" si="25"/>
        <v>8190.4475761174044</v>
      </c>
      <c r="I220" s="104">
        <f t="shared" si="26"/>
        <v>484.64186840931393</v>
      </c>
      <c r="J220" s="96">
        <v>305</v>
      </c>
      <c r="K220" s="98">
        <f t="shared" si="27"/>
        <v>33212.182864992414</v>
      </c>
      <c r="L220" s="108">
        <f t="shared" si="28"/>
        <v>6.1070000000000002</v>
      </c>
      <c r="M220" s="108">
        <f t="shared" si="29"/>
        <v>7.3688000000000002</v>
      </c>
    </row>
    <row r="221" spans="1:13" s="63" customFormat="1" ht="16.5" customHeight="1" x14ac:dyDescent="0.2">
      <c r="A221" s="89">
        <f t="shared" si="30"/>
        <v>206</v>
      </c>
      <c r="B221" s="90">
        <f t="shared" si="23"/>
        <v>33.616231974911294</v>
      </c>
      <c r="C221" s="100">
        <v>27.82</v>
      </c>
      <c r="D221" s="101">
        <v>39420</v>
      </c>
      <c r="E221" s="102">
        <v>23508</v>
      </c>
      <c r="F221" s="103">
        <f t="shared" si="24"/>
        <v>14071.773432341928</v>
      </c>
      <c r="G221" s="104">
        <f t="shared" si="24"/>
        <v>10140.043134435657</v>
      </c>
      <c r="H221" s="96">
        <f t="shared" si="25"/>
        <v>8183.5939995708222</v>
      </c>
      <c r="I221" s="104">
        <f t="shared" si="26"/>
        <v>484.23633133555165</v>
      </c>
      <c r="J221" s="96">
        <v>305</v>
      </c>
      <c r="K221" s="98">
        <f t="shared" si="27"/>
        <v>33184.646897683953</v>
      </c>
      <c r="L221" s="108">
        <f t="shared" si="28"/>
        <v>6.1280000000000001</v>
      </c>
      <c r="M221" s="108">
        <f t="shared" si="29"/>
        <v>7.4047000000000001</v>
      </c>
    </row>
    <row r="222" spans="1:13" s="63" customFormat="1" ht="16.5" customHeight="1" x14ac:dyDescent="0.2">
      <c r="A222" s="89">
        <f t="shared" si="30"/>
        <v>207</v>
      </c>
      <c r="B222" s="90">
        <f t="shared" si="23"/>
        <v>33.664367662200632</v>
      </c>
      <c r="C222" s="100">
        <v>27.82</v>
      </c>
      <c r="D222" s="101">
        <v>39420</v>
      </c>
      <c r="E222" s="102">
        <v>23508</v>
      </c>
      <c r="F222" s="103">
        <f t="shared" si="24"/>
        <v>14051.65261818191</v>
      </c>
      <c r="G222" s="104">
        <f t="shared" si="24"/>
        <v>10140.043134435657</v>
      </c>
      <c r="H222" s="96">
        <f t="shared" si="25"/>
        <v>8176.7931643847369</v>
      </c>
      <c r="I222" s="104">
        <f t="shared" si="26"/>
        <v>483.83391505235136</v>
      </c>
      <c r="J222" s="96">
        <v>305</v>
      </c>
      <c r="K222" s="98">
        <f t="shared" si="27"/>
        <v>33157.322832054655</v>
      </c>
      <c r="L222" s="108">
        <f t="shared" si="28"/>
        <v>6.1489000000000003</v>
      </c>
      <c r="M222" s="108">
        <f t="shared" si="29"/>
        <v>7.4406999999999996</v>
      </c>
    </row>
    <row r="223" spans="1:13" s="63" customFormat="1" ht="16.5" customHeight="1" x14ac:dyDescent="0.2">
      <c r="A223" s="89">
        <f t="shared" si="30"/>
        <v>208</v>
      </c>
      <c r="B223" s="90">
        <f t="shared" si="23"/>
        <v>33.712271369373966</v>
      </c>
      <c r="C223" s="100">
        <v>27.82</v>
      </c>
      <c r="D223" s="101">
        <v>39420</v>
      </c>
      <c r="E223" s="102">
        <v>23508</v>
      </c>
      <c r="F223" s="103">
        <f t="shared" si="24"/>
        <v>14031.685816035962</v>
      </c>
      <c r="G223" s="104">
        <f t="shared" si="24"/>
        <v>10140.043134435657</v>
      </c>
      <c r="H223" s="96">
        <f t="shared" si="25"/>
        <v>8170.0443852594062</v>
      </c>
      <c r="I223" s="104">
        <f t="shared" si="26"/>
        <v>483.43457900943235</v>
      </c>
      <c r="J223" s="96">
        <v>305</v>
      </c>
      <c r="K223" s="98">
        <f t="shared" si="27"/>
        <v>33130.207914740458</v>
      </c>
      <c r="L223" s="108">
        <f t="shared" si="28"/>
        <v>6.1699000000000002</v>
      </c>
      <c r="M223" s="108">
        <f t="shared" si="29"/>
        <v>7.4766000000000004</v>
      </c>
    </row>
    <row r="224" spans="1:13" s="63" customFormat="1" ht="16.5" customHeight="1" x14ac:dyDescent="0.2">
      <c r="A224" s="89">
        <f t="shared" si="30"/>
        <v>209</v>
      </c>
      <c r="B224" s="90">
        <f t="shared" si="23"/>
        <v>33.759945321673086</v>
      </c>
      <c r="C224" s="100">
        <v>27.82</v>
      </c>
      <c r="D224" s="101">
        <v>39420</v>
      </c>
      <c r="E224" s="102">
        <v>23508</v>
      </c>
      <c r="F224" s="103">
        <f t="shared" si="24"/>
        <v>14011.871035120414</v>
      </c>
      <c r="G224" s="104">
        <f t="shared" si="24"/>
        <v>10140.043134435657</v>
      </c>
      <c r="H224" s="96">
        <f t="shared" si="25"/>
        <v>8163.34698930995</v>
      </c>
      <c r="I224" s="104">
        <f t="shared" si="26"/>
        <v>483.03828339112135</v>
      </c>
      <c r="J224" s="96">
        <v>305</v>
      </c>
      <c r="K224" s="98">
        <f t="shared" si="27"/>
        <v>33103.299442257143</v>
      </c>
      <c r="L224" s="108">
        <f t="shared" si="28"/>
        <v>6.1908000000000003</v>
      </c>
      <c r="M224" s="108">
        <f t="shared" si="29"/>
        <v>7.5125999999999999</v>
      </c>
    </row>
    <row r="225" spans="1:13" s="63" customFormat="1" ht="16.5" customHeight="1" x14ac:dyDescent="0.2">
      <c r="A225" s="105">
        <f t="shared" si="30"/>
        <v>210</v>
      </c>
      <c r="B225" s="90">
        <f t="shared" si="23"/>
        <v>33.807391712474498</v>
      </c>
      <c r="C225" s="100">
        <v>27.82</v>
      </c>
      <c r="D225" s="101">
        <v>39420</v>
      </c>
      <c r="E225" s="102">
        <v>23508</v>
      </c>
      <c r="F225" s="103">
        <f t="shared" si="24"/>
        <v>13992.20632053239</v>
      </c>
      <c r="G225" s="104">
        <f t="shared" si="24"/>
        <v>10140.043134435657</v>
      </c>
      <c r="H225" s="96">
        <f t="shared" si="25"/>
        <v>8156.7003157791996</v>
      </c>
      <c r="I225" s="104">
        <f t="shared" si="26"/>
        <v>482.644989099361</v>
      </c>
      <c r="J225" s="96">
        <v>305</v>
      </c>
      <c r="K225" s="98">
        <f t="shared" si="27"/>
        <v>33076.594759846608</v>
      </c>
      <c r="L225" s="108">
        <f t="shared" si="28"/>
        <v>6.2117000000000004</v>
      </c>
      <c r="M225" s="108">
        <f t="shared" si="29"/>
        <v>7.5484999999999998</v>
      </c>
    </row>
    <row r="226" spans="1:13" s="63" customFormat="1" ht="16.5" customHeight="1" x14ac:dyDescent="0.2">
      <c r="A226" s="89">
        <f t="shared" si="30"/>
        <v>211</v>
      </c>
      <c r="B226" s="90">
        <f t="shared" si="23"/>
        <v>33.854612703894965</v>
      </c>
      <c r="C226" s="100">
        <v>27.82</v>
      </c>
      <c r="D226" s="101">
        <v>39420</v>
      </c>
      <c r="E226" s="102">
        <v>23508</v>
      </c>
      <c r="F226" s="103">
        <f t="shared" si="24"/>
        <v>13972.689752424103</v>
      </c>
      <c r="G226" s="104">
        <f t="shared" si="24"/>
        <v>10140.043134435657</v>
      </c>
      <c r="H226" s="96">
        <f t="shared" si="25"/>
        <v>8150.1037157585988</v>
      </c>
      <c r="I226" s="104">
        <f t="shared" si="26"/>
        <v>482.25465773719526</v>
      </c>
      <c r="J226" s="96">
        <v>305</v>
      </c>
      <c r="K226" s="98">
        <f t="shared" si="27"/>
        <v>33050.091260355555</v>
      </c>
      <c r="L226" s="108">
        <f t="shared" si="28"/>
        <v>6.2324999999999999</v>
      </c>
      <c r="M226" s="108">
        <f t="shared" si="29"/>
        <v>7.5845000000000002</v>
      </c>
    </row>
    <row r="227" spans="1:13" s="63" customFormat="1" ht="16.5" customHeight="1" x14ac:dyDescent="0.2">
      <c r="A227" s="89">
        <f t="shared" si="30"/>
        <v>212</v>
      </c>
      <c r="B227" s="90">
        <f t="shared" si="23"/>
        <v>33.901610427382671</v>
      </c>
      <c r="C227" s="100">
        <v>27.82</v>
      </c>
      <c r="D227" s="101">
        <v>39420</v>
      </c>
      <c r="E227" s="102">
        <v>23508</v>
      </c>
      <c r="F227" s="103">
        <f t="shared" si="24"/>
        <v>13953.319445200186</v>
      </c>
      <c r="G227" s="104">
        <f t="shared" si="24"/>
        <v>10140.043134435657</v>
      </c>
      <c r="H227" s="96">
        <f t="shared" si="25"/>
        <v>8143.556551916914</v>
      </c>
      <c r="I227" s="104">
        <f t="shared" si="26"/>
        <v>481.86725159271685</v>
      </c>
      <c r="J227" s="96">
        <v>305</v>
      </c>
      <c r="K227" s="98">
        <f t="shared" si="27"/>
        <v>33023.786383145474</v>
      </c>
      <c r="L227" s="108">
        <f t="shared" si="28"/>
        <v>6.2534000000000001</v>
      </c>
      <c r="M227" s="108">
        <f t="shared" si="29"/>
        <v>7.6204000000000001</v>
      </c>
    </row>
    <row r="228" spans="1:13" s="63" customFormat="1" ht="16.5" customHeight="1" x14ac:dyDescent="0.2">
      <c r="A228" s="89">
        <f t="shared" si="30"/>
        <v>213</v>
      </c>
      <c r="B228" s="90">
        <f t="shared" si="23"/>
        <v>33.948386984294551</v>
      </c>
      <c r="C228" s="100">
        <v>27.82</v>
      </c>
      <c r="D228" s="101">
        <v>39420</v>
      </c>
      <c r="E228" s="102">
        <v>23508</v>
      </c>
      <c r="F228" s="103">
        <f t="shared" si="24"/>
        <v>13934.09354673732</v>
      </c>
      <c r="G228" s="104">
        <f t="shared" si="24"/>
        <v>10140.043134435657</v>
      </c>
      <c r="H228" s="96">
        <f t="shared" si="25"/>
        <v>8137.0581982364647</v>
      </c>
      <c r="I228" s="104">
        <f t="shared" si="26"/>
        <v>481.48273362345952</v>
      </c>
      <c r="J228" s="96">
        <v>305</v>
      </c>
      <c r="K228" s="98">
        <f t="shared" si="27"/>
        <v>32997.677613032894</v>
      </c>
      <c r="L228" s="108">
        <f t="shared" si="28"/>
        <v>6.2742000000000004</v>
      </c>
      <c r="M228" s="108">
        <f t="shared" si="29"/>
        <v>7.6563999999999997</v>
      </c>
    </row>
    <row r="229" spans="1:13" s="63" customFormat="1" ht="16.5" customHeight="1" x14ac:dyDescent="0.2">
      <c r="A229" s="89">
        <f t="shared" si="30"/>
        <v>214</v>
      </c>
      <c r="B229" s="90">
        <f t="shared" si="23"/>
        <v>33.994944446460067</v>
      </c>
      <c r="C229" s="100">
        <v>27.82</v>
      </c>
      <c r="D229" s="101">
        <v>39420</v>
      </c>
      <c r="E229" s="102">
        <v>23508</v>
      </c>
      <c r="F229" s="103">
        <f t="shared" si="24"/>
        <v>13915.010237625442</v>
      </c>
      <c r="G229" s="104">
        <f t="shared" si="24"/>
        <v>10140.043134435657</v>
      </c>
      <c r="H229" s="96">
        <f t="shared" si="25"/>
        <v>8130.6080397566502</v>
      </c>
      <c r="I229" s="104">
        <f t="shared" si="26"/>
        <v>481.10106744122197</v>
      </c>
      <c r="J229" s="96">
        <v>305</v>
      </c>
      <c r="K229" s="98">
        <f t="shared" si="27"/>
        <v>32971.76247925897</v>
      </c>
      <c r="L229" s="108">
        <f t="shared" si="28"/>
        <v>6.2950999999999997</v>
      </c>
      <c r="M229" s="108">
        <f t="shared" si="29"/>
        <v>7.6923000000000004</v>
      </c>
    </row>
    <row r="230" spans="1:13" s="63" customFormat="1" ht="16.5" customHeight="1" x14ac:dyDescent="0.2">
      <c r="A230" s="89">
        <f t="shared" si="30"/>
        <v>215</v>
      </c>
      <c r="B230" s="90">
        <f t="shared" si="23"/>
        <v>34.041284856731828</v>
      </c>
      <c r="C230" s="100">
        <v>27.82</v>
      </c>
      <c r="D230" s="101">
        <v>39420</v>
      </c>
      <c r="E230" s="102">
        <v>23508</v>
      </c>
      <c r="F230" s="103">
        <f t="shared" si="24"/>
        <v>13896.067730429806</v>
      </c>
      <c r="G230" s="104">
        <f t="shared" si="24"/>
        <v>10140.043134435657</v>
      </c>
      <c r="H230" s="96">
        <f t="shared" si="25"/>
        <v>8124.2054723245255</v>
      </c>
      <c r="I230" s="104">
        <f t="shared" si="26"/>
        <v>480.72221729730927</v>
      </c>
      <c r="J230" s="96">
        <v>305</v>
      </c>
      <c r="K230" s="98">
        <f t="shared" si="27"/>
        <v>32946.038554487299</v>
      </c>
      <c r="L230" s="108">
        <f t="shared" si="28"/>
        <v>6.3159000000000001</v>
      </c>
      <c r="M230" s="108">
        <f t="shared" si="29"/>
        <v>7.7282999999999999</v>
      </c>
    </row>
    <row r="231" spans="1:13" s="63" customFormat="1" ht="16.5" customHeight="1" x14ac:dyDescent="0.2">
      <c r="A231" s="89">
        <f t="shared" si="30"/>
        <v>216</v>
      </c>
      <c r="B231" s="90">
        <f t="shared" si="23"/>
        <v>34.087410229523464</v>
      </c>
      <c r="C231" s="100">
        <v>27.82</v>
      </c>
      <c r="D231" s="101">
        <v>39420</v>
      </c>
      <c r="E231" s="102">
        <v>23508</v>
      </c>
      <c r="F231" s="103">
        <f t="shared" si="24"/>
        <v>13877.264268973273</v>
      </c>
      <c r="G231" s="104">
        <f t="shared" si="24"/>
        <v>10140.043134435657</v>
      </c>
      <c r="H231" s="96">
        <f t="shared" si="25"/>
        <v>8117.8499023522172</v>
      </c>
      <c r="I231" s="104">
        <f t="shared" si="26"/>
        <v>480.34614806817859</v>
      </c>
      <c r="J231" s="96">
        <v>305</v>
      </c>
      <c r="K231" s="98">
        <f t="shared" si="27"/>
        <v>32920.503453829326</v>
      </c>
      <c r="L231" s="108">
        <f t="shared" si="28"/>
        <v>6.3367000000000004</v>
      </c>
      <c r="M231" s="108">
        <f t="shared" si="29"/>
        <v>7.7641999999999998</v>
      </c>
    </row>
    <row r="232" spans="1:13" s="63" customFormat="1" ht="16.5" customHeight="1" x14ac:dyDescent="0.2">
      <c r="A232" s="89">
        <f t="shared" si="30"/>
        <v>217</v>
      </c>
      <c r="B232" s="90">
        <f t="shared" si="23"/>
        <v>34.133322551335034</v>
      </c>
      <c r="C232" s="100">
        <v>27.82</v>
      </c>
      <c r="D232" s="101">
        <v>39420</v>
      </c>
      <c r="E232" s="102">
        <v>23508</v>
      </c>
      <c r="F232" s="103">
        <f t="shared" si="24"/>
        <v>13858.598127638128</v>
      </c>
      <c r="G232" s="104">
        <f t="shared" si="24"/>
        <v>10140.043134435657</v>
      </c>
      <c r="H232" s="96">
        <f t="shared" si="25"/>
        <v>8111.5407465809376</v>
      </c>
      <c r="I232" s="104">
        <f t="shared" si="26"/>
        <v>479.97282524147568</v>
      </c>
      <c r="J232" s="96">
        <v>305</v>
      </c>
      <c r="K232" s="98">
        <f t="shared" si="27"/>
        <v>32895.154833896195</v>
      </c>
      <c r="L232" s="108">
        <f t="shared" si="28"/>
        <v>6.3574000000000002</v>
      </c>
      <c r="M232" s="108">
        <f t="shared" si="29"/>
        <v>7.8000999999999996</v>
      </c>
    </row>
    <row r="233" spans="1:13" s="63" customFormat="1" ht="16.5" customHeight="1" x14ac:dyDescent="0.2">
      <c r="A233" s="89">
        <f t="shared" si="30"/>
        <v>218</v>
      </c>
      <c r="B233" s="90">
        <f t="shared" si="23"/>
        <v>34.179023781266402</v>
      </c>
      <c r="C233" s="100">
        <v>27.82</v>
      </c>
      <c r="D233" s="101">
        <v>39420</v>
      </c>
      <c r="E233" s="102">
        <v>23508</v>
      </c>
      <c r="F233" s="103">
        <f t="shared" si="24"/>
        <v>13840.067610686829</v>
      </c>
      <c r="G233" s="104">
        <f t="shared" si="24"/>
        <v>10140.043134435657</v>
      </c>
      <c r="H233" s="96">
        <f t="shared" si="25"/>
        <v>8105.2774318513993</v>
      </c>
      <c r="I233" s="104">
        <f t="shared" si="26"/>
        <v>479.6022149024497</v>
      </c>
      <c r="J233" s="96">
        <v>305</v>
      </c>
      <c r="K233" s="98">
        <f t="shared" si="27"/>
        <v>32869.99039187633</v>
      </c>
      <c r="L233" s="108">
        <f t="shared" si="28"/>
        <v>6.3781999999999996</v>
      </c>
      <c r="M233" s="108">
        <f t="shared" si="29"/>
        <v>7.8361000000000001</v>
      </c>
    </row>
    <row r="234" spans="1:13" s="63" customFormat="1" ht="16.5" customHeight="1" x14ac:dyDescent="0.2">
      <c r="A234" s="89">
        <f t="shared" si="30"/>
        <v>219</v>
      </c>
      <c r="B234" s="90">
        <f t="shared" si="23"/>
        <v>34.224515851518881</v>
      </c>
      <c r="C234" s="100">
        <v>27.82</v>
      </c>
      <c r="D234" s="101">
        <v>39420</v>
      </c>
      <c r="E234" s="102">
        <v>23508</v>
      </c>
      <c r="F234" s="103">
        <f t="shared" si="24"/>
        <v>13821.671051601057</v>
      </c>
      <c r="G234" s="104">
        <f t="shared" si="24"/>
        <v>10140.043134435657</v>
      </c>
      <c r="H234" s="96">
        <f t="shared" si="25"/>
        <v>8099.059394880408</v>
      </c>
      <c r="I234" s="104">
        <f t="shared" si="26"/>
        <v>479.23428372073425</v>
      </c>
      <c r="J234" s="96">
        <v>305</v>
      </c>
      <c r="K234" s="98">
        <f t="shared" si="27"/>
        <v>32845.007864637853</v>
      </c>
      <c r="L234" s="108">
        <f t="shared" si="28"/>
        <v>6.3989000000000003</v>
      </c>
      <c r="M234" s="108">
        <f t="shared" si="29"/>
        <v>7.8719999999999999</v>
      </c>
    </row>
    <row r="235" spans="1:13" s="63" customFormat="1" ht="16.5" customHeight="1" x14ac:dyDescent="0.2">
      <c r="A235" s="105">
        <f t="shared" si="30"/>
        <v>220</v>
      </c>
      <c r="B235" s="90">
        <f t="shared" si="23"/>
        <v>34.269800667885342</v>
      </c>
      <c r="C235" s="100">
        <v>27.82</v>
      </c>
      <c r="D235" s="101">
        <v>39420</v>
      </c>
      <c r="E235" s="102">
        <v>23508</v>
      </c>
      <c r="F235" s="103">
        <f t="shared" si="24"/>
        <v>13803.406812438558</v>
      </c>
      <c r="G235" s="104">
        <f t="shared" si="24"/>
        <v>10140.043134435657</v>
      </c>
      <c r="H235" s="96">
        <f t="shared" si="25"/>
        <v>8092.8860820434838</v>
      </c>
      <c r="I235" s="104">
        <f t="shared" si="26"/>
        <v>478.86899893748432</v>
      </c>
      <c r="J235" s="96">
        <v>305</v>
      </c>
      <c r="K235" s="98">
        <f t="shared" si="27"/>
        <v>32820.205027855183</v>
      </c>
      <c r="L235" s="108">
        <f t="shared" si="28"/>
        <v>6.4196</v>
      </c>
      <c r="M235" s="108">
        <f t="shared" si="29"/>
        <v>7.9080000000000004</v>
      </c>
    </row>
    <row r="236" spans="1:13" s="63" customFormat="1" ht="16.5" customHeight="1" x14ac:dyDescent="0.2">
      <c r="A236" s="89">
        <f t="shared" si="30"/>
        <v>221</v>
      </c>
      <c r="B236" s="90">
        <f t="shared" si="23"/>
        <v>34.314880110229325</v>
      </c>
      <c r="C236" s="100">
        <v>27.82</v>
      </c>
      <c r="D236" s="101">
        <v>39420</v>
      </c>
      <c r="E236" s="102">
        <v>23508</v>
      </c>
      <c r="F236" s="103">
        <f t="shared" si="24"/>
        <v>13785.273283207129</v>
      </c>
      <c r="G236" s="104">
        <f t="shared" si="24"/>
        <v>10140.043134435657</v>
      </c>
      <c r="H236" s="96">
        <f t="shared" si="25"/>
        <v>8086.7569491632603</v>
      </c>
      <c r="I236" s="104">
        <f t="shared" si="26"/>
        <v>478.50632835285569</v>
      </c>
      <c r="J236" s="96">
        <v>305</v>
      </c>
      <c r="K236" s="98">
        <f t="shared" si="27"/>
        <v>32795.5796951589</v>
      </c>
      <c r="L236" s="108">
        <f t="shared" si="28"/>
        <v>6.4404000000000003</v>
      </c>
      <c r="M236" s="108">
        <f t="shared" si="29"/>
        <v>7.9439000000000002</v>
      </c>
    </row>
    <row r="237" spans="1:13" s="63" customFormat="1" ht="16.5" customHeight="1" x14ac:dyDescent="0.2">
      <c r="A237" s="89">
        <f t="shared" si="30"/>
        <v>222</v>
      </c>
      <c r="B237" s="90">
        <f t="shared" si="23"/>
        <v>34.359756032953321</v>
      </c>
      <c r="C237" s="100">
        <v>27.82</v>
      </c>
      <c r="D237" s="101">
        <v>39420</v>
      </c>
      <c r="E237" s="102">
        <v>23508</v>
      </c>
      <c r="F237" s="103">
        <f t="shared" si="24"/>
        <v>13767.268881255233</v>
      </c>
      <c r="G237" s="104">
        <f t="shared" si="24"/>
        <v>10140.043134435657</v>
      </c>
      <c r="H237" s="96">
        <f t="shared" si="25"/>
        <v>8080.671461303521</v>
      </c>
      <c r="I237" s="104">
        <f t="shared" si="26"/>
        <v>478.14624031381783</v>
      </c>
      <c r="J237" s="96">
        <v>305</v>
      </c>
      <c r="K237" s="98">
        <f t="shared" si="27"/>
        <v>32771.129717308228</v>
      </c>
      <c r="L237" s="108">
        <f t="shared" si="28"/>
        <v>6.4610000000000003</v>
      </c>
      <c r="M237" s="108">
        <f t="shared" si="29"/>
        <v>7.9798999999999998</v>
      </c>
    </row>
    <row r="238" spans="1:13" s="63" customFormat="1" ht="16.5" customHeight="1" x14ac:dyDescent="0.2">
      <c r="A238" s="89">
        <f t="shared" si="30"/>
        <v>223</v>
      </c>
      <c r="B238" s="90">
        <f t="shared" si="23"/>
        <v>34.40443026545644</v>
      </c>
      <c r="C238" s="100">
        <v>27.82</v>
      </c>
      <c r="D238" s="101">
        <v>39420</v>
      </c>
      <c r="E238" s="102">
        <v>23508</v>
      </c>
      <c r="F238" s="103">
        <f t="shared" si="24"/>
        <v>13749.392050678805</v>
      </c>
      <c r="G238" s="104">
        <f t="shared" si="24"/>
        <v>10140.043134435657</v>
      </c>
      <c r="H238" s="96">
        <f t="shared" si="25"/>
        <v>8074.6290925686872</v>
      </c>
      <c r="I238" s="104">
        <f t="shared" si="26"/>
        <v>477.78870370228924</v>
      </c>
      <c r="J238" s="96">
        <v>305</v>
      </c>
      <c r="K238" s="98">
        <f t="shared" si="27"/>
        <v>32746.852981385437</v>
      </c>
      <c r="L238" s="108">
        <f t="shared" si="28"/>
        <v>6.4817</v>
      </c>
      <c r="M238" s="108">
        <f t="shared" si="29"/>
        <v>8.0158000000000005</v>
      </c>
    </row>
    <row r="239" spans="1:13" s="63" customFormat="1" ht="16.5" customHeight="1" x14ac:dyDescent="0.2">
      <c r="A239" s="89">
        <f t="shared" si="30"/>
        <v>224</v>
      </c>
      <c r="B239" s="90">
        <f t="shared" si="23"/>
        <v>34.448904612581948</v>
      </c>
      <c r="C239" s="100">
        <v>27.82</v>
      </c>
      <c r="D239" s="101">
        <v>39420</v>
      </c>
      <c r="E239" s="102">
        <v>23508</v>
      </c>
      <c r="F239" s="103">
        <f t="shared" si="24"/>
        <v>13731.641261743607</v>
      </c>
      <c r="G239" s="104">
        <f t="shared" si="24"/>
        <v>10140.043134435657</v>
      </c>
      <c r="H239" s="96">
        <f t="shared" si="25"/>
        <v>8068.6293259085896</v>
      </c>
      <c r="I239" s="104">
        <f t="shared" si="26"/>
        <v>477.43368792358524</v>
      </c>
      <c r="J239" s="96">
        <v>305</v>
      </c>
      <c r="K239" s="98">
        <f t="shared" si="27"/>
        <v>32722.747410011438</v>
      </c>
      <c r="L239" s="108">
        <f t="shared" si="28"/>
        <v>6.5023999999999997</v>
      </c>
      <c r="M239" s="108">
        <f t="shared" si="29"/>
        <v>8.0518000000000001</v>
      </c>
    </row>
    <row r="240" spans="1:13" s="63" customFormat="1" ht="16.5" customHeight="1" x14ac:dyDescent="0.2">
      <c r="A240" s="89">
        <f t="shared" si="30"/>
        <v>225</v>
      </c>
      <c r="B240" s="90">
        <f t="shared" si="23"/>
        <v>34.493180855054796</v>
      </c>
      <c r="C240" s="100">
        <v>27.82</v>
      </c>
      <c r="D240" s="101">
        <v>39420</v>
      </c>
      <c r="E240" s="102">
        <v>23508</v>
      </c>
      <c r="F240" s="103">
        <f t="shared" si="24"/>
        <v>13714.015010322786</v>
      </c>
      <c r="G240" s="104">
        <f t="shared" si="24"/>
        <v>10140.043134435657</v>
      </c>
      <c r="H240" s="96">
        <f t="shared" si="25"/>
        <v>8062.6716529283522</v>
      </c>
      <c r="I240" s="104">
        <f t="shared" si="26"/>
        <v>477.0811628951688</v>
      </c>
      <c r="J240" s="96">
        <v>305</v>
      </c>
      <c r="K240" s="98">
        <f t="shared" si="27"/>
        <v>32698.810960581963</v>
      </c>
      <c r="L240" s="108">
        <f t="shared" si="28"/>
        <v>6.5229999999999997</v>
      </c>
      <c r="M240" s="108">
        <f t="shared" si="29"/>
        <v>8.0876999999999999</v>
      </c>
    </row>
    <row r="241" spans="1:13" s="63" customFormat="1" ht="16.5" customHeight="1" x14ac:dyDescent="0.2">
      <c r="A241" s="89">
        <f t="shared" si="30"/>
        <v>226</v>
      </c>
      <c r="B241" s="90">
        <f t="shared" si="23"/>
        <v>34.537260749909386</v>
      </c>
      <c r="C241" s="100">
        <v>27.82</v>
      </c>
      <c r="D241" s="101">
        <v>39420</v>
      </c>
      <c r="E241" s="102">
        <v>23508</v>
      </c>
      <c r="F241" s="103">
        <f t="shared" si="24"/>
        <v>13696.511817349066</v>
      </c>
      <c r="G241" s="104">
        <f t="shared" si="24"/>
        <v>10140.043134435657</v>
      </c>
      <c r="H241" s="96">
        <f t="shared" si="25"/>
        <v>8056.7555737032362</v>
      </c>
      <c r="I241" s="104">
        <f t="shared" si="26"/>
        <v>476.73109903569451</v>
      </c>
      <c r="J241" s="96">
        <v>305</v>
      </c>
      <c r="K241" s="98">
        <f t="shared" si="27"/>
        <v>32675.041624523656</v>
      </c>
      <c r="L241" s="108">
        <f t="shared" si="28"/>
        <v>6.5437000000000003</v>
      </c>
      <c r="M241" s="108">
        <f t="shared" si="29"/>
        <v>8.1236999999999995</v>
      </c>
    </row>
    <row r="242" spans="1:13" s="63" customFormat="1" ht="16.5" customHeight="1" x14ac:dyDescent="0.2">
      <c r="A242" s="89">
        <f t="shared" si="30"/>
        <v>227</v>
      </c>
      <c r="B242" s="90">
        <f t="shared" si="23"/>
        <v>34.581146030908009</v>
      </c>
      <c r="C242" s="100">
        <v>27.82</v>
      </c>
      <c r="D242" s="101">
        <v>39420</v>
      </c>
      <c r="E242" s="102">
        <v>23508</v>
      </c>
      <c r="F242" s="103">
        <f t="shared" si="24"/>
        <v>13679.130228281196</v>
      </c>
      <c r="G242" s="104">
        <f t="shared" si="24"/>
        <v>10140.043134435657</v>
      </c>
      <c r="H242" s="96">
        <f t="shared" si="25"/>
        <v>8050.8805965982947</v>
      </c>
      <c r="I242" s="104">
        <f t="shared" si="26"/>
        <v>476.38346725433701</v>
      </c>
      <c r="J242" s="96">
        <v>305</v>
      </c>
      <c r="K242" s="98">
        <f t="shared" si="27"/>
        <v>32651.437426569482</v>
      </c>
      <c r="L242" s="108">
        <f t="shared" si="28"/>
        <v>6.5643000000000002</v>
      </c>
      <c r="M242" s="108">
        <f t="shared" si="29"/>
        <v>8.1595999999999993</v>
      </c>
    </row>
    <row r="243" spans="1:13" s="63" customFormat="1" ht="16.5" customHeight="1" x14ac:dyDescent="0.2">
      <c r="A243" s="89">
        <f t="shared" si="30"/>
        <v>228</v>
      </c>
      <c r="B243" s="90">
        <f t="shared" si="23"/>
        <v>34.624838408950005</v>
      </c>
      <c r="C243" s="100">
        <v>27.82</v>
      </c>
      <c r="D243" s="101">
        <v>39420</v>
      </c>
      <c r="E243" s="102">
        <v>23508</v>
      </c>
      <c r="F243" s="103">
        <f t="shared" si="24"/>
        <v>13661.868812584155</v>
      </c>
      <c r="G243" s="104">
        <f t="shared" si="24"/>
        <v>10140.043134435657</v>
      </c>
      <c r="H243" s="96">
        <f t="shared" si="25"/>
        <v>8045.0462380926956</v>
      </c>
      <c r="I243" s="104">
        <f t="shared" si="26"/>
        <v>476.03823894039624</v>
      </c>
      <c r="J243" s="96">
        <v>305</v>
      </c>
      <c r="K243" s="98">
        <f t="shared" si="27"/>
        <v>32627.996424052904</v>
      </c>
      <c r="L243" s="108">
        <f t="shared" si="28"/>
        <v>6.5849000000000002</v>
      </c>
      <c r="M243" s="108">
        <f t="shared" si="29"/>
        <v>8.1954999999999991</v>
      </c>
    </row>
    <row r="244" spans="1:13" s="63" customFormat="1" ht="16.5" customHeight="1" x14ac:dyDescent="0.2">
      <c r="A244" s="89">
        <f t="shared" si="30"/>
        <v>229</v>
      </c>
      <c r="B244" s="90">
        <f t="shared" si="23"/>
        <v>34.668339572472007</v>
      </c>
      <c r="C244" s="100">
        <v>27.82</v>
      </c>
      <c r="D244" s="101">
        <v>39420</v>
      </c>
      <c r="E244" s="102">
        <v>23508</v>
      </c>
      <c r="F244" s="103">
        <f t="shared" si="24"/>
        <v>13644.726163222766</v>
      </c>
      <c r="G244" s="104">
        <f t="shared" si="24"/>
        <v>10140.043134435657</v>
      </c>
      <c r="H244" s="96">
        <f t="shared" si="25"/>
        <v>8039.2520226085462</v>
      </c>
      <c r="I244" s="104">
        <f t="shared" si="26"/>
        <v>475.69538595316845</v>
      </c>
      <c r="J244" s="96">
        <v>305</v>
      </c>
      <c r="K244" s="98">
        <f t="shared" si="27"/>
        <v>32604.716706220137</v>
      </c>
      <c r="L244" s="108">
        <f t="shared" si="28"/>
        <v>6.6055000000000001</v>
      </c>
      <c r="M244" s="108">
        <f t="shared" si="29"/>
        <v>8.2315000000000005</v>
      </c>
    </row>
    <row r="245" spans="1:13" s="63" customFormat="1" ht="16.5" customHeight="1" x14ac:dyDescent="0.2">
      <c r="A245" s="105">
        <f t="shared" si="30"/>
        <v>230</v>
      </c>
      <c r="B245" s="90">
        <f t="shared" si="23"/>
        <v>34.711651187839429</v>
      </c>
      <c r="C245" s="100">
        <v>27.82</v>
      </c>
      <c r="D245" s="101">
        <v>39420</v>
      </c>
      <c r="E245" s="102">
        <v>23508</v>
      </c>
      <c r="F245" s="103">
        <f t="shared" si="24"/>
        <v>13627.700896168277</v>
      </c>
      <c r="G245" s="104">
        <f t="shared" si="24"/>
        <v>10140.043134435657</v>
      </c>
      <c r="H245" s="96">
        <f t="shared" si="25"/>
        <v>8033.4974823441289</v>
      </c>
      <c r="I245" s="104">
        <f t="shared" si="26"/>
        <v>475.35488061207872</v>
      </c>
      <c r="J245" s="96">
        <v>305</v>
      </c>
      <c r="K245" s="98">
        <f t="shared" si="27"/>
        <v>32581.596393560143</v>
      </c>
      <c r="L245" s="108">
        <f t="shared" si="28"/>
        <v>6.6260000000000003</v>
      </c>
      <c r="M245" s="108">
        <f t="shared" si="29"/>
        <v>8.2674000000000003</v>
      </c>
    </row>
    <row r="246" spans="1:13" s="63" customFormat="1" ht="16.5" customHeight="1" x14ac:dyDescent="0.2">
      <c r="A246" s="89">
        <f t="shared" si="30"/>
        <v>231</v>
      </c>
      <c r="B246" s="90">
        <f t="shared" si="23"/>
        <v>34.75477489972949</v>
      </c>
      <c r="C246" s="100">
        <v>27.82</v>
      </c>
      <c r="D246" s="101">
        <v>39420</v>
      </c>
      <c r="E246" s="102">
        <v>23508</v>
      </c>
      <c r="F246" s="103">
        <f t="shared" si="24"/>
        <v>13610.791649917486</v>
      </c>
      <c r="G246" s="104">
        <f t="shared" si="24"/>
        <v>10140.043134435657</v>
      </c>
      <c r="H246" s="96">
        <f t="shared" si="25"/>
        <v>8027.7821571113618</v>
      </c>
      <c r="I246" s="104">
        <f t="shared" si="26"/>
        <v>475.01669568706291</v>
      </c>
      <c r="J246" s="96">
        <v>305</v>
      </c>
      <c r="K246" s="98">
        <f t="shared" si="27"/>
        <v>32558.633637151568</v>
      </c>
      <c r="L246" s="108">
        <f t="shared" si="28"/>
        <v>6.6466000000000003</v>
      </c>
      <c r="M246" s="108">
        <f t="shared" si="29"/>
        <v>8.3033999999999999</v>
      </c>
    </row>
    <row r="247" spans="1:13" s="63" customFormat="1" ht="16.5" customHeight="1" x14ac:dyDescent="0.2">
      <c r="A247" s="89">
        <f t="shared" si="30"/>
        <v>232</v>
      </c>
      <c r="B247" s="90">
        <f t="shared" si="23"/>
        <v>34.797712331505977</v>
      </c>
      <c r="C247" s="100">
        <v>27.82</v>
      </c>
      <c r="D247" s="101">
        <v>39420</v>
      </c>
      <c r="E247" s="102">
        <v>23508</v>
      </c>
      <c r="F247" s="103">
        <f t="shared" si="24"/>
        <v>13593.997085024117</v>
      </c>
      <c r="G247" s="104">
        <f t="shared" si="24"/>
        <v>10140.043134435657</v>
      </c>
      <c r="H247" s="96">
        <f t="shared" si="25"/>
        <v>8022.105594177403</v>
      </c>
      <c r="I247" s="104">
        <f t="shared" si="26"/>
        <v>474.68080438919549</v>
      </c>
      <c r="J247" s="96">
        <v>305</v>
      </c>
      <c r="K247" s="98">
        <f t="shared" si="27"/>
        <v>32535.826618026371</v>
      </c>
      <c r="L247" s="108">
        <f t="shared" si="28"/>
        <v>6.6670999999999996</v>
      </c>
      <c r="M247" s="108">
        <f t="shared" si="29"/>
        <v>8.3392999999999997</v>
      </c>
    </row>
    <row r="248" spans="1:13" s="63" customFormat="1" ht="16.5" customHeight="1" x14ac:dyDescent="0.2">
      <c r="A248" s="89">
        <f t="shared" si="30"/>
        <v>233</v>
      </c>
      <c r="B248" s="90">
        <f t="shared" ref="B248:B311" si="31">(6.958*LN(A248)-13.54)/0.7</f>
        <v>34.840465085585919</v>
      </c>
      <c r="C248" s="100">
        <v>27.82</v>
      </c>
      <c r="D248" s="101">
        <v>39420</v>
      </c>
      <c r="E248" s="102">
        <v>23508</v>
      </c>
      <c r="F248" s="103">
        <f t="shared" si="24"/>
        <v>13577.315883641993</v>
      </c>
      <c r="G248" s="104">
        <f t="shared" si="24"/>
        <v>10140.043134435657</v>
      </c>
      <c r="H248" s="96">
        <f t="shared" si="25"/>
        <v>8016.4673481102454</v>
      </c>
      <c r="I248" s="104">
        <f t="shared" si="26"/>
        <v>474.34718036155306</v>
      </c>
      <c r="J248" s="96">
        <v>305</v>
      </c>
      <c r="K248" s="98">
        <f t="shared" si="27"/>
        <v>32513.173546549449</v>
      </c>
      <c r="L248" s="108">
        <f t="shared" si="28"/>
        <v>6.6875999999999998</v>
      </c>
      <c r="M248" s="108">
        <f t="shared" si="29"/>
        <v>8.3752999999999993</v>
      </c>
    </row>
    <row r="249" spans="1:13" s="63" customFormat="1" ht="16.5" customHeight="1" x14ac:dyDescent="0.2">
      <c r="A249" s="89">
        <f t="shared" si="30"/>
        <v>234</v>
      </c>
      <c r="B249" s="90">
        <f t="shared" si="31"/>
        <v>34.883034743798419</v>
      </c>
      <c r="C249" s="100">
        <v>27.82</v>
      </c>
      <c r="D249" s="101">
        <v>39420</v>
      </c>
      <c r="E249" s="102">
        <v>23508</v>
      </c>
      <c r="F249" s="103">
        <f t="shared" si="24"/>
        <v>13560.746749079739</v>
      </c>
      <c r="G249" s="104">
        <f t="shared" si="24"/>
        <v>10140.043134435657</v>
      </c>
      <c r="H249" s="96">
        <f t="shared" si="25"/>
        <v>8010.8669806282032</v>
      </c>
      <c r="I249" s="104">
        <f t="shared" si="26"/>
        <v>474.01579767030796</v>
      </c>
      <c r="J249" s="96">
        <v>305</v>
      </c>
      <c r="K249" s="98">
        <f t="shared" si="27"/>
        <v>32490.672661813911</v>
      </c>
      <c r="L249" s="108">
        <f t="shared" si="28"/>
        <v>6.7081</v>
      </c>
      <c r="M249" s="108">
        <f t="shared" si="29"/>
        <v>8.4111999999999991</v>
      </c>
    </row>
    <row r="250" spans="1:13" s="63" customFormat="1" ht="16.5" customHeight="1" x14ac:dyDescent="0.2">
      <c r="A250" s="89">
        <f t="shared" si="30"/>
        <v>235</v>
      </c>
      <c r="B250" s="90">
        <f t="shared" si="31"/>
        <v>34.925422867735797</v>
      </c>
      <c r="C250" s="100">
        <v>27.82</v>
      </c>
      <c r="D250" s="101">
        <v>39420</v>
      </c>
      <c r="E250" s="102">
        <v>23508</v>
      </c>
      <c r="F250" s="103">
        <f t="shared" si="24"/>
        <v>13544.288405366617</v>
      </c>
      <c r="G250" s="104">
        <f t="shared" si="24"/>
        <v>10140.043134435657</v>
      </c>
      <c r="H250" s="96">
        <f t="shared" si="25"/>
        <v>8005.3040604531679</v>
      </c>
      <c r="I250" s="104">
        <f t="shared" si="26"/>
        <v>473.68663079604551</v>
      </c>
      <c r="J250" s="96">
        <v>305</v>
      </c>
      <c r="K250" s="98">
        <f t="shared" si="27"/>
        <v>32468.322231051487</v>
      </c>
      <c r="L250" s="108">
        <f t="shared" si="28"/>
        <v>6.7286000000000001</v>
      </c>
      <c r="M250" s="108">
        <f t="shared" si="29"/>
        <v>8.4472000000000005</v>
      </c>
    </row>
    <row r="251" spans="1:13" s="63" customFormat="1" ht="16.5" customHeight="1" x14ac:dyDescent="0.2">
      <c r="A251" s="89">
        <f t="shared" si="30"/>
        <v>236</v>
      </c>
      <c r="B251" s="90">
        <f t="shared" si="31"/>
        <v>34.967630999097423</v>
      </c>
      <c r="C251" s="100">
        <v>27.82</v>
      </c>
      <c r="D251" s="101">
        <v>39420</v>
      </c>
      <c r="E251" s="102">
        <v>23508</v>
      </c>
      <c r="F251" s="103">
        <f t="shared" si="24"/>
        <v>13527.939596829136</v>
      </c>
      <c r="G251" s="104">
        <f t="shared" si="24"/>
        <v>10140.043134435657</v>
      </c>
      <c r="H251" s="96">
        <f t="shared" si="25"/>
        <v>7999.778163167498</v>
      </c>
      <c r="I251" s="104">
        <f t="shared" si="26"/>
        <v>473.35965462529583</v>
      </c>
      <c r="J251" s="96">
        <v>305</v>
      </c>
      <c r="K251" s="98">
        <f t="shared" si="27"/>
        <v>32446.120549057585</v>
      </c>
      <c r="L251" s="108">
        <f t="shared" si="28"/>
        <v>6.7491000000000003</v>
      </c>
      <c r="M251" s="108">
        <f t="shared" si="29"/>
        <v>8.4831000000000003</v>
      </c>
    </row>
    <row r="252" spans="1:13" s="63" customFormat="1" ht="16.5" customHeight="1" x14ac:dyDescent="0.2">
      <c r="A252" s="89">
        <f t="shared" si="30"/>
        <v>237</v>
      </c>
      <c r="B252" s="90">
        <f t="shared" si="31"/>
        <v>35.009660660026064</v>
      </c>
      <c r="C252" s="100">
        <v>27.82</v>
      </c>
      <c r="D252" s="101">
        <v>39420</v>
      </c>
      <c r="E252" s="102">
        <v>23508</v>
      </c>
      <c r="F252" s="103">
        <f t="shared" si="24"/>
        <v>13511.699087678269</v>
      </c>
      <c r="G252" s="104">
        <f t="shared" si="24"/>
        <v>10140.043134435657</v>
      </c>
      <c r="H252" s="96">
        <f t="shared" si="25"/>
        <v>7994.2888710745065</v>
      </c>
      <c r="I252" s="104">
        <f t="shared" si="26"/>
        <v>473.03484444227854</v>
      </c>
      <c r="J252" s="96">
        <v>305</v>
      </c>
      <c r="K252" s="98">
        <f t="shared" si="27"/>
        <v>32424.065937630712</v>
      </c>
      <c r="L252" s="108">
        <f t="shared" si="28"/>
        <v>6.7695999999999996</v>
      </c>
      <c r="M252" s="108">
        <f t="shared" si="29"/>
        <v>8.5190999999999999</v>
      </c>
    </row>
    <row r="253" spans="1:13" s="63" customFormat="1" ht="16.5" customHeight="1" x14ac:dyDescent="0.2">
      <c r="A253" s="89">
        <f t="shared" si="30"/>
        <v>238</v>
      </c>
      <c r="B253" s="90">
        <f t="shared" si="31"/>
        <v>35.051513353437322</v>
      </c>
      <c r="C253" s="100">
        <v>27.82</v>
      </c>
      <c r="D253" s="101">
        <v>39420</v>
      </c>
      <c r="E253" s="102">
        <v>23508</v>
      </c>
      <c r="F253" s="103">
        <f t="shared" si="24"/>
        <v>13495.565661606774</v>
      </c>
      <c r="G253" s="104">
        <f t="shared" si="24"/>
        <v>10140.043134435657</v>
      </c>
      <c r="H253" s="96">
        <f t="shared" si="25"/>
        <v>7988.8357730623402</v>
      </c>
      <c r="I253" s="104">
        <f t="shared" si="26"/>
        <v>472.71217592084861</v>
      </c>
      <c r="J253" s="96">
        <v>305</v>
      </c>
      <c r="K253" s="98">
        <f t="shared" si="27"/>
        <v>32402.156745025619</v>
      </c>
      <c r="L253" s="108">
        <f t="shared" si="28"/>
        <v>6.79</v>
      </c>
      <c r="M253" s="108">
        <f t="shared" si="29"/>
        <v>8.5549999999999997</v>
      </c>
    </row>
    <row r="254" spans="1:13" s="63" customFormat="1" ht="16.5" customHeight="1" x14ac:dyDescent="0.2">
      <c r="A254" s="89">
        <f t="shared" si="30"/>
        <v>239</v>
      </c>
      <c r="B254" s="90">
        <f t="shared" si="31"/>
        <v>35.093190563342084</v>
      </c>
      <c r="C254" s="100">
        <v>27.82</v>
      </c>
      <c r="D254" s="101">
        <v>39420</v>
      </c>
      <c r="E254" s="102">
        <v>23508</v>
      </c>
      <c r="F254" s="103">
        <f t="shared" si="24"/>
        <v>13479.538121396454</v>
      </c>
      <c r="G254" s="104">
        <f t="shared" si="24"/>
        <v>10140.043134435657</v>
      </c>
      <c r="H254" s="96">
        <f t="shared" si="25"/>
        <v>7983.4184644712532</v>
      </c>
      <c r="I254" s="104">
        <f t="shared" si="26"/>
        <v>472.39162511664227</v>
      </c>
      <c r="J254" s="96">
        <v>305</v>
      </c>
      <c r="K254" s="98">
        <f t="shared" si="27"/>
        <v>32380.391345420005</v>
      </c>
      <c r="L254" s="108">
        <f t="shared" si="28"/>
        <v>6.8103999999999996</v>
      </c>
      <c r="M254" s="108">
        <f t="shared" si="29"/>
        <v>8.5908999999999995</v>
      </c>
    </row>
    <row r="255" spans="1:13" s="63" customFormat="1" ht="16.5" customHeight="1" x14ac:dyDescent="0.2">
      <c r="A255" s="105">
        <f t="shared" si="30"/>
        <v>240</v>
      </c>
      <c r="B255" s="90">
        <f t="shared" si="31"/>
        <v>35.134693755162253</v>
      </c>
      <c r="C255" s="100">
        <v>27.82</v>
      </c>
      <c r="D255" s="101">
        <v>39420</v>
      </c>
      <c r="E255" s="102">
        <v>23508</v>
      </c>
      <c r="F255" s="103">
        <f t="shared" si="24"/>
        <v>13463.615288535068</v>
      </c>
      <c r="G255" s="104">
        <f t="shared" si="24"/>
        <v>10140.043134435657</v>
      </c>
      <c r="H255" s="96">
        <f t="shared" si="25"/>
        <v>7978.0365469641038</v>
      </c>
      <c r="I255" s="104">
        <f t="shared" si="26"/>
        <v>472.07316845941443</v>
      </c>
      <c r="J255" s="96">
        <v>305</v>
      </c>
      <c r="K255" s="98">
        <f t="shared" si="27"/>
        <v>32358.76813839424</v>
      </c>
      <c r="L255" s="108">
        <f t="shared" si="28"/>
        <v>6.8308999999999997</v>
      </c>
      <c r="M255" s="108">
        <f t="shared" si="29"/>
        <v>8.6268999999999991</v>
      </c>
    </row>
    <row r="256" spans="1:13" s="63" customFormat="1" ht="16.5" customHeight="1" x14ac:dyDescent="0.2">
      <c r="A256" s="89">
        <f t="shared" si="30"/>
        <v>241</v>
      </c>
      <c r="B256" s="90">
        <f t="shared" si="31"/>
        <v>35.176024376039969</v>
      </c>
      <c r="C256" s="100">
        <v>27.82</v>
      </c>
      <c r="D256" s="101">
        <v>39420</v>
      </c>
      <c r="E256" s="102">
        <v>23508</v>
      </c>
      <c r="F256" s="103">
        <f t="shared" si="24"/>
        <v>13447.796002842482</v>
      </c>
      <c r="G256" s="104">
        <f t="shared" si="24"/>
        <v>10140.043134435657</v>
      </c>
      <c r="H256" s="96">
        <f t="shared" si="25"/>
        <v>7972.6896284000104</v>
      </c>
      <c r="I256" s="104">
        <f t="shared" si="26"/>
        <v>471.75678274556282</v>
      </c>
      <c r="J256" s="96">
        <v>305</v>
      </c>
      <c r="K256" s="98">
        <f t="shared" si="27"/>
        <v>32337.285548423715</v>
      </c>
      <c r="L256" s="108">
        <f t="shared" si="28"/>
        <v>6.8513000000000002</v>
      </c>
      <c r="M256" s="108">
        <f t="shared" si="29"/>
        <v>8.6628000000000007</v>
      </c>
    </row>
    <row r="257" spans="1:13" s="63" customFormat="1" ht="16.5" customHeight="1" x14ac:dyDescent="0.2">
      <c r="A257" s="89">
        <f t="shared" si="30"/>
        <v>242</v>
      </c>
      <c r="B257" s="90">
        <f t="shared" si="31"/>
        <v>35.217183855140327</v>
      </c>
      <c r="C257" s="100">
        <v>27.82</v>
      </c>
      <c r="D257" s="101">
        <v>39420</v>
      </c>
      <c r="E257" s="102">
        <v>23508</v>
      </c>
      <c r="F257" s="103">
        <f t="shared" si="24"/>
        <v>13432.079122106032</v>
      </c>
      <c r="G257" s="104">
        <f t="shared" si="24"/>
        <v>10140.043134435657</v>
      </c>
      <c r="H257" s="96">
        <f t="shared" si="25"/>
        <v>7967.3773227110905</v>
      </c>
      <c r="I257" s="104">
        <f t="shared" si="26"/>
        <v>471.44244513083379</v>
      </c>
      <c r="J257" s="96">
        <v>305</v>
      </c>
      <c r="K257" s="98">
        <f t="shared" si="27"/>
        <v>32315.942024383614</v>
      </c>
      <c r="L257" s="108">
        <f t="shared" si="28"/>
        <v>6.8715999999999999</v>
      </c>
      <c r="M257" s="108">
        <f t="shared" si="29"/>
        <v>8.6988000000000003</v>
      </c>
    </row>
    <row r="258" spans="1:13" s="63" customFormat="1" ht="16.5" customHeight="1" x14ac:dyDescent="0.2">
      <c r="A258" s="89">
        <f t="shared" si="30"/>
        <v>243</v>
      </c>
      <c r="B258" s="90">
        <f t="shared" si="31"/>
        <v>35.25817360394791</v>
      </c>
      <c r="C258" s="100">
        <v>27.82</v>
      </c>
      <c r="D258" s="101">
        <v>39420</v>
      </c>
      <c r="E258" s="102">
        <v>23508</v>
      </c>
      <c r="F258" s="103">
        <f t="shared" si="24"/>
        <v>13416.463521724592</v>
      </c>
      <c r="G258" s="104">
        <f t="shared" si="24"/>
        <v>10140.043134435657</v>
      </c>
      <c r="H258" s="96">
        <f t="shared" si="25"/>
        <v>7962.0992497821644</v>
      </c>
      <c r="I258" s="104">
        <f t="shared" si="26"/>
        <v>471.13013312320504</v>
      </c>
      <c r="J258" s="96">
        <v>305</v>
      </c>
      <c r="K258" s="98">
        <f t="shared" si="27"/>
        <v>32294.736039065621</v>
      </c>
      <c r="L258" s="108">
        <f t="shared" si="28"/>
        <v>6.8920000000000003</v>
      </c>
      <c r="M258" s="108">
        <f t="shared" si="29"/>
        <v>8.7347000000000001</v>
      </c>
    </row>
    <row r="259" spans="1:13" s="63" customFormat="1" ht="16.5" customHeight="1" x14ac:dyDescent="0.2">
      <c r="A259" s="89">
        <f t="shared" si="30"/>
        <v>244</v>
      </c>
      <c r="B259" s="90">
        <f t="shared" si="31"/>
        <v>35.298995016557292</v>
      </c>
      <c r="C259" s="100">
        <v>27.82</v>
      </c>
      <c r="D259" s="101">
        <v>39420</v>
      </c>
      <c r="E259" s="102">
        <v>23508</v>
      </c>
      <c r="F259" s="103">
        <f t="shared" si="24"/>
        <v>13400.948094361229</v>
      </c>
      <c r="G259" s="104">
        <f t="shared" si="24"/>
        <v>10140.043134435657</v>
      </c>
      <c r="H259" s="96">
        <f t="shared" si="25"/>
        <v>7956.8550353333458</v>
      </c>
      <c r="I259" s="104">
        <f t="shared" si="26"/>
        <v>470.81982457593767</v>
      </c>
      <c r="J259" s="96">
        <v>305</v>
      </c>
      <c r="K259" s="98">
        <f t="shared" si="27"/>
        <v>32273.666088706166</v>
      </c>
      <c r="L259" s="108">
        <f t="shared" si="28"/>
        <v>6.9123999999999999</v>
      </c>
      <c r="M259" s="108">
        <f t="shared" si="29"/>
        <v>8.7706999999999997</v>
      </c>
    </row>
    <row r="260" spans="1:13" s="63" customFormat="1" ht="16.5" customHeight="1" x14ac:dyDescent="0.2">
      <c r="A260" s="89">
        <f t="shared" si="30"/>
        <v>245</v>
      </c>
      <c r="B260" s="90">
        <f t="shared" si="31"/>
        <v>35.33964946995745</v>
      </c>
      <c r="C260" s="100">
        <v>27.82</v>
      </c>
      <c r="D260" s="101">
        <v>39420</v>
      </c>
      <c r="E260" s="102">
        <v>23508</v>
      </c>
      <c r="F260" s="103">
        <f t="shared" si="24"/>
        <v>13385.531749604237</v>
      </c>
      <c r="G260" s="104">
        <f t="shared" si="24"/>
        <v>10140.043134435657</v>
      </c>
      <c r="H260" s="96">
        <f t="shared" si="25"/>
        <v>7951.6443108054837</v>
      </c>
      <c r="I260" s="104">
        <f t="shared" si="26"/>
        <v>470.5114976807979</v>
      </c>
      <c r="J260" s="96">
        <v>305</v>
      </c>
      <c r="K260" s="98">
        <f t="shared" si="27"/>
        <v>32252.730692526176</v>
      </c>
      <c r="L260" s="108">
        <f t="shared" si="28"/>
        <v>6.9326999999999996</v>
      </c>
      <c r="M260" s="108">
        <f t="shared" si="29"/>
        <v>8.8065999999999995</v>
      </c>
    </row>
    <row r="261" spans="1:13" s="63" customFormat="1" ht="16.5" customHeight="1" x14ac:dyDescent="0.2">
      <c r="A261" s="89">
        <f t="shared" si="30"/>
        <v>246</v>
      </c>
      <c r="B261" s="90">
        <f t="shared" si="31"/>
        <v>35.380138324310543</v>
      </c>
      <c r="C261" s="100">
        <v>27.82</v>
      </c>
      <c r="D261" s="101">
        <v>39420</v>
      </c>
      <c r="E261" s="102">
        <v>23508</v>
      </c>
      <c r="F261" s="103">
        <f t="shared" si="24"/>
        <v>13370.213413636171</v>
      </c>
      <c r="G261" s="104">
        <f t="shared" si="24"/>
        <v>10140.043134435657</v>
      </c>
      <c r="H261" s="96">
        <f t="shared" si="25"/>
        <v>7946.4667132482764</v>
      </c>
      <c r="I261" s="104">
        <f t="shared" si="26"/>
        <v>470.20513096143651</v>
      </c>
      <c r="J261" s="96">
        <v>305</v>
      </c>
      <c r="K261" s="98">
        <f t="shared" si="27"/>
        <v>32231.928392281538</v>
      </c>
      <c r="L261" s="108">
        <f t="shared" si="28"/>
        <v>6.9531000000000001</v>
      </c>
      <c r="M261" s="108">
        <f t="shared" si="29"/>
        <v>8.8425999999999991</v>
      </c>
    </row>
    <row r="262" spans="1:13" s="63" customFormat="1" ht="16.5" customHeight="1" x14ac:dyDescent="0.2">
      <c r="A262" s="89">
        <f t="shared" si="30"/>
        <v>247</v>
      </c>
      <c r="B262" s="90">
        <f t="shared" si="31"/>
        <v>35.42046292322496</v>
      </c>
      <c r="C262" s="100">
        <v>27.82</v>
      </c>
      <c r="D262" s="101">
        <v>39420</v>
      </c>
      <c r="E262" s="102">
        <v>23508</v>
      </c>
      <c r="F262" s="103">
        <f t="shared" si="24"/>
        <v>13354.992028910805</v>
      </c>
      <c r="G262" s="104">
        <f t="shared" si="24"/>
        <v>10140.043134435657</v>
      </c>
      <c r="H262" s="96">
        <f t="shared" si="25"/>
        <v>7941.3218852111022</v>
      </c>
      <c r="I262" s="104">
        <f t="shared" si="26"/>
        <v>469.90070326692921</v>
      </c>
      <c r="J262" s="96">
        <v>305</v>
      </c>
      <c r="K262" s="98">
        <f t="shared" si="27"/>
        <v>32211.257751824491</v>
      </c>
      <c r="L262" s="108">
        <f t="shared" si="28"/>
        <v>6.9733999999999998</v>
      </c>
      <c r="M262" s="108">
        <f t="shared" si="29"/>
        <v>8.8785000000000007</v>
      </c>
    </row>
    <row r="263" spans="1:13" s="63" customFormat="1" ht="16.5" customHeight="1" x14ac:dyDescent="0.2">
      <c r="A263" s="89">
        <f t="shared" si="30"/>
        <v>248</v>
      </c>
      <c r="B263" s="90">
        <f t="shared" si="31"/>
        <v>35.460624594022789</v>
      </c>
      <c r="C263" s="100">
        <v>27.82</v>
      </c>
      <c r="D263" s="101">
        <v>39420</v>
      </c>
      <c r="E263" s="102">
        <v>23508</v>
      </c>
      <c r="F263" s="103">
        <f t="shared" si="24"/>
        <v>13339.866553837724</v>
      </c>
      <c r="G263" s="104">
        <f t="shared" si="24"/>
        <v>10140.043134435657</v>
      </c>
      <c r="H263" s="96">
        <f t="shared" si="25"/>
        <v>7936.2094746364019</v>
      </c>
      <c r="I263" s="104">
        <f t="shared" si="26"/>
        <v>469.59819376546761</v>
      </c>
      <c r="J263" s="96">
        <v>305</v>
      </c>
      <c r="K263" s="98">
        <f t="shared" si="27"/>
        <v>32190.71735667525</v>
      </c>
      <c r="L263" s="108">
        <f t="shared" si="28"/>
        <v>6.9936999999999996</v>
      </c>
      <c r="M263" s="108">
        <f t="shared" si="29"/>
        <v>8.9145000000000003</v>
      </c>
    </row>
    <row r="264" spans="1:13" s="63" customFormat="1" ht="16.5" customHeight="1" x14ac:dyDescent="0.2">
      <c r="A264" s="89">
        <f t="shared" si="30"/>
        <v>249</v>
      </c>
      <c r="B264" s="90">
        <f t="shared" si="31"/>
        <v>35.500624648002052</v>
      </c>
      <c r="C264" s="100">
        <v>27.82</v>
      </c>
      <c r="D264" s="101">
        <v>39420</v>
      </c>
      <c r="E264" s="102">
        <v>23508</v>
      </c>
      <c r="F264" s="103">
        <f t="shared" si="24"/>
        <v>13324.835962474321</v>
      </c>
      <c r="G264" s="104">
        <f t="shared" si="24"/>
        <v>10140.043134435657</v>
      </c>
      <c r="H264" s="96">
        <f t="shared" si="25"/>
        <v>7931.1291347555725</v>
      </c>
      <c r="I264" s="104">
        <f t="shared" si="26"/>
        <v>469.29758193819958</v>
      </c>
      <c r="J264" s="96">
        <v>305</v>
      </c>
      <c r="K264" s="98">
        <f t="shared" si="27"/>
        <v>32170.305813603754</v>
      </c>
      <c r="L264" s="108">
        <f t="shared" si="28"/>
        <v>7.0140000000000002</v>
      </c>
      <c r="M264" s="108">
        <f t="shared" si="29"/>
        <v>8.9504000000000001</v>
      </c>
    </row>
    <row r="265" spans="1:13" s="63" customFormat="1" ht="16.5" customHeight="1" x14ac:dyDescent="0.2">
      <c r="A265" s="105">
        <f t="shared" si="30"/>
        <v>250</v>
      </c>
      <c r="B265" s="90">
        <f t="shared" si="31"/>
        <v>35.540464380693585</v>
      </c>
      <c r="C265" s="100">
        <v>27.82</v>
      </c>
      <c r="D265" s="101">
        <v>39420</v>
      </c>
      <c r="E265" s="102">
        <v>23508</v>
      </c>
      <c r="F265" s="103">
        <f t="shared" si="24"/>
        <v>13309.899244225027</v>
      </c>
      <c r="G265" s="104">
        <f t="shared" si="24"/>
        <v>10140.043134435657</v>
      </c>
      <c r="H265" s="96">
        <f t="shared" si="25"/>
        <v>7926.0805239873107</v>
      </c>
      <c r="I265" s="104">
        <f t="shared" si="26"/>
        <v>468.99884757321371</v>
      </c>
      <c r="J265" s="96">
        <v>305</v>
      </c>
      <c r="K265" s="98">
        <f t="shared" si="27"/>
        <v>32150.021750221211</v>
      </c>
      <c r="L265" s="108">
        <f t="shared" si="28"/>
        <v>7.0342000000000002</v>
      </c>
      <c r="M265" s="108">
        <f t="shared" si="29"/>
        <v>8.9863</v>
      </c>
    </row>
    <row r="266" spans="1:13" s="63" customFormat="1" ht="16.5" customHeight="1" x14ac:dyDescent="0.2">
      <c r="A266" s="89">
        <f t="shared" si="30"/>
        <v>251</v>
      </c>
      <c r="B266" s="90">
        <f t="shared" si="31"/>
        <v>35.580145072112792</v>
      </c>
      <c r="C266" s="100">
        <v>27.82</v>
      </c>
      <c r="D266" s="101">
        <v>39420</v>
      </c>
      <c r="E266" s="102">
        <v>23508</v>
      </c>
      <c r="F266" s="103">
        <f t="shared" si="24"/>
        <v>13295.05540354758</v>
      </c>
      <c r="G266" s="104">
        <f t="shared" si="24"/>
        <v>10140.043134435657</v>
      </c>
      <c r="H266" s="96">
        <f t="shared" si="25"/>
        <v>7921.0633058383328</v>
      </c>
      <c r="I266" s="104">
        <f t="shared" si="26"/>
        <v>468.70197075966468</v>
      </c>
      <c r="J266" s="96">
        <v>305</v>
      </c>
      <c r="K266" s="98">
        <f t="shared" si="27"/>
        <v>32129.863814581233</v>
      </c>
      <c r="L266" s="108">
        <f t="shared" si="28"/>
        <v>7.0545</v>
      </c>
      <c r="M266" s="108">
        <f t="shared" si="29"/>
        <v>9.0222999999999995</v>
      </c>
    </row>
    <row r="267" spans="1:13" s="63" customFormat="1" ht="16.5" customHeight="1" x14ac:dyDescent="0.2">
      <c r="A267" s="89">
        <f t="shared" si="30"/>
        <v>252</v>
      </c>
      <c r="B267" s="90">
        <f t="shared" si="31"/>
        <v>35.619667987006416</v>
      </c>
      <c r="C267" s="100">
        <v>27.82</v>
      </c>
      <c r="D267" s="106">
        <v>39420</v>
      </c>
      <c r="E267" s="107">
        <v>23508</v>
      </c>
      <c r="F267" s="103">
        <f t="shared" si="24"/>
        <v>13280.303459666124</v>
      </c>
      <c r="G267" s="104">
        <f t="shared" si="24"/>
        <v>10140.043134435657</v>
      </c>
      <c r="H267" s="96">
        <f t="shared" si="25"/>
        <v>7916.0771488064001</v>
      </c>
      <c r="I267" s="104">
        <f t="shared" si="26"/>
        <v>468.40693188203556</v>
      </c>
      <c r="J267" s="96">
        <v>305</v>
      </c>
      <c r="K267" s="98">
        <f t="shared" si="27"/>
        <v>32109.830674790213</v>
      </c>
      <c r="L267" s="108">
        <f t="shared" si="28"/>
        <v>7.0747</v>
      </c>
      <c r="M267" s="108">
        <f t="shared" si="29"/>
        <v>9.0581999999999994</v>
      </c>
    </row>
    <row r="268" spans="1:13" s="63" customFormat="1" ht="16.5" customHeight="1" x14ac:dyDescent="0.2">
      <c r="A268" s="89">
        <f t="shared" si="30"/>
        <v>253</v>
      </c>
      <c r="B268" s="90">
        <f t="shared" si="31"/>
        <v>35.659034375094407</v>
      </c>
      <c r="C268" s="100">
        <v>27.82</v>
      </c>
      <c r="D268" s="101">
        <v>39420</v>
      </c>
      <c r="E268" s="102">
        <v>23508</v>
      </c>
      <c r="F268" s="103">
        <f t="shared" si="24"/>
        <v>13265.642446290938</v>
      </c>
      <c r="G268" s="104">
        <f t="shared" si="24"/>
        <v>10140.043134435657</v>
      </c>
      <c r="H268" s="96">
        <f t="shared" si="25"/>
        <v>7911.1217262855889</v>
      </c>
      <c r="I268" s="104">
        <f t="shared" si="26"/>
        <v>468.11371161453195</v>
      </c>
      <c r="J268" s="96">
        <v>305</v>
      </c>
      <c r="K268" s="98">
        <f t="shared" si="27"/>
        <v>32089.921018626719</v>
      </c>
      <c r="L268" s="108">
        <f t="shared" si="28"/>
        <v>7.0949999999999998</v>
      </c>
      <c r="M268" s="108">
        <f t="shared" si="29"/>
        <v>9.0942000000000007</v>
      </c>
    </row>
    <row r="269" spans="1:13" s="63" customFormat="1" ht="16.5" customHeight="1" x14ac:dyDescent="0.2">
      <c r="A269" s="89">
        <f t="shared" si="30"/>
        <v>254</v>
      </c>
      <c r="B269" s="90">
        <f t="shared" si="31"/>
        <v>35.698245471307118</v>
      </c>
      <c r="C269" s="100">
        <v>27.82</v>
      </c>
      <c r="D269" s="101">
        <v>39420</v>
      </c>
      <c r="E269" s="102">
        <v>23508</v>
      </c>
      <c r="F269" s="103">
        <f t="shared" si="24"/>
        <v>13251.071411344612</v>
      </c>
      <c r="G269" s="104">
        <f t="shared" si="24"/>
        <v>10140.043134435657</v>
      </c>
      <c r="H269" s="96">
        <f t="shared" si="25"/>
        <v>7906.1967164737307</v>
      </c>
      <c r="I269" s="104">
        <f t="shared" si="26"/>
        <v>467.82229091560544</v>
      </c>
      <c r="J269" s="96">
        <v>305</v>
      </c>
      <c r="K269" s="98">
        <f t="shared" si="27"/>
        <v>32070.133553169606</v>
      </c>
      <c r="L269" s="108">
        <f t="shared" si="28"/>
        <v>7.1151999999999997</v>
      </c>
      <c r="M269" s="108">
        <f t="shared" si="29"/>
        <v>9.1301000000000005</v>
      </c>
    </row>
    <row r="270" spans="1:13" s="63" customFormat="1" ht="16.5" customHeight="1" x14ac:dyDescent="0.2">
      <c r="A270" s="89">
        <f t="shared" si="30"/>
        <v>255</v>
      </c>
      <c r="B270" s="90">
        <f t="shared" si="31"/>
        <v>35.737302496017612</v>
      </c>
      <c r="C270" s="100">
        <v>27.82</v>
      </c>
      <c r="D270" s="101">
        <v>39420</v>
      </c>
      <c r="E270" s="102">
        <v>23508</v>
      </c>
      <c r="F270" s="103">
        <f t="shared" si="24"/>
        <v>13236.589416694591</v>
      </c>
      <c r="G270" s="104">
        <f t="shared" si="24"/>
        <v>10140.043134435657</v>
      </c>
      <c r="H270" s="96">
        <f t="shared" si="25"/>
        <v>7901.3018022820233</v>
      </c>
      <c r="I270" s="104">
        <f t="shared" si="26"/>
        <v>467.53265102260502</v>
      </c>
      <c r="J270" s="96">
        <v>305</v>
      </c>
      <c r="K270" s="98">
        <f t="shared" si="27"/>
        <v>32050.467004434879</v>
      </c>
      <c r="L270" s="108">
        <f t="shared" si="28"/>
        <v>7.1353999999999997</v>
      </c>
      <c r="M270" s="108">
        <f t="shared" si="29"/>
        <v>9.1661000000000001</v>
      </c>
    </row>
    <row r="271" spans="1:13" s="63" customFormat="1" ht="16.5" customHeight="1" x14ac:dyDescent="0.2">
      <c r="A271" s="89">
        <f t="shared" si="30"/>
        <v>256</v>
      </c>
      <c r="B271" s="90">
        <f t="shared" si="31"/>
        <v>35.776206655269711</v>
      </c>
      <c r="C271" s="100">
        <v>27.82</v>
      </c>
      <c r="D271" s="101">
        <v>39420</v>
      </c>
      <c r="E271" s="102">
        <v>23508</v>
      </c>
      <c r="F271" s="103">
        <f t="shared" si="24"/>
        <v>13222.195537891741</v>
      </c>
      <c r="G271" s="104">
        <f t="shared" si="24"/>
        <v>10140.043134435657</v>
      </c>
      <c r="H271" s="96">
        <f t="shared" si="25"/>
        <v>7896.436671246659</v>
      </c>
      <c r="I271" s="104">
        <f t="shared" si="26"/>
        <v>467.24477344654792</v>
      </c>
      <c r="J271" s="96">
        <v>305</v>
      </c>
      <c r="K271" s="98">
        <f t="shared" si="27"/>
        <v>32030.920117020603</v>
      </c>
      <c r="L271" s="108">
        <f t="shared" si="28"/>
        <v>7.1555999999999997</v>
      </c>
      <c r="M271" s="108">
        <f t="shared" si="29"/>
        <v>9.202</v>
      </c>
    </row>
    <row r="272" spans="1:13" s="63" customFormat="1" ht="16.5" customHeight="1" x14ac:dyDescent="0.2">
      <c r="A272" s="89">
        <f t="shared" si="30"/>
        <v>257</v>
      </c>
      <c r="B272" s="90">
        <f t="shared" si="31"/>
        <v>35.814959141001353</v>
      </c>
      <c r="C272" s="100">
        <v>27.82</v>
      </c>
      <c r="D272" s="101">
        <v>39420</v>
      </c>
      <c r="E272" s="102">
        <v>23508</v>
      </c>
      <c r="F272" s="103">
        <f t="shared" si="24"/>
        <v>13207.888863914932</v>
      </c>
      <c r="G272" s="104">
        <f t="shared" si="24"/>
        <v>10140.043134435657</v>
      </c>
      <c r="H272" s="96">
        <f t="shared" si="25"/>
        <v>7891.6010154424985</v>
      </c>
      <c r="I272" s="104">
        <f t="shared" si="26"/>
        <v>466.95863996701178</v>
      </c>
      <c r="J272" s="96">
        <v>305</v>
      </c>
      <c r="K272" s="98">
        <f t="shared" si="27"/>
        <v>32011.491653760098</v>
      </c>
      <c r="L272" s="108">
        <f t="shared" si="28"/>
        <v>7.1757999999999997</v>
      </c>
      <c r="M272" s="108">
        <f t="shared" si="29"/>
        <v>9.2379999999999995</v>
      </c>
    </row>
    <row r="273" spans="1:13" s="63" customFormat="1" ht="16.5" customHeight="1" x14ac:dyDescent="0.2">
      <c r="A273" s="89">
        <f t="shared" si="30"/>
        <v>258</v>
      </c>
      <c r="B273" s="90">
        <f t="shared" si="31"/>
        <v>35.853561131263731</v>
      </c>
      <c r="C273" s="100">
        <v>27.82</v>
      </c>
      <c r="D273" s="101">
        <v>39420</v>
      </c>
      <c r="E273" s="102">
        <v>23508</v>
      </c>
      <c r="F273" s="103">
        <f t="shared" ref="F273:G336" si="32">12*(1/B273*D273)</f>
        <v>13193.668496921404</v>
      </c>
      <c r="G273" s="104">
        <f t="shared" si="32"/>
        <v>10140.043134435657</v>
      </c>
      <c r="H273" s="96">
        <f t="shared" si="25"/>
        <v>7886.7945313986847</v>
      </c>
      <c r="I273" s="104">
        <f t="shared" si="26"/>
        <v>466.67423262714118</v>
      </c>
      <c r="J273" s="96">
        <v>305</v>
      </c>
      <c r="K273" s="98">
        <f t="shared" si="27"/>
        <v>31992.180395382886</v>
      </c>
      <c r="L273" s="108">
        <f t="shared" si="28"/>
        <v>7.1959</v>
      </c>
      <c r="M273" s="108">
        <f t="shared" si="29"/>
        <v>9.2738999999999994</v>
      </c>
    </row>
    <row r="274" spans="1:13" s="63" customFormat="1" ht="16.5" customHeight="1" x14ac:dyDescent="0.2">
      <c r="A274" s="89">
        <f t="shared" si="30"/>
        <v>259</v>
      </c>
      <c r="B274" s="90">
        <f t="shared" si="31"/>
        <v>35.892013790436266</v>
      </c>
      <c r="C274" s="100">
        <v>27.82</v>
      </c>
      <c r="D274" s="101">
        <v>39420</v>
      </c>
      <c r="E274" s="102">
        <v>23508</v>
      </c>
      <c r="F274" s="103">
        <f t="shared" si="32"/>
        <v>13179.533552002746</v>
      </c>
      <c r="G274" s="104">
        <f t="shared" si="32"/>
        <v>10140.043134435657</v>
      </c>
      <c r="H274" s="96">
        <f t="shared" ref="H274:H337" si="33">(F274+G274)*33.8%</f>
        <v>7882.016920016179</v>
      </c>
      <c r="I274" s="104">
        <f t="shared" ref="I274:I337" si="34">(F274+G274)*2%</f>
        <v>466.39153372876808</v>
      </c>
      <c r="J274" s="96">
        <v>305</v>
      </c>
      <c r="K274" s="98">
        <f t="shared" ref="K274:K337" si="35">SUM(F274:J274)</f>
        <v>31972.985140183351</v>
      </c>
      <c r="L274" s="108">
        <f t="shared" ref="L274:L337" si="36">ROUND(A274/B274,4)</f>
        <v>7.2161</v>
      </c>
      <c r="M274" s="108">
        <f t="shared" ref="M274:M337" si="37">ROUND(A274/C274,4)</f>
        <v>9.3097999999999992</v>
      </c>
    </row>
    <row r="275" spans="1:13" s="63" customFormat="1" ht="16.5" customHeight="1" x14ac:dyDescent="0.2">
      <c r="A275" s="105">
        <f t="shared" si="30"/>
        <v>260</v>
      </c>
      <c r="B275" s="90">
        <f t="shared" si="31"/>
        <v>35.930318269437201</v>
      </c>
      <c r="C275" s="100">
        <v>27.82</v>
      </c>
      <c r="D275" s="101">
        <v>39420</v>
      </c>
      <c r="E275" s="102">
        <v>23508</v>
      </c>
      <c r="F275" s="103">
        <f t="shared" si="32"/>
        <v>13165.48315694643</v>
      </c>
      <c r="G275" s="104">
        <f t="shared" si="32"/>
        <v>10140.043134435657</v>
      </c>
      <c r="H275" s="96">
        <f t="shared" si="33"/>
        <v>7877.2678864871441</v>
      </c>
      <c r="I275" s="104">
        <f t="shared" si="34"/>
        <v>466.11052582764171</v>
      </c>
      <c r="J275" s="96">
        <v>305</v>
      </c>
      <c r="K275" s="98">
        <f t="shared" si="35"/>
        <v>31953.90470369687</v>
      </c>
      <c r="L275" s="108">
        <f t="shared" si="36"/>
        <v>7.2362000000000002</v>
      </c>
      <c r="M275" s="108">
        <f t="shared" si="37"/>
        <v>9.3458000000000006</v>
      </c>
    </row>
    <row r="276" spans="1:13" s="63" customFormat="1" ht="16.5" customHeight="1" x14ac:dyDescent="0.2">
      <c r="A276" s="89">
        <f t="shared" si="30"/>
        <v>261</v>
      </c>
      <c r="B276" s="90">
        <f t="shared" si="31"/>
        <v>35.968475705930437</v>
      </c>
      <c r="C276" s="100">
        <v>27.82</v>
      </c>
      <c r="D276" s="101">
        <v>39420</v>
      </c>
      <c r="E276" s="102">
        <v>23508</v>
      </c>
      <c r="F276" s="103">
        <f t="shared" si="32"/>
        <v>13151.516452002601</v>
      </c>
      <c r="G276" s="104">
        <f t="shared" si="32"/>
        <v>10140.043134435657</v>
      </c>
      <c r="H276" s="96">
        <f t="shared" si="33"/>
        <v>7872.5471402161293</v>
      </c>
      <c r="I276" s="104">
        <f t="shared" si="34"/>
        <v>465.83119172876513</v>
      </c>
      <c r="J276" s="96">
        <v>305</v>
      </c>
      <c r="K276" s="98">
        <f t="shared" si="35"/>
        <v>31934.937918383148</v>
      </c>
      <c r="L276" s="108">
        <f t="shared" si="36"/>
        <v>7.2564000000000002</v>
      </c>
      <c r="M276" s="108">
        <f t="shared" si="37"/>
        <v>9.3817000000000004</v>
      </c>
    </row>
    <row r="277" spans="1:13" s="63" customFormat="1" ht="16.5" customHeight="1" x14ac:dyDescent="0.2">
      <c r="A277" s="89">
        <f t="shared" si="30"/>
        <v>262</v>
      </c>
      <c r="B277" s="90">
        <f t="shared" si="31"/>
        <v>36.006487224528165</v>
      </c>
      <c r="C277" s="100">
        <v>27.82</v>
      </c>
      <c r="D277" s="101">
        <v>39420</v>
      </c>
      <c r="E277" s="102">
        <v>23508</v>
      </c>
      <c r="F277" s="103">
        <f t="shared" si="32"/>
        <v>13137.632589656176</v>
      </c>
      <c r="G277" s="104">
        <f t="shared" si="32"/>
        <v>10140.043134435657</v>
      </c>
      <c r="H277" s="96">
        <f t="shared" si="33"/>
        <v>7867.854394743038</v>
      </c>
      <c r="I277" s="104">
        <f t="shared" si="34"/>
        <v>465.5535144818366</v>
      </c>
      <c r="J277" s="96">
        <v>305</v>
      </c>
      <c r="K277" s="98">
        <f t="shared" si="35"/>
        <v>31916.083633316703</v>
      </c>
      <c r="L277" s="108">
        <f t="shared" si="36"/>
        <v>7.2765000000000004</v>
      </c>
      <c r="M277" s="108">
        <f t="shared" si="37"/>
        <v>9.4177</v>
      </c>
    </row>
    <row r="278" spans="1:13" s="63" customFormat="1" ht="16.5" customHeight="1" x14ac:dyDescent="0.2">
      <c r="A278" s="89">
        <f t="shared" si="30"/>
        <v>263</v>
      </c>
      <c r="B278" s="90">
        <f t="shared" si="31"/>
        <v>36.044353936989843</v>
      </c>
      <c r="C278" s="100">
        <v>27.82</v>
      </c>
      <c r="D278" s="101">
        <v>39420</v>
      </c>
      <c r="E278" s="102">
        <v>23508</v>
      </c>
      <c r="F278" s="103">
        <f t="shared" si="32"/>
        <v>13123.830734403913</v>
      </c>
      <c r="G278" s="104">
        <f t="shared" si="32"/>
        <v>10140.043134435657</v>
      </c>
      <c r="H278" s="96">
        <f t="shared" si="33"/>
        <v>7863.1893676677728</v>
      </c>
      <c r="I278" s="104">
        <f t="shared" si="34"/>
        <v>465.27747737679135</v>
      </c>
      <c r="J278" s="96">
        <v>305</v>
      </c>
      <c r="K278" s="98">
        <f t="shared" si="35"/>
        <v>31897.340713884132</v>
      </c>
      <c r="L278" s="108">
        <f t="shared" si="36"/>
        <v>7.2965999999999998</v>
      </c>
      <c r="M278" s="108">
        <f t="shared" si="37"/>
        <v>9.4535999999999998</v>
      </c>
    </row>
    <row r="279" spans="1:13" s="63" customFormat="1" ht="16.5" customHeight="1" x14ac:dyDescent="0.2">
      <c r="A279" s="89">
        <f t="shared" ref="A279:A342" si="38">+A278+1</f>
        <v>264</v>
      </c>
      <c r="B279" s="90">
        <f t="shared" si="31"/>
        <v>36.082076942417245</v>
      </c>
      <c r="C279" s="100">
        <v>27.82</v>
      </c>
      <c r="D279" s="101">
        <v>39420</v>
      </c>
      <c r="E279" s="102">
        <v>23508</v>
      </c>
      <c r="F279" s="103">
        <f t="shared" si="32"/>
        <v>13110.110062536485</v>
      </c>
      <c r="G279" s="104">
        <f t="shared" si="32"/>
        <v>10140.043134435657</v>
      </c>
      <c r="H279" s="96">
        <f t="shared" si="33"/>
        <v>7858.5517805765821</v>
      </c>
      <c r="I279" s="104">
        <f t="shared" si="34"/>
        <v>465.00306393944282</v>
      </c>
      <c r="J279" s="96">
        <v>305</v>
      </c>
      <c r="K279" s="98">
        <f t="shared" si="35"/>
        <v>31878.708041488164</v>
      </c>
      <c r="L279" s="108">
        <f t="shared" si="36"/>
        <v>7.3167</v>
      </c>
      <c r="M279" s="108">
        <f t="shared" si="37"/>
        <v>9.4895999999999994</v>
      </c>
    </row>
    <row r="280" spans="1:13" s="63" customFormat="1" ht="16.5" customHeight="1" x14ac:dyDescent="0.2">
      <c r="A280" s="89">
        <f t="shared" si="38"/>
        <v>265</v>
      </c>
      <c r="B280" s="90">
        <f t="shared" si="31"/>
        <v>36.119657327445907</v>
      </c>
      <c r="C280" s="100">
        <v>27.82</v>
      </c>
      <c r="D280" s="101">
        <v>39420</v>
      </c>
      <c r="E280" s="102">
        <v>23508</v>
      </c>
      <c r="F280" s="103">
        <f t="shared" si="32"/>
        <v>13096.469761925331</v>
      </c>
      <c r="G280" s="104">
        <f t="shared" si="32"/>
        <v>10140.043134435657</v>
      </c>
      <c r="H280" s="96">
        <f t="shared" si="33"/>
        <v>7853.9413589700134</v>
      </c>
      <c r="I280" s="104">
        <f t="shared" si="34"/>
        <v>464.73025792721978</v>
      </c>
      <c r="J280" s="96">
        <v>305</v>
      </c>
      <c r="K280" s="98">
        <f t="shared" si="35"/>
        <v>31860.18451325822</v>
      </c>
      <c r="L280" s="108">
        <f t="shared" si="36"/>
        <v>7.3367000000000004</v>
      </c>
      <c r="M280" s="108">
        <f t="shared" si="37"/>
        <v>9.5254999999999992</v>
      </c>
    </row>
    <row r="281" spans="1:13" s="63" customFormat="1" ht="16.5" customHeight="1" x14ac:dyDescent="0.2">
      <c r="A281" s="89">
        <f t="shared" si="38"/>
        <v>266</v>
      </c>
      <c r="B281" s="90">
        <f t="shared" si="31"/>
        <v>36.15709616643295</v>
      </c>
      <c r="C281" s="100">
        <v>27.82</v>
      </c>
      <c r="D281" s="101">
        <v>39420</v>
      </c>
      <c r="E281" s="102">
        <v>23508</v>
      </c>
      <c r="F281" s="103">
        <f t="shared" si="32"/>
        <v>13082.909031814193</v>
      </c>
      <c r="G281" s="104">
        <f t="shared" si="32"/>
        <v>10140.043134435657</v>
      </c>
      <c r="H281" s="96">
        <f t="shared" si="33"/>
        <v>7849.3578321924488</v>
      </c>
      <c r="I281" s="104">
        <f t="shared" si="34"/>
        <v>464.45904332499703</v>
      </c>
      <c r="J281" s="96">
        <v>305</v>
      </c>
      <c r="K281" s="98">
        <f t="shared" si="35"/>
        <v>31841.7690417673</v>
      </c>
      <c r="L281" s="108">
        <f t="shared" si="36"/>
        <v>7.3567999999999998</v>
      </c>
      <c r="M281" s="108">
        <f t="shared" si="37"/>
        <v>9.5615000000000006</v>
      </c>
    </row>
    <row r="282" spans="1:13" s="63" customFormat="1" ht="16.5" customHeight="1" x14ac:dyDescent="0.2">
      <c r="A282" s="89">
        <f t="shared" si="38"/>
        <v>267</v>
      </c>
      <c r="B282" s="90">
        <f t="shared" si="31"/>
        <v>36.194394521641343</v>
      </c>
      <c r="C282" s="100">
        <v>27.82</v>
      </c>
      <c r="D282" s="101">
        <v>39420</v>
      </c>
      <c r="E282" s="102">
        <v>23508</v>
      </c>
      <c r="F282" s="103">
        <f t="shared" si="32"/>
        <v>13069.427082615237</v>
      </c>
      <c r="G282" s="104">
        <f t="shared" si="32"/>
        <v>10140.043134435657</v>
      </c>
      <c r="H282" s="96">
        <f t="shared" si="33"/>
        <v>7844.8009333632017</v>
      </c>
      <c r="I282" s="104">
        <f t="shared" si="34"/>
        <v>464.18940434101791</v>
      </c>
      <c r="J282" s="96">
        <v>305</v>
      </c>
      <c r="K282" s="98">
        <f t="shared" si="35"/>
        <v>31823.460554755115</v>
      </c>
      <c r="L282" s="108">
        <f t="shared" si="36"/>
        <v>7.3768000000000002</v>
      </c>
      <c r="M282" s="108">
        <f t="shared" si="37"/>
        <v>9.5974000000000004</v>
      </c>
    </row>
    <row r="283" spans="1:13" s="63" customFormat="1" ht="16.5" customHeight="1" x14ac:dyDescent="0.2">
      <c r="A283" s="89">
        <f t="shared" si="38"/>
        <v>268</v>
      </c>
      <c r="B283" s="90">
        <f t="shared" si="31"/>
        <v>36.231553443420779</v>
      </c>
      <c r="C283" s="100">
        <v>27.82</v>
      </c>
      <c r="D283" s="101">
        <v>39420</v>
      </c>
      <c r="E283" s="102">
        <v>23508</v>
      </c>
      <c r="F283" s="103">
        <f t="shared" si="32"/>
        <v>13056.023135709584</v>
      </c>
      <c r="G283" s="104">
        <f t="shared" si="32"/>
        <v>10140.043134435657</v>
      </c>
      <c r="H283" s="96">
        <f t="shared" si="33"/>
        <v>7840.27039930909</v>
      </c>
      <c r="I283" s="104">
        <f t="shared" si="34"/>
        <v>463.92132540290476</v>
      </c>
      <c r="J283" s="96">
        <v>305</v>
      </c>
      <c r="K283" s="98">
        <f t="shared" si="35"/>
        <v>31805.257994857235</v>
      </c>
      <c r="L283" s="108">
        <f t="shared" si="36"/>
        <v>7.3968999999999996</v>
      </c>
      <c r="M283" s="108">
        <f t="shared" si="37"/>
        <v>9.6334</v>
      </c>
    </row>
    <row r="284" spans="1:13" s="63" customFormat="1" ht="16.5" customHeight="1" x14ac:dyDescent="0.2">
      <c r="A284" s="89">
        <f t="shared" si="38"/>
        <v>269</v>
      </c>
      <c r="B284" s="90">
        <f t="shared" si="31"/>
        <v>36.268573970385148</v>
      </c>
      <c r="C284" s="100">
        <v>27.82</v>
      </c>
      <c r="D284" s="101">
        <v>39420</v>
      </c>
      <c r="E284" s="102">
        <v>23508</v>
      </c>
      <c r="F284" s="103">
        <f t="shared" si="32"/>
        <v>13042.696423252193</v>
      </c>
      <c r="G284" s="104">
        <f t="shared" si="32"/>
        <v>10140.043134435657</v>
      </c>
      <c r="H284" s="96">
        <f t="shared" si="33"/>
        <v>7835.7659704984917</v>
      </c>
      <c r="I284" s="104">
        <f t="shared" si="34"/>
        <v>463.65479115375695</v>
      </c>
      <c r="J284" s="96">
        <v>305</v>
      </c>
      <c r="K284" s="98">
        <f t="shared" si="35"/>
        <v>31787.160319340095</v>
      </c>
      <c r="L284" s="108">
        <f t="shared" si="36"/>
        <v>7.4169</v>
      </c>
      <c r="M284" s="108">
        <f t="shared" si="37"/>
        <v>9.6692999999999998</v>
      </c>
    </row>
    <row r="285" spans="1:13" s="63" customFormat="1" ht="16.5" customHeight="1" x14ac:dyDescent="0.2">
      <c r="A285" s="105">
        <f t="shared" si="38"/>
        <v>270</v>
      </c>
      <c r="B285" s="90">
        <f t="shared" si="31"/>
        <v>36.305457129586706</v>
      </c>
      <c r="C285" s="100">
        <v>27.82</v>
      </c>
      <c r="D285" s="101">
        <v>39420</v>
      </c>
      <c r="E285" s="102">
        <v>23508</v>
      </c>
      <c r="F285" s="103">
        <f t="shared" si="32"/>
        <v>13029.446187980971</v>
      </c>
      <c r="G285" s="104">
        <f t="shared" si="32"/>
        <v>10140.043134435657</v>
      </c>
      <c r="H285" s="96">
        <f t="shared" si="33"/>
        <v>7831.2873909768205</v>
      </c>
      <c r="I285" s="104">
        <f t="shared" si="34"/>
        <v>463.38978644833259</v>
      </c>
      <c r="J285" s="96">
        <v>305</v>
      </c>
      <c r="K285" s="98">
        <f t="shared" si="35"/>
        <v>31769.166499841784</v>
      </c>
      <c r="L285" s="108">
        <f t="shared" si="36"/>
        <v>7.4368999999999996</v>
      </c>
      <c r="M285" s="108">
        <f t="shared" si="37"/>
        <v>9.7051999999999996</v>
      </c>
    </row>
    <row r="286" spans="1:13" s="63" customFormat="1" ht="16.5" customHeight="1" x14ac:dyDescent="0.2">
      <c r="A286" s="89">
        <f t="shared" si="38"/>
        <v>271</v>
      </c>
      <c r="B286" s="90">
        <f t="shared" si="31"/>
        <v>36.342203936687092</v>
      </c>
      <c r="C286" s="100">
        <v>27.82</v>
      </c>
      <c r="D286" s="101">
        <v>39420</v>
      </c>
      <c r="E286" s="102">
        <v>23508</v>
      </c>
      <c r="F286" s="103">
        <f t="shared" si="32"/>
        <v>13016.271683029958</v>
      </c>
      <c r="G286" s="104">
        <f t="shared" si="32"/>
        <v>10140.043134435657</v>
      </c>
      <c r="H286" s="96">
        <f t="shared" si="33"/>
        <v>7826.8344083033771</v>
      </c>
      <c r="I286" s="104">
        <f t="shared" si="34"/>
        <v>463.12629634931233</v>
      </c>
      <c r="J286" s="96">
        <v>305</v>
      </c>
      <c r="K286" s="98">
        <f t="shared" si="35"/>
        <v>31751.275522118307</v>
      </c>
      <c r="L286" s="108">
        <f t="shared" si="36"/>
        <v>7.4569000000000001</v>
      </c>
      <c r="M286" s="108">
        <f t="shared" si="37"/>
        <v>9.7411999999999992</v>
      </c>
    </row>
    <row r="287" spans="1:13" s="63" customFormat="1" ht="16.5" customHeight="1" x14ac:dyDescent="0.2">
      <c r="A287" s="89">
        <f t="shared" si="38"/>
        <v>272</v>
      </c>
      <c r="B287" s="90">
        <f t="shared" si="31"/>
        <v>36.378815396125077</v>
      </c>
      <c r="C287" s="100">
        <v>27.82</v>
      </c>
      <c r="D287" s="101">
        <v>39420</v>
      </c>
      <c r="E287" s="102">
        <v>23508</v>
      </c>
      <c r="F287" s="103">
        <f t="shared" si="32"/>
        <v>13003.172171746588</v>
      </c>
      <c r="G287" s="104">
        <f t="shared" si="32"/>
        <v>10140.043134435657</v>
      </c>
      <c r="H287" s="96">
        <f t="shared" si="33"/>
        <v>7822.4067734895989</v>
      </c>
      <c r="I287" s="104">
        <f t="shared" si="34"/>
        <v>462.86430612364495</v>
      </c>
      <c r="J287" s="96">
        <v>305</v>
      </c>
      <c r="K287" s="98">
        <f t="shared" si="35"/>
        <v>31733.486385795488</v>
      </c>
      <c r="L287" s="108">
        <f t="shared" si="36"/>
        <v>7.4768999999999997</v>
      </c>
      <c r="M287" s="108">
        <f t="shared" si="37"/>
        <v>9.7771000000000008</v>
      </c>
    </row>
    <row r="288" spans="1:13" s="63" customFormat="1" ht="16.5" customHeight="1" x14ac:dyDescent="0.2">
      <c r="A288" s="89">
        <f t="shared" si="38"/>
        <v>273</v>
      </c>
      <c r="B288" s="90">
        <f t="shared" si="31"/>
        <v>36.415292501281364</v>
      </c>
      <c r="C288" s="100">
        <v>27.82</v>
      </c>
      <c r="D288" s="101">
        <v>39420</v>
      </c>
      <c r="E288" s="102">
        <v>23508</v>
      </c>
      <c r="F288" s="103">
        <f t="shared" si="32"/>
        <v>12990.1469275128</v>
      </c>
      <c r="G288" s="104">
        <f t="shared" si="32"/>
        <v>10140.043134435657</v>
      </c>
      <c r="H288" s="96">
        <f t="shared" si="33"/>
        <v>7818.0042409385778</v>
      </c>
      <c r="I288" s="104">
        <f t="shared" si="34"/>
        <v>462.6038012389692</v>
      </c>
      <c r="J288" s="96">
        <v>305</v>
      </c>
      <c r="K288" s="98">
        <f t="shared" si="35"/>
        <v>31715.798104126006</v>
      </c>
      <c r="L288" s="108">
        <f t="shared" si="36"/>
        <v>7.4969000000000001</v>
      </c>
      <c r="M288" s="108">
        <f t="shared" si="37"/>
        <v>9.8131000000000004</v>
      </c>
    </row>
    <row r="289" spans="1:13" s="63" customFormat="1" ht="16.5" customHeight="1" x14ac:dyDescent="0.2">
      <c r="A289" s="89">
        <f t="shared" si="38"/>
        <v>274</v>
      </c>
      <c r="B289" s="90">
        <f t="shared" si="31"/>
        <v>36.451636234640283</v>
      </c>
      <c r="C289" s="100">
        <v>27.82</v>
      </c>
      <c r="D289" s="101">
        <v>39420</v>
      </c>
      <c r="E289" s="102">
        <v>23508</v>
      </c>
      <c r="F289" s="103">
        <f t="shared" si="32"/>
        <v>12977.195233569964</v>
      </c>
      <c r="G289" s="104">
        <f t="shared" si="32"/>
        <v>10140.043134435657</v>
      </c>
      <c r="H289" s="96">
        <f t="shared" si="33"/>
        <v>7813.6265683859001</v>
      </c>
      <c r="I289" s="104">
        <f t="shared" si="34"/>
        <v>462.34476736011248</v>
      </c>
      <c r="J289" s="96">
        <v>305</v>
      </c>
      <c r="K289" s="98">
        <f t="shared" si="35"/>
        <v>31698.209703751636</v>
      </c>
      <c r="L289" s="108">
        <f t="shared" si="36"/>
        <v>7.5167999999999999</v>
      </c>
      <c r="M289" s="108">
        <f t="shared" si="37"/>
        <v>9.8490000000000002</v>
      </c>
    </row>
    <row r="290" spans="1:13" s="63" customFormat="1" ht="16.5" customHeight="1" x14ac:dyDescent="0.2">
      <c r="A290" s="89">
        <f t="shared" si="38"/>
        <v>275</v>
      </c>
      <c r="B290" s="90">
        <f t="shared" si="31"/>
        <v>36.487847567948585</v>
      </c>
      <c r="C290" s="100">
        <v>27.82</v>
      </c>
      <c r="D290" s="101">
        <v>39420</v>
      </c>
      <c r="E290" s="102">
        <v>23508</v>
      </c>
      <c r="F290" s="103">
        <f t="shared" si="32"/>
        <v>12964.316382847552</v>
      </c>
      <c r="G290" s="104">
        <f t="shared" si="32"/>
        <v>10140.043134435657</v>
      </c>
      <c r="H290" s="96">
        <f t="shared" si="33"/>
        <v>7809.273516841723</v>
      </c>
      <c r="I290" s="104">
        <f t="shared" si="34"/>
        <v>462.08719034566411</v>
      </c>
      <c r="J290" s="96">
        <v>305</v>
      </c>
      <c r="K290" s="98">
        <f t="shared" si="35"/>
        <v>31680.720224470595</v>
      </c>
      <c r="L290" s="108">
        <f t="shared" si="36"/>
        <v>7.5368000000000004</v>
      </c>
      <c r="M290" s="108">
        <f t="shared" si="37"/>
        <v>9.8849999999999998</v>
      </c>
    </row>
    <row r="291" spans="1:13" s="63" customFormat="1" ht="16.5" customHeight="1" x14ac:dyDescent="0.2">
      <c r="A291" s="89">
        <f t="shared" si="38"/>
        <v>276</v>
      </c>
      <c r="B291" s="90">
        <f t="shared" si="31"/>
        <v>36.523927462371326</v>
      </c>
      <c r="C291" s="100">
        <v>27.82</v>
      </c>
      <c r="D291" s="101">
        <v>39420</v>
      </c>
      <c r="E291" s="102">
        <v>23508</v>
      </c>
      <c r="F291" s="103">
        <f t="shared" si="32"/>
        <v>12951.509677795417</v>
      </c>
      <c r="G291" s="104">
        <f t="shared" si="32"/>
        <v>10140.043134435657</v>
      </c>
      <c r="H291" s="96">
        <f t="shared" si="33"/>
        <v>7804.9448505341015</v>
      </c>
      <c r="I291" s="104">
        <f t="shared" si="34"/>
        <v>461.83105624462144</v>
      </c>
      <c r="J291" s="96">
        <v>305</v>
      </c>
      <c r="K291" s="98">
        <f t="shared" si="35"/>
        <v>31663.328719009794</v>
      </c>
      <c r="L291" s="108">
        <f t="shared" si="36"/>
        <v>7.5567000000000002</v>
      </c>
      <c r="M291" s="108">
        <f t="shared" si="37"/>
        <v>9.9208999999999996</v>
      </c>
    </row>
    <row r="292" spans="1:13" s="63" customFormat="1" ht="16.5" customHeight="1" x14ac:dyDescent="0.2">
      <c r="A292" s="89">
        <f t="shared" si="38"/>
        <v>277</v>
      </c>
      <c r="B292" s="90">
        <f t="shared" si="31"/>
        <v>36.559876868645006</v>
      </c>
      <c r="C292" s="100">
        <v>27.82</v>
      </c>
      <c r="D292" s="101">
        <v>39420</v>
      </c>
      <c r="E292" s="102">
        <v>23508</v>
      </c>
      <c r="F292" s="103">
        <f t="shared" si="32"/>
        <v>12938.774430219573</v>
      </c>
      <c r="G292" s="104">
        <f t="shared" si="32"/>
        <v>10140.043134435657</v>
      </c>
      <c r="H292" s="96">
        <f t="shared" si="33"/>
        <v>7800.6403368534666</v>
      </c>
      <c r="I292" s="104">
        <f t="shared" si="34"/>
        <v>461.57635129310461</v>
      </c>
      <c r="J292" s="96">
        <v>305</v>
      </c>
      <c r="K292" s="98">
        <f t="shared" si="35"/>
        <v>31646.034252801801</v>
      </c>
      <c r="L292" s="108">
        <f t="shared" si="36"/>
        <v>7.5766</v>
      </c>
      <c r="M292" s="108">
        <f t="shared" si="37"/>
        <v>9.9568999999999992</v>
      </c>
    </row>
    <row r="293" spans="1:13" s="63" customFormat="1" ht="16.5" customHeight="1" x14ac:dyDescent="0.2">
      <c r="A293" s="89">
        <f t="shared" si="38"/>
        <v>278</v>
      </c>
      <c r="B293" s="90">
        <f t="shared" si="31"/>
        <v>36.595696727227789</v>
      </c>
      <c r="C293" s="100">
        <v>27.82</v>
      </c>
      <c r="D293" s="101">
        <v>39420</v>
      </c>
      <c r="E293" s="102">
        <v>23508</v>
      </c>
      <c r="F293" s="103">
        <f t="shared" si="32"/>
        <v>12926.109961121481</v>
      </c>
      <c r="G293" s="104">
        <f t="shared" si="32"/>
        <v>10140.043134435657</v>
      </c>
      <c r="H293" s="96">
        <f t="shared" si="33"/>
        <v>7796.3597462983116</v>
      </c>
      <c r="I293" s="104">
        <f t="shared" si="34"/>
        <v>461.32306191114276</v>
      </c>
      <c r="J293" s="96">
        <v>305</v>
      </c>
      <c r="K293" s="98">
        <f t="shared" si="35"/>
        <v>31628.83590376659</v>
      </c>
      <c r="L293" s="108">
        <f t="shared" si="36"/>
        <v>7.5964999999999998</v>
      </c>
      <c r="M293" s="108">
        <f t="shared" si="37"/>
        <v>9.9928000000000008</v>
      </c>
    </row>
    <row r="294" spans="1:13" s="63" customFormat="1" ht="16.5" customHeight="1" x14ac:dyDescent="0.2">
      <c r="A294" s="89">
        <f t="shared" si="38"/>
        <v>279</v>
      </c>
      <c r="B294" s="90">
        <f t="shared" si="31"/>
        <v>36.631387968447235</v>
      </c>
      <c r="C294" s="100">
        <v>27.82</v>
      </c>
      <c r="D294" s="101">
        <v>39420</v>
      </c>
      <c r="E294" s="102">
        <v>23508</v>
      </c>
      <c r="F294" s="103">
        <f t="shared" si="32"/>
        <v>12913.515600540637</v>
      </c>
      <c r="G294" s="104">
        <f t="shared" si="32"/>
        <v>10140.043134435657</v>
      </c>
      <c r="H294" s="96">
        <f t="shared" si="33"/>
        <v>7792.1028524219864</v>
      </c>
      <c r="I294" s="104">
        <f t="shared" si="34"/>
        <v>461.0711746995259</v>
      </c>
      <c r="J294" s="96">
        <v>305</v>
      </c>
      <c r="K294" s="98">
        <f t="shared" si="35"/>
        <v>31611.732762097807</v>
      </c>
      <c r="L294" s="108">
        <f t="shared" si="36"/>
        <v>7.6163999999999996</v>
      </c>
      <c r="M294" s="108">
        <f t="shared" si="37"/>
        <v>10.0288</v>
      </c>
    </row>
    <row r="295" spans="1:13" s="63" customFormat="1" ht="16.5" customHeight="1" x14ac:dyDescent="0.2">
      <c r="A295" s="105">
        <f t="shared" si="38"/>
        <v>280</v>
      </c>
      <c r="B295" s="90">
        <f t="shared" si="31"/>
        <v>36.666951512645198</v>
      </c>
      <c r="C295" s="100">
        <v>27.82</v>
      </c>
      <c r="D295" s="101">
        <v>39420</v>
      </c>
      <c r="E295" s="102">
        <v>23508</v>
      </c>
      <c r="F295" s="103">
        <f t="shared" si="32"/>
        <v>12900.990687400463</v>
      </c>
      <c r="G295" s="104">
        <f t="shared" si="32"/>
        <v>10140.043134435657</v>
      </c>
      <c r="H295" s="96">
        <f t="shared" si="33"/>
        <v>7787.8694317806085</v>
      </c>
      <c r="I295" s="104">
        <f t="shared" si="34"/>
        <v>460.82067643672241</v>
      </c>
      <c r="J295" s="96">
        <v>305</v>
      </c>
      <c r="K295" s="98">
        <f t="shared" si="35"/>
        <v>31594.723930053453</v>
      </c>
      <c r="L295" s="108">
        <f t="shared" si="36"/>
        <v>7.6363000000000003</v>
      </c>
      <c r="M295" s="108">
        <f t="shared" si="37"/>
        <v>10.0647</v>
      </c>
    </row>
    <row r="296" spans="1:13" s="63" customFormat="1" ht="16.5" customHeight="1" x14ac:dyDescent="0.2">
      <c r="A296" s="89">
        <f t="shared" si="38"/>
        <v>281</v>
      </c>
      <c r="B296" s="90">
        <f t="shared" si="31"/>
        <v>36.702388270320291</v>
      </c>
      <c r="C296" s="100">
        <v>27.82</v>
      </c>
      <c r="D296" s="101">
        <v>39420</v>
      </c>
      <c r="E296" s="102">
        <v>23508</v>
      </c>
      <c r="F296" s="103">
        <f t="shared" si="32"/>
        <v>12888.534569357384</v>
      </c>
      <c r="G296" s="104">
        <f t="shared" si="32"/>
        <v>10140.043134435657</v>
      </c>
      <c r="H296" s="96">
        <f t="shared" si="33"/>
        <v>7783.6592638820466</v>
      </c>
      <c r="I296" s="104">
        <f t="shared" si="34"/>
        <v>460.57155407586077</v>
      </c>
      <c r="J296" s="96">
        <v>305</v>
      </c>
      <c r="K296" s="98">
        <f t="shared" si="35"/>
        <v>31577.808521750947</v>
      </c>
      <c r="L296" s="108">
        <f t="shared" si="36"/>
        <v>7.6562000000000001</v>
      </c>
      <c r="M296" s="108">
        <f t="shared" si="37"/>
        <v>10.1006</v>
      </c>
    </row>
    <row r="297" spans="1:13" s="63" customFormat="1" ht="16.5" customHeight="1" x14ac:dyDescent="0.2">
      <c r="A297" s="89">
        <f t="shared" si="38"/>
        <v>282</v>
      </c>
      <c r="B297" s="90">
        <f t="shared" si="31"/>
        <v>36.737699142267715</v>
      </c>
      <c r="C297" s="100">
        <v>27.82</v>
      </c>
      <c r="D297" s="101">
        <v>39420</v>
      </c>
      <c r="E297" s="102">
        <v>23508</v>
      </c>
      <c r="F297" s="103">
        <f t="shared" si="32"/>
        <v>12876.146602653043</v>
      </c>
      <c r="G297" s="104">
        <f t="shared" si="32"/>
        <v>10140.043134435657</v>
      </c>
      <c r="H297" s="96">
        <f t="shared" si="33"/>
        <v>7779.4721311359808</v>
      </c>
      <c r="I297" s="104">
        <f t="shared" si="34"/>
        <v>460.32379474177407</v>
      </c>
      <c r="J297" s="96">
        <v>305</v>
      </c>
      <c r="K297" s="98">
        <f t="shared" si="35"/>
        <v>31560.985662966457</v>
      </c>
      <c r="L297" s="108">
        <f t="shared" si="36"/>
        <v>7.6760000000000002</v>
      </c>
      <c r="M297" s="108">
        <f t="shared" si="37"/>
        <v>10.1366</v>
      </c>
    </row>
    <row r="298" spans="1:13" s="63" customFormat="1" ht="16.5" customHeight="1" x14ac:dyDescent="0.2">
      <c r="A298" s="89">
        <f t="shared" si="38"/>
        <v>283</v>
      </c>
      <c r="B298" s="90">
        <f t="shared" si="31"/>
        <v>36.772885019716647</v>
      </c>
      <c r="C298" s="100">
        <v>27.82</v>
      </c>
      <c r="D298" s="101">
        <v>39420</v>
      </c>
      <c r="E298" s="102">
        <v>23508</v>
      </c>
      <c r="F298" s="103">
        <f t="shared" si="32"/>
        <v>12863.826151969541</v>
      </c>
      <c r="G298" s="104">
        <f t="shared" si="32"/>
        <v>10140.043134435657</v>
      </c>
      <c r="H298" s="96">
        <f t="shared" si="33"/>
        <v>7775.3078188049567</v>
      </c>
      <c r="I298" s="104">
        <f t="shared" si="34"/>
        <v>460.07738572810399</v>
      </c>
      <c r="J298" s="96">
        <v>305</v>
      </c>
      <c r="K298" s="98">
        <f t="shared" si="35"/>
        <v>31544.25449093826</v>
      </c>
      <c r="L298" s="108">
        <f t="shared" si="36"/>
        <v>7.6959</v>
      </c>
      <c r="M298" s="108">
        <f t="shared" si="37"/>
        <v>10.172499999999999</v>
      </c>
    </row>
    <row r="299" spans="1:13" s="63" customFormat="1" ht="16.5" customHeight="1" x14ac:dyDescent="0.2">
      <c r="A299" s="89">
        <f t="shared" si="38"/>
        <v>284</v>
      </c>
      <c r="B299" s="90">
        <f t="shared" si="31"/>
        <v>36.807946784465258</v>
      </c>
      <c r="C299" s="100">
        <v>27.82</v>
      </c>
      <c r="D299" s="101">
        <v>39420</v>
      </c>
      <c r="E299" s="102">
        <v>23508</v>
      </c>
      <c r="F299" s="103">
        <f t="shared" si="32"/>
        <v>12851.572590287646</v>
      </c>
      <c r="G299" s="104">
        <f t="shared" si="32"/>
        <v>10140.043134435657</v>
      </c>
      <c r="H299" s="96">
        <f t="shared" si="33"/>
        <v>7771.1661149564752</v>
      </c>
      <c r="I299" s="104">
        <f t="shared" si="34"/>
        <v>459.83231449446606</v>
      </c>
      <c r="J299" s="96">
        <v>305</v>
      </c>
      <c r="K299" s="98">
        <f t="shared" si="35"/>
        <v>31527.614154174244</v>
      </c>
      <c r="L299" s="108">
        <f t="shared" si="36"/>
        <v>7.7157</v>
      </c>
      <c r="M299" s="108">
        <f t="shared" si="37"/>
        <v>10.208500000000001</v>
      </c>
    </row>
    <row r="300" spans="1:13" s="63" customFormat="1" ht="16.5" customHeight="1" x14ac:dyDescent="0.2">
      <c r="A300" s="89">
        <f t="shared" si="38"/>
        <v>285</v>
      </c>
      <c r="B300" s="90">
        <f t="shared" si="31"/>
        <v>36.842885309013248</v>
      </c>
      <c r="C300" s="100">
        <v>27.82</v>
      </c>
      <c r="D300" s="101">
        <v>39420</v>
      </c>
      <c r="E300" s="102">
        <v>23508</v>
      </c>
      <c r="F300" s="103">
        <f t="shared" si="32"/>
        <v>12839.385298747911</v>
      </c>
      <c r="G300" s="104">
        <f t="shared" si="32"/>
        <v>10140.043134435657</v>
      </c>
      <c r="H300" s="96">
        <f t="shared" si="33"/>
        <v>7767.0468104160445</v>
      </c>
      <c r="I300" s="104">
        <f t="shared" si="34"/>
        <v>459.58856866367131</v>
      </c>
      <c r="J300" s="96">
        <v>305</v>
      </c>
      <c r="K300" s="98">
        <f t="shared" si="35"/>
        <v>31511.063812263284</v>
      </c>
      <c r="L300" s="108">
        <f t="shared" si="36"/>
        <v>7.7355999999999998</v>
      </c>
      <c r="M300" s="108">
        <f t="shared" si="37"/>
        <v>10.244400000000001</v>
      </c>
    </row>
    <row r="301" spans="1:13" s="63" customFormat="1" ht="16.5" customHeight="1" x14ac:dyDescent="0.2">
      <c r="A301" s="89">
        <f t="shared" si="38"/>
        <v>286</v>
      </c>
      <c r="B301" s="90">
        <f t="shared" si="31"/>
        <v>36.877701456692193</v>
      </c>
      <c r="C301" s="100">
        <v>27.82</v>
      </c>
      <c r="D301" s="101">
        <v>39420</v>
      </c>
      <c r="E301" s="102">
        <v>23508</v>
      </c>
      <c r="F301" s="103">
        <f t="shared" si="32"/>
        <v>12827.263666514591</v>
      </c>
      <c r="G301" s="104">
        <f t="shared" si="32"/>
        <v>10140.043134435657</v>
      </c>
      <c r="H301" s="96">
        <f t="shared" si="33"/>
        <v>7762.9496987211824</v>
      </c>
      <c r="I301" s="104">
        <f t="shared" si="34"/>
        <v>459.34613601900492</v>
      </c>
      <c r="J301" s="96">
        <v>305</v>
      </c>
      <c r="K301" s="98">
        <f t="shared" si="35"/>
        <v>31494.602635690433</v>
      </c>
      <c r="L301" s="108">
        <f t="shared" si="36"/>
        <v>7.7553999999999998</v>
      </c>
      <c r="M301" s="108">
        <f t="shared" si="37"/>
        <v>10.2804</v>
      </c>
    </row>
    <row r="302" spans="1:13" s="63" customFormat="1" ht="16.5" customHeight="1" x14ac:dyDescent="0.2">
      <c r="A302" s="89">
        <f t="shared" si="38"/>
        <v>287</v>
      </c>
      <c r="B302" s="90">
        <f t="shared" si="31"/>
        <v>36.912396081793496</v>
      </c>
      <c r="C302" s="100">
        <v>27.82</v>
      </c>
      <c r="D302" s="101">
        <v>39420</v>
      </c>
      <c r="E302" s="102">
        <v>23508</v>
      </c>
      <c r="F302" s="103">
        <f t="shared" si="32"/>
        <v>12815.20709064238</v>
      </c>
      <c r="G302" s="104">
        <f t="shared" si="32"/>
        <v>10140.043134435657</v>
      </c>
      <c r="H302" s="96">
        <f t="shared" si="33"/>
        <v>7758.8745760763759</v>
      </c>
      <c r="I302" s="104">
        <f t="shared" si="34"/>
        <v>459.10500450156076</v>
      </c>
      <c r="J302" s="96">
        <v>305</v>
      </c>
      <c r="K302" s="98">
        <f t="shared" si="35"/>
        <v>31478.229805655978</v>
      </c>
      <c r="L302" s="108">
        <f t="shared" si="36"/>
        <v>7.7751999999999999</v>
      </c>
      <c r="M302" s="108">
        <f t="shared" si="37"/>
        <v>10.3163</v>
      </c>
    </row>
    <row r="303" spans="1:13" s="63" customFormat="1" ht="16.5" customHeight="1" x14ac:dyDescent="0.2">
      <c r="A303" s="89">
        <f t="shared" si="38"/>
        <v>288</v>
      </c>
      <c r="B303" s="90">
        <f t="shared" si="31"/>
        <v>36.946970029694171</v>
      </c>
      <c r="C303" s="100">
        <v>27.82</v>
      </c>
      <c r="D303" s="101">
        <v>39420</v>
      </c>
      <c r="E303" s="102">
        <v>23508</v>
      </c>
      <c r="F303" s="103">
        <f t="shared" si="32"/>
        <v>12803.214975945772</v>
      </c>
      <c r="G303" s="104">
        <f t="shared" si="32"/>
        <v>10140.043134435657</v>
      </c>
      <c r="H303" s="96">
        <f t="shared" si="33"/>
        <v>7754.8212413089223</v>
      </c>
      <c r="I303" s="104">
        <f t="shared" si="34"/>
        <v>458.8651622076286</v>
      </c>
      <c r="J303" s="96">
        <v>305</v>
      </c>
      <c r="K303" s="98">
        <f t="shared" si="35"/>
        <v>31461.944513897979</v>
      </c>
      <c r="L303" s="108">
        <f t="shared" si="36"/>
        <v>7.7949999999999999</v>
      </c>
      <c r="M303" s="108">
        <f t="shared" si="37"/>
        <v>10.3523</v>
      </c>
    </row>
    <row r="304" spans="1:13" s="63" customFormat="1" ht="16.5" customHeight="1" x14ac:dyDescent="0.2">
      <c r="A304" s="89">
        <f t="shared" si="38"/>
        <v>289</v>
      </c>
      <c r="B304" s="90">
        <f t="shared" si="31"/>
        <v>36.981424136980436</v>
      </c>
      <c r="C304" s="100">
        <v>27.82</v>
      </c>
      <c r="D304" s="101">
        <v>39420</v>
      </c>
      <c r="E304" s="102">
        <v>23508</v>
      </c>
      <c r="F304" s="103">
        <f t="shared" si="32"/>
        <v>12791.286734871106</v>
      </c>
      <c r="G304" s="104">
        <f t="shared" si="32"/>
        <v>10140.043134435657</v>
      </c>
      <c r="H304" s="96">
        <f t="shared" si="33"/>
        <v>7750.7894958256848</v>
      </c>
      <c r="I304" s="104">
        <f t="shared" si="34"/>
        <v>458.62659738613524</v>
      </c>
      <c r="J304" s="96">
        <v>305</v>
      </c>
      <c r="K304" s="98">
        <f t="shared" si="35"/>
        <v>31445.74596251858</v>
      </c>
      <c r="L304" s="108">
        <f t="shared" si="36"/>
        <v>7.8147000000000002</v>
      </c>
      <c r="M304" s="108">
        <f t="shared" si="37"/>
        <v>10.388199999999999</v>
      </c>
    </row>
    <row r="305" spans="1:13" s="63" customFormat="1" ht="16.5" customHeight="1" x14ac:dyDescent="0.2">
      <c r="A305" s="105">
        <f t="shared" si="38"/>
        <v>290</v>
      </c>
      <c r="B305" s="90">
        <f t="shared" si="31"/>
        <v>37.015759231569227</v>
      </c>
      <c r="C305" s="100">
        <v>27.82</v>
      </c>
      <c r="D305" s="101">
        <v>39420</v>
      </c>
      <c r="E305" s="102">
        <v>23508</v>
      </c>
      <c r="F305" s="103">
        <f t="shared" si="32"/>
        <v>12779.421787371135</v>
      </c>
      <c r="G305" s="104">
        <f t="shared" si="32"/>
        <v>10140.043134435657</v>
      </c>
      <c r="H305" s="96">
        <f t="shared" si="33"/>
        <v>7746.7791435706959</v>
      </c>
      <c r="I305" s="104">
        <f t="shared" si="34"/>
        <v>458.3892984361359</v>
      </c>
      <c r="J305" s="96">
        <v>305</v>
      </c>
      <c r="K305" s="98">
        <f t="shared" si="35"/>
        <v>31429.633363813628</v>
      </c>
      <c r="L305" s="108">
        <f t="shared" si="36"/>
        <v>7.8345000000000002</v>
      </c>
      <c r="M305" s="108">
        <f t="shared" si="37"/>
        <v>10.424200000000001</v>
      </c>
    </row>
    <row r="306" spans="1:13" s="63" customFormat="1" ht="16.5" customHeight="1" x14ac:dyDescent="0.2">
      <c r="A306" s="89">
        <f t="shared" si="38"/>
        <v>291</v>
      </c>
      <c r="B306" s="90">
        <f t="shared" si="31"/>
        <v>37.049976132827496</v>
      </c>
      <c r="C306" s="100">
        <v>27.82</v>
      </c>
      <c r="D306" s="101">
        <v>39420</v>
      </c>
      <c r="E306" s="102">
        <v>23508</v>
      </c>
      <c r="F306" s="103">
        <f t="shared" si="32"/>
        <v>12767.619560782146</v>
      </c>
      <c r="G306" s="104">
        <f t="shared" si="32"/>
        <v>10140.043134435657</v>
      </c>
      <c r="H306" s="96">
        <f t="shared" si="33"/>
        <v>7742.7899909836169</v>
      </c>
      <c r="I306" s="104">
        <f t="shared" si="34"/>
        <v>458.15325390435612</v>
      </c>
      <c r="J306" s="96">
        <v>305</v>
      </c>
      <c r="K306" s="98">
        <f t="shared" si="35"/>
        <v>31413.605940105776</v>
      </c>
      <c r="L306" s="108">
        <f t="shared" si="36"/>
        <v>7.8543000000000003</v>
      </c>
      <c r="M306" s="108">
        <f t="shared" si="37"/>
        <v>10.460100000000001</v>
      </c>
    </row>
    <row r="307" spans="1:13" s="63" customFormat="1" ht="16.5" customHeight="1" x14ac:dyDescent="0.2">
      <c r="A307" s="89">
        <f t="shared" si="38"/>
        <v>292</v>
      </c>
      <c r="B307" s="90">
        <f t="shared" si="31"/>
        <v>37.084075651689581</v>
      </c>
      <c r="C307" s="100">
        <v>27.82</v>
      </c>
      <c r="D307" s="101">
        <v>39420</v>
      </c>
      <c r="E307" s="102">
        <v>23508</v>
      </c>
      <c r="F307" s="103">
        <f t="shared" si="32"/>
        <v>12755.879489703497</v>
      </c>
      <c r="G307" s="104">
        <f t="shared" si="32"/>
        <v>10140.043134435657</v>
      </c>
      <c r="H307" s="96">
        <f t="shared" si="33"/>
        <v>7738.8218469590329</v>
      </c>
      <c r="I307" s="104">
        <f t="shared" si="34"/>
        <v>457.91845248278304</v>
      </c>
      <c r="J307" s="96">
        <v>305</v>
      </c>
      <c r="K307" s="98">
        <f t="shared" si="35"/>
        <v>31397.662923580967</v>
      </c>
      <c r="L307" s="108">
        <f t="shared" si="36"/>
        <v>7.8739999999999997</v>
      </c>
      <c r="M307" s="108">
        <f t="shared" si="37"/>
        <v>10.496</v>
      </c>
    </row>
    <row r="308" spans="1:13" s="63" customFormat="1" ht="16.5" customHeight="1" x14ac:dyDescent="0.2">
      <c r="A308" s="89">
        <f t="shared" si="38"/>
        <v>293</v>
      </c>
      <c r="B308" s="90">
        <f t="shared" si="31"/>
        <v>37.118058590772513</v>
      </c>
      <c r="C308" s="100">
        <v>27.82</v>
      </c>
      <c r="D308" s="101">
        <v>39420</v>
      </c>
      <c r="E308" s="102">
        <v>23508</v>
      </c>
      <c r="F308" s="103">
        <f t="shared" si="32"/>
        <v>12744.201015879557</v>
      </c>
      <c r="G308" s="104">
        <f t="shared" si="32"/>
        <v>10140.043134435657</v>
      </c>
      <c r="H308" s="96">
        <f t="shared" si="33"/>
        <v>7734.8745228065418</v>
      </c>
      <c r="I308" s="104">
        <f t="shared" si="34"/>
        <v>457.68488300630429</v>
      </c>
      <c r="J308" s="96">
        <v>305</v>
      </c>
      <c r="K308" s="98">
        <f t="shared" si="35"/>
        <v>31381.803556128059</v>
      </c>
      <c r="L308" s="108">
        <f t="shared" si="36"/>
        <v>7.8936999999999999</v>
      </c>
      <c r="M308" s="108">
        <f t="shared" si="37"/>
        <v>10.532</v>
      </c>
    </row>
    <row r="309" spans="1:13" s="63" customFormat="1" ht="16.5" customHeight="1" x14ac:dyDescent="0.2">
      <c r="A309" s="89">
        <f t="shared" si="38"/>
        <v>294</v>
      </c>
      <c r="B309" s="90">
        <f t="shared" si="31"/>
        <v>37.151925744489361</v>
      </c>
      <c r="C309" s="100">
        <v>27.82</v>
      </c>
      <c r="D309" s="101">
        <v>39420</v>
      </c>
      <c r="E309" s="102">
        <v>23508</v>
      </c>
      <c r="F309" s="103">
        <f t="shared" si="32"/>
        <v>12732.58358808398</v>
      </c>
      <c r="G309" s="104">
        <f t="shared" si="32"/>
        <v>10140.043134435657</v>
      </c>
      <c r="H309" s="96">
        <f t="shared" si="33"/>
        <v>7730.9478322116356</v>
      </c>
      <c r="I309" s="104">
        <f t="shared" si="34"/>
        <v>457.4525344503927</v>
      </c>
      <c r="J309" s="96">
        <v>305</v>
      </c>
      <c r="K309" s="98">
        <f t="shared" si="35"/>
        <v>31366.027089181662</v>
      </c>
      <c r="L309" s="108">
        <f t="shared" si="36"/>
        <v>7.9135</v>
      </c>
      <c r="M309" s="108">
        <f t="shared" si="37"/>
        <v>10.5679</v>
      </c>
    </row>
    <row r="310" spans="1:13" s="63" customFormat="1" ht="16.5" customHeight="1" x14ac:dyDescent="0.2">
      <c r="A310" s="89">
        <f t="shared" si="38"/>
        <v>295</v>
      </c>
      <c r="B310" s="90">
        <f t="shared" si="31"/>
        <v>37.185677899160673</v>
      </c>
      <c r="C310" s="100">
        <v>27.82</v>
      </c>
      <c r="D310" s="101">
        <v>39420</v>
      </c>
      <c r="E310" s="102">
        <v>23508</v>
      </c>
      <c r="F310" s="103">
        <f t="shared" si="32"/>
        <v>12721.026662006265</v>
      </c>
      <c r="G310" s="104">
        <f t="shared" si="32"/>
        <v>10140.043134435657</v>
      </c>
      <c r="H310" s="96">
        <f t="shared" si="33"/>
        <v>7727.0415911973696</v>
      </c>
      <c r="I310" s="104">
        <f t="shared" si="34"/>
        <v>457.22139592883849</v>
      </c>
      <c r="J310" s="96">
        <v>305</v>
      </c>
      <c r="K310" s="98">
        <f t="shared" si="35"/>
        <v>31350.33278356813</v>
      </c>
      <c r="L310" s="108">
        <f t="shared" si="36"/>
        <v>7.9332000000000003</v>
      </c>
      <c r="M310" s="108">
        <f t="shared" si="37"/>
        <v>10.603899999999999</v>
      </c>
    </row>
    <row r="311" spans="1:13" s="63" customFormat="1" ht="16.5" customHeight="1" x14ac:dyDescent="0.2">
      <c r="A311" s="89">
        <f t="shared" si="38"/>
        <v>296</v>
      </c>
      <c r="B311" s="90">
        <f t="shared" si="31"/>
        <v>37.219315833124021</v>
      </c>
      <c r="C311" s="100">
        <v>27.82</v>
      </c>
      <c r="D311" s="101">
        <v>39420</v>
      </c>
      <c r="E311" s="102">
        <v>23508</v>
      </c>
      <c r="F311" s="103">
        <f t="shared" si="32"/>
        <v>12709.529700140516</v>
      </c>
      <c r="G311" s="104">
        <f t="shared" si="32"/>
        <v>10140.043134435657</v>
      </c>
      <c r="H311" s="96">
        <f t="shared" si="33"/>
        <v>7723.1556180867465</v>
      </c>
      <c r="I311" s="104">
        <f t="shared" si="34"/>
        <v>456.99145669152352</v>
      </c>
      <c r="J311" s="96">
        <v>305</v>
      </c>
      <c r="K311" s="98">
        <f t="shared" si="35"/>
        <v>31334.719909354448</v>
      </c>
      <c r="L311" s="108">
        <f t="shared" si="36"/>
        <v>7.9528999999999996</v>
      </c>
      <c r="M311" s="108">
        <f t="shared" si="37"/>
        <v>10.639799999999999</v>
      </c>
    </row>
    <row r="312" spans="1:13" s="63" customFormat="1" ht="16.5" customHeight="1" x14ac:dyDescent="0.2">
      <c r="A312" s="89">
        <f t="shared" si="38"/>
        <v>297</v>
      </c>
      <c r="B312" s="90">
        <f t="shared" ref="B312:B365" si="39">(6.958*LN(A312)-13.54)/0.7</f>
        <v>37.252840316841699</v>
      </c>
      <c r="C312" s="100">
        <v>27.82</v>
      </c>
      <c r="D312" s="101">
        <v>39420</v>
      </c>
      <c r="E312" s="102">
        <v>23508</v>
      </c>
      <c r="F312" s="103">
        <f t="shared" si="32"/>
        <v>12698.092171676439</v>
      </c>
      <c r="G312" s="104">
        <f t="shared" si="32"/>
        <v>10140.043134435657</v>
      </c>
      <c r="H312" s="96">
        <f t="shared" si="33"/>
        <v>7719.2897334658883</v>
      </c>
      <c r="I312" s="104">
        <f t="shared" si="34"/>
        <v>456.76270612224198</v>
      </c>
      <c r="J312" s="96">
        <v>305</v>
      </c>
      <c r="K312" s="98">
        <f t="shared" si="35"/>
        <v>31319.187745700227</v>
      </c>
      <c r="L312" s="108">
        <f t="shared" si="36"/>
        <v>7.9725000000000001</v>
      </c>
      <c r="M312" s="108">
        <f t="shared" si="37"/>
        <v>10.675800000000001</v>
      </c>
    </row>
    <row r="313" spans="1:13" s="63" customFormat="1" ht="16.5" customHeight="1" x14ac:dyDescent="0.2">
      <c r="A313" s="89">
        <f t="shared" si="38"/>
        <v>298</v>
      </c>
      <c r="B313" s="90">
        <f t="shared" si="39"/>
        <v>37.286252113006576</v>
      </c>
      <c r="C313" s="100">
        <v>27.82</v>
      </c>
      <c r="D313" s="101">
        <v>39420</v>
      </c>
      <c r="E313" s="102">
        <v>23508</v>
      </c>
      <c r="F313" s="103">
        <f t="shared" si="32"/>
        <v>12686.713552392392</v>
      </c>
      <c r="G313" s="104">
        <f t="shared" si="32"/>
        <v>10140.043134435657</v>
      </c>
      <c r="H313" s="96">
        <f t="shared" si="33"/>
        <v>7715.4437601478794</v>
      </c>
      <c r="I313" s="104">
        <f t="shared" si="34"/>
        <v>456.53513373656097</v>
      </c>
      <c r="J313" s="96">
        <v>305</v>
      </c>
      <c r="K313" s="98">
        <f t="shared" si="35"/>
        <v>31303.735580712488</v>
      </c>
      <c r="L313" s="108">
        <f t="shared" si="36"/>
        <v>7.9922000000000004</v>
      </c>
      <c r="M313" s="108">
        <f t="shared" si="37"/>
        <v>10.7117</v>
      </c>
    </row>
    <row r="314" spans="1:13" s="63" customFormat="1" ht="16.5" customHeight="1" x14ac:dyDescent="0.2">
      <c r="A314" s="89">
        <f t="shared" si="38"/>
        <v>299</v>
      </c>
      <c r="B314" s="90">
        <f t="shared" si="39"/>
        <v>37.319551976646288</v>
      </c>
      <c r="C314" s="100">
        <v>27.82</v>
      </c>
      <c r="D314" s="101">
        <v>39420</v>
      </c>
      <c r="E314" s="102">
        <v>23508</v>
      </c>
      <c r="F314" s="103">
        <f t="shared" si="32"/>
        <v>12675.393324550561</v>
      </c>
      <c r="G314" s="104">
        <f t="shared" si="32"/>
        <v>10140.043134435657</v>
      </c>
      <c r="H314" s="96">
        <f t="shared" si="33"/>
        <v>7711.61752313734</v>
      </c>
      <c r="I314" s="104">
        <f t="shared" si="34"/>
        <v>456.30872917972431</v>
      </c>
      <c r="J314" s="96">
        <v>305</v>
      </c>
      <c r="K314" s="98">
        <f t="shared" si="35"/>
        <v>31288.362711303282</v>
      </c>
      <c r="L314" s="108">
        <f t="shared" si="36"/>
        <v>8.0119000000000007</v>
      </c>
      <c r="M314" s="108">
        <f t="shared" si="37"/>
        <v>10.7477</v>
      </c>
    </row>
    <row r="315" spans="1:13" s="63" customFormat="1" ht="16.5" customHeight="1" x14ac:dyDescent="0.2">
      <c r="A315" s="105">
        <f t="shared" si="38"/>
        <v>300</v>
      </c>
      <c r="B315" s="90">
        <f t="shared" si="39"/>
        <v>37.352740655225503</v>
      </c>
      <c r="C315" s="100">
        <v>27.82</v>
      </c>
      <c r="D315" s="101">
        <v>39420</v>
      </c>
      <c r="E315" s="102">
        <v>23508</v>
      </c>
      <c r="F315" s="103">
        <f t="shared" si="32"/>
        <v>12664.130976794164</v>
      </c>
      <c r="G315" s="104">
        <f t="shared" si="32"/>
        <v>10140.043134435657</v>
      </c>
      <c r="H315" s="96">
        <f t="shared" si="33"/>
        <v>7707.8108495956776</v>
      </c>
      <c r="I315" s="104">
        <f t="shared" si="34"/>
        <v>456.08348222459637</v>
      </c>
      <c r="J315" s="96">
        <v>305</v>
      </c>
      <c r="K315" s="98">
        <f t="shared" si="35"/>
        <v>31273.068443050091</v>
      </c>
      <c r="L315" s="108">
        <f t="shared" si="36"/>
        <v>8.0314999999999994</v>
      </c>
      <c r="M315" s="108">
        <f t="shared" si="37"/>
        <v>10.7836</v>
      </c>
    </row>
    <row r="316" spans="1:13" s="63" customFormat="1" ht="16.5" customHeight="1" x14ac:dyDescent="0.2">
      <c r="A316" s="89">
        <f t="shared" si="38"/>
        <v>301</v>
      </c>
      <c r="B316" s="90">
        <f t="shared" si="39"/>
        <v>37.385818888746677</v>
      </c>
      <c r="C316" s="100">
        <v>27.82</v>
      </c>
      <c r="D316" s="101">
        <v>39420</v>
      </c>
      <c r="E316" s="102">
        <v>23508</v>
      </c>
      <c r="F316" s="103">
        <f t="shared" si="32"/>
        <v>12652.926004046618</v>
      </c>
      <c r="G316" s="104">
        <f t="shared" si="32"/>
        <v>10140.043134435657</v>
      </c>
      <c r="H316" s="96">
        <f t="shared" si="33"/>
        <v>7704.023568807007</v>
      </c>
      <c r="I316" s="104">
        <f t="shared" si="34"/>
        <v>455.85938276964544</v>
      </c>
      <c r="J316" s="96">
        <v>305</v>
      </c>
      <c r="K316" s="98">
        <f t="shared" si="35"/>
        <v>31257.852090058925</v>
      </c>
      <c r="L316" s="108">
        <f t="shared" si="36"/>
        <v>8.0511999999999997</v>
      </c>
      <c r="M316" s="108">
        <f t="shared" si="37"/>
        <v>10.819599999999999</v>
      </c>
    </row>
    <row r="317" spans="1:13" s="63" customFormat="1" ht="16.5" customHeight="1" x14ac:dyDescent="0.2">
      <c r="A317" s="89">
        <f t="shared" si="38"/>
        <v>302</v>
      </c>
      <c r="B317" s="90">
        <f t="shared" si="39"/>
        <v>37.418787409849067</v>
      </c>
      <c r="C317" s="100">
        <v>27.82</v>
      </c>
      <c r="D317" s="106">
        <v>39420</v>
      </c>
      <c r="E317" s="107">
        <v>23508</v>
      </c>
      <c r="F317" s="103">
        <f t="shared" si="32"/>
        <v>12641.777907412637</v>
      </c>
      <c r="G317" s="104">
        <f t="shared" si="32"/>
        <v>10140.043134435657</v>
      </c>
      <c r="H317" s="96">
        <f t="shared" si="33"/>
        <v>7700.2555121447222</v>
      </c>
      <c r="I317" s="104">
        <f t="shared" si="34"/>
        <v>455.63642083696584</v>
      </c>
      <c r="J317" s="96">
        <v>305</v>
      </c>
      <c r="K317" s="98">
        <f t="shared" si="35"/>
        <v>31242.712974829981</v>
      </c>
      <c r="L317" s="108">
        <f t="shared" si="36"/>
        <v>8.0708000000000002</v>
      </c>
      <c r="M317" s="108">
        <f t="shared" si="37"/>
        <v>10.855499999999999</v>
      </c>
    </row>
    <row r="318" spans="1:13" s="63" customFormat="1" ht="16.5" customHeight="1" x14ac:dyDescent="0.2">
      <c r="A318" s="89">
        <f t="shared" si="38"/>
        <v>303</v>
      </c>
      <c r="B318" s="90">
        <f t="shared" si="39"/>
        <v>37.451646943905992</v>
      </c>
      <c r="C318" s="100">
        <v>27.82</v>
      </c>
      <c r="D318" s="106">
        <v>39420</v>
      </c>
      <c r="E318" s="107">
        <v>23508</v>
      </c>
      <c r="F318" s="103">
        <f t="shared" si="32"/>
        <v>12630.686194081285</v>
      </c>
      <c r="G318" s="104">
        <f t="shared" si="32"/>
        <v>10140.043134435657</v>
      </c>
      <c r="H318" s="96">
        <f t="shared" si="33"/>
        <v>7696.5065130387266</v>
      </c>
      <c r="I318" s="104">
        <f t="shared" si="34"/>
        <v>455.41458657033888</v>
      </c>
      <c r="J318" s="96">
        <v>305</v>
      </c>
      <c r="K318" s="98">
        <f t="shared" si="35"/>
        <v>31227.65042812601</v>
      </c>
      <c r="L318" s="108">
        <f t="shared" si="36"/>
        <v>8.0904000000000007</v>
      </c>
      <c r="M318" s="108">
        <f t="shared" si="37"/>
        <v>10.891400000000001</v>
      </c>
    </row>
    <row r="319" spans="1:13" s="63" customFormat="1" ht="16.5" customHeight="1" x14ac:dyDescent="0.2">
      <c r="A319" s="89">
        <f t="shared" si="38"/>
        <v>304</v>
      </c>
      <c r="B319" s="90">
        <f t="shared" si="39"/>
        <v>37.484398209120705</v>
      </c>
      <c r="C319" s="100">
        <v>27.82</v>
      </c>
      <c r="D319" s="101">
        <v>39420</v>
      </c>
      <c r="E319" s="102">
        <v>23508</v>
      </c>
      <c r="F319" s="103">
        <f t="shared" si="32"/>
        <v>12619.65037723081</v>
      </c>
      <c r="G319" s="104">
        <f t="shared" si="32"/>
        <v>10140.043134435657</v>
      </c>
      <c r="H319" s="96">
        <f t="shared" si="33"/>
        <v>7692.7764069432651</v>
      </c>
      <c r="I319" s="104">
        <f t="shared" si="34"/>
        <v>455.19387023332939</v>
      </c>
      <c r="J319" s="96">
        <v>305</v>
      </c>
      <c r="K319" s="98">
        <f t="shared" si="35"/>
        <v>31212.663788843063</v>
      </c>
      <c r="L319" s="108">
        <f t="shared" si="36"/>
        <v>8.11</v>
      </c>
      <c r="M319" s="108">
        <f t="shared" si="37"/>
        <v>10.9274</v>
      </c>
    </row>
    <row r="320" spans="1:13" s="63" customFormat="1" ht="16.5" customHeight="1" x14ac:dyDescent="0.2">
      <c r="A320" s="89">
        <f t="shared" si="38"/>
        <v>305</v>
      </c>
      <c r="B320" s="90">
        <f t="shared" si="39"/>
        <v>37.517041916620535</v>
      </c>
      <c r="C320" s="100">
        <v>27.82</v>
      </c>
      <c r="D320" s="101">
        <v>39420</v>
      </c>
      <c r="E320" s="102">
        <v>23508</v>
      </c>
      <c r="F320" s="103">
        <f t="shared" si="32"/>
        <v>12608.669975935314</v>
      </c>
      <c r="G320" s="104">
        <f t="shared" si="32"/>
        <v>10140.043134435657</v>
      </c>
      <c r="H320" s="96">
        <f t="shared" si="33"/>
        <v>7689.0650313053866</v>
      </c>
      <c r="I320" s="104">
        <f t="shared" si="34"/>
        <v>454.97426220741937</v>
      </c>
      <c r="J320" s="96">
        <v>305</v>
      </c>
      <c r="K320" s="98">
        <f t="shared" si="35"/>
        <v>31197.752403883773</v>
      </c>
      <c r="L320" s="108">
        <f t="shared" si="36"/>
        <v>8.1295999999999999</v>
      </c>
      <c r="M320" s="108">
        <f t="shared" si="37"/>
        <v>10.9633</v>
      </c>
    </row>
    <row r="321" spans="1:13" s="63" customFormat="1" ht="16.5" customHeight="1" x14ac:dyDescent="0.2">
      <c r="A321" s="89">
        <f t="shared" si="38"/>
        <v>306</v>
      </c>
      <c r="B321" s="90">
        <f t="shared" si="39"/>
        <v>37.54957877054953</v>
      </c>
      <c r="C321" s="100">
        <v>27.82</v>
      </c>
      <c r="D321" s="101">
        <v>39420</v>
      </c>
      <c r="E321" s="102">
        <v>23508</v>
      </c>
      <c r="F321" s="103">
        <f t="shared" si="32"/>
        <v>12597.744515073216</v>
      </c>
      <c r="G321" s="104">
        <f t="shared" si="32"/>
        <v>10140.043134435657</v>
      </c>
      <c r="H321" s="96">
        <f t="shared" si="33"/>
        <v>7685.3722255339981</v>
      </c>
      <c r="I321" s="104">
        <f t="shared" si="34"/>
        <v>454.75575299017743</v>
      </c>
      <c r="J321" s="96">
        <v>305</v>
      </c>
      <c r="K321" s="98">
        <f t="shared" si="35"/>
        <v>31182.915628033046</v>
      </c>
      <c r="L321" s="108">
        <f t="shared" si="36"/>
        <v>8.1492000000000004</v>
      </c>
      <c r="M321" s="108">
        <f t="shared" si="37"/>
        <v>10.9993</v>
      </c>
    </row>
    <row r="322" spans="1:13" s="63" customFormat="1" ht="16.5" customHeight="1" x14ac:dyDescent="0.2">
      <c r="A322" s="89">
        <f t="shared" si="38"/>
        <v>307</v>
      </c>
      <c r="B322" s="90">
        <f t="shared" si="39"/>
        <v>37.58200946815959</v>
      </c>
      <c r="C322" s="100">
        <v>27.82</v>
      </c>
      <c r="D322" s="101">
        <v>39420</v>
      </c>
      <c r="E322" s="102">
        <v>23508</v>
      </c>
      <c r="F322" s="103">
        <f t="shared" si="32"/>
        <v>12586.873525237419</v>
      </c>
      <c r="G322" s="104">
        <f t="shared" si="32"/>
        <v>10140.043134435657</v>
      </c>
      <c r="H322" s="96">
        <f t="shared" si="33"/>
        <v>7681.6978309694987</v>
      </c>
      <c r="I322" s="104">
        <f t="shared" si="34"/>
        <v>454.53833319346154</v>
      </c>
      <c r="J322" s="96">
        <v>305</v>
      </c>
      <c r="K322" s="98">
        <f t="shared" si="35"/>
        <v>31168.152823836037</v>
      </c>
      <c r="L322" s="108">
        <f t="shared" si="36"/>
        <v>8.1687999999999992</v>
      </c>
      <c r="M322" s="108">
        <f t="shared" si="37"/>
        <v>11.0352</v>
      </c>
    </row>
    <row r="323" spans="1:13" s="63" customFormat="1" ht="16.5" customHeight="1" x14ac:dyDescent="0.2">
      <c r="A323" s="89">
        <f t="shared" si="38"/>
        <v>308</v>
      </c>
      <c r="B323" s="90">
        <f t="shared" si="39"/>
        <v>37.614334699900191</v>
      </c>
      <c r="C323" s="100">
        <v>27.82</v>
      </c>
      <c r="D323" s="101">
        <v>39420</v>
      </c>
      <c r="E323" s="102">
        <v>23508</v>
      </c>
      <c r="F323" s="103">
        <f t="shared" si="32"/>
        <v>12576.056542647162</v>
      </c>
      <c r="G323" s="104">
        <f t="shared" si="32"/>
        <v>10140.043134435657</v>
      </c>
      <c r="H323" s="96">
        <f t="shared" si="33"/>
        <v>7678.0416908539928</v>
      </c>
      <c r="I323" s="104">
        <f t="shared" si="34"/>
        <v>454.32199354165641</v>
      </c>
      <c r="J323" s="96">
        <v>305</v>
      </c>
      <c r="K323" s="98">
        <f t="shared" si="35"/>
        <v>31153.463361478469</v>
      </c>
      <c r="L323" s="108">
        <f t="shared" si="36"/>
        <v>8.1883999999999997</v>
      </c>
      <c r="M323" s="108">
        <f t="shared" si="37"/>
        <v>11.071199999999999</v>
      </c>
    </row>
    <row r="324" spans="1:13" s="63" customFormat="1" ht="16.5" customHeight="1" x14ac:dyDescent="0.2">
      <c r="A324" s="89">
        <f t="shared" si="38"/>
        <v>309</v>
      </c>
      <c r="B324" s="90">
        <f t="shared" si="39"/>
        <v>37.646555149506462</v>
      </c>
      <c r="C324" s="100">
        <v>27.82</v>
      </c>
      <c r="D324" s="101">
        <v>39420</v>
      </c>
      <c r="E324" s="102">
        <v>23508</v>
      </c>
      <c r="F324" s="103">
        <f t="shared" si="32"/>
        <v>12565.293109061571</v>
      </c>
      <c r="G324" s="104">
        <f t="shared" si="32"/>
        <v>10140.043134435657</v>
      </c>
      <c r="H324" s="96">
        <f t="shared" si="33"/>
        <v>7674.4036503020625</v>
      </c>
      <c r="I324" s="104">
        <f t="shared" si="34"/>
        <v>454.10672486994463</v>
      </c>
      <c r="J324" s="96">
        <v>305</v>
      </c>
      <c r="K324" s="98">
        <f t="shared" si="35"/>
        <v>31138.846618669235</v>
      </c>
      <c r="L324" s="108">
        <f t="shared" si="36"/>
        <v>8.2079000000000004</v>
      </c>
      <c r="M324" s="108">
        <f t="shared" si="37"/>
        <v>11.107100000000001</v>
      </c>
    </row>
    <row r="325" spans="1:13" s="63" customFormat="1" ht="16.5" customHeight="1" x14ac:dyDescent="0.2">
      <c r="A325" s="105">
        <f t="shared" si="38"/>
        <v>310</v>
      </c>
      <c r="B325" s="90">
        <f t="shared" si="39"/>
        <v>37.678671494086032</v>
      </c>
      <c r="C325" s="100">
        <v>27.82</v>
      </c>
      <c r="D325" s="101">
        <v>39420</v>
      </c>
      <c r="E325" s="102">
        <v>23508</v>
      </c>
      <c r="F325" s="103">
        <f t="shared" si="32"/>
        <v>12554.582771694788</v>
      </c>
      <c r="G325" s="104">
        <f t="shared" si="32"/>
        <v>10140.043134435657</v>
      </c>
      <c r="H325" s="96">
        <f t="shared" si="33"/>
        <v>7670.7835562720893</v>
      </c>
      <c r="I325" s="104">
        <f t="shared" si="34"/>
        <v>453.89251812260892</v>
      </c>
      <c r="J325" s="96">
        <v>305</v>
      </c>
      <c r="K325" s="98">
        <f t="shared" si="35"/>
        <v>31124.301980525142</v>
      </c>
      <c r="L325" s="108">
        <f t="shared" si="36"/>
        <v>8.2274999999999991</v>
      </c>
      <c r="M325" s="108">
        <f t="shared" si="37"/>
        <v>11.1431</v>
      </c>
    </row>
    <row r="326" spans="1:13" s="63" customFormat="1" ht="16.5" customHeight="1" x14ac:dyDescent="0.2">
      <c r="A326" s="89">
        <f t="shared" si="38"/>
        <v>311</v>
      </c>
      <c r="B326" s="90">
        <f t="shared" si="39"/>
        <v>37.71068440420445</v>
      </c>
      <c r="C326" s="100">
        <v>27.82</v>
      </c>
      <c r="D326" s="101">
        <v>39420</v>
      </c>
      <c r="E326" s="102">
        <v>23508</v>
      </c>
      <c r="F326" s="103">
        <f t="shared" si="32"/>
        <v>12543.925083132664</v>
      </c>
      <c r="G326" s="104">
        <f t="shared" si="32"/>
        <v>10140.043134435657</v>
      </c>
      <c r="H326" s="96">
        <f t="shared" si="33"/>
        <v>7667.1812575380909</v>
      </c>
      <c r="I326" s="104">
        <f t="shared" si="34"/>
        <v>453.67936435136642</v>
      </c>
      <c r="J326" s="96">
        <v>305</v>
      </c>
      <c r="K326" s="98">
        <f t="shared" si="35"/>
        <v>31109.828839457776</v>
      </c>
      <c r="L326" s="108">
        <f t="shared" si="36"/>
        <v>8.2469999999999999</v>
      </c>
      <c r="M326" s="108">
        <f t="shared" si="37"/>
        <v>11.179</v>
      </c>
    </row>
    <row r="327" spans="1:13" s="63" customFormat="1" ht="16.5" customHeight="1" x14ac:dyDescent="0.2">
      <c r="A327" s="89">
        <f t="shared" si="38"/>
        <v>312</v>
      </c>
      <c r="B327" s="90">
        <f t="shared" si="39"/>
        <v>37.742594543969119</v>
      </c>
      <c r="C327" s="100">
        <v>27.82</v>
      </c>
      <c r="D327" s="101">
        <v>39420</v>
      </c>
      <c r="E327" s="102">
        <v>23508</v>
      </c>
      <c r="F327" s="103">
        <f t="shared" si="32"/>
        <v>12533.319601251074</v>
      </c>
      <c r="G327" s="104">
        <f t="shared" si="32"/>
        <v>10140.043134435657</v>
      </c>
      <c r="H327" s="96">
        <f t="shared" si="33"/>
        <v>7663.5966046621134</v>
      </c>
      <c r="I327" s="104">
        <f t="shared" si="34"/>
        <v>453.46725471373458</v>
      </c>
      <c r="J327" s="96">
        <v>305</v>
      </c>
      <c r="K327" s="98">
        <f t="shared" si="35"/>
        <v>31095.426595062578</v>
      </c>
      <c r="L327" s="108">
        <f t="shared" si="36"/>
        <v>8.2665000000000006</v>
      </c>
      <c r="M327" s="108">
        <f t="shared" si="37"/>
        <v>11.215</v>
      </c>
    </row>
    <row r="328" spans="1:13" s="63" customFormat="1" ht="16.5" customHeight="1" x14ac:dyDescent="0.2">
      <c r="A328" s="89">
        <f t="shared" si="38"/>
        <v>313</v>
      </c>
      <c r="B328" s="90">
        <f t="shared" si="39"/>
        <v>37.774402571111985</v>
      </c>
      <c r="C328" s="100">
        <v>27.82</v>
      </c>
      <c r="D328" s="101">
        <v>39420</v>
      </c>
      <c r="E328" s="102">
        <v>23508</v>
      </c>
      <c r="F328" s="103">
        <f t="shared" si="32"/>
        <v>12522.765889135673</v>
      </c>
      <c r="G328" s="104">
        <f t="shared" si="32"/>
        <v>10140.043134435657</v>
      </c>
      <c r="H328" s="96">
        <f t="shared" si="33"/>
        <v>7660.029449967109</v>
      </c>
      <c r="I328" s="104">
        <f t="shared" si="34"/>
        <v>453.25618047142666</v>
      </c>
      <c r="J328" s="96">
        <v>305</v>
      </c>
      <c r="K328" s="98">
        <f t="shared" si="35"/>
        <v>31081.094654009867</v>
      </c>
      <c r="L328" s="108">
        <f t="shared" si="36"/>
        <v>8.2859999999999996</v>
      </c>
      <c r="M328" s="108">
        <f t="shared" si="37"/>
        <v>11.2509</v>
      </c>
    </row>
    <row r="329" spans="1:13" s="63" customFormat="1" ht="16.5" customHeight="1" x14ac:dyDescent="0.2">
      <c r="A329" s="89">
        <f t="shared" si="38"/>
        <v>314</v>
      </c>
      <c r="B329" s="90">
        <f t="shared" si="39"/>
        <v>37.806109137070898</v>
      </c>
      <c r="C329" s="100">
        <v>27.82</v>
      </c>
      <c r="D329" s="101">
        <v>39420</v>
      </c>
      <c r="E329" s="102">
        <v>23508</v>
      </c>
      <c r="F329" s="103">
        <f t="shared" si="32"/>
        <v>12512.263515003164</v>
      </c>
      <c r="G329" s="104">
        <f t="shared" si="32"/>
        <v>10140.043134435657</v>
      </c>
      <c r="H329" s="96">
        <f t="shared" si="33"/>
        <v>7656.4796475103203</v>
      </c>
      <c r="I329" s="104">
        <f t="shared" si="34"/>
        <v>453.04613298877638</v>
      </c>
      <c r="J329" s="96">
        <v>305</v>
      </c>
      <c r="K329" s="98">
        <f t="shared" si="35"/>
        <v>31066.832429937916</v>
      </c>
      <c r="L329" s="108">
        <f t="shared" si="36"/>
        <v>8.3055000000000003</v>
      </c>
      <c r="M329" s="108">
        <f t="shared" si="37"/>
        <v>11.286799999999999</v>
      </c>
    </row>
    <row r="330" spans="1:13" s="63" customFormat="1" ht="16.5" customHeight="1" x14ac:dyDescent="0.2">
      <c r="A330" s="89">
        <f t="shared" si="38"/>
        <v>315</v>
      </c>
      <c r="B330" s="90">
        <f t="shared" si="39"/>
        <v>37.837714887069652</v>
      </c>
      <c r="C330" s="100">
        <v>27.82</v>
      </c>
      <c r="D330" s="101">
        <v>39420</v>
      </c>
      <c r="E330" s="102">
        <v>23508</v>
      </c>
      <c r="F330" s="103">
        <f t="shared" si="32"/>
        <v>12501.812052124023</v>
      </c>
      <c r="G330" s="104">
        <f t="shared" si="32"/>
        <v>10140.043134435657</v>
      </c>
      <c r="H330" s="96">
        <f t="shared" si="33"/>
        <v>7652.9470530571716</v>
      </c>
      <c r="I330" s="104">
        <f t="shared" si="34"/>
        <v>452.83710373119362</v>
      </c>
      <c r="J330" s="96">
        <v>305</v>
      </c>
      <c r="K330" s="98">
        <f t="shared" si="35"/>
        <v>31052.639343348048</v>
      </c>
      <c r="L330" s="108">
        <f t="shared" si="36"/>
        <v>8.3249999999999993</v>
      </c>
      <c r="M330" s="108">
        <f t="shared" si="37"/>
        <v>11.322800000000001</v>
      </c>
    </row>
    <row r="331" spans="1:13" s="63" customFormat="1" ht="16.5" customHeight="1" x14ac:dyDescent="0.2">
      <c r="A331" s="89">
        <f t="shared" si="38"/>
        <v>316</v>
      </c>
      <c r="B331" s="90">
        <f t="shared" si="39"/>
        <v>37.869220460196772</v>
      </c>
      <c r="C331" s="100">
        <v>27.82</v>
      </c>
      <c r="D331" s="101">
        <v>39420</v>
      </c>
      <c r="E331" s="102">
        <v>23508</v>
      </c>
      <c r="F331" s="103">
        <f t="shared" si="32"/>
        <v>12491.411078746616</v>
      </c>
      <c r="G331" s="104">
        <f t="shared" si="32"/>
        <v>10140.043134435657</v>
      </c>
      <c r="H331" s="96">
        <f t="shared" si="33"/>
        <v>7649.431524055608</v>
      </c>
      <c r="I331" s="104">
        <f t="shared" si="34"/>
        <v>452.6290842636455</v>
      </c>
      <c r="J331" s="96">
        <v>305</v>
      </c>
      <c r="K331" s="98">
        <f t="shared" si="35"/>
        <v>31038.514821501529</v>
      </c>
      <c r="L331" s="108">
        <f t="shared" si="36"/>
        <v>8.3445</v>
      </c>
      <c r="M331" s="108">
        <f t="shared" si="37"/>
        <v>11.358700000000001</v>
      </c>
    </row>
    <row r="332" spans="1:13" s="63" customFormat="1" ht="16.5" customHeight="1" x14ac:dyDescent="0.2">
      <c r="A332" s="89">
        <f t="shared" si="38"/>
        <v>317</v>
      </c>
      <c r="B332" s="90">
        <f t="shared" si="39"/>
        <v>37.900626489483024</v>
      </c>
      <c r="C332" s="100">
        <v>27.82</v>
      </c>
      <c r="D332" s="101">
        <v>39420</v>
      </c>
      <c r="E332" s="102">
        <v>23508</v>
      </c>
      <c r="F332" s="103">
        <f t="shared" si="32"/>
        <v>12481.06017802273</v>
      </c>
      <c r="G332" s="104">
        <f t="shared" si="32"/>
        <v>10140.043134435657</v>
      </c>
      <c r="H332" s="96">
        <f t="shared" si="33"/>
        <v>7645.9329196109329</v>
      </c>
      <c r="I332" s="104">
        <f t="shared" si="34"/>
        <v>452.4220662491677</v>
      </c>
      <c r="J332" s="96">
        <v>305</v>
      </c>
      <c r="K332" s="98">
        <f t="shared" si="35"/>
        <v>31024.458298318485</v>
      </c>
      <c r="L332" s="108">
        <f t="shared" si="36"/>
        <v>8.3640000000000008</v>
      </c>
      <c r="M332" s="108">
        <f t="shared" si="37"/>
        <v>11.3947</v>
      </c>
    </row>
    <row r="333" spans="1:13" s="63" customFormat="1" ht="16.5" customHeight="1" x14ac:dyDescent="0.2">
      <c r="A333" s="89">
        <f t="shared" si="38"/>
        <v>318</v>
      </c>
      <c r="B333" s="90">
        <f t="shared" si="39"/>
        <v>37.931933601977825</v>
      </c>
      <c r="C333" s="100">
        <v>27.82</v>
      </c>
      <c r="D333" s="101">
        <v>39420</v>
      </c>
      <c r="E333" s="102">
        <v>23508</v>
      </c>
      <c r="F333" s="103">
        <f t="shared" si="32"/>
        <v>12470.758937934421</v>
      </c>
      <c r="G333" s="104">
        <f t="shared" si="32"/>
        <v>10140.043134435657</v>
      </c>
      <c r="H333" s="96">
        <f t="shared" si="33"/>
        <v>7642.4511004610849</v>
      </c>
      <c r="I333" s="104">
        <f t="shared" si="34"/>
        <v>452.21604144740149</v>
      </c>
      <c r="J333" s="96">
        <v>305</v>
      </c>
      <c r="K333" s="98">
        <f t="shared" si="35"/>
        <v>31010.469214278561</v>
      </c>
      <c r="L333" s="108">
        <f t="shared" si="36"/>
        <v>8.3834</v>
      </c>
      <c r="M333" s="108">
        <f t="shared" si="37"/>
        <v>11.4306</v>
      </c>
    </row>
    <row r="334" spans="1:13" s="63" customFormat="1" ht="16.5" customHeight="1" x14ac:dyDescent="0.2">
      <c r="A334" s="89">
        <f t="shared" si="38"/>
        <v>319</v>
      </c>
      <c r="B334" s="90">
        <f t="shared" si="39"/>
        <v>37.963142418824219</v>
      </c>
      <c r="C334" s="100">
        <v>27.82</v>
      </c>
      <c r="D334" s="101">
        <v>39420</v>
      </c>
      <c r="E334" s="102">
        <v>23508</v>
      </c>
      <c r="F334" s="103">
        <f t="shared" si="32"/>
        <v>12460.506951222264</v>
      </c>
      <c r="G334" s="104">
        <f t="shared" si="32"/>
        <v>10140.043134435657</v>
      </c>
      <c r="H334" s="96">
        <f t="shared" si="33"/>
        <v>7638.9859289523765</v>
      </c>
      <c r="I334" s="104">
        <f t="shared" si="34"/>
        <v>452.01100171315841</v>
      </c>
      <c r="J334" s="96">
        <v>305</v>
      </c>
      <c r="K334" s="98">
        <f t="shared" si="35"/>
        <v>30996.547016323457</v>
      </c>
      <c r="L334" s="108">
        <f t="shared" si="36"/>
        <v>8.4029000000000007</v>
      </c>
      <c r="M334" s="108">
        <f t="shared" si="37"/>
        <v>11.4666</v>
      </c>
    </row>
    <row r="335" spans="1:13" s="63" customFormat="1" ht="16.5" customHeight="1" x14ac:dyDescent="0.2">
      <c r="A335" s="105">
        <f t="shared" si="38"/>
        <v>320</v>
      </c>
      <c r="B335" s="90">
        <f t="shared" si="39"/>
        <v>37.994253555332961</v>
      </c>
      <c r="C335" s="100">
        <v>27.82</v>
      </c>
      <c r="D335" s="101">
        <v>39420</v>
      </c>
      <c r="E335" s="102">
        <v>23508</v>
      </c>
      <c r="F335" s="103">
        <f t="shared" si="32"/>
        <v>12450.303815314805</v>
      </c>
      <c r="G335" s="104">
        <f t="shared" si="32"/>
        <v>10140.043134435657</v>
      </c>
      <c r="H335" s="96">
        <f t="shared" si="33"/>
        <v>7635.5372690156555</v>
      </c>
      <c r="I335" s="104">
        <f t="shared" si="34"/>
        <v>451.80693899500926</v>
      </c>
      <c r="J335" s="96">
        <v>305</v>
      </c>
      <c r="K335" s="98">
        <f t="shared" si="35"/>
        <v>30982.691157761128</v>
      </c>
      <c r="L335" s="108">
        <f t="shared" si="36"/>
        <v>8.4222999999999999</v>
      </c>
      <c r="M335" s="108">
        <f t="shared" si="37"/>
        <v>11.5025</v>
      </c>
    </row>
    <row r="336" spans="1:13" s="63" customFormat="1" ht="16.5" customHeight="1" x14ac:dyDescent="0.2">
      <c r="A336" s="89">
        <f t="shared" si="38"/>
        <v>321</v>
      </c>
      <c r="B336" s="90">
        <f t="shared" si="39"/>
        <v>38.025267621055221</v>
      </c>
      <c r="C336" s="100">
        <v>27.82</v>
      </c>
      <c r="D336" s="101">
        <v>39420</v>
      </c>
      <c r="E336" s="102">
        <v>23508</v>
      </c>
      <c r="F336" s="103">
        <f t="shared" si="32"/>
        <v>12440.149132259357</v>
      </c>
      <c r="G336" s="104">
        <f t="shared" si="32"/>
        <v>10140.043134435657</v>
      </c>
      <c r="H336" s="96">
        <f t="shared" si="33"/>
        <v>7632.1049861429137</v>
      </c>
      <c r="I336" s="104">
        <f t="shared" si="34"/>
        <v>451.60384533390027</v>
      </c>
      <c r="J336" s="96">
        <v>305</v>
      </c>
      <c r="K336" s="98">
        <f t="shared" si="35"/>
        <v>30968.901098171824</v>
      </c>
      <c r="L336" s="108">
        <f t="shared" si="36"/>
        <v>8.4418000000000006</v>
      </c>
      <c r="M336" s="108">
        <f t="shared" si="37"/>
        <v>11.538500000000001</v>
      </c>
    </row>
    <row r="337" spans="1:13" s="63" customFormat="1" ht="16.5" customHeight="1" x14ac:dyDescent="0.2">
      <c r="A337" s="89">
        <f t="shared" si="38"/>
        <v>322</v>
      </c>
      <c r="B337" s="90">
        <f t="shared" si="39"/>
        <v>38.056185219854278</v>
      </c>
      <c r="C337" s="100">
        <v>27.82</v>
      </c>
      <c r="D337" s="101">
        <v>39420</v>
      </c>
      <c r="E337" s="102">
        <v>23508</v>
      </c>
      <c r="F337" s="103">
        <f t="shared" ref="F337:G365" si="40">12*(1/B337*D337)</f>
        <v>12430.042508654034</v>
      </c>
      <c r="G337" s="104">
        <f t="shared" si="40"/>
        <v>10140.043134435657</v>
      </c>
      <c r="H337" s="96">
        <f t="shared" si="33"/>
        <v>7628.6889473643141</v>
      </c>
      <c r="I337" s="104">
        <f t="shared" si="34"/>
        <v>451.40171286179378</v>
      </c>
      <c r="J337" s="96">
        <v>305</v>
      </c>
      <c r="K337" s="98">
        <f t="shared" si="35"/>
        <v>30955.176303315795</v>
      </c>
      <c r="L337" s="108">
        <f t="shared" si="36"/>
        <v>8.4611999999999998</v>
      </c>
      <c r="M337" s="108">
        <f t="shared" si="37"/>
        <v>11.574400000000001</v>
      </c>
    </row>
    <row r="338" spans="1:13" s="63" customFormat="1" ht="16.5" customHeight="1" x14ac:dyDescent="0.2">
      <c r="A338" s="89">
        <f t="shared" si="38"/>
        <v>323</v>
      </c>
      <c r="B338" s="90">
        <f t="shared" si="39"/>
        <v>38.087006949976065</v>
      </c>
      <c r="C338" s="100">
        <v>27.82</v>
      </c>
      <c r="D338" s="101">
        <v>39420</v>
      </c>
      <c r="E338" s="102">
        <v>23508</v>
      </c>
      <c r="F338" s="103">
        <f t="shared" si="40"/>
        <v>12419.983555580948</v>
      </c>
      <c r="G338" s="104">
        <f t="shared" si="40"/>
        <v>10140.043134435657</v>
      </c>
      <c r="H338" s="96">
        <f t="shared" ref="H338:H365" si="41">(F338+G338)*33.8%</f>
        <v>7625.2890212256107</v>
      </c>
      <c r="I338" s="104">
        <f t="shared" ref="I338:I365" si="42">(F338+G338)*2%</f>
        <v>451.20053380033204</v>
      </c>
      <c r="J338" s="96">
        <v>305</v>
      </c>
      <c r="K338" s="98">
        <f t="shared" ref="K338:K365" si="43">SUM(F338:J338)</f>
        <v>30941.516245042545</v>
      </c>
      <c r="L338" s="108">
        <f t="shared" ref="L338:L365" si="44">ROUND(A338/B338,4)</f>
        <v>8.4806000000000008</v>
      </c>
      <c r="M338" s="108">
        <f t="shared" ref="M338:M365" si="45">ROUND(A338/C338,4)</f>
        <v>11.6104</v>
      </c>
    </row>
    <row r="339" spans="1:13" s="63" customFormat="1" ht="16.5" customHeight="1" x14ac:dyDescent="0.2">
      <c r="A339" s="89">
        <f t="shared" si="38"/>
        <v>324</v>
      </c>
      <c r="B339" s="90">
        <f t="shared" si="39"/>
        <v>38.11773340411861</v>
      </c>
      <c r="C339" s="100">
        <v>27.82</v>
      </c>
      <c r="D339" s="101">
        <v>39420</v>
      </c>
      <c r="E339" s="102">
        <v>23508</v>
      </c>
      <c r="F339" s="103">
        <f t="shared" si="40"/>
        <v>12409.97188854068</v>
      </c>
      <c r="G339" s="104">
        <f t="shared" si="40"/>
        <v>10140.043134435657</v>
      </c>
      <c r="H339" s="96">
        <f t="shared" si="41"/>
        <v>7621.9050777660013</v>
      </c>
      <c r="I339" s="104">
        <f t="shared" si="42"/>
        <v>451.00030045952678</v>
      </c>
      <c r="J339" s="96">
        <v>305</v>
      </c>
      <c r="K339" s="98">
        <f t="shared" si="43"/>
        <v>30927.920401201867</v>
      </c>
      <c r="L339" s="108">
        <f t="shared" si="44"/>
        <v>8.5</v>
      </c>
      <c r="M339" s="108">
        <f t="shared" si="45"/>
        <v>11.6463</v>
      </c>
    </row>
    <row r="340" spans="1:13" s="63" customFormat="1" ht="16.5" customHeight="1" x14ac:dyDescent="0.2">
      <c r="A340" s="89">
        <f t="shared" si="38"/>
        <v>325</v>
      </c>
      <c r="B340" s="90">
        <f t="shared" si="39"/>
        <v>38.148365169500451</v>
      </c>
      <c r="C340" s="100">
        <v>27.82</v>
      </c>
      <c r="D340" s="101">
        <v>39420</v>
      </c>
      <c r="E340" s="102">
        <v>23508</v>
      </c>
      <c r="F340" s="103">
        <f t="shared" si="40"/>
        <v>12400.007127387851</v>
      </c>
      <c r="G340" s="104">
        <f t="shared" si="40"/>
        <v>10140.043134435657</v>
      </c>
      <c r="H340" s="96">
        <f t="shared" si="41"/>
        <v>7618.5369884963447</v>
      </c>
      <c r="I340" s="104">
        <f t="shared" si="42"/>
        <v>450.80100523647019</v>
      </c>
      <c r="J340" s="96">
        <v>305</v>
      </c>
      <c r="K340" s="98">
        <f t="shared" si="43"/>
        <v>30914.388255556321</v>
      </c>
      <c r="L340" s="108">
        <f t="shared" si="44"/>
        <v>8.5193999999999992</v>
      </c>
      <c r="M340" s="108">
        <f t="shared" si="45"/>
        <v>11.6822</v>
      </c>
    </row>
    <row r="341" spans="1:13" s="63" customFormat="1" ht="16.5" customHeight="1" x14ac:dyDescent="0.2">
      <c r="A341" s="89">
        <f t="shared" si="38"/>
        <v>326</v>
      </c>
      <c r="B341" s="90">
        <f t="shared" si="39"/>
        <v>38.178902827927935</v>
      </c>
      <c r="C341" s="100">
        <v>27.82</v>
      </c>
      <c r="D341" s="101">
        <v>39420</v>
      </c>
      <c r="E341" s="102">
        <v>23508</v>
      </c>
      <c r="F341" s="103">
        <f t="shared" si="40"/>
        <v>12390.088896267871</v>
      </c>
      <c r="G341" s="104">
        <f t="shared" si="40"/>
        <v>10140.043134435657</v>
      </c>
      <c r="H341" s="96">
        <f t="shared" si="41"/>
        <v>7615.1846263777916</v>
      </c>
      <c r="I341" s="104">
        <f t="shared" si="42"/>
        <v>450.60264061407054</v>
      </c>
      <c r="J341" s="96">
        <v>305</v>
      </c>
      <c r="K341" s="98">
        <f t="shared" si="43"/>
        <v>30900.919297695389</v>
      </c>
      <c r="L341" s="108">
        <f t="shared" si="44"/>
        <v>8.5387000000000004</v>
      </c>
      <c r="M341" s="108">
        <f t="shared" si="45"/>
        <v>11.7182</v>
      </c>
    </row>
    <row r="342" spans="1:13" s="63" customFormat="1" ht="16.5" customHeight="1" x14ac:dyDescent="0.2">
      <c r="A342" s="89">
        <f t="shared" si="38"/>
        <v>327</v>
      </c>
      <c r="B342" s="90">
        <f t="shared" si="39"/>
        <v>38.209346955861555</v>
      </c>
      <c r="C342" s="100">
        <v>27.82</v>
      </c>
      <c r="D342" s="101">
        <v>39420</v>
      </c>
      <c r="E342" s="102">
        <v>23508</v>
      </c>
      <c r="F342" s="103">
        <f t="shared" si="40"/>
        <v>12380.216823554809</v>
      </c>
      <c r="G342" s="104">
        <f t="shared" si="40"/>
        <v>10140.043134435657</v>
      </c>
      <c r="H342" s="96">
        <f t="shared" si="41"/>
        <v>7611.8478658007762</v>
      </c>
      <c r="I342" s="104">
        <f t="shared" si="42"/>
        <v>450.40519915980929</v>
      </c>
      <c r="J342" s="96">
        <v>305</v>
      </c>
      <c r="K342" s="98">
        <f t="shared" si="43"/>
        <v>30887.513022951051</v>
      </c>
      <c r="L342" s="108">
        <f t="shared" si="44"/>
        <v>8.5580999999999996</v>
      </c>
      <c r="M342" s="108">
        <f t="shared" si="45"/>
        <v>11.754099999999999</v>
      </c>
    </row>
    <row r="343" spans="1:13" s="63" customFormat="1" ht="16.5" customHeight="1" x14ac:dyDescent="0.2">
      <c r="A343" s="89">
        <f t="shared" ref="A343:A364" si="46">+A342+1</f>
        <v>328</v>
      </c>
      <c r="B343" s="90">
        <f t="shared" si="39"/>
        <v>38.239698124481258</v>
      </c>
      <c r="C343" s="100">
        <v>27.82</v>
      </c>
      <c r="D343" s="101">
        <v>39420</v>
      </c>
      <c r="E343" s="102">
        <v>23508</v>
      </c>
      <c r="F343" s="103">
        <f t="shared" si="40"/>
        <v>12370.390541790322</v>
      </c>
      <c r="G343" s="104">
        <f t="shared" si="40"/>
        <v>10140.043134435657</v>
      </c>
      <c r="H343" s="96">
        <f t="shared" si="41"/>
        <v>7608.5265825643792</v>
      </c>
      <c r="I343" s="104">
        <f t="shared" si="42"/>
        <v>450.20867352451955</v>
      </c>
      <c r="J343" s="96">
        <v>305</v>
      </c>
      <c r="K343" s="98">
        <f t="shared" si="43"/>
        <v>30874.168932314878</v>
      </c>
      <c r="L343" s="108">
        <f t="shared" si="44"/>
        <v>8.5775000000000006</v>
      </c>
      <c r="M343" s="108">
        <f t="shared" si="45"/>
        <v>11.790100000000001</v>
      </c>
    </row>
    <row r="344" spans="1:13" s="63" customFormat="1" ht="16.5" customHeight="1" x14ac:dyDescent="0.2">
      <c r="A344" s="89">
        <f t="shared" si="46"/>
        <v>329</v>
      </c>
      <c r="B344" s="90">
        <f t="shared" si="39"/>
        <v>38.26995689975066</v>
      </c>
      <c r="C344" s="100">
        <v>27.82</v>
      </c>
      <c r="D344" s="101">
        <v>39420</v>
      </c>
      <c r="E344" s="102">
        <v>23508</v>
      </c>
      <c r="F344" s="103">
        <f t="shared" si="40"/>
        <v>12360.609687623713</v>
      </c>
      <c r="G344" s="104">
        <f t="shared" si="40"/>
        <v>10140.043134435657</v>
      </c>
      <c r="H344" s="96">
        <f t="shared" si="41"/>
        <v>7605.2206538560658</v>
      </c>
      <c r="I344" s="104">
        <f t="shared" si="42"/>
        <v>450.01305644118736</v>
      </c>
      <c r="J344" s="96">
        <v>305</v>
      </c>
      <c r="K344" s="98">
        <f t="shared" si="43"/>
        <v>30860.886532356621</v>
      </c>
      <c r="L344" s="108">
        <f t="shared" si="44"/>
        <v>8.5968</v>
      </c>
      <c r="M344" s="108">
        <f t="shared" si="45"/>
        <v>11.826000000000001</v>
      </c>
    </row>
    <row r="345" spans="1:13" s="63" customFormat="1" ht="16.5" customHeight="1" x14ac:dyDescent="0.2">
      <c r="A345" s="105">
        <f t="shared" si="46"/>
        <v>330</v>
      </c>
      <c r="B345" s="90">
        <f t="shared" si="39"/>
        <v>38.300123842480481</v>
      </c>
      <c r="C345" s="100">
        <v>27.82</v>
      </c>
      <c r="D345" s="101">
        <v>39420</v>
      </c>
      <c r="E345" s="102">
        <v>23508</v>
      </c>
      <c r="F345" s="103">
        <f t="shared" si="40"/>
        <v>12350.873901752999</v>
      </c>
      <c r="G345" s="104">
        <f t="shared" si="40"/>
        <v>10140.043134435657</v>
      </c>
      <c r="H345" s="96">
        <f t="shared" si="41"/>
        <v>7601.9299582317653</v>
      </c>
      <c r="I345" s="104">
        <f t="shared" si="42"/>
        <v>449.81834072377313</v>
      </c>
      <c r="J345" s="96">
        <v>305</v>
      </c>
      <c r="K345" s="98">
        <f t="shared" si="43"/>
        <v>30847.665335144196</v>
      </c>
      <c r="L345" s="108">
        <f t="shared" si="44"/>
        <v>8.6161999999999992</v>
      </c>
      <c r="M345" s="108">
        <f t="shared" si="45"/>
        <v>11.862</v>
      </c>
    </row>
    <row r="346" spans="1:13" s="63" customFormat="1" ht="16.5" customHeight="1" x14ac:dyDescent="0.2">
      <c r="A346" s="89">
        <f t="shared" si="46"/>
        <v>331</v>
      </c>
      <c r="B346" s="90">
        <f t="shared" si="39"/>
        <v>38.330199508390869</v>
      </c>
      <c r="C346" s="100">
        <v>27.82</v>
      </c>
      <c r="D346" s="101">
        <v>39420</v>
      </c>
      <c r="E346" s="102">
        <v>23508</v>
      </c>
      <c r="F346" s="103">
        <f t="shared" si="40"/>
        <v>12341.182828867008</v>
      </c>
      <c r="G346" s="104">
        <f t="shared" si="40"/>
        <v>10140.043134435657</v>
      </c>
      <c r="H346" s="96">
        <f t="shared" si="41"/>
        <v>7598.6543755962994</v>
      </c>
      <c r="I346" s="104">
        <f t="shared" si="42"/>
        <v>449.62451926605326</v>
      </c>
      <c r="J346" s="96">
        <v>305</v>
      </c>
      <c r="K346" s="98">
        <f t="shared" si="43"/>
        <v>30834.504858165015</v>
      </c>
      <c r="L346" s="108">
        <f t="shared" si="44"/>
        <v>8.6355000000000004</v>
      </c>
      <c r="M346" s="108">
        <f t="shared" si="45"/>
        <v>11.8979</v>
      </c>
    </row>
    <row r="347" spans="1:13" s="63" customFormat="1" ht="16.5" customHeight="1" x14ac:dyDescent="0.2">
      <c r="A347" s="89">
        <f t="shared" si="46"/>
        <v>332</v>
      </c>
      <c r="B347" s="90">
        <f t="shared" si="39"/>
        <v>38.360184448172753</v>
      </c>
      <c r="C347" s="100">
        <v>27.82</v>
      </c>
      <c r="D347" s="101">
        <v>39420</v>
      </c>
      <c r="E347" s="102">
        <v>23508</v>
      </c>
      <c r="F347" s="103">
        <f t="shared" si="40"/>
        <v>12331.536117588526</v>
      </c>
      <c r="G347" s="104">
        <f t="shared" si="40"/>
        <v>10140.043134435657</v>
      </c>
      <c r="H347" s="96">
        <f t="shared" si="41"/>
        <v>7595.3937871841727</v>
      </c>
      <c r="I347" s="104">
        <f t="shared" si="42"/>
        <v>449.43158504048364</v>
      </c>
      <c r="J347" s="96">
        <v>305</v>
      </c>
      <c r="K347" s="98">
        <f t="shared" si="43"/>
        <v>30821.404624248837</v>
      </c>
      <c r="L347" s="108">
        <f t="shared" si="44"/>
        <v>8.6547999999999998</v>
      </c>
      <c r="M347" s="108">
        <f t="shared" si="45"/>
        <v>11.9339</v>
      </c>
    </row>
    <row r="348" spans="1:13" s="63" customFormat="1" ht="16.5" customHeight="1" x14ac:dyDescent="0.2">
      <c r="A348" s="89">
        <f t="shared" si="46"/>
        <v>333</v>
      </c>
      <c r="B348" s="90">
        <f t="shared" si="39"/>
        <v>38.390079207548474</v>
      </c>
      <c r="C348" s="100">
        <v>27.82</v>
      </c>
      <c r="D348" s="101">
        <v>39420</v>
      </c>
      <c r="E348" s="102">
        <v>23508</v>
      </c>
      <c r="F348" s="103">
        <f t="shared" si="40"/>
        <v>12321.933420418372</v>
      </c>
      <c r="G348" s="104">
        <f t="shared" si="40"/>
        <v>10140.043134435657</v>
      </c>
      <c r="H348" s="96">
        <f t="shared" si="41"/>
        <v>7592.1480755406619</v>
      </c>
      <c r="I348" s="104">
        <f t="shared" si="42"/>
        <v>449.2395310970806</v>
      </c>
      <c r="J348" s="96">
        <v>305</v>
      </c>
      <c r="K348" s="98">
        <f t="shared" si="43"/>
        <v>30808.364161491776</v>
      </c>
      <c r="L348" s="108">
        <f t="shared" si="44"/>
        <v>8.6740999999999993</v>
      </c>
      <c r="M348" s="108">
        <f t="shared" si="45"/>
        <v>11.969799999999999</v>
      </c>
    </row>
    <row r="349" spans="1:13" s="63" customFormat="1" ht="16.5" customHeight="1" x14ac:dyDescent="0.2">
      <c r="A349" s="89">
        <f t="shared" si="46"/>
        <v>334</v>
      </c>
      <c r="B349" s="90">
        <f t="shared" si="39"/>
        <v>38.419884327331268</v>
      </c>
      <c r="C349" s="100">
        <v>27.82</v>
      </c>
      <c r="D349" s="101">
        <v>39420</v>
      </c>
      <c r="E349" s="102">
        <v>23508</v>
      </c>
      <c r="F349" s="103">
        <f t="shared" si="40"/>
        <v>12312.374393680493</v>
      </c>
      <c r="G349" s="104">
        <f t="shared" si="40"/>
        <v>10140.043134435657</v>
      </c>
      <c r="H349" s="96">
        <f t="shared" si="41"/>
        <v>7588.9171245032585</v>
      </c>
      <c r="I349" s="104">
        <f t="shared" si="42"/>
        <v>449.04835056232304</v>
      </c>
      <c r="J349" s="96">
        <v>305</v>
      </c>
      <c r="K349" s="98">
        <f t="shared" si="43"/>
        <v>30795.383003181734</v>
      </c>
      <c r="L349" s="108">
        <f t="shared" si="44"/>
        <v>8.6934000000000005</v>
      </c>
      <c r="M349" s="108">
        <f t="shared" si="45"/>
        <v>12.005800000000001</v>
      </c>
    </row>
    <row r="350" spans="1:13" s="63" customFormat="1" ht="16.5" customHeight="1" x14ac:dyDescent="0.2">
      <c r="A350" s="89">
        <f t="shared" si="46"/>
        <v>335</v>
      </c>
      <c r="B350" s="90">
        <f t="shared" si="39"/>
        <v>38.449600343484015</v>
      </c>
      <c r="C350" s="100">
        <v>27.82</v>
      </c>
      <c r="D350" s="101">
        <v>39420</v>
      </c>
      <c r="E350" s="102">
        <v>23508</v>
      </c>
      <c r="F350" s="103">
        <f t="shared" si="40"/>
        <v>12302.858697467975</v>
      </c>
      <c r="G350" s="104">
        <f t="shared" si="40"/>
        <v>10140.043134435657</v>
      </c>
      <c r="H350" s="96">
        <f t="shared" si="41"/>
        <v>7585.7008191834275</v>
      </c>
      <c r="I350" s="104">
        <f t="shared" si="42"/>
        <v>448.85803663807269</v>
      </c>
      <c r="J350" s="96">
        <v>305</v>
      </c>
      <c r="K350" s="98">
        <f t="shared" si="43"/>
        <v>30782.460687725135</v>
      </c>
      <c r="L350" s="108">
        <f t="shared" si="44"/>
        <v>8.7126999999999999</v>
      </c>
      <c r="M350" s="108">
        <f t="shared" si="45"/>
        <v>12.041700000000001</v>
      </c>
    </row>
    <row r="351" spans="1:13" s="63" customFormat="1" ht="16.5" customHeight="1" x14ac:dyDescent="0.2">
      <c r="A351" s="89">
        <f t="shared" si="46"/>
        <v>336</v>
      </c>
      <c r="B351" s="90">
        <f t="shared" si="39"/>
        <v>38.479227787177109</v>
      </c>
      <c r="C351" s="100">
        <v>27.82</v>
      </c>
      <c r="D351" s="101">
        <v>39420</v>
      </c>
      <c r="E351" s="102">
        <v>23508</v>
      </c>
      <c r="F351" s="103">
        <f t="shared" si="40"/>
        <v>12293.385995589984</v>
      </c>
      <c r="G351" s="104">
        <f t="shared" si="40"/>
        <v>10140.043134435657</v>
      </c>
      <c r="H351" s="96">
        <f t="shared" si="41"/>
        <v>7582.4990459486662</v>
      </c>
      <c r="I351" s="104">
        <f t="shared" si="42"/>
        <v>448.66858260051282</v>
      </c>
      <c r="J351" s="96">
        <v>305</v>
      </c>
      <c r="K351" s="98">
        <f t="shared" si="43"/>
        <v>30769.596758574819</v>
      </c>
      <c r="L351" s="108">
        <f t="shared" si="44"/>
        <v>8.7319999999999993</v>
      </c>
      <c r="M351" s="108">
        <f t="shared" si="45"/>
        <v>12.0776</v>
      </c>
    </row>
    <row r="352" spans="1:13" s="63" customFormat="1" ht="16.5" customHeight="1" x14ac:dyDescent="0.2">
      <c r="A352" s="89">
        <f t="shared" si="46"/>
        <v>337</v>
      </c>
      <c r="B352" s="90">
        <f t="shared" si="39"/>
        <v>38.508767184845333</v>
      </c>
      <c r="C352" s="100">
        <v>27.82</v>
      </c>
      <c r="D352" s="101">
        <v>39420</v>
      </c>
      <c r="E352" s="102">
        <v>23508</v>
      </c>
      <c r="F352" s="103">
        <f t="shared" si="40"/>
        <v>12283.955955519639</v>
      </c>
      <c r="G352" s="104">
        <f t="shared" si="40"/>
        <v>10140.043134435657</v>
      </c>
      <c r="H352" s="96">
        <f t="shared" si="41"/>
        <v>7579.3116924048891</v>
      </c>
      <c r="I352" s="104">
        <f t="shared" si="42"/>
        <v>448.47998179910587</v>
      </c>
      <c r="J352" s="96">
        <v>305</v>
      </c>
      <c r="K352" s="98">
        <f t="shared" si="43"/>
        <v>30756.790764159286</v>
      </c>
      <c r="L352" s="108">
        <f t="shared" si="44"/>
        <v>8.7513000000000005</v>
      </c>
      <c r="M352" s="108">
        <f t="shared" si="45"/>
        <v>12.1136</v>
      </c>
    </row>
    <row r="353" spans="1:13" s="63" customFormat="1" ht="16.5" customHeight="1" x14ac:dyDescent="0.2">
      <c r="A353" s="89">
        <f t="shared" si="46"/>
        <v>338</v>
      </c>
      <c r="B353" s="90">
        <f t="shared" si="39"/>
        <v>38.538219058244074</v>
      </c>
      <c r="C353" s="100">
        <v>27.82</v>
      </c>
      <c r="D353" s="101">
        <v>39420</v>
      </c>
      <c r="E353" s="102">
        <v>23508</v>
      </c>
      <c r="F353" s="103">
        <f t="shared" si="40"/>
        <v>12274.568248342744</v>
      </c>
      <c r="G353" s="104">
        <f t="shared" si="40"/>
        <v>10140.043134435657</v>
      </c>
      <c r="H353" s="96">
        <f t="shared" si="41"/>
        <v>7576.1386473790981</v>
      </c>
      <c r="I353" s="104">
        <f t="shared" si="42"/>
        <v>448.29222765556801</v>
      </c>
      <c r="J353" s="96">
        <v>305</v>
      </c>
      <c r="K353" s="98">
        <f t="shared" si="43"/>
        <v>30744.042257813067</v>
      </c>
      <c r="L353" s="108">
        <f t="shared" si="44"/>
        <v>8.7705000000000002</v>
      </c>
      <c r="M353" s="108">
        <f t="shared" si="45"/>
        <v>12.1495</v>
      </c>
    </row>
    <row r="354" spans="1:13" s="63" customFormat="1" ht="16.5" customHeight="1" x14ac:dyDescent="0.2">
      <c r="A354" s="89">
        <f t="shared" si="46"/>
        <v>339</v>
      </c>
      <c r="B354" s="90">
        <f t="shared" si="39"/>
        <v>38.567583924504532</v>
      </c>
      <c r="C354" s="100">
        <v>27.82</v>
      </c>
      <c r="D354" s="101">
        <v>39420</v>
      </c>
      <c r="E354" s="102">
        <v>23508</v>
      </c>
      <c r="F354" s="103">
        <f t="shared" si="40"/>
        <v>12265.22254870745</v>
      </c>
      <c r="G354" s="104">
        <f t="shared" si="40"/>
        <v>10140.043134435657</v>
      </c>
      <c r="H354" s="96">
        <f t="shared" si="41"/>
        <v>7572.9798009023698</v>
      </c>
      <c r="I354" s="104">
        <f t="shared" si="42"/>
        <v>448.10531366286216</v>
      </c>
      <c r="J354" s="96">
        <v>305</v>
      </c>
      <c r="K354" s="98">
        <f t="shared" si="43"/>
        <v>30731.350797708339</v>
      </c>
      <c r="L354" s="108">
        <f t="shared" si="44"/>
        <v>8.7897999999999996</v>
      </c>
      <c r="M354" s="108">
        <f t="shared" si="45"/>
        <v>12.185499999999999</v>
      </c>
    </row>
    <row r="355" spans="1:13" s="63" customFormat="1" ht="16.5" customHeight="1" x14ac:dyDescent="0.2">
      <c r="A355" s="105">
        <f t="shared" si="46"/>
        <v>340</v>
      </c>
      <c r="B355" s="90">
        <f t="shared" si="39"/>
        <v>38.596862296188327</v>
      </c>
      <c r="C355" s="100">
        <v>27.82</v>
      </c>
      <c r="D355" s="101">
        <v>39420</v>
      </c>
      <c r="E355" s="102">
        <v>23508</v>
      </c>
      <c r="F355" s="103">
        <f t="shared" si="40"/>
        <v>12255.918534774666</v>
      </c>
      <c r="G355" s="104">
        <f t="shared" si="40"/>
        <v>10140.043134435657</v>
      </c>
      <c r="H355" s="96">
        <f t="shared" si="41"/>
        <v>7569.8350441930879</v>
      </c>
      <c r="I355" s="104">
        <f t="shared" si="42"/>
        <v>447.91923338420645</v>
      </c>
      <c r="J355" s="96">
        <v>305</v>
      </c>
      <c r="K355" s="98">
        <f t="shared" si="43"/>
        <v>30718.715946787619</v>
      </c>
      <c r="L355" s="108">
        <f t="shared" si="44"/>
        <v>8.8089999999999993</v>
      </c>
      <c r="M355" s="108">
        <f t="shared" si="45"/>
        <v>12.221399999999999</v>
      </c>
    </row>
    <row r="356" spans="1:13" s="63" customFormat="1" ht="16.5" customHeight="1" x14ac:dyDescent="0.2">
      <c r="A356" s="89">
        <f t="shared" si="46"/>
        <v>341</v>
      </c>
      <c r="B356" s="90">
        <f t="shared" si="39"/>
        <v>38.626054681341024</v>
      </c>
      <c r="C356" s="100">
        <v>27.82</v>
      </c>
      <c r="D356" s="101">
        <v>39420</v>
      </c>
      <c r="E356" s="102">
        <v>23508</v>
      </c>
      <c r="F356" s="103">
        <f t="shared" si="40"/>
        <v>12246.655888169444</v>
      </c>
      <c r="G356" s="104">
        <f t="shared" si="40"/>
        <v>10140.043134435657</v>
      </c>
      <c r="H356" s="96">
        <f t="shared" si="41"/>
        <v>7566.7042696405224</v>
      </c>
      <c r="I356" s="104">
        <f t="shared" si="42"/>
        <v>447.733980452102</v>
      </c>
      <c r="J356" s="96">
        <v>305</v>
      </c>
      <c r="K356" s="98">
        <f t="shared" si="43"/>
        <v>30706.137272697724</v>
      </c>
      <c r="L356" s="108">
        <f t="shared" si="44"/>
        <v>8.8282000000000007</v>
      </c>
      <c r="M356" s="108">
        <f t="shared" si="45"/>
        <v>12.257400000000001</v>
      </c>
    </row>
    <row r="357" spans="1:13" s="63" customFormat="1" ht="16.5" customHeight="1" x14ac:dyDescent="0.2">
      <c r="A357" s="89">
        <f t="shared" si="46"/>
        <v>342</v>
      </c>
      <c r="B357" s="90">
        <f t="shared" si="39"/>
        <v>38.655161583545159</v>
      </c>
      <c r="C357" s="100">
        <v>27.82</v>
      </c>
      <c r="D357" s="101">
        <v>39420</v>
      </c>
      <c r="E357" s="102">
        <v>23508</v>
      </c>
      <c r="F357" s="103">
        <f t="shared" si="40"/>
        <v>12237.43429393308</v>
      </c>
      <c r="G357" s="104">
        <f t="shared" si="40"/>
        <v>10140.043134435657</v>
      </c>
      <c r="H357" s="96">
        <f t="shared" si="41"/>
        <v>7563.5873707886321</v>
      </c>
      <c r="I357" s="104">
        <f t="shared" si="42"/>
        <v>447.54954856737476</v>
      </c>
      <c r="J357" s="96">
        <v>305</v>
      </c>
      <c r="K357" s="98">
        <f t="shared" si="43"/>
        <v>30693.614347724742</v>
      </c>
      <c r="L357" s="108">
        <f t="shared" si="44"/>
        <v>8.8475000000000001</v>
      </c>
      <c r="M357" s="108">
        <f t="shared" si="45"/>
        <v>12.2933</v>
      </c>
    </row>
    <row r="358" spans="1:13" s="63" customFormat="1" ht="16.5" customHeight="1" x14ac:dyDescent="0.2">
      <c r="A358" s="89">
        <f t="shared" si="46"/>
        <v>343</v>
      </c>
      <c r="B358" s="90">
        <f t="shared" si="39"/>
        <v>38.684183501972306</v>
      </c>
      <c r="C358" s="100">
        <v>27.82</v>
      </c>
      <c r="D358" s="101">
        <v>39420</v>
      </c>
      <c r="E358" s="102">
        <v>23508</v>
      </c>
      <c r="F358" s="103">
        <f t="shared" si="40"/>
        <v>12228.253440476057</v>
      </c>
      <c r="G358" s="104">
        <f t="shared" si="40"/>
        <v>10140.043134435657</v>
      </c>
      <c r="H358" s="96">
        <f t="shared" si="41"/>
        <v>7560.484242320159</v>
      </c>
      <c r="I358" s="104">
        <f t="shared" si="42"/>
        <v>447.36593149823426</v>
      </c>
      <c r="J358" s="96">
        <v>305</v>
      </c>
      <c r="K358" s="98">
        <f t="shared" si="43"/>
        <v>30681.146748730109</v>
      </c>
      <c r="L358" s="108">
        <f t="shared" si="44"/>
        <v>8.8666999999999998</v>
      </c>
      <c r="M358" s="108">
        <f t="shared" si="45"/>
        <v>12.3293</v>
      </c>
    </row>
    <row r="359" spans="1:13" s="63" customFormat="1" ht="16.5" customHeight="1" x14ac:dyDescent="0.2">
      <c r="A359" s="89">
        <f t="shared" si="46"/>
        <v>344</v>
      </c>
      <c r="B359" s="90">
        <f t="shared" si="39"/>
        <v>38.713120931434439</v>
      </c>
      <c r="C359" s="100">
        <v>27.82</v>
      </c>
      <c r="D359" s="101">
        <v>39420</v>
      </c>
      <c r="E359" s="102">
        <v>23508</v>
      </c>
      <c r="F359" s="103">
        <f t="shared" si="40"/>
        <v>12219.113019531809</v>
      </c>
      <c r="G359" s="104">
        <f t="shared" si="40"/>
        <v>10140.043134435657</v>
      </c>
      <c r="H359" s="96">
        <f t="shared" si="41"/>
        <v>7557.3947800410024</v>
      </c>
      <c r="I359" s="104">
        <f t="shared" si="42"/>
        <v>447.18312307934934</v>
      </c>
      <c r="J359" s="96">
        <v>305</v>
      </c>
      <c r="K359" s="98">
        <f t="shared" si="43"/>
        <v>30668.734057087819</v>
      </c>
      <c r="L359" s="108">
        <f t="shared" si="44"/>
        <v>8.8858999999999995</v>
      </c>
      <c r="M359" s="108">
        <f t="shared" si="45"/>
        <v>12.3652</v>
      </c>
    </row>
    <row r="360" spans="1:13" s="63" customFormat="1" ht="16.5" customHeight="1" x14ac:dyDescent="0.2">
      <c r="A360" s="89">
        <f t="shared" si="46"/>
        <v>345</v>
      </c>
      <c r="B360" s="90">
        <f t="shared" si="39"/>
        <v>38.741974362434583</v>
      </c>
      <c r="C360" s="100">
        <v>27.82</v>
      </c>
      <c r="D360" s="101">
        <v>39420</v>
      </c>
      <c r="E360" s="102">
        <v>23508</v>
      </c>
      <c r="F360" s="103">
        <f t="shared" si="40"/>
        <v>12210.012726111197</v>
      </c>
      <c r="G360" s="104">
        <f t="shared" si="40"/>
        <v>10140.043134435657</v>
      </c>
      <c r="H360" s="96">
        <f t="shared" si="41"/>
        <v>7554.3188808648356</v>
      </c>
      <c r="I360" s="104">
        <f t="shared" si="42"/>
        <v>447.00111721093708</v>
      </c>
      <c r="J360" s="96">
        <v>305</v>
      </c>
      <c r="K360" s="98">
        <f t="shared" si="43"/>
        <v>30656.375858622625</v>
      </c>
      <c r="L360" s="108">
        <f t="shared" si="44"/>
        <v>8.9050999999999991</v>
      </c>
      <c r="M360" s="108">
        <f t="shared" si="45"/>
        <v>12.401199999999999</v>
      </c>
    </row>
    <row r="361" spans="1:13" s="63" customFormat="1" ht="16.5" customHeight="1" x14ac:dyDescent="0.2">
      <c r="A361" s="89">
        <f t="shared" si="46"/>
        <v>346</v>
      </c>
      <c r="B361" s="90">
        <f t="shared" si="39"/>
        <v>38.770744281216643</v>
      </c>
      <c r="C361" s="100">
        <v>27.82</v>
      </c>
      <c r="D361" s="101">
        <v>39420</v>
      </c>
      <c r="E361" s="102">
        <v>23508</v>
      </c>
      <c r="F361" s="103">
        <f t="shared" si="40"/>
        <v>12200.952258457799</v>
      </c>
      <c r="G361" s="104">
        <f t="shared" si="40"/>
        <v>10140.043134435657</v>
      </c>
      <c r="H361" s="96">
        <f t="shared" si="41"/>
        <v>7551.2564427979869</v>
      </c>
      <c r="I361" s="104">
        <f t="shared" si="42"/>
        <v>446.81990785786911</v>
      </c>
      <c r="J361" s="96">
        <v>305</v>
      </c>
      <c r="K361" s="98">
        <f t="shared" si="43"/>
        <v>30644.071743549313</v>
      </c>
      <c r="L361" s="108">
        <f t="shared" si="44"/>
        <v>8.9243000000000006</v>
      </c>
      <c r="M361" s="108">
        <f t="shared" si="45"/>
        <v>12.437099999999999</v>
      </c>
    </row>
    <row r="362" spans="1:13" s="63" customFormat="1" ht="16.5" customHeight="1" x14ac:dyDescent="0.2">
      <c r="A362" s="89">
        <f t="shared" si="46"/>
        <v>347</v>
      </c>
      <c r="B362" s="90">
        <f t="shared" si="39"/>
        <v>38.799431169814646</v>
      </c>
      <c r="C362" s="100">
        <v>27.82</v>
      </c>
      <c r="D362" s="101">
        <v>39420</v>
      </c>
      <c r="E362" s="102">
        <v>23508</v>
      </c>
      <c r="F362" s="103">
        <f t="shared" si="40"/>
        <v>12191.931318003903</v>
      </c>
      <c r="G362" s="104">
        <f t="shared" si="40"/>
        <v>10140.043134435657</v>
      </c>
      <c r="H362" s="96">
        <f t="shared" si="41"/>
        <v>7548.2073649245694</v>
      </c>
      <c r="I362" s="104">
        <f t="shared" si="42"/>
        <v>446.63948904879118</v>
      </c>
      <c r="J362" s="96">
        <v>305</v>
      </c>
      <c r="K362" s="98">
        <f t="shared" si="43"/>
        <v>30631.821306412916</v>
      </c>
      <c r="L362" s="108">
        <f t="shared" si="44"/>
        <v>8.9434000000000005</v>
      </c>
      <c r="M362" s="108">
        <f t="shared" si="45"/>
        <v>12.473000000000001</v>
      </c>
    </row>
    <row r="363" spans="1:13" s="63" customFormat="1" ht="16.5" customHeight="1" x14ac:dyDescent="0.2">
      <c r="A363" s="89">
        <f t="shared" si="46"/>
        <v>348</v>
      </c>
      <c r="B363" s="90">
        <f t="shared" si="39"/>
        <v>38.828035506101145</v>
      </c>
      <c r="C363" s="100">
        <v>27.82</v>
      </c>
      <c r="D363" s="101">
        <v>39420</v>
      </c>
      <c r="E363" s="102">
        <v>23508</v>
      </c>
      <c r="F363" s="103">
        <f t="shared" si="40"/>
        <v>12182.949609327261</v>
      </c>
      <c r="G363" s="104">
        <f t="shared" si="40"/>
        <v>10140.043134435657</v>
      </c>
      <c r="H363" s="96">
        <f t="shared" si="41"/>
        <v>7545.1715473918648</v>
      </c>
      <c r="I363" s="104">
        <f t="shared" si="42"/>
        <v>446.45985487525832</v>
      </c>
      <c r="J363" s="96">
        <v>305</v>
      </c>
      <c r="K363" s="98">
        <f t="shared" si="43"/>
        <v>30619.624146030041</v>
      </c>
      <c r="L363" s="108">
        <f t="shared" si="44"/>
        <v>8.9626000000000001</v>
      </c>
      <c r="M363" s="108">
        <f t="shared" si="45"/>
        <v>12.509</v>
      </c>
    </row>
    <row r="364" spans="1:13" s="63" customFormat="1" ht="16.5" customHeight="1" x14ac:dyDescent="0.2">
      <c r="A364" s="89">
        <f t="shared" si="46"/>
        <v>349</v>
      </c>
      <c r="B364" s="90">
        <f t="shared" si="39"/>
        <v>38.856557763834985</v>
      </c>
      <c r="C364" s="100">
        <v>27.82</v>
      </c>
      <c r="D364" s="101">
        <v>39420</v>
      </c>
      <c r="E364" s="102">
        <v>23508</v>
      </c>
      <c r="F364" s="103">
        <f t="shared" si="40"/>
        <v>12174.006840108548</v>
      </c>
      <c r="G364" s="104">
        <f t="shared" si="40"/>
        <v>10140.043134435657</v>
      </c>
      <c r="H364" s="96">
        <f t="shared" si="41"/>
        <v>7542.1488913959411</v>
      </c>
      <c r="I364" s="104">
        <f t="shared" si="42"/>
        <v>446.28099949088414</v>
      </c>
      <c r="J364" s="96">
        <v>305</v>
      </c>
      <c r="K364" s="98">
        <f t="shared" si="43"/>
        <v>30607.479865431033</v>
      </c>
      <c r="L364" s="108">
        <f t="shared" si="44"/>
        <v>8.9817999999999998</v>
      </c>
      <c r="M364" s="108">
        <f t="shared" si="45"/>
        <v>12.5449</v>
      </c>
    </row>
    <row r="365" spans="1:13" s="63" customFormat="1" ht="16.5" customHeight="1" thickBot="1" x14ac:dyDescent="0.25">
      <c r="A365" s="112">
        <v>350</v>
      </c>
      <c r="B365" s="113">
        <f t="shared" si="39"/>
        <v>38.884998412708441</v>
      </c>
      <c r="C365" s="114">
        <v>27.82</v>
      </c>
      <c r="D365" s="115">
        <v>39420</v>
      </c>
      <c r="E365" s="116">
        <v>23508</v>
      </c>
      <c r="F365" s="117">
        <f t="shared" si="40"/>
        <v>12165.102721089492</v>
      </c>
      <c r="G365" s="118">
        <f t="shared" si="40"/>
        <v>10140.043134435657</v>
      </c>
      <c r="H365" s="119">
        <f t="shared" si="41"/>
        <v>7539.1392991674993</v>
      </c>
      <c r="I365" s="118">
        <f t="shared" si="42"/>
        <v>446.10291711050297</v>
      </c>
      <c r="J365" s="119">
        <v>305</v>
      </c>
      <c r="K365" s="120">
        <f t="shared" si="43"/>
        <v>30595.388071803151</v>
      </c>
      <c r="L365" s="121">
        <f t="shared" si="44"/>
        <v>9.0008999999999997</v>
      </c>
      <c r="M365" s="121">
        <f t="shared" si="45"/>
        <v>12.5809</v>
      </c>
    </row>
    <row r="366" spans="1:13" ht="14.25" x14ac:dyDescent="0.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</row>
    <row r="367" spans="1:13" ht="14.25" x14ac:dyDescent="0.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</row>
    <row r="368" spans="1:13" ht="14.25" x14ac:dyDescent="0.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</row>
    <row r="369" spans="1:13" ht="14.25" x14ac:dyDescent="0.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</row>
    <row r="370" spans="1:13" ht="14.25" x14ac:dyDescent="0.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</row>
    <row r="371" spans="1:13" ht="14.25" x14ac:dyDescent="0.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</row>
    <row r="372" spans="1:13" ht="14.25" x14ac:dyDescent="0.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</row>
    <row r="373" spans="1:13" ht="14.25" x14ac:dyDescent="0.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</row>
    <row r="374" spans="1:13" ht="14.25" x14ac:dyDescent="0.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</row>
    <row r="375" spans="1:13" ht="14.25" x14ac:dyDescent="0.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</row>
    <row r="376" spans="1:13" ht="14.25" x14ac:dyDescent="0.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</row>
    <row r="377" spans="1:13" ht="14.25" x14ac:dyDescent="0.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</row>
    <row r="378" spans="1:13" ht="14.25" x14ac:dyDescent="0.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</row>
    <row r="379" spans="1:13" ht="14.25" x14ac:dyDescent="0.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</row>
    <row r="380" spans="1:13" ht="14.25" x14ac:dyDescent="0.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</row>
    <row r="381" spans="1:13" ht="14.25" x14ac:dyDescent="0.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</row>
    <row r="382" spans="1:13" ht="14.25" x14ac:dyDescent="0.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</row>
    <row r="383" spans="1:13" ht="14.25" x14ac:dyDescent="0.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</row>
    <row r="384" spans="1:13" ht="14.25" x14ac:dyDescent="0.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</row>
    <row r="385" spans="1:13" ht="14.25" x14ac:dyDescent="0.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</row>
    <row r="386" spans="1:13" ht="14.25" x14ac:dyDescent="0.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</row>
    <row r="387" spans="1:13" ht="14.25" x14ac:dyDescent="0.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</row>
    <row r="388" spans="1:13" ht="14.25" x14ac:dyDescent="0.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</row>
    <row r="389" spans="1:13" ht="14.25" x14ac:dyDescent="0.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</row>
    <row r="390" spans="1:13" ht="14.25" x14ac:dyDescent="0.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</row>
    <row r="391" spans="1:13" ht="14.25" x14ac:dyDescent="0.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</row>
    <row r="392" spans="1:13" ht="14.25" x14ac:dyDescent="0.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</row>
    <row r="393" spans="1:13" ht="14.25" x14ac:dyDescent="0.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</row>
    <row r="394" spans="1:13" ht="14.25" x14ac:dyDescent="0.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</row>
    <row r="395" spans="1:13" ht="14.25" x14ac:dyDescent="0.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</row>
    <row r="396" spans="1:13" ht="14.25" x14ac:dyDescent="0.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</row>
    <row r="397" spans="1:13" ht="14.25" x14ac:dyDescent="0.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</row>
    <row r="398" spans="1:13" ht="14.25" x14ac:dyDescent="0.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</row>
    <row r="399" spans="1:13" ht="14.25" x14ac:dyDescent="0.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</row>
    <row r="400" spans="1:13" ht="14.25" x14ac:dyDescent="0.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</row>
    <row r="401" spans="1:13" ht="14.25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</row>
    <row r="402" spans="1:13" ht="14.25" x14ac:dyDescent="0.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</row>
    <row r="403" spans="1:13" ht="14.25" x14ac:dyDescent="0.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</row>
    <row r="404" spans="1:13" ht="14.25" x14ac:dyDescent="0.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</row>
    <row r="405" spans="1:13" ht="14.25" x14ac:dyDescent="0.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</row>
    <row r="406" spans="1:13" ht="14.25" x14ac:dyDescent="0.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</row>
    <row r="407" spans="1:13" ht="14.25" x14ac:dyDescent="0.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</row>
    <row r="408" spans="1:13" ht="14.25" x14ac:dyDescent="0.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</row>
    <row r="409" spans="1:13" ht="14.25" x14ac:dyDescent="0.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</row>
    <row r="410" spans="1:13" ht="14.25" x14ac:dyDescent="0.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</row>
    <row r="411" spans="1:13" ht="14.25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</row>
    <row r="412" spans="1:13" ht="14.25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</row>
    <row r="413" spans="1:13" ht="14.25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</row>
    <row r="414" spans="1:13" ht="14.25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</row>
    <row r="415" spans="1:13" ht="14.25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</row>
    <row r="416" spans="1:13" ht="14.25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</row>
    <row r="417" spans="1:13" ht="14.25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</row>
    <row r="418" spans="1:13" ht="14.25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</row>
    <row r="419" spans="1:13" ht="14.25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</row>
    <row r="420" spans="1:13" ht="14.25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</row>
    <row r="421" spans="1:13" ht="14.25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</row>
    <row r="422" spans="1:13" ht="14.25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</row>
    <row r="423" spans="1:13" ht="14.25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</row>
    <row r="424" spans="1:13" ht="14.25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</row>
    <row r="425" spans="1:13" ht="14.25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</row>
    <row r="426" spans="1:13" ht="14.25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</row>
    <row r="427" spans="1:13" ht="14.25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</row>
    <row r="428" spans="1:13" ht="14.25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</row>
    <row r="429" spans="1:13" ht="14.25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</row>
    <row r="430" spans="1:13" ht="14.25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</row>
    <row r="431" spans="1:13" ht="14.25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</row>
    <row r="432" spans="1:13" ht="14.25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</row>
    <row r="433" spans="1:13" ht="14.25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</row>
    <row r="434" spans="1:13" ht="14.25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</row>
    <row r="435" spans="1:13" ht="14.25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</row>
    <row r="436" spans="1:13" ht="14.25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</row>
    <row r="437" spans="1:13" ht="14.25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</row>
    <row r="438" spans="1:13" ht="14.25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</row>
    <row r="439" spans="1:13" ht="14.25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</row>
    <row r="440" spans="1:13" ht="14.25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</row>
    <row r="441" spans="1:13" ht="14.25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</row>
    <row r="442" spans="1:13" ht="14.25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</row>
    <row r="443" spans="1:13" ht="14.25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</row>
    <row r="444" spans="1:13" ht="14.25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</row>
    <row r="445" spans="1:13" ht="14.25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</row>
    <row r="446" spans="1:13" ht="14.25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</row>
    <row r="447" spans="1:13" ht="14.25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</row>
    <row r="448" spans="1:13" ht="14.25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</row>
    <row r="449" spans="1:13" ht="14.25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</row>
    <row r="450" spans="1:13" ht="14.25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</row>
    <row r="451" spans="1:13" ht="14.25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</row>
    <row r="452" spans="1:13" ht="14.25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</row>
    <row r="453" spans="1:13" ht="14.25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</row>
    <row r="454" spans="1:13" ht="14.25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</row>
    <row r="455" spans="1:13" ht="14.25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</row>
    <row r="456" spans="1:13" ht="14.25" x14ac:dyDescent="0.2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</row>
    <row r="457" spans="1:13" ht="14.25" x14ac:dyDescent="0.2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</row>
    <row r="458" spans="1:13" ht="14.25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</row>
    <row r="459" spans="1:13" ht="14.25" x14ac:dyDescent="0.2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</row>
    <row r="460" spans="1:13" ht="14.25" x14ac:dyDescent="0.2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</row>
    <row r="461" spans="1:13" ht="14.25" x14ac:dyDescent="0.2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</row>
    <row r="462" spans="1:13" ht="14.25" x14ac:dyDescent="0.2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</row>
    <row r="463" spans="1:13" ht="14.25" x14ac:dyDescent="0.2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</row>
    <row r="464" spans="1:13" ht="14.25" x14ac:dyDescent="0.2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</row>
    <row r="465" spans="1:13" ht="14.25" x14ac:dyDescent="0.2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</row>
    <row r="466" spans="1:13" ht="14.25" x14ac:dyDescent="0.2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</row>
    <row r="467" spans="1:13" ht="14.25" x14ac:dyDescent="0.2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</row>
    <row r="468" spans="1:13" ht="14.25" x14ac:dyDescent="0.2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</row>
    <row r="469" spans="1:13" ht="14.25" x14ac:dyDescent="0.2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</row>
    <row r="470" spans="1:13" ht="14.25" x14ac:dyDescent="0.2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</row>
    <row r="471" spans="1:13" ht="14.25" x14ac:dyDescent="0.2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</row>
    <row r="472" spans="1:13" ht="14.25" x14ac:dyDescent="0.2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</row>
    <row r="473" spans="1:13" ht="14.25" x14ac:dyDescent="0.2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</row>
    <row r="474" spans="1:13" ht="14.25" x14ac:dyDescent="0.2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</row>
    <row r="475" spans="1:13" ht="14.25" x14ac:dyDescent="0.2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</row>
    <row r="476" spans="1:13" ht="14.25" x14ac:dyDescent="0.2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</row>
    <row r="477" spans="1:13" ht="14.25" x14ac:dyDescent="0.2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</row>
    <row r="478" spans="1:13" ht="14.25" x14ac:dyDescent="0.2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</row>
    <row r="479" spans="1:13" ht="14.25" x14ac:dyDescent="0.2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</row>
    <row r="480" spans="1:13" ht="14.25" x14ac:dyDescent="0.2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</row>
    <row r="481" spans="1:13" ht="14.25" x14ac:dyDescent="0.2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</row>
    <row r="482" spans="1:13" ht="14.25" x14ac:dyDescent="0.2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</row>
    <row r="483" spans="1:13" ht="14.25" x14ac:dyDescent="0.2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</row>
    <row r="484" spans="1:13" ht="14.25" x14ac:dyDescent="0.2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</row>
    <row r="485" spans="1:13" ht="14.25" x14ac:dyDescent="0.2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</row>
    <row r="486" spans="1:13" ht="14.25" x14ac:dyDescent="0.2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</row>
    <row r="487" spans="1:13" ht="14.25" x14ac:dyDescent="0.2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</row>
    <row r="488" spans="1:13" ht="14.25" x14ac:dyDescent="0.2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</row>
    <row r="489" spans="1:13" ht="14.25" x14ac:dyDescent="0.2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</row>
    <row r="490" spans="1:13" ht="14.25" x14ac:dyDescent="0.2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</row>
    <row r="509" spans="10:10" x14ac:dyDescent="0.2">
      <c r="J509" s="74"/>
    </row>
    <row r="510" spans="10:10" x14ac:dyDescent="0.2">
      <c r="J510" s="74"/>
    </row>
    <row r="511" spans="10:10" x14ac:dyDescent="0.2">
      <c r="J511" s="74"/>
    </row>
    <row r="512" spans="10:10" x14ac:dyDescent="0.2">
      <c r="J512" s="74"/>
    </row>
    <row r="513" spans="10:10" x14ac:dyDescent="0.2">
      <c r="J513" s="74"/>
    </row>
    <row r="514" spans="10:10" x14ac:dyDescent="0.2">
      <c r="J514" s="74"/>
    </row>
    <row r="515" spans="10:10" x14ac:dyDescent="0.2">
      <c r="J515" s="74"/>
    </row>
    <row r="516" spans="10:10" x14ac:dyDescent="0.2">
      <c r="J516" s="74"/>
    </row>
    <row r="517" spans="10:10" x14ac:dyDescent="0.2">
      <c r="J517" s="74"/>
    </row>
    <row r="518" spans="10:10" x14ac:dyDescent="0.2">
      <c r="J518" s="74"/>
    </row>
    <row r="519" spans="10:10" x14ac:dyDescent="0.2">
      <c r="J519" s="74"/>
    </row>
    <row r="520" spans="10:10" x14ac:dyDescent="0.2">
      <c r="J520" s="74"/>
    </row>
    <row r="521" spans="10:10" x14ac:dyDescent="0.2">
      <c r="J521" s="74"/>
    </row>
    <row r="522" spans="10:10" x14ac:dyDescent="0.2">
      <c r="J522" s="74"/>
    </row>
    <row r="523" spans="10:10" x14ac:dyDescent="0.2">
      <c r="J523" s="74"/>
    </row>
    <row r="524" spans="10:10" x14ac:dyDescent="0.2">
      <c r="J524" s="74"/>
    </row>
    <row r="525" spans="10:10" x14ac:dyDescent="0.2">
      <c r="J525" s="74"/>
    </row>
    <row r="526" spans="10:10" x14ac:dyDescent="0.2">
      <c r="J526" s="74"/>
    </row>
  </sheetData>
  <mergeCells count="12">
    <mergeCell ref="A15:A16"/>
    <mergeCell ref="B15:B16"/>
    <mergeCell ref="C15:C16"/>
    <mergeCell ref="A14:M14"/>
    <mergeCell ref="K15:K16"/>
    <mergeCell ref="L15:M15"/>
    <mergeCell ref="D15:D16"/>
    <mergeCell ref="E15:E16"/>
    <mergeCell ref="F15:G15"/>
    <mergeCell ref="H15:H16"/>
    <mergeCell ref="I15:I16"/>
    <mergeCell ref="J15:J16"/>
  </mergeCells>
  <pageMargins left="0.7" right="0.7" top="0.78740157499999996" bottom="0.78740157499999996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17"/>
  <sheetViews>
    <sheetView workbookViewId="0">
      <selection activeCell="M1" sqref="M1"/>
    </sheetView>
  </sheetViews>
  <sheetFormatPr defaultRowHeight="12.75" x14ac:dyDescent="0.2"/>
  <cols>
    <col min="1" max="1" width="6.7109375" style="66" customWidth="1"/>
    <col min="2" max="5" width="7.85546875" style="47" customWidth="1"/>
    <col min="6" max="7" width="12.28515625" style="47" customWidth="1"/>
    <col min="8" max="11" width="8.42578125" style="47" customWidth="1"/>
    <col min="12" max="16384" width="9.140625" style="47"/>
  </cols>
  <sheetData>
    <row r="1" spans="1:2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27" customHeight="1" x14ac:dyDescent="0.2">
      <c r="A4" s="484" t="s">
        <v>144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63"/>
    </row>
    <row r="5" spans="1:24" ht="6" customHeight="1" x14ac:dyDescent="0.2">
      <c r="A5" s="49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24" ht="16.5" customHeight="1" x14ac:dyDescent="0.3">
      <c r="A6" s="1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24" ht="15.75" x14ac:dyDescent="0.25">
      <c r="A7" s="53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1:24" ht="13.5" thickBot="1" x14ac:dyDescent="0.25">
      <c r="A8" s="52"/>
      <c r="B8" s="50"/>
      <c r="C8" s="50"/>
      <c r="D8" s="50"/>
      <c r="E8" s="50"/>
      <c r="F8" s="50"/>
      <c r="G8" s="50"/>
      <c r="H8" s="50"/>
      <c r="I8" s="50"/>
      <c r="J8" s="50"/>
      <c r="K8" s="46"/>
      <c r="L8" s="51"/>
    </row>
    <row r="9" spans="1:24" s="57" customFormat="1" ht="15.75" x14ac:dyDescent="0.25">
      <c r="A9" s="167"/>
      <c r="B9" s="168"/>
      <c r="C9" s="227"/>
      <c r="D9" s="168"/>
      <c r="E9" s="168"/>
      <c r="F9" s="168"/>
      <c r="G9" s="204" t="s">
        <v>2</v>
      </c>
      <c r="H9" s="203"/>
      <c r="I9" s="168"/>
      <c r="J9" s="127" t="s">
        <v>3</v>
      </c>
      <c r="K9" s="203"/>
      <c r="L9" s="168"/>
      <c r="M9" s="130" t="s">
        <v>69</v>
      </c>
    </row>
    <row r="10" spans="1:24" s="57" customFormat="1" ht="15.75" x14ac:dyDescent="0.25">
      <c r="A10" s="171" t="s">
        <v>145</v>
      </c>
      <c r="B10" s="176"/>
      <c r="C10" s="205"/>
      <c r="D10" s="132"/>
      <c r="E10" s="172"/>
      <c r="F10" s="172"/>
      <c r="G10" s="205" t="s">
        <v>291</v>
      </c>
      <c r="H10" s="206"/>
      <c r="I10" s="172"/>
      <c r="J10" s="132">
        <v>500</v>
      </c>
      <c r="K10" s="173"/>
      <c r="L10" s="172"/>
      <c r="M10" s="135">
        <v>27</v>
      </c>
    </row>
    <row r="11" spans="1:24" s="57" customFormat="1" ht="15.75" x14ac:dyDescent="0.25">
      <c r="A11" s="171" t="s">
        <v>146</v>
      </c>
      <c r="B11" s="176"/>
      <c r="C11" s="205"/>
      <c r="D11" s="132"/>
      <c r="E11" s="172"/>
      <c r="F11" s="172"/>
      <c r="G11" s="205" t="s">
        <v>292</v>
      </c>
      <c r="H11" s="206"/>
      <c r="I11" s="172"/>
      <c r="J11" s="132">
        <v>500</v>
      </c>
      <c r="K11" s="173"/>
      <c r="L11" s="172"/>
      <c r="M11" s="135">
        <v>27</v>
      </c>
    </row>
    <row r="12" spans="1:24" s="57" customFormat="1" ht="16.5" thickBot="1" x14ac:dyDescent="0.3">
      <c r="A12" s="177" t="s">
        <v>147</v>
      </c>
      <c r="B12" s="183"/>
      <c r="C12" s="208"/>
      <c r="D12" s="178"/>
      <c r="E12" s="179"/>
      <c r="F12" s="179"/>
      <c r="G12" s="208" t="s">
        <v>293</v>
      </c>
      <c r="H12" s="209"/>
      <c r="I12" s="179"/>
      <c r="J12" s="178">
        <v>500</v>
      </c>
      <c r="K12" s="180"/>
      <c r="L12" s="179"/>
      <c r="M12" s="184">
        <v>27</v>
      </c>
    </row>
    <row r="13" spans="1:24" x14ac:dyDescent="0.2">
      <c r="A13" s="58"/>
      <c r="B13" s="46"/>
      <c r="C13" s="46"/>
      <c r="D13" s="59"/>
      <c r="E13" s="60"/>
      <c r="F13" s="60"/>
      <c r="G13" s="50"/>
      <c r="H13" s="50"/>
      <c r="I13" s="46"/>
      <c r="J13" s="59"/>
      <c r="K13" s="61"/>
      <c r="L13" s="51"/>
    </row>
    <row r="14" spans="1:24" ht="13.5" thickBot="1" x14ac:dyDescent="0.25">
      <c r="A14" s="52"/>
      <c r="B14" s="50"/>
      <c r="C14" s="50"/>
      <c r="D14" s="50"/>
      <c r="E14" s="50"/>
      <c r="F14" s="50"/>
      <c r="G14" s="50"/>
      <c r="H14" s="50"/>
      <c r="I14" s="50"/>
      <c r="J14" s="50"/>
      <c r="K14" s="62" t="s">
        <v>71</v>
      </c>
      <c r="L14" s="51"/>
    </row>
    <row r="15" spans="1:24" ht="15.75" customHeight="1" thickBot="1" x14ac:dyDescent="0.25">
      <c r="A15" s="488" t="s">
        <v>151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90"/>
      <c r="M15" s="491"/>
    </row>
    <row r="16" spans="1:24" ht="27" customHeight="1" x14ac:dyDescent="0.2">
      <c r="A16" s="492" t="s">
        <v>30</v>
      </c>
      <c r="B16" s="494" t="s">
        <v>2</v>
      </c>
      <c r="C16" s="496" t="s">
        <v>3</v>
      </c>
      <c r="D16" s="498" t="s">
        <v>52</v>
      </c>
      <c r="E16" s="500" t="s">
        <v>53</v>
      </c>
      <c r="F16" s="501" t="s">
        <v>31</v>
      </c>
      <c r="G16" s="502"/>
      <c r="H16" s="503" t="s">
        <v>26</v>
      </c>
      <c r="I16" s="505" t="s">
        <v>51</v>
      </c>
      <c r="J16" s="503" t="s">
        <v>176</v>
      </c>
      <c r="K16" s="482" t="s">
        <v>27</v>
      </c>
      <c r="L16" s="486" t="s">
        <v>182</v>
      </c>
      <c r="M16" s="487"/>
    </row>
    <row r="17" spans="1:13" ht="23.25" thickBot="1" x14ac:dyDescent="0.25">
      <c r="A17" s="493"/>
      <c r="B17" s="495"/>
      <c r="C17" s="497"/>
      <c r="D17" s="499"/>
      <c r="E17" s="497"/>
      <c r="F17" s="122" t="s">
        <v>48</v>
      </c>
      <c r="G17" s="123" t="s">
        <v>49</v>
      </c>
      <c r="H17" s="504"/>
      <c r="I17" s="506"/>
      <c r="J17" s="504"/>
      <c r="K17" s="483"/>
      <c r="L17" s="77" t="s">
        <v>48</v>
      </c>
      <c r="M17" s="78" t="s">
        <v>49</v>
      </c>
    </row>
    <row r="18" spans="1:13" s="63" customFormat="1" ht="16.5" customHeight="1" x14ac:dyDescent="0.2">
      <c r="A18" s="186">
        <v>1</v>
      </c>
      <c r="B18" s="218">
        <f>15*LN(A18)+40</f>
        <v>40</v>
      </c>
      <c r="C18" s="187">
        <v>500</v>
      </c>
      <c r="D18" s="210">
        <v>40620</v>
      </c>
      <c r="E18" s="188">
        <v>27110</v>
      </c>
      <c r="F18" s="189">
        <f>12*(1/B18*D18)</f>
        <v>12186</v>
      </c>
      <c r="G18" s="188">
        <f>12*(1/C18*E18)</f>
        <v>650.64</v>
      </c>
      <c r="H18" s="189">
        <f>SUM(F18:G18)*33.8%</f>
        <v>4338.7843199999998</v>
      </c>
      <c r="I18" s="188">
        <f>SUM(F18:G18)*2%</f>
        <v>256.7328</v>
      </c>
      <c r="J18" s="189">
        <v>27</v>
      </c>
      <c r="K18" s="190">
        <f>SUM(F18:J18)</f>
        <v>17459.15712</v>
      </c>
      <c r="L18" s="211">
        <f>ROUND(A18/B18,4)</f>
        <v>2.5000000000000001E-2</v>
      </c>
      <c r="M18" s="191">
        <f>ROUND(A18/C18,4)</f>
        <v>2E-3</v>
      </c>
    </row>
    <row r="19" spans="1:13" s="63" customFormat="1" ht="16.5" customHeight="1" x14ac:dyDescent="0.2">
      <c r="A19" s="192">
        <v>2</v>
      </c>
      <c r="B19" s="225">
        <f t="shared" ref="B19:B82" si="0">15*LN(A19)+40</f>
        <v>50.397207708399179</v>
      </c>
      <c r="C19" s="193">
        <v>500</v>
      </c>
      <c r="D19" s="212">
        <v>40620</v>
      </c>
      <c r="E19" s="104">
        <v>27110</v>
      </c>
      <c r="F19" s="96">
        <f t="shared" ref="F19:F82" si="1">12*(1/B19*D19)</f>
        <v>9671.9644235123651</v>
      </c>
      <c r="G19" s="104">
        <f t="shared" ref="G19:G82" si="2">12*(1/C19*E19)</f>
        <v>650.64</v>
      </c>
      <c r="H19" s="194">
        <f t="shared" ref="H19:H82" si="3">SUM(F19:G19)*33.8%</f>
        <v>3489.0402951471788</v>
      </c>
      <c r="I19" s="104">
        <f t="shared" ref="I19:I82" si="4">SUM(F19:G19)*2%</f>
        <v>206.4520884702473</v>
      </c>
      <c r="J19" s="96">
        <v>27</v>
      </c>
      <c r="K19" s="98">
        <f t="shared" ref="K19:K82" si="5">SUM(F19:J19)</f>
        <v>14045.09680712979</v>
      </c>
      <c r="L19" s="213">
        <f t="shared" ref="L19:L82" si="6">ROUND(A19/B19,4)</f>
        <v>3.9699999999999999E-2</v>
      </c>
      <c r="M19" s="214">
        <f t="shared" ref="M19:M82" si="7">ROUND(A19/C19,4)</f>
        <v>4.0000000000000001E-3</v>
      </c>
    </row>
    <row r="20" spans="1:13" s="63" customFormat="1" ht="16.5" customHeight="1" x14ac:dyDescent="0.2">
      <c r="A20" s="192">
        <v>3</v>
      </c>
      <c r="B20" s="225">
        <f t="shared" si="0"/>
        <v>56.479184330021646</v>
      </c>
      <c r="C20" s="193">
        <v>500</v>
      </c>
      <c r="D20" s="212">
        <v>40620</v>
      </c>
      <c r="E20" s="104">
        <v>27110</v>
      </c>
      <c r="F20" s="96">
        <f t="shared" si="1"/>
        <v>8630.4362533242202</v>
      </c>
      <c r="G20" s="104">
        <f t="shared" si="2"/>
        <v>650.64</v>
      </c>
      <c r="H20" s="194">
        <f t="shared" si="3"/>
        <v>3137.0037736235859</v>
      </c>
      <c r="I20" s="104">
        <f t="shared" si="4"/>
        <v>185.62152506648439</v>
      </c>
      <c r="J20" s="96">
        <v>27</v>
      </c>
      <c r="K20" s="98">
        <f t="shared" si="5"/>
        <v>12630.70155201429</v>
      </c>
      <c r="L20" s="213">
        <f t="shared" si="6"/>
        <v>5.3100000000000001E-2</v>
      </c>
      <c r="M20" s="214">
        <f t="shared" si="7"/>
        <v>6.0000000000000001E-3</v>
      </c>
    </row>
    <row r="21" spans="1:13" s="63" customFormat="1" ht="16.5" customHeight="1" x14ac:dyDescent="0.2">
      <c r="A21" s="192">
        <v>4</v>
      </c>
      <c r="B21" s="225">
        <f t="shared" si="0"/>
        <v>60.794415416798358</v>
      </c>
      <c r="C21" s="193">
        <v>500</v>
      </c>
      <c r="D21" s="212">
        <v>40620</v>
      </c>
      <c r="E21" s="104">
        <v>27110</v>
      </c>
      <c r="F21" s="96">
        <f t="shared" si="1"/>
        <v>8017.8417155289144</v>
      </c>
      <c r="G21" s="104">
        <f t="shared" si="2"/>
        <v>650.64</v>
      </c>
      <c r="H21" s="194">
        <f t="shared" si="3"/>
        <v>2929.946819848773</v>
      </c>
      <c r="I21" s="104">
        <f t="shared" si="4"/>
        <v>173.36963431057831</v>
      </c>
      <c r="J21" s="96">
        <v>27</v>
      </c>
      <c r="K21" s="98">
        <f t="shared" si="5"/>
        <v>11798.798169688265</v>
      </c>
      <c r="L21" s="213">
        <f t="shared" si="6"/>
        <v>6.5799999999999997E-2</v>
      </c>
      <c r="M21" s="214">
        <f t="shared" si="7"/>
        <v>8.0000000000000002E-3</v>
      </c>
    </row>
    <row r="22" spans="1:13" s="63" customFormat="1" ht="16.5" customHeight="1" x14ac:dyDescent="0.2">
      <c r="A22" s="192">
        <v>5</v>
      </c>
      <c r="B22" s="225">
        <f t="shared" si="0"/>
        <v>64.141568686511505</v>
      </c>
      <c r="C22" s="193">
        <v>500</v>
      </c>
      <c r="D22" s="212">
        <v>40620</v>
      </c>
      <c r="E22" s="104">
        <v>27110</v>
      </c>
      <c r="F22" s="96">
        <f t="shared" si="1"/>
        <v>7599.4399572972252</v>
      </c>
      <c r="G22" s="104">
        <f t="shared" si="2"/>
        <v>650.64</v>
      </c>
      <c r="H22" s="194">
        <f t="shared" si="3"/>
        <v>2788.5270255664618</v>
      </c>
      <c r="I22" s="104">
        <f t="shared" si="4"/>
        <v>165.00159914594448</v>
      </c>
      <c r="J22" s="96">
        <v>27</v>
      </c>
      <c r="K22" s="98">
        <f t="shared" si="5"/>
        <v>11230.60858200963</v>
      </c>
      <c r="L22" s="213">
        <f t="shared" si="6"/>
        <v>7.8E-2</v>
      </c>
      <c r="M22" s="214">
        <f t="shared" si="7"/>
        <v>0.01</v>
      </c>
    </row>
    <row r="23" spans="1:13" s="63" customFormat="1" ht="16.5" customHeight="1" x14ac:dyDescent="0.2">
      <c r="A23" s="192">
        <v>6</v>
      </c>
      <c r="B23" s="225">
        <f t="shared" si="0"/>
        <v>66.876392038420818</v>
      </c>
      <c r="C23" s="193">
        <v>500</v>
      </c>
      <c r="D23" s="212">
        <v>40620</v>
      </c>
      <c r="E23" s="104">
        <v>27110</v>
      </c>
      <c r="F23" s="96">
        <f t="shared" si="1"/>
        <v>7288.670712378791</v>
      </c>
      <c r="G23" s="104">
        <f t="shared" si="2"/>
        <v>650.64</v>
      </c>
      <c r="H23" s="194">
        <f t="shared" si="3"/>
        <v>2683.4870207840313</v>
      </c>
      <c r="I23" s="104">
        <f t="shared" si="4"/>
        <v>158.78621424757583</v>
      </c>
      <c r="J23" s="96">
        <v>27</v>
      </c>
      <c r="K23" s="98">
        <f t="shared" si="5"/>
        <v>10808.583947410398</v>
      </c>
      <c r="L23" s="213">
        <f t="shared" si="6"/>
        <v>8.9700000000000002E-2</v>
      </c>
      <c r="M23" s="214">
        <f t="shared" si="7"/>
        <v>1.2E-2</v>
      </c>
    </row>
    <row r="24" spans="1:13" s="63" customFormat="1" ht="16.5" customHeight="1" x14ac:dyDescent="0.2">
      <c r="A24" s="192">
        <v>7</v>
      </c>
      <c r="B24" s="225">
        <f t="shared" si="0"/>
        <v>69.188652235829693</v>
      </c>
      <c r="C24" s="193">
        <v>500</v>
      </c>
      <c r="D24" s="212">
        <v>40620</v>
      </c>
      <c r="E24" s="104">
        <v>27110</v>
      </c>
      <c r="F24" s="96">
        <f t="shared" si="1"/>
        <v>7045.0859244744297</v>
      </c>
      <c r="G24" s="104">
        <f t="shared" si="2"/>
        <v>650.64</v>
      </c>
      <c r="H24" s="194">
        <f t="shared" si="3"/>
        <v>2601.155362472357</v>
      </c>
      <c r="I24" s="104">
        <f t="shared" si="4"/>
        <v>153.91451848948861</v>
      </c>
      <c r="J24" s="96">
        <v>27</v>
      </c>
      <c r="K24" s="98">
        <f t="shared" si="5"/>
        <v>10477.795805436275</v>
      </c>
      <c r="L24" s="213">
        <f t="shared" si="6"/>
        <v>0.1012</v>
      </c>
      <c r="M24" s="214">
        <f t="shared" si="7"/>
        <v>1.4E-2</v>
      </c>
    </row>
    <row r="25" spans="1:13" s="63" customFormat="1" ht="16.5" customHeight="1" x14ac:dyDescent="0.2">
      <c r="A25" s="192">
        <v>8</v>
      </c>
      <c r="B25" s="225">
        <f t="shared" si="0"/>
        <v>71.191623125197538</v>
      </c>
      <c r="C25" s="193">
        <v>500</v>
      </c>
      <c r="D25" s="212">
        <v>40620</v>
      </c>
      <c r="E25" s="104">
        <v>27110</v>
      </c>
      <c r="F25" s="96">
        <f t="shared" si="1"/>
        <v>6846.8729690681212</v>
      </c>
      <c r="G25" s="104">
        <f t="shared" si="2"/>
        <v>650.64</v>
      </c>
      <c r="H25" s="194">
        <f t="shared" si="3"/>
        <v>2534.1593835450249</v>
      </c>
      <c r="I25" s="104">
        <f t="shared" si="4"/>
        <v>149.95025938136243</v>
      </c>
      <c r="J25" s="96">
        <v>27</v>
      </c>
      <c r="K25" s="98">
        <f t="shared" si="5"/>
        <v>10208.622611994509</v>
      </c>
      <c r="L25" s="213">
        <f t="shared" si="6"/>
        <v>0.1124</v>
      </c>
      <c r="M25" s="214">
        <f t="shared" si="7"/>
        <v>1.6E-2</v>
      </c>
    </row>
    <row r="26" spans="1:13" s="63" customFormat="1" ht="16.5" customHeight="1" x14ac:dyDescent="0.2">
      <c r="A26" s="192">
        <v>9</v>
      </c>
      <c r="B26" s="225">
        <f t="shared" si="0"/>
        <v>72.958368660043291</v>
      </c>
      <c r="C26" s="193">
        <v>500</v>
      </c>
      <c r="D26" s="212">
        <v>40620</v>
      </c>
      <c r="E26" s="104">
        <v>27110</v>
      </c>
      <c r="F26" s="96">
        <f t="shared" si="1"/>
        <v>6681.0704371869197</v>
      </c>
      <c r="G26" s="104">
        <f t="shared" si="2"/>
        <v>650.64</v>
      </c>
      <c r="H26" s="194">
        <f t="shared" si="3"/>
        <v>2478.1181277691785</v>
      </c>
      <c r="I26" s="104">
        <f t="shared" si="4"/>
        <v>146.63420874373841</v>
      </c>
      <c r="J26" s="96">
        <v>27</v>
      </c>
      <c r="K26" s="98">
        <f t="shared" si="5"/>
        <v>9983.4627736998373</v>
      </c>
      <c r="L26" s="213">
        <f t="shared" si="6"/>
        <v>0.1234</v>
      </c>
      <c r="M26" s="214">
        <f t="shared" si="7"/>
        <v>1.7999999999999999E-2</v>
      </c>
    </row>
    <row r="27" spans="1:13" s="63" customFormat="1" ht="16.5" customHeight="1" x14ac:dyDescent="0.2">
      <c r="A27" s="195">
        <v>10</v>
      </c>
      <c r="B27" s="225">
        <f t="shared" si="0"/>
        <v>74.538776394910684</v>
      </c>
      <c r="C27" s="193">
        <v>500</v>
      </c>
      <c r="D27" s="212">
        <v>40620</v>
      </c>
      <c r="E27" s="104">
        <v>27110</v>
      </c>
      <c r="F27" s="96">
        <f t="shared" si="1"/>
        <v>6539.4151014435101</v>
      </c>
      <c r="G27" s="104">
        <f t="shared" si="2"/>
        <v>650.64</v>
      </c>
      <c r="H27" s="194">
        <f t="shared" si="3"/>
        <v>2430.2386242879061</v>
      </c>
      <c r="I27" s="104">
        <f t="shared" si="4"/>
        <v>143.80110202887022</v>
      </c>
      <c r="J27" s="96">
        <v>27</v>
      </c>
      <c r="K27" s="98">
        <f t="shared" si="5"/>
        <v>9791.0948277602874</v>
      </c>
      <c r="L27" s="213">
        <f t="shared" si="6"/>
        <v>0.13420000000000001</v>
      </c>
      <c r="M27" s="214">
        <f t="shared" si="7"/>
        <v>0.02</v>
      </c>
    </row>
    <row r="28" spans="1:13" s="63" customFormat="1" ht="16.5" customHeight="1" x14ac:dyDescent="0.2">
      <c r="A28" s="192">
        <v>11</v>
      </c>
      <c r="B28" s="225">
        <f t="shared" si="0"/>
        <v>75.968429091975565</v>
      </c>
      <c r="C28" s="193">
        <v>500</v>
      </c>
      <c r="D28" s="212">
        <v>40620</v>
      </c>
      <c r="E28" s="104">
        <v>27110</v>
      </c>
      <c r="F28" s="96">
        <f t="shared" si="1"/>
        <v>6416.3496050425456</v>
      </c>
      <c r="G28" s="104">
        <f t="shared" si="2"/>
        <v>650.64</v>
      </c>
      <c r="H28" s="194">
        <f t="shared" si="3"/>
        <v>2388.6424865043805</v>
      </c>
      <c r="I28" s="104">
        <f t="shared" si="4"/>
        <v>141.33979210085093</v>
      </c>
      <c r="J28" s="96">
        <v>27</v>
      </c>
      <c r="K28" s="98">
        <f t="shared" si="5"/>
        <v>9623.9718836477768</v>
      </c>
      <c r="L28" s="213">
        <f t="shared" si="6"/>
        <v>0.14480000000000001</v>
      </c>
      <c r="M28" s="214">
        <f t="shared" si="7"/>
        <v>2.1999999999999999E-2</v>
      </c>
    </row>
    <row r="29" spans="1:13" s="63" customFormat="1" ht="16.5" customHeight="1" x14ac:dyDescent="0.2">
      <c r="A29" s="192">
        <v>12</v>
      </c>
      <c r="B29" s="225">
        <f t="shared" si="0"/>
        <v>77.273599746819997</v>
      </c>
      <c r="C29" s="193">
        <v>500</v>
      </c>
      <c r="D29" s="212">
        <v>40620</v>
      </c>
      <c r="E29" s="104">
        <v>27110</v>
      </c>
      <c r="F29" s="96">
        <f t="shared" si="1"/>
        <v>6307.9758364700665</v>
      </c>
      <c r="G29" s="104">
        <f t="shared" si="2"/>
        <v>650.64</v>
      </c>
      <c r="H29" s="194">
        <f t="shared" si="3"/>
        <v>2352.0121527268825</v>
      </c>
      <c r="I29" s="104">
        <f t="shared" si="4"/>
        <v>139.17231672940133</v>
      </c>
      <c r="J29" s="96">
        <v>27</v>
      </c>
      <c r="K29" s="98">
        <f t="shared" si="5"/>
        <v>9476.8003059263519</v>
      </c>
      <c r="L29" s="213">
        <f t="shared" si="6"/>
        <v>0.15529999999999999</v>
      </c>
      <c r="M29" s="214">
        <f t="shared" si="7"/>
        <v>2.4E-2</v>
      </c>
    </row>
    <row r="30" spans="1:13" s="63" customFormat="1" ht="16.5" customHeight="1" x14ac:dyDescent="0.2">
      <c r="A30" s="192">
        <v>13</v>
      </c>
      <c r="B30" s="225">
        <f t="shared" si="0"/>
        <v>78.474240361923052</v>
      </c>
      <c r="C30" s="193">
        <v>500</v>
      </c>
      <c r="D30" s="212">
        <v>40620</v>
      </c>
      <c r="E30" s="104">
        <v>27110</v>
      </c>
      <c r="F30" s="96">
        <f t="shared" si="1"/>
        <v>6211.465033008637</v>
      </c>
      <c r="G30" s="104">
        <f t="shared" si="2"/>
        <v>650.64</v>
      </c>
      <c r="H30" s="194">
        <f t="shared" si="3"/>
        <v>2319.3915011569193</v>
      </c>
      <c r="I30" s="104">
        <f t="shared" si="4"/>
        <v>137.24210066017275</v>
      </c>
      <c r="J30" s="96">
        <v>27</v>
      </c>
      <c r="K30" s="98">
        <f t="shared" si="5"/>
        <v>9345.7386348257296</v>
      </c>
      <c r="L30" s="213">
        <f t="shared" si="6"/>
        <v>0.16569999999999999</v>
      </c>
      <c r="M30" s="214">
        <f t="shared" si="7"/>
        <v>2.5999999999999999E-2</v>
      </c>
    </row>
    <row r="31" spans="1:13" s="63" customFormat="1" ht="16.5" customHeight="1" x14ac:dyDescent="0.2">
      <c r="A31" s="192">
        <v>14</v>
      </c>
      <c r="B31" s="225">
        <f t="shared" si="0"/>
        <v>79.585859944228872</v>
      </c>
      <c r="C31" s="193">
        <v>500</v>
      </c>
      <c r="D31" s="212">
        <v>40620</v>
      </c>
      <c r="E31" s="104">
        <v>27110</v>
      </c>
      <c r="F31" s="96">
        <f t="shared" si="1"/>
        <v>6124.7060764510397</v>
      </c>
      <c r="G31" s="104">
        <f t="shared" si="2"/>
        <v>650.64</v>
      </c>
      <c r="H31" s="194">
        <f t="shared" si="3"/>
        <v>2290.0669738404513</v>
      </c>
      <c r="I31" s="104">
        <f t="shared" si="4"/>
        <v>135.50692152902081</v>
      </c>
      <c r="J31" s="96">
        <v>27</v>
      </c>
      <c r="K31" s="98">
        <f t="shared" si="5"/>
        <v>9227.9199718205127</v>
      </c>
      <c r="L31" s="213">
        <f t="shared" si="6"/>
        <v>0.1759</v>
      </c>
      <c r="M31" s="214">
        <f t="shared" si="7"/>
        <v>2.8000000000000001E-2</v>
      </c>
    </row>
    <row r="32" spans="1:13" s="63" customFormat="1" ht="16.5" customHeight="1" x14ac:dyDescent="0.2">
      <c r="A32" s="192">
        <v>15</v>
      </c>
      <c r="B32" s="225">
        <f t="shared" si="0"/>
        <v>80.620753016533143</v>
      </c>
      <c r="C32" s="193">
        <v>500</v>
      </c>
      <c r="D32" s="212">
        <v>40620</v>
      </c>
      <c r="E32" s="104">
        <v>27110</v>
      </c>
      <c r="F32" s="96">
        <f t="shared" si="1"/>
        <v>6046.0859240553018</v>
      </c>
      <c r="G32" s="104">
        <f t="shared" si="2"/>
        <v>650.64</v>
      </c>
      <c r="H32" s="194">
        <f t="shared" si="3"/>
        <v>2263.493362330692</v>
      </c>
      <c r="I32" s="104">
        <f t="shared" si="4"/>
        <v>133.93451848110604</v>
      </c>
      <c r="J32" s="96">
        <v>27</v>
      </c>
      <c r="K32" s="98">
        <f t="shared" si="5"/>
        <v>9121.1538048671009</v>
      </c>
      <c r="L32" s="213">
        <f t="shared" si="6"/>
        <v>0.18609999999999999</v>
      </c>
      <c r="M32" s="214">
        <f t="shared" si="7"/>
        <v>0.03</v>
      </c>
    </row>
    <row r="33" spans="1:13" s="63" customFormat="1" ht="16.5" customHeight="1" x14ac:dyDescent="0.2">
      <c r="A33" s="192">
        <v>16</v>
      </c>
      <c r="B33" s="225">
        <f t="shared" si="0"/>
        <v>81.588830833596717</v>
      </c>
      <c r="C33" s="193">
        <v>500</v>
      </c>
      <c r="D33" s="212">
        <v>40620</v>
      </c>
      <c r="E33" s="104">
        <v>27110</v>
      </c>
      <c r="F33" s="96">
        <f t="shared" si="1"/>
        <v>5974.347162715826</v>
      </c>
      <c r="G33" s="104">
        <f t="shared" si="2"/>
        <v>650.64</v>
      </c>
      <c r="H33" s="194">
        <f t="shared" si="3"/>
        <v>2239.245660997949</v>
      </c>
      <c r="I33" s="104">
        <f t="shared" si="4"/>
        <v>132.49974325431654</v>
      </c>
      <c r="J33" s="96">
        <v>27</v>
      </c>
      <c r="K33" s="98">
        <f t="shared" si="5"/>
        <v>9023.7325669680922</v>
      </c>
      <c r="L33" s="213">
        <f t="shared" si="6"/>
        <v>0.1961</v>
      </c>
      <c r="M33" s="214">
        <f t="shared" si="7"/>
        <v>3.2000000000000001E-2</v>
      </c>
    </row>
    <row r="34" spans="1:13" s="63" customFormat="1" ht="16.5" customHeight="1" x14ac:dyDescent="0.2">
      <c r="A34" s="192">
        <v>17</v>
      </c>
      <c r="B34" s="225">
        <f t="shared" si="0"/>
        <v>82.49820016084324</v>
      </c>
      <c r="C34" s="193">
        <v>500</v>
      </c>
      <c r="D34" s="212">
        <v>40620</v>
      </c>
      <c r="E34" s="104">
        <v>27110</v>
      </c>
      <c r="F34" s="96">
        <f t="shared" si="1"/>
        <v>5908.4925374088025</v>
      </c>
      <c r="G34" s="104">
        <f t="shared" si="2"/>
        <v>650.64</v>
      </c>
      <c r="H34" s="194">
        <f t="shared" si="3"/>
        <v>2216.9867976441751</v>
      </c>
      <c r="I34" s="104">
        <f t="shared" si="4"/>
        <v>131.18265074817606</v>
      </c>
      <c r="J34" s="96">
        <v>27</v>
      </c>
      <c r="K34" s="98">
        <f t="shared" si="5"/>
        <v>8934.3019858011539</v>
      </c>
      <c r="L34" s="213">
        <f t="shared" si="6"/>
        <v>0.20610000000000001</v>
      </c>
      <c r="M34" s="214">
        <f t="shared" si="7"/>
        <v>3.4000000000000002E-2</v>
      </c>
    </row>
    <row r="35" spans="1:13" s="63" customFormat="1" ht="16.5" customHeight="1" x14ac:dyDescent="0.2">
      <c r="A35" s="192">
        <v>18</v>
      </c>
      <c r="B35" s="225">
        <f t="shared" si="0"/>
        <v>83.35557636844247</v>
      </c>
      <c r="C35" s="193">
        <v>500</v>
      </c>
      <c r="D35" s="212">
        <v>40620</v>
      </c>
      <c r="E35" s="104">
        <v>27110</v>
      </c>
      <c r="F35" s="96">
        <f t="shared" si="1"/>
        <v>5847.7191477322631</v>
      </c>
      <c r="G35" s="104">
        <f t="shared" si="2"/>
        <v>650.64</v>
      </c>
      <c r="H35" s="194">
        <f t="shared" si="3"/>
        <v>2196.4453919335047</v>
      </c>
      <c r="I35" s="104">
        <f t="shared" si="4"/>
        <v>129.96718295464527</v>
      </c>
      <c r="J35" s="96">
        <v>27</v>
      </c>
      <c r="K35" s="98">
        <f t="shared" si="5"/>
        <v>8851.7717226204149</v>
      </c>
      <c r="L35" s="213">
        <f t="shared" si="6"/>
        <v>0.21590000000000001</v>
      </c>
      <c r="M35" s="214">
        <f t="shared" si="7"/>
        <v>3.5999999999999997E-2</v>
      </c>
    </row>
    <row r="36" spans="1:13" s="63" customFormat="1" ht="16.5" customHeight="1" x14ac:dyDescent="0.2">
      <c r="A36" s="192">
        <v>19</v>
      </c>
      <c r="B36" s="225">
        <f t="shared" si="0"/>
        <v>84.166584687496595</v>
      </c>
      <c r="C36" s="193">
        <v>500</v>
      </c>
      <c r="D36" s="212">
        <v>40620</v>
      </c>
      <c r="E36" s="104">
        <v>27110</v>
      </c>
      <c r="F36" s="96">
        <f t="shared" si="1"/>
        <v>5791.3719774875435</v>
      </c>
      <c r="G36" s="104">
        <f t="shared" si="2"/>
        <v>650.64</v>
      </c>
      <c r="H36" s="194">
        <f t="shared" si="3"/>
        <v>2177.4000483907898</v>
      </c>
      <c r="I36" s="104">
        <f t="shared" si="4"/>
        <v>128.84023954975089</v>
      </c>
      <c r="J36" s="96">
        <v>27</v>
      </c>
      <c r="K36" s="98">
        <f t="shared" si="5"/>
        <v>8775.2522654280838</v>
      </c>
      <c r="L36" s="213">
        <f t="shared" si="6"/>
        <v>0.22570000000000001</v>
      </c>
      <c r="M36" s="214">
        <f t="shared" si="7"/>
        <v>3.7999999999999999E-2</v>
      </c>
    </row>
    <row r="37" spans="1:13" s="63" customFormat="1" ht="16.5" customHeight="1" x14ac:dyDescent="0.2">
      <c r="A37" s="195">
        <v>20</v>
      </c>
      <c r="B37" s="225">
        <f t="shared" si="0"/>
        <v>84.935984103309863</v>
      </c>
      <c r="C37" s="193">
        <v>500</v>
      </c>
      <c r="D37" s="212">
        <v>40620</v>
      </c>
      <c r="E37" s="104">
        <v>27110</v>
      </c>
      <c r="F37" s="96">
        <f t="shared" si="1"/>
        <v>5738.9103705105008</v>
      </c>
      <c r="G37" s="104">
        <f t="shared" si="2"/>
        <v>650.64</v>
      </c>
      <c r="H37" s="194">
        <f t="shared" si="3"/>
        <v>2159.6680252325491</v>
      </c>
      <c r="I37" s="104">
        <f t="shared" si="4"/>
        <v>127.79100741021003</v>
      </c>
      <c r="J37" s="96">
        <v>27</v>
      </c>
      <c r="K37" s="98">
        <f t="shared" si="5"/>
        <v>8704.009403153259</v>
      </c>
      <c r="L37" s="213">
        <f t="shared" si="6"/>
        <v>0.23549999999999999</v>
      </c>
      <c r="M37" s="214">
        <f t="shared" si="7"/>
        <v>0.04</v>
      </c>
    </row>
    <row r="38" spans="1:13" s="63" customFormat="1" ht="16.5" customHeight="1" x14ac:dyDescent="0.2">
      <c r="A38" s="192">
        <v>21</v>
      </c>
      <c r="B38" s="225">
        <f t="shared" si="0"/>
        <v>85.667836565851346</v>
      </c>
      <c r="C38" s="193">
        <v>500</v>
      </c>
      <c r="D38" s="212">
        <v>40620</v>
      </c>
      <c r="E38" s="104">
        <v>27110</v>
      </c>
      <c r="F38" s="96">
        <f t="shared" si="1"/>
        <v>5689.8833861097155</v>
      </c>
      <c r="G38" s="104">
        <f t="shared" si="2"/>
        <v>650.64</v>
      </c>
      <c r="H38" s="194">
        <f t="shared" si="3"/>
        <v>2143.0969045050838</v>
      </c>
      <c r="I38" s="104">
        <f t="shared" si="4"/>
        <v>126.81046772219432</v>
      </c>
      <c r="J38" s="96">
        <v>27</v>
      </c>
      <c r="K38" s="98">
        <f t="shared" si="5"/>
        <v>8637.4307583369937</v>
      </c>
      <c r="L38" s="213">
        <f t="shared" si="6"/>
        <v>0.24510000000000001</v>
      </c>
      <c r="M38" s="214">
        <f t="shared" si="7"/>
        <v>4.2000000000000003E-2</v>
      </c>
    </row>
    <row r="39" spans="1:13" s="63" customFormat="1" ht="16.5" customHeight="1" x14ac:dyDescent="0.2">
      <c r="A39" s="192">
        <v>22</v>
      </c>
      <c r="B39" s="225">
        <f t="shared" si="0"/>
        <v>86.365636800374745</v>
      </c>
      <c r="C39" s="193">
        <v>500</v>
      </c>
      <c r="D39" s="212">
        <v>40620</v>
      </c>
      <c r="E39" s="104">
        <v>27110</v>
      </c>
      <c r="F39" s="96">
        <f t="shared" si="1"/>
        <v>5643.9113756165225</v>
      </c>
      <c r="G39" s="104">
        <f t="shared" si="2"/>
        <v>650.64</v>
      </c>
      <c r="H39" s="194">
        <f t="shared" si="3"/>
        <v>2127.5583649583846</v>
      </c>
      <c r="I39" s="104">
        <f t="shared" si="4"/>
        <v>125.89102751233045</v>
      </c>
      <c r="J39" s="96">
        <v>27</v>
      </c>
      <c r="K39" s="98">
        <f t="shared" si="5"/>
        <v>8575.0007680872386</v>
      </c>
      <c r="L39" s="213">
        <f t="shared" si="6"/>
        <v>0.25469999999999998</v>
      </c>
      <c r="M39" s="214">
        <f t="shared" si="7"/>
        <v>4.3999999999999997E-2</v>
      </c>
    </row>
    <row r="40" spans="1:13" s="63" customFormat="1" ht="16.5" customHeight="1" x14ac:dyDescent="0.2">
      <c r="A40" s="192">
        <v>23</v>
      </c>
      <c r="B40" s="225">
        <f t="shared" si="0"/>
        <v>87.032413238937238</v>
      </c>
      <c r="C40" s="193">
        <v>500</v>
      </c>
      <c r="D40" s="212">
        <v>40620</v>
      </c>
      <c r="E40" s="104">
        <v>27110</v>
      </c>
      <c r="F40" s="96">
        <f t="shared" si="1"/>
        <v>5600.6720009221262</v>
      </c>
      <c r="G40" s="104">
        <f t="shared" si="2"/>
        <v>650.64</v>
      </c>
      <c r="H40" s="194">
        <f t="shared" si="3"/>
        <v>2112.9434563116788</v>
      </c>
      <c r="I40" s="104">
        <f t="shared" si="4"/>
        <v>125.02624001844254</v>
      </c>
      <c r="J40" s="96">
        <v>27</v>
      </c>
      <c r="K40" s="98">
        <f t="shared" si="5"/>
        <v>8516.2816972522469</v>
      </c>
      <c r="L40" s="213">
        <f t="shared" si="6"/>
        <v>0.26429999999999998</v>
      </c>
      <c r="M40" s="214">
        <f t="shared" si="7"/>
        <v>4.5999999999999999E-2</v>
      </c>
    </row>
    <row r="41" spans="1:13" s="63" customFormat="1" ht="16.5" customHeight="1" x14ac:dyDescent="0.2">
      <c r="A41" s="192">
        <v>24</v>
      </c>
      <c r="B41" s="225">
        <f t="shared" si="0"/>
        <v>87.670807455219176</v>
      </c>
      <c r="C41" s="193">
        <v>500</v>
      </c>
      <c r="D41" s="212">
        <v>40620</v>
      </c>
      <c r="E41" s="104">
        <v>27110</v>
      </c>
      <c r="F41" s="96">
        <f t="shared" si="1"/>
        <v>5559.88947916302</v>
      </c>
      <c r="G41" s="104">
        <f t="shared" si="2"/>
        <v>650.64</v>
      </c>
      <c r="H41" s="194">
        <f t="shared" si="3"/>
        <v>2099.1589639571007</v>
      </c>
      <c r="I41" s="104">
        <f t="shared" si="4"/>
        <v>124.21058958326041</v>
      </c>
      <c r="J41" s="96">
        <v>27</v>
      </c>
      <c r="K41" s="98">
        <f t="shared" si="5"/>
        <v>8460.8990327033825</v>
      </c>
      <c r="L41" s="213">
        <f t="shared" si="6"/>
        <v>0.27379999999999999</v>
      </c>
      <c r="M41" s="214">
        <f t="shared" si="7"/>
        <v>4.8000000000000001E-2</v>
      </c>
    </row>
    <row r="42" spans="1:13" s="63" customFormat="1" ht="16.5" customHeight="1" x14ac:dyDescent="0.2">
      <c r="A42" s="192">
        <v>25</v>
      </c>
      <c r="B42" s="225">
        <f t="shared" si="0"/>
        <v>88.28313737302301</v>
      </c>
      <c r="C42" s="193">
        <v>500</v>
      </c>
      <c r="D42" s="212">
        <v>40620</v>
      </c>
      <c r="E42" s="104">
        <v>27110</v>
      </c>
      <c r="F42" s="96">
        <f t="shared" si="1"/>
        <v>5521.3262068430831</v>
      </c>
      <c r="G42" s="104">
        <f t="shared" si="2"/>
        <v>650.64</v>
      </c>
      <c r="H42" s="194">
        <f t="shared" si="3"/>
        <v>2086.1245779129622</v>
      </c>
      <c r="I42" s="104">
        <f t="shared" si="4"/>
        <v>123.43932413686167</v>
      </c>
      <c r="J42" s="96">
        <v>27</v>
      </c>
      <c r="K42" s="98">
        <f t="shared" si="5"/>
        <v>8408.5301088929064</v>
      </c>
      <c r="L42" s="213">
        <f t="shared" si="6"/>
        <v>0.28320000000000001</v>
      </c>
      <c r="M42" s="214">
        <f t="shared" si="7"/>
        <v>0.05</v>
      </c>
    </row>
    <row r="43" spans="1:13" s="63" customFormat="1" ht="16.5" customHeight="1" x14ac:dyDescent="0.2">
      <c r="A43" s="192">
        <v>26</v>
      </c>
      <c r="B43" s="225">
        <f t="shared" si="0"/>
        <v>88.871448070322231</v>
      </c>
      <c r="C43" s="193">
        <v>500</v>
      </c>
      <c r="D43" s="212">
        <v>40620</v>
      </c>
      <c r="E43" s="104">
        <v>27110</v>
      </c>
      <c r="F43" s="96">
        <f t="shared" si="1"/>
        <v>5484.7761635919142</v>
      </c>
      <c r="G43" s="104">
        <f t="shared" si="2"/>
        <v>650.64</v>
      </c>
      <c r="H43" s="194">
        <f t="shared" si="3"/>
        <v>2073.7706632940667</v>
      </c>
      <c r="I43" s="104">
        <f t="shared" si="4"/>
        <v>122.7083232718383</v>
      </c>
      <c r="J43" s="96">
        <v>27</v>
      </c>
      <c r="K43" s="98">
        <f t="shared" si="5"/>
        <v>8358.8951501578194</v>
      </c>
      <c r="L43" s="213">
        <f t="shared" si="6"/>
        <v>0.29260000000000003</v>
      </c>
      <c r="M43" s="214">
        <f t="shared" si="7"/>
        <v>5.1999999999999998E-2</v>
      </c>
    </row>
    <row r="44" spans="1:13" s="63" customFormat="1" ht="16.5" customHeight="1" x14ac:dyDescent="0.2">
      <c r="A44" s="192">
        <v>27</v>
      </c>
      <c r="B44" s="225">
        <f t="shared" si="0"/>
        <v>89.437552990064944</v>
      </c>
      <c r="C44" s="193">
        <v>500</v>
      </c>
      <c r="D44" s="212">
        <v>40620</v>
      </c>
      <c r="E44" s="104">
        <v>27110</v>
      </c>
      <c r="F44" s="96">
        <f t="shared" si="1"/>
        <v>5450.0596640221875</v>
      </c>
      <c r="G44" s="104">
        <f t="shared" si="2"/>
        <v>650.64</v>
      </c>
      <c r="H44" s="194">
        <f t="shared" si="3"/>
        <v>2062.0364864394992</v>
      </c>
      <c r="I44" s="104">
        <f t="shared" si="4"/>
        <v>122.01399328044376</v>
      </c>
      <c r="J44" s="96">
        <v>27</v>
      </c>
      <c r="K44" s="98">
        <f t="shared" si="5"/>
        <v>8311.7501437421306</v>
      </c>
      <c r="L44" s="213">
        <f t="shared" si="6"/>
        <v>0.3019</v>
      </c>
      <c r="M44" s="214">
        <f t="shared" si="7"/>
        <v>5.3999999999999999E-2</v>
      </c>
    </row>
    <row r="45" spans="1:13" s="63" customFormat="1" ht="16.5" customHeight="1" x14ac:dyDescent="0.2">
      <c r="A45" s="192">
        <v>28</v>
      </c>
      <c r="B45" s="225">
        <f t="shared" si="0"/>
        <v>89.983067652628051</v>
      </c>
      <c r="C45" s="193">
        <v>500</v>
      </c>
      <c r="D45" s="212">
        <v>40620</v>
      </c>
      <c r="E45" s="104">
        <v>27110</v>
      </c>
      <c r="F45" s="96">
        <f t="shared" si="1"/>
        <v>5417.0191427760665</v>
      </c>
      <c r="G45" s="104">
        <f t="shared" si="2"/>
        <v>650.64</v>
      </c>
      <c r="H45" s="194">
        <f t="shared" si="3"/>
        <v>2050.8687902583106</v>
      </c>
      <c r="I45" s="104">
        <f t="shared" si="4"/>
        <v>121.35318285552134</v>
      </c>
      <c r="J45" s="96">
        <v>27</v>
      </c>
      <c r="K45" s="98">
        <f t="shared" si="5"/>
        <v>8266.8811158898989</v>
      </c>
      <c r="L45" s="213">
        <f t="shared" si="6"/>
        <v>0.31119999999999998</v>
      </c>
      <c r="M45" s="214">
        <f t="shared" si="7"/>
        <v>5.6000000000000001E-2</v>
      </c>
    </row>
    <row r="46" spans="1:13" s="63" customFormat="1" ht="16.5" customHeight="1" x14ac:dyDescent="0.2">
      <c r="A46" s="192">
        <v>29</v>
      </c>
      <c r="B46" s="225">
        <f t="shared" si="0"/>
        <v>90.509437449797105</v>
      </c>
      <c r="C46" s="193">
        <v>500</v>
      </c>
      <c r="D46" s="212">
        <v>40620</v>
      </c>
      <c r="E46" s="104">
        <v>27110</v>
      </c>
      <c r="F46" s="96">
        <f t="shared" si="1"/>
        <v>5385.5157399510799</v>
      </c>
      <c r="G46" s="104">
        <f t="shared" si="2"/>
        <v>650.64</v>
      </c>
      <c r="H46" s="194">
        <f t="shared" si="3"/>
        <v>2040.220640103465</v>
      </c>
      <c r="I46" s="104">
        <f t="shared" si="4"/>
        <v>120.7231147990216</v>
      </c>
      <c r="J46" s="96">
        <v>27</v>
      </c>
      <c r="K46" s="98">
        <f t="shared" si="5"/>
        <v>8224.0994948535681</v>
      </c>
      <c r="L46" s="213">
        <f t="shared" si="6"/>
        <v>0.32040000000000002</v>
      </c>
      <c r="M46" s="214">
        <f t="shared" si="7"/>
        <v>5.8000000000000003E-2</v>
      </c>
    </row>
    <row r="47" spans="1:13" s="63" customFormat="1" ht="16.5" customHeight="1" x14ac:dyDescent="0.2">
      <c r="A47" s="195">
        <v>30</v>
      </c>
      <c r="B47" s="225">
        <f t="shared" si="0"/>
        <v>91.017960724932323</v>
      </c>
      <c r="C47" s="193">
        <v>500</v>
      </c>
      <c r="D47" s="212">
        <v>40620</v>
      </c>
      <c r="E47" s="104">
        <v>27110</v>
      </c>
      <c r="F47" s="96">
        <f t="shared" si="1"/>
        <v>5355.4265127198878</v>
      </c>
      <c r="G47" s="104">
        <f t="shared" si="2"/>
        <v>650.64</v>
      </c>
      <c r="H47" s="194">
        <f t="shared" si="3"/>
        <v>2030.050481299322</v>
      </c>
      <c r="I47" s="104">
        <f t="shared" si="4"/>
        <v>120.12133025439776</v>
      </c>
      <c r="J47" s="96">
        <v>27</v>
      </c>
      <c r="K47" s="98">
        <f t="shared" si="5"/>
        <v>8183.2383242736078</v>
      </c>
      <c r="L47" s="213">
        <f t="shared" si="6"/>
        <v>0.3296</v>
      </c>
      <c r="M47" s="214">
        <f t="shared" si="7"/>
        <v>0.06</v>
      </c>
    </row>
    <row r="48" spans="1:13" s="63" customFormat="1" ht="16.5" customHeight="1" x14ac:dyDescent="0.2">
      <c r="A48" s="192">
        <v>31</v>
      </c>
      <c r="B48" s="225">
        <f t="shared" si="0"/>
        <v>91.509808067277191</v>
      </c>
      <c r="C48" s="193">
        <v>500</v>
      </c>
      <c r="D48" s="212">
        <v>40620</v>
      </c>
      <c r="E48" s="104">
        <v>27110</v>
      </c>
      <c r="F48" s="96">
        <f t="shared" si="1"/>
        <v>5326.642141371758</v>
      </c>
      <c r="G48" s="104">
        <f t="shared" si="2"/>
        <v>650.64</v>
      </c>
      <c r="H48" s="194">
        <f t="shared" si="3"/>
        <v>2020.3213637836541</v>
      </c>
      <c r="I48" s="104">
        <f t="shared" si="4"/>
        <v>119.54564282743517</v>
      </c>
      <c r="J48" s="96">
        <v>27</v>
      </c>
      <c r="K48" s="98">
        <f t="shared" si="5"/>
        <v>8144.1491479828483</v>
      </c>
      <c r="L48" s="213">
        <f t="shared" si="6"/>
        <v>0.33879999999999999</v>
      </c>
      <c r="M48" s="214">
        <f t="shared" si="7"/>
        <v>6.2E-2</v>
      </c>
    </row>
    <row r="49" spans="1:13" s="63" customFormat="1" ht="16.5" customHeight="1" x14ac:dyDescent="0.2">
      <c r="A49" s="192">
        <v>32</v>
      </c>
      <c r="B49" s="225">
        <f t="shared" si="0"/>
        <v>91.986038541995896</v>
      </c>
      <c r="C49" s="193">
        <v>500</v>
      </c>
      <c r="D49" s="212">
        <v>40620</v>
      </c>
      <c r="E49" s="104">
        <v>27110</v>
      </c>
      <c r="F49" s="96">
        <f t="shared" si="1"/>
        <v>5299.0650290637423</v>
      </c>
      <c r="G49" s="104">
        <f t="shared" si="2"/>
        <v>650.64</v>
      </c>
      <c r="H49" s="194">
        <f t="shared" si="3"/>
        <v>2011.0002998235448</v>
      </c>
      <c r="I49" s="104">
        <f t="shared" si="4"/>
        <v>118.99410058127485</v>
      </c>
      <c r="J49" s="96">
        <v>27</v>
      </c>
      <c r="K49" s="98">
        <f t="shared" si="5"/>
        <v>8106.6994294685628</v>
      </c>
      <c r="L49" s="213">
        <f t="shared" si="6"/>
        <v>0.34789999999999999</v>
      </c>
      <c r="M49" s="214">
        <f t="shared" si="7"/>
        <v>6.4000000000000001E-2</v>
      </c>
    </row>
    <row r="50" spans="1:13" s="63" customFormat="1" ht="16.5" customHeight="1" x14ac:dyDescent="0.2">
      <c r="A50" s="192">
        <v>33</v>
      </c>
      <c r="B50" s="225">
        <f t="shared" si="0"/>
        <v>92.447613421997204</v>
      </c>
      <c r="C50" s="193">
        <v>500</v>
      </c>
      <c r="D50" s="212">
        <v>40620</v>
      </c>
      <c r="E50" s="104">
        <v>27110</v>
      </c>
      <c r="F50" s="96">
        <f t="shared" si="1"/>
        <v>5272.6077175726996</v>
      </c>
      <c r="G50" s="104">
        <f t="shared" si="2"/>
        <v>650.64</v>
      </c>
      <c r="H50" s="194">
        <f t="shared" si="3"/>
        <v>2002.0577285395723</v>
      </c>
      <c r="I50" s="104">
        <f t="shared" si="4"/>
        <v>118.464954351454</v>
      </c>
      <c r="J50" s="96">
        <v>27</v>
      </c>
      <c r="K50" s="98">
        <f t="shared" si="5"/>
        <v>8070.7704004637262</v>
      </c>
      <c r="L50" s="213">
        <f t="shared" si="6"/>
        <v>0.35699999999999998</v>
      </c>
      <c r="M50" s="214">
        <f t="shared" si="7"/>
        <v>6.6000000000000003E-2</v>
      </c>
    </row>
    <row r="51" spans="1:13" s="63" customFormat="1" ht="16.5" customHeight="1" x14ac:dyDescent="0.2">
      <c r="A51" s="192">
        <v>34</v>
      </c>
      <c r="B51" s="225">
        <f t="shared" si="0"/>
        <v>92.895407869242433</v>
      </c>
      <c r="C51" s="193">
        <v>500</v>
      </c>
      <c r="D51" s="212">
        <v>40620</v>
      </c>
      <c r="E51" s="104">
        <v>27110</v>
      </c>
      <c r="F51" s="96">
        <f t="shared" si="1"/>
        <v>5247.191558554865</v>
      </c>
      <c r="G51" s="104">
        <f t="shared" si="2"/>
        <v>650.64</v>
      </c>
      <c r="H51" s="194">
        <f t="shared" si="3"/>
        <v>1993.4670667915443</v>
      </c>
      <c r="I51" s="104">
        <f t="shared" si="4"/>
        <v>117.95663117109731</v>
      </c>
      <c r="J51" s="96">
        <v>27</v>
      </c>
      <c r="K51" s="98">
        <f t="shared" si="5"/>
        <v>8036.2552565175065</v>
      </c>
      <c r="L51" s="213">
        <f t="shared" si="6"/>
        <v>0.36599999999999999</v>
      </c>
      <c r="M51" s="214">
        <f t="shared" si="7"/>
        <v>6.8000000000000005E-2</v>
      </c>
    </row>
    <row r="52" spans="1:13" s="63" customFormat="1" ht="16.5" customHeight="1" x14ac:dyDescent="0.2">
      <c r="A52" s="192">
        <v>35</v>
      </c>
      <c r="B52" s="225">
        <f t="shared" si="0"/>
        <v>93.330220922341198</v>
      </c>
      <c r="C52" s="193">
        <v>500</v>
      </c>
      <c r="D52" s="212">
        <v>40620</v>
      </c>
      <c r="E52" s="104">
        <v>27110</v>
      </c>
      <c r="F52" s="96">
        <f t="shared" si="1"/>
        <v>5222.7455928299169</v>
      </c>
      <c r="G52" s="104">
        <f t="shared" si="2"/>
        <v>650.64</v>
      </c>
      <c r="H52" s="194">
        <f t="shared" si="3"/>
        <v>1985.2043303765117</v>
      </c>
      <c r="I52" s="104">
        <f t="shared" si="4"/>
        <v>117.46771185659834</v>
      </c>
      <c r="J52" s="96">
        <v>27</v>
      </c>
      <c r="K52" s="98">
        <f t="shared" si="5"/>
        <v>8003.0576350630281</v>
      </c>
      <c r="L52" s="213">
        <f t="shared" si="6"/>
        <v>0.375</v>
      </c>
      <c r="M52" s="214">
        <f t="shared" si="7"/>
        <v>7.0000000000000007E-2</v>
      </c>
    </row>
    <row r="53" spans="1:13" s="63" customFormat="1" ht="16.5" customHeight="1" x14ac:dyDescent="0.2">
      <c r="A53" s="192">
        <v>36</v>
      </c>
      <c r="B53" s="225">
        <f t="shared" si="0"/>
        <v>93.75278407684165</v>
      </c>
      <c r="C53" s="193">
        <v>500</v>
      </c>
      <c r="D53" s="212">
        <v>40620</v>
      </c>
      <c r="E53" s="104">
        <v>27110</v>
      </c>
      <c r="F53" s="96">
        <f t="shared" si="1"/>
        <v>5199.2056001289993</v>
      </c>
      <c r="G53" s="104">
        <f t="shared" si="2"/>
        <v>650.64</v>
      </c>
      <c r="H53" s="194">
        <f t="shared" si="3"/>
        <v>1977.2478128436017</v>
      </c>
      <c r="I53" s="104">
        <f t="shared" si="4"/>
        <v>116.99691200257999</v>
      </c>
      <c r="J53" s="96">
        <v>27</v>
      </c>
      <c r="K53" s="98">
        <f t="shared" si="5"/>
        <v>7971.0903249751809</v>
      </c>
      <c r="L53" s="213">
        <f t="shared" si="6"/>
        <v>0.38400000000000001</v>
      </c>
      <c r="M53" s="214">
        <f t="shared" si="7"/>
        <v>7.1999999999999995E-2</v>
      </c>
    </row>
    <row r="54" spans="1:13" s="63" customFormat="1" ht="16.5" customHeight="1" x14ac:dyDescent="0.2">
      <c r="A54" s="192">
        <v>37</v>
      </c>
      <c r="B54" s="225">
        <f t="shared" si="0"/>
        <v>94.163768689663357</v>
      </c>
      <c r="C54" s="193">
        <v>500</v>
      </c>
      <c r="D54" s="212">
        <v>40620</v>
      </c>
      <c r="E54" s="104">
        <v>27110</v>
      </c>
      <c r="F54" s="96">
        <f t="shared" si="1"/>
        <v>5176.5132893784412</v>
      </c>
      <c r="G54" s="104">
        <f t="shared" si="2"/>
        <v>650.64</v>
      </c>
      <c r="H54" s="194">
        <f t="shared" si="3"/>
        <v>1969.5778118099131</v>
      </c>
      <c r="I54" s="104">
        <f t="shared" si="4"/>
        <v>116.54306578756884</v>
      </c>
      <c r="J54" s="96">
        <v>27</v>
      </c>
      <c r="K54" s="98">
        <f t="shared" si="5"/>
        <v>7940.2741669759234</v>
      </c>
      <c r="L54" s="213">
        <f t="shared" si="6"/>
        <v>0.39290000000000003</v>
      </c>
      <c r="M54" s="214">
        <f t="shared" si="7"/>
        <v>7.3999999999999996E-2</v>
      </c>
    </row>
    <row r="55" spans="1:13" s="63" customFormat="1" ht="16.5" customHeight="1" x14ac:dyDescent="0.2">
      <c r="A55" s="192">
        <v>38</v>
      </c>
      <c r="B55" s="225">
        <f t="shared" si="0"/>
        <v>94.563792395895788</v>
      </c>
      <c r="C55" s="193">
        <v>500</v>
      </c>
      <c r="D55" s="212">
        <v>40620</v>
      </c>
      <c r="E55" s="104">
        <v>27110</v>
      </c>
      <c r="F55" s="96">
        <f t="shared" si="1"/>
        <v>5154.6156055090241</v>
      </c>
      <c r="G55" s="104">
        <f t="shared" si="2"/>
        <v>650.64</v>
      </c>
      <c r="H55" s="194">
        <f t="shared" si="3"/>
        <v>1962.1763946620501</v>
      </c>
      <c r="I55" s="104">
        <f t="shared" si="4"/>
        <v>116.10511211018049</v>
      </c>
      <c r="J55" s="96">
        <v>27</v>
      </c>
      <c r="K55" s="98">
        <f t="shared" si="5"/>
        <v>7910.5371122812558</v>
      </c>
      <c r="L55" s="213">
        <f t="shared" si="6"/>
        <v>0.40179999999999999</v>
      </c>
      <c r="M55" s="214">
        <f t="shared" si="7"/>
        <v>7.5999999999999998E-2</v>
      </c>
    </row>
    <row r="56" spans="1:13" s="63" customFormat="1" ht="16.5" customHeight="1" x14ac:dyDescent="0.2">
      <c r="A56" s="192">
        <v>39</v>
      </c>
      <c r="B56" s="225">
        <f t="shared" si="0"/>
        <v>94.95342469194469</v>
      </c>
      <c r="C56" s="193">
        <v>500</v>
      </c>
      <c r="D56" s="212">
        <v>40620</v>
      </c>
      <c r="E56" s="104">
        <v>27110</v>
      </c>
      <c r="F56" s="96">
        <f t="shared" si="1"/>
        <v>5133.4641334042544</v>
      </c>
      <c r="G56" s="104">
        <f t="shared" si="2"/>
        <v>650.64</v>
      </c>
      <c r="H56" s="194">
        <f t="shared" si="3"/>
        <v>1955.0271970906379</v>
      </c>
      <c r="I56" s="104">
        <f t="shared" si="4"/>
        <v>115.6820826680851</v>
      </c>
      <c r="J56" s="96">
        <v>27</v>
      </c>
      <c r="K56" s="98">
        <f t="shared" si="5"/>
        <v>7881.8134131629777</v>
      </c>
      <c r="L56" s="213">
        <f t="shared" si="6"/>
        <v>0.41070000000000001</v>
      </c>
      <c r="M56" s="214">
        <f t="shared" si="7"/>
        <v>7.8E-2</v>
      </c>
    </row>
    <row r="57" spans="1:13" s="63" customFormat="1" ht="16.5" customHeight="1" x14ac:dyDescent="0.2">
      <c r="A57" s="195">
        <v>40</v>
      </c>
      <c r="B57" s="225">
        <f t="shared" si="0"/>
        <v>95.333191811709042</v>
      </c>
      <c r="C57" s="193">
        <v>500</v>
      </c>
      <c r="D57" s="212">
        <v>40620</v>
      </c>
      <c r="E57" s="104">
        <v>27110</v>
      </c>
      <c r="F57" s="96">
        <f t="shared" si="1"/>
        <v>5113.0145832391136</v>
      </c>
      <c r="G57" s="104">
        <f t="shared" si="2"/>
        <v>650.64</v>
      </c>
      <c r="H57" s="194">
        <f t="shared" si="3"/>
        <v>1948.1152491348203</v>
      </c>
      <c r="I57" s="104">
        <f t="shared" si="4"/>
        <v>115.27309166478229</v>
      </c>
      <c r="J57" s="96">
        <v>27</v>
      </c>
      <c r="K57" s="98">
        <f t="shared" si="5"/>
        <v>7854.0429240387166</v>
      </c>
      <c r="L57" s="213">
        <f t="shared" si="6"/>
        <v>0.41959999999999997</v>
      </c>
      <c r="M57" s="214">
        <f t="shared" si="7"/>
        <v>0.08</v>
      </c>
    </row>
    <row r="58" spans="1:13" s="63" customFormat="1" ht="16.5" customHeight="1" x14ac:dyDescent="0.2">
      <c r="A58" s="192">
        <v>41</v>
      </c>
      <c r="B58" s="225">
        <f t="shared" si="0"/>
        <v>95.703581000564611</v>
      </c>
      <c r="C58" s="193">
        <v>500</v>
      </c>
      <c r="D58" s="212">
        <v>40620</v>
      </c>
      <c r="E58" s="104">
        <v>27110</v>
      </c>
      <c r="F58" s="96">
        <f t="shared" si="1"/>
        <v>5093.2263443425836</v>
      </c>
      <c r="G58" s="104">
        <f t="shared" si="2"/>
        <v>650.64</v>
      </c>
      <c r="H58" s="194">
        <f t="shared" si="3"/>
        <v>1941.4268243877932</v>
      </c>
      <c r="I58" s="104">
        <f t="shared" si="4"/>
        <v>114.87732688685168</v>
      </c>
      <c r="J58" s="96">
        <v>27</v>
      </c>
      <c r="K58" s="98">
        <f t="shared" si="5"/>
        <v>7827.1704956172289</v>
      </c>
      <c r="L58" s="213">
        <f t="shared" si="6"/>
        <v>0.4284</v>
      </c>
      <c r="M58" s="214">
        <f t="shared" si="7"/>
        <v>8.2000000000000003E-2</v>
      </c>
    </row>
    <row r="59" spans="1:13" s="63" customFormat="1" ht="16.5" customHeight="1" x14ac:dyDescent="0.2">
      <c r="A59" s="192">
        <v>42</v>
      </c>
      <c r="B59" s="225">
        <f t="shared" si="0"/>
        <v>96.065044274250525</v>
      </c>
      <c r="C59" s="193">
        <v>500</v>
      </c>
      <c r="D59" s="212">
        <v>40620</v>
      </c>
      <c r="E59" s="104">
        <v>27110</v>
      </c>
      <c r="F59" s="96">
        <f t="shared" si="1"/>
        <v>5074.0620970145583</v>
      </c>
      <c r="G59" s="104">
        <f t="shared" si="2"/>
        <v>650.64</v>
      </c>
      <c r="H59" s="194">
        <f t="shared" si="3"/>
        <v>1934.9493087909207</v>
      </c>
      <c r="I59" s="104">
        <f t="shared" si="4"/>
        <v>114.49404194029117</v>
      </c>
      <c r="J59" s="96">
        <v>27</v>
      </c>
      <c r="K59" s="98">
        <f t="shared" si="5"/>
        <v>7801.1454477457701</v>
      </c>
      <c r="L59" s="213">
        <f t="shared" si="6"/>
        <v>0.43719999999999998</v>
      </c>
      <c r="M59" s="214">
        <f t="shared" si="7"/>
        <v>8.4000000000000005E-2</v>
      </c>
    </row>
    <row r="60" spans="1:13" s="63" customFormat="1" ht="16.5" customHeight="1" x14ac:dyDescent="0.2">
      <c r="A60" s="192">
        <v>43</v>
      </c>
      <c r="B60" s="225">
        <f t="shared" si="0"/>
        <v>96.418001735403436</v>
      </c>
      <c r="C60" s="193">
        <v>500</v>
      </c>
      <c r="D60" s="212">
        <v>40620</v>
      </c>
      <c r="E60" s="104">
        <v>27110</v>
      </c>
      <c r="F60" s="96">
        <f t="shared" si="1"/>
        <v>5055.4874735701815</v>
      </c>
      <c r="G60" s="104">
        <f t="shared" si="2"/>
        <v>650.64</v>
      </c>
      <c r="H60" s="194">
        <f t="shared" si="3"/>
        <v>1928.6710860667213</v>
      </c>
      <c r="I60" s="104">
        <f t="shared" si="4"/>
        <v>114.12254947140364</v>
      </c>
      <c r="J60" s="96">
        <v>27</v>
      </c>
      <c r="K60" s="98">
        <f t="shared" si="5"/>
        <v>7775.9211091083071</v>
      </c>
      <c r="L60" s="213">
        <f t="shared" si="6"/>
        <v>0.44600000000000001</v>
      </c>
      <c r="M60" s="214">
        <f t="shared" si="7"/>
        <v>8.5999999999999993E-2</v>
      </c>
    </row>
    <row r="61" spans="1:13" s="63" customFormat="1" ht="16.5" customHeight="1" x14ac:dyDescent="0.2">
      <c r="A61" s="192">
        <v>44</v>
      </c>
      <c r="B61" s="225">
        <f t="shared" si="0"/>
        <v>96.762844508773924</v>
      </c>
      <c r="C61" s="193">
        <v>500</v>
      </c>
      <c r="D61" s="212">
        <v>40620</v>
      </c>
      <c r="E61" s="104">
        <v>27110</v>
      </c>
      <c r="F61" s="96">
        <f t="shared" si="1"/>
        <v>5037.4707613706178</v>
      </c>
      <c r="G61" s="104">
        <f t="shared" si="2"/>
        <v>650.64</v>
      </c>
      <c r="H61" s="194">
        <f t="shared" si="3"/>
        <v>1922.5814373432688</v>
      </c>
      <c r="I61" s="104">
        <f t="shared" si="4"/>
        <v>113.76221522741237</v>
      </c>
      <c r="J61" s="96">
        <v>27</v>
      </c>
      <c r="K61" s="98">
        <f t="shared" si="5"/>
        <v>7751.4544139412992</v>
      </c>
      <c r="L61" s="213">
        <f t="shared" si="6"/>
        <v>0.45469999999999999</v>
      </c>
      <c r="M61" s="214">
        <f t="shared" si="7"/>
        <v>8.7999999999999995E-2</v>
      </c>
    </row>
    <row r="62" spans="1:13" s="63" customFormat="1" ht="16.5" customHeight="1" x14ac:dyDescent="0.2">
      <c r="A62" s="192">
        <v>45</v>
      </c>
      <c r="B62" s="225">
        <f t="shared" si="0"/>
        <v>97.099937346554796</v>
      </c>
      <c r="C62" s="193">
        <v>500</v>
      </c>
      <c r="D62" s="212">
        <v>40620</v>
      </c>
      <c r="E62" s="104">
        <v>27110</v>
      </c>
      <c r="F62" s="96">
        <f t="shared" si="1"/>
        <v>5019.9826418044013</v>
      </c>
      <c r="G62" s="104">
        <f t="shared" si="2"/>
        <v>650.64</v>
      </c>
      <c r="H62" s="194">
        <f t="shared" si="3"/>
        <v>1916.6704529298875</v>
      </c>
      <c r="I62" s="104">
        <f t="shared" si="4"/>
        <v>113.41245283608804</v>
      </c>
      <c r="J62" s="96">
        <v>27</v>
      </c>
      <c r="K62" s="98">
        <f t="shared" si="5"/>
        <v>7727.7055475703773</v>
      </c>
      <c r="L62" s="213">
        <f t="shared" si="6"/>
        <v>0.46339999999999998</v>
      </c>
      <c r="M62" s="214">
        <f t="shared" si="7"/>
        <v>0.09</v>
      </c>
    </row>
    <row r="63" spans="1:13" s="63" customFormat="1" ht="16.5" customHeight="1" x14ac:dyDescent="0.2">
      <c r="A63" s="192">
        <v>46</v>
      </c>
      <c r="B63" s="225">
        <f t="shared" si="0"/>
        <v>97.429620947336417</v>
      </c>
      <c r="C63" s="193">
        <v>500</v>
      </c>
      <c r="D63" s="212">
        <v>40620</v>
      </c>
      <c r="E63" s="104">
        <v>27110</v>
      </c>
      <c r="F63" s="96">
        <f t="shared" si="1"/>
        <v>5002.9959601657047</v>
      </c>
      <c r="G63" s="104">
        <f t="shared" si="2"/>
        <v>650.64</v>
      </c>
      <c r="H63" s="194">
        <f t="shared" si="3"/>
        <v>1910.9289545360082</v>
      </c>
      <c r="I63" s="104">
        <f t="shared" si="4"/>
        <v>113.07271920331411</v>
      </c>
      <c r="J63" s="96">
        <v>27</v>
      </c>
      <c r="K63" s="98">
        <f t="shared" si="5"/>
        <v>7704.6376339050266</v>
      </c>
      <c r="L63" s="213">
        <f t="shared" si="6"/>
        <v>0.47210000000000002</v>
      </c>
      <c r="M63" s="214">
        <f t="shared" si="7"/>
        <v>9.1999999999999998E-2</v>
      </c>
    </row>
    <row r="64" spans="1:13" s="63" customFormat="1" ht="16.5" customHeight="1" x14ac:dyDescent="0.2">
      <c r="A64" s="192">
        <v>47</v>
      </c>
      <c r="B64" s="225">
        <f t="shared" si="0"/>
        <v>97.752214025650886</v>
      </c>
      <c r="C64" s="193">
        <v>500</v>
      </c>
      <c r="D64" s="212">
        <v>40620</v>
      </c>
      <c r="E64" s="104">
        <v>27110</v>
      </c>
      <c r="F64" s="96">
        <f t="shared" si="1"/>
        <v>4986.4855221805228</v>
      </c>
      <c r="G64" s="104">
        <f t="shared" si="2"/>
        <v>650.64</v>
      </c>
      <c r="H64" s="194">
        <f t="shared" si="3"/>
        <v>1905.3484264970166</v>
      </c>
      <c r="I64" s="104">
        <f t="shared" si="4"/>
        <v>112.74251044361047</v>
      </c>
      <c r="J64" s="96">
        <v>27</v>
      </c>
      <c r="K64" s="98">
        <f t="shared" si="5"/>
        <v>7682.2164591211504</v>
      </c>
      <c r="L64" s="213">
        <f t="shared" si="6"/>
        <v>0.48080000000000001</v>
      </c>
      <c r="M64" s="214">
        <f t="shared" si="7"/>
        <v>9.4E-2</v>
      </c>
    </row>
    <row r="65" spans="1:13" s="63" customFormat="1" ht="16.5" customHeight="1" x14ac:dyDescent="0.2">
      <c r="A65" s="192">
        <v>48</v>
      </c>
      <c r="B65" s="225">
        <f t="shared" si="0"/>
        <v>98.068015163618369</v>
      </c>
      <c r="C65" s="193">
        <v>500</v>
      </c>
      <c r="D65" s="212">
        <v>40620</v>
      </c>
      <c r="E65" s="104">
        <v>27110</v>
      </c>
      <c r="F65" s="96">
        <f t="shared" si="1"/>
        <v>4970.4279135939141</v>
      </c>
      <c r="G65" s="104">
        <f t="shared" si="2"/>
        <v>650.64</v>
      </c>
      <c r="H65" s="194">
        <f t="shared" si="3"/>
        <v>1899.920954794743</v>
      </c>
      <c r="I65" s="104">
        <f t="shared" si="4"/>
        <v>112.42135827187829</v>
      </c>
      <c r="J65" s="96">
        <v>27</v>
      </c>
      <c r="K65" s="98">
        <f t="shared" si="5"/>
        <v>7660.410226660536</v>
      </c>
      <c r="L65" s="213">
        <f t="shared" si="6"/>
        <v>0.48949999999999999</v>
      </c>
      <c r="M65" s="214">
        <f t="shared" si="7"/>
        <v>9.6000000000000002E-2</v>
      </c>
    </row>
    <row r="66" spans="1:13" s="63" customFormat="1" ht="16.5" customHeight="1" x14ac:dyDescent="0.2">
      <c r="A66" s="192">
        <v>49</v>
      </c>
      <c r="B66" s="225">
        <f t="shared" si="0"/>
        <v>98.3773044716594</v>
      </c>
      <c r="C66" s="193">
        <v>500</v>
      </c>
      <c r="D66" s="212">
        <v>40620</v>
      </c>
      <c r="E66" s="104">
        <v>27110</v>
      </c>
      <c r="F66" s="96">
        <f t="shared" si="1"/>
        <v>4954.8013397787508</v>
      </c>
      <c r="G66" s="104">
        <f t="shared" si="2"/>
        <v>650.64</v>
      </c>
      <c r="H66" s="194">
        <f t="shared" si="3"/>
        <v>1894.6391728452177</v>
      </c>
      <c r="I66" s="104">
        <f t="shared" si="4"/>
        <v>112.10882679557503</v>
      </c>
      <c r="J66" s="96">
        <v>27</v>
      </c>
      <c r="K66" s="98">
        <f t="shared" si="5"/>
        <v>7639.1893394195431</v>
      </c>
      <c r="L66" s="213">
        <f t="shared" si="6"/>
        <v>0.49809999999999999</v>
      </c>
      <c r="M66" s="214">
        <f t="shared" si="7"/>
        <v>9.8000000000000004E-2</v>
      </c>
    </row>
    <row r="67" spans="1:13" s="63" customFormat="1" ht="16.5" customHeight="1" x14ac:dyDescent="0.2">
      <c r="A67" s="195">
        <v>50</v>
      </c>
      <c r="B67" s="225">
        <f t="shared" si="0"/>
        <v>98.680345081422189</v>
      </c>
      <c r="C67" s="193">
        <v>500</v>
      </c>
      <c r="D67" s="212">
        <v>40620</v>
      </c>
      <c r="E67" s="104">
        <v>27110</v>
      </c>
      <c r="F67" s="96">
        <f t="shared" si="1"/>
        <v>4939.5854827808735</v>
      </c>
      <c r="G67" s="104">
        <f t="shared" si="2"/>
        <v>650.64</v>
      </c>
      <c r="H67" s="194">
        <f t="shared" si="3"/>
        <v>1889.4962131799352</v>
      </c>
      <c r="I67" s="104">
        <f t="shared" si="4"/>
        <v>111.80450965561748</v>
      </c>
      <c r="J67" s="96">
        <v>27</v>
      </c>
      <c r="K67" s="98">
        <f t="shared" si="5"/>
        <v>7618.5262056164256</v>
      </c>
      <c r="L67" s="213">
        <f t="shared" si="6"/>
        <v>0.50670000000000004</v>
      </c>
      <c r="M67" s="214">
        <f t="shared" si="7"/>
        <v>0.1</v>
      </c>
    </row>
    <row r="68" spans="1:13" s="63" customFormat="1" ht="16.5" customHeight="1" x14ac:dyDescent="0.2">
      <c r="A68" s="192">
        <v>51</v>
      </c>
      <c r="B68" s="225">
        <f t="shared" si="0"/>
        <v>98.977384490864893</v>
      </c>
      <c r="C68" s="193">
        <v>500</v>
      </c>
      <c r="D68" s="212">
        <v>40620</v>
      </c>
      <c r="E68" s="104">
        <v>27110</v>
      </c>
      <c r="F68" s="96">
        <f t="shared" si="1"/>
        <v>4924.7613735942705</v>
      </c>
      <c r="G68" s="104">
        <f t="shared" si="2"/>
        <v>650.64</v>
      </c>
      <c r="H68" s="194">
        <f t="shared" si="3"/>
        <v>1884.4856642748634</v>
      </c>
      <c r="I68" s="104">
        <f t="shared" si="4"/>
        <v>111.50802747188541</v>
      </c>
      <c r="J68" s="96">
        <v>27</v>
      </c>
      <c r="K68" s="98">
        <f t="shared" si="5"/>
        <v>7598.3950653410202</v>
      </c>
      <c r="L68" s="213">
        <f t="shared" si="6"/>
        <v>0.51529999999999998</v>
      </c>
      <c r="M68" s="214">
        <f t="shared" si="7"/>
        <v>0.10199999999999999</v>
      </c>
    </row>
    <row r="69" spans="1:13" s="63" customFormat="1" ht="16.5" customHeight="1" x14ac:dyDescent="0.2">
      <c r="A69" s="192">
        <v>52</v>
      </c>
      <c r="B69" s="225">
        <f t="shared" si="0"/>
        <v>99.26865577872141</v>
      </c>
      <c r="C69" s="193">
        <v>500</v>
      </c>
      <c r="D69" s="212">
        <v>40620</v>
      </c>
      <c r="E69" s="104">
        <v>27110</v>
      </c>
      <c r="F69" s="96">
        <f t="shared" si="1"/>
        <v>4910.311277776811</v>
      </c>
      <c r="G69" s="104">
        <f t="shared" si="2"/>
        <v>650.64</v>
      </c>
      <c r="H69" s="194">
        <f t="shared" si="3"/>
        <v>1879.601531888562</v>
      </c>
      <c r="I69" s="104">
        <f t="shared" si="4"/>
        <v>111.21902555553623</v>
      </c>
      <c r="J69" s="96">
        <v>27</v>
      </c>
      <c r="K69" s="98">
        <f t="shared" si="5"/>
        <v>7578.7718352209095</v>
      </c>
      <c r="L69" s="213">
        <f t="shared" si="6"/>
        <v>0.52380000000000004</v>
      </c>
      <c r="M69" s="214">
        <f t="shared" si="7"/>
        <v>0.104</v>
      </c>
    </row>
    <row r="70" spans="1:13" s="63" customFormat="1" ht="16.5" customHeight="1" x14ac:dyDescent="0.2">
      <c r="A70" s="192">
        <v>53</v>
      </c>
      <c r="B70" s="225">
        <f t="shared" si="0"/>
        <v>99.554378703281827</v>
      </c>
      <c r="C70" s="193">
        <v>500</v>
      </c>
      <c r="D70" s="212">
        <v>40620</v>
      </c>
      <c r="E70" s="104">
        <v>27110</v>
      </c>
      <c r="F70" s="96">
        <f t="shared" si="1"/>
        <v>4896.218592783317</v>
      </c>
      <c r="G70" s="104">
        <f t="shared" si="2"/>
        <v>650.64</v>
      </c>
      <c r="H70" s="194">
        <f t="shared" si="3"/>
        <v>1874.838204360761</v>
      </c>
      <c r="I70" s="104">
        <f t="shared" si="4"/>
        <v>110.93717185566635</v>
      </c>
      <c r="J70" s="96">
        <v>27</v>
      </c>
      <c r="K70" s="98">
        <f t="shared" si="5"/>
        <v>7559.6339689997449</v>
      </c>
      <c r="L70" s="213">
        <f t="shared" si="6"/>
        <v>0.53239999999999998</v>
      </c>
      <c r="M70" s="214">
        <f t="shared" si="7"/>
        <v>0.106</v>
      </c>
    </row>
    <row r="71" spans="1:13" s="63" customFormat="1" ht="16.5" customHeight="1" x14ac:dyDescent="0.2">
      <c r="A71" s="192">
        <v>54</v>
      </c>
      <c r="B71" s="225">
        <f t="shared" si="0"/>
        <v>99.834760698464123</v>
      </c>
      <c r="C71" s="193">
        <v>500</v>
      </c>
      <c r="D71" s="212">
        <v>40620</v>
      </c>
      <c r="E71" s="104">
        <v>27110</v>
      </c>
      <c r="F71" s="96">
        <f t="shared" si="1"/>
        <v>4882.4677556170955</v>
      </c>
      <c r="G71" s="104">
        <f t="shared" si="2"/>
        <v>650.64</v>
      </c>
      <c r="H71" s="194">
        <f t="shared" si="3"/>
        <v>1870.1904213985781</v>
      </c>
      <c r="I71" s="104">
        <f t="shared" si="4"/>
        <v>110.66215511234192</v>
      </c>
      <c r="J71" s="96">
        <v>27</v>
      </c>
      <c r="K71" s="98">
        <f t="shared" si="5"/>
        <v>7540.9603321280156</v>
      </c>
      <c r="L71" s="213">
        <f t="shared" si="6"/>
        <v>0.54090000000000005</v>
      </c>
      <c r="M71" s="214">
        <f t="shared" si="7"/>
        <v>0.108</v>
      </c>
    </row>
    <row r="72" spans="1:13" s="63" customFormat="1" ht="16.5" customHeight="1" x14ac:dyDescent="0.2">
      <c r="A72" s="192">
        <v>55</v>
      </c>
      <c r="B72" s="225">
        <f t="shared" si="0"/>
        <v>100.10999777848707</v>
      </c>
      <c r="C72" s="193">
        <v>500</v>
      </c>
      <c r="D72" s="212">
        <v>40620</v>
      </c>
      <c r="E72" s="104">
        <v>27110</v>
      </c>
      <c r="F72" s="96">
        <f t="shared" si="1"/>
        <v>4869.044159590896</v>
      </c>
      <c r="G72" s="104">
        <f t="shared" si="2"/>
        <v>650.64</v>
      </c>
      <c r="H72" s="194">
        <f t="shared" si="3"/>
        <v>1865.6532459417228</v>
      </c>
      <c r="I72" s="104">
        <f t="shared" si="4"/>
        <v>110.39368319181793</v>
      </c>
      <c r="J72" s="96">
        <v>27</v>
      </c>
      <c r="K72" s="98">
        <f t="shared" si="5"/>
        <v>7522.7310887244375</v>
      </c>
      <c r="L72" s="213">
        <f t="shared" si="6"/>
        <v>0.5494</v>
      </c>
      <c r="M72" s="214">
        <f t="shared" si="7"/>
        <v>0.11</v>
      </c>
    </row>
    <row r="73" spans="1:13" s="63" customFormat="1" ht="16.5" customHeight="1" x14ac:dyDescent="0.2">
      <c r="A73" s="192">
        <v>56</v>
      </c>
      <c r="B73" s="225">
        <f t="shared" si="0"/>
        <v>100.38027536102724</v>
      </c>
      <c r="C73" s="193">
        <v>500</v>
      </c>
      <c r="D73" s="212">
        <v>40620</v>
      </c>
      <c r="E73" s="104">
        <v>27110</v>
      </c>
      <c r="F73" s="96">
        <f t="shared" si="1"/>
        <v>4855.9340791492696</v>
      </c>
      <c r="G73" s="104">
        <f t="shared" si="2"/>
        <v>650.64</v>
      </c>
      <c r="H73" s="194">
        <f t="shared" si="3"/>
        <v>1861.222038752453</v>
      </c>
      <c r="I73" s="104">
        <f t="shared" si="4"/>
        <v>110.1314815829854</v>
      </c>
      <c r="J73" s="96">
        <v>27</v>
      </c>
      <c r="K73" s="98">
        <f t="shared" si="5"/>
        <v>7504.9275994847085</v>
      </c>
      <c r="L73" s="213">
        <f t="shared" si="6"/>
        <v>0.55789999999999995</v>
      </c>
      <c r="M73" s="214">
        <f t="shared" si="7"/>
        <v>0.112</v>
      </c>
    </row>
    <row r="74" spans="1:13" s="63" customFormat="1" ht="16.5" customHeight="1" x14ac:dyDescent="0.2">
      <c r="A74" s="192">
        <v>57</v>
      </c>
      <c r="B74" s="225">
        <f t="shared" si="0"/>
        <v>100.64576901751826</v>
      </c>
      <c r="C74" s="193">
        <v>500</v>
      </c>
      <c r="D74" s="212">
        <v>40620</v>
      </c>
      <c r="E74" s="104">
        <v>27110</v>
      </c>
      <c r="F74" s="96">
        <f t="shared" si="1"/>
        <v>4843.1246018415022</v>
      </c>
      <c r="G74" s="104">
        <f t="shared" si="2"/>
        <v>650.64</v>
      </c>
      <c r="H74" s="194">
        <f t="shared" si="3"/>
        <v>1856.8924354224278</v>
      </c>
      <c r="I74" s="104">
        <f t="shared" si="4"/>
        <v>109.87529203683005</v>
      </c>
      <c r="J74" s="96">
        <v>27</v>
      </c>
      <c r="K74" s="98">
        <f t="shared" si="5"/>
        <v>7487.5323293007605</v>
      </c>
      <c r="L74" s="213">
        <f t="shared" si="6"/>
        <v>0.56630000000000003</v>
      </c>
      <c r="M74" s="214">
        <f t="shared" si="7"/>
        <v>0.114</v>
      </c>
    </row>
    <row r="75" spans="1:13" s="63" customFormat="1" ht="16.5" customHeight="1" x14ac:dyDescent="0.2">
      <c r="A75" s="192">
        <v>58</v>
      </c>
      <c r="B75" s="225">
        <f t="shared" si="0"/>
        <v>100.90664515819628</v>
      </c>
      <c r="C75" s="193">
        <v>500</v>
      </c>
      <c r="D75" s="212">
        <v>40620</v>
      </c>
      <c r="E75" s="104">
        <v>27110</v>
      </c>
      <c r="F75" s="96">
        <f t="shared" si="1"/>
        <v>4830.6035666512998</v>
      </c>
      <c r="G75" s="104">
        <f t="shared" si="2"/>
        <v>650.64</v>
      </c>
      <c r="H75" s="194">
        <f t="shared" si="3"/>
        <v>1852.6603255281393</v>
      </c>
      <c r="I75" s="104">
        <f t="shared" si="4"/>
        <v>109.62487133302601</v>
      </c>
      <c r="J75" s="96">
        <v>27</v>
      </c>
      <c r="K75" s="98">
        <f t="shared" si="5"/>
        <v>7470.528763512466</v>
      </c>
      <c r="L75" s="213">
        <f t="shared" si="6"/>
        <v>0.57479999999999998</v>
      </c>
      <c r="M75" s="214">
        <f t="shared" si="7"/>
        <v>0.11600000000000001</v>
      </c>
    </row>
    <row r="76" spans="1:13" s="63" customFormat="1" ht="16.5" customHeight="1" x14ac:dyDescent="0.2">
      <c r="A76" s="192">
        <v>59</v>
      </c>
      <c r="B76" s="225">
        <f t="shared" si="0"/>
        <v>101.1630616585858</v>
      </c>
      <c r="C76" s="193">
        <v>500</v>
      </c>
      <c r="D76" s="212">
        <v>40620</v>
      </c>
      <c r="E76" s="104">
        <v>27110</v>
      </c>
      <c r="F76" s="96">
        <f t="shared" si="1"/>
        <v>4818.3595079897477</v>
      </c>
      <c r="G76" s="104">
        <f t="shared" si="2"/>
        <v>650.64</v>
      </c>
      <c r="H76" s="194">
        <f t="shared" si="3"/>
        <v>1848.5218337005347</v>
      </c>
      <c r="I76" s="104">
        <f t="shared" si="4"/>
        <v>109.37999015979496</v>
      </c>
      <c r="J76" s="96">
        <v>27</v>
      </c>
      <c r="K76" s="98">
        <f t="shared" si="5"/>
        <v>7453.9013318500774</v>
      </c>
      <c r="L76" s="213">
        <f t="shared" si="6"/>
        <v>0.58320000000000005</v>
      </c>
      <c r="M76" s="214">
        <f t="shared" si="7"/>
        <v>0.11799999999999999</v>
      </c>
    </row>
    <row r="77" spans="1:13" s="63" customFormat="1" ht="16.5" customHeight="1" x14ac:dyDescent="0.2">
      <c r="A77" s="195">
        <v>60</v>
      </c>
      <c r="B77" s="225">
        <f t="shared" si="0"/>
        <v>101.4151684333315</v>
      </c>
      <c r="C77" s="193">
        <v>500</v>
      </c>
      <c r="D77" s="212">
        <v>40620</v>
      </c>
      <c r="E77" s="104">
        <v>27110</v>
      </c>
      <c r="F77" s="96">
        <f t="shared" si="1"/>
        <v>4806.3816047442078</v>
      </c>
      <c r="G77" s="104">
        <f t="shared" si="2"/>
        <v>650.64</v>
      </c>
      <c r="H77" s="194">
        <f t="shared" si="3"/>
        <v>1844.4733024035422</v>
      </c>
      <c r="I77" s="104">
        <f t="shared" si="4"/>
        <v>109.14043209488416</v>
      </c>
      <c r="J77" s="96">
        <v>27</v>
      </c>
      <c r="K77" s="98">
        <f t="shared" si="5"/>
        <v>7437.6353392426345</v>
      </c>
      <c r="L77" s="213">
        <f t="shared" si="6"/>
        <v>0.59160000000000001</v>
      </c>
      <c r="M77" s="214">
        <f t="shared" si="7"/>
        <v>0.12</v>
      </c>
    </row>
    <row r="78" spans="1:13" s="63" customFormat="1" ht="16.5" customHeight="1" x14ac:dyDescent="0.2">
      <c r="A78" s="192">
        <v>61</v>
      </c>
      <c r="B78" s="225">
        <f t="shared" si="0"/>
        <v>101.66310796259967</v>
      </c>
      <c r="C78" s="193">
        <v>500</v>
      </c>
      <c r="D78" s="212">
        <v>40620</v>
      </c>
      <c r="E78" s="104">
        <v>27110</v>
      </c>
      <c r="F78" s="96">
        <f t="shared" si="1"/>
        <v>4794.6596338498912</v>
      </c>
      <c r="G78" s="104">
        <f t="shared" si="2"/>
        <v>650.64</v>
      </c>
      <c r="H78" s="194">
        <f t="shared" si="3"/>
        <v>1840.5112762412632</v>
      </c>
      <c r="I78" s="104">
        <f t="shared" si="4"/>
        <v>108.90599267699783</v>
      </c>
      <c r="J78" s="96">
        <v>27</v>
      </c>
      <c r="K78" s="98">
        <f t="shared" si="5"/>
        <v>7421.716902768153</v>
      </c>
      <c r="L78" s="213">
        <f t="shared" si="6"/>
        <v>0.6</v>
      </c>
      <c r="M78" s="214">
        <f t="shared" si="7"/>
        <v>0.122</v>
      </c>
    </row>
    <row r="79" spans="1:13" s="63" customFormat="1" ht="16.5" customHeight="1" x14ac:dyDescent="0.2">
      <c r="A79" s="192">
        <v>62</v>
      </c>
      <c r="B79" s="225">
        <f t="shared" si="0"/>
        <v>101.90701577567637</v>
      </c>
      <c r="C79" s="193">
        <v>500</v>
      </c>
      <c r="D79" s="212">
        <v>40620</v>
      </c>
      <c r="E79" s="104">
        <v>27110</v>
      </c>
      <c r="F79" s="96">
        <f t="shared" si="1"/>
        <v>4783.1839279150436</v>
      </c>
      <c r="G79" s="104">
        <f t="shared" si="2"/>
        <v>650.64</v>
      </c>
      <c r="H79" s="194">
        <f t="shared" si="3"/>
        <v>1836.6324876352846</v>
      </c>
      <c r="I79" s="104">
        <f t="shared" si="4"/>
        <v>108.67647855830089</v>
      </c>
      <c r="J79" s="96">
        <v>27</v>
      </c>
      <c r="K79" s="98">
        <f t="shared" si="5"/>
        <v>7406.1328941086294</v>
      </c>
      <c r="L79" s="213">
        <f t="shared" si="6"/>
        <v>0.60840000000000005</v>
      </c>
      <c r="M79" s="214">
        <f t="shared" si="7"/>
        <v>0.124</v>
      </c>
    </row>
    <row r="80" spans="1:13" s="63" customFormat="1" ht="16.5" customHeight="1" x14ac:dyDescent="0.2">
      <c r="A80" s="192">
        <v>63</v>
      </c>
      <c r="B80" s="225">
        <f t="shared" si="0"/>
        <v>102.147020895873</v>
      </c>
      <c r="C80" s="193">
        <v>500</v>
      </c>
      <c r="D80" s="212">
        <v>40620</v>
      </c>
      <c r="E80" s="104">
        <v>27110</v>
      </c>
      <c r="F80" s="96">
        <f t="shared" si="1"/>
        <v>4771.9453364860083</v>
      </c>
      <c r="G80" s="104">
        <f t="shared" si="2"/>
        <v>650.64</v>
      </c>
      <c r="H80" s="194">
        <f t="shared" si="3"/>
        <v>1832.8338437322707</v>
      </c>
      <c r="I80" s="104">
        <f t="shared" si="4"/>
        <v>108.45170672972017</v>
      </c>
      <c r="J80" s="96">
        <v>27</v>
      </c>
      <c r="K80" s="98">
        <f t="shared" si="5"/>
        <v>7390.8708869479997</v>
      </c>
      <c r="L80" s="213">
        <f t="shared" si="6"/>
        <v>0.61680000000000001</v>
      </c>
      <c r="M80" s="214">
        <f t="shared" si="7"/>
        <v>0.126</v>
      </c>
    </row>
    <row r="81" spans="1:13" s="63" customFormat="1" ht="16.5" customHeight="1" x14ac:dyDescent="0.2">
      <c r="A81" s="192">
        <v>64</v>
      </c>
      <c r="B81" s="225">
        <f t="shared" si="0"/>
        <v>102.38324625039508</v>
      </c>
      <c r="C81" s="193">
        <v>500</v>
      </c>
      <c r="D81" s="212">
        <v>40620</v>
      </c>
      <c r="E81" s="104">
        <v>27110</v>
      </c>
      <c r="F81" s="96">
        <f t="shared" si="1"/>
        <v>4760.9351905866051</v>
      </c>
      <c r="G81" s="104">
        <f t="shared" si="2"/>
        <v>650.64</v>
      </c>
      <c r="H81" s="194">
        <f t="shared" si="3"/>
        <v>1829.1124144182725</v>
      </c>
      <c r="I81" s="104">
        <f t="shared" si="4"/>
        <v>108.23150381173211</v>
      </c>
      <c r="J81" s="96">
        <v>27</v>
      </c>
      <c r="K81" s="98">
        <f t="shared" si="5"/>
        <v>7375.9191088166099</v>
      </c>
      <c r="L81" s="213">
        <f t="shared" si="6"/>
        <v>0.62509999999999999</v>
      </c>
      <c r="M81" s="214">
        <f t="shared" si="7"/>
        <v>0.128</v>
      </c>
    </row>
    <row r="82" spans="1:13" s="63" customFormat="1" ht="16.5" customHeight="1" x14ac:dyDescent="0.2">
      <c r="A82" s="192">
        <v>65</v>
      </c>
      <c r="B82" s="225">
        <f t="shared" si="0"/>
        <v>102.61580904843456</v>
      </c>
      <c r="C82" s="193">
        <v>500</v>
      </c>
      <c r="D82" s="212">
        <v>40620</v>
      </c>
      <c r="E82" s="104">
        <v>27110</v>
      </c>
      <c r="F82" s="96">
        <f t="shared" si="1"/>
        <v>4750.1452702081106</v>
      </c>
      <c r="G82" s="104">
        <f t="shared" si="2"/>
        <v>650.64</v>
      </c>
      <c r="H82" s="194">
        <f t="shared" si="3"/>
        <v>1825.4654213303413</v>
      </c>
      <c r="I82" s="104">
        <f t="shared" si="4"/>
        <v>108.01570540416222</v>
      </c>
      <c r="J82" s="96">
        <v>27</v>
      </c>
      <c r="K82" s="98">
        <f t="shared" si="5"/>
        <v>7361.2663969426139</v>
      </c>
      <c r="L82" s="213">
        <f t="shared" si="6"/>
        <v>0.63339999999999996</v>
      </c>
      <c r="M82" s="214">
        <f t="shared" si="7"/>
        <v>0.13</v>
      </c>
    </row>
    <row r="83" spans="1:13" s="63" customFormat="1" ht="16.5" customHeight="1" x14ac:dyDescent="0.2">
      <c r="A83" s="192">
        <v>66</v>
      </c>
      <c r="B83" s="225">
        <f t="shared" ref="B83:B146" si="8">15*LN(A83)+40</f>
        <v>102.84482113039638</v>
      </c>
      <c r="C83" s="193">
        <v>500</v>
      </c>
      <c r="D83" s="212">
        <v>40620</v>
      </c>
      <c r="E83" s="104">
        <v>27110</v>
      </c>
      <c r="F83" s="96">
        <f t="shared" ref="F83:F146" si="9">12*(1/B83*D83)</f>
        <v>4739.5677744626291</v>
      </c>
      <c r="G83" s="104">
        <f t="shared" ref="G83:G146" si="10">12*(1/C83*E83)</f>
        <v>650.64</v>
      </c>
      <c r="H83" s="194">
        <f t="shared" ref="H83:H146" si="11">SUM(F83:G83)*33.8%</f>
        <v>1821.8902277683685</v>
      </c>
      <c r="I83" s="104">
        <f t="shared" ref="I83:I146" si="12">SUM(F83:G83)*2%</f>
        <v>107.80415548925259</v>
      </c>
      <c r="J83" s="96">
        <v>27</v>
      </c>
      <c r="K83" s="98">
        <f t="shared" ref="K83:K146" si="13">SUM(F83:J83)</f>
        <v>7346.9021577202502</v>
      </c>
      <c r="L83" s="213">
        <f t="shared" ref="L83:L146" si="14">ROUND(A83/B83,4)</f>
        <v>0.64170000000000005</v>
      </c>
      <c r="M83" s="214">
        <f t="shared" ref="M83:M146" si="15">ROUND(A83/C83,4)</f>
        <v>0.13200000000000001</v>
      </c>
    </row>
    <row r="84" spans="1:13" s="63" customFormat="1" ht="16.5" customHeight="1" x14ac:dyDescent="0.2">
      <c r="A84" s="192">
        <v>67</v>
      </c>
      <c r="B84" s="225">
        <f t="shared" si="8"/>
        <v>103.07038929086448</v>
      </c>
      <c r="C84" s="193">
        <v>500</v>
      </c>
      <c r="D84" s="212">
        <v>40620</v>
      </c>
      <c r="E84" s="104">
        <v>27110</v>
      </c>
      <c r="F84" s="96">
        <f t="shared" si="9"/>
        <v>4729.1952941445197</v>
      </c>
      <c r="G84" s="104">
        <f t="shared" si="10"/>
        <v>650.64</v>
      </c>
      <c r="H84" s="194">
        <f t="shared" si="11"/>
        <v>1818.3843294208475</v>
      </c>
      <c r="I84" s="104">
        <f t="shared" si="12"/>
        <v>107.5967058828904</v>
      </c>
      <c r="J84" s="96">
        <v>27</v>
      </c>
      <c r="K84" s="98">
        <f t="shared" si="13"/>
        <v>7332.8163294482574</v>
      </c>
      <c r="L84" s="213">
        <f t="shared" si="14"/>
        <v>0.65</v>
      </c>
      <c r="M84" s="214">
        <f t="shared" si="15"/>
        <v>0.13400000000000001</v>
      </c>
    </row>
    <row r="85" spans="1:13" s="63" customFormat="1" ht="16.5" customHeight="1" x14ac:dyDescent="0.2">
      <c r="A85" s="192">
        <v>68</v>
      </c>
      <c r="B85" s="225">
        <f t="shared" si="8"/>
        <v>103.29261557764161</v>
      </c>
      <c r="C85" s="193">
        <v>500</v>
      </c>
      <c r="D85" s="212">
        <v>40620</v>
      </c>
      <c r="E85" s="104">
        <v>27110</v>
      </c>
      <c r="F85" s="96">
        <f t="shared" si="9"/>
        <v>4719.0207864724625</v>
      </c>
      <c r="G85" s="104">
        <f t="shared" si="10"/>
        <v>650.64</v>
      </c>
      <c r="H85" s="194">
        <f t="shared" si="11"/>
        <v>1814.9453458276923</v>
      </c>
      <c r="I85" s="104">
        <f t="shared" si="12"/>
        <v>107.39321572944925</v>
      </c>
      <c r="J85" s="96">
        <v>27</v>
      </c>
      <c r="K85" s="98">
        <f t="shared" si="13"/>
        <v>7318.9993480296043</v>
      </c>
      <c r="L85" s="213">
        <f t="shared" si="14"/>
        <v>0.6583</v>
      </c>
      <c r="M85" s="214">
        <f t="shared" si="15"/>
        <v>0.13600000000000001</v>
      </c>
    </row>
    <row r="86" spans="1:13" s="63" customFormat="1" ht="16.5" customHeight="1" x14ac:dyDescent="0.2">
      <c r="A86" s="192">
        <v>69</v>
      </c>
      <c r="B86" s="225">
        <f t="shared" si="8"/>
        <v>103.5115975689589</v>
      </c>
      <c r="C86" s="193">
        <v>500</v>
      </c>
      <c r="D86" s="212">
        <v>40620</v>
      </c>
      <c r="E86" s="104">
        <v>27110</v>
      </c>
      <c r="F86" s="96">
        <f t="shared" si="9"/>
        <v>4709.0375518093024</v>
      </c>
      <c r="G86" s="104">
        <f t="shared" si="10"/>
        <v>650.64</v>
      </c>
      <c r="H86" s="194">
        <f t="shared" si="11"/>
        <v>1811.571012511544</v>
      </c>
      <c r="I86" s="104">
        <f t="shared" si="12"/>
        <v>107.19355103618605</v>
      </c>
      <c r="J86" s="96">
        <v>27</v>
      </c>
      <c r="K86" s="98">
        <f t="shared" si="13"/>
        <v>7305.4421153570329</v>
      </c>
      <c r="L86" s="213">
        <f t="shared" si="14"/>
        <v>0.66659999999999997</v>
      </c>
      <c r="M86" s="214">
        <f t="shared" si="15"/>
        <v>0.13800000000000001</v>
      </c>
    </row>
    <row r="87" spans="1:13" s="63" customFormat="1" ht="16.5" customHeight="1" x14ac:dyDescent="0.2">
      <c r="A87" s="195">
        <v>70</v>
      </c>
      <c r="B87" s="225">
        <f t="shared" si="8"/>
        <v>103.72742863074039</v>
      </c>
      <c r="C87" s="193">
        <v>500</v>
      </c>
      <c r="D87" s="212">
        <v>40620</v>
      </c>
      <c r="E87" s="104">
        <v>27110</v>
      </c>
      <c r="F87" s="96">
        <f t="shared" si="9"/>
        <v>4699.2392121782877</v>
      </c>
      <c r="G87" s="104">
        <f t="shared" si="10"/>
        <v>650.64</v>
      </c>
      <c r="H87" s="194">
        <f t="shared" si="11"/>
        <v>1808.2591737162611</v>
      </c>
      <c r="I87" s="104">
        <f t="shared" si="12"/>
        <v>106.99758424356577</v>
      </c>
      <c r="J87" s="96">
        <v>27</v>
      </c>
      <c r="K87" s="98">
        <f t="shared" si="13"/>
        <v>7292.1359701381152</v>
      </c>
      <c r="L87" s="213">
        <f t="shared" si="14"/>
        <v>0.67479999999999996</v>
      </c>
      <c r="M87" s="214">
        <f t="shared" si="15"/>
        <v>0.14000000000000001</v>
      </c>
    </row>
    <row r="88" spans="1:13" s="63" customFormat="1" ht="16.5" customHeight="1" x14ac:dyDescent="0.2">
      <c r="A88" s="192">
        <v>71</v>
      </c>
      <c r="B88" s="225">
        <f t="shared" si="8"/>
        <v>103.94019815561973</v>
      </c>
      <c r="C88" s="193">
        <v>500</v>
      </c>
      <c r="D88" s="212">
        <v>40620</v>
      </c>
      <c r="E88" s="104">
        <v>27110</v>
      </c>
      <c r="F88" s="96">
        <f t="shared" si="9"/>
        <v>4689.6196914133516</v>
      </c>
      <c r="G88" s="104">
        <f t="shared" si="10"/>
        <v>650.64</v>
      </c>
      <c r="H88" s="194">
        <f t="shared" si="11"/>
        <v>1805.0077756977128</v>
      </c>
      <c r="I88" s="104">
        <f t="shared" si="12"/>
        <v>106.80519382826704</v>
      </c>
      <c r="J88" s="96">
        <v>27</v>
      </c>
      <c r="K88" s="98">
        <f t="shared" si="13"/>
        <v>7279.0726609393314</v>
      </c>
      <c r="L88" s="213">
        <f t="shared" si="14"/>
        <v>0.68310000000000004</v>
      </c>
      <c r="M88" s="214">
        <f t="shared" si="15"/>
        <v>0.14199999999999999</v>
      </c>
    </row>
    <row r="89" spans="1:13" s="63" customFormat="1" ht="16.5" customHeight="1" x14ac:dyDescent="0.2">
      <c r="A89" s="192">
        <v>72</v>
      </c>
      <c r="B89" s="225">
        <f t="shared" si="8"/>
        <v>104.14999178524083</v>
      </c>
      <c r="C89" s="193">
        <v>500</v>
      </c>
      <c r="D89" s="212">
        <v>40620</v>
      </c>
      <c r="E89" s="104">
        <v>27110</v>
      </c>
      <c r="F89" s="96">
        <f t="shared" si="9"/>
        <v>4680.1731967978467</v>
      </c>
      <c r="G89" s="104">
        <f t="shared" si="10"/>
        <v>650.64</v>
      </c>
      <c r="H89" s="194">
        <f t="shared" si="11"/>
        <v>1801.8148605176721</v>
      </c>
      <c r="I89" s="104">
        <f t="shared" si="12"/>
        <v>106.61626393595694</v>
      </c>
      <c r="J89" s="96">
        <v>27</v>
      </c>
      <c r="K89" s="98">
        <f t="shared" si="13"/>
        <v>7266.2443212514763</v>
      </c>
      <c r="L89" s="213">
        <f t="shared" si="14"/>
        <v>0.69130000000000003</v>
      </c>
      <c r="M89" s="214">
        <f t="shared" si="15"/>
        <v>0.14399999999999999</v>
      </c>
    </row>
    <row r="90" spans="1:13" s="63" customFormat="1" ht="16.5" customHeight="1" x14ac:dyDescent="0.2">
      <c r="A90" s="192">
        <v>73</v>
      </c>
      <c r="B90" s="225">
        <f t="shared" si="8"/>
        <v>104.35689161722587</v>
      </c>
      <c r="C90" s="193">
        <v>500</v>
      </c>
      <c r="D90" s="212">
        <v>40620</v>
      </c>
      <c r="E90" s="104">
        <v>27110</v>
      </c>
      <c r="F90" s="96">
        <f t="shared" si="9"/>
        <v>4670.8942020609193</v>
      </c>
      <c r="G90" s="104">
        <f t="shared" si="10"/>
        <v>650.64</v>
      </c>
      <c r="H90" s="194">
        <f t="shared" si="11"/>
        <v>1798.6785602965906</v>
      </c>
      <c r="I90" s="104">
        <f t="shared" si="12"/>
        <v>106.4306840412184</v>
      </c>
      <c r="J90" s="96">
        <v>27</v>
      </c>
      <c r="K90" s="98">
        <f t="shared" si="13"/>
        <v>7253.6434463987289</v>
      </c>
      <c r="L90" s="213">
        <f t="shared" si="14"/>
        <v>0.69950000000000001</v>
      </c>
      <c r="M90" s="214">
        <f t="shared" si="15"/>
        <v>0.14599999999999999</v>
      </c>
    </row>
    <row r="91" spans="1:13" s="63" customFormat="1" ht="16.5" customHeight="1" x14ac:dyDescent="0.2">
      <c r="A91" s="192">
        <v>74</v>
      </c>
      <c r="B91" s="225">
        <f t="shared" si="8"/>
        <v>104.56097639806255</v>
      </c>
      <c r="C91" s="193">
        <v>500</v>
      </c>
      <c r="D91" s="212">
        <v>40620</v>
      </c>
      <c r="E91" s="104">
        <v>27110</v>
      </c>
      <c r="F91" s="96">
        <f t="shared" si="9"/>
        <v>4661.7774316138839</v>
      </c>
      <c r="G91" s="104">
        <f t="shared" si="10"/>
        <v>650.64</v>
      </c>
      <c r="H91" s="194">
        <f t="shared" si="11"/>
        <v>1795.5970918854928</v>
      </c>
      <c r="I91" s="104">
        <f t="shared" si="12"/>
        <v>106.24834863227768</v>
      </c>
      <c r="J91" s="96">
        <v>27</v>
      </c>
      <c r="K91" s="98">
        <f t="shared" si="13"/>
        <v>7241.2628721316551</v>
      </c>
      <c r="L91" s="213">
        <f t="shared" si="14"/>
        <v>0.7077</v>
      </c>
      <c r="M91" s="214">
        <f t="shared" si="15"/>
        <v>0.14799999999999999</v>
      </c>
    </row>
    <row r="92" spans="1:13" s="63" customFormat="1" ht="16.5" customHeight="1" x14ac:dyDescent="0.2">
      <c r="A92" s="192">
        <v>75</v>
      </c>
      <c r="B92" s="225">
        <f t="shared" si="8"/>
        <v>104.76232170304465</v>
      </c>
      <c r="C92" s="193">
        <v>500</v>
      </c>
      <c r="D92" s="212">
        <v>40620</v>
      </c>
      <c r="E92" s="104">
        <v>27110</v>
      </c>
      <c r="F92" s="96">
        <f t="shared" si="9"/>
        <v>4652.8178459205892</v>
      </c>
      <c r="G92" s="104">
        <f t="shared" si="10"/>
        <v>650.64</v>
      </c>
      <c r="H92" s="194">
        <f t="shared" si="11"/>
        <v>1792.568751921159</v>
      </c>
      <c r="I92" s="104">
        <f t="shared" si="12"/>
        <v>106.06915691841179</v>
      </c>
      <c r="J92" s="96">
        <v>27</v>
      </c>
      <c r="K92" s="98">
        <f t="shared" si="13"/>
        <v>7229.0957547601602</v>
      </c>
      <c r="L92" s="213">
        <f t="shared" si="14"/>
        <v>0.71589999999999998</v>
      </c>
      <c r="M92" s="214">
        <f t="shared" si="15"/>
        <v>0.15</v>
      </c>
    </row>
    <row r="93" spans="1:13" s="63" customFormat="1" ht="16.5" customHeight="1" x14ac:dyDescent="0.2">
      <c r="A93" s="192">
        <v>76</v>
      </c>
      <c r="B93" s="225">
        <f t="shared" si="8"/>
        <v>104.96100010429497</v>
      </c>
      <c r="C93" s="193">
        <v>500</v>
      </c>
      <c r="D93" s="212">
        <v>40620</v>
      </c>
      <c r="E93" s="104">
        <v>27110</v>
      </c>
      <c r="F93" s="96">
        <f t="shared" si="9"/>
        <v>4644.0106279061092</v>
      </c>
      <c r="G93" s="104">
        <f t="shared" si="10"/>
        <v>650.64</v>
      </c>
      <c r="H93" s="194">
        <f t="shared" si="11"/>
        <v>1789.5919122322648</v>
      </c>
      <c r="I93" s="104">
        <f t="shared" si="12"/>
        <v>105.89301255812219</v>
      </c>
      <c r="J93" s="96">
        <v>27</v>
      </c>
      <c r="K93" s="98">
        <f t="shared" si="13"/>
        <v>7217.1355526964962</v>
      </c>
      <c r="L93" s="213">
        <f t="shared" si="14"/>
        <v>0.72409999999999997</v>
      </c>
      <c r="M93" s="214">
        <f t="shared" si="15"/>
        <v>0.152</v>
      </c>
    </row>
    <row r="94" spans="1:13" s="63" customFormat="1" ht="16.5" customHeight="1" x14ac:dyDescent="0.2">
      <c r="A94" s="192">
        <v>77</v>
      </c>
      <c r="B94" s="225">
        <f t="shared" si="8"/>
        <v>105.15708132780526</v>
      </c>
      <c r="C94" s="193">
        <v>500</v>
      </c>
      <c r="D94" s="212">
        <v>40620</v>
      </c>
      <c r="E94" s="104">
        <v>27110</v>
      </c>
      <c r="F94" s="96">
        <f t="shared" si="9"/>
        <v>4635.3511703173608</v>
      </c>
      <c r="G94" s="104">
        <f t="shared" si="10"/>
        <v>650.64</v>
      </c>
      <c r="H94" s="194">
        <f t="shared" si="11"/>
        <v>1786.6650155672678</v>
      </c>
      <c r="I94" s="104">
        <f t="shared" si="12"/>
        <v>105.71982340634723</v>
      </c>
      <c r="J94" s="96">
        <v>27</v>
      </c>
      <c r="K94" s="98">
        <f t="shared" si="13"/>
        <v>7205.3760092909761</v>
      </c>
      <c r="L94" s="213">
        <f t="shared" si="14"/>
        <v>0.73219999999999996</v>
      </c>
      <c r="M94" s="214">
        <f t="shared" si="15"/>
        <v>0.154</v>
      </c>
    </row>
    <row r="95" spans="1:13" s="63" customFormat="1" ht="16.5" customHeight="1" x14ac:dyDescent="0.2">
      <c r="A95" s="192">
        <v>78</v>
      </c>
      <c r="B95" s="225">
        <f t="shared" si="8"/>
        <v>105.35063240034387</v>
      </c>
      <c r="C95" s="193">
        <v>500</v>
      </c>
      <c r="D95" s="212">
        <v>40620</v>
      </c>
      <c r="E95" s="104">
        <v>27110</v>
      </c>
      <c r="F95" s="96">
        <f t="shared" si="9"/>
        <v>4626.8350639574237</v>
      </c>
      <c r="G95" s="104">
        <f t="shared" si="10"/>
        <v>650.64</v>
      </c>
      <c r="H95" s="194">
        <f t="shared" si="11"/>
        <v>1783.7865716176091</v>
      </c>
      <c r="I95" s="104">
        <f t="shared" si="12"/>
        <v>105.54950127914849</v>
      </c>
      <c r="J95" s="96">
        <v>27</v>
      </c>
      <c r="K95" s="98">
        <f t="shared" si="13"/>
        <v>7193.8111368541822</v>
      </c>
      <c r="L95" s="213">
        <f t="shared" si="14"/>
        <v>0.74039999999999995</v>
      </c>
      <c r="M95" s="214">
        <f t="shared" si="15"/>
        <v>0.156</v>
      </c>
    </row>
    <row r="96" spans="1:13" s="63" customFormat="1" ht="16.5" customHeight="1" x14ac:dyDescent="0.2">
      <c r="A96" s="192">
        <v>79</v>
      </c>
      <c r="B96" s="225">
        <f t="shared" si="8"/>
        <v>105.54171778700533</v>
      </c>
      <c r="C96" s="193">
        <v>500</v>
      </c>
      <c r="D96" s="212">
        <v>40620</v>
      </c>
      <c r="E96" s="104">
        <v>27110</v>
      </c>
      <c r="F96" s="96">
        <f t="shared" si="9"/>
        <v>4618.4580867227014</v>
      </c>
      <c r="G96" s="104">
        <f t="shared" si="10"/>
        <v>650.64</v>
      </c>
      <c r="H96" s="194">
        <f t="shared" si="11"/>
        <v>1780.9551533122731</v>
      </c>
      <c r="I96" s="104">
        <f t="shared" si="12"/>
        <v>105.38196173445404</v>
      </c>
      <c r="J96" s="96">
        <v>27</v>
      </c>
      <c r="K96" s="98">
        <f t="shared" si="13"/>
        <v>7182.4352017694291</v>
      </c>
      <c r="L96" s="213">
        <f t="shared" si="14"/>
        <v>0.74850000000000005</v>
      </c>
      <c r="M96" s="214">
        <f t="shared" si="15"/>
        <v>0.158</v>
      </c>
    </row>
    <row r="97" spans="1:13" s="63" customFormat="1" ht="16.5" customHeight="1" x14ac:dyDescent="0.2">
      <c r="A97" s="195">
        <v>80</v>
      </c>
      <c r="B97" s="225">
        <f t="shared" si="8"/>
        <v>105.73039952010822</v>
      </c>
      <c r="C97" s="193">
        <v>500</v>
      </c>
      <c r="D97" s="212">
        <v>40620</v>
      </c>
      <c r="E97" s="104">
        <v>27110</v>
      </c>
      <c r="F97" s="96">
        <f t="shared" si="9"/>
        <v>4610.2161933786765</v>
      </c>
      <c r="G97" s="104">
        <f t="shared" si="10"/>
        <v>650.64</v>
      </c>
      <c r="H97" s="194">
        <f t="shared" si="11"/>
        <v>1778.1693933619927</v>
      </c>
      <c r="I97" s="104">
        <f t="shared" si="12"/>
        <v>105.21712386757353</v>
      </c>
      <c r="J97" s="96">
        <v>27</v>
      </c>
      <c r="K97" s="98">
        <f t="shared" si="13"/>
        <v>7171.2427106082432</v>
      </c>
      <c r="L97" s="213">
        <f t="shared" si="14"/>
        <v>0.75660000000000005</v>
      </c>
      <c r="M97" s="214">
        <f t="shared" si="15"/>
        <v>0.16</v>
      </c>
    </row>
    <row r="98" spans="1:13" s="63" customFormat="1" ht="16.5" customHeight="1" x14ac:dyDescent="0.2">
      <c r="A98" s="192">
        <v>81</v>
      </c>
      <c r="B98" s="225">
        <f t="shared" si="8"/>
        <v>105.91673732008658</v>
      </c>
      <c r="C98" s="193">
        <v>500</v>
      </c>
      <c r="D98" s="212">
        <v>40620</v>
      </c>
      <c r="E98" s="104">
        <v>27110</v>
      </c>
      <c r="F98" s="96">
        <f t="shared" si="9"/>
        <v>4602.1055060158033</v>
      </c>
      <c r="G98" s="104">
        <f t="shared" si="10"/>
        <v>650.64</v>
      </c>
      <c r="H98" s="194">
        <f t="shared" si="11"/>
        <v>1775.4279810333414</v>
      </c>
      <c r="I98" s="104">
        <f t="shared" si="12"/>
        <v>105.05491012031608</v>
      </c>
      <c r="J98" s="96">
        <v>27</v>
      </c>
      <c r="K98" s="98">
        <f t="shared" si="13"/>
        <v>7160.2283971694615</v>
      </c>
      <c r="L98" s="213">
        <f t="shared" si="14"/>
        <v>0.76480000000000004</v>
      </c>
      <c r="M98" s="214">
        <f t="shared" si="15"/>
        <v>0.16200000000000001</v>
      </c>
    </row>
    <row r="99" spans="1:13" s="63" customFormat="1" ht="16.5" customHeight="1" x14ac:dyDescent="0.2">
      <c r="A99" s="192">
        <v>82</v>
      </c>
      <c r="B99" s="225">
        <f t="shared" si="8"/>
        <v>106.1007887089638</v>
      </c>
      <c r="C99" s="193">
        <v>500</v>
      </c>
      <c r="D99" s="212">
        <v>40620</v>
      </c>
      <c r="E99" s="104">
        <v>27110</v>
      </c>
      <c r="F99" s="96">
        <f t="shared" si="9"/>
        <v>4594.1223051324905</v>
      </c>
      <c r="G99" s="104">
        <f t="shared" si="10"/>
        <v>650.64</v>
      </c>
      <c r="H99" s="194">
        <f t="shared" si="11"/>
        <v>1772.7296591347817</v>
      </c>
      <c r="I99" s="104">
        <f t="shared" si="12"/>
        <v>104.89524610264982</v>
      </c>
      <c r="J99" s="96">
        <v>27</v>
      </c>
      <c r="K99" s="98">
        <f t="shared" si="13"/>
        <v>7149.3872103699223</v>
      </c>
      <c r="L99" s="213">
        <f t="shared" si="14"/>
        <v>0.77290000000000003</v>
      </c>
      <c r="M99" s="214">
        <f t="shared" si="15"/>
        <v>0.16400000000000001</v>
      </c>
    </row>
    <row r="100" spans="1:13" s="63" customFormat="1" ht="16.5" customHeight="1" x14ac:dyDescent="0.2">
      <c r="A100" s="192">
        <v>83</v>
      </c>
      <c r="B100" s="225">
        <f t="shared" si="8"/>
        <v>106.28260911694898</v>
      </c>
      <c r="C100" s="193">
        <v>500</v>
      </c>
      <c r="D100" s="212">
        <v>40620</v>
      </c>
      <c r="E100" s="104">
        <v>27110</v>
      </c>
      <c r="F100" s="96">
        <f t="shared" si="9"/>
        <v>4586.2630212967506</v>
      </c>
      <c r="G100" s="104">
        <f t="shared" si="10"/>
        <v>650.64</v>
      </c>
      <c r="H100" s="194">
        <f t="shared" si="11"/>
        <v>1770.0732211983016</v>
      </c>
      <c r="I100" s="104">
        <f t="shared" si="12"/>
        <v>104.73806042593502</v>
      </c>
      <c r="J100" s="96">
        <v>27</v>
      </c>
      <c r="K100" s="98">
        <f t="shared" si="13"/>
        <v>7138.7143029209874</v>
      </c>
      <c r="L100" s="213">
        <f t="shared" si="14"/>
        <v>0.78090000000000004</v>
      </c>
      <c r="M100" s="214">
        <f t="shared" si="15"/>
        <v>0.16600000000000001</v>
      </c>
    </row>
    <row r="101" spans="1:13" s="63" customFormat="1" ht="16.5" customHeight="1" x14ac:dyDescent="0.2">
      <c r="A101" s="192">
        <v>84</v>
      </c>
      <c r="B101" s="225">
        <f t="shared" si="8"/>
        <v>106.4622519826497</v>
      </c>
      <c r="C101" s="193">
        <v>500</v>
      </c>
      <c r="D101" s="212">
        <v>40620</v>
      </c>
      <c r="E101" s="104">
        <v>27110</v>
      </c>
      <c r="F101" s="96">
        <f t="shared" si="9"/>
        <v>4578.5242273424647</v>
      </c>
      <c r="G101" s="104">
        <f t="shared" si="10"/>
        <v>650.64</v>
      </c>
      <c r="H101" s="194">
        <f t="shared" si="11"/>
        <v>1767.457508841753</v>
      </c>
      <c r="I101" s="104">
        <f t="shared" si="12"/>
        <v>104.5832845468493</v>
      </c>
      <c r="J101" s="96">
        <v>27</v>
      </c>
      <c r="K101" s="98">
        <f t="shared" si="13"/>
        <v>7128.2050207310676</v>
      </c>
      <c r="L101" s="213">
        <f t="shared" si="14"/>
        <v>0.78900000000000003</v>
      </c>
      <c r="M101" s="214">
        <f t="shared" si="15"/>
        <v>0.16800000000000001</v>
      </c>
    </row>
    <row r="102" spans="1:13" s="63" customFormat="1" ht="16.5" customHeight="1" x14ac:dyDescent="0.2">
      <c r="A102" s="192">
        <v>85</v>
      </c>
      <c r="B102" s="225">
        <f t="shared" si="8"/>
        <v>106.63976884735474</v>
      </c>
      <c r="C102" s="193">
        <v>500</v>
      </c>
      <c r="D102" s="212">
        <v>40620</v>
      </c>
      <c r="E102" s="104">
        <v>27110</v>
      </c>
      <c r="F102" s="96">
        <f t="shared" si="9"/>
        <v>4570.902631059962</v>
      </c>
      <c r="G102" s="104">
        <f t="shared" si="10"/>
        <v>650.64</v>
      </c>
      <c r="H102" s="194">
        <f t="shared" si="11"/>
        <v>1764.881409298267</v>
      </c>
      <c r="I102" s="104">
        <f t="shared" si="12"/>
        <v>104.43085262119925</v>
      </c>
      <c r="J102" s="96">
        <v>27</v>
      </c>
      <c r="K102" s="98">
        <f t="shared" si="13"/>
        <v>7117.8548929794288</v>
      </c>
      <c r="L102" s="213">
        <f t="shared" si="14"/>
        <v>0.79710000000000003</v>
      </c>
      <c r="M102" s="214">
        <f t="shared" si="15"/>
        <v>0.17</v>
      </c>
    </row>
    <row r="103" spans="1:13" s="63" customFormat="1" ht="16.5" customHeight="1" x14ac:dyDescent="0.2">
      <c r="A103" s="192">
        <v>86</v>
      </c>
      <c r="B103" s="225">
        <f t="shared" si="8"/>
        <v>106.81520944380262</v>
      </c>
      <c r="C103" s="193">
        <v>500</v>
      </c>
      <c r="D103" s="212">
        <v>40620</v>
      </c>
      <c r="E103" s="104">
        <v>27110</v>
      </c>
      <c r="F103" s="96">
        <f t="shared" si="9"/>
        <v>4563.3950683441844</v>
      </c>
      <c r="G103" s="104">
        <f t="shared" si="10"/>
        <v>650.64</v>
      </c>
      <c r="H103" s="194">
        <f t="shared" si="11"/>
        <v>1762.3438531003342</v>
      </c>
      <c r="I103" s="104">
        <f t="shared" si="12"/>
        <v>104.2807013668837</v>
      </c>
      <c r="J103" s="96">
        <v>27</v>
      </c>
      <c r="K103" s="98">
        <f t="shared" si="13"/>
        <v>7107.6596228114022</v>
      </c>
      <c r="L103" s="213">
        <f t="shared" si="14"/>
        <v>0.80510000000000004</v>
      </c>
      <c r="M103" s="214">
        <f t="shared" si="15"/>
        <v>0.17199999999999999</v>
      </c>
    </row>
    <row r="104" spans="1:13" s="63" customFormat="1" ht="16.5" customHeight="1" x14ac:dyDescent="0.2">
      <c r="A104" s="192">
        <v>87</v>
      </c>
      <c r="B104" s="225">
        <f t="shared" si="8"/>
        <v>106.98862177981876</v>
      </c>
      <c r="C104" s="193">
        <v>500</v>
      </c>
      <c r="D104" s="212">
        <v>40620</v>
      </c>
      <c r="E104" s="104">
        <v>27110</v>
      </c>
      <c r="F104" s="96">
        <f t="shared" si="9"/>
        <v>4555.9984967667442</v>
      </c>
      <c r="G104" s="104">
        <f t="shared" si="10"/>
        <v>650.64</v>
      </c>
      <c r="H104" s="194">
        <f t="shared" si="11"/>
        <v>1759.8438119071595</v>
      </c>
      <c r="I104" s="104">
        <f t="shared" si="12"/>
        <v>104.13276993533489</v>
      </c>
      <c r="J104" s="96">
        <v>27</v>
      </c>
      <c r="K104" s="98">
        <f t="shared" si="13"/>
        <v>7097.6150786092394</v>
      </c>
      <c r="L104" s="213">
        <f t="shared" si="14"/>
        <v>0.81320000000000003</v>
      </c>
      <c r="M104" s="214">
        <f t="shared" si="15"/>
        <v>0.17399999999999999</v>
      </c>
    </row>
    <row r="105" spans="1:13" s="63" customFormat="1" ht="16.5" customHeight="1" x14ac:dyDescent="0.2">
      <c r="A105" s="192">
        <v>88</v>
      </c>
      <c r="B105" s="225">
        <f t="shared" si="8"/>
        <v>107.1600522171731</v>
      </c>
      <c r="C105" s="193">
        <v>500</v>
      </c>
      <c r="D105" s="212">
        <v>40620</v>
      </c>
      <c r="E105" s="104">
        <v>27110</v>
      </c>
      <c r="F105" s="96">
        <f t="shared" si="9"/>
        <v>4548.7099895410884</v>
      </c>
      <c r="G105" s="104">
        <f t="shared" si="10"/>
        <v>650.64</v>
      </c>
      <c r="H105" s="194">
        <f t="shared" si="11"/>
        <v>1757.3802964648878</v>
      </c>
      <c r="I105" s="104">
        <f t="shared" si="12"/>
        <v>103.98699979082177</v>
      </c>
      <c r="J105" s="96">
        <v>27</v>
      </c>
      <c r="K105" s="98">
        <f t="shared" si="13"/>
        <v>7087.717285796798</v>
      </c>
      <c r="L105" s="213">
        <f t="shared" si="14"/>
        <v>0.82120000000000004</v>
      </c>
      <c r="M105" s="214">
        <f t="shared" si="15"/>
        <v>0.17599999999999999</v>
      </c>
    </row>
    <row r="106" spans="1:13" s="63" customFormat="1" ht="16.5" customHeight="1" x14ac:dyDescent="0.2">
      <c r="A106" s="192">
        <v>89</v>
      </c>
      <c r="B106" s="225">
        <f t="shared" si="8"/>
        <v>107.3295455459821</v>
      </c>
      <c r="C106" s="193">
        <v>500</v>
      </c>
      <c r="D106" s="212">
        <v>40620</v>
      </c>
      <c r="E106" s="104">
        <v>27110</v>
      </c>
      <c r="F106" s="96">
        <f t="shared" si="9"/>
        <v>4541.5267298525087</v>
      </c>
      <c r="G106" s="104">
        <f t="shared" si="10"/>
        <v>650.64</v>
      </c>
      <c r="H106" s="194">
        <f t="shared" si="11"/>
        <v>1754.9523546901478</v>
      </c>
      <c r="I106" s="104">
        <f t="shared" si="12"/>
        <v>103.84333459705019</v>
      </c>
      <c r="J106" s="96">
        <v>27</v>
      </c>
      <c r="K106" s="98">
        <f t="shared" si="13"/>
        <v>7077.962419139707</v>
      </c>
      <c r="L106" s="213">
        <f t="shared" si="14"/>
        <v>0.82920000000000005</v>
      </c>
      <c r="M106" s="214">
        <f t="shared" si="15"/>
        <v>0.17799999999999999</v>
      </c>
    </row>
    <row r="107" spans="1:13" s="63" customFormat="1" ht="16.5" customHeight="1" x14ac:dyDescent="0.2">
      <c r="A107" s="195">
        <v>90</v>
      </c>
      <c r="B107" s="225">
        <f t="shared" si="8"/>
        <v>107.49714505495398</v>
      </c>
      <c r="C107" s="193">
        <v>500</v>
      </c>
      <c r="D107" s="212">
        <v>40620</v>
      </c>
      <c r="E107" s="104">
        <v>27110</v>
      </c>
      <c r="F107" s="96">
        <f t="shared" si="9"/>
        <v>4534.4460055270702</v>
      </c>
      <c r="G107" s="104">
        <f t="shared" si="10"/>
        <v>650.64</v>
      </c>
      <c r="H107" s="194">
        <f t="shared" si="11"/>
        <v>1752.5590698681497</v>
      </c>
      <c r="I107" s="104">
        <f t="shared" si="12"/>
        <v>103.70172011054142</v>
      </c>
      <c r="J107" s="96">
        <v>27</v>
      </c>
      <c r="K107" s="98">
        <f t="shared" si="13"/>
        <v>7068.3467955057622</v>
      </c>
      <c r="L107" s="213">
        <f t="shared" si="14"/>
        <v>0.83720000000000006</v>
      </c>
      <c r="M107" s="214">
        <f t="shared" si="15"/>
        <v>0.18</v>
      </c>
    </row>
    <row r="108" spans="1:13" s="63" customFormat="1" ht="16.5" customHeight="1" x14ac:dyDescent="0.2">
      <c r="A108" s="192">
        <v>91</v>
      </c>
      <c r="B108" s="225">
        <f t="shared" si="8"/>
        <v>107.66289259775274</v>
      </c>
      <c r="C108" s="193">
        <v>500</v>
      </c>
      <c r="D108" s="212">
        <v>40620</v>
      </c>
      <c r="E108" s="104">
        <v>27110</v>
      </c>
      <c r="F108" s="96">
        <f t="shared" si="9"/>
        <v>4527.4652040156534</v>
      </c>
      <c r="G108" s="104">
        <f t="shared" si="10"/>
        <v>650.64</v>
      </c>
      <c r="H108" s="194">
        <f t="shared" si="11"/>
        <v>1750.1995589572907</v>
      </c>
      <c r="I108" s="104">
        <f t="shared" si="12"/>
        <v>103.56210408031308</v>
      </c>
      <c r="J108" s="96">
        <v>27</v>
      </c>
      <c r="K108" s="98">
        <f t="shared" si="13"/>
        <v>7058.8668670532579</v>
      </c>
      <c r="L108" s="213">
        <f t="shared" si="14"/>
        <v>0.84519999999999995</v>
      </c>
      <c r="M108" s="214">
        <f t="shared" si="15"/>
        <v>0.182</v>
      </c>
    </row>
    <row r="109" spans="1:13" s="63" customFormat="1" ht="16.5" customHeight="1" x14ac:dyDescent="0.2">
      <c r="A109" s="192">
        <v>92</v>
      </c>
      <c r="B109" s="225">
        <f t="shared" si="8"/>
        <v>107.82682865573561</v>
      </c>
      <c r="C109" s="193">
        <v>500</v>
      </c>
      <c r="D109" s="212">
        <v>40620</v>
      </c>
      <c r="E109" s="104">
        <v>27110</v>
      </c>
      <c r="F109" s="96">
        <f t="shared" si="9"/>
        <v>4520.5818076712176</v>
      </c>
      <c r="G109" s="104">
        <f t="shared" si="10"/>
        <v>650.64</v>
      </c>
      <c r="H109" s="194">
        <f t="shared" si="11"/>
        <v>1747.8729709928714</v>
      </c>
      <c r="I109" s="104">
        <f t="shared" si="12"/>
        <v>103.42443615342437</v>
      </c>
      <c r="J109" s="96">
        <v>27</v>
      </c>
      <c r="K109" s="98">
        <f t="shared" si="13"/>
        <v>7049.5192148175138</v>
      </c>
      <c r="L109" s="213">
        <f t="shared" si="14"/>
        <v>0.85319999999999996</v>
      </c>
      <c r="M109" s="214">
        <f t="shared" si="15"/>
        <v>0.184</v>
      </c>
    </row>
    <row r="110" spans="1:13" s="63" customFormat="1" ht="16.5" customHeight="1" x14ac:dyDescent="0.2">
      <c r="A110" s="192">
        <v>93</v>
      </c>
      <c r="B110" s="225">
        <f t="shared" si="8"/>
        <v>107.98899239729884</v>
      </c>
      <c r="C110" s="193">
        <v>500</v>
      </c>
      <c r="D110" s="212">
        <v>40620</v>
      </c>
      <c r="E110" s="104">
        <v>27110</v>
      </c>
      <c r="F110" s="96">
        <f t="shared" si="9"/>
        <v>4513.7933892991159</v>
      </c>
      <c r="G110" s="104">
        <f t="shared" si="10"/>
        <v>650.64</v>
      </c>
      <c r="H110" s="194">
        <f t="shared" si="11"/>
        <v>1745.5784855831012</v>
      </c>
      <c r="I110" s="104">
        <f t="shared" si="12"/>
        <v>103.28866778598233</v>
      </c>
      <c r="J110" s="96">
        <v>27</v>
      </c>
      <c r="K110" s="98">
        <f t="shared" si="13"/>
        <v>7040.3005426681993</v>
      </c>
      <c r="L110" s="213">
        <f t="shared" si="14"/>
        <v>0.86119999999999997</v>
      </c>
      <c r="M110" s="214">
        <f t="shared" si="15"/>
        <v>0.186</v>
      </c>
    </row>
    <row r="111" spans="1:13" s="63" customFormat="1" ht="16.5" customHeight="1" x14ac:dyDescent="0.2">
      <c r="A111" s="192">
        <v>94</v>
      </c>
      <c r="B111" s="225">
        <f t="shared" si="8"/>
        <v>108.14942173405005</v>
      </c>
      <c r="C111" s="193">
        <v>500</v>
      </c>
      <c r="D111" s="212">
        <v>40620</v>
      </c>
      <c r="E111" s="104">
        <v>27110</v>
      </c>
      <c r="F111" s="96">
        <f t="shared" si="9"/>
        <v>4507.0976079619031</v>
      </c>
      <c r="G111" s="104">
        <f t="shared" si="10"/>
        <v>650.64</v>
      </c>
      <c r="H111" s="194">
        <f t="shared" si="11"/>
        <v>1743.3153114911231</v>
      </c>
      <c r="I111" s="104">
        <f t="shared" si="12"/>
        <v>103.15475215923807</v>
      </c>
      <c r="J111" s="96">
        <v>27</v>
      </c>
      <c r="K111" s="98">
        <f t="shared" si="13"/>
        <v>7031.2076716122647</v>
      </c>
      <c r="L111" s="213">
        <f t="shared" si="14"/>
        <v>0.86919999999999997</v>
      </c>
      <c r="M111" s="214">
        <f t="shared" si="15"/>
        <v>0.188</v>
      </c>
    </row>
    <row r="112" spans="1:13" s="63" customFormat="1" ht="16.5" customHeight="1" x14ac:dyDescent="0.2">
      <c r="A112" s="192">
        <v>95</v>
      </c>
      <c r="B112" s="225">
        <f t="shared" si="8"/>
        <v>108.30815337400811</v>
      </c>
      <c r="C112" s="193">
        <v>500</v>
      </c>
      <c r="D112" s="212">
        <v>40620</v>
      </c>
      <c r="E112" s="104">
        <v>27110</v>
      </c>
      <c r="F112" s="96">
        <f t="shared" si="9"/>
        <v>4500.4922050215318</v>
      </c>
      <c r="G112" s="104">
        <f t="shared" si="10"/>
        <v>650.64</v>
      </c>
      <c r="H112" s="194">
        <f t="shared" si="11"/>
        <v>1741.0826852972777</v>
      </c>
      <c r="I112" s="104">
        <f t="shared" si="12"/>
        <v>103.02264410043064</v>
      </c>
      <c r="J112" s="96">
        <v>27</v>
      </c>
      <c r="K112" s="98">
        <f t="shared" si="13"/>
        <v>7022.2375344192405</v>
      </c>
      <c r="L112" s="213">
        <f t="shared" si="14"/>
        <v>0.87709999999999999</v>
      </c>
      <c r="M112" s="214">
        <f t="shared" si="15"/>
        <v>0.19</v>
      </c>
    </row>
    <row r="113" spans="1:13" s="63" customFormat="1" ht="16.5" customHeight="1" x14ac:dyDescent="0.2">
      <c r="A113" s="192">
        <v>96</v>
      </c>
      <c r="B113" s="225">
        <f t="shared" si="8"/>
        <v>108.46522287201753</v>
      </c>
      <c r="C113" s="193">
        <v>500</v>
      </c>
      <c r="D113" s="212">
        <v>40620</v>
      </c>
      <c r="E113" s="104">
        <v>27110</v>
      </c>
      <c r="F113" s="96">
        <f t="shared" si="9"/>
        <v>4493.9750004031248</v>
      </c>
      <c r="G113" s="104">
        <f t="shared" si="10"/>
        <v>650.64</v>
      </c>
      <c r="H113" s="194">
        <f t="shared" si="11"/>
        <v>1738.8798701362562</v>
      </c>
      <c r="I113" s="104">
        <f t="shared" si="12"/>
        <v>102.89230000806251</v>
      </c>
      <c r="J113" s="96">
        <v>27</v>
      </c>
      <c r="K113" s="98">
        <f t="shared" si="13"/>
        <v>7013.3871705474439</v>
      </c>
      <c r="L113" s="213">
        <f t="shared" si="14"/>
        <v>0.8851</v>
      </c>
      <c r="M113" s="214">
        <f t="shared" si="15"/>
        <v>0.192</v>
      </c>
    </row>
    <row r="114" spans="1:13" s="63" customFormat="1" ht="16.5" customHeight="1" x14ac:dyDescent="0.2">
      <c r="A114" s="192">
        <v>97</v>
      </c>
      <c r="B114" s="225">
        <f t="shared" si="8"/>
        <v>108.62066467755074</v>
      </c>
      <c r="C114" s="193">
        <v>500</v>
      </c>
      <c r="D114" s="212">
        <v>40620</v>
      </c>
      <c r="E114" s="104">
        <v>27110</v>
      </c>
      <c r="F114" s="96">
        <f t="shared" si="9"/>
        <v>4487.5438890657251</v>
      </c>
      <c r="G114" s="104">
        <f t="shared" si="10"/>
        <v>650.64</v>
      </c>
      <c r="H114" s="194">
        <f t="shared" si="11"/>
        <v>1736.706154504215</v>
      </c>
      <c r="I114" s="104">
        <f t="shared" si="12"/>
        <v>102.76367778131451</v>
      </c>
      <c r="J114" s="96">
        <v>27</v>
      </c>
      <c r="K114" s="98">
        <f t="shared" si="13"/>
        <v>7004.6537213512547</v>
      </c>
      <c r="L114" s="213">
        <f t="shared" si="14"/>
        <v>0.89300000000000002</v>
      </c>
      <c r="M114" s="214">
        <f t="shared" si="15"/>
        <v>0.19400000000000001</v>
      </c>
    </row>
    <row r="115" spans="1:13" s="63" customFormat="1" ht="16.5" customHeight="1" x14ac:dyDescent="0.2">
      <c r="A115" s="192">
        <v>98</v>
      </c>
      <c r="B115" s="225">
        <f t="shared" si="8"/>
        <v>108.77451218005858</v>
      </c>
      <c r="C115" s="193">
        <v>500</v>
      </c>
      <c r="D115" s="212">
        <v>40620</v>
      </c>
      <c r="E115" s="104">
        <v>27110</v>
      </c>
      <c r="F115" s="96">
        <f t="shared" si="9"/>
        <v>4481.1968376665491</v>
      </c>
      <c r="G115" s="104">
        <f t="shared" si="10"/>
        <v>650.64</v>
      </c>
      <c r="H115" s="194">
        <f t="shared" si="11"/>
        <v>1734.5608511312935</v>
      </c>
      <c r="I115" s="104">
        <f t="shared" si="12"/>
        <v>102.63673675333099</v>
      </c>
      <c r="J115" s="96">
        <v>27</v>
      </c>
      <c r="K115" s="98">
        <f t="shared" si="13"/>
        <v>6996.0344255511736</v>
      </c>
      <c r="L115" s="213">
        <f t="shared" si="14"/>
        <v>0.90090000000000003</v>
      </c>
      <c r="M115" s="214">
        <f t="shared" si="15"/>
        <v>0.19600000000000001</v>
      </c>
    </row>
    <row r="116" spans="1:13" s="63" customFormat="1" ht="16.5" customHeight="1" x14ac:dyDescent="0.2">
      <c r="A116" s="192">
        <v>99</v>
      </c>
      <c r="B116" s="225">
        <f t="shared" si="8"/>
        <v>108.92679775201884</v>
      </c>
      <c r="C116" s="193">
        <v>500</v>
      </c>
      <c r="D116" s="212">
        <v>40620</v>
      </c>
      <c r="E116" s="104">
        <v>27110</v>
      </c>
      <c r="F116" s="96">
        <f t="shared" si="9"/>
        <v>4474.9318814062517</v>
      </c>
      <c r="G116" s="104">
        <f t="shared" si="10"/>
        <v>650.64</v>
      </c>
      <c r="H116" s="194">
        <f t="shared" si="11"/>
        <v>1732.443295915313</v>
      </c>
      <c r="I116" s="104">
        <f t="shared" si="12"/>
        <v>102.51143762812504</v>
      </c>
      <c r="J116" s="96">
        <v>27</v>
      </c>
      <c r="K116" s="98">
        <f t="shared" si="13"/>
        <v>6987.5266149496902</v>
      </c>
      <c r="L116" s="213">
        <f t="shared" si="14"/>
        <v>0.90890000000000004</v>
      </c>
      <c r="M116" s="214">
        <f t="shared" si="15"/>
        <v>0.19800000000000001</v>
      </c>
    </row>
    <row r="117" spans="1:13" s="63" customFormat="1" ht="16.5" customHeight="1" x14ac:dyDescent="0.2">
      <c r="A117" s="195">
        <v>100</v>
      </c>
      <c r="B117" s="225">
        <f t="shared" si="8"/>
        <v>109.07755278982138</v>
      </c>
      <c r="C117" s="193">
        <v>500</v>
      </c>
      <c r="D117" s="212">
        <v>40620</v>
      </c>
      <c r="E117" s="104">
        <v>27110</v>
      </c>
      <c r="F117" s="96">
        <f t="shared" si="9"/>
        <v>4468.7471210436406</v>
      </c>
      <c r="G117" s="104">
        <f t="shared" si="10"/>
        <v>650.64</v>
      </c>
      <c r="H117" s="194">
        <f t="shared" si="11"/>
        <v>1730.3528469127505</v>
      </c>
      <c r="I117" s="104">
        <f t="shared" si="12"/>
        <v>102.38774242087283</v>
      </c>
      <c r="J117" s="96">
        <v>27</v>
      </c>
      <c r="K117" s="98">
        <f t="shared" si="13"/>
        <v>6979.1277103772645</v>
      </c>
      <c r="L117" s="213">
        <f t="shared" si="14"/>
        <v>0.91679999999999995</v>
      </c>
      <c r="M117" s="214">
        <f t="shared" si="15"/>
        <v>0.2</v>
      </c>
    </row>
    <row r="118" spans="1:13" s="63" customFormat="1" ht="16.5" customHeight="1" x14ac:dyDescent="0.2">
      <c r="A118" s="192">
        <v>101</v>
      </c>
      <c r="B118" s="225">
        <f t="shared" si="8"/>
        <v>109.2268077526189</v>
      </c>
      <c r="C118" s="193">
        <v>500</v>
      </c>
      <c r="D118" s="212">
        <v>40620</v>
      </c>
      <c r="E118" s="104">
        <v>27110</v>
      </c>
      <c r="F118" s="96">
        <f t="shared" si="9"/>
        <v>4462.6407200691328</v>
      </c>
      <c r="G118" s="104">
        <f t="shared" si="10"/>
        <v>650.64</v>
      </c>
      <c r="H118" s="194">
        <f t="shared" si="11"/>
        <v>1728.2888833833667</v>
      </c>
      <c r="I118" s="104">
        <f t="shared" si="12"/>
        <v>102.26561440138266</v>
      </c>
      <c r="J118" s="96">
        <v>27</v>
      </c>
      <c r="K118" s="98">
        <f t="shared" si="13"/>
        <v>6970.8352178538826</v>
      </c>
      <c r="L118" s="213">
        <f t="shared" si="14"/>
        <v>0.92469999999999997</v>
      </c>
      <c r="M118" s="214">
        <f t="shared" si="15"/>
        <v>0.20200000000000001</v>
      </c>
    </row>
    <row r="119" spans="1:13" s="63" customFormat="1" ht="16.5" customHeight="1" x14ac:dyDescent="0.2">
      <c r="A119" s="192">
        <v>102</v>
      </c>
      <c r="B119" s="225">
        <f t="shared" si="8"/>
        <v>109.37459219926406</v>
      </c>
      <c r="C119" s="193">
        <v>500</v>
      </c>
      <c r="D119" s="212">
        <v>40620</v>
      </c>
      <c r="E119" s="104">
        <v>27110</v>
      </c>
      <c r="F119" s="96">
        <f t="shared" si="9"/>
        <v>4456.6109020270233</v>
      </c>
      <c r="G119" s="104">
        <f t="shared" si="10"/>
        <v>650.64</v>
      </c>
      <c r="H119" s="194">
        <f t="shared" si="11"/>
        <v>1726.2508048851339</v>
      </c>
      <c r="I119" s="104">
        <f t="shared" si="12"/>
        <v>102.14501804054048</v>
      </c>
      <c r="J119" s="96">
        <v>27</v>
      </c>
      <c r="K119" s="98">
        <f t="shared" si="13"/>
        <v>6962.6467249526986</v>
      </c>
      <c r="L119" s="213">
        <f t="shared" si="14"/>
        <v>0.93259999999999998</v>
      </c>
      <c r="M119" s="214">
        <f t="shared" si="15"/>
        <v>0.20399999999999999</v>
      </c>
    </row>
    <row r="120" spans="1:13" s="63" customFormat="1" ht="16.5" customHeight="1" x14ac:dyDescent="0.2">
      <c r="A120" s="192">
        <v>103</v>
      </c>
      <c r="B120" s="225">
        <f t="shared" si="8"/>
        <v>109.52093482344453</v>
      </c>
      <c r="C120" s="193">
        <v>500</v>
      </c>
      <c r="D120" s="212">
        <v>40620</v>
      </c>
      <c r="E120" s="104">
        <v>27110</v>
      </c>
      <c r="F120" s="96">
        <f t="shared" si="9"/>
        <v>4450.6559479773214</v>
      </c>
      <c r="G120" s="104">
        <f t="shared" si="10"/>
        <v>650.64</v>
      </c>
      <c r="H120" s="194">
        <f t="shared" si="11"/>
        <v>1724.2380304163346</v>
      </c>
      <c r="I120" s="104">
        <f t="shared" si="12"/>
        <v>102.02591895954643</v>
      </c>
      <c r="J120" s="96">
        <v>27</v>
      </c>
      <c r="K120" s="98">
        <f t="shared" si="13"/>
        <v>6954.5598973532024</v>
      </c>
      <c r="L120" s="213">
        <f t="shared" si="14"/>
        <v>0.9405</v>
      </c>
      <c r="M120" s="214">
        <f t="shared" si="15"/>
        <v>0.20599999999999999</v>
      </c>
    </row>
    <row r="121" spans="1:13" s="63" customFormat="1" ht="16.5" customHeight="1" x14ac:dyDescent="0.2">
      <c r="A121" s="192">
        <v>104</v>
      </c>
      <c r="B121" s="225">
        <f t="shared" si="8"/>
        <v>109.66586348712059</v>
      </c>
      <c r="C121" s="193">
        <v>500</v>
      </c>
      <c r="D121" s="212">
        <v>40620</v>
      </c>
      <c r="E121" s="104">
        <v>27110</v>
      </c>
      <c r="F121" s="96">
        <f t="shared" si="9"/>
        <v>4444.774194088629</v>
      </c>
      <c r="G121" s="104">
        <f t="shared" si="10"/>
        <v>650.64</v>
      </c>
      <c r="H121" s="194">
        <f t="shared" si="11"/>
        <v>1722.2499976019565</v>
      </c>
      <c r="I121" s="104">
        <f t="shared" si="12"/>
        <v>101.90828388177259</v>
      </c>
      <c r="J121" s="96">
        <v>27</v>
      </c>
      <c r="K121" s="98">
        <f t="shared" si="13"/>
        <v>6946.5724755723577</v>
      </c>
      <c r="L121" s="213">
        <f t="shared" si="14"/>
        <v>0.94830000000000003</v>
      </c>
      <c r="M121" s="214">
        <f t="shared" si="15"/>
        <v>0.20799999999999999</v>
      </c>
    </row>
    <row r="122" spans="1:13" s="63" customFormat="1" ht="16.5" customHeight="1" x14ac:dyDescent="0.2">
      <c r="A122" s="192">
        <v>105</v>
      </c>
      <c r="B122" s="225">
        <f t="shared" si="8"/>
        <v>109.80940525236285</v>
      </c>
      <c r="C122" s="193">
        <v>500</v>
      </c>
      <c r="D122" s="212">
        <v>40620</v>
      </c>
      <c r="E122" s="104">
        <v>27110</v>
      </c>
      <c r="F122" s="96">
        <f t="shared" si="9"/>
        <v>4438.964029354046</v>
      </c>
      <c r="G122" s="104">
        <f t="shared" si="10"/>
        <v>650.64</v>
      </c>
      <c r="H122" s="194">
        <f t="shared" si="11"/>
        <v>1720.2861619216676</v>
      </c>
      <c r="I122" s="104">
        <f t="shared" si="12"/>
        <v>101.79208058708093</v>
      </c>
      <c r="J122" s="96">
        <v>27</v>
      </c>
      <c r="K122" s="98">
        <f t="shared" si="13"/>
        <v>6938.6822718627946</v>
      </c>
      <c r="L122" s="213">
        <f t="shared" si="14"/>
        <v>0.95620000000000005</v>
      </c>
      <c r="M122" s="214">
        <f t="shared" si="15"/>
        <v>0.21</v>
      </c>
    </row>
    <row r="123" spans="1:13" s="63" customFormat="1" ht="16.5" customHeight="1" x14ac:dyDescent="0.2">
      <c r="A123" s="192">
        <v>106</v>
      </c>
      <c r="B123" s="225">
        <f t="shared" si="8"/>
        <v>109.95158641168101</v>
      </c>
      <c r="C123" s="193">
        <v>500</v>
      </c>
      <c r="D123" s="212">
        <v>40620</v>
      </c>
      <c r="E123" s="104">
        <v>27110</v>
      </c>
      <c r="F123" s="96">
        <f t="shared" si="9"/>
        <v>4433.2238934227462</v>
      </c>
      <c r="G123" s="104">
        <f t="shared" si="10"/>
        <v>650.64</v>
      </c>
      <c r="H123" s="194">
        <f t="shared" si="11"/>
        <v>1718.3459959768882</v>
      </c>
      <c r="I123" s="104">
        <f t="shared" si="12"/>
        <v>101.67727786845494</v>
      </c>
      <c r="J123" s="96">
        <v>27</v>
      </c>
      <c r="K123" s="98">
        <f t="shared" si="13"/>
        <v>6930.8871672680898</v>
      </c>
      <c r="L123" s="213">
        <f t="shared" si="14"/>
        <v>0.96409999999999996</v>
      </c>
      <c r="M123" s="214">
        <f t="shared" si="15"/>
        <v>0.21199999999999999</v>
      </c>
    </row>
    <row r="124" spans="1:13" s="63" customFormat="1" ht="16.5" customHeight="1" x14ac:dyDescent="0.2">
      <c r="A124" s="192">
        <v>107</v>
      </c>
      <c r="B124" s="225">
        <f t="shared" si="8"/>
        <v>110.09243251692858</v>
      </c>
      <c r="C124" s="193">
        <v>500</v>
      </c>
      <c r="D124" s="212">
        <v>40620</v>
      </c>
      <c r="E124" s="104">
        <v>27110</v>
      </c>
      <c r="F124" s="96">
        <f t="shared" si="9"/>
        <v>4427.552274540285</v>
      </c>
      <c r="G124" s="104">
        <f t="shared" si="10"/>
        <v>650.64</v>
      </c>
      <c r="H124" s="194">
        <f t="shared" si="11"/>
        <v>1716.4289887946163</v>
      </c>
      <c r="I124" s="104">
        <f t="shared" si="12"/>
        <v>101.5638454908057</v>
      </c>
      <c r="J124" s="96">
        <v>27</v>
      </c>
      <c r="K124" s="98">
        <f t="shared" si="13"/>
        <v>6923.1851088257072</v>
      </c>
      <c r="L124" s="213">
        <f t="shared" si="14"/>
        <v>0.97189999999999999</v>
      </c>
      <c r="M124" s="214">
        <f t="shared" si="15"/>
        <v>0.214</v>
      </c>
    </row>
    <row r="125" spans="1:13" s="63" customFormat="1" ht="16.5" customHeight="1" x14ac:dyDescent="0.2">
      <c r="A125" s="192">
        <v>108</v>
      </c>
      <c r="B125" s="225">
        <f t="shared" si="8"/>
        <v>110.2319684068633</v>
      </c>
      <c r="C125" s="193">
        <v>500</v>
      </c>
      <c r="D125" s="212">
        <v>40620</v>
      </c>
      <c r="E125" s="104">
        <v>27110</v>
      </c>
      <c r="F125" s="96">
        <f t="shared" si="9"/>
        <v>4421.9477075912473</v>
      </c>
      <c r="G125" s="104">
        <f t="shared" si="10"/>
        <v>650.64</v>
      </c>
      <c r="H125" s="194">
        <f t="shared" si="11"/>
        <v>1714.5346451658415</v>
      </c>
      <c r="I125" s="104">
        <f t="shared" si="12"/>
        <v>101.45175415182496</v>
      </c>
      <c r="J125" s="96">
        <v>27</v>
      </c>
      <c r="K125" s="98">
        <f t="shared" si="13"/>
        <v>6915.5741069089145</v>
      </c>
      <c r="L125" s="213">
        <f t="shared" si="14"/>
        <v>0.9798</v>
      </c>
      <c r="M125" s="214">
        <f t="shared" si="15"/>
        <v>0.216</v>
      </c>
    </row>
    <row r="126" spans="1:13" s="63" customFormat="1" ht="16.5" customHeight="1" x14ac:dyDescent="0.2">
      <c r="A126" s="192">
        <v>109</v>
      </c>
      <c r="B126" s="225">
        <f t="shared" si="8"/>
        <v>110.37021823343716</v>
      </c>
      <c r="C126" s="193">
        <v>500</v>
      </c>
      <c r="D126" s="212">
        <v>40620</v>
      </c>
      <c r="E126" s="104">
        <v>27110</v>
      </c>
      <c r="F126" s="96">
        <f t="shared" si="9"/>
        <v>4416.4087722382328</v>
      </c>
      <c r="G126" s="104">
        <f t="shared" si="10"/>
        <v>650.64</v>
      </c>
      <c r="H126" s="194">
        <f t="shared" si="11"/>
        <v>1712.6624850165226</v>
      </c>
      <c r="I126" s="104">
        <f t="shared" si="12"/>
        <v>101.34097544476467</v>
      </c>
      <c r="J126" s="96">
        <v>27</v>
      </c>
      <c r="K126" s="98">
        <f t="shared" si="13"/>
        <v>6908.0522326995206</v>
      </c>
      <c r="L126" s="213">
        <f t="shared" si="14"/>
        <v>0.98760000000000003</v>
      </c>
      <c r="M126" s="214">
        <f t="shared" si="15"/>
        <v>0.218</v>
      </c>
    </row>
    <row r="127" spans="1:13" s="63" customFormat="1" ht="16.5" customHeight="1" x14ac:dyDescent="0.2">
      <c r="A127" s="195">
        <v>110</v>
      </c>
      <c r="B127" s="225">
        <f t="shared" si="8"/>
        <v>110.50720548688625</v>
      </c>
      <c r="C127" s="193">
        <v>500</v>
      </c>
      <c r="D127" s="212">
        <v>40620</v>
      </c>
      <c r="E127" s="104">
        <v>27110</v>
      </c>
      <c r="F127" s="96">
        <f t="shared" si="9"/>
        <v>4410.9340911515847</v>
      </c>
      <c r="G127" s="104">
        <f t="shared" si="10"/>
        <v>650.64</v>
      </c>
      <c r="H127" s="194">
        <f t="shared" si="11"/>
        <v>1710.8120428092357</v>
      </c>
      <c r="I127" s="104">
        <f t="shared" si="12"/>
        <v>101.2314818230317</v>
      </c>
      <c r="J127" s="96">
        <v>27</v>
      </c>
      <c r="K127" s="98">
        <f t="shared" si="13"/>
        <v>6900.6176157838527</v>
      </c>
      <c r="L127" s="213">
        <f t="shared" si="14"/>
        <v>0.99539999999999995</v>
      </c>
      <c r="M127" s="214">
        <f t="shared" si="15"/>
        <v>0.22</v>
      </c>
    </row>
    <row r="128" spans="1:13" s="63" customFormat="1" ht="16.5" customHeight="1" x14ac:dyDescent="0.2">
      <c r="A128" s="192">
        <v>111</v>
      </c>
      <c r="B128" s="225">
        <f t="shared" si="8"/>
        <v>110.64295301968501</v>
      </c>
      <c r="C128" s="193">
        <v>500</v>
      </c>
      <c r="D128" s="212">
        <v>40620</v>
      </c>
      <c r="E128" s="104">
        <v>27110</v>
      </c>
      <c r="F128" s="96">
        <f t="shared" si="9"/>
        <v>4405.5223283246723</v>
      </c>
      <c r="G128" s="104">
        <f t="shared" si="10"/>
        <v>650.64</v>
      </c>
      <c r="H128" s="194">
        <f t="shared" si="11"/>
        <v>1708.9828669737392</v>
      </c>
      <c r="I128" s="104">
        <f t="shared" si="12"/>
        <v>101.12324656649345</v>
      </c>
      <c r="J128" s="96">
        <v>27</v>
      </c>
      <c r="K128" s="98">
        <f t="shared" si="13"/>
        <v>6893.2684418649051</v>
      </c>
      <c r="L128" s="213">
        <f t="shared" si="14"/>
        <v>1.0032000000000001</v>
      </c>
      <c r="M128" s="214">
        <f t="shared" si="15"/>
        <v>0.222</v>
      </c>
    </row>
    <row r="129" spans="1:13" s="63" customFormat="1" ht="16.5" customHeight="1" x14ac:dyDescent="0.2">
      <c r="A129" s="192">
        <v>112</v>
      </c>
      <c r="B129" s="225">
        <f t="shared" si="8"/>
        <v>110.77748306942641</v>
      </c>
      <c r="C129" s="193">
        <v>500</v>
      </c>
      <c r="D129" s="212">
        <v>40620</v>
      </c>
      <c r="E129" s="104">
        <v>27110</v>
      </c>
      <c r="F129" s="96">
        <f t="shared" si="9"/>
        <v>4400.1721874698296</v>
      </c>
      <c r="G129" s="104">
        <f t="shared" si="10"/>
        <v>650.64</v>
      </c>
      <c r="H129" s="194">
        <f t="shared" si="11"/>
        <v>1707.1745193648023</v>
      </c>
      <c r="I129" s="104">
        <f t="shared" si="12"/>
        <v>101.01624374939661</v>
      </c>
      <c r="J129" s="96">
        <v>27</v>
      </c>
      <c r="K129" s="98">
        <f t="shared" si="13"/>
        <v>6886.0029505840284</v>
      </c>
      <c r="L129" s="213">
        <f t="shared" si="14"/>
        <v>1.0109999999999999</v>
      </c>
      <c r="M129" s="214">
        <f t="shared" si="15"/>
        <v>0.224</v>
      </c>
    </row>
    <row r="130" spans="1:13" s="63" customFormat="1" ht="16.5" customHeight="1" x14ac:dyDescent="0.2">
      <c r="A130" s="192">
        <v>113</v>
      </c>
      <c r="B130" s="225">
        <f t="shared" si="8"/>
        <v>110.91081728068511</v>
      </c>
      <c r="C130" s="193">
        <v>500</v>
      </c>
      <c r="D130" s="212">
        <v>40620</v>
      </c>
      <c r="E130" s="104">
        <v>27110</v>
      </c>
      <c r="F130" s="96">
        <f t="shared" si="9"/>
        <v>4394.8824104904215</v>
      </c>
      <c r="G130" s="104">
        <f t="shared" si="10"/>
        <v>650.64</v>
      </c>
      <c r="H130" s="194">
        <f t="shared" si="11"/>
        <v>1705.3865747457623</v>
      </c>
      <c r="I130" s="104">
        <f t="shared" si="12"/>
        <v>100.91044820980844</v>
      </c>
      <c r="J130" s="96">
        <v>27</v>
      </c>
      <c r="K130" s="98">
        <f t="shared" si="13"/>
        <v>6878.8194334459922</v>
      </c>
      <c r="L130" s="213">
        <f t="shared" si="14"/>
        <v>1.0187999999999999</v>
      </c>
      <c r="M130" s="214">
        <f t="shared" si="15"/>
        <v>0.22600000000000001</v>
      </c>
    </row>
    <row r="131" spans="1:13" s="63" customFormat="1" ht="16.5" customHeight="1" x14ac:dyDescent="0.2">
      <c r="A131" s="192">
        <v>114</v>
      </c>
      <c r="B131" s="225">
        <f t="shared" si="8"/>
        <v>111.04297672591744</v>
      </c>
      <c r="C131" s="193">
        <v>500</v>
      </c>
      <c r="D131" s="212">
        <v>40620</v>
      </c>
      <c r="E131" s="104">
        <v>27110</v>
      </c>
      <c r="F131" s="96">
        <f t="shared" si="9"/>
        <v>4389.6517760247634</v>
      </c>
      <c r="G131" s="104">
        <f t="shared" si="10"/>
        <v>650.64</v>
      </c>
      <c r="H131" s="194">
        <f t="shared" si="11"/>
        <v>1703.61862029637</v>
      </c>
      <c r="I131" s="104">
        <f t="shared" si="12"/>
        <v>100.80583552049528</v>
      </c>
      <c r="J131" s="96">
        <v>27</v>
      </c>
      <c r="K131" s="98">
        <f t="shared" si="13"/>
        <v>6871.7162318416285</v>
      </c>
      <c r="L131" s="213">
        <f t="shared" si="14"/>
        <v>1.0266</v>
      </c>
      <c r="M131" s="214">
        <f t="shared" si="15"/>
        <v>0.22800000000000001</v>
      </c>
    </row>
    <row r="132" spans="1:13" s="63" customFormat="1" ht="16.5" customHeight="1" x14ac:dyDescent="0.2">
      <c r="A132" s="192">
        <v>115</v>
      </c>
      <c r="B132" s="225">
        <f t="shared" si="8"/>
        <v>111.17398192544876</v>
      </c>
      <c r="C132" s="193">
        <v>500</v>
      </c>
      <c r="D132" s="212">
        <v>40620</v>
      </c>
      <c r="E132" s="104">
        <v>27110</v>
      </c>
      <c r="F132" s="96">
        <f t="shared" si="9"/>
        <v>4384.4790980579282</v>
      </c>
      <c r="G132" s="104">
        <f t="shared" si="10"/>
        <v>650.64</v>
      </c>
      <c r="H132" s="194">
        <f t="shared" si="11"/>
        <v>1701.8702551435797</v>
      </c>
      <c r="I132" s="104">
        <f t="shared" si="12"/>
        <v>100.70238196115858</v>
      </c>
      <c r="J132" s="96">
        <v>27</v>
      </c>
      <c r="K132" s="98">
        <f t="shared" si="13"/>
        <v>6864.6917351626671</v>
      </c>
      <c r="L132" s="213">
        <f t="shared" si="14"/>
        <v>1.0344</v>
      </c>
      <c r="M132" s="214">
        <f t="shared" si="15"/>
        <v>0.23</v>
      </c>
    </row>
    <row r="133" spans="1:13" s="63" customFormat="1" ht="16.5" customHeight="1" x14ac:dyDescent="0.2">
      <c r="A133" s="192">
        <v>116</v>
      </c>
      <c r="B133" s="225">
        <f t="shared" si="8"/>
        <v>111.30385286659546</v>
      </c>
      <c r="C133" s="193">
        <v>500</v>
      </c>
      <c r="D133" s="212">
        <v>40620</v>
      </c>
      <c r="E133" s="104">
        <v>27110</v>
      </c>
      <c r="F133" s="96">
        <f t="shared" si="9"/>
        <v>4379.3632245976878</v>
      </c>
      <c r="G133" s="104">
        <f t="shared" si="10"/>
        <v>650.64</v>
      </c>
      <c r="H133" s="194">
        <f t="shared" si="11"/>
        <v>1700.1410899140185</v>
      </c>
      <c r="I133" s="104">
        <f t="shared" si="12"/>
        <v>100.60006449195376</v>
      </c>
      <c r="J133" s="96">
        <v>27</v>
      </c>
      <c r="K133" s="98">
        <f t="shared" si="13"/>
        <v>6857.7443790036605</v>
      </c>
      <c r="L133" s="213">
        <f t="shared" si="14"/>
        <v>1.0422</v>
      </c>
      <c r="M133" s="214">
        <f t="shared" si="15"/>
        <v>0.23200000000000001</v>
      </c>
    </row>
    <row r="134" spans="1:13" s="63" customFormat="1" ht="16.5" customHeight="1" x14ac:dyDescent="0.2">
      <c r="A134" s="192">
        <v>117</v>
      </c>
      <c r="B134" s="225">
        <f t="shared" si="8"/>
        <v>111.43260902196634</v>
      </c>
      <c r="C134" s="193">
        <v>500</v>
      </c>
      <c r="D134" s="212">
        <v>40620</v>
      </c>
      <c r="E134" s="104">
        <v>27110</v>
      </c>
      <c r="F134" s="96">
        <f t="shared" si="9"/>
        <v>4374.3030364111155</v>
      </c>
      <c r="G134" s="104">
        <f t="shared" si="10"/>
        <v>650.64</v>
      </c>
      <c r="H134" s="194">
        <f t="shared" si="11"/>
        <v>1698.430746306957</v>
      </c>
      <c r="I134" s="104">
        <f t="shared" si="12"/>
        <v>100.49886072822233</v>
      </c>
      <c r="J134" s="96">
        <v>27</v>
      </c>
      <c r="K134" s="98">
        <f t="shared" si="13"/>
        <v>6850.8726434462951</v>
      </c>
      <c r="L134" s="213">
        <f t="shared" si="14"/>
        <v>1.05</v>
      </c>
      <c r="M134" s="214">
        <f t="shared" si="15"/>
        <v>0.23400000000000001</v>
      </c>
    </row>
    <row r="135" spans="1:13" s="63" customFormat="1" ht="16.5" customHeight="1" x14ac:dyDescent="0.2">
      <c r="A135" s="192">
        <v>118</v>
      </c>
      <c r="B135" s="225">
        <f t="shared" si="8"/>
        <v>111.56026936698498</v>
      </c>
      <c r="C135" s="193">
        <v>500</v>
      </c>
      <c r="D135" s="212">
        <v>40620</v>
      </c>
      <c r="E135" s="104">
        <v>27110</v>
      </c>
      <c r="F135" s="96">
        <f t="shared" si="9"/>
        <v>4369.2974458185772</v>
      </c>
      <c r="G135" s="104">
        <f t="shared" si="10"/>
        <v>650.64</v>
      </c>
      <c r="H135" s="194">
        <f t="shared" si="11"/>
        <v>1696.7388566866791</v>
      </c>
      <c r="I135" s="104">
        <f t="shared" si="12"/>
        <v>100.39874891637156</v>
      </c>
      <c r="J135" s="96">
        <v>27</v>
      </c>
      <c r="K135" s="98">
        <f t="shared" si="13"/>
        <v>6844.0750514216288</v>
      </c>
      <c r="L135" s="213">
        <f t="shared" si="14"/>
        <v>1.0577000000000001</v>
      </c>
      <c r="M135" s="214">
        <f t="shared" si="15"/>
        <v>0.23599999999999999</v>
      </c>
    </row>
    <row r="136" spans="1:13" s="63" customFormat="1" ht="16.5" customHeight="1" x14ac:dyDescent="0.2">
      <c r="A136" s="192">
        <v>119</v>
      </c>
      <c r="B136" s="225">
        <f t="shared" si="8"/>
        <v>111.68685239667295</v>
      </c>
      <c r="C136" s="193">
        <v>500</v>
      </c>
      <c r="D136" s="212">
        <v>40620</v>
      </c>
      <c r="E136" s="104">
        <v>27110</v>
      </c>
      <c r="F136" s="96">
        <f t="shared" si="9"/>
        <v>4364.3453955420118</v>
      </c>
      <c r="G136" s="104">
        <f t="shared" si="10"/>
        <v>650.64</v>
      </c>
      <c r="H136" s="194">
        <f t="shared" si="11"/>
        <v>1695.0650636932</v>
      </c>
      <c r="I136" s="104">
        <f t="shared" si="12"/>
        <v>100.29970791084024</v>
      </c>
      <c r="J136" s="96">
        <v>27</v>
      </c>
      <c r="K136" s="98">
        <f t="shared" si="13"/>
        <v>6837.3501671460517</v>
      </c>
      <c r="L136" s="213">
        <f t="shared" si="14"/>
        <v>1.0654999999999999</v>
      </c>
      <c r="M136" s="214">
        <f t="shared" si="15"/>
        <v>0.23799999999999999</v>
      </c>
    </row>
    <row r="137" spans="1:13" s="63" customFormat="1" ht="16.5" customHeight="1" x14ac:dyDescent="0.2">
      <c r="A137" s="195">
        <v>120</v>
      </c>
      <c r="B137" s="225">
        <f t="shared" si="8"/>
        <v>111.81237614173068</v>
      </c>
      <c r="C137" s="193">
        <v>500</v>
      </c>
      <c r="D137" s="212">
        <v>40620</v>
      </c>
      <c r="E137" s="104">
        <v>27110</v>
      </c>
      <c r="F137" s="96">
        <f t="shared" si="9"/>
        <v>4359.4458576046436</v>
      </c>
      <c r="G137" s="104">
        <f t="shared" si="10"/>
        <v>650.64</v>
      </c>
      <c r="H137" s="194">
        <f t="shared" si="11"/>
        <v>1693.4090198703695</v>
      </c>
      <c r="I137" s="104">
        <f t="shared" si="12"/>
        <v>100.20171715209288</v>
      </c>
      <c r="J137" s="96">
        <v>27</v>
      </c>
      <c r="K137" s="98">
        <f t="shared" si="13"/>
        <v>6830.6965946271066</v>
      </c>
      <c r="L137" s="213">
        <f t="shared" si="14"/>
        <v>1.0731999999999999</v>
      </c>
      <c r="M137" s="214">
        <f t="shared" si="15"/>
        <v>0.24</v>
      </c>
    </row>
    <row r="138" spans="1:13" s="63" customFormat="1" ht="16.5" customHeight="1" x14ac:dyDescent="0.2">
      <c r="A138" s="192">
        <v>121</v>
      </c>
      <c r="B138" s="225">
        <f t="shared" si="8"/>
        <v>111.93685818395112</v>
      </c>
      <c r="C138" s="193">
        <v>500</v>
      </c>
      <c r="D138" s="212">
        <v>40620</v>
      </c>
      <c r="E138" s="104">
        <v>27110</v>
      </c>
      <c r="F138" s="96">
        <f t="shared" si="9"/>
        <v>4354.597832279399</v>
      </c>
      <c r="G138" s="104">
        <f t="shared" si="10"/>
        <v>650.64</v>
      </c>
      <c r="H138" s="194">
        <f t="shared" si="11"/>
        <v>1691.7703873104367</v>
      </c>
      <c r="I138" s="104">
        <f t="shared" si="12"/>
        <v>100.10475664558798</v>
      </c>
      <c r="J138" s="96">
        <v>27</v>
      </c>
      <c r="K138" s="98">
        <f t="shared" si="13"/>
        <v>6824.112976235424</v>
      </c>
      <c r="L138" s="213">
        <f t="shared" si="14"/>
        <v>1.081</v>
      </c>
      <c r="M138" s="214">
        <f t="shared" si="15"/>
        <v>0.24199999999999999</v>
      </c>
    </row>
    <row r="139" spans="1:13" s="63" customFormat="1" ht="16.5" customHeight="1" x14ac:dyDescent="0.2">
      <c r="A139" s="192">
        <v>122</v>
      </c>
      <c r="B139" s="225">
        <f t="shared" si="8"/>
        <v>112.06031567099885</v>
      </c>
      <c r="C139" s="193">
        <v>500</v>
      </c>
      <c r="D139" s="212">
        <v>40620</v>
      </c>
      <c r="E139" s="104">
        <v>27110</v>
      </c>
      <c r="F139" s="96">
        <f t="shared" si="9"/>
        <v>4349.8003470835238</v>
      </c>
      <c r="G139" s="104">
        <f t="shared" si="10"/>
        <v>650.64</v>
      </c>
      <c r="H139" s="194">
        <f t="shared" si="11"/>
        <v>1690.1488373142311</v>
      </c>
      <c r="I139" s="104">
        <f t="shared" si="12"/>
        <v>100.00880694167049</v>
      </c>
      <c r="J139" s="96">
        <v>27</v>
      </c>
      <c r="K139" s="98">
        <f t="shared" si="13"/>
        <v>6817.5979913394258</v>
      </c>
      <c r="L139" s="213">
        <f t="shared" si="14"/>
        <v>1.0887</v>
      </c>
      <c r="M139" s="214">
        <f t="shared" si="15"/>
        <v>0.24399999999999999</v>
      </c>
    </row>
    <row r="140" spans="1:13" s="63" customFormat="1" ht="16.5" customHeight="1" x14ac:dyDescent="0.2">
      <c r="A140" s="192">
        <v>123</v>
      </c>
      <c r="B140" s="225">
        <f t="shared" si="8"/>
        <v>112.18276533058625</v>
      </c>
      <c r="C140" s="193">
        <v>500</v>
      </c>
      <c r="D140" s="212">
        <v>40620</v>
      </c>
      <c r="E140" s="104">
        <v>27110</v>
      </c>
      <c r="F140" s="96">
        <f t="shared" si="9"/>
        <v>4345.0524558169473</v>
      </c>
      <c r="G140" s="104">
        <f t="shared" si="10"/>
        <v>650.64</v>
      </c>
      <c r="H140" s="194">
        <f t="shared" si="11"/>
        <v>1688.5440500661282</v>
      </c>
      <c r="I140" s="104">
        <f t="shared" si="12"/>
        <v>99.913849116338952</v>
      </c>
      <c r="J140" s="96">
        <v>27</v>
      </c>
      <c r="K140" s="98">
        <f t="shared" si="13"/>
        <v>6811.150354999414</v>
      </c>
      <c r="L140" s="213">
        <f t="shared" si="14"/>
        <v>1.0964</v>
      </c>
      <c r="M140" s="214">
        <f t="shared" si="15"/>
        <v>0.246</v>
      </c>
    </row>
    <row r="141" spans="1:13" s="63" customFormat="1" ht="16.5" customHeight="1" x14ac:dyDescent="0.2">
      <c r="A141" s="192">
        <v>124</v>
      </c>
      <c r="B141" s="225">
        <f t="shared" si="8"/>
        <v>112.30422348407555</v>
      </c>
      <c r="C141" s="193">
        <v>500</v>
      </c>
      <c r="D141" s="212">
        <v>40620</v>
      </c>
      <c r="E141" s="104">
        <v>27110</v>
      </c>
      <c r="F141" s="96">
        <f t="shared" si="9"/>
        <v>4340.3532376421954</v>
      </c>
      <c r="G141" s="104">
        <f t="shared" si="10"/>
        <v>650.64</v>
      </c>
      <c r="H141" s="194">
        <f t="shared" si="11"/>
        <v>1686.955714323062</v>
      </c>
      <c r="I141" s="104">
        <f t="shared" si="12"/>
        <v>99.819864752843912</v>
      </c>
      <c r="J141" s="96">
        <v>27</v>
      </c>
      <c r="K141" s="98">
        <f t="shared" si="13"/>
        <v>6804.7688167181022</v>
      </c>
      <c r="L141" s="213">
        <f t="shared" si="14"/>
        <v>1.1041000000000001</v>
      </c>
      <c r="M141" s="214">
        <f t="shared" si="15"/>
        <v>0.248</v>
      </c>
    </row>
    <row r="142" spans="1:13" s="63" customFormat="1" ht="16.5" customHeight="1" x14ac:dyDescent="0.2">
      <c r="A142" s="192">
        <v>125</v>
      </c>
      <c r="B142" s="225">
        <f t="shared" si="8"/>
        <v>112.42470605953453</v>
      </c>
      <c r="C142" s="193">
        <v>500</v>
      </c>
      <c r="D142" s="212">
        <v>40620</v>
      </c>
      <c r="E142" s="104">
        <v>27110</v>
      </c>
      <c r="F142" s="96">
        <f t="shared" si="9"/>
        <v>4335.7017962037271</v>
      </c>
      <c r="G142" s="104">
        <f t="shared" si="10"/>
        <v>650.64</v>
      </c>
      <c r="H142" s="194">
        <f t="shared" si="11"/>
        <v>1685.3835271168598</v>
      </c>
      <c r="I142" s="104">
        <f t="shared" si="12"/>
        <v>99.72683592407455</v>
      </c>
      <c r="J142" s="96">
        <v>27</v>
      </c>
      <c r="K142" s="98">
        <f t="shared" si="13"/>
        <v>6798.4521592446617</v>
      </c>
      <c r="L142" s="213">
        <f t="shared" si="14"/>
        <v>1.1119000000000001</v>
      </c>
      <c r="M142" s="214">
        <f t="shared" si="15"/>
        <v>0.25</v>
      </c>
    </row>
    <row r="143" spans="1:13" s="63" customFormat="1" ht="16.5" customHeight="1" x14ac:dyDescent="0.2">
      <c r="A143" s="192">
        <v>126</v>
      </c>
      <c r="B143" s="225">
        <f t="shared" si="8"/>
        <v>112.54422860427216</v>
      </c>
      <c r="C143" s="193">
        <v>500</v>
      </c>
      <c r="D143" s="212">
        <v>40620</v>
      </c>
      <c r="E143" s="104">
        <v>27110</v>
      </c>
      <c r="F143" s="96">
        <f t="shared" si="9"/>
        <v>4331.0972587846845</v>
      </c>
      <c r="G143" s="104">
        <f t="shared" si="10"/>
        <v>650.64</v>
      </c>
      <c r="H143" s="194">
        <f t="shared" si="11"/>
        <v>1683.8271934692234</v>
      </c>
      <c r="I143" s="104">
        <f t="shared" si="12"/>
        <v>99.634745175693695</v>
      </c>
      <c r="J143" s="96">
        <v>27</v>
      </c>
      <c r="K143" s="98">
        <f t="shared" si="13"/>
        <v>6792.1991974296016</v>
      </c>
      <c r="L143" s="213">
        <f t="shared" si="14"/>
        <v>1.1195999999999999</v>
      </c>
      <c r="M143" s="214">
        <f t="shared" si="15"/>
        <v>0.252</v>
      </c>
    </row>
    <row r="144" spans="1:13" s="63" customFormat="1" ht="16.5" customHeight="1" x14ac:dyDescent="0.2">
      <c r="A144" s="192">
        <v>127</v>
      </c>
      <c r="B144" s="225">
        <f t="shared" si="8"/>
        <v>112.66280629687887</v>
      </c>
      <c r="C144" s="193">
        <v>500</v>
      </c>
      <c r="D144" s="212">
        <v>40620</v>
      </c>
      <c r="E144" s="104">
        <v>27110</v>
      </c>
      <c r="F144" s="96">
        <f t="shared" si="9"/>
        <v>4326.5387754991834</v>
      </c>
      <c r="G144" s="104">
        <f t="shared" si="10"/>
        <v>650.64</v>
      </c>
      <c r="H144" s="194">
        <f t="shared" si="11"/>
        <v>1682.286426118724</v>
      </c>
      <c r="I144" s="104">
        <f t="shared" si="12"/>
        <v>99.543575509983683</v>
      </c>
      <c r="J144" s="96">
        <v>27</v>
      </c>
      <c r="K144" s="98">
        <f t="shared" si="13"/>
        <v>6786.0087771278913</v>
      </c>
      <c r="L144" s="213">
        <f t="shared" si="14"/>
        <v>1.1273</v>
      </c>
      <c r="M144" s="214">
        <f t="shared" si="15"/>
        <v>0.254</v>
      </c>
    </row>
    <row r="145" spans="1:13" s="63" customFormat="1" ht="16.5" customHeight="1" x14ac:dyDescent="0.2">
      <c r="A145" s="192">
        <v>128</v>
      </c>
      <c r="B145" s="225">
        <f t="shared" si="8"/>
        <v>112.78045395879425</v>
      </c>
      <c r="C145" s="193">
        <v>500</v>
      </c>
      <c r="D145" s="212">
        <v>40620</v>
      </c>
      <c r="E145" s="104">
        <v>27110</v>
      </c>
      <c r="F145" s="96">
        <f t="shared" si="9"/>
        <v>4322.0255185184151</v>
      </c>
      <c r="G145" s="104">
        <f t="shared" si="10"/>
        <v>650.64</v>
      </c>
      <c r="H145" s="194">
        <f t="shared" si="11"/>
        <v>1680.7609452592242</v>
      </c>
      <c r="I145" s="104">
        <f t="shared" si="12"/>
        <v>99.453310370368314</v>
      </c>
      <c r="J145" s="96">
        <v>27</v>
      </c>
      <c r="K145" s="98">
        <f t="shared" si="13"/>
        <v>6779.8797741480075</v>
      </c>
      <c r="L145" s="213">
        <f t="shared" si="14"/>
        <v>1.1349</v>
      </c>
      <c r="M145" s="214">
        <f t="shared" si="15"/>
        <v>0.25600000000000001</v>
      </c>
    </row>
    <row r="146" spans="1:13" s="63" customFormat="1" ht="16.5" customHeight="1" x14ac:dyDescent="0.2">
      <c r="A146" s="192">
        <v>129</v>
      </c>
      <c r="B146" s="225">
        <f t="shared" si="8"/>
        <v>112.89718606542507</v>
      </c>
      <c r="C146" s="193">
        <v>500</v>
      </c>
      <c r="D146" s="212">
        <v>40620</v>
      </c>
      <c r="E146" s="104">
        <v>27110</v>
      </c>
      <c r="F146" s="96">
        <f t="shared" si="9"/>
        <v>4317.5566813288297</v>
      </c>
      <c r="G146" s="104">
        <f t="shared" si="10"/>
        <v>650.64</v>
      </c>
      <c r="H146" s="194">
        <f t="shared" si="11"/>
        <v>1679.2504782891444</v>
      </c>
      <c r="I146" s="104">
        <f t="shared" si="12"/>
        <v>99.363933626576596</v>
      </c>
      <c r="J146" s="96">
        <v>27</v>
      </c>
      <c r="K146" s="98">
        <f t="shared" si="13"/>
        <v>6773.8110932445516</v>
      </c>
      <c r="L146" s="213">
        <f t="shared" si="14"/>
        <v>1.1426000000000001</v>
      </c>
      <c r="M146" s="214">
        <f t="shared" si="15"/>
        <v>0.25800000000000001</v>
      </c>
    </row>
    <row r="147" spans="1:13" s="63" customFormat="1" ht="16.5" customHeight="1" x14ac:dyDescent="0.2">
      <c r="A147" s="195">
        <v>130</v>
      </c>
      <c r="B147" s="225">
        <f t="shared" ref="B147:B210" si="16">15*LN(A147)+40</f>
        <v>113.01301675683374</v>
      </c>
      <c r="C147" s="193">
        <v>500</v>
      </c>
      <c r="D147" s="212">
        <v>40620</v>
      </c>
      <c r="E147" s="104">
        <v>27110</v>
      </c>
      <c r="F147" s="96">
        <f t="shared" ref="F147:F210" si="17">12*(1/B147*D147)</f>
        <v>4313.1314780208731</v>
      </c>
      <c r="G147" s="104">
        <f t="shared" ref="G147:G210" si="18">12*(1/C147*E147)</f>
        <v>650.64</v>
      </c>
      <c r="H147" s="194">
        <f t="shared" ref="H147:H210" si="19">SUM(F147:G147)*33.8%</f>
        <v>1677.754759571055</v>
      </c>
      <c r="I147" s="104">
        <f t="shared" ref="I147:I210" si="20">SUM(F147:G147)*2%</f>
        <v>99.275429560417479</v>
      </c>
      <c r="J147" s="96">
        <v>27</v>
      </c>
      <c r="K147" s="98">
        <f t="shared" ref="K147:K210" si="21">SUM(F147:J147)</f>
        <v>6767.8016671523455</v>
      </c>
      <c r="L147" s="213">
        <f t="shared" ref="L147:L210" si="22">ROUND(A147/B147,4)</f>
        <v>1.1503000000000001</v>
      </c>
      <c r="M147" s="214">
        <f t="shared" ref="M147:M210" si="23">ROUND(A147/C147,4)</f>
        <v>0.26</v>
      </c>
    </row>
    <row r="148" spans="1:13" s="63" customFormat="1" ht="16.5" customHeight="1" x14ac:dyDescent="0.2">
      <c r="A148" s="192">
        <v>131</v>
      </c>
      <c r="B148" s="225">
        <f t="shared" si="16"/>
        <v>113.12795984801727</v>
      </c>
      <c r="C148" s="193">
        <v>500</v>
      </c>
      <c r="D148" s="212">
        <v>40620</v>
      </c>
      <c r="E148" s="104">
        <v>27110</v>
      </c>
      <c r="F148" s="96">
        <f t="shared" si="17"/>
        <v>4308.7491426067927</v>
      </c>
      <c r="G148" s="104">
        <f t="shared" si="18"/>
        <v>650.64</v>
      </c>
      <c r="H148" s="194">
        <f t="shared" si="19"/>
        <v>1676.2735302010958</v>
      </c>
      <c r="I148" s="104">
        <f t="shared" si="20"/>
        <v>99.187782852135868</v>
      </c>
      <c r="J148" s="96">
        <v>27</v>
      </c>
      <c r="K148" s="98">
        <f t="shared" si="21"/>
        <v>6761.8504556600246</v>
      </c>
      <c r="L148" s="213">
        <f t="shared" si="22"/>
        <v>1.1579999999999999</v>
      </c>
      <c r="M148" s="214">
        <f t="shared" si="23"/>
        <v>0.26200000000000001</v>
      </c>
    </row>
    <row r="149" spans="1:13" s="63" customFormat="1" ht="16.5" customHeight="1" x14ac:dyDescent="0.2">
      <c r="A149" s="192">
        <v>132</v>
      </c>
      <c r="B149" s="225">
        <f t="shared" si="16"/>
        <v>113.24202883879556</v>
      </c>
      <c r="C149" s="193">
        <v>500</v>
      </c>
      <c r="D149" s="212">
        <v>40620</v>
      </c>
      <c r="E149" s="104">
        <v>27110</v>
      </c>
      <c r="F149" s="96">
        <f t="shared" si="17"/>
        <v>4304.4089283660733</v>
      </c>
      <c r="G149" s="104">
        <f t="shared" si="18"/>
        <v>650.64</v>
      </c>
      <c r="H149" s="194">
        <f t="shared" si="19"/>
        <v>1674.8065377877326</v>
      </c>
      <c r="I149" s="104">
        <f t="shared" si="20"/>
        <v>99.100978567321476</v>
      </c>
      <c r="J149" s="96">
        <v>27</v>
      </c>
      <c r="K149" s="98">
        <f t="shared" si="21"/>
        <v>6755.9564447211278</v>
      </c>
      <c r="L149" s="213">
        <f t="shared" si="22"/>
        <v>1.1656</v>
      </c>
      <c r="M149" s="214">
        <f t="shared" si="23"/>
        <v>0.26400000000000001</v>
      </c>
    </row>
    <row r="150" spans="1:13" s="63" customFormat="1" ht="16.5" customHeight="1" x14ac:dyDescent="0.2">
      <c r="A150" s="192">
        <v>133</v>
      </c>
      <c r="B150" s="225">
        <f t="shared" si="16"/>
        <v>113.3552369233263</v>
      </c>
      <c r="C150" s="193">
        <v>500</v>
      </c>
      <c r="D150" s="212">
        <v>40620</v>
      </c>
      <c r="E150" s="104">
        <v>27110</v>
      </c>
      <c r="F150" s="96">
        <f t="shared" si="17"/>
        <v>4300.1101072172378</v>
      </c>
      <c r="G150" s="104">
        <f t="shared" si="18"/>
        <v>650.64</v>
      </c>
      <c r="H150" s="194">
        <f t="shared" si="19"/>
        <v>1673.3535362394264</v>
      </c>
      <c r="I150" s="104">
        <f t="shared" si="20"/>
        <v>99.015002144344763</v>
      </c>
      <c r="J150" s="96">
        <v>27</v>
      </c>
      <c r="K150" s="98">
        <f t="shared" si="21"/>
        <v>6750.11864560101</v>
      </c>
      <c r="L150" s="213">
        <f t="shared" si="22"/>
        <v>1.1733</v>
      </c>
      <c r="M150" s="214">
        <f t="shared" si="23"/>
        <v>0.26600000000000001</v>
      </c>
    </row>
    <row r="151" spans="1:13" s="63" customFormat="1" ht="16.5" customHeight="1" x14ac:dyDescent="0.2">
      <c r="A151" s="192">
        <v>134</v>
      </c>
      <c r="B151" s="225">
        <f t="shared" si="16"/>
        <v>113.46759699926366</v>
      </c>
      <c r="C151" s="193">
        <v>500</v>
      </c>
      <c r="D151" s="212">
        <v>40620</v>
      </c>
      <c r="E151" s="104">
        <v>27110</v>
      </c>
      <c r="F151" s="96">
        <f t="shared" si="17"/>
        <v>4295.8519691146994</v>
      </c>
      <c r="G151" s="104">
        <f t="shared" si="18"/>
        <v>650.64</v>
      </c>
      <c r="H151" s="194">
        <f t="shared" si="19"/>
        <v>1671.9142855607683</v>
      </c>
      <c r="I151" s="104">
        <f t="shared" si="20"/>
        <v>98.929839382293991</v>
      </c>
      <c r="J151" s="96">
        <v>27</v>
      </c>
      <c r="K151" s="98">
        <f t="shared" si="21"/>
        <v>6744.3360940577622</v>
      </c>
      <c r="L151" s="213">
        <f t="shared" si="22"/>
        <v>1.181</v>
      </c>
      <c r="M151" s="214">
        <f t="shared" si="23"/>
        <v>0.26800000000000002</v>
      </c>
    </row>
    <row r="152" spans="1:13" s="63" customFormat="1" ht="16.5" customHeight="1" x14ac:dyDescent="0.2">
      <c r="A152" s="192">
        <v>135</v>
      </c>
      <c r="B152" s="225">
        <f t="shared" si="16"/>
        <v>113.57912167657645</v>
      </c>
      <c r="C152" s="193">
        <v>500</v>
      </c>
      <c r="D152" s="212">
        <v>40620</v>
      </c>
      <c r="E152" s="104">
        <v>27110</v>
      </c>
      <c r="F152" s="96">
        <f t="shared" si="17"/>
        <v>4291.6338214695434</v>
      </c>
      <c r="G152" s="104">
        <f t="shared" si="18"/>
        <v>650.64</v>
      </c>
      <c r="H152" s="194">
        <f t="shared" si="19"/>
        <v>1670.4885516567056</v>
      </c>
      <c r="I152" s="104">
        <f t="shared" si="20"/>
        <v>98.845476429390871</v>
      </c>
      <c r="J152" s="96">
        <v>27</v>
      </c>
      <c r="K152" s="98">
        <f t="shared" si="21"/>
        <v>6738.6078495556403</v>
      </c>
      <c r="L152" s="213">
        <f t="shared" si="22"/>
        <v>1.1886000000000001</v>
      </c>
      <c r="M152" s="214">
        <f t="shared" si="23"/>
        <v>0.27</v>
      </c>
    </row>
    <row r="153" spans="1:13" s="63" customFormat="1" ht="16.5" customHeight="1" x14ac:dyDescent="0.2">
      <c r="A153" s="192">
        <v>136</v>
      </c>
      <c r="B153" s="225">
        <f t="shared" si="16"/>
        <v>113.68982328604079</v>
      </c>
      <c r="C153" s="193">
        <v>500</v>
      </c>
      <c r="D153" s="212">
        <v>40620</v>
      </c>
      <c r="E153" s="104">
        <v>27110</v>
      </c>
      <c r="F153" s="96">
        <f t="shared" si="17"/>
        <v>4287.4549885930683</v>
      </c>
      <c r="G153" s="104">
        <f t="shared" si="18"/>
        <v>650.64</v>
      </c>
      <c r="H153" s="194">
        <f t="shared" si="19"/>
        <v>1669.0761061444571</v>
      </c>
      <c r="I153" s="104">
        <f t="shared" si="20"/>
        <v>98.76189977186138</v>
      </c>
      <c r="J153" s="96">
        <v>27</v>
      </c>
      <c r="K153" s="98">
        <f t="shared" si="21"/>
        <v>6732.9329945093868</v>
      </c>
      <c r="L153" s="213">
        <f t="shared" si="22"/>
        <v>1.1961999999999999</v>
      </c>
      <c r="M153" s="214">
        <f t="shared" si="23"/>
        <v>0.27200000000000002</v>
      </c>
    </row>
    <row r="154" spans="1:13" s="63" customFormat="1" ht="16.5" customHeight="1" x14ac:dyDescent="0.2">
      <c r="A154" s="192">
        <v>137</v>
      </c>
      <c r="B154" s="225">
        <f t="shared" si="16"/>
        <v>113.79971388742187</v>
      </c>
      <c r="C154" s="193">
        <v>500</v>
      </c>
      <c r="D154" s="212">
        <v>40620</v>
      </c>
      <c r="E154" s="104">
        <v>27110</v>
      </c>
      <c r="F154" s="96">
        <f t="shared" si="17"/>
        <v>4283.3148111620694</v>
      </c>
      <c r="G154" s="104">
        <f t="shared" si="18"/>
        <v>650.64</v>
      </c>
      <c r="H154" s="194">
        <f t="shared" si="19"/>
        <v>1667.6767261727794</v>
      </c>
      <c r="I154" s="104">
        <f t="shared" si="20"/>
        <v>98.679096223241402</v>
      </c>
      <c r="J154" s="96">
        <v>27</v>
      </c>
      <c r="K154" s="98">
        <f t="shared" si="21"/>
        <v>6727.3106335580906</v>
      </c>
      <c r="L154" s="213">
        <f t="shared" si="22"/>
        <v>1.2039</v>
      </c>
      <c r="M154" s="214">
        <f t="shared" si="23"/>
        <v>0.27400000000000002</v>
      </c>
    </row>
    <row r="155" spans="1:13" s="63" customFormat="1" ht="16.5" customHeight="1" x14ac:dyDescent="0.2">
      <c r="A155" s="192">
        <v>138</v>
      </c>
      <c r="B155" s="225">
        <f t="shared" si="16"/>
        <v>113.90880527735807</v>
      </c>
      <c r="C155" s="193">
        <v>500</v>
      </c>
      <c r="D155" s="212">
        <v>40620</v>
      </c>
      <c r="E155" s="104">
        <v>27110</v>
      </c>
      <c r="F155" s="96">
        <f t="shared" si="17"/>
        <v>4279.2126457048325</v>
      </c>
      <c r="G155" s="104">
        <f t="shared" si="18"/>
        <v>650.64</v>
      </c>
      <c r="H155" s="194">
        <f t="shared" si="19"/>
        <v>1666.2901942482333</v>
      </c>
      <c r="I155" s="104">
        <f t="shared" si="20"/>
        <v>98.597052914096665</v>
      </c>
      <c r="J155" s="96">
        <v>27</v>
      </c>
      <c r="K155" s="98">
        <f t="shared" si="21"/>
        <v>6721.7398928671628</v>
      </c>
      <c r="L155" s="213">
        <f t="shared" si="22"/>
        <v>1.2115</v>
      </c>
      <c r="M155" s="214">
        <f t="shared" si="23"/>
        <v>0.27600000000000002</v>
      </c>
    </row>
    <row r="156" spans="1:13" s="63" customFormat="1" ht="16.5" customHeight="1" x14ac:dyDescent="0.2">
      <c r="A156" s="192">
        <v>139</v>
      </c>
      <c r="B156" s="225">
        <f t="shared" si="16"/>
        <v>114.01710899696037</v>
      </c>
      <c r="C156" s="193">
        <v>500</v>
      </c>
      <c r="D156" s="212">
        <v>40620</v>
      </c>
      <c r="E156" s="104">
        <v>27110</v>
      </c>
      <c r="F156" s="96">
        <f t="shared" si="17"/>
        <v>4275.1478641069107</v>
      </c>
      <c r="G156" s="104">
        <f t="shared" si="18"/>
        <v>650.64</v>
      </c>
      <c r="H156" s="194">
        <f t="shared" si="19"/>
        <v>1664.9162980681358</v>
      </c>
      <c r="I156" s="104">
        <f t="shared" si="20"/>
        <v>98.515757282138225</v>
      </c>
      <c r="J156" s="96">
        <v>27</v>
      </c>
      <c r="K156" s="98">
        <f t="shared" si="21"/>
        <v>6716.2199194571849</v>
      </c>
      <c r="L156" s="213">
        <f t="shared" si="22"/>
        <v>1.2191000000000001</v>
      </c>
      <c r="M156" s="214">
        <f t="shared" si="23"/>
        <v>0.27800000000000002</v>
      </c>
    </row>
    <row r="157" spans="1:13" s="63" customFormat="1" ht="16.5" customHeight="1" x14ac:dyDescent="0.2">
      <c r="A157" s="195">
        <v>140</v>
      </c>
      <c r="B157" s="225">
        <f t="shared" si="16"/>
        <v>114.12463633913956</v>
      </c>
      <c r="C157" s="193">
        <v>500</v>
      </c>
      <c r="D157" s="212">
        <v>40620</v>
      </c>
      <c r="E157" s="104">
        <v>27110</v>
      </c>
      <c r="F157" s="96">
        <f t="shared" si="17"/>
        <v>4271.1198531357795</v>
      </c>
      <c r="G157" s="104">
        <f t="shared" si="18"/>
        <v>650.64</v>
      </c>
      <c r="H157" s="194">
        <f t="shared" si="19"/>
        <v>1663.5548303598935</v>
      </c>
      <c r="I157" s="104">
        <f t="shared" si="20"/>
        <v>98.435197062715602</v>
      </c>
      <c r="J157" s="96">
        <v>27</v>
      </c>
      <c r="K157" s="98">
        <f t="shared" si="21"/>
        <v>6710.7498805583891</v>
      </c>
      <c r="L157" s="213">
        <f t="shared" si="22"/>
        <v>1.2266999999999999</v>
      </c>
      <c r="M157" s="214">
        <f t="shared" si="23"/>
        <v>0.28000000000000003</v>
      </c>
    </row>
    <row r="158" spans="1:13" s="63" customFormat="1" ht="16.5" customHeight="1" x14ac:dyDescent="0.2">
      <c r="A158" s="192">
        <v>141</v>
      </c>
      <c r="B158" s="225">
        <f t="shared" si="16"/>
        <v>114.23139835567252</v>
      </c>
      <c r="C158" s="193">
        <v>500</v>
      </c>
      <c r="D158" s="212">
        <v>40620</v>
      </c>
      <c r="E158" s="104">
        <v>27110</v>
      </c>
      <c r="F158" s="96">
        <f t="shared" si="17"/>
        <v>4267.1280139835098</v>
      </c>
      <c r="G158" s="104">
        <f t="shared" si="18"/>
        <v>650.64</v>
      </c>
      <c r="H158" s="194">
        <f t="shared" si="19"/>
        <v>1662.2055887264262</v>
      </c>
      <c r="I158" s="104">
        <f t="shared" si="20"/>
        <v>98.355360279670208</v>
      </c>
      <c r="J158" s="96">
        <v>27</v>
      </c>
      <c r="K158" s="98">
        <f t="shared" si="21"/>
        <v>6705.3289629896062</v>
      </c>
      <c r="L158" s="213">
        <f t="shared" si="22"/>
        <v>1.2343</v>
      </c>
      <c r="M158" s="214">
        <f t="shared" si="23"/>
        <v>0.28199999999999997</v>
      </c>
    </row>
    <row r="159" spans="1:13" s="63" customFormat="1" ht="16.5" customHeight="1" x14ac:dyDescent="0.2">
      <c r="A159" s="192">
        <v>142</v>
      </c>
      <c r="B159" s="225">
        <f t="shared" si="16"/>
        <v>114.33740586401892</v>
      </c>
      <c r="C159" s="193">
        <v>500</v>
      </c>
      <c r="D159" s="212">
        <v>40620</v>
      </c>
      <c r="E159" s="104">
        <v>27110</v>
      </c>
      <c r="F159" s="96">
        <f t="shared" si="17"/>
        <v>4263.1717618266648</v>
      </c>
      <c r="G159" s="104">
        <f t="shared" si="18"/>
        <v>650.64</v>
      </c>
      <c r="H159" s="194">
        <f t="shared" si="19"/>
        <v>1660.8683754974127</v>
      </c>
      <c r="I159" s="104">
        <f t="shared" si="20"/>
        <v>98.27623523653331</v>
      </c>
      <c r="J159" s="96">
        <v>27</v>
      </c>
      <c r="K159" s="98">
        <f t="shared" si="21"/>
        <v>6699.9563725606113</v>
      </c>
      <c r="L159" s="213">
        <f t="shared" si="22"/>
        <v>1.2419</v>
      </c>
      <c r="M159" s="214">
        <f t="shared" si="23"/>
        <v>0.28399999999999997</v>
      </c>
    </row>
    <row r="160" spans="1:13" s="63" customFormat="1" ht="16.5" customHeight="1" x14ac:dyDescent="0.2">
      <c r="A160" s="192">
        <v>143</v>
      </c>
      <c r="B160" s="225">
        <f t="shared" si="16"/>
        <v>114.4426694538986</v>
      </c>
      <c r="C160" s="193">
        <v>500</v>
      </c>
      <c r="D160" s="212">
        <v>40620</v>
      </c>
      <c r="E160" s="104">
        <v>27110</v>
      </c>
      <c r="F160" s="96">
        <f t="shared" si="17"/>
        <v>4259.2505254026546</v>
      </c>
      <c r="G160" s="104">
        <f t="shared" si="18"/>
        <v>650.64</v>
      </c>
      <c r="H160" s="194">
        <f t="shared" si="19"/>
        <v>1659.5429975860973</v>
      </c>
      <c r="I160" s="104">
        <f t="shared" si="20"/>
        <v>98.197810508053095</v>
      </c>
      <c r="J160" s="96">
        <v>27</v>
      </c>
      <c r="K160" s="98">
        <f t="shared" si="21"/>
        <v>6694.6313334968054</v>
      </c>
      <c r="L160" s="213">
        <f t="shared" si="22"/>
        <v>1.2495000000000001</v>
      </c>
      <c r="M160" s="214">
        <f t="shared" si="23"/>
        <v>0.28599999999999998</v>
      </c>
    </row>
    <row r="161" spans="1:13" s="63" customFormat="1" ht="16.5" customHeight="1" x14ac:dyDescent="0.2">
      <c r="A161" s="192">
        <v>144</v>
      </c>
      <c r="B161" s="225">
        <f t="shared" si="16"/>
        <v>114.54719949364001</v>
      </c>
      <c r="C161" s="193">
        <v>500</v>
      </c>
      <c r="D161" s="212">
        <v>40620</v>
      </c>
      <c r="E161" s="104">
        <v>27110</v>
      </c>
      <c r="F161" s="96">
        <f t="shared" si="17"/>
        <v>4255.3637466018026</v>
      </c>
      <c r="G161" s="104">
        <f t="shared" si="18"/>
        <v>650.64</v>
      </c>
      <c r="H161" s="194">
        <f t="shared" si="19"/>
        <v>1658.2292663514093</v>
      </c>
      <c r="I161" s="104">
        <f t="shared" si="20"/>
        <v>98.120074932036061</v>
      </c>
      <c r="J161" s="96">
        <v>27</v>
      </c>
      <c r="K161" s="98">
        <f t="shared" si="21"/>
        <v>6689.353087885248</v>
      </c>
      <c r="L161" s="213">
        <f t="shared" si="22"/>
        <v>1.2571000000000001</v>
      </c>
      <c r="M161" s="214">
        <f t="shared" si="23"/>
        <v>0.28799999999999998</v>
      </c>
    </row>
    <row r="162" spans="1:13" s="63" customFormat="1" ht="16.5" customHeight="1" x14ac:dyDescent="0.2">
      <c r="A162" s="192">
        <v>145</v>
      </c>
      <c r="B162" s="225">
        <f t="shared" si="16"/>
        <v>114.65100613630861</v>
      </c>
      <c r="C162" s="193">
        <v>500</v>
      </c>
      <c r="D162" s="212">
        <v>40620</v>
      </c>
      <c r="E162" s="104">
        <v>27110</v>
      </c>
      <c r="F162" s="96">
        <f t="shared" si="17"/>
        <v>4251.510880074462</v>
      </c>
      <c r="G162" s="104">
        <f t="shared" si="18"/>
        <v>650.64</v>
      </c>
      <c r="H162" s="194">
        <f t="shared" si="19"/>
        <v>1656.9269974651681</v>
      </c>
      <c r="I162" s="104">
        <f t="shared" si="20"/>
        <v>98.043017601489254</v>
      </c>
      <c r="J162" s="96">
        <v>27</v>
      </c>
      <c r="K162" s="98">
        <f t="shared" si="21"/>
        <v>6684.120895141119</v>
      </c>
      <c r="L162" s="213">
        <f t="shared" si="22"/>
        <v>1.2646999999999999</v>
      </c>
      <c r="M162" s="214">
        <f t="shared" si="23"/>
        <v>0.28999999999999998</v>
      </c>
    </row>
    <row r="163" spans="1:13" s="63" customFormat="1" ht="16.5" customHeight="1" x14ac:dyDescent="0.2">
      <c r="A163" s="192">
        <v>146</v>
      </c>
      <c r="B163" s="225">
        <f t="shared" si="16"/>
        <v>114.75409932562505</v>
      </c>
      <c r="C163" s="193">
        <v>500</v>
      </c>
      <c r="D163" s="212">
        <v>40620</v>
      </c>
      <c r="E163" s="104">
        <v>27110</v>
      </c>
      <c r="F163" s="96">
        <f t="shared" si="17"/>
        <v>4247.6913928525137</v>
      </c>
      <c r="G163" s="104">
        <f t="shared" si="18"/>
        <v>650.64</v>
      </c>
      <c r="H163" s="194">
        <f t="shared" si="19"/>
        <v>1655.6360107841497</v>
      </c>
      <c r="I163" s="104">
        <f t="shared" si="20"/>
        <v>97.966627857050284</v>
      </c>
      <c r="J163" s="96">
        <v>27</v>
      </c>
      <c r="K163" s="98">
        <f t="shared" si="21"/>
        <v>6678.9340314937135</v>
      </c>
      <c r="L163" s="213">
        <f t="shared" si="22"/>
        <v>1.2723</v>
      </c>
      <c r="M163" s="214">
        <f t="shared" si="23"/>
        <v>0.29199999999999998</v>
      </c>
    </row>
    <row r="164" spans="1:13" s="63" customFormat="1" ht="16.5" customHeight="1" x14ac:dyDescent="0.2">
      <c r="A164" s="192">
        <v>147</v>
      </c>
      <c r="B164" s="225">
        <f t="shared" si="16"/>
        <v>114.85648880168104</v>
      </c>
      <c r="C164" s="193">
        <v>500</v>
      </c>
      <c r="D164" s="212">
        <v>40620</v>
      </c>
      <c r="E164" s="104">
        <v>27110</v>
      </c>
      <c r="F164" s="96">
        <f t="shared" si="17"/>
        <v>4243.9047639846176</v>
      </c>
      <c r="G164" s="104">
        <f t="shared" si="18"/>
        <v>650.64</v>
      </c>
      <c r="H164" s="194">
        <f t="shared" si="19"/>
        <v>1654.3561302268006</v>
      </c>
      <c r="I164" s="104">
        <f t="shared" si="20"/>
        <v>97.890895279692359</v>
      </c>
      <c r="J164" s="96">
        <v>27</v>
      </c>
      <c r="K164" s="98">
        <f t="shared" si="21"/>
        <v>6673.7917894911116</v>
      </c>
      <c r="L164" s="213">
        <f t="shared" si="22"/>
        <v>1.2799</v>
      </c>
      <c r="M164" s="214">
        <f t="shared" si="23"/>
        <v>0.29399999999999998</v>
      </c>
    </row>
    <row r="165" spans="1:13" s="63" customFormat="1" ht="16.5" customHeight="1" x14ac:dyDescent="0.2">
      <c r="A165" s="192">
        <v>148</v>
      </c>
      <c r="B165" s="225">
        <f t="shared" si="16"/>
        <v>114.95818410646172</v>
      </c>
      <c r="C165" s="193">
        <v>500</v>
      </c>
      <c r="D165" s="212">
        <v>40620</v>
      </c>
      <c r="E165" s="104">
        <v>27110</v>
      </c>
      <c r="F165" s="96">
        <f t="shared" si="17"/>
        <v>4240.1504841846345</v>
      </c>
      <c r="G165" s="104">
        <f t="shared" si="18"/>
        <v>650.64</v>
      </c>
      <c r="H165" s="194">
        <f t="shared" si="19"/>
        <v>1653.0871836544063</v>
      </c>
      <c r="I165" s="104">
        <f t="shared" si="20"/>
        <v>97.815809683692692</v>
      </c>
      <c r="J165" s="96">
        <v>27</v>
      </c>
      <c r="K165" s="98">
        <f t="shared" si="21"/>
        <v>6668.6934775227337</v>
      </c>
      <c r="L165" s="213">
        <f t="shared" si="22"/>
        <v>1.2874000000000001</v>
      </c>
      <c r="M165" s="214">
        <f t="shared" si="23"/>
        <v>0.29599999999999999</v>
      </c>
    </row>
    <row r="166" spans="1:13" s="63" customFormat="1" ht="16.5" customHeight="1" x14ac:dyDescent="0.2">
      <c r="A166" s="192">
        <v>149</v>
      </c>
      <c r="B166" s="225">
        <f t="shared" si="16"/>
        <v>115.05919458918189</v>
      </c>
      <c r="C166" s="193">
        <v>500</v>
      </c>
      <c r="D166" s="212">
        <v>40620</v>
      </c>
      <c r="E166" s="104">
        <v>27110</v>
      </c>
      <c r="F166" s="96">
        <f t="shared" si="17"/>
        <v>4236.4280554926654</v>
      </c>
      <c r="G166" s="104">
        <f t="shared" si="18"/>
        <v>650.64</v>
      </c>
      <c r="H166" s="194">
        <f t="shared" si="19"/>
        <v>1651.8290027565208</v>
      </c>
      <c r="I166" s="104">
        <f t="shared" si="20"/>
        <v>97.741361109853315</v>
      </c>
      <c r="J166" s="96">
        <v>27</v>
      </c>
      <c r="K166" s="98">
        <f t="shared" si="21"/>
        <v>6663.6384193590402</v>
      </c>
      <c r="L166" s="213">
        <f t="shared" si="22"/>
        <v>1.2949999999999999</v>
      </c>
      <c r="M166" s="214">
        <f t="shared" si="23"/>
        <v>0.29799999999999999</v>
      </c>
    </row>
    <row r="167" spans="1:13" s="63" customFormat="1" ht="16.5" customHeight="1" x14ac:dyDescent="0.2">
      <c r="A167" s="195">
        <v>150</v>
      </c>
      <c r="B167" s="225">
        <f t="shared" si="16"/>
        <v>115.15952941144383</v>
      </c>
      <c r="C167" s="193">
        <v>500</v>
      </c>
      <c r="D167" s="212">
        <v>40620</v>
      </c>
      <c r="E167" s="104">
        <v>27110</v>
      </c>
      <c r="F167" s="96">
        <f t="shared" si="17"/>
        <v>4232.7369909481522</v>
      </c>
      <c r="G167" s="104">
        <f t="shared" si="18"/>
        <v>650.64</v>
      </c>
      <c r="H167" s="194">
        <f t="shared" si="19"/>
        <v>1650.5814229404755</v>
      </c>
      <c r="I167" s="104">
        <f t="shared" si="20"/>
        <v>97.66753981896305</v>
      </c>
      <c r="J167" s="96">
        <v>27</v>
      </c>
      <c r="K167" s="98">
        <f t="shared" si="21"/>
        <v>6658.6259537075903</v>
      </c>
      <c r="L167" s="213">
        <f t="shared" si="22"/>
        <v>1.3025</v>
      </c>
      <c r="M167" s="214">
        <f t="shared" si="23"/>
        <v>0.3</v>
      </c>
    </row>
    <row r="168" spans="1:13" s="63" customFormat="1" ht="16.5" customHeight="1" x14ac:dyDescent="0.2">
      <c r="A168" s="192">
        <v>151</v>
      </c>
      <c r="B168" s="225">
        <f t="shared" si="16"/>
        <v>115.25919755222387</v>
      </c>
      <c r="C168" s="193">
        <v>500</v>
      </c>
      <c r="D168" s="212">
        <v>40620</v>
      </c>
      <c r="E168" s="104">
        <v>27110</v>
      </c>
      <c r="F168" s="96">
        <f t="shared" si="17"/>
        <v>4229.0768142745501</v>
      </c>
      <c r="G168" s="104">
        <f t="shared" si="18"/>
        <v>650.64</v>
      </c>
      <c r="H168" s="194">
        <f t="shared" si="19"/>
        <v>1649.3442832247979</v>
      </c>
      <c r="I168" s="104">
        <f t="shared" si="20"/>
        <v>97.594336285491011</v>
      </c>
      <c r="J168" s="96">
        <v>27</v>
      </c>
      <c r="K168" s="98">
        <f t="shared" si="21"/>
        <v>6653.6554337848402</v>
      </c>
      <c r="L168" s="213">
        <f t="shared" si="22"/>
        <v>1.3101</v>
      </c>
      <c r="M168" s="214">
        <f t="shared" si="23"/>
        <v>0.30199999999999999</v>
      </c>
    </row>
    <row r="169" spans="1:13" s="63" customFormat="1" ht="16.5" customHeight="1" x14ac:dyDescent="0.2">
      <c r="A169" s="192">
        <v>152</v>
      </c>
      <c r="B169" s="225">
        <f t="shared" si="16"/>
        <v>115.35820781269415</v>
      </c>
      <c r="C169" s="193">
        <v>500</v>
      </c>
      <c r="D169" s="212">
        <v>40620</v>
      </c>
      <c r="E169" s="104">
        <v>27110</v>
      </c>
      <c r="F169" s="96">
        <f t="shared" si="17"/>
        <v>4225.4470595750845</v>
      </c>
      <c r="G169" s="104">
        <f t="shared" si="18"/>
        <v>650.64</v>
      </c>
      <c r="H169" s="194">
        <f t="shared" si="19"/>
        <v>1648.1174261363785</v>
      </c>
      <c r="I169" s="104">
        <f t="shared" si="20"/>
        <v>97.521741191501704</v>
      </c>
      <c r="J169" s="96">
        <v>27</v>
      </c>
      <c r="K169" s="98">
        <f t="shared" si="21"/>
        <v>6648.7262269029652</v>
      </c>
      <c r="L169" s="213">
        <f t="shared" si="22"/>
        <v>1.3176000000000001</v>
      </c>
      <c r="M169" s="214">
        <f t="shared" si="23"/>
        <v>0.30399999999999999</v>
      </c>
    </row>
    <row r="170" spans="1:13" s="63" customFormat="1" ht="16.5" customHeight="1" x14ac:dyDescent="0.2">
      <c r="A170" s="192">
        <v>153</v>
      </c>
      <c r="B170" s="225">
        <f t="shared" si="16"/>
        <v>115.45656882088653</v>
      </c>
      <c r="C170" s="193">
        <v>500</v>
      </c>
      <c r="D170" s="212">
        <v>40620</v>
      </c>
      <c r="E170" s="104">
        <v>27110</v>
      </c>
      <c r="F170" s="96">
        <f t="shared" si="17"/>
        <v>4221.8472710391188</v>
      </c>
      <c r="G170" s="104">
        <f t="shared" si="18"/>
        <v>650.64</v>
      </c>
      <c r="H170" s="194">
        <f t="shared" si="19"/>
        <v>1646.9006976112221</v>
      </c>
      <c r="I170" s="104">
        <f t="shared" si="20"/>
        <v>97.449745420782392</v>
      </c>
      <c r="J170" s="96">
        <v>27</v>
      </c>
      <c r="K170" s="98">
        <f t="shared" si="21"/>
        <v>6643.8377140711236</v>
      </c>
      <c r="L170" s="213">
        <f t="shared" si="22"/>
        <v>1.3251999999999999</v>
      </c>
      <c r="M170" s="214">
        <f t="shared" si="23"/>
        <v>0.30599999999999999</v>
      </c>
    </row>
    <row r="171" spans="1:13" s="63" customFormat="1" ht="16.5" customHeight="1" x14ac:dyDescent="0.2">
      <c r="A171" s="192">
        <v>154</v>
      </c>
      <c r="B171" s="225">
        <f t="shared" si="16"/>
        <v>115.55428903620444</v>
      </c>
      <c r="C171" s="193">
        <v>500</v>
      </c>
      <c r="D171" s="212">
        <v>40620</v>
      </c>
      <c r="E171" s="104">
        <v>27110</v>
      </c>
      <c r="F171" s="96">
        <f t="shared" si="17"/>
        <v>4218.2770026587214</v>
      </c>
      <c r="G171" s="104">
        <f t="shared" si="18"/>
        <v>650.64</v>
      </c>
      <c r="H171" s="194">
        <f t="shared" si="19"/>
        <v>1645.6939468986477</v>
      </c>
      <c r="I171" s="104">
        <f t="shared" si="20"/>
        <v>97.378340053174441</v>
      </c>
      <c r="J171" s="96">
        <v>27</v>
      </c>
      <c r="K171" s="98">
        <f t="shared" si="21"/>
        <v>6638.9892896105439</v>
      </c>
      <c r="L171" s="213">
        <f t="shared" si="22"/>
        <v>1.3327</v>
      </c>
      <c r="M171" s="214">
        <f t="shared" si="23"/>
        <v>0.308</v>
      </c>
    </row>
    <row r="172" spans="1:13" s="63" customFormat="1" ht="16.5" customHeight="1" x14ac:dyDescent="0.2">
      <c r="A172" s="192">
        <v>155</v>
      </c>
      <c r="B172" s="225">
        <f t="shared" si="16"/>
        <v>115.6513767537887</v>
      </c>
      <c r="C172" s="193">
        <v>500</v>
      </c>
      <c r="D172" s="212">
        <v>40620</v>
      </c>
      <c r="E172" s="104">
        <v>27110</v>
      </c>
      <c r="F172" s="96">
        <f t="shared" si="17"/>
        <v>4214.7358179549874</v>
      </c>
      <c r="G172" s="104">
        <f t="shared" si="18"/>
        <v>650.64</v>
      </c>
      <c r="H172" s="194">
        <f t="shared" si="19"/>
        <v>1644.4970264687856</v>
      </c>
      <c r="I172" s="104">
        <f t="shared" si="20"/>
        <v>97.307516359099751</v>
      </c>
      <c r="J172" s="96">
        <v>27</v>
      </c>
      <c r="K172" s="98">
        <f t="shared" si="21"/>
        <v>6634.1803607828733</v>
      </c>
      <c r="L172" s="213">
        <f t="shared" si="22"/>
        <v>1.3402000000000001</v>
      </c>
      <c r="M172" s="214">
        <f t="shared" si="23"/>
        <v>0.31</v>
      </c>
    </row>
    <row r="173" spans="1:13" s="63" customFormat="1" ht="16.5" customHeight="1" x14ac:dyDescent="0.2">
      <c r="A173" s="192">
        <v>156</v>
      </c>
      <c r="B173" s="225">
        <f t="shared" si="16"/>
        <v>115.74784010874306</v>
      </c>
      <c r="C173" s="193">
        <v>500</v>
      </c>
      <c r="D173" s="212">
        <v>40620</v>
      </c>
      <c r="E173" s="104">
        <v>27110</v>
      </c>
      <c r="F173" s="96">
        <f t="shared" si="17"/>
        <v>4211.2232897137319</v>
      </c>
      <c r="G173" s="104">
        <f t="shared" si="18"/>
        <v>650.64</v>
      </c>
      <c r="H173" s="194">
        <f t="shared" si="19"/>
        <v>1643.3097919232414</v>
      </c>
      <c r="I173" s="104">
        <f t="shared" si="20"/>
        <v>97.237265794274649</v>
      </c>
      <c r="J173" s="96">
        <v>27</v>
      </c>
      <c r="K173" s="98">
        <f t="shared" si="21"/>
        <v>6629.4103474312478</v>
      </c>
      <c r="L173" s="213">
        <f t="shared" si="22"/>
        <v>1.3478000000000001</v>
      </c>
      <c r="M173" s="214">
        <f t="shared" si="23"/>
        <v>0.312</v>
      </c>
    </row>
    <row r="174" spans="1:13" s="63" customFormat="1" ht="16.5" customHeight="1" x14ac:dyDescent="0.2">
      <c r="A174" s="192">
        <v>157</v>
      </c>
      <c r="B174" s="225">
        <f t="shared" si="16"/>
        <v>115.84368708022461</v>
      </c>
      <c r="C174" s="193">
        <v>500</v>
      </c>
      <c r="D174" s="212">
        <v>40620</v>
      </c>
      <c r="E174" s="104">
        <v>27110</v>
      </c>
      <c r="F174" s="96">
        <f t="shared" si="17"/>
        <v>4207.7389997301771</v>
      </c>
      <c r="G174" s="104">
        <f t="shared" si="18"/>
        <v>650.64</v>
      </c>
      <c r="H174" s="194">
        <f t="shared" si="19"/>
        <v>1642.1321019087998</v>
      </c>
      <c r="I174" s="104">
        <f t="shared" si="20"/>
        <v>97.167579994603557</v>
      </c>
      <c r="J174" s="96">
        <v>27</v>
      </c>
      <c r="K174" s="98">
        <f t="shared" si="21"/>
        <v>6624.6786816335807</v>
      </c>
      <c r="L174" s="213">
        <f t="shared" si="22"/>
        <v>1.3552999999999999</v>
      </c>
      <c r="M174" s="214">
        <f t="shared" si="23"/>
        <v>0.314</v>
      </c>
    </row>
    <row r="175" spans="1:13" s="63" customFormat="1" ht="16.5" customHeight="1" x14ac:dyDescent="0.2">
      <c r="A175" s="192">
        <v>158</v>
      </c>
      <c r="B175" s="225">
        <f t="shared" si="16"/>
        <v>115.9389254954045</v>
      </c>
      <c r="C175" s="193">
        <v>500</v>
      </c>
      <c r="D175" s="212">
        <v>40620</v>
      </c>
      <c r="E175" s="104">
        <v>27110</v>
      </c>
      <c r="F175" s="96">
        <f t="shared" si="17"/>
        <v>4204.28253856226</v>
      </c>
      <c r="G175" s="104">
        <f t="shared" si="18"/>
        <v>650.64</v>
      </c>
      <c r="H175" s="194">
        <f t="shared" si="19"/>
        <v>1640.9638180340439</v>
      </c>
      <c r="I175" s="104">
        <f t="shared" si="20"/>
        <v>97.098450771245211</v>
      </c>
      <c r="J175" s="96">
        <v>27</v>
      </c>
      <c r="K175" s="98">
        <f t="shared" si="21"/>
        <v>6619.9848073675494</v>
      </c>
      <c r="L175" s="213">
        <f t="shared" si="22"/>
        <v>1.3628</v>
      </c>
      <c r="M175" s="214">
        <f t="shared" si="23"/>
        <v>0.316</v>
      </c>
    </row>
    <row r="176" spans="1:13" s="63" customFormat="1" ht="16.5" customHeight="1" x14ac:dyDescent="0.2">
      <c r="A176" s="192">
        <v>159</v>
      </c>
      <c r="B176" s="225">
        <f t="shared" si="16"/>
        <v>116.03356303330347</v>
      </c>
      <c r="C176" s="193">
        <v>500</v>
      </c>
      <c r="D176" s="212">
        <v>40620</v>
      </c>
      <c r="E176" s="104">
        <v>27110</v>
      </c>
      <c r="F176" s="96">
        <f t="shared" si="17"/>
        <v>4200.8535052922316</v>
      </c>
      <c r="G176" s="104">
        <f t="shared" si="18"/>
        <v>650.64</v>
      </c>
      <c r="H176" s="194">
        <f t="shared" si="19"/>
        <v>1639.8048047887742</v>
      </c>
      <c r="I176" s="104">
        <f t="shared" si="20"/>
        <v>97.029870105844637</v>
      </c>
      <c r="J176" s="96">
        <v>27</v>
      </c>
      <c r="K176" s="98">
        <f t="shared" si="21"/>
        <v>6615.3281801868507</v>
      </c>
      <c r="L176" s="213">
        <f t="shared" si="22"/>
        <v>1.3703000000000001</v>
      </c>
      <c r="M176" s="214">
        <f t="shared" si="23"/>
        <v>0.318</v>
      </c>
    </row>
    <row r="177" spans="1:13" s="63" customFormat="1" ht="16.5" customHeight="1" x14ac:dyDescent="0.2">
      <c r="A177" s="195">
        <v>160</v>
      </c>
      <c r="B177" s="225">
        <f t="shared" si="16"/>
        <v>116.1276072285074</v>
      </c>
      <c r="C177" s="193">
        <v>500</v>
      </c>
      <c r="D177" s="212">
        <v>40620</v>
      </c>
      <c r="E177" s="104">
        <v>27110</v>
      </c>
      <c r="F177" s="96">
        <f t="shared" si="17"/>
        <v>4197.451507296204</v>
      </c>
      <c r="G177" s="104">
        <f t="shared" si="18"/>
        <v>650.64</v>
      </c>
      <c r="H177" s="194">
        <f t="shared" si="19"/>
        <v>1638.654929466117</v>
      </c>
      <c r="I177" s="104">
        <f t="shared" si="20"/>
        <v>96.961830145924083</v>
      </c>
      <c r="J177" s="96">
        <v>27</v>
      </c>
      <c r="K177" s="98">
        <f t="shared" si="21"/>
        <v>6610.7082669082456</v>
      </c>
      <c r="L177" s="213">
        <f t="shared" si="22"/>
        <v>1.3777999999999999</v>
      </c>
      <c r="M177" s="214">
        <f t="shared" si="23"/>
        <v>0.32</v>
      </c>
    </row>
    <row r="178" spans="1:13" s="63" customFormat="1" ht="16.5" customHeight="1" x14ac:dyDescent="0.2">
      <c r="A178" s="192">
        <v>161</v>
      </c>
      <c r="B178" s="225">
        <f t="shared" si="16"/>
        <v>116.22106547476695</v>
      </c>
      <c r="C178" s="193">
        <v>500</v>
      </c>
      <c r="D178" s="212">
        <v>40620</v>
      </c>
      <c r="E178" s="104">
        <v>27110</v>
      </c>
      <c r="F178" s="96">
        <f t="shared" si="17"/>
        <v>4194.0761600213464</v>
      </c>
      <c r="G178" s="104">
        <f t="shared" si="18"/>
        <v>650.64</v>
      </c>
      <c r="H178" s="194">
        <f t="shared" si="19"/>
        <v>1637.5140620872151</v>
      </c>
      <c r="I178" s="104">
        <f t="shared" si="20"/>
        <v>96.894323200426939</v>
      </c>
      <c r="J178" s="96">
        <v>27</v>
      </c>
      <c r="K178" s="98">
        <f t="shared" si="21"/>
        <v>6606.1245453089887</v>
      </c>
      <c r="L178" s="213">
        <f t="shared" si="22"/>
        <v>1.3853</v>
      </c>
      <c r="M178" s="214">
        <f t="shared" si="23"/>
        <v>0.32200000000000001</v>
      </c>
    </row>
    <row r="179" spans="1:13" s="63" customFormat="1" ht="16.5" customHeight="1" x14ac:dyDescent="0.2">
      <c r="A179" s="192">
        <v>162</v>
      </c>
      <c r="B179" s="225">
        <f t="shared" si="16"/>
        <v>116.31394502848576</v>
      </c>
      <c r="C179" s="193">
        <v>500</v>
      </c>
      <c r="D179" s="212">
        <v>40620</v>
      </c>
      <c r="E179" s="104">
        <v>27110</v>
      </c>
      <c r="F179" s="96">
        <f t="shared" si="17"/>
        <v>4190.7270867704119</v>
      </c>
      <c r="G179" s="104">
        <f t="shared" si="18"/>
        <v>650.64</v>
      </c>
      <c r="H179" s="194">
        <f t="shared" si="19"/>
        <v>1636.3820753283992</v>
      </c>
      <c r="I179" s="104">
        <f t="shared" si="20"/>
        <v>96.827341735408254</v>
      </c>
      <c r="J179" s="96">
        <v>27</v>
      </c>
      <c r="K179" s="98">
        <f t="shared" si="21"/>
        <v>6601.5765038342197</v>
      </c>
      <c r="L179" s="213">
        <f t="shared" si="22"/>
        <v>1.3928</v>
      </c>
      <c r="M179" s="214">
        <f t="shared" si="23"/>
        <v>0.32400000000000001</v>
      </c>
    </row>
    <row r="180" spans="1:13" s="63" customFormat="1" ht="16.5" customHeight="1" x14ac:dyDescent="0.2">
      <c r="A180" s="192">
        <v>163</v>
      </c>
      <c r="B180" s="225">
        <f t="shared" si="16"/>
        <v>116.40625301210143</v>
      </c>
      <c r="C180" s="193">
        <v>500</v>
      </c>
      <c r="D180" s="212">
        <v>40620</v>
      </c>
      <c r="E180" s="104">
        <v>27110</v>
      </c>
      <c r="F180" s="96">
        <f t="shared" si="17"/>
        <v>4187.4039184933335</v>
      </c>
      <c r="G180" s="104">
        <f t="shared" si="18"/>
        <v>650.64</v>
      </c>
      <c r="H180" s="194">
        <f t="shared" si="19"/>
        <v>1635.2588444507467</v>
      </c>
      <c r="I180" s="104">
        <f t="shared" si="20"/>
        <v>96.760878369866674</v>
      </c>
      <c r="J180" s="96">
        <v>27</v>
      </c>
      <c r="K180" s="98">
        <f t="shared" si="21"/>
        <v>6597.0636413139473</v>
      </c>
      <c r="L180" s="213">
        <f t="shared" si="22"/>
        <v>1.4003000000000001</v>
      </c>
      <c r="M180" s="214">
        <f t="shared" si="23"/>
        <v>0.32600000000000001</v>
      </c>
    </row>
    <row r="181" spans="1:13" s="63" customFormat="1" ht="16.5" customHeight="1" x14ac:dyDescent="0.2">
      <c r="A181" s="192">
        <v>164</v>
      </c>
      <c r="B181" s="225">
        <f t="shared" si="16"/>
        <v>116.49799641736298</v>
      </c>
      <c r="C181" s="193">
        <v>500</v>
      </c>
      <c r="D181" s="212">
        <v>40620</v>
      </c>
      <c r="E181" s="104">
        <v>27110</v>
      </c>
      <c r="F181" s="96">
        <f t="shared" si="17"/>
        <v>4184.1062935855898</v>
      </c>
      <c r="G181" s="104">
        <f t="shared" si="18"/>
        <v>650.64</v>
      </c>
      <c r="H181" s="194">
        <f t="shared" si="19"/>
        <v>1634.1442472319293</v>
      </c>
      <c r="I181" s="104">
        <f t="shared" si="20"/>
        <v>96.694925871711803</v>
      </c>
      <c r="J181" s="96">
        <v>27</v>
      </c>
      <c r="K181" s="98">
        <f t="shared" si="21"/>
        <v>6592.5854666892319</v>
      </c>
      <c r="L181" s="213">
        <f t="shared" si="22"/>
        <v>1.4077</v>
      </c>
      <c r="M181" s="214">
        <f t="shared" si="23"/>
        <v>0.32800000000000001</v>
      </c>
    </row>
    <row r="182" spans="1:13" s="63" customFormat="1" ht="16.5" customHeight="1" x14ac:dyDescent="0.2">
      <c r="A182" s="192">
        <v>165</v>
      </c>
      <c r="B182" s="225">
        <f t="shared" si="16"/>
        <v>116.58918210850871</v>
      </c>
      <c r="C182" s="193">
        <v>500</v>
      </c>
      <c r="D182" s="212">
        <v>40620</v>
      </c>
      <c r="E182" s="104">
        <v>27110</v>
      </c>
      <c r="F182" s="96">
        <f t="shared" si="17"/>
        <v>4180.833857693101</v>
      </c>
      <c r="G182" s="104">
        <f t="shared" si="18"/>
        <v>650.64</v>
      </c>
      <c r="H182" s="194">
        <f t="shared" si="19"/>
        <v>1633.038163900268</v>
      </c>
      <c r="I182" s="104">
        <f t="shared" si="20"/>
        <v>96.629477153862027</v>
      </c>
      <c r="J182" s="96">
        <v>27</v>
      </c>
      <c r="K182" s="98">
        <f t="shared" si="21"/>
        <v>6588.1414987472317</v>
      </c>
      <c r="L182" s="213">
        <f t="shared" si="22"/>
        <v>1.4152</v>
      </c>
      <c r="M182" s="214">
        <f t="shared" si="23"/>
        <v>0.33</v>
      </c>
    </row>
    <row r="183" spans="1:13" s="63" customFormat="1" ht="16.5" customHeight="1" x14ac:dyDescent="0.2">
      <c r="A183" s="192">
        <v>166</v>
      </c>
      <c r="B183" s="225">
        <f t="shared" si="16"/>
        <v>116.67981682534815</v>
      </c>
      <c r="C183" s="193">
        <v>500</v>
      </c>
      <c r="D183" s="212">
        <v>40620</v>
      </c>
      <c r="E183" s="104">
        <v>27110</v>
      </c>
      <c r="F183" s="96">
        <f t="shared" si="17"/>
        <v>4177.5862635233916</v>
      </c>
      <c r="G183" s="104">
        <f t="shared" si="18"/>
        <v>650.64</v>
      </c>
      <c r="H183" s="194">
        <f t="shared" si="19"/>
        <v>1631.9404770709064</v>
      </c>
      <c r="I183" s="104">
        <f t="shared" si="20"/>
        <v>96.56452527046784</v>
      </c>
      <c r="J183" s="96">
        <v>27</v>
      </c>
      <c r="K183" s="98">
        <f t="shared" si="21"/>
        <v>6583.7312658647661</v>
      </c>
      <c r="L183" s="213">
        <f t="shared" si="22"/>
        <v>1.4227000000000001</v>
      </c>
      <c r="M183" s="214">
        <f t="shared" si="23"/>
        <v>0.33200000000000002</v>
      </c>
    </row>
    <row r="184" spans="1:13" s="63" customFormat="1" ht="16.5" customHeight="1" x14ac:dyDescent="0.2">
      <c r="A184" s="192">
        <v>167</v>
      </c>
      <c r="B184" s="225">
        <f t="shared" si="16"/>
        <v>116.76990718625133</v>
      </c>
      <c r="C184" s="193">
        <v>500</v>
      </c>
      <c r="D184" s="212">
        <v>40620</v>
      </c>
      <c r="E184" s="104">
        <v>27110</v>
      </c>
      <c r="F184" s="96">
        <f t="shared" si="17"/>
        <v>4174.3631706627921</v>
      </c>
      <c r="G184" s="104">
        <f t="shared" si="18"/>
        <v>650.64</v>
      </c>
      <c r="H184" s="194">
        <f t="shared" si="19"/>
        <v>1630.8510716840237</v>
      </c>
      <c r="I184" s="104">
        <f t="shared" si="20"/>
        <v>96.500063413255845</v>
      </c>
      <c r="J184" s="96">
        <v>27</v>
      </c>
      <c r="K184" s="98">
        <f t="shared" si="21"/>
        <v>6579.3543057600718</v>
      </c>
      <c r="L184" s="213">
        <f t="shared" si="22"/>
        <v>1.4301999999999999</v>
      </c>
      <c r="M184" s="214">
        <f t="shared" si="23"/>
        <v>0.33400000000000002</v>
      </c>
    </row>
    <row r="185" spans="1:13" s="63" customFormat="1" ht="16.5" customHeight="1" x14ac:dyDescent="0.2">
      <c r="A185" s="192">
        <v>168</v>
      </c>
      <c r="B185" s="225">
        <f t="shared" si="16"/>
        <v>116.85945969104888</v>
      </c>
      <c r="C185" s="193">
        <v>500</v>
      </c>
      <c r="D185" s="212">
        <v>40620</v>
      </c>
      <c r="E185" s="104">
        <v>27110</v>
      </c>
      <c r="F185" s="96">
        <f t="shared" si="17"/>
        <v>4171.1642453994382</v>
      </c>
      <c r="G185" s="104">
        <f t="shared" si="18"/>
        <v>650.64</v>
      </c>
      <c r="H185" s="194">
        <f t="shared" si="19"/>
        <v>1629.76983494501</v>
      </c>
      <c r="I185" s="104">
        <f t="shared" si="20"/>
        <v>96.436084907988771</v>
      </c>
      <c r="J185" s="96">
        <v>27</v>
      </c>
      <c r="K185" s="98">
        <f t="shared" si="21"/>
        <v>6575.0101652524372</v>
      </c>
      <c r="L185" s="213">
        <f t="shared" si="22"/>
        <v>1.4376</v>
      </c>
      <c r="M185" s="214">
        <f t="shared" si="23"/>
        <v>0.33600000000000002</v>
      </c>
    </row>
    <row r="186" spans="1:13" s="63" customFormat="1" ht="16.5" customHeight="1" x14ac:dyDescent="0.2">
      <c r="A186" s="192">
        <v>169</v>
      </c>
      <c r="B186" s="225">
        <f t="shared" si="16"/>
        <v>116.9484807238461</v>
      </c>
      <c r="C186" s="193">
        <v>500</v>
      </c>
      <c r="D186" s="212">
        <v>40620</v>
      </c>
      <c r="E186" s="104">
        <v>27110</v>
      </c>
      <c r="F186" s="96">
        <f t="shared" si="17"/>
        <v>4167.9891605518715</v>
      </c>
      <c r="G186" s="104">
        <f t="shared" si="18"/>
        <v>650.64</v>
      </c>
      <c r="H186" s="194">
        <f t="shared" si="19"/>
        <v>1628.6966562665325</v>
      </c>
      <c r="I186" s="104">
        <f t="shared" si="20"/>
        <v>96.372583211037437</v>
      </c>
      <c r="J186" s="96">
        <v>27</v>
      </c>
      <c r="K186" s="98">
        <f t="shared" si="21"/>
        <v>6570.6984000294415</v>
      </c>
      <c r="L186" s="213">
        <f t="shared" si="22"/>
        <v>1.4451000000000001</v>
      </c>
      <c r="M186" s="214">
        <f t="shared" si="23"/>
        <v>0.33800000000000002</v>
      </c>
    </row>
    <row r="187" spans="1:13" s="63" customFormat="1" ht="16.5" customHeight="1" x14ac:dyDescent="0.2">
      <c r="A187" s="195">
        <v>170</v>
      </c>
      <c r="B187" s="225">
        <f t="shared" si="16"/>
        <v>117.03697655575394</v>
      </c>
      <c r="C187" s="193">
        <v>500</v>
      </c>
      <c r="D187" s="212">
        <v>40620</v>
      </c>
      <c r="E187" s="104">
        <v>27110</v>
      </c>
      <c r="F187" s="96">
        <f t="shared" si="17"/>
        <v>4164.8375953030018</v>
      </c>
      <c r="G187" s="104">
        <f t="shared" si="18"/>
        <v>650.64</v>
      </c>
      <c r="H187" s="194">
        <f t="shared" si="19"/>
        <v>1627.6314272124146</v>
      </c>
      <c r="I187" s="104">
        <f t="shared" si="20"/>
        <v>96.309551906060051</v>
      </c>
      <c r="J187" s="96">
        <v>27</v>
      </c>
      <c r="K187" s="98">
        <f t="shared" si="21"/>
        <v>6566.4185744214765</v>
      </c>
      <c r="L187" s="213">
        <f t="shared" si="22"/>
        <v>1.4524999999999999</v>
      </c>
      <c r="M187" s="214">
        <f t="shared" si="23"/>
        <v>0.34</v>
      </c>
    </row>
    <row r="188" spans="1:13" s="63" customFormat="1" ht="16.5" customHeight="1" x14ac:dyDescent="0.2">
      <c r="A188" s="192">
        <v>171</v>
      </c>
      <c r="B188" s="225">
        <f t="shared" si="16"/>
        <v>117.1249533475399</v>
      </c>
      <c r="C188" s="193">
        <v>500</v>
      </c>
      <c r="D188" s="212">
        <v>40620</v>
      </c>
      <c r="E188" s="104">
        <v>27110</v>
      </c>
      <c r="F188" s="96">
        <f t="shared" si="17"/>
        <v>4161.7092350392659</v>
      </c>
      <c r="G188" s="104">
        <f t="shared" si="18"/>
        <v>650.64</v>
      </c>
      <c r="H188" s="194">
        <f t="shared" si="19"/>
        <v>1626.5740414432719</v>
      </c>
      <c r="I188" s="104">
        <f t="shared" si="20"/>
        <v>96.246984700785333</v>
      </c>
      <c r="J188" s="96">
        <v>27</v>
      </c>
      <c r="K188" s="98">
        <f t="shared" si="21"/>
        <v>6562.1702611833234</v>
      </c>
      <c r="L188" s="213">
        <f t="shared" si="22"/>
        <v>1.46</v>
      </c>
      <c r="M188" s="214">
        <f t="shared" si="23"/>
        <v>0.34200000000000003</v>
      </c>
    </row>
    <row r="189" spans="1:13" s="63" customFormat="1" ht="16.5" customHeight="1" x14ac:dyDescent="0.2">
      <c r="A189" s="192">
        <v>172</v>
      </c>
      <c r="B189" s="225">
        <f t="shared" si="16"/>
        <v>117.21241715220179</v>
      </c>
      <c r="C189" s="193">
        <v>500</v>
      </c>
      <c r="D189" s="212">
        <v>40620</v>
      </c>
      <c r="E189" s="104">
        <v>27110</v>
      </c>
      <c r="F189" s="96">
        <f t="shared" si="17"/>
        <v>4158.603771194762</v>
      </c>
      <c r="G189" s="104">
        <f t="shared" si="18"/>
        <v>650.64</v>
      </c>
      <c r="H189" s="194">
        <f t="shared" si="19"/>
        <v>1625.5243946638295</v>
      </c>
      <c r="I189" s="104">
        <f t="shared" si="20"/>
        <v>96.184875423895249</v>
      </c>
      <c r="J189" s="96">
        <v>27</v>
      </c>
      <c r="K189" s="98">
        <f t="shared" si="21"/>
        <v>6557.953041282487</v>
      </c>
      <c r="L189" s="213">
        <f t="shared" si="22"/>
        <v>1.4674</v>
      </c>
      <c r="M189" s="214">
        <f t="shared" si="23"/>
        <v>0.34399999999999997</v>
      </c>
    </row>
    <row r="190" spans="1:13" s="63" customFormat="1" ht="16.5" customHeight="1" x14ac:dyDescent="0.2">
      <c r="A190" s="192">
        <v>173</v>
      </c>
      <c r="B190" s="225">
        <f t="shared" si="16"/>
        <v>117.2993739174667</v>
      </c>
      <c r="C190" s="193">
        <v>500</v>
      </c>
      <c r="D190" s="212">
        <v>40620</v>
      </c>
      <c r="E190" s="104">
        <v>27110</v>
      </c>
      <c r="F190" s="96">
        <f t="shared" si="17"/>
        <v>4155.5209011001953</v>
      </c>
      <c r="G190" s="104">
        <f t="shared" si="18"/>
        <v>650.64</v>
      </c>
      <c r="H190" s="194">
        <f t="shared" si="19"/>
        <v>1624.4823845718659</v>
      </c>
      <c r="I190" s="104">
        <f t="shared" si="20"/>
        <v>96.123218022003911</v>
      </c>
      <c r="J190" s="96">
        <v>27</v>
      </c>
      <c r="K190" s="98">
        <f t="shared" si="21"/>
        <v>6553.7665036940652</v>
      </c>
      <c r="L190" s="213">
        <f t="shared" si="22"/>
        <v>1.4749000000000001</v>
      </c>
      <c r="M190" s="214">
        <f t="shared" si="23"/>
        <v>0.34599999999999997</v>
      </c>
    </row>
    <row r="191" spans="1:13" s="63" customFormat="1" ht="16.5" customHeight="1" x14ac:dyDescent="0.2">
      <c r="A191" s="192">
        <v>174</v>
      </c>
      <c r="B191" s="225">
        <f t="shared" si="16"/>
        <v>117.38582948821794</v>
      </c>
      <c r="C191" s="193">
        <v>500</v>
      </c>
      <c r="D191" s="212">
        <v>40620</v>
      </c>
      <c r="E191" s="104">
        <v>27110</v>
      </c>
      <c r="F191" s="96">
        <f t="shared" si="17"/>
        <v>4152.4603278364575</v>
      </c>
      <c r="G191" s="104">
        <f t="shared" si="18"/>
        <v>650.64</v>
      </c>
      <c r="H191" s="194">
        <f t="shared" si="19"/>
        <v>1623.4479108087226</v>
      </c>
      <c r="I191" s="104">
        <f t="shared" si="20"/>
        <v>96.062006556729159</v>
      </c>
      <c r="J191" s="96">
        <v>27</v>
      </c>
      <c r="K191" s="98">
        <f t="shared" si="21"/>
        <v>6549.6102452019095</v>
      </c>
      <c r="L191" s="213">
        <f t="shared" si="22"/>
        <v>1.4823</v>
      </c>
      <c r="M191" s="214">
        <f t="shared" si="23"/>
        <v>0.34799999999999998</v>
      </c>
    </row>
    <row r="192" spans="1:13" s="63" customFormat="1" ht="16.5" customHeight="1" x14ac:dyDescent="0.2">
      <c r="A192" s="192">
        <v>175</v>
      </c>
      <c r="B192" s="225">
        <f t="shared" si="16"/>
        <v>117.47178960885272</v>
      </c>
      <c r="C192" s="193">
        <v>500</v>
      </c>
      <c r="D192" s="212">
        <v>40620</v>
      </c>
      <c r="E192" s="104">
        <v>27110</v>
      </c>
      <c r="F192" s="96">
        <f t="shared" si="17"/>
        <v>4149.4217600926577</v>
      </c>
      <c r="G192" s="104">
        <f t="shared" si="18"/>
        <v>650.64</v>
      </c>
      <c r="H192" s="194">
        <f t="shared" si="19"/>
        <v>1622.4208749113182</v>
      </c>
      <c r="I192" s="104">
        <f t="shared" si="20"/>
        <v>96.001235201853163</v>
      </c>
      <c r="J192" s="96">
        <v>27</v>
      </c>
      <c r="K192" s="98">
        <f t="shared" si="21"/>
        <v>6545.4838702058296</v>
      </c>
      <c r="L192" s="213">
        <f t="shared" si="22"/>
        <v>1.4897</v>
      </c>
      <c r="M192" s="214">
        <f t="shared" si="23"/>
        <v>0.35</v>
      </c>
    </row>
    <row r="193" spans="1:13" s="63" customFormat="1" ht="16.5" customHeight="1" x14ac:dyDescent="0.2">
      <c r="A193" s="192">
        <v>176</v>
      </c>
      <c r="B193" s="225">
        <f t="shared" si="16"/>
        <v>117.55725992557227</v>
      </c>
      <c r="C193" s="193">
        <v>500</v>
      </c>
      <c r="D193" s="212">
        <v>40620</v>
      </c>
      <c r="E193" s="104">
        <v>27110</v>
      </c>
      <c r="F193" s="96">
        <f t="shared" si="17"/>
        <v>4146.4049120284662</v>
      </c>
      <c r="G193" s="104">
        <f t="shared" si="18"/>
        <v>650.64</v>
      </c>
      <c r="H193" s="194">
        <f t="shared" si="19"/>
        <v>1621.4011802656216</v>
      </c>
      <c r="I193" s="104">
        <f t="shared" si="20"/>
        <v>95.940898240569339</v>
      </c>
      <c r="J193" s="96">
        <v>27</v>
      </c>
      <c r="K193" s="98">
        <f t="shared" si="21"/>
        <v>6541.3869905346573</v>
      </c>
      <c r="L193" s="213">
        <f t="shared" si="22"/>
        <v>1.4971000000000001</v>
      </c>
      <c r="M193" s="214">
        <f t="shared" si="23"/>
        <v>0.35199999999999998</v>
      </c>
    </row>
    <row r="194" spans="1:13" s="63" customFormat="1" ht="16.5" customHeight="1" x14ac:dyDescent="0.2">
      <c r="A194" s="192">
        <v>177</v>
      </c>
      <c r="B194" s="225">
        <f t="shared" si="16"/>
        <v>117.64224598860743</v>
      </c>
      <c r="C194" s="193">
        <v>500</v>
      </c>
      <c r="D194" s="212">
        <v>40620</v>
      </c>
      <c r="E194" s="104">
        <v>27110</v>
      </c>
      <c r="F194" s="96">
        <f t="shared" si="17"/>
        <v>4143.4095031405986</v>
      </c>
      <c r="G194" s="104">
        <f t="shared" si="18"/>
        <v>650.64</v>
      </c>
      <c r="H194" s="194">
        <f t="shared" si="19"/>
        <v>1620.3887320615222</v>
      </c>
      <c r="I194" s="104">
        <f t="shared" si="20"/>
        <v>95.880990062811975</v>
      </c>
      <c r="J194" s="96">
        <v>27</v>
      </c>
      <c r="K194" s="98">
        <f t="shared" si="21"/>
        <v>6537.3192252649333</v>
      </c>
      <c r="L194" s="213">
        <f t="shared" si="22"/>
        <v>1.5045999999999999</v>
      </c>
      <c r="M194" s="214">
        <f t="shared" si="23"/>
        <v>0.35399999999999998</v>
      </c>
    </row>
    <row r="195" spans="1:13" s="63" customFormat="1" ht="16.5" customHeight="1" x14ac:dyDescent="0.2">
      <c r="A195" s="192">
        <v>178</v>
      </c>
      <c r="B195" s="225">
        <f t="shared" si="16"/>
        <v>117.72675325438128</v>
      </c>
      <c r="C195" s="193">
        <v>500</v>
      </c>
      <c r="D195" s="212">
        <v>40620</v>
      </c>
      <c r="E195" s="104">
        <v>27110</v>
      </c>
      <c r="F195" s="96">
        <f t="shared" si="17"/>
        <v>4140.4352581333051</v>
      </c>
      <c r="G195" s="104">
        <f t="shared" si="18"/>
        <v>650.64</v>
      </c>
      <c r="H195" s="194">
        <f t="shared" si="19"/>
        <v>1619.3834372490571</v>
      </c>
      <c r="I195" s="104">
        <f t="shared" si="20"/>
        <v>95.821505162666114</v>
      </c>
      <c r="J195" s="96">
        <v>27</v>
      </c>
      <c r="K195" s="98">
        <f t="shared" si="21"/>
        <v>6533.2802005450285</v>
      </c>
      <c r="L195" s="213">
        <f t="shared" si="22"/>
        <v>1.512</v>
      </c>
      <c r="M195" s="214">
        <f t="shared" si="23"/>
        <v>0.35599999999999998</v>
      </c>
    </row>
    <row r="196" spans="1:13" s="63" customFormat="1" ht="16.5" customHeight="1" x14ac:dyDescent="0.2">
      <c r="A196" s="192">
        <v>179</v>
      </c>
      <c r="B196" s="225">
        <f t="shared" si="16"/>
        <v>117.81078708761132</v>
      </c>
      <c r="C196" s="193">
        <v>500</v>
      </c>
      <c r="D196" s="212">
        <v>40620</v>
      </c>
      <c r="E196" s="104">
        <v>27110</v>
      </c>
      <c r="F196" s="96">
        <f t="shared" si="17"/>
        <v>4137.4819067927092</v>
      </c>
      <c r="G196" s="104">
        <f t="shared" si="18"/>
        <v>650.64</v>
      </c>
      <c r="H196" s="194">
        <f t="shared" si="19"/>
        <v>1618.3852044959356</v>
      </c>
      <c r="I196" s="104">
        <f t="shared" si="20"/>
        <v>95.762438135854197</v>
      </c>
      <c r="J196" s="96">
        <v>27</v>
      </c>
      <c r="K196" s="98">
        <f t="shared" si="21"/>
        <v>6529.2695494244999</v>
      </c>
      <c r="L196" s="213">
        <f t="shared" si="22"/>
        <v>1.5194000000000001</v>
      </c>
      <c r="M196" s="214">
        <f t="shared" si="23"/>
        <v>0.35799999999999998</v>
      </c>
    </row>
    <row r="197" spans="1:13" s="63" customFormat="1" ht="16.5" customHeight="1" x14ac:dyDescent="0.2">
      <c r="A197" s="195">
        <v>180</v>
      </c>
      <c r="B197" s="225">
        <f t="shared" si="16"/>
        <v>117.89435276335315</v>
      </c>
      <c r="C197" s="193">
        <v>500</v>
      </c>
      <c r="D197" s="212">
        <v>40620</v>
      </c>
      <c r="E197" s="104">
        <v>27110</v>
      </c>
      <c r="F197" s="96">
        <f t="shared" si="17"/>
        <v>4134.5491838648804</v>
      </c>
      <c r="G197" s="104">
        <f t="shared" si="18"/>
        <v>650.64</v>
      </c>
      <c r="H197" s="194">
        <f t="shared" si="19"/>
        <v>1617.3939441463294</v>
      </c>
      <c r="I197" s="104">
        <f t="shared" si="20"/>
        <v>95.703783677297622</v>
      </c>
      <c r="J197" s="96">
        <v>27</v>
      </c>
      <c r="K197" s="98">
        <f t="shared" si="21"/>
        <v>6525.2869116885086</v>
      </c>
      <c r="L197" s="213">
        <f t="shared" si="22"/>
        <v>1.5267999999999999</v>
      </c>
      <c r="M197" s="214">
        <f t="shared" si="23"/>
        <v>0.36</v>
      </c>
    </row>
    <row r="198" spans="1:13" s="63" customFormat="1" ht="16.5" customHeight="1" x14ac:dyDescent="0.2">
      <c r="A198" s="192">
        <v>181</v>
      </c>
      <c r="B198" s="225">
        <f t="shared" si="16"/>
        <v>117.97745546898739</v>
      </c>
      <c r="C198" s="193">
        <v>500</v>
      </c>
      <c r="D198" s="212">
        <v>40620</v>
      </c>
      <c r="E198" s="104">
        <v>27110</v>
      </c>
      <c r="F198" s="96">
        <f t="shared" si="17"/>
        <v>4131.6368289374823</v>
      </c>
      <c r="G198" s="104">
        <f t="shared" si="18"/>
        <v>650.64</v>
      </c>
      <c r="H198" s="194">
        <f t="shared" si="19"/>
        <v>1616.409568180869</v>
      </c>
      <c r="I198" s="104">
        <f t="shared" si="20"/>
        <v>95.645536578749656</v>
      </c>
      <c r="J198" s="96">
        <v>27</v>
      </c>
      <c r="K198" s="98">
        <f t="shared" si="21"/>
        <v>6521.3319336971017</v>
      </c>
      <c r="L198" s="213">
        <f t="shared" si="22"/>
        <v>1.5342</v>
      </c>
      <c r="M198" s="214">
        <f t="shared" si="23"/>
        <v>0.36199999999999999</v>
      </c>
    </row>
    <row r="199" spans="1:13" s="63" customFormat="1" ht="16.5" customHeight="1" x14ac:dyDescent="0.2">
      <c r="A199" s="192">
        <v>182</v>
      </c>
      <c r="B199" s="225">
        <f t="shared" si="16"/>
        <v>118.06010030615192</v>
      </c>
      <c r="C199" s="193">
        <v>500</v>
      </c>
      <c r="D199" s="212">
        <v>40620</v>
      </c>
      <c r="E199" s="104">
        <v>27110</v>
      </c>
      <c r="F199" s="96">
        <f t="shared" si="17"/>
        <v>4128.744586324905</v>
      </c>
      <c r="G199" s="104">
        <f t="shared" si="18"/>
        <v>650.64</v>
      </c>
      <c r="H199" s="194">
        <f t="shared" si="19"/>
        <v>1615.4319901778179</v>
      </c>
      <c r="I199" s="104">
        <f t="shared" si="20"/>
        <v>95.587691726498107</v>
      </c>
      <c r="J199" s="96">
        <v>27</v>
      </c>
      <c r="K199" s="98">
        <f t="shared" si="21"/>
        <v>6517.4042682292211</v>
      </c>
      <c r="L199" s="213">
        <f t="shared" si="22"/>
        <v>1.5416000000000001</v>
      </c>
      <c r="M199" s="214">
        <f t="shared" si="23"/>
        <v>0.36399999999999999</v>
      </c>
    </row>
    <row r="200" spans="1:13" s="63" customFormat="1" ht="16.5" customHeight="1" x14ac:dyDescent="0.2">
      <c r="A200" s="192">
        <v>183</v>
      </c>
      <c r="B200" s="225">
        <f t="shared" si="16"/>
        <v>118.14229229262132</v>
      </c>
      <c r="C200" s="193">
        <v>500</v>
      </c>
      <c r="D200" s="212">
        <v>40620</v>
      </c>
      <c r="E200" s="104">
        <v>27110</v>
      </c>
      <c r="F200" s="96">
        <f t="shared" si="17"/>
        <v>4125.8722049567295</v>
      </c>
      <c r="G200" s="104">
        <f t="shared" si="18"/>
        <v>650.64</v>
      </c>
      <c r="H200" s="194">
        <f t="shared" si="19"/>
        <v>1614.4611252753746</v>
      </c>
      <c r="I200" s="104">
        <f t="shared" si="20"/>
        <v>95.530244099134606</v>
      </c>
      <c r="J200" s="96">
        <v>27</v>
      </c>
      <c r="K200" s="98">
        <f t="shared" si="21"/>
        <v>6513.5035743312392</v>
      </c>
      <c r="L200" s="213">
        <f t="shared" si="22"/>
        <v>1.5489999999999999</v>
      </c>
      <c r="M200" s="214">
        <f t="shared" si="23"/>
        <v>0.36599999999999999</v>
      </c>
    </row>
    <row r="201" spans="1:13" s="63" customFormat="1" ht="16.5" customHeight="1" x14ac:dyDescent="0.2">
      <c r="A201" s="192">
        <v>184</v>
      </c>
      <c r="B201" s="225">
        <f t="shared" si="16"/>
        <v>118.22403636413479</v>
      </c>
      <c r="C201" s="193">
        <v>500</v>
      </c>
      <c r="D201" s="212">
        <v>40620</v>
      </c>
      <c r="E201" s="104">
        <v>27110</v>
      </c>
      <c r="F201" s="96">
        <f t="shared" si="17"/>
        <v>4123.0194382694326</v>
      </c>
      <c r="G201" s="104">
        <f t="shared" si="18"/>
        <v>650.64</v>
      </c>
      <c r="H201" s="194">
        <f t="shared" si="19"/>
        <v>1613.4968901350683</v>
      </c>
      <c r="I201" s="104">
        <f t="shared" si="20"/>
        <v>95.473188765388656</v>
      </c>
      <c r="J201" s="96">
        <v>27</v>
      </c>
      <c r="K201" s="98">
        <f t="shared" si="21"/>
        <v>6509.6295171698903</v>
      </c>
      <c r="L201" s="213">
        <f t="shared" si="22"/>
        <v>1.5564</v>
      </c>
      <c r="M201" s="214">
        <f t="shared" si="23"/>
        <v>0.36799999999999999</v>
      </c>
    </row>
    <row r="202" spans="1:13" s="63" customFormat="1" ht="16.5" customHeight="1" x14ac:dyDescent="0.2">
      <c r="A202" s="192">
        <v>185</v>
      </c>
      <c r="B202" s="225">
        <f t="shared" si="16"/>
        <v>118.30533737617486</v>
      </c>
      <c r="C202" s="193">
        <v>500</v>
      </c>
      <c r="D202" s="212">
        <v>40620</v>
      </c>
      <c r="E202" s="104">
        <v>27110</v>
      </c>
      <c r="F202" s="96">
        <f t="shared" si="17"/>
        <v>4120.1860441012013</v>
      </c>
      <c r="G202" s="104">
        <f t="shared" si="18"/>
        <v>650.64</v>
      </c>
      <c r="H202" s="194">
        <f t="shared" si="19"/>
        <v>1612.5392029062059</v>
      </c>
      <c r="I202" s="104">
        <f t="shared" si="20"/>
        <v>95.416520882024031</v>
      </c>
      <c r="J202" s="96">
        <v>27</v>
      </c>
      <c r="K202" s="98">
        <f t="shared" si="21"/>
        <v>6505.7817678894316</v>
      </c>
      <c r="L202" s="213">
        <f t="shared" si="22"/>
        <v>1.5638000000000001</v>
      </c>
      <c r="M202" s="214">
        <f t="shared" si="23"/>
        <v>0.37</v>
      </c>
    </row>
    <row r="203" spans="1:13" s="63" customFormat="1" ht="16.5" customHeight="1" x14ac:dyDescent="0.2">
      <c r="A203" s="192">
        <v>186</v>
      </c>
      <c r="B203" s="225">
        <f t="shared" si="16"/>
        <v>118.38620010569802</v>
      </c>
      <c r="C203" s="193">
        <v>500</v>
      </c>
      <c r="D203" s="212">
        <v>40620</v>
      </c>
      <c r="E203" s="104">
        <v>27110</v>
      </c>
      <c r="F203" s="96">
        <f t="shared" si="17"/>
        <v>4117.3717845897745</v>
      </c>
      <c r="G203" s="104">
        <f t="shared" si="18"/>
        <v>650.64</v>
      </c>
      <c r="H203" s="194">
        <f t="shared" si="19"/>
        <v>1611.5879831913437</v>
      </c>
      <c r="I203" s="104">
        <f t="shared" si="20"/>
        <v>95.360235691795495</v>
      </c>
      <c r="J203" s="96">
        <v>27</v>
      </c>
      <c r="K203" s="98">
        <f t="shared" si="21"/>
        <v>6501.9600034729137</v>
      </c>
      <c r="L203" s="213">
        <f t="shared" si="22"/>
        <v>1.5710999999999999</v>
      </c>
      <c r="M203" s="214">
        <f t="shared" si="23"/>
        <v>0.372</v>
      </c>
    </row>
    <row r="204" spans="1:13" s="63" customFormat="1" ht="16.5" customHeight="1" x14ac:dyDescent="0.2">
      <c r="A204" s="192">
        <v>187</v>
      </c>
      <c r="B204" s="225">
        <f t="shared" si="16"/>
        <v>118.46662925281881</v>
      </c>
      <c r="C204" s="193">
        <v>500</v>
      </c>
      <c r="D204" s="212">
        <v>40620</v>
      </c>
      <c r="E204" s="104">
        <v>27110</v>
      </c>
      <c r="F204" s="96">
        <f t="shared" si="17"/>
        <v>4114.576426073183</v>
      </c>
      <c r="G204" s="104">
        <f t="shared" si="18"/>
        <v>650.64</v>
      </c>
      <c r="H204" s="194">
        <f t="shared" si="19"/>
        <v>1610.6431520127358</v>
      </c>
      <c r="I204" s="104">
        <f t="shared" si="20"/>
        <v>95.304328521463674</v>
      </c>
      <c r="J204" s="96">
        <v>27</v>
      </c>
      <c r="K204" s="98">
        <f t="shared" si="21"/>
        <v>6498.1639066073831</v>
      </c>
      <c r="L204" s="213">
        <f t="shared" si="22"/>
        <v>1.5785</v>
      </c>
      <c r="M204" s="214">
        <f t="shared" si="23"/>
        <v>0.374</v>
      </c>
    </row>
    <row r="205" spans="1:13" s="63" customFormat="1" ht="16.5" customHeight="1" x14ac:dyDescent="0.2">
      <c r="A205" s="192">
        <v>188</v>
      </c>
      <c r="B205" s="225">
        <f t="shared" si="16"/>
        <v>118.54662944244924</v>
      </c>
      <c r="C205" s="193">
        <v>500</v>
      </c>
      <c r="D205" s="212">
        <v>40620</v>
      </c>
      <c r="E205" s="104">
        <v>27110</v>
      </c>
      <c r="F205" s="96">
        <f t="shared" si="17"/>
        <v>4111.7997389933143</v>
      </c>
      <c r="G205" s="104">
        <f t="shared" si="18"/>
        <v>650.64</v>
      </c>
      <c r="H205" s="194">
        <f t="shared" si="19"/>
        <v>1609.7046317797401</v>
      </c>
      <c r="I205" s="104">
        <f t="shared" si="20"/>
        <v>95.248794779866301</v>
      </c>
      <c r="J205" s="96">
        <v>27</v>
      </c>
      <c r="K205" s="98">
        <f t="shared" si="21"/>
        <v>6494.3931655529213</v>
      </c>
      <c r="L205" s="213">
        <f t="shared" si="22"/>
        <v>1.5859000000000001</v>
      </c>
      <c r="M205" s="214">
        <f t="shared" si="23"/>
        <v>0.376</v>
      </c>
    </row>
    <row r="206" spans="1:13" s="63" customFormat="1" ht="16.5" customHeight="1" x14ac:dyDescent="0.2">
      <c r="A206" s="192">
        <v>189</v>
      </c>
      <c r="B206" s="225">
        <f t="shared" si="16"/>
        <v>118.62620522589464</v>
      </c>
      <c r="C206" s="193">
        <v>500</v>
      </c>
      <c r="D206" s="212">
        <v>40620</v>
      </c>
      <c r="E206" s="104">
        <v>27110</v>
      </c>
      <c r="F206" s="96">
        <f t="shared" si="17"/>
        <v>4109.041497802189</v>
      </c>
      <c r="G206" s="104">
        <f t="shared" si="18"/>
        <v>650.64</v>
      </c>
      <c r="H206" s="194">
        <f t="shared" si="19"/>
        <v>1608.7723462571398</v>
      </c>
      <c r="I206" s="104">
        <f t="shared" si="20"/>
        <v>95.193629956043793</v>
      </c>
      <c r="J206" s="96">
        <v>27</v>
      </c>
      <c r="K206" s="98">
        <f t="shared" si="21"/>
        <v>6490.6474740153735</v>
      </c>
      <c r="L206" s="213">
        <f t="shared" si="22"/>
        <v>1.5931999999999999</v>
      </c>
      <c r="M206" s="214">
        <f t="shared" si="23"/>
        <v>0.378</v>
      </c>
    </row>
    <row r="207" spans="1:13" s="63" customFormat="1" ht="16.5" customHeight="1" x14ac:dyDescent="0.2">
      <c r="A207" s="195">
        <v>190</v>
      </c>
      <c r="B207" s="225">
        <f t="shared" si="16"/>
        <v>118.70536108240729</v>
      </c>
      <c r="C207" s="193">
        <v>500</v>
      </c>
      <c r="D207" s="212">
        <v>40620</v>
      </c>
      <c r="E207" s="104">
        <v>27110</v>
      </c>
      <c r="F207" s="96">
        <f t="shared" si="17"/>
        <v>4106.3014808708667</v>
      </c>
      <c r="G207" s="104">
        <f t="shared" si="18"/>
        <v>650.64</v>
      </c>
      <c r="H207" s="194">
        <f t="shared" si="19"/>
        <v>1607.8462205343528</v>
      </c>
      <c r="I207" s="104">
        <f t="shared" si="20"/>
        <v>95.138829617417343</v>
      </c>
      <c r="J207" s="96">
        <v>27</v>
      </c>
      <c r="K207" s="98">
        <f t="shared" si="21"/>
        <v>6486.9265310226374</v>
      </c>
      <c r="L207" s="213">
        <f t="shared" si="22"/>
        <v>1.6006</v>
      </c>
      <c r="M207" s="214">
        <f t="shared" si="23"/>
        <v>0.38</v>
      </c>
    </row>
    <row r="208" spans="1:13" s="63" customFormat="1" ht="16.5" customHeight="1" x14ac:dyDescent="0.2">
      <c r="A208" s="192">
        <v>191</v>
      </c>
      <c r="B208" s="225">
        <f t="shared" si="16"/>
        <v>118.78410142069944</v>
      </c>
      <c r="C208" s="193">
        <v>500</v>
      </c>
      <c r="D208" s="212">
        <v>40620</v>
      </c>
      <c r="E208" s="104">
        <v>27110</v>
      </c>
      <c r="F208" s="96">
        <f t="shared" si="17"/>
        <v>4103.5794704008949</v>
      </c>
      <c r="G208" s="104">
        <f t="shared" si="18"/>
        <v>650.64</v>
      </c>
      <c r="H208" s="194">
        <f t="shared" si="19"/>
        <v>1606.9261809955024</v>
      </c>
      <c r="I208" s="104">
        <f t="shared" si="20"/>
        <v>95.084389408017913</v>
      </c>
      <c r="J208" s="96">
        <v>27</v>
      </c>
      <c r="K208" s="98">
        <f t="shared" si="21"/>
        <v>6483.2300408044157</v>
      </c>
      <c r="L208" s="213">
        <f t="shared" si="22"/>
        <v>1.6080000000000001</v>
      </c>
      <c r="M208" s="214">
        <f t="shared" si="23"/>
        <v>0.38200000000000001</v>
      </c>
    </row>
    <row r="209" spans="1:13" s="63" customFormat="1" ht="16.5" customHeight="1" x14ac:dyDescent="0.2">
      <c r="A209" s="192">
        <v>192</v>
      </c>
      <c r="B209" s="225">
        <f t="shared" si="16"/>
        <v>118.86243058041673</v>
      </c>
      <c r="C209" s="193">
        <v>500</v>
      </c>
      <c r="D209" s="212">
        <v>40620</v>
      </c>
      <c r="E209" s="104">
        <v>27110</v>
      </c>
      <c r="F209" s="96">
        <f t="shared" si="17"/>
        <v>4100.8752523382145</v>
      </c>
      <c r="G209" s="104">
        <f t="shared" si="18"/>
        <v>650.64</v>
      </c>
      <c r="H209" s="194">
        <f t="shared" si="19"/>
        <v>1606.0121552903165</v>
      </c>
      <c r="I209" s="104">
        <f t="shared" si="20"/>
        <v>95.030305046764298</v>
      </c>
      <c r="J209" s="96">
        <v>27</v>
      </c>
      <c r="K209" s="98">
        <f t="shared" si="21"/>
        <v>6479.557712675296</v>
      </c>
      <c r="L209" s="213">
        <f t="shared" si="22"/>
        <v>1.6153</v>
      </c>
      <c r="M209" s="214">
        <f t="shared" si="23"/>
        <v>0.38400000000000001</v>
      </c>
    </row>
    <row r="210" spans="1:13" s="63" customFormat="1" ht="16.5" customHeight="1" x14ac:dyDescent="0.2">
      <c r="A210" s="192">
        <v>193</v>
      </c>
      <c r="B210" s="225">
        <f t="shared" si="16"/>
        <v>118.94035283357329</v>
      </c>
      <c r="C210" s="193">
        <v>500</v>
      </c>
      <c r="D210" s="212">
        <v>40620</v>
      </c>
      <c r="E210" s="104">
        <v>27110</v>
      </c>
      <c r="F210" s="96">
        <f t="shared" si="17"/>
        <v>4098.1886162894434</v>
      </c>
      <c r="G210" s="104">
        <f t="shared" si="18"/>
        <v>650.64</v>
      </c>
      <c r="H210" s="194">
        <f t="shared" si="19"/>
        <v>1605.1040723058318</v>
      </c>
      <c r="I210" s="104">
        <f t="shared" si="20"/>
        <v>94.976572325788879</v>
      </c>
      <c r="J210" s="96">
        <v>27</v>
      </c>
      <c r="K210" s="98">
        <f t="shared" si="21"/>
        <v>6475.9092609210647</v>
      </c>
      <c r="L210" s="213">
        <f t="shared" si="22"/>
        <v>1.6227</v>
      </c>
      <c r="M210" s="214">
        <f t="shared" si="23"/>
        <v>0.38600000000000001</v>
      </c>
    </row>
    <row r="211" spans="1:13" s="63" customFormat="1" ht="16.5" customHeight="1" x14ac:dyDescent="0.2">
      <c r="A211" s="192">
        <v>194</v>
      </c>
      <c r="B211" s="225">
        <f t="shared" ref="B211:B274" si="24">15*LN(A211)+40</f>
        <v>119.01787238594993</v>
      </c>
      <c r="C211" s="193">
        <v>500</v>
      </c>
      <c r="D211" s="212">
        <v>40620</v>
      </c>
      <c r="E211" s="104">
        <v>27110</v>
      </c>
      <c r="F211" s="96">
        <f t="shared" ref="F211:F274" si="25">12*(1/B211*D211)</f>
        <v>4095.519355440455</v>
      </c>
      <c r="G211" s="104">
        <f t="shared" ref="G211:G274" si="26">12*(1/C211*E211)</f>
        <v>650.64</v>
      </c>
      <c r="H211" s="194">
        <f t="shared" ref="H211:H274" si="27">SUM(F211:G211)*33.8%</f>
        <v>1604.2018621388738</v>
      </c>
      <c r="I211" s="104">
        <f t="shared" ref="I211:I274" si="28">SUM(F211:G211)*2%</f>
        <v>94.923187108809103</v>
      </c>
      <c r="J211" s="96">
        <v>27</v>
      </c>
      <c r="K211" s="98">
        <f t="shared" ref="K211:K274" si="29">SUM(F211:J211)</f>
        <v>6472.2844046881391</v>
      </c>
      <c r="L211" s="213">
        <f t="shared" ref="L211:L274" si="30">ROUND(A211/B211,4)</f>
        <v>1.63</v>
      </c>
      <c r="M211" s="214">
        <f t="shared" ref="M211:M274" si="31">ROUND(A211/C211,4)</f>
        <v>0.38800000000000001</v>
      </c>
    </row>
    <row r="212" spans="1:13" s="63" customFormat="1" ht="16.5" customHeight="1" x14ac:dyDescent="0.2">
      <c r="A212" s="192">
        <v>195</v>
      </c>
      <c r="B212" s="225">
        <f t="shared" si="24"/>
        <v>119.09499337845619</v>
      </c>
      <c r="C212" s="193">
        <v>500</v>
      </c>
      <c r="D212" s="212">
        <v>40620</v>
      </c>
      <c r="E212" s="104">
        <v>27110</v>
      </c>
      <c r="F212" s="96">
        <f t="shared" si="25"/>
        <v>4092.8672664771811</v>
      </c>
      <c r="G212" s="104">
        <f t="shared" si="26"/>
        <v>650.64</v>
      </c>
      <c r="H212" s="194">
        <f t="shared" si="27"/>
        <v>1603.3054560692872</v>
      </c>
      <c r="I212" s="104">
        <f t="shared" si="28"/>
        <v>94.870145329543632</v>
      </c>
      <c r="J212" s="96">
        <v>27</v>
      </c>
      <c r="K212" s="98">
        <f t="shared" si="29"/>
        <v>6468.6828678760121</v>
      </c>
      <c r="L212" s="213">
        <f t="shared" si="30"/>
        <v>1.6373</v>
      </c>
      <c r="M212" s="214">
        <f t="shared" si="31"/>
        <v>0.39</v>
      </c>
    </row>
    <row r="213" spans="1:13" s="63" customFormat="1" ht="16.5" customHeight="1" x14ac:dyDescent="0.2">
      <c r="A213" s="192">
        <v>196</v>
      </c>
      <c r="B213" s="225">
        <f t="shared" si="24"/>
        <v>119.17171988845776</v>
      </c>
      <c r="C213" s="193">
        <v>500</v>
      </c>
      <c r="D213" s="212">
        <v>40620</v>
      </c>
      <c r="E213" s="104">
        <v>27110</v>
      </c>
      <c r="F213" s="96">
        <f t="shared" si="25"/>
        <v>4090.2321495085716</v>
      </c>
      <c r="G213" s="104">
        <f t="shared" si="26"/>
        <v>650.64</v>
      </c>
      <c r="H213" s="194">
        <f t="shared" si="27"/>
        <v>1602.4147865338971</v>
      </c>
      <c r="I213" s="104">
        <f t="shared" si="28"/>
        <v>94.817442990171443</v>
      </c>
      <c r="J213" s="96">
        <v>27</v>
      </c>
      <c r="K213" s="98">
        <f t="shared" si="29"/>
        <v>6465.1043790326403</v>
      </c>
      <c r="L213" s="213">
        <f t="shared" si="30"/>
        <v>1.6447000000000001</v>
      </c>
      <c r="M213" s="214">
        <f t="shared" si="31"/>
        <v>0.39200000000000002</v>
      </c>
    </row>
    <row r="214" spans="1:13" s="63" customFormat="1" ht="16.5" customHeight="1" x14ac:dyDescent="0.2">
      <c r="A214" s="192">
        <v>197</v>
      </c>
      <c r="B214" s="225">
        <f t="shared" si="24"/>
        <v>119.24805593106983</v>
      </c>
      <c r="C214" s="193">
        <v>500</v>
      </c>
      <c r="D214" s="212">
        <v>40620</v>
      </c>
      <c r="E214" s="104">
        <v>27110</v>
      </c>
      <c r="F214" s="96">
        <f t="shared" si="25"/>
        <v>4087.6138079916363</v>
      </c>
      <c r="G214" s="104">
        <f t="shared" si="26"/>
        <v>650.64</v>
      </c>
      <c r="H214" s="194">
        <f t="shared" si="27"/>
        <v>1601.529787101173</v>
      </c>
      <c r="I214" s="104">
        <f t="shared" si="28"/>
        <v>94.765076159832731</v>
      </c>
      <c r="J214" s="96">
        <v>27</v>
      </c>
      <c r="K214" s="98">
        <f t="shared" si="29"/>
        <v>6461.5486712526417</v>
      </c>
      <c r="L214" s="213">
        <f t="shared" si="30"/>
        <v>1.6519999999999999</v>
      </c>
      <c r="M214" s="214">
        <f t="shared" si="31"/>
        <v>0.39400000000000002</v>
      </c>
    </row>
    <row r="215" spans="1:13" s="63" customFormat="1" ht="16.5" customHeight="1" x14ac:dyDescent="0.2">
      <c r="A215" s="192">
        <v>198</v>
      </c>
      <c r="B215" s="225">
        <f t="shared" si="24"/>
        <v>119.32400546041802</v>
      </c>
      <c r="C215" s="193">
        <v>500</v>
      </c>
      <c r="D215" s="212">
        <v>40620</v>
      </c>
      <c r="E215" s="104">
        <v>27110</v>
      </c>
      <c r="F215" s="96">
        <f t="shared" si="25"/>
        <v>4085.0120486584983</v>
      </c>
      <c r="G215" s="104">
        <f t="shared" si="26"/>
        <v>650.64</v>
      </c>
      <c r="H215" s="194">
        <f t="shared" si="27"/>
        <v>1600.6503924465724</v>
      </c>
      <c r="I215" s="104">
        <f t="shared" si="28"/>
        <v>94.713040973169981</v>
      </c>
      <c r="J215" s="96">
        <v>27</v>
      </c>
      <c r="K215" s="98">
        <f t="shared" si="29"/>
        <v>6458.0154820782409</v>
      </c>
      <c r="L215" s="213">
        <f t="shared" si="30"/>
        <v>1.6593</v>
      </c>
      <c r="M215" s="214">
        <f t="shared" si="31"/>
        <v>0.39600000000000002</v>
      </c>
    </row>
    <row r="216" spans="1:13" s="63" customFormat="1" ht="16.5" customHeight="1" x14ac:dyDescent="0.2">
      <c r="A216" s="192">
        <v>199</v>
      </c>
      <c r="B216" s="225">
        <f t="shared" si="24"/>
        <v>119.39957237086739</v>
      </c>
      <c r="C216" s="193">
        <v>500</v>
      </c>
      <c r="D216" s="212">
        <v>40620</v>
      </c>
      <c r="E216" s="104">
        <v>27110</v>
      </c>
      <c r="F216" s="96">
        <f t="shared" si="25"/>
        <v>4082.4266814454004</v>
      </c>
      <c r="G216" s="104">
        <f t="shared" si="26"/>
        <v>650.64</v>
      </c>
      <c r="H216" s="194">
        <f t="shared" si="27"/>
        <v>1599.7765383285453</v>
      </c>
      <c r="I216" s="104">
        <f t="shared" si="28"/>
        <v>94.661333628908011</v>
      </c>
      <c r="J216" s="96">
        <v>27</v>
      </c>
      <c r="K216" s="98">
        <f t="shared" si="29"/>
        <v>6454.5045534028541</v>
      </c>
      <c r="L216" s="213">
        <f t="shared" si="30"/>
        <v>1.6667000000000001</v>
      </c>
      <c r="M216" s="214">
        <f t="shared" si="31"/>
        <v>0.39800000000000002</v>
      </c>
    </row>
    <row r="217" spans="1:13" s="63" customFormat="1" ht="16.5" customHeight="1" x14ac:dyDescent="0.2">
      <c r="A217" s="195">
        <v>200</v>
      </c>
      <c r="B217" s="225">
        <f t="shared" si="24"/>
        <v>119.47476049822055</v>
      </c>
      <c r="C217" s="193">
        <v>500</v>
      </c>
      <c r="D217" s="212">
        <v>40620</v>
      </c>
      <c r="E217" s="104">
        <v>27110</v>
      </c>
      <c r="F217" s="96">
        <f t="shared" si="25"/>
        <v>4079.85751942361</v>
      </c>
      <c r="G217" s="104">
        <f t="shared" si="26"/>
        <v>650.64</v>
      </c>
      <c r="H217" s="194">
        <f t="shared" si="27"/>
        <v>1598.9081615651801</v>
      </c>
      <c r="I217" s="104">
        <f t="shared" si="28"/>
        <v>94.609950388472214</v>
      </c>
      <c r="J217" s="96">
        <v>27</v>
      </c>
      <c r="K217" s="98">
        <f t="shared" si="29"/>
        <v>6451.0156313772632</v>
      </c>
      <c r="L217" s="213">
        <f t="shared" si="30"/>
        <v>1.6739999999999999</v>
      </c>
      <c r="M217" s="214">
        <f t="shared" si="31"/>
        <v>0.4</v>
      </c>
    </row>
    <row r="218" spans="1:13" s="63" customFormat="1" ht="16.5" customHeight="1" x14ac:dyDescent="0.2">
      <c r="A218" s="192">
        <v>201</v>
      </c>
      <c r="B218" s="225">
        <f t="shared" si="24"/>
        <v>119.54957362088614</v>
      </c>
      <c r="C218" s="193">
        <v>500</v>
      </c>
      <c r="D218" s="212">
        <v>40620</v>
      </c>
      <c r="E218" s="104">
        <v>27110</v>
      </c>
      <c r="F218" s="96">
        <f t="shared" si="25"/>
        <v>4077.3043787321453</v>
      </c>
      <c r="G218" s="104">
        <f t="shared" si="26"/>
        <v>650.64</v>
      </c>
      <c r="H218" s="194">
        <f t="shared" si="27"/>
        <v>1598.0452000114649</v>
      </c>
      <c r="I218" s="104">
        <f t="shared" si="28"/>
        <v>94.55888757464291</v>
      </c>
      <c r="J218" s="96">
        <v>27</v>
      </c>
      <c r="K218" s="98">
        <f t="shared" si="29"/>
        <v>6447.5484663182524</v>
      </c>
      <c r="L218" s="213">
        <f t="shared" si="30"/>
        <v>1.6813</v>
      </c>
      <c r="M218" s="214">
        <f t="shared" si="31"/>
        <v>0.40200000000000002</v>
      </c>
    </row>
    <row r="219" spans="1:13" s="63" customFormat="1" ht="16.5" customHeight="1" x14ac:dyDescent="0.2">
      <c r="A219" s="192">
        <v>202</v>
      </c>
      <c r="B219" s="225">
        <f t="shared" si="24"/>
        <v>119.62401546101808</v>
      </c>
      <c r="C219" s="193">
        <v>500</v>
      </c>
      <c r="D219" s="212">
        <v>40620</v>
      </c>
      <c r="E219" s="104">
        <v>27110</v>
      </c>
      <c r="F219" s="96">
        <f t="shared" si="25"/>
        <v>4074.7670785122768</v>
      </c>
      <c r="G219" s="104">
        <f t="shared" si="26"/>
        <v>650.64</v>
      </c>
      <c r="H219" s="194">
        <f t="shared" si="27"/>
        <v>1597.1875925371494</v>
      </c>
      <c r="I219" s="104">
        <f t="shared" si="28"/>
        <v>94.508141570245542</v>
      </c>
      <c r="J219" s="96">
        <v>27</v>
      </c>
      <c r="K219" s="98">
        <f t="shared" si="29"/>
        <v>6444.1028126196716</v>
      </c>
      <c r="L219" s="213">
        <f t="shared" si="30"/>
        <v>1.6886000000000001</v>
      </c>
      <c r="M219" s="214">
        <f t="shared" si="31"/>
        <v>0.40400000000000003</v>
      </c>
    </row>
    <row r="220" spans="1:13" s="63" customFormat="1" ht="16.5" customHeight="1" x14ac:dyDescent="0.2">
      <c r="A220" s="192">
        <v>203</v>
      </c>
      <c r="B220" s="225">
        <f t="shared" si="24"/>
        <v>119.69808968562681</v>
      </c>
      <c r="C220" s="193">
        <v>500</v>
      </c>
      <c r="D220" s="212">
        <v>40620</v>
      </c>
      <c r="E220" s="104">
        <v>27110</v>
      </c>
      <c r="F220" s="96">
        <f t="shared" si="25"/>
        <v>4072.2454408437497</v>
      </c>
      <c r="G220" s="104">
        <f t="shared" si="26"/>
        <v>650.64</v>
      </c>
      <c r="H220" s="194">
        <f t="shared" si="27"/>
        <v>1596.3352790051874</v>
      </c>
      <c r="I220" s="104">
        <f t="shared" si="28"/>
        <v>94.457708816874998</v>
      </c>
      <c r="J220" s="96">
        <v>27</v>
      </c>
      <c r="K220" s="98">
        <f t="shared" si="29"/>
        <v>6440.678428665813</v>
      </c>
      <c r="L220" s="213">
        <f t="shared" si="30"/>
        <v>1.6959</v>
      </c>
      <c r="M220" s="214">
        <f t="shared" si="31"/>
        <v>0.40600000000000003</v>
      </c>
    </row>
    <row r="221" spans="1:13" s="63" customFormat="1" ht="16.5" customHeight="1" x14ac:dyDescent="0.2">
      <c r="A221" s="192">
        <v>204</v>
      </c>
      <c r="B221" s="225">
        <f t="shared" si="24"/>
        <v>119.77179990766324</v>
      </c>
      <c r="C221" s="193">
        <v>500</v>
      </c>
      <c r="D221" s="212">
        <v>40620</v>
      </c>
      <c r="E221" s="104">
        <v>27110</v>
      </c>
      <c r="F221" s="96">
        <f t="shared" si="25"/>
        <v>4069.739290682669</v>
      </c>
      <c r="G221" s="104">
        <f t="shared" si="26"/>
        <v>650.64</v>
      </c>
      <c r="H221" s="194">
        <f t="shared" si="27"/>
        <v>1595.488200250742</v>
      </c>
      <c r="I221" s="104">
        <f t="shared" si="28"/>
        <v>94.407585813653384</v>
      </c>
      <c r="J221" s="96">
        <v>27</v>
      </c>
      <c r="K221" s="98">
        <f t="shared" si="29"/>
        <v>6437.2750767470643</v>
      </c>
      <c r="L221" s="213">
        <f t="shared" si="30"/>
        <v>1.7032</v>
      </c>
      <c r="M221" s="214">
        <f t="shared" si="31"/>
        <v>0.40799999999999997</v>
      </c>
    </row>
    <row r="222" spans="1:13" s="63" customFormat="1" ht="16.5" customHeight="1" x14ac:dyDescent="0.2">
      <c r="A222" s="192">
        <v>205</v>
      </c>
      <c r="B222" s="225">
        <f t="shared" si="24"/>
        <v>119.84514968707613</v>
      </c>
      <c r="C222" s="193">
        <v>500</v>
      </c>
      <c r="D222" s="212">
        <v>40620</v>
      </c>
      <c r="E222" s="104">
        <v>27110</v>
      </c>
      <c r="F222" s="96">
        <f t="shared" si="25"/>
        <v>4067.2484558009992</v>
      </c>
      <c r="G222" s="104">
        <f t="shared" si="26"/>
        <v>650.64</v>
      </c>
      <c r="H222" s="194">
        <f t="shared" si="27"/>
        <v>1594.6462980607378</v>
      </c>
      <c r="I222" s="104">
        <f t="shared" si="28"/>
        <v>94.357769116019995</v>
      </c>
      <c r="J222" s="96">
        <v>27</v>
      </c>
      <c r="K222" s="98">
        <f t="shared" si="29"/>
        <v>6433.8925229777569</v>
      </c>
      <c r="L222" s="213">
        <f t="shared" si="30"/>
        <v>1.7104999999999999</v>
      </c>
      <c r="M222" s="214">
        <f t="shared" si="31"/>
        <v>0.41</v>
      </c>
    </row>
    <row r="223" spans="1:13" s="63" customFormat="1" ht="16.5" customHeight="1" x14ac:dyDescent="0.2">
      <c r="A223" s="192">
        <v>206</v>
      </c>
      <c r="B223" s="225">
        <f t="shared" si="24"/>
        <v>119.91814253184371</v>
      </c>
      <c r="C223" s="193">
        <v>500</v>
      </c>
      <c r="D223" s="212">
        <v>40620</v>
      </c>
      <c r="E223" s="104">
        <v>27110</v>
      </c>
      <c r="F223" s="96">
        <f t="shared" si="25"/>
        <v>4064.7727667276249</v>
      </c>
      <c r="G223" s="104">
        <f t="shared" si="26"/>
        <v>650.64</v>
      </c>
      <c r="H223" s="194">
        <f t="shared" si="27"/>
        <v>1593.8095151539371</v>
      </c>
      <c r="I223" s="104">
        <f t="shared" si="28"/>
        <v>94.308255334552513</v>
      </c>
      <c r="J223" s="96">
        <v>27</v>
      </c>
      <c r="K223" s="98">
        <f t="shared" si="29"/>
        <v>6430.5305372161147</v>
      </c>
      <c r="L223" s="213">
        <f t="shared" si="30"/>
        <v>1.7178</v>
      </c>
      <c r="M223" s="214">
        <f t="shared" si="31"/>
        <v>0.41199999999999998</v>
      </c>
    </row>
    <row r="224" spans="1:13" s="63" customFormat="1" ht="16.5" customHeight="1" x14ac:dyDescent="0.2">
      <c r="A224" s="192">
        <v>207</v>
      </c>
      <c r="B224" s="225">
        <f t="shared" si="24"/>
        <v>119.99078189898053</v>
      </c>
      <c r="C224" s="193">
        <v>500</v>
      </c>
      <c r="D224" s="212">
        <v>40620</v>
      </c>
      <c r="E224" s="104">
        <v>27110</v>
      </c>
      <c r="F224" s="96">
        <f t="shared" si="25"/>
        <v>4062.3120566909265</v>
      </c>
      <c r="G224" s="104">
        <f t="shared" si="26"/>
        <v>650.64</v>
      </c>
      <c r="H224" s="194">
        <f t="shared" si="27"/>
        <v>1592.9777951615331</v>
      </c>
      <c r="I224" s="104">
        <f t="shared" si="28"/>
        <v>94.259041133818542</v>
      </c>
      <c r="J224" s="96">
        <v>27</v>
      </c>
      <c r="K224" s="98">
        <f t="shared" si="29"/>
        <v>6427.1888929862789</v>
      </c>
      <c r="L224" s="213">
        <f t="shared" si="30"/>
        <v>1.7251000000000001</v>
      </c>
      <c r="M224" s="214">
        <f t="shared" si="31"/>
        <v>0.41399999999999998</v>
      </c>
    </row>
    <row r="225" spans="1:13" s="63" customFormat="1" ht="16.5" customHeight="1" x14ac:dyDescent="0.2">
      <c r="A225" s="192">
        <v>208</v>
      </c>
      <c r="B225" s="225">
        <f t="shared" si="24"/>
        <v>120.06307119551977</v>
      </c>
      <c r="C225" s="193">
        <v>500</v>
      </c>
      <c r="D225" s="212">
        <v>40620</v>
      </c>
      <c r="E225" s="104">
        <v>27110</v>
      </c>
      <c r="F225" s="96">
        <f t="shared" si="25"/>
        <v>4059.8661615628334</v>
      </c>
      <c r="G225" s="104">
        <f t="shared" si="26"/>
        <v>650.64</v>
      </c>
      <c r="H225" s="194">
        <f t="shared" si="27"/>
        <v>1592.1510826082376</v>
      </c>
      <c r="I225" s="104">
        <f t="shared" si="28"/>
        <v>94.210123231256674</v>
      </c>
      <c r="J225" s="96">
        <v>27</v>
      </c>
      <c r="K225" s="98">
        <f t="shared" si="29"/>
        <v>6423.8673674023285</v>
      </c>
      <c r="L225" s="213">
        <f t="shared" si="30"/>
        <v>1.7323999999999999</v>
      </c>
      <c r="M225" s="214">
        <f t="shared" si="31"/>
        <v>0.41599999999999998</v>
      </c>
    </row>
    <row r="226" spans="1:13" s="63" customFormat="1" ht="16.5" customHeight="1" x14ac:dyDescent="0.2">
      <c r="A226" s="192">
        <v>209</v>
      </c>
      <c r="B226" s="225">
        <f t="shared" si="24"/>
        <v>120.13501377947216</v>
      </c>
      <c r="C226" s="193">
        <v>500</v>
      </c>
      <c r="D226" s="212">
        <v>40620</v>
      </c>
      <c r="E226" s="104">
        <v>27110</v>
      </c>
      <c r="F226" s="96">
        <f t="shared" si="25"/>
        <v>4057.4349198042905</v>
      </c>
      <c r="G226" s="104">
        <f t="shared" si="26"/>
        <v>650.64</v>
      </c>
      <c r="H226" s="194">
        <f t="shared" si="27"/>
        <v>1591.3293228938501</v>
      </c>
      <c r="I226" s="104">
        <f t="shared" si="28"/>
        <v>94.161498396085804</v>
      </c>
      <c r="J226" s="96">
        <v>27</v>
      </c>
      <c r="K226" s="98">
        <f t="shared" si="29"/>
        <v>6420.5657410942267</v>
      </c>
      <c r="L226" s="213">
        <f t="shared" si="30"/>
        <v>1.7397</v>
      </c>
      <c r="M226" s="214">
        <f t="shared" si="31"/>
        <v>0.41799999999999998</v>
      </c>
    </row>
    <row r="227" spans="1:13" s="63" customFormat="1" ht="16.5" customHeight="1" x14ac:dyDescent="0.2">
      <c r="A227" s="195">
        <v>210</v>
      </c>
      <c r="B227" s="225">
        <f t="shared" si="24"/>
        <v>120.20661296076203</v>
      </c>
      <c r="C227" s="193">
        <v>500</v>
      </c>
      <c r="D227" s="212">
        <v>40620</v>
      </c>
      <c r="E227" s="104">
        <v>27110</v>
      </c>
      <c r="F227" s="96">
        <f t="shared" si="25"/>
        <v>4055.0181724121171</v>
      </c>
      <c r="G227" s="104">
        <f t="shared" si="26"/>
        <v>650.64</v>
      </c>
      <c r="H227" s="194">
        <f t="shared" si="27"/>
        <v>1590.5124622752953</v>
      </c>
      <c r="I227" s="104">
        <f t="shared" si="28"/>
        <v>94.113163448242346</v>
      </c>
      <c r="J227" s="96">
        <v>27</v>
      </c>
      <c r="K227" s="98">
        <f t="shared" si="29"/>
        <v>6417.2837981356552</v>
      </c>
      <c r="L227" s="213">
        <f t="shared" si="30"/>
        <v>1.7470000000000001</v>
      </c>
      <c r="M227" s="214">
        <f t="shared" si="31"/>
        <v>0.42</v>
      </c>
    </row>
    <row r="228" spans="1:13" s="63" customFormat="1" ht="16.5" customHeight="1" x14ac:dyDescent="0.2">
      <c r="A228" s="192">
        <v>211</v>
      </c>
      <c r="B228" s="225">
        <f t="shared" si="24"/>
        <v>120.277872002141</v>
      </c>
      <c r="C228" s="193">
        <v>500</v>
      </c>
      <c r="D228" s="212">
        <v>40620</v>
      </c>
      <c r="E228" s="104">
        <v>27110</v>
      </c>
      <c r="F228" s="96">
        <f t="shared" si="25"/>
        <v>4052.6157628671999</v>
      </c>
      <c r="G228" s="104">
        <f t="shared" si="26"/>
        <v>650.64</v>
      </c>
      <c r="H228" s="194">
        <f t="shared" si="27"/>
        <v>1589.7004478491135</v>
      </c>
      <c r="I228" s="104">
        <f t="shared" si="28"/>
        <v>94.065115257344004</v>
      </c>
      <c r="J228" s="96">
        <v>27</v>
      </c>
      <c r="K228" s="98">
        <f t="shared" si="29"/>
        <v>6414.0213259736574</v>
      </c>
      <c r="L228" s="213">
        <f t="shared" si="30"/>
        <v>1.7543</v>
      </c>
      <c r="M228" s="214">
        <f t="shared" si="31"/>
        <v>0.42199999999999999</v>
      </c>
    </row>
    <row r="229" spans="1:13" s="63" customFormat="1" ht="16.5" customHeight="1" x14ac:dyDescent="0.2">
      <c r="A229" s="192">
        <v>212</v>
      </c>
      <c r="B229" s="225">
        <f t="shared" si="24"/>
        <v>120.34879412008019</v>
      </c>
      <c r="C229" s="193">
        <v>500</v>
      </c>
      <c r="D229" s="212">
        <v>40620</v>
      </c>
      <c r="E229" s="104">
        <v>27110</v>
      </c>
      <c r="F229" s="96">
        <f t="shared" si="25"/>
        <v>4050.2275370839857</v>
      </c>
      <c r="G229" s="104">
        <f t="shared" si="26"/>
        <v>650.64</v>
      </c>
      <c r="H229" s="194">
        <f t="shared" si="27"/>
        <v>1588.8932275343871</v>
      </c>
      <c r="I229" s="104">
        <f t="shared" si="28"/>
        <v>94.017350741679707</v>
      </c>
      <c r="J229" s="96">
        <v>27</v>
      </c>
      <c r="K229" s="98">
        <f t="shared" si="29"/>
        <v>6410.7781153600517</v>
      </c>
      <c r="L229" s="213">
        <f t="shared" si="30"/>
        <v>1.7615000000000001</v>
      </c>
      <c r="M229" s="214">
        <f t="shared" si="31"/>
        <v>0.42399999999999999</v>
      </c>
    </row>
    <row r="230" spans="1:13" s="63" customFormat="1" ht="16.5" customHeight="1" x14ac:dyDescent="0.2">
      <c r="A230" s="192">
        <v>213</v>
      </c>
      <c r="B230" s="225">
        <f t="shared" si="24"/>
        <v>120.41938248564138</v>
      </c>
      <c r="C230" s="193">
        <v>500</v>
      </c>
      <c r="D230" s="212">
        <v>40620</v>
      </c>
      <c r="E230" s="104">
        <v>27110</v>
      </c>
      <c r="F230" s="96">
        <f t="shared" si="25"/>
        <v>4047.8533433612452</v>
      </c>
      <c r="G230" s="104">
        <f t="shared" si="26"/>
        <v>650.64</v>
      </c>
      <c r="H230" s="194">
        <f t="shared" si="27"/>
        <v>1588.0907500561007</v>
      </c>
      <c r="I230" s="104">
        <f t="shared" si="28"/>
        <v>93.969866867224908</v>
      </c>
      <c r="J230" s="96">
        <v>27</v>
      </c>
      <c r="K230" s="98">
        <f t="shared" si="29"/>
        <v>6407.5539602845702</v>
      </c>
      <c r="L230" s="213">
        <f t="shared" si="30"/>
        <v>1.7687999999999999</v>
      </c>
      <c r="M230" s="214">
        <f t="shared" si="31"/>
        <v>0.42599999999999999</v>
      </c>
    </row>
    <row r="231" spans="1:13" s="63" customFormat="1" ht="16.5" customHeight="1" x14ac:dyDescent="0.2">
      <c r="A231" s="192">
        <v>214</v>
      </c>
      <c r="B231" s="225">
        <f t="shared" si="24"/>
        <v>120.48964022532776</v>
      </c>
      <c r="C231" s="193">
        <v>500</v>
      </c>
      <c r="D231" s="212">
        <v>40620</v>
      </c>
      <c r="E231" s="104">
        <v>27110</v>
      </c>
      <c r="F231" s="96">
        <f t="shared" si="25"/>
        <v>4045.4930323340509</v>
      </c>
      <c r="G231" s="104">
        <f t="shared" si="26"/>
        <v>650.64</v>
      </c>
      <c r="H231" s="194">
        <f t="shared" si="27"/>
        <v>1587.292964928909</v>
      </c>
      <c r="I231" s="104">
        <f t="shared" si="28"/>
        <v>93.922660646681024</v>
      </c>
      <c r="J231" s="96">
        <v>27</v>
      </c>
      <c r="K231" s="98">
        <f t="shared" si="29"/>
        <v>6404.3486579096407</v>
      </c>
      <c r="L231" s="213">
        <f t="shared" si="30"/>
        <v>1.7761</v>
      </c>
      <c r="M231" s="214">
        <f t="shared" si="31"/>
        <v>0.42799999999999999</v>
      </c>
    </row>
    <row r="232" spans="1:13" s="63" customFormat="1" ht="16.5" customHeight="1" x14ac:dyDescent="0.2">
      <c r="A232" s="192">
        <v>215</v>
      </c>
      <c r="B232" s="225">
        <f t="shared" si="24"/>
        <v>120.55957042191494</v>
      </c>
      <c r="C232" s="193">
        <v>500</v>
      </c>
      <c r="D232" s="212">
        <v>40620</v>
      </c>
      <c r="E232" s="104">
        <v>27110</v>
      </c>
      <c r="F232" s="96">
        <f t="shared" si="25"/>
        <v>4043.146456926946</v>
      </c>
      <c r="G232" s="104">
        <f t="shared" si="26"/>
        <v>650.64</v>
      </c>
      <c r="H232" s="194">
        <f t="shared" si="27"/>
        <v>1586.4998224413075</v>
      </c>
      <c r="I232" s="104">
        <f t="shared" si="28"/>
        <v>93.875729138538915</v>
      </c>
      <c r="J232" s="96">
        <v>27</v>
      </c>
      <c r="K232" s="98">
        <f t="shared" si="29"/>
        <v>6401.1620085067925</v>
      </c>
      <c r="L232" s="213">
        <f t="shared" si="30"/>
        <v>1.7834000000000001</v>
      </c>
      <c r="M232" s="214">
        <f t="shared" si="31"/>
        <v>0.43</v>
      </c>
    </row>
    <row r="233" spans="1:13" s="63" customFormat="1" ht="16.5" customHeight="1" x14ac:dyDescent="0.2">
      <c r="A233" s="192">
        <v>216</v>
      </c>
      <c r="B233" s="225">
        <f t="shared" si="24"/>
        <v>120.62917611526248</v>
      </c>
      <c r="C233" s="193">
        <v>500</v>
      </c>
      <c r="D233" s="212">
        <v>40620</v>
      </c>
      <c r="E233" s="104">
        <v>27110</v>
      </c>
      <c r="F233" s="96">
        <f t="shared" si="25"/>
        <v>4040.813472308273</v>
      </c>
      <c r="G233" s="104">
        <f t="shared" si="26"/>
        <v>650.64</v>
      </c>
      <c r="H233" s="194">
        <f t="shared" si="27"/>
        <v>1585.7112736401962</v>
      </c>
      <c r="I233" s="104">
        <f t="shared" si="28"/>
        <v>93.829069446165462</v>
      </c>
      <c r="J233" s="96">
        <v>27</v>
      </c>
      <c r="K233" s="98">
        <f t="shared" si="29"/>
        <v>6397.993815394635</v>
      </c>
      <c r="L233" s="213">
        <f t="shared" si="30"/>
        <v>1.7906</v>
      </c>
      <c r="M233" s="214">
        <f t="shared" si="31"/>
        <v>0.432</v>
      </c>
    </row>
    <row r="234" spans="1:13" s="63" customFormat="1" ht="16.5" customHeight="1" x14ac:dyDescent="0.2">
      <c r="A234" s="192">
        <v>217</v>
      </c>
      <c r="B234" s="225">
        <f t="shared" si="24"/>
        <v>120.6984603031069</v>
      </c>
      <c r="C234" s="193">
        <v>500</v>
      </c>
      <c r="D234" s="212">
        <v>40620</v>
      </c>
      <c r="E234" s="104">
        <v>27110</v>
      </c>
      <c r="F234" s="96">
        <f t="shared" si="25"/>
        <v>4038.4939358456159</v>
      </c>
      <c r="G234" s="104">
        <f t="shared" si="26"/>
        <v>650.64</v>
      </c>
      <c r="H234" s="194">
        <f t="shared" si="27"/>
        <v>1584.9272703158181</v>
      </c>
      <c r="I234" s="104">
        <f t="shared" si="28"/>
        <v>93.782678716912329</v>
      </c>
      <c r="J234" s="96">
        <v>27</v>
      </c>
      <c r="K234" s="98">
        <f t="shared" si="29"/>
        <v>6394.8438848783462</v>
      </c>
      <c r="L234" s="213">
        <f t="shared" si="30"/>
        <v>1.7979000000000001</v>
      </c>
      <c r="M234" s="214">
        <f t="shared" si="31"/>
        <v>0.434</v>
      </c>
    </row>
    <row r="235" spans="1:13" s="63" customFormat="1" ht="16.5" customHeight="1" x14ac:dyDescent="0.2">
      <c r="A235" s="192">
        <v>218</v>
      </c>
      <c r="B235" s="225">
        <f t="shared" si="24"/>
        <v>120.76742594183634</v>
      </c>
      <c r="C235" s="193">
        <v>500</v>
      </c>
      <c r="D235" s="212">
        <v>40620</v>
      </c>
      <c r="E235" s="104">
        <v>27110</v>
      </c>
      <c r="F235" s="96">
        <f t="shared" si="25"/>
        <v>4036.1877070623291</v>
      </c>
      <c r="G235" s="104">
        <f t="shared" si="26"/>
        <v>650.64</v>
      </c>
      <c r="H235" s="194">
        <f t="shared" si="27"/>
        <v>1584.1477649870669</v>
      </c>
      <c r="I235" s="104">
        <f t="shared" si="28"/>
        <v>93.736554141246586</v>
      </c>
      <c r="J235" s="96">
        <v>27</v>
      </c>
      <c r="K235" s="98">
        <f t="shared" si="29"/>
        <v>6391.7120261906421</v>
      </c>
      <c r="L235" s="213">
        <f t="shared" si="30"/>
        <v>1.8050999999999999</v>
      </c>
      <c r="M235" s="214">
        <f t="shared" si="31"/>
        <v>0.436</v>
      </c>
    </row>
    <row r="236" spans="1:13" s="63" customFormat="1" ht="16.5" customHeight="1" x14ac:dyDescent="0.2">
      <c r="A236" s="192">
        <v>219</v>
      </c>
      <c r="B236" s="225">
        <f t="shared" si="24"/>
        <v>120.83607594724751</v>
      </c>
      <c r="C236" s="193">
        <v>500</v>
      </c>
      <c r="D236" s="212">
        <v>40620</v>
      </c>
      <c r="E236" s="104">
        <v>27110</v>
      </c>
      <c r="F236" s="96">
        <f t="shared" si="25"/>
        <v>4033.894647595127</v>
      </c>
      <c r="G236" s="104">
        <f t="shared" si="26"/>
        <v>650.64</v>
      </c>
      <c r="H236" s="194">
        <f t="shared" si="27"/>
        <v>1583.3727108871528</v>
      </c>
      <c r="I236" s="104">
        <f t="shared" si="28"/>
        <v>93.690692951902548</v>
      </c>
      <c r="J236" s="96">
        <v>27</v>
      </c>
      <c r="K236" s="98">
        <f t="shared" si="29"/>
        <v>6388.5980514341827</v>
      </c>
      <c r="L236" s="213">
        <f t="shared" si="30"/>
        <v>1.8124</v>
      </c>
      <c r="M236" s="214">
        <f t="shared" si="31"/>
        <v>0.438</v>
      </c>
    </row>
    <row r="237" spans="1:13" s="63" customFormat="1" ht="16.5" customHeight="1" x14ac:dyDescent="0.2">
      <c r="A237" s="195">
        <v>220</v>
      </c>
      <c r="B237" s="225">
        <f t="shared" si="24"/>
        <v>120.90441319528543</v>
      </c>
      <c r="C237" s="193">
        <v>500</v>
      </c>
      <c r="D237" s="212">
        <v>40620</v>
      </c>
      <c r="E237" s="104">
        <v>27110</v>
      </c>
      <c r="F237" s="96">
        <f t="shared" si="25"/>
        <v>4031.6146211526989</v>
      </c>
      <c r="G237" s="104">
        <f t="shared" si="26"/>
        <v>650.64</v>
      </c>
      <c r="H237" s="194">
        <f t="shared" si="27"/>
        <v>1582.6020619496121</v>
      </c>
      <c r="I237" s="104">
        <f t="shared" si="28"/>
        <v>93.645092423053981</v>
      </c>
      <c r="J237" s="96">
        <v>27</v>
      </c>
      <c r="K237" s="98">
        <f t="shared" si="29"/>
        <v>6385.5017755253648</v>
      </c>
      <c r="L237" s="213">
        <f t="shared" si="30"/>
        <v>1.8196000000000001</v>
      </c>
      <c r="M237" s="214">
        <f t="shared" si="31"/>
        <v>0.44</v>
      </c>
    </row>
    <row r="238" spans="1:13" s="63" customFormat="1" ht="16.5" customHeight="1" x14ac:dyDescent="0.2">
      <c r="A238" s="192">
        <v>221</v>
      </c>
      <c r="B238" s="225">
        <f t="shared" si="24"/>
        <v>120.97244052276629</v>
      </c>
      <c r="C238" s="193">
        <v>500</v>
      </c>
      <c r="D238" s="212">
        <v>40620</v>
      </c>
      <c r="E238" s="104">
        <v>27110</v>
      </c>
      <c r="F238" s="96">
        <f t="shared" si="25"/>
        <v>4029.3474934753149</v>
      </c>
      <c r="G238" s="104">
        <f t="shared" si="26"/>
        <v>650.64</v>
      </c>
      <c r="H238" s="194">
        <f t="shared" si="27"/>
        <v>1581.8357727946564</v>
      </c>
      <c r="I238" s="104">
        <f t="shared" si="28"/>
        <v>93.599749869506311</v>
      </c>
      <c r="J238" s="96">
        <v>27</v>
      </c>
      <c r="K238" s="98">
        <f t="shared" si="29"/>
        <v>6382.423016139478</v>
      </c>
      <c r="L238" s="213">
        <f t="shared" si="30"/>
        <v>1.8269</v>
      </c>
      <c r="M238" s="214">
        <f t="shared" si="31"/>
        <v>0.442</v>
      </c>
    </row>
    <row r="239" spans="1:13" s="63" customFormat="1" ht="16.5" customHeight="1" x14ac:dyDescent="0.2">
      <c r="A239" s="192">
        <v>222</v>
      </c>
      <c r="B239" s="225">
        <f t="shared" si="24"/>
        <v>121.04016072808419</v>
      </c>
      <c r="C239" s="193">
        <v>500</v>
      </c>
      <c r="D239" s="212">
        <v>40620</v>
      </c>
      <c r="E239" s="104">
        <v>27110</v>
      </c>
      <c r="F239" s="96">
        <f t="shared" si="25"/>
        <v>4027.0931322954066</v>
      </c>
      <c r="G239" s="104">
        <f t="shared" si="26"/>
        <v>650.64</v>
      </c>
      <c r="H239" s="194">
        <f t="shared" si="27"/>
        <v>1581.0737987158475</v>
      </c>
      <c r="I239" s="104">
        <f t="shared" si="28"/>
        <v>93.554662645908138</v>
      </c>
      <c r="J239" s="96">
        <v>27</v>
      </c>
      <c r="K239" s="98">
        <f t="shared" si="29"/>
        <v>6379.3615936571623</v>
      </c>
      <c r="L239" s="213">
        <f t="shared" si="30"/>
        <v>1.8341000000000001</v>
      </c>
      <c r="M239" s="214">
        <f t="shared" si="31"/>
        <v>0.44400000000000001</v>
      </c>
    </row>
    <row r="240" spans="1:13" s="63" customFormat="1" ht="16.5" customHeight="1" x14ac:dyDescent="0.2">
      <c r="A240" s="192">
        <v>223</v>
      </c>
      <c r="B240" s="225">
        <f t="shared" si="24"/>
        <v>121.10757657190179</v>
      </c>
      <c r="C240" s="193">
        <v>500</v>
      </c>
      <c r="D240" s="212">
        <v>40620</v>
      </c>
      <c r="E240" s="104">
        <v>27110</v>
      </c>
      <c r="F240" s="96">
        <f t="shared" si="25"/>
        <v>4024.8514072990802</v>
      </c>
      <c r="G240" s="104">
        <f t="shared" si="26"/>
        <v>650.64</v>
      </c>
      <c r="H240" s="194">
        <f t="shared" si="27"/>
        <v>1580.316095667089</v>
      </c>
      <c r="I240" s="104">
        <f t="shared" si="28"/>
        <v>93.509828145981615</v>
      </c>
      <c r="J240" s="96">
        <v>27</v>
      </c>
      <c r="K240" s="98">
        <f t="shared" si="29"/>
        <v>6376.3173311121509</v>
      </c>
      <c r="L240" s="213">
        <f t="shared" si="30"/>
        <v>1.8412999999999999</v>
      </c>
      <c r="M240" s="214">
        <f t="shared" si="31"/>
        <v>0.44600000000000001</v>
      </c>
    </row>
    <row r="241" spans="1:13" s="63" customFormat="1" ht="16.5" customHeight="1" x14ac:dyDescent="0.2">
      <c r="A241" s="192">
        <v>224</v>
      </c>
      <c r="B241" s="225">
        <f t="shared" si="24"/>
        <v>121.17469077782559</v>
      </c>
      <c r="C241" s="193">
        <v>500</v>
      </c>
      <c r="D241" s="212">
        <v>40620</v>
      </c>
      <c r="E241" s="104">
        <v>27110</v>
      </c>
      <c r="F241" s="96">
        <f t="shared" si="25"/>
        <v>4022.622190088553</v>
      </c>
      <c r="G241" s="104">
        <f t="shared" si="26"/>
        <v>650.64</v>
      </c>
      <c r="H241" s="194">
        <f t="shared" si="27"/>
        <v>1579.5626202499309</v>
      </c>
      <c r="I241" s="104">
        <f t="shared" si="28"/>
        <v>93.465243801771067</v>
      </c>
      <c r="J241" s="96">
        <v>27</v>
      </c>
      <c r="K241" s="98">
        <f t="shared" si="29"/>
        <v>6373.2900541402551</v>
      </c>
      <c r="L241" s="213">
        <f t="shared" si="30"/>
        <v>1.8486</v>
      </c>
      <c r="M241" s="214">
        <f t="shared" si="31"/>
        <v>0.44800000000000001</v>
      </c>
    </row>
    <row r="242" spans="1:13" s="63" customFormat="1" ht="16.5" customHeight="1" x14ac:dyDescent="0.2">
      <c r="A242" s="192">
        <v>225</v>
      </c>
      <c r="B242" s="225">
        <f t="shared" si="24"/>
        <v>121.2415060330663</v>
      </c>
      <c r="C242" s="193">
        <v>500</v>
      </c>
      <c r="D242" s="212">
        <v>40620</v>
      </c>
      <c r="E242" s="104">
        <v>27110</v>
      </c>
      <c r="F242" s="96">
        <f t="shared" si="25"/>
        <v>4020.4053541454696</v>
      </c>
      <c r="G242" s="104">
        <f t="shared" si="26"/>
        <v>650.64</v>
      </c>
      <c r="H242" s="194">
        <f t="shared" si="27"/>
        <v>1578.8133297011686</v>
      </c>
      <c r="I242" s="104">
        <f t="shared" si="28"/>
        <v>93.420907082909395</v>
      </c>
      <c r="J242" s="96">
        <v>27</v>
      </c>
      <c r="K242" s="98">
        <f t="shared" si="29"/>
        <v>6370.2795909295473</v>
      </c>
      <c r="L242" s="213">
        <f t="shared" si="30"/>
        <v>1.8557999999999999</v>
      </c>
      <c r="M242" s="214">
        <f t="shared" si="31"/>
        <v>0.45</v>
      </c>
    </row>
    <row r="243" spans="1:13" s="63" customFormat="1" ht="16.5" customHeight="1" x14ac:dyDescent="0.2">
      <c r="A243" s="192">
        <v>226</v>
      </c>
      <c r="B243" s="225">
        <f t="shared" si="24"/>
        <v>121.30802498908429</v>
      </c>
      <c r="C243" s="193">
        <v>500</v>
      </c>
      <c r="D243" s="212">
        <v>40620</v>
      </c>
      <c r="E243" s="104">
        <v>27110</v>
      </c>
      <c r="F243" s="96">
        <f t="shared" si="25"/>
        <v>4018.2007747950847</v>
      </c>
      <c r="G243" s="104">
        <f t="shared" si="26"/>
        <v>650.64</v>
      </c>
      <c r="H243" s="194">
        <f t="shared" si="27"/>
        <v>1578.0681818807386</v>
      </c>
      <c r="I243" s="104">
        <f t="shared" si="28"/>
        <v>93.37681549590171</v>
      </c>
      <c r="J243" s="96">
        <v>27</v>
      </c>
      <c r="K243" s="98">
        <f t="shared" si="29"/>
        <v>6367.2857721717255</v>
      </c>
      <c r="L243" s="213">
        <f t="shared" si="30"/>
        <v>1.863</v>
      </c>
      <c r="M243" s="214">
        <f t="shared" si="31"/>
        <v>0.45200000000000001</v>
      </c>
    </row>
    <row r="244" spans="1:13" s="63" customFormat="1" ht="16.5" customHeight="1" x14ac:dyDescent="0.2">
      <c r="A244" s="192">
        <v>227</v>
      </c>
      <c r="B244" s="225">
        <f t="shared" si="24"/>
        <v>121.37425026222104</v>
      </c>
      <c r="C244" s="193">
        <v>500</v>
      </c>
      <c r="D244" s="212">
        <v>40620</v>
      </c>
      <c r="E244" s="104">
        <v>27110</v>
      </c>
      <c r="F244" s="96">
        <f t="shared" si="25"/>
        <v>4016.0083291712867</v>
      </c>
      <c r="G244" s="104">
        <f t="shared" si="26"/>
        <v>650.64</v>
      </c>
      <c r="H244" s="194">
        <f t="shared" si="27"/>
        <v>1577.3271352598947</v>
      </c>
      <c r="I244" s="104">
        <f t="shared" si="28"/>
        <v>93.33296658342573</v>
      </c>
      <c r="J244" s="96">
        <v>27</v>
      </c>
      <c r="K244" s="98">
        <f t="shared" si="29"/>
        <v>6364.3084310146069</v>
      </c>
      <c r="L244" s="213">
        <f t="shared" si="30"/>
        <v>1.8702000000000001</v>
      </c>
      <c r="M244" s="214">
        <f t="shared" si="31"/>
        <v>0.45400000000000001</v>
      </c>
    </row>
    <row r="245" spans="1:13" s="63" customFormat="1" ht="16.5" customHeight="1" x14ac:dyDescent="0.2">
      <c r="A245" s="192">
        <v>228</v>
      </c>
      <c r="B245" s="225">
        <f t="shared" si="24"/>
        <v>121.44018443431662</v>
      </c>
      <c r="C245" s="193">
        <v>500</v>
      </c>
      <c r="D245" s="212">
        <v>40620</v>
      </c>
      <c r="E245" s="104">
        <v>27110</v>
      </c>
      <c r="F245" s="96">
        <f t="shared" si="25"/>
        <v>4013.8278961824353</v>
      </c>
      <c r="G245" s="104">
        <f t="shared" si="26"/>
        <v>650.64</v>
      </c>
      <c r="H245" s="194">
        <f t="shared" si="27"/>
        <v>1576.5901489096632</v>
      </c>
      <c r="I245" s="104">
        <f t="shared" si="28"/>
        <v>93.289357923648708</v>
      </c>
      <c r="J245" s="96">
        <v>27</v>
      </c>
      <c r="K245" s="98">
        <f t="shared" si="29"/>
        <v>6361.3474030157477</v>
      </c>
      <c r="L245" s="213">
        <f t="shared" si="30"/>
        <v>1.8774999999999999</v>
      </c>
      <c r="M245" s="214">
        <f t="shared" si="31"/>
        <v>0.45600000000000002</v>
      </c>
    </row>
    <row r="246" spans="1:13" s="63" customFormat="1" ht="16.5" customHeight="1" x14ac:dyDescent="0.2">
      <c r="A246" s="192">
        <v>229</v>
      </c>
      <c r="B246" s="225">
        <f t="shared" si="24"/>
        <v>121.5058300533136</v>
      </c>
      <c r="C246" s="193">
        <v>500</v>
      </c>
      <c r="D246" s="212">
        <v>40620</v>
      </c>
      <c r="E246" s="104">
        <v>27110</v>
      </c>
      <c r="F246" s="96">
        <f t="shared" si="25"/>
        <v>4011.6593564779896</v>
      </c>
      <c r="G246" s="104">
        <f t="shared" si="26"/>
        <v>650.64</v>
      </c>
      <c r="H246" s="194">
        <f t="shared" si="27"/>
        <v>1575.8571824895605</v>
      </c>
      <c r="I246" s="104">
        <f t="shared" si="28"/>
        <v>93.245987129559794</v>
      </c>
      <c r="J246" s="96">
        <v>27</v>
      </c>
      <c r="K246" s="98">
        <f t="shared" si="29"/>
        <v>6358.4025260971102</v>
      </c>
      <c r="L246" s="213">
        <f t="shared" si="30"/>
        <v>1.8847</v>
      </c>
      <c r="M246" s="214">
        <f t="shared" si="31"/>
        <v>0.45800000000000002</v>
      </c>
    </row>
    <row r="247" spans="1:13" s="63" customFormat="1" ht="16.5" customHeight="1" x14ac:dyDescent="0.2">
      <c r="A247" s="195">
        <v>230</v>
      </c>
      <c r="B247" s="225">
        <f t="shared" si="24"/>
        <v>121.57118963384794</v>
      </c>
      <c r="C247" s="193">
        <v>500</v>
      </c>
      <c r="D247" s="212">
        <v>40620</v>
      </c>
      <c r="E247" s="104">
        <v>27110</v>
      </c>
      <c r="F247" s="96">
        <f t="shared" si="25"/>
        <v>4009.5025924159145</v>
      </c>
      <c r="G247" s="104">
        <f t="shared" si="26"/>
        <v>650.64</v>
      </c>
      <c r="H247" s="194">
        <f t="shared" si="27"/>
        <v>1575.128196236579</v>
      </c>
      <c r="I247" s="104">
        <f t="shared" si="28"/>
        <v>93.202851848318303</v>
      </c>
      <c r="J247" s="96">
        <v>27</v>
      </c>
      <c r="K247" s="98">
        <f t="shared" si="29"/>
        <v>6355.4736405008125</v>
      </c>
      <c r="L247" s="213">
        <f t="shared" si="30"/>
        <v>1.8918999999999999</v>
      </c>
      <c r="M247" s="214">
        <f t="shared" si="31"/>
        <v>0.46</v>
      </c>
    </row>
    <row r="248" spans="1:13" s="63" customFormat="1" ht="16.5" customHeight="1" x14ac:dyDescent="0.2">
      <c r="A248" s="192">
        <v>231</v>
      </c>
      <c r="B248" s="225">
        <f t="shared" si="24"/>
        <v>121.6362656578269</v>
      </c>
      <c r="C248" s="193">
        <v>500</v>
      </c>
      <c r="D248" s="212">
        <v>40620</v>
      </c>
      <c r="E248" s="104">
        <v>27110</v>
      </c>
      <c r="F248" s="96">
        <f t="shared" si="25"/>
        <v>4007.3574880308306</v>
      </c>
      <c r="G248" s="104">
        <f t="shared" si="26"/>
        <v>650.64</v>
      </c>
      <c r="H248" s="194">
        <f t="shared" si="27"/>
        <v>1574.4031509544207</v>
      </c>
      <c r="I248" s="104">
        <f t="shared" si="28"/>
        <v>93.159949760616627</v>
      </c>
      <c r="J248" s="96">
        <v>27</v>
      </c>
      <c r="K248" s="98">
        <f t="shared" si="29"/>
        <v>6352.5605887458678</v>
      </c>
      <c r="L248" s="213">
        <f t="shared" si="30"/>
        <v>1.8991</v>
      </c>
      <c r="M248" s="214">
        <f t="shared" si="31"/>
        <v>0.46200000000000002</v>
      </c>
    </row>
    <row r="249" spans="1:13" s="63" customFormat="1" ht="16.5" customHeight="1" x14ac:dyDescent="0.2">
      <c r="A249" s="192">
        <v>232</v>
      </c>
      <c r="B249" s="225">
        <f t="shared" si="24"/>
        <v>121.70106057499464</v>
      </c>
      <c r="C249" s="193">
        <v>500</v>
      </c>
      <c r="D249" s="212">
        <v>40620</v>
      </c>
      <c r="E249" s="104">
        <v>27110</v>
      </c>
      <c r="F249" s="96">
        <f t="shared" si="25"/>
        <v>4005.2239290029001</v>
      </c>
      <c r="G249" s="104">
        <f t="shared" si="26"/>
        <v>650.64</v>
      </c>
      <c r="H249" s="194">
        <f t="shared" si="27"/>
        <v>1573.6820080029802</v>
      </c>
      <c r="I249" s="104">
        <f t="shared" si="28"/>
        <v>93.117278580058013</v>
      </c>
      <c r="J249" s="96">
        <v>27</v>
      </c>
      <c r="K249" s="98">
        <f t="shared" si="29"/>
        <v>6349.6632155859388</v>
      </c>
      <c r="L249" s="213">
        <f t="shared" si="30"/>
        <v>1.9063000000000001</v>
      </c>
      <c r="M249" s="214">
        <f t="shared" si="31"/>
        <v>0.46400000000000002</v>
      </c>
    </row>
    <row r="250" spans="1:13" s="63" customFormat="1" ht="16.5" customHeight="1" x14ac:dyDescent="0.2">
      <c r="A250" s="192">
        <v>233</v>
      </c>
      <c r="B250" s="225">
        <f t="shared" si="24"/>
        <v>121.7655768034855</v>
      </c>
      <c r="C250" s="193">
        <v>500</v>
      </c>
      <c r="D250" s="212">
        <v>40620</v>
      </c>
      <c r="E250" s="104">
        <v>27110</v>
      </c>
      <c r="F250" s="96">
        <f t="shared" si="25"/>
        <v>4003.1018026274169</v>
      </c>
      <c r="G250" s="104">
        <f t="shared" si="26"/>
        <v>650.64</v>
      </c>
      <c r="H250" s="194">
        <f t="shared" si="27"/>
        <v>1572.9647292880668</v>
      </c>
      <c r="I250" s="104">
        <f t="shared" si="28"/>
        <v>93.074836052548349</v>
      </c>
      <c r="J250" s="96">
        <v>27</v>
      </c>
      <c r="K250" s="98">
        <f t="shared" si="29"/>
        <v>6346.781367968033</v>
      </c>
      <c r="L250" s="213">
        <f t="shared" si="30"/>
        <v>1.9135</v>
      </c>
      <c r="M250" s="214">
        <f t="shared" si="31"/>
        <v>0.46600000000000003</v>
      </c>
    </row>
    <row r="251" spans="1:13" s="63" customFormat="1" ht="16.5" customHeight="1" x14ac:dyDescent="0.2">
      <c r="A251" s="192">
        <v>234</v>
      </c>
      <c r="B251" s="225">
        <f t="shared" si="24"/>
        <v>121.82981673036552</v>
      </c>
      <c r="C251" s="193">
        <v>500</v>
      </c>
      <c r="D251" s="212">
        <v>40620</v>
      </c>
      <c r="E251" s="104">
        <v>27110</v>
      </c>
      <c r="F251" s="96">
        <f t="shared" si="25"/>
        <v>4000.9909977850921</v>
      </c>
      <c r="G251" s="104">
        <f t="shared" si="26"/>
        <v>650.64</v>
      </c>
      <c r="H251" s="194">
        <f t="shared" si="27"/>
        <v>1572.251277251361</v>
      </c>
      <c r="I251" s="104">
        <f t="shared" si="28"/>
        <v>93.032619955701847</v>
      </c>
      <c r="J251" s="96">
        <v>27</v>
      </c>
      <c r="K251" s="98">
        <f t="shared" si="29"/>
        <v>6343.9148949921555</v>
      </c>
      <c r="L251" s="213">
        <f t="shared" si="30"/>
        <v>1.9207000000000001</v>
      </c>
      <c r="M251" s="214">
        <f t="shared" si="31"/>
        <v>0.46800000000000003</v>
      </c>
    </row>
    <row r="252" spans="1:13" s="63" customFormat="1" ht="16.5" customHeight="1" x14ac:dyDescent="0.2">
      <c r="A252" s="192">
        <v>235</v>
      </c>
      <c r="B252" s="225">
        <f t="shared" si="24"/>
        <v>121.89378271216239</v>
      </c>
      <c r="C252" s="193">
        <v>500</v>
      </c>
      <c r="D252" s="212">
        <v>40620</v>
      </c>
      <c r="E252" s="104">
        <v>27110</v>
      </c>
      <c r="F252" s="96">
        <f t="shared" si="25"/>
        <v>3998.891404913008</v>
      </c>
      <c r="G252" s="104">
        <f t="shared" si="26"/>
        <v>650.64</v>
      </c>
      <c r="H252" s="194">
        <f t="shared" si="27"/>
        <v>1571.5416148605966</v>
      </c>
      <c r="I252" s="104">
        <f t="shared" si="28"/>
        <v>92.990628098260174</v>
      </c>
      <c r="J252" s="96">
        <v>27</v>
      </c>
      <c r="K252" s="98">
        <f t="shared" si="29"/>
        <v>6341.0636478718652</v>
      </c>
      <c r="L252" s="213">
        <f t="shared" si="30"/>
        <v>1.9278999999999999</v>
      </c>
      <c r="M252" s="214">
        <f t="shared" si="31"/>
        <v>0.47</v>
      </c>
    </row>
    <row r="253" spans="1:13" s="63" customFormat="1" ht="16.5" customHeight="1" x14ac:dyDescent="0.2">
      <c r="A253" s="192">
        <v>236</v>
      </c>
      <c r="B253" s="225">
        <f t="shared" si="24"/>
        <v>121.95747707538416</v>
      </c>
      <c r="C253" s="193">
        <v>500</v>
      </c>
      <c r="D253" s="212">
        <v>40620</v>
      </c>
      <c r="E253" s="104">
        <v>27110</v>
      </c>
      <c r="F253" s="96">
        <f t="shared" si="25"/>
        <v>3996.8029159762327</v>
      </c>
      <c r="G253" s="104">
        <f t="shared" si="26"/>
        <v>650.64</v>
      </c>
      <c r="H253" s="194">
        <f t="shared" si="27"/>
        <v>1570.8357055999666</v>
      </c>
      <c r="I253" s="104">
        <f t="shared" si="28"/>
        <v>92.94885831952466</v>
      </c>
      <c r="J253" s="96">
        <v>27</v>
      </c>
      <c r="K253" s="98">
        <f t="shared" si="29"/>
        <v>6338.2274798957242</v>
      </c>
      <c r="L253" s="213">
        <f t="shared" si="30"/>
        <v>1.9351</v>
      </c>
      <c r="M253" s="214">
        <f t="shared" si="31"/>
        <v>0.47199999999999998</v>
      </c>
    </row>
    <row r="254" spans="1:13" s="63" customFormat="1" ht="16.5" customHeight="1" x14ac:dyDescent="0.2">
      <c r="A254" s="192">
        <v>237</v>
      </c>
      <c r="B254" s="225">
        <f t="shared" si="24"/>
        <v>122.02090211702698</v>
      </c>
      <c r="C254" s="193">
        <v>500</v>
      </c>
      <c r="D254" s="212">
        <v>40620</v>
      </c>
      <c r="E254" s="104">
        <v>27110</v>
      </c>
      <c r="F254" s="96">
        <f t="shared" si="25"/>
        <v>3994.7254244400633</v>
      </c>
      <c r="G254" s="104">
        <f t="shared" si="26"/>
        <v>650.64</v>
      </c>
      <c r="H254" s="194">
        <f t="shared" si="27"/>
        <v>1570.1335134607411</v>
      </c>
      <c r="I254" s="104">
        <f t="shared" si="28"/>
        <v>92.907308488801263</v>
      </c>
      <c r="J254" s="96">
        <v>27</v>
      </c>
      <c r="K254" s="98">
        <f t="shared" si="29"/>
        <v>6335.4062463896053</v>
      </c>
      <c r="L254" s="213">
        <f t="shared" si="30"/>
        <v>1.9422999999999999</v>
      </c>
      <c r="M254" s="214">
        <f t="shared" si="31"/>
        <v>0.47399999999999998</v>
      </c>
    </row>
    <row r="255" spans="1:13" s="63" customFormat="1" ht="16.5" customHeight="1" x14ac:dyDescent="0.2">
      <c r="A255" s="192">
        <v>238</v>
      </c>
      <c r="B255" s="225">
        <f t="shared" si="24"/>
        <v>122.08406010507213</v>
      </c>
      <c r="C255" s="193">
        <v>500</v>
      </c>
      <c r="D255" s="212">
        <v>40620</v>
      </c>
      <c r="E255" s="104">
        <v>27110</v>
      </c>
      <c r="F255" s="96">
        <f t="shared" si="25"/>
        <v>3992.6588252428928</v>
      </c>
      <c r="G255" s="104">
        <f t="shared" si="26"/>
        <v>650.64</v>
      </c>
      <c r="H255" s="194">
        <f t="shared" si="27"/>
        <v>1569.4350029320976</v>
      </c>
      <c r="I255" s="104">
        <f t="shared" si="28"/>
        <v>92.865976504857869</v>
      </c>
      <c r="J255" s="96">
        <v>27</v>
      </c>
      <c r="K255" s="98">
        <f t="shared" si="29"/>
        <v>6332.5998046798486</v>
      </c>
      <c r="L255" s="213">
        <f t="shared" si="30"/>
        <v>1.9495</v>
      </c>
      <c r="M255" s="214">
        <f t="shared" si="31"/>
        <v>0.47599999999999998</v>
      </c>
    </row>
    <row r="256" spans="1:13" s="63" customFormat="1" ht="16.5" customHeight="1" x14ac:dyDescent="0.2">
      <c r="A256" s="192">
        <v>239</v>
      </c>
      <c r="B256" s="225">
        <f t="shared" si="24"/>
        <v>122.14695327897266</v>
      </c>
      <c r="C256" s="193">
        <v>500</v>
      </c>
      <c r="D256" s="212">
        <v>40620</v>
      </c>
      <c r="E256" s="104">
        <v>27110</v>
      </c>
      <c r="F256" s="96">
        <f t="shared" si="25"/>
        <v>3990.6030147696838</v>
      </c>
      <c r="G256" s="104">
        <f t="shared" si="26"/>
        <v>650.64</v>
      </c>
      <c r="H256" s="194">
        <f t="shared" si="27"/>
        <v>1568.7401389921531</v>
      </c>
      <c r="I256" s="104">
        <f t="shared" si="28"/>
        <v>92.824860295393691</v>
      </c>
      <c r="J256" s="96">
        <v>27</v>
      </c>
      <c r="K256" s="98">
        <f t="shared" si="29"/>
        <v>6329.808014057231</v>
      </c>
      <c r="L256" s="213">
        <f t="shared" si="30"/>
        <v>1.9567000000000001</v>
      </c>
      <c r="M256" s="214">
        <f t="shared" si="31"/>
        <v>0.47799999999999998</v>
      </c>
    </row>
    <row r="257" spans="1:13" s="63" customFormat="1" ht="16.5" customHeight="1" x14ac:dyDescent="0.2">
      <c r="A257" s="195">
        <v>240</v>
      </c>
      <c r="B257" s="225">
        <f t="shared" si="24"/>
        <v>122.20958385012987</v>
      </c>
      <c r="C257" s="193">
        <v>500</v>
      </c>
      <c r="D257" s="212">
        <v>40620</v>
      </c>
      <c r="E257" s="104">
        <v>27110</v>
      </c>
      <c r="F257" s="96">
        <f t="shared" si="25"/>
        <v>3988.5578908260231</v>
      </c>
      <c r="G257" s="104">
        <f t="shared" si="26"/>
        <v>650.64</v>
      </c>
      <c r="H257" s="194">
        <f t="shared" si="27"/>
        <v>1568.0488870991958</v>
      </c>
      <c r="I257" s="104">
        <f t="shared" si="28"/>
        <v>92.78395781652047</v>
      </c>
      <c r="J257" s="96">
        <v>27</v>
      </c>
      <c r="K257" s="98">
        <f t="shared" si="29"/>
        <v>6327.0307357417396</v>
      </c>
      <c r="L257" s="213">
        <f t="shared" si="30"/>
        <v>1.9638</v>
      </c>
      <c r="M257" s="214">
        <f t="shared" si="31"/>
        <v>0.48</v>
      </c>
    </row>
    <row r="258" spans="1:13" s="63" customFormat="1" ht="16.5" customHeight="1" x14ac:dyDescent="0.2">
      <c r="A258" s="192">
        <v>241</v>
      </c>
      <c r="B258" s="225">
        <f t="shared" si="24"/>
        <v>122.27195400235982</v>
      </c>
      <c r="C258" s="193">
        <v>500</v>
      </c>
      <c r="D258" s="212">
        <v>40620</v>
      </c>
      <c r="E258" s="104">
        <v>27110</v>
      </c>
      <c r="F258" s="96">
        <f t="shared" si="25"/>
        <v>3986.5233526127549</v>
      </c>
      <c r="G258" s="104">
        <f t="shared" si="26"/>
        <v>650.64</v>
      </c>
      <c r="H258" s="194">
        <f t="shared" si="27"/>
        <v>1567.3612131831112</v>
      </c>
      <c r="I258" s="104">
        <f t="shared" si="28"/>
        <v>92.743267052255106</v>
      </c>
      <c r="J258" s="96">
        <v>27</v>
      </c>
      <c r="K258" s="98">
        <f t="shared" si="29"/>
        <v>6324.2678328481215</v>
      </c>
      <c r="L258" s="213">
        <f t="shared" si="30"/>
        <v>1.9710000000000001</v>
      </c>
      <c r="M258" s="214">
        <f t="shared" si="31"/>
        <v>0.48199999999999998</v>
      </c>
    </row>
    <row r="259" spans="1:13" s="63" customFormat="1" ht="16.5" customHeight="1" x14ac:dyDescent="0.2">
      <c r="A259" s="192">
        <v>242</v>
      </c>
      <c r="B259" s="225">
        <f t="shared" si="24"/>
        <v>122.3340658923503</v>
      </c>
      <c r="C259" s="193">
        <v>500</v>
      </c>
      <c r="D259" s="212">
        <v>40620</v>
      </c>
      <c r="E259" s="104">
        <v>27110</v>
      </c>
      <c r="F259" s="96">
        <f t="shared" si="25"/>
        <v>3984.4993007011653</v>
      </c>
      <c r="G259" s="104">
        <f t="shared" si="26"/>
        <v>650.64</v>
      </c>
      <c r="H259" s="194">
        <f t="shared" si="27"/>
        <v>1566.6770836369938</v>
      </c>
      <c r="I259" s="104">
        <f t="shared" si="28"/>
        <v>92.702786014023317</v>
      </c>
      <c r="J259" s="96">
        <v>27</v>
      </c>
      <c r="K259" s="98">
        <f t="shared" si="29"/>
        <v>6321.5191703521823</v>
      </c>
      <c r="L259" s="213">
        <f t="shared" si="30"/>
        <v>1.9782</v>
      </c>
      <c r="M259" s="214">
        <f t="shared" si="31"/>
        <v>0.48399999999999999</v>
      </c>
    </row>
    <row r="260" spans="1:13" s="63" customFormat="1" ht="16.5" customHeight="1" x14ac:dyDescent="0.2">
      <c r="A260" s="192">
        <v>243</v>
      </c>
      <c r="B260" s="225">
        <f t="shared" si="24"/>
        <v>122.39592165010822</v>
      </c>
      <c r="C260" s="193">
        <v>500</v>
      </c>
      <c r="D260" s="212">
        <v>40620</v>
      </c>
      <c r="E260" s="104">
        <v>27110</v>
      </c>
      <c r="F260" s="96">
        <f t="shared" si="25"/>
        <v>3982.4856370087155</v>
      </c>
      <c r="G260" s="104">
        <f t="shared" si="26"/>
        <v>650.64</v>
      </c>
      <c r="H260" s="194">
        <f t="shared" si="27"/>
        <v>1565.9964653089457</v>
      </c>
      <c r="I260" s="104">
        <f t="shared" si="28"/>
        <v>92.662512740174321</v>
      </c>
      <c r="J260" s="96">
        <v>27</v>
      </c>
      <c r="K260" s="98">
        <f t="shared" si="29"/>
        <v>6318.7846150578353</v>
      </c>
      <c r="L260" s="213">
        <f t="shared" si="30"/>
        <v>1.9854000000000001</v>
      </c>
      <c r="M260" s="214">
        <f t="shared" si="31"/>
        <v>0.48599999999999999</v>
      </c>
    </row>
    <row r="261" spans="1:13" s="63" customFormat="1" ht="16.5" customHeight="1" x14ac:dyDescent="0.2">
      <c r="A261" s="192">
        <v>244</v>
      </c>
      <c r="B261" s="225">
        <f t="shared" si="24"/>
        <v>122.45752337939803</v>
      </c>
      <c r="C261" s="193">
        <v>500</v>
      </c>
      <c r="D261" s="212">
        <v>40620</v>
      </c>
      <c r="E261" s="104">
        <v>27110</v>
      </c>
      <c r="F261" s="96">
        <f t="shared" si="25"/>
        <v>3980.4822647752962</v>
      </c>
      <c r="G261" s="104">
        <f t="shared" si="26"/>
        <v>650.64</v>
      </c>
      <c r="H261" s="194">
        <f t="shared" si="27"/>
        <v>1565.3193254940502</v>
      </c>
      <c r="I261" s="104">
        <f t="shared" si="28"/>
        <v>92.622445295505926</v>
      </c>
      <c r="J261" s="96">
        <v>27</v>
      </c>
      <c r="K261" s="98">
        <f t="shared" si="29"/>
        <v>6316.0640355648529</v>
      </c>
      <c r="L261" s="213">
        <f t="shared" si="30"/>
        <v>1.9924999999999999</v>
      </c>
      <c r="M261" s="214">
        <f t="shared" si="31"/>
        <v>0.48799999999999999</v>
      </c>
    </row>
    <row r="262" spans="1:13" s="63" customFormat="1" ht="16.5" customHeight="1" x14ac:dyDescent="0.2">
      <c r="A262" s="192">
        <v>245</v>
      </c>
      <c r="B262" s="225">
        <f t="shared" si="24"/>
        <v>122.5188731581709</v>
      </c>
      <c r="C262" s="193">
        <v>500</v>
      </c>
      <c r="D262" s="212">
        <v>40620</v>
      </c>
      <c r="E262" s="104">
        <v>27110</v>
      </c>
      <c r="F262" s="96">
        <f t="shared" si="25"/>
        <v>3978.4890885400055</v>
      </c>
      <c r="G262" s="104">
        <f t="shared" si="26"/>
        <v>650.64</v>
      </c>
      <c r="H262" s="194">
        <f t="shared" si="27"/>
        <v>1564.6456319265219</v>
      </c>
      <c r="I262" s="104">
        <f t="shared" si="28"/>
        <v>92.582581770800118</v>
      </c>
      <c r="J262" s="96">
        <v>27</v>
      </c>
      <c r="K262" s="98">
        <f t="shared" si="29"/>
        <v>6313.3573022373275</v>
      </c>
      <c r="L262" s="213">
        <f t="shared" si="30"/>
        <v>1.9997</v>
      </c>
      <c r="M262" s="214">
        <f t="shared" si="31"/>
        <v>0.49</v>
      </c>
    </row>
    <row r="263" spans="1:13" s="63" customFormat="1" ht="16.5" customHeight="1" x14ac:dyDescent="0.2">
      <c r="A263" s="192">
        <v>246</v>
      </c>
      <c r="B263" s="225">
        <f t="shared" si="24"/>
        <v>122.57997303898544</v>
      </c>
      <c r="C263" s="193">
        <v>500</v>
      </c>
      <c r="D263" s="212">
        <v>40620</v>
      </c>
      <c r="E263" s="104">
        <v>27110</v>
      </c>
      <c r="F263" s="96">
        <f t="shared" si="25"/>
        <v>3976.5060141184249</v>
      </c>
      <c r="G263" s="104">
        <f t="shared" si="26"/>
        <v>650.64</v>
      </c>
      <c r="H263" s="194">
        <f t="shared" si="27"/>
        <v>1563.9753527720275</v>
      </c>
      <c r="I263" s="104">
        <f t="shared" si="28"/>
        <v>92.542920282368513</v>
      </c>
      <c r="J263" s="96">
        <v>27</v>
      </c>
      <c r="K263" s="98">
        <f t="shared" si="29"/>
        <v>6310.6642871728218</v>
      </c>
      <c r="L263" s="213">
        <f t="shared" si="30"/>
        <v>2.0068999999999999</v>
      </c>
      <c r="M263" s="214">
        <f t="shared" si="31"/>
        <v>0.49199999999999999</v>
      </c>
    </row>
    <row r="264" spans="1:13" s="63" customFormat="1" ht="16.5" customHeight="1" x14ac:dyDescent="0.2">
      <c r="A264" s="192">
        <v>247</v>
      </c>
      <c r="B264" s="225">
        <f t="shared" si="24"/>
        <v>122.64082504941966</v>
      </c>
      <c r="C264" s="193">
        <v>500</v>
      </c>
      <c r="D264" s="212">
        <v>40620</v>
      </c>
      <c r="E264" s="104">
        <v>27110</v>
      </c>
      <c r="F264" s="96">
        <f t="shared" si="25"/>
        <v>3974.5329485803763</v>
      </c>
      <c r="G264" s="104">
        <f t="shared" si="26"/>
        <v>650.64</v>
      </c>
      <c r="H264" s="194">
        <f t="shared" si="27"/>
        <v>1563.3084566201669</v>
      </c>
      <c r="I264" s="104">
        <f t="shared" si="28"/>
        <v>92.503458971607529</v>
      </c>
      <c r="J264" s="96">
        <v>27</v>
      </c>
      <c r="K264" s="98">
        <f t="shared" si="29"/>
        <v>6307.984864172151</v>
      </c>
      <c r="L264" s="213">
        <f t="shared" si="30"/>
        <v>2.0139999999999998</v>
      </c>
      <c r="M264" s="214">
        <f t="shared" si="31"/>
        <v>0.49399999999999999</v>
      </c>
    </row>
    <row r="265" spans="1:13" s="63" customFormat="1" ht="16.5" customHeight="1" x14ac:dyDescent="0.2">
      <c r="A265" s="192">
        <v>248</v>
      </c>
      <c r="B265" s="225">
        <f t="shared" si="24"/>
        <v>122.70143119247474</v>
      </c>
      <c r="C265" s="193">
        <v>500</v>
      </c>
      <c r="D265" s="212">
        <v>40620</v>
      </c>
      <c r="E265" s="104">
        <v>27110</v>
      </c>
      <c r="F265" s="96">
        <f t="shared" si="25"/>
        <v>3972.5698002281702</v>
      </c>
      <c r="G265" s="104">
        <f t="shared" si="26"/>
        <v>650.64</v>
      </c>
      <c r="H265" s="194">
        <f t="shared" si="27"/>
        <v>1562.6449124771214</v>
      </c>
      <c r="I265" s="104">
        <f t="shared" si="28"/>
        <v>92.464196004563405</v>
      </c>
      <c r="J265" s="96">
        <v>27</v>
      </c>
      <c r="K265" s="98">
        <f t="shared" si="29"/>
        <v>6305.3189087098554</v>
      </c>
      <c r="L265" s="213">
        <f t="shared" si="30"/>
        <v>2.0211999999999999</v>
      </c>
      <c r="M265" s="214">
        <f t="shared" si="31"/>
        <v>0.496</v>
      </c>
    </row>
    <row r="266" spans="1:13" s="63" customFormat="1" ht="16.5" customHeight="1" x14ac:dyDescent="0.2">
      <c r="A266" s="192">
        <v>249</v>
      </c>
      <c r="B266" s="225">
        <f t="shared" si="24"/>
        <v>122.76179344697061</v>
      </c>
      <c r="C266" s="193">
        <v>500</v>
      </c>
      <c r="D266" s="212">
        <v>40620</v>
      </c>
      <c r="E266" s="104">
        <v>27110</v>
      </c>
      <c r="F266" s="96">
        <f t="shared" si="25"/>
        <v>3970.6164785753099</v>
      </c>
      <c r="G266" s="104">
        <f t="shared" si="26"/>
        <v>650.64</v>
      </c>
      <c r="H266" s="194">
        <f t="shared" si="27"/>
        <v>1561.9846897584548</v>
      </c>
      <c r="I266" s="104">
        <f t="shared" si="28"/>
        <v>92.425129571506204</v>
      </c>
      <c r="J266" s="96">
        <v>27</v>
      </c>
      <c r="K266" s="98">
        <f t="shared" si="29"/>
        <v>6302.6662979052708</v>
      </c>
      <c r="L266" s="213">
        <f t="shared" si="30"/>
        <v>2.0283000000000002</v>
      </c>
      <c r="M266" s="214">
        <f t="shared" si="31"/>
        <v>0.498</v>
      </c>
    </row>
    <row r="267" spans="1:13" s="63" customFormat="1" ht="16.5" customHeight="1" x14ac:dyDescent="0.2">
      <c r="A267" s="195">
        <v>250</v>
      </c>
      <c r="B267" s="225">
        <f t="shared" si="24"/>
        <v>122.82191376793369</v>
      </c>
      <c r="C267" s="193">
        <v>500</v>
      </c>
      <c r="D267" s="212">
        <v>40620</v>
      </c>
      <c r="E267" s="104">
        <v>27110</v>
      </c>
      <c r="F267" s="96">
        <f t="shared" si="25"/>
        <v>3968.672894325643</v>
      </c>
      <c r="G267" s="104">
        <f t="shared" si="26"/>
        <v>650.64</v>
      </c>
      <c r="H267" s="194">
        <f t="shared" si="27"/>
        <v>1561.3277582820674</v>
      </c>
      <c r="I267" s="104">
        <f t="shared" si="28"/>
        <v>92.386257886512865</v>
      </c>
      <c r="J267" s="96">
        <v>27</v>
      </c>
      <c r="K267" s="98">
        <f t="shared" si="29"/>
        <v>6300.0269104942236</v>
      </c>
      <c r="L267" s="213">
        <f t="shared" si="30"/>
        <v>2.0354999999999999</v>
      </c>
      <c r="M267" s="214">
        <f t="shared" si="31"/>
        <v>0.5</v>
      </c>
    </row>
    <row r="268" spans="1:13" s="63" customFormat="1" ht="16.5" customHeight="1" x14ac:dyDescent="0.2">
      <c r="A268" s="192">
        <v>251</v>
      </c>
      <c r="B268" s="225">
        <f t="shared" si="24"/>
        <v>122.88179408697675</v>
      </c>
      <c r="C268" s="193">
        <v>500</v>
      </c>
      <c r="D268" s="212">
        <v>40620</v>
      </c>
      <c r="E268" s="104">
        <v>27110</v>
      </c>
      <c r="F268" s="96">
        <f t="shared" si="25"/>
        <v>3966.7389593529692</v>
      </c>
      <c r="G268" s="104">
        <f t="shared" si="26"/>
        <v>650.64</v>
      </c>
      <c r="H268" s="194">
        <f t="shared" si="27"/>
        <v>1560.6740882613035</v>
      </c>
      <c r="I268" s="104">
        <f t="shared" si="28"/>
        <v>92.347579187059381</v>
      </c>
      <c r="J268" s="96">
        <v>27</v>
      </c>
      <c r="K268" s="98">
        <f t="shared" si="29"/>
        <v>6297.4006268013318</v>
      </c>
      <c r="L268" s="213">
        <f t="shared" si="30"/>
        <v>2.0426000000000002</v>
      </c>
      <c r="M268" s="214">
        <f t="shared" si="31"/>
        <v>0.502</v>
      </c>
    </row>
    <row r="269" spans="1:13" s="63" customFormat="1" ht="16.5" customHeight="1" x14ac:dyDescent="0.2">
      <c r="A269" s="192">
        <v>252</v>
      </c>
      <c r="B269" s="225">
        <f t="shared" si="24"/>
        <v>122.94143631267136</v>
      </c>
      <c r="C269" s="193">
        <v>500</v>
      </c>
      <c r="D269" s="212">
        <v>40620</v>
      </c>
      <c r="E269" s="104">
        <v>27110</v>
      </c>
      <c r="F269" s="96">
        <f t="shared" si="25"/>
        <v>3964.814586681061</v>
      </c>
      <c r="G269" s="104">
        <f t="shared" si="26"/>
        <v>650.64</v>
      </c>
      <c r="H269" s="194">
        <f t="shared" si="27"/>
        <v>1560.0236502981986</v>
      </c>
      <c r="I269" s="104">
        <f t="shared" si="28"/>
        <v>92.30909173362123</v>
      </c>
      <c r="J269" s="96">
        <v>27</v>
      </c>
      <c r="K269" s="98">
        <f t="shared" si="29"/>
        <v>6294.7873287128814</v>
      </c>
      <c r="L269" s="213">
        <f t="shared" si="30"/>
        <v>2.0497999999999998</v>
      </c>
      <c r="M269" s="214">
        <f t="shared" si="31"/>
        <v>0.504</v>
      </c>
    </row>
    <row r="270" spans="1:13" s="63" customFormat="1" ht="16.5" customHeight="1" x14ac:dyDescent="0.2">
      <c r="A270" s="192">
        <v>253</v>
      </c>
      <c r="B270" s="225">
        <f t="shared" si="24"/>
        <v>123.0008423309128</v>
      </c>
      <c r="C270" s="193">
        <v>500</v>
      </c>
      <c r="D270" s="212">
        <v>40620</v>
      </c>
      <c r="E270" s="104">
        <v>27110</v>
      </c>
      <c r="F270" s="96">
        <f t="shared" si="25"/>
        <v>3962.8996904641167</v>
      </c>
      <c r="G270" s="104">
        <f t="shared" si="26"/>
        <v>650.64</v>
      </c>
      <c r="H270" s="194">
        <f t="shared" si="27"/>
        <v>1559.3764153768714</v>
      </c>
      <c r="I270" s="104">
        <f t="shared" si="28"/>
        <v>92.270793809282338</v>
      </c>
      <c r="J270" s="96">
        <v>27</v>
      </c>
      <c r="K270" s="98">
        <f t="shared" si="29"/>
        <v>6292.1868996502708</v>
      </c>
      <c r="L270" s="213">
        <f t="shared" si="30"/>
        <v>2.0569000000000002</v>
      </c>
      <c r="M270" s="214">
        <f t="shared" si="31"/>
        <v>0.50600000000000001</v>
      </c>
    </row>
    <row r="271" spans="1:13" s="63" customFormat="1" ht="16.5" customHeight="1" x14ac:dyDescent="0.2">
      <c r="A271" s="192">
        <v>254</v>
      </c>
      <c r="B271" s="225">
        <f t="shared" si="24"/>
        <v>123.06001400527805</v>
      </c>
      <c r="C271" s="193">
        <v>500</v>
      </c>
      <c r="D271" s="212">
        <v>40620</v>
      </c>
      <c r="E271" s="104">
        <v>27110</v>
      </c>
      <c r="F271" s="96">
        <f t="shared" si="25"/>
        <v>3960.9941859676183</v>
      </c>
      <c r="G271" s="104">
        <f t="shared" si="26"/>
        <v>650.64</v>
      </c>
      <c r="H271" s="194">
        <f t="shared" si="27"/>
        <v>1558.7323548570548</v>
      </c>
      <c r="I271" s="104">
        <f t="shared" si="28"/>
        <v>92.23268371935238</v>
      </c>
      <c r="J271" s="96">
        <v>27</v>
      </c>
      <c r="K271" s="98">
        <f t="shared" si="29"/>
        <v>6289.5992245440257</v>
      </c>
      <c r="L271" s="213">
        <f t="shared" si="30"/>
        <v>2.0640000000000001</v>
      </c>
      <c r="M271" s="214">
        <f t="shared" si="31"/>
        <v>0.50800000000000001</v>
      </c>
    </row>
    <row r="272" spans="1:13" s="63" customFormat="1" ht="16.5" customHeight="1" x14ac:dyDescent="0.2">
      <c r="A272" s="192">
        <v>255</v>
      </c>
      <c r="B272" s="225">
        <f t="shared" si="24"/>
        <v>123.11895317737638</v>
      </c>
      <c r="C272" s="193">
        <v>500</v>
      </c>
      <c r="D272" s="212">
        <v>40620</v>
      </c>
      <c r="E272" s="104">
        <v>27110</v>
      </c>
      <c r="F272" s="96">
        <f t="shared" si="25"/>
        <v>3959.0979895495821</v>
      </c>
      <c r="G272" s="104">
        <f t="shared" si="26"/>
        <v>650.64</v>
      </c>
      <c r="H272" s="194">
        <f t="shared" si="27"/>
        <v>1558.0914404677587</v>
      </c>
      <c r="I272" s="104">
        <f t="shared" si="28"/>
        <v>92.194759790991654</v>
      </c>
      <c r="J272" s="96">
        <v>27</v>
      </c>
      <c r="K272" s="98">
        <f t="shared" si="29"/>
        <v>6287.0241898083332</v>
      </c>
      <c r="L272" s="213">
        <f t="shared" si="30"/>
        <v>2.0712000000000002</v>
      </c>
      <c r="M272" s="214">
        <f t="shared" si="31"/>
        <v>0.51</v>
      </c>
    </row>
    <row r="273" spans="1:13" s="63" customFormat="1" ht="16.5" customHeight="1" x14ac:dyDescent="0.2">
      <c r="A273" s="192">
        <v>256</v>
      </c>
      <c r="B273" s="225">
        <f t="shared" si="24"/>
        <v>123.17766166719343</v>
      </c>
      <c r="C273" s="193">
        <v>500</v>
      </c>
      <c r="D273" s="212">
        <v>40620</v>
      </c>
      <c r="E273" s="104">
        <v>27110</v>
      </c>
      <c r="F273" s="96">
        <f t="shared" si="25"/>
        <v>3957.2110186422096</v>
      </c>
      <c r="G273" s="104">
        <f t="shared" si="26"/>
        <v>650.64</v>
      </c>
      <c r="H273" s="194">
        <f t="shared" si="27"/>
        <v>1557.4536443010668</v>
      </c>
      <c r="I273" s="104">
        <f t="shared" si="28"/>
        <v>92.157020372844201</v>
      </c>
      <c r="J273" s="96">
        <v>27</v>
      </c>
      <c r="K273" s="98">
        <f t="shared" si="29"/>
        <v>6284.4616833161208</v>
      </c>
      <c r="L273" s="213">
        <f t="shared" si="30"/>
        <v>2.0783</v>
      </c>
      <c r="M273" s="214">
        <f t="shared" si="31"/>
        <v>0.51200000000000001</v>
      </c>
    </row>
    <row r="274" spans="1:13" s="63" customFormat="1" ht="16.5" customHeight="1" x14ac:dyDescent="0.2">
      <c r="A274" s="192">
        <v>257</v>
      </c>
      <c r="B274" s="225">
        <f t="shared" si="24"/>
        <v>123.2361412734283</v>
      </c>
      <c r="C274" s="193">
        <v>500</v>
      </c>
      <c r="D274" s="212">
        <v>40620</v>
      </c>
      <c r="E274" s="104">
        <v>27110</v>
      </c>
      <c r="F274" s="96">
        <f t="shared" si="25"/>
        <v>3955.3331917339083</v>
      </c>
      <c r="G274" s="104">
        <f t="shared" si="26"/>
        <v>650.64</v>
      </c>
      <c r="H274" s="194">
        <f t="shared" si="27"/>
        <v>1556.8189388060609</v>
      </c>
      <c r="I274" s="104">
        <f t="shared" si="28"/>
        <v>92.119463834678172</v>
      </c>
      <c r="J274" s="96">
        <v>27</v>
      </c>
      <c r="K274" s="98">
        <f t="shared" si="29"/>
        <v>6281.9115943746474</v>
      </c>
      <c r="L274" s="213">
        <f t="shared" si="30"/>
        <v>2.0853999999999999</v>
      </c>
      <c r="M274" s="214">
        <f t="shared" si="31"/>
        <v>0.51400000000000001</v>
      </c>
    </row>
    <row r="275" spans="1:13" s="63" customFormat="1" ht="16.5" customHeight="1" x14ac:dyDescent="0.2">
      <c r="A275" s="192">
        <v>258</v>
      </c>
      <c r="B275" s="225">
        <f t="shared" ref="B275:B338" si="32">15*LN(A275)+40</f>
        <v>123.29439377382425</v>
      </c>
      <c r="C275" s="193">
        <v>500</v>
      </c>
      <c r="D275" s="212">
        <v>40620</v>
      </c>
      <c r="E275" s="104">
        <v>27110</v>
      </c>
      <c r="F275" s="96">
        <f t="shared" ref="F275:F338" si="33">12*(1/B275*D275)</f>
        <v>3953.4644283516873</v>
      </c>
      <c r="G275" s="104">
        <f t="shared" ref="G275:G338" si="34">12*(1/C275*E275)</f>
        <v>650.64</v>
      </c>
      <c r="H275" s="194">
        <f t="shared" ref="H275:H338" si="35">SUM(F275:G275)*33.8%</f>
        <v>1556.1872967828704</v>
      </c>
      <c r="I275" s="104">
        <f t="shared" ref="I275:I338" si="36">SUM(F275:G275)*2%</f>
        <v>92.08208856703375</v>
      </c>
      <c r="J275" s="96">
        <v>27</v>
      </c>
      <c r="K275" s="98">
        <f t="shared" ref="K275:K338" si="37">SUM(F275:J275)</f>
        <v>6279.3738137015916</v>
      </c>
      <c r="L275" s="213">
        <f t="shared" ref="L275:L338" si="38">ROUND(A275/B275,4)</f>
        <v>2.0926</v>
      </c>
      <c r="M275" s="214">
        <f t="shared" ref="M275:M338" si="39">ROUND(A275/C275,4)</f>
        <v>0.51600000000000001</v>
      </c>
    </row>
    <row r="276" spans="1:13" s="63" customFormat="1" ht="16.5" customHeight="1" x14ac:dyDescent="0.2">
      <c r="A276" s="192">
        <v>259</v>
      </c>
      <c r="B276" s="225">
        <f t="shared" si="32"/>
        <v>123.35242092549306</v>
      </c>
      <c r="C276" s="193">
        <v>500</v>
      </c>
      <c r="D276" s="212">
        <v>40620</v>
      </c>
      <c r="E276" s="104">
        <v>27110</v>
      </c>
      <c r="F276" s="96">
        <f t="shared" si="33"/>
        <v>3951.6046490439126</v>
      </c>
      <c r="G276" s="104">
        <f t="shared" si="34"/>
        <v>650.64</v>
      </c>
      <c r="H276" s="194">
        <f t="shared" si="35"/>
        <v>1555.5586913768423</v>
      </c>
      <c r="I276" s="104">
        <f t="shared" si="36"/>
        <v>92.044892980878245</v>
      </c>
      <c r="J276" s="96">
        <v>27</v>
      </c>
      <c r="K276" s="98">
        <f t="shared" si="37"/>
        <v>6276.8482334016326</v>
      </c>
      <c r="L276" s="213">
        <f t="shared" si="38"/>
        <v>2.0996999999999999</v>
      </c>
      <c r="M276" s="214">
        <f t="shared" si="39"/>
        <v>0.51800000000000002</v>
      </c>
    </row>
    <row r="277" spans="1:13" s="63" customFormat="1" ht="16.5" customHeight="1" x14ac:dyDescent="0.2">
      <c r="A277" s="195">
        <v>260</v>
      </c>
      <c r="B277" s="225">
        <f t="shared" si="32"/>
        <v>123.41022446523291</v>
      </c>
      <c r="C277" s="193">
        <v>500</v>
      </c>
      <c r="D277" s="212">
        <v>40620</v>
      </c>
      <c r="E277" s="104">
        <v>27110</v>
      </c>
      <c r="F277" s="96">
        <f t="shared" si="33"/>
        <v>3949.7537753634138</v>
      </c>
      <c r="G277" s="104">
        <f t="shared" si="34"/>
        <v>650.64</v>
      </c>
      <c r="H277" s="194">
        <f t="shared" si="35"/>
        <v>1554.9330960728337</v>
      </c>
      <c r="I277" s="104">
        <f t="shared" si="36"/>
        <v>92.007875507268281</v>
      </c>
      <c r="J277" s="96">
        <v>27</v>
      </c>
      <c r="K277" s="98">
        <f t="shared" si="37"/>
        <v>6274.3347469435157</v>
      </c>
      <c r="L277" s="213">
        <f t="shared" si="38"/>
        <v>2.1067999999999998</v>
      </c>
      <c r="M277" s="214">
        <f t="shared" si="39"/>
        <v>0.52</v>
      </c>
    </row>
    <row r="278" spans="1:13" s="63" customFormat="1" ht="16.5" customHeight="1" x14ac:dyDescent="0.2">
      <c r="A278" s="192">
        <v>261</v>
      </c>
      <c r="B278" s="225">
        <f t="shared" si="32"/>
        <v>123.46780610984041</v>
      </c>
      <c r="C278" s="193">
        <v>500</v>
      </c>
      <c r="D278" s="212">
        <v>40620</v>
      </c>
      <c r="E278" s="104">
        <v>27110</v>
      </c>
      <c r="F278" s="96">
        <f t="shared" si="33"/>
        <v>3947.9117298509359</v>
      </c>
      <c r="G278" s="104">
        <f t="shared" si="34"/>
        <v>650.64</v>
      </c>
      <c r="H278" s="194">
        <f t="shared" si="35"/>
        <v>1554.310484689616</v>
      </c>
      <c r="I278" s="104">
        <f t="shared" si="36"/>
        <v>91.971034597018715</v>
      </c>
      <c r="J278" s="96">
        <v>27</v>
      </c>
      <c r="K278" s="98">
        <f t="shared" si="37"/>
        <v>6271.8332491375704</v>
      </c>
      <c r="L278" s="213">
        <f t="shared" si="38"/>
        <v>2.1139000000000001</v>
      </c>
      <c r="M278" s="214">
        <f t="shared" si="39"/>
        <v>0.52200000000000002</v>
      </c>
    </row>
    <row r="279" spans="1:13" s="63" customFormat="1" ht="16.5" customHeight="1" x14ac:dyDescent="0.2">
      <c r="A279" s="192">
        <v>262</v>
      </c>
      <c r="B279" s="225">
        <f t="shared" si="32"/>
        <v>123.52516755641645</v>
      </c>
      <c r="C279" s="193">
        <v>500</v>
      </c>
      <c r="D279" s="212">
        <v>40620</v>
      </c>
      <c r="E279" s="104">
        <v>27110</v>
      </c>
      <c r="F279" s="96">
        <f t="shared" si="33"/>
        <v>3946.0784360189291</v>
      </c>
      <c r="G279" s="104">
        <f t="shared" si="34"/>
        <v>650.64</v>
      </c>
      <c r="H279" s="194">
        <f t="shared" si="35"/>
        <v>1553.6908313743979</v>
      </c>
      <c r="I279" s="104">
        <f t="shared" si="36"/>
        <v>91.934368720378586</v>
      </c>
      <c r="J279" s="96">
        <v>27</v>
      </c>
      <c r="K279" s="98">
        <f t="shared" si="37"/>
        <v>6269.3436361137055</v>
      </c>
      <c r="L279" s="213">
        <f t="shared" si="38"/>
        <v>2.121</v>
      </c>
      <c r="M279" s="214">
        <f t="shared" si="39"/>
        <v>0.52400000000000002</v>
      </c>
    </row>
    <row r="280" spans="1:13" s="63" customFormat="1" ht="16.5" customHeight="1" x14ac:dyDescent="0.2">
      <c r="A280" s="192">
        <v>263</v>
      </c>
      <c r="B280" s="225">
        <f t="shared" si="32"/>
        <v>123.58231048266647</v>
      </c>
      <c r="C280" s="193">
        <v>500</v>
      </c>
      <c r="D280" s="212">
        <v>40620</v>
      </c>
      <c r="E280" s="104">
        <v>27110</v>
      </c>
      <c r="F280" s="96">
        <f t="shared" si="33"/>
        <v>3944.2538183356573</v>
      </c>
      <c r="G280" s="104">
        <f t="shared" si="34"/>
        <v>650.64</v>
      </c>
      <c r="H280" s="194">
        <f t="shared" si="35"/>
        <v>1553.0741105974521</v>
      </c>
      <c r="I280" s="104">
        <f t="shared" si="36"/>
        <v>91.897876366713149</v>
      </c>
      <c r="J280" s="96">
        <v>27</v>
      </c>
      <c r="K280" s="98">
        <f t="shared" si="37"/>
        <v>6266.8658052998226</v>
      </c>
      <c r="L280" s="213">
        <f t="shared" si="38"/>
        <v>2.1280999999999999</v>
      </c>
      <c r="M280" s="214">
        <f t="shared" si="39"/>
        <v>0.52600000000000002</v>
      </c>
    </row>
    <row r="281" spans="1:13" s="63" customFormat="1" ht="16.5" customHeight="1" x14ac:dyDescent="0.2">
      <c r="A281" s="192">
        <v>264</v>
      </c>
      <c r="B281" s="225">
        <f t="shared" si="32"/>
        <v>123.63923654719474</v>
      </c>
      <c r="C281" s="193">
        <v>500</v>
      </c>
      <c r="D281" s="212">
        <v>40620</v>
      </c>
      <c r="E281" s="104">
        <v>27110</v>
      </c>
      <c r="F281" s="96">
        <f t="shared" si="33"/>
        <v>3942.437802209638</v>
      </c>
      <c r="G281" s="104">
        <f t="shared" si="34"/>
        <v>650.64</v>
      </c>
      <c r="H281" s="194">
        <f t="shared" si="35"/>
        <v>1552.4602971468576</v>
      </c>
      <c r="I281" s="104">
        <f t="shared" si="36"/>
        <v>91.861556044192767</v>
      </c>
      <c r="J281" s="96">
        <v>27</v>
      </c>
      <c r="K281" s="98">
        <f t="shared" si="37"/>
        <v>6264.399655400689</v>
      </c>
      <c r="L281" s="213">
        <f t="shared" si="38"/>
        <v>2.1352000000000002</v>
      </c>
      <c r="M281" s="214">
        <f t="shared" si="39"/>
        <v>0.52800000000000002</v>
      </c>
    </row>
    <row r="282" spans="1:13" s="63" customFormat="1" ht="16.5" customHeight="1" x14ac:dyDescent="0.2">
      <c r="A282" s="192">
        <v>265</v>
      </c>
      <c r="B282" s="225">
        <f t="shared" si="32"/>
        <v>123.69594738979333</v>
      </c>
      <c r="C282" s="193">
        <v>500</v>
      </c>
      <c r="D282" s="212">
        <v>40620</v>
      </c>
      <c r="E282" s="104">
        <v>27110</v>
      </c>
      <c r="F282" s="96">
        <f t="shared" si="33"/>
        <v>3940.6303139743823</v>
      </c>
      <c r="G282" s="104">
        <f t="shared" si="34"/>
        <v>650.64</v>
      </c>
      <c r="H282" s="194">
        <f t="shared" si="35"/>
        <v>1551.8493661233413</v>
      </c>
      <c r="I282" s="104">
        <f t="shared" si="36"/>
        <v>91.825406279487652</v>
      </c>
      <c r="J282" s="96">
        <v>27</v>
      </c>
      <c r="K282" s="98">
        <f t="shared" si="37"/>
        <v>6261.9450863772117</v>
      </c>
      <c r="L282" s="213">
        <f t="shared" si="38"/>
        <v>2.1423000000000001</v>
      </c>
      <c r="M282" s="214">
        <f t="shared" si="39"/>
        <v>0.53</v>
      </c>
    </row>
    <row r="283" spans="1:13" s="63" customFormat="1" ht="16.5" customHeight="1" x14ac:dyDescent="0.2">
      <c r="A283" s="192">
        <v>266</v>
      </c>
      <c r="B283" s="225">
        <f t="shared" si="32"/>
        <v>123.75244463172548</v>
      </c>
      <c r="C283" s="193">
        <v>500</v>
      </c>
      <c r="D283" s="212">
        <v>40620</v>
      </c>
      <c r="E283" s="104">
        <v>27110</v>
      </c>
      <c r="F283" s="96">
        <f t="shared" si="33"/>
        <v>3938.8312808734499</v>
      </c>
      <c r="G283" s="104">
        <f t="shared" si="34"/>
        <v>650.64</v>
      </c>
      <c r="H283" s="194">
        <f t="shared" si="35"/>
        <v>1551.2412929352261</v>
      </c>
      <c r="I283" s="104">
        <f t="shared" si="36"/>
        <v>91.789425617469007</v>
      </c>
      <c r="J283" s="96">
        <v>27</v>
      </c>
      <c r="K283" s="98">
        <f t="shared" si="37"/>
        <v>6259.5019994261447</v>
      </c>
      <c r="L283" s="213">
        <f t="shared" si="38"/>
        <v>2.1495000000000002</v>
      </c>
      <c r="M283" s="214">
        <f t="shared" si="39"/>
        <v>0.53200000000000003</v>
      </c>
    </row>
    <row r="284" spans="1:13" s="63" customFormat="1" ht="16.5" customHeight="1" x14ac:dyDescent="0.2">
      <c r="A284" s="192">
        <v>267</v>
      </c>
      <c r="B284" s="225">
        <f t="shared" si="32"/>
        <v>123.80872987600374</v>
      </c>
      <c r="C284" s="193">
        <v>500</v>
      </c>
      <c r="D284" s="212">
        <v>40620</v>
      </c>
      <c r="E284" s="104">
        <v>27110</v>
      </c>
      <c r="F284" s="96">
        <f t="shared" si="33"/>
        <v>3937.0406310457938</v>
      </c>
      <c r="G284" s="104">
        <f t="shared" si="34"/>
        <v>650.64</v>
      </c>
      <c r="H284" s="194">
        <f t="shared" si="35"/>
        <v>1550.6360532934782</v>
      </c>
      <c r="I284" s="104">
        <f t="shared" si="36"/>
        <v>91.753612620915888</v>
      </c>
      <c r="J284" s="96">
        <v>27</v>
      </c>
      <c r="K284" s="98">
        <f t="shared" si="37"/>
        <v>6257.070296960188</v>
      </c>
      <c r="L284" s="213">
        <f t="shared" si="38"/>
        <v>2.1566000000000001</v>
      </c>
      <c r="M284" s="214">
        <f t="shared" si="39"/>
        <v>0.53400000000000003</v>
      </c>
    </row>
    <row r="285" spans="1:13" s="63" customFormat="1" ht="16.5" customHeight="1" x14ac:dyDescent="0.2">
      <c r="A285" s="192">
        <v>268</v>
      </c>
      <c r="B285" s="225">
        <f t="shared" si="32"/>
        <v>123.86480470766284</v>
      </c>
      <c r="C285" s="193">
        <v>500</v>
      </c>
      <c r="D285" s="212">
        <v>40620</v>
      </c>
      <c r="E285" s="104">
        <v>27110</v>
      </c>
      <c r="F285" s="96">
        <f t="shared" si="33"/>
        <v>3935.2582935113987</v>
      </c>
      <c r="G285" s="104">
        <f t="shared" si="34"/>
        <v>650.64</v>
      </c>
      <c r="H285" s="194">
        <f t="shared" si="35"/>
        <v>1550.0336232068528</v>
      </c>
      <c r="I285" s="104">
        <f t="shared" si="36"/>
        <v>91.717965870227985</v>
      </c>
      <c r="J285" s="96">
        <v>27</v>
      </c>
      <c r="K285" s="98">
        <f t="shared" si="37"/>
        <v>6254.6498825884801</v>
      </c>
      <c r="L285" s="213">
        <f t="shared" si="38"/>
        <v>2.1636000000000002</v>
      </c>
      <c r="M285" s="214">
        <f t="shared" si="39"/>
        <v>0.53600000000000003</v>
      </c>
    </row>
    <row r="286" spans="1:13" s="63" customFormat="1" ht="16.5" customHeight="1" x14ac:dyDescent="0.2">
      <c r="A286" s="192">
        <v>269</v>
      </c>
      <c r="B286" s="225">
        <f t="shared" si="32"/>
        <v>123.92067069402759</v>
      </c>
      <c r="C286" s="193">
        <v>500</v>
      </c>
      <c r="D286" s="212">
        <v>40620</v>
      </c>
      <c r="E286" s="104">
        <v>27110</v>
      </c>
      <c r="F286" s="96">
        <f t="shared" si="33"/>
        <v>3933.4841981572035</v>
      </c>
      <c r="G286" s="104">
        <f t="shared" si="34"/>
        <v>650.64</v>
      </c>
      <c r="H286" s="194">
        <f t="shared" si="35"/>
        <v>1549.4339789771348</v>
      </c>
      <c r="I286" s="104">
        <f t="shared" si="36"/>
        <v>91.68248396314408</v>
      </c>
      <c r="J286" s="96">
        <v>27</v>
      </c>
      <c r="K286" s="98">
        <f t="shared" si="37"/>
        <v>6252.2406610974831</v>
      </c>
      <c r="L286" s="213">
        <f t="shared" si="38"/>
        <v>2.1707000000000001</v>
      </c>
      <c r="M286" s="214">
        <f t="shared" si="39"/>
        <v>0.53800000000000003</v>
      </c>
    </row>
    <row r="287" spans="1:13" s="63" customFormat="1" ht="16.5" customHeight="1" x14ac:dyDescent="0.2">
      <c r="A287" s="195">
        <v>270</v>
      </c>
      <c r="B287" s="225">
        <f t="shared" si="32"/>
        <v>123.97632938497563</v>
      </c>
      <c r="C287" s="193">
        <v>500</v>
      </c>
      <c r="D287" s="212">
        <v>40620</v>
      </c>
      <c r="E287" s="104">
        <v>27110</v>
      </c>
      <c r="F287" s="96">
        <f t="shared" si="33"/>
        <v>3931.7182757232977</v>
      </c>
      <c r="G287" s="104">
        <f t="shared" si="34"/>
        <v>650.64</v>
      </c>
      <c r="H287" s="194">
        <f t="shared" si="35"/>
        <v>1548.8370971944746</v>
      </c>
      <c r="I287" s="104">
        <f t="shared" si="36"/>
        <v>91.647165514465968</v>
      </c>
      <c r="J287" s="96">
        <v>27</v>
      </c>
      <c r="K287" s="98">
        <f t="shared" si="37"/>
        <v>6249.8425384322391</v>
      </c>
      <c r="L287" s="213">
        <f t="shared" si="38"/>
        <v>2.1778</v>
      </c>
      <c r="M287" s="214">
        <f t="shared" si="39"/>
        <v>0.54</v>
      </c>
    </row>
    <row r="288" spans="1:13" s="63" customFormat="1" ht="16.5" customHeight="1" x14ac:dyDescent="0.2">
      <c r="A288" s="192">
        <v>271</v>
      </c>
      <c r="B288" s="225">
        <f t="shared" si="32"/>
        <v>124.03178231319552</v>
      </c>
      <c r="C288" s="193">
        <v>500</v>
      </c>
      <c r="D288" s="212">
        <v>40620</v>
      </c>
      <c r="E288" s="104">
        <v>27110</v>
      </c>
      <c r="F288" s="96">
        <f t="shared" si="33"/>
        <v>3929.9604577893915</v>
      </c>
      <c r="G288" s="104">
        <f t="shared" si="34"/>
        <v>650.64</v>
      </c>
      <c r="H288" s="194">
        <f t="shared" si="35"/>
        <v>1548.2429547328143</v>
      </c>
      <c r="I288" s="104">
        <f t="shared" si="36"/>
        <v>91.612009155787845</v>
      </c>
      <c r="J288" s="96">
        <v>27</v>
      </c>
      <c r="K288" s="98">
        <f t="shared" si="37"/>
        <v>6247.4554216779943</v>
      </c>
      <c r="L288" s="213">
        <f t="shared" si="38"/>
        <v>2.1848999999999998</v>
      </c>
      <c r="M288" s="214">
        <f t="shared" si="39"/>
        <v>0.54200000000000004</v>
      </c>
    </row>
    <row r="289" spans="1:13" s="63" customFormat="1" ht="16.5" customHeight="1" x14ac:dyDescent="0.2">
      <c r="A289" s="192">
        <v>272</v>
      </c>
      <c r="B289" s="225">
        <f t="shared" si="32"/>
        <v>124.08703099443997</v>
      </c>
      <c r="C289" s="193">
        <v>500</v>
      </c>
      <c r="D289" s="212">
        <v>40620</v>
      </c>
      <c r="E289" s="104">
        <v>27110</v>
      </c>
      <c r="F289" s="96">
        <f t="shared" si="33"/>
        <v>3928.210676761546</v>
      </c>
      <c r="G289" s="104">
        <f t="shared" si="34"/>
        <v>650.64</v>
      </c>
      <c r="H289" s="194">
        <f t="shared" si="35"/>
        <v>1547.6515287454024</v>
      </c>
      <c r="I289" s="104">
        <f t="shared" si="36"/>
        <v>91.577013535230932</v>
      </c>
      <c r="J289" s="96">
        <v>27</v>
      </c>
      <c r="K289" s="98">
        <f t="shared" si="37"/>
        <v>6245.0792190421798</v>
      </c>
      <c r="L289" s="213">
        <f t="shared" si="38"/>
        <v>2.1920000000000002</v>
      </c>
      <c r="M289" s="214">
        <f t="shared" si="39"/>
        <v>0.54400000000000004</v>
      </c>
    </row>
    <row r="290" spans="1:13" s="63" customFormat="1" ht="16.5" customHeight="1" x14ac:dyDescent="0.2">
      <c r="A290" s="192">
        <v>273</v>
      </c>
      <c r="B290" s="225">
        <f t="shared" si="32"/>
        <v>124.1420769277744</v>
      </c>
      <c r="C290" s="193">
        <v>500</v>
      </c>
      <c r="D290" s="212">
        <v>40620</v>
      </c>
      <c r="E290" s="104">
        <v>27110</v>
      </c>
      <c r="F290" s="96">
        <f t="shared" si="33"/>
        <v>3926.4688658591685</v>
      </c>
      <c r="G290" s="104">
        <f t="shared" si="34"/>
        <v>650.64</v>
      </c>
      <c r="H290" s="194">
        <f t="shared" si="35"/>
        <v>1547.0627966603988</v>
      </c>
      <c r="I290" s="104">
        <f t="shared" si="36"/>
        <v>91.542177317183373</v>
      </c>
      <c r="J290" s="96">
        <v>27</v>
      </c>
      <c r="K290" s="98">
        <f t="shared" si="37"/>
        <v>6242.7138398367515</v>
      </c>
      <c r="L290" s="213">
        <f t="shared" si="38"/>
        <v>2.1991000000000001</v>
      </c>
      <c r="M290" s="214">
        <f t="shared" si="39"/>
        <v>0.54600000000000004</v>
      </c>
    </row>
    <row r="291" spans="1:13" s="63" customFormat="1" ht="16.5" customHeight="1" x14ac:dyDescent="0.2">
      <c r="A291" s="192">
        <v>274</v>
      </c>
      <c r="B291" s="225">
        <f t="shared" si="32"/>
        <v>124.19692159582105</v>
      </c>
      <c r="C291" s="193">
        <v>500</v>
      </c>
      <c r="D291" s="212">
        <v>40620</v>
      </c>
      <c r="E291" s="104">
        <v>27110</v>
      </c>
      <c r="F291" s="96">
        <f t="shared" si="33"/>
        <v>3924.7349591022494</v>
      </c>
      <c r="G291" s="104">
        <f t="shared" si="34"/>
        <v>650.64</v>
      </c>
      <c r="H291" s="194">
        <f t="shared" si="35"/>
        <v>1546.4767361765603</v>
      </c>
      <c r="I291" s="104">
        <f t="shared" si="36"/>
        <v>91.507499182044995</v>
      </c>
      <c r="J291" s="96">
        <v>27</v>
      </c>
      <c r="K291" s="98">
        <f t="shared" si="37"/>
        <v>6240.3591944608552</v>
      </c>
      <c r="L291" s="213">
        <f t="shared" si="38"/>
        <v>2.2061999999999999</v>
      </c>
      <c r="M291" s="214">
        <f t="shared" si="39"/>
        <v>0.54800000000000004</v>
      </c>
    </row>
    <row r="292" spans="1:13" s="63" customFormat="1" ht="16.5" customHeight="1" x14ac:dyDescent="0.2">
      <c r="A292" s="192">
        <v>275</v>
      </c>
      <c r="B292" s="225">
        <f t="shared" si="32"/>
        <v>124.25156646499858</v>
      </c>
      <c r="C292" s="193">
        <v>500</v>
      </c>
      <c r="D292" s="212">
        <v>40620</v>
      </c>
      <c r="E292" s="104">
        <v>27110</v>
      </c>
      <c r="F292" s="96">
        <f t="shared" si="33"/>
        <v>3923.008891298854</v>
      </c>
      <c r="G292" s="104">
        <f t="shared" si="34"/>
        <v>650.64</v>
      </c>
      <c r="H292" s="194">
        <f t="shared" si="35"/>
        <v>1545.8933252590125</v>
      </c>
      <c r="I292" s="104">
        <f t="shared" si="36"/>
        <v>91.472977825977082</v>
      </c>
      <c r="J292" s="96">
        <v>27</v>
      </c>
      <c r="K292" s="98">
        <f t="shared" si="37"/>
        <v>6238.0151943838437</v>
      </c>
      <c r="L292" s="213">
        <f t="shared" si="38"/>
        <v>2.2132999999999998</v>
      </c>
      <c r="M292" s="214">
        <f t="shared" si="39"/>
        <v>0.55000000000000004</v>
      </c>
    </row>
    <row r="293" spans="1:13" s="63" customFormat="1" ht="16.5" customHeight="1" x14ac:dyDescent="0.2">
      <c r="A293" s="192">
        <v>276</v>
      </c>
      <c r="B293" s="225">
        <f t="shared" si="32"/>
        <v>124.30601298575725</v>
      </c>
      <c r="C293" s="193">
        <v>500</v>
      </c>
      <c r="D293" s="212">
        <v>40620</v>
      </c>
      <c r="E293" s="104">
        <v>27110</v>
      </c>
      <c r="F293" s="96">
        <f t="shared" si="33"/>
        <v>3921.290598032856</v>
      </c>
      <c r="G293" s="104">
        <f t="shared" si="34"/>
        <v>650.64</v>
      </c>
      <c r="H293" s="194">
        <f t="shared" si="35"/>
        <v>1545.3125421351053</v>
      </c>
      <c r="I293" s="104">
        <f t="shared" si="36"/>
        <v>91.438611960657127</v>
      </c>
      <c r="J293" s="96">
        <v>27</v>
      </c>
      <c r="K293" s="98">
        <f t="shared" si="37"/>
        <v>6235.6817521286184</v>
      </c>
      <c r="L293" s="213">
        <f t="shared" si="38"/>
        <v>2.2202999999999999</v>
      </c>
      <c r="M293" s="214">
        <f t="shared" si="39"/>
        <v>0.55200000000000005</v>
      </c>
    </row>
    <row r="294" spans="1:13" s="63" customFormat="1" ht="16.5" customHeight="1" x14ac:dyDescent="0.2">
      <c r="A294" s="192">
        <v>277</v>
      </c>
      <c r="B294" s="225">
        <f t="shared" si="32"/>
        <v>124.36026259281007</v>
      </c>
      <c r="C294" s="193">
        <v>500</v>
      </c>
      <c r="D294" s="212">
        <v>40620</v>
      </c>
      <c r="E294" s="104">
        <v>27110</v>
      </c>
      <c r="F294" s="96">
        <f t="shared" si="33"/>
        <v>3919.5800156518931</v>
      </c>
      <c r="G294" s="104">
        <f t="shared" si="34"/>
        <v>650.64</v>
      </c>
      <c r="H294" s="194">
        <f t="shared" si="35"/>
        <v>1544.7343652903396</v>
      </c>
      <c r="I294" s="104">
        <f t="shared" si="36"/>
        <v>91.404400313037854</v>
      </c>
      <c r="J294" s="96">
        <v>27</v>
      </c>
      <c r="K294" s="98">
        <f t="shared" si="37"/>
        <v>6233.3587812552696</v>
      </c>
      <c r="L294" s="213">
        <f t="shared" si="38"/>
        <v>2.2273999999999998</v>
      </c>
      <c r="M294" s="214">
        <f t="shared" si="39"/>
        <v>0.55400000000000005</v>
      </c>
    </row>
    <row r="295" spans="1:13" s="63" customFormat="1" ht="16.5" customHeight="1" x14ac:dyDescent="0.2">
      <c r="A295" s="192">
        <v>278</v>
      </c>
      <c r="B295" s="225">
        <f t="shared" si="32"/>
        <v>124.41431670535955</v>
      </c>
      <c r="C295" s="193">
        <v>500</v>
      </c>
      <c r="D295" s="212">
        <v>40620</v>
      </c>
      <c r="E295" s="104">
        <v>27110</v>
      </c>
      <c r="F295" s="96">
        <f t="shared" si="33"/>
        <v>3917.8770812555676</v>
      </c>
      <c r="G295" s="104">
        <f t="shared" si="34"/>
        <v>650.64</v>
      </c>
      <c r="H295" s="194">
        <f t="shared" si="35"/>
        <v>1544.1587734643817</v>
      </c>
      <c r="I295" s="104">
        <f t="shared" si="36"/>
        <v>91.370341625111365</v>
      </c>
      <c r="J295" s="96">
        <v>27</v>
      </c>
      <c r="K295" s="98">
        <f t="shared" si="37"/>
        <v>6231.0461963450607</v>
      </c>
      <c r="L295" s="213">
        <f t="shared" si="38"/>
        <v>2.2345000000000002</v>
      </c>
      <c r="M295" s="214">
        <f t="shared" si="39"/>
        <v>0.55600000000000005</v>
      </c>
    </row>
    <row r="296" spans="1:13" s="63" customFormat="1" ht="16.5" customHeight="1" x14ac:dyDescent="0.2">
      <c r="A296" s="192">
        <v>279</v>
      </c>
      <c r="B296" s="225">
        <f t="shared" si="32"/>
        <v>124.46817672732048</v>
      </c>
      <c r="C296" s="193">
        <v>500</v>
      </c>
      <c r="D296" s="212">
        <v>40620</v>
      </c>
      <c r="E296" s="104">
        <v>27110</v>
      </c>
      <c r="F296" s="96">
        <f t="shared" si="33"/>
        <v>3916.1817326838691</v>
      </c>
      <c r="G296" s="104">
        <f t="shared" si="34"/>
        <v>650.64</v>
      </c>
      <c r="H296" s="194">
        <f t="shared" si="35"/>
        <v>1543.5857456471476</v>
      </c>
      <c r="I296" s="104">
        <f t="shared" si="36"/>
        <v>91.336434653677387</v>
      </c>
      <c r="J296" s="96">
        <v>27</v>
      </c>
      <c r="K296" s="98">
        <f t="shared" si="37"/>
        <v>6228.7439129846944</v>
      </c>
      <c r="L296" s="213">
        <f t="shared" si="38"/>
        <v>2.2414999999999998</v>
      </c>
      <c r="M296" s="214">
        <f t="shared" si="39"/>
        <v>0.55800000000000005</v>
      </c>
    </row>
    <row r="297" spans="1:13" s="63" customFormat="1" ht="16.5" customHeight="1" x14ac:dyDescent="0.2">
      <c r="A297" s="195">
        <v>280</v>
      </c>
      <c r="B297" s="225">
        <f t="shared" si="32"/>
        <v>124.52184404753874</v>
      </c>
      <c r="C297" s="193">
        <v>500</v>
      </c>
      <c r="D297" s="212">
        <v>40620</v>
      </c>
      <c r="E297" s="104">
        <v>27110</v>
      </c>
      <c r="F297" s="96">
        <f t="shared" si="33"/>
        <v>3914.493908505804</v>
      </c>
      <c r="G297" s="104">
        <f t="shared" si="34"/>
        <v>650.64</v>
      </c>
      <c r="H297" s="194">
        <f t="shared" si="35"/>
        <v>1543.0152610749617</v>
      </c>
      <c r="I297" s="104">
        <f t="shared" si="36"/>
        <v>91.302678170116096</v>
      </c>
      <c r="J297" s="96">
        <v>27</v>
      </c>
      <c r="K297" s="98">
        <f t="shared" si="37"/>
        <v>6226.4518477508827</v>
      </c>
      <c r="L297" s="213">
        <f t="shared" si="38"/>
        <v>2.2486000000000002</v>
      </c>
      <c r="M297" s="214">
        <f t="shared" si="39"/>
        <v>0.56000000000000005</v>
      </c>
    </row>
    <row r="298" spans="1:13" s="63" customFormat="1" ht="16.5" customHeight="1" x14ac:dyDescent="0.2">
      <c r="A298" s="192">
        <v>281</v>
      </c>
      <c r="B298" s="225">
        <f t="shared" si="32"/>
        <v>124.57532004000618</v>
      </c>
      <c r="C298" s="193">
        <v>500</v>
      </c>
      <c r="D298" s="212">
        <v>40620</v>
      </c>
      <c r="E298" s="104">
        <v>27110</v>
      </c>
      <c r="F298" s="96">
        <f t="shared" si="33"/>
        <v>3912.8135480082515</v>
      </c>
      <c r="G298" s="104">
        <f t="shared" si="34"/>
        <v>650.64</v>
      </c>
      <c r="H298" s="194">
        <f t="shared" si="35"/>
        <v>1542.4472992267888</v>
      </c>
      <c r="I298" s="104">
        <f t="shared" si="36"/>
        <v>91.269070960165024</v>
      </c>
      <c r="J298" s="96">
        <v>27</v>
      </c>
      <c r="K298" s="98">
        <f t="shared" si="37"/>
        <v>6224.1699181952044</v>
      </c>
      <c r="L298" s="213">
        <f t="shared" si="38"/>
        <v>2.2557</v>
      </c>
      <c r="M298" s="214">
        <f t="shared" si="39"/>
        <v>0.56200000000000006</v>
      </c>
    </row>
    <row r="299" spans="1:13" s="63" customFormat="1" ht="16.5" customHeight="1" x14ac:dyDescent="0.2">
      <c r="A299" s="192">
        <v>282</v>
      </c>
      <c r="B299" s="225">
        <f t="shared" si="32"/>
        <v>124.6286060640717</v>
      </c>
      <c r="C299" s="193">
        <v>500</v>
      </c>
      <c r="D299" s="212">
        <v>40620</v>
      </c>
      <c r="E299" s="104">
        <v>27110</v>
      </c>
      <c r="F299" s="96">
        <f t="shared" si="33"/>
        <v>3911.1405911850334</v>
      </c>
      <c r="G299" s="104">
        <f t="shared" si="34"/>
        <v>650.64</v>
      </c>
      <c r="H299" s="194">
        <f t="shared" si="35"/>
        <v>1541.8818398205412</v>
      </c>
      <c r="I299" s="104">
        <f t="shared" si="36"/>
        <v>91.23561182370068</v>
      </c>
      <c r="J299" s="96">
        <v>27</v>
      </c>
      <c r="K299" s="98">
        <f t="shared" si="37"/>
        <v>6221.8980428292753</v>
      </c>
      <c r="L299" s="213">
        <f t="shared" si="38"/>
        <v>2.2627000000000002</v>
      </c>
      <c r="M299" s="214">
        <f t="shared" si="39"/>
        <v>0.56399999999999995</v>
      </c>
    </row>
    <row r="300" spans="1:13" s="63" customFormat="1" ht="16.5" customHeight="1" x14ac:dyDescent="0.2">
      <c r="A300" s="192">
        <v>283</v>
      </c>
      <c r="B300" s="225">
        <f t="shared" si="32"/>
        <v>124.68170346464856</v>
      </c>
      <c r="C300" s="193">
        <v>500</v>
      </c>
      <c r="D300" s="212">
        <v>40620</v>
      </c>
      <c r="E300" s="104">
        <v>27110</v>
      </c>
      <c r="F300" s="96">
        <f t="shared" si="33"/>
        <v>3909.4749787261735</v>
      </c>
      <c r="G300" s="104">
        <f t="shared" si="34"/>
        <v>650.64</v>
      </c>
      <c r="H300" s="194">
        <f t="shared" si="35"/>
        <v>1541.3188628094465</v>
      </c>
      <c r="I300" s="104">
        <f t="shared" si="36"/>
        <v>91.202299574523479</v>
      </c>
      <c r="J300" s="96">
        <v>27</v>
      </c>
      <c r="K300" s="98">
        <f t="shared" si="37"/>
        <v>6219.6361411101443</v>
      </c>
      <c r="L300" s="213">
        <f t="shared" si="38"/>
        <v>2.2698</v>
      </c>
      <c r="M300" s="214">
        <f t="shared" si="39"/>
        <v>0.56599999999999995</v>
      </c>
    </row>
    <row r="301" spans="1:13" s="63" customFormat="1" ht="16.5" customHeight="1" x14ac:dyDescent="0.2">
      <c r="A301" s="192">
        <v>284</v>
      </c>
      <c r="B301" s="225">
        <f t="shared" si="32"/>
        <v>124.7346135724181</v>
      </c>
      <c r="C301" s="193">
        <v>500</v>
      </c>
      <c r="D301" s="212">
        <v>40620</v>
      </c>
      <c r="E301" s="104">
        <v>27110</v>
      </c>
      <c r="F301" s="96">
        <f t="shared" si="33"/>
        <v>3907.8166520073701</v>
      </c>
      <c r="G301" s="104">
        <f t="shared" si="34"/>
        <v>650.64</v>
      </c>
      <c r="H301" s="194">
        <f t="shared" si="35"/>
        <v>1540.7583483784911</v>
      </c>
      <c r="I301" s="104">
        <f t="shared" si="36"/>
        <v>91.169133040147415</v>
      </c>
      <c r="J301" s="96">
        <v>27</v>
      </c>
      <c r="K301" s="98">
        <f t="shared" si="37"/>
        <v>6217.3841334260087</v>
      </c>
      <c r="L301" s="213">
        <f t="shared" si="38"/>
        <v>2.2768000000000002</v>
      </c>
      <c r="M301" s="214">
        <f t="shared" si="39"/>
        <v>0.56799999999999995</v>
      </c>
    </row>
    <row r="302" spans="1:13" s="63" customFormat="1" ht="16.5" customHeight="1" x14ac:dyDescent="0.2">
      <c r="A302" s="192">
        <v>285</v>
      </c>
      <c r="B302" s="225">
        <f t="shared" si="32"/>
        <v>124.78733770402977</v>
      </c>
      <c r="C302" s="193">
        <v>500</v>
      </c>
      <c r="D302" s="212">
        <v>40620</v>
      </c>
      <c r="E302" s="104">
        <v>27110</v>
      </c>
      <c r="F302" s="96">
        <f t="shared" si="33"/>
        <v>3906.165553079662</v>
      </c>
      <c r="G302" s="104">
        <f t="shared" si="34"/>
        <v>650.64</v>
      </c>
      <c r="H302" s="194">
        <f t="shared" si="35"/>
        <v>1540.2002769409255</v>
      </c>
      <c r="I302" s="104">
        <f t="shared" si="36"/>
        <v>91.13611106159324</v>
      </c>
      <c r="J302" s="96">
        <v>27</v>
      </c>
      <c r="K302" s="98">
        <f t="shared" si="37"/>
        <v>6215.1419410821809</v>
      </c>
      <c r="L302" s="213">
        <f t="shared" si="38"/>
        <v>2.2839</v>
      </c>
      <c r="M302" s="214">
        <f t="shared" si="39"/>
        <v>0.56999999999999995</v>
      </c>
    </row>
    <row r="303" spans="1:13" s="63" customFormat="1" ht="16.5" customHeight="1" x14ac:dyDescent="0.2">
      <c r="A303" s="192">
        <v>286</v>
      </c>
      <c r="B303" s="225">
        <f t="shared" si="32"/>
        <v>124.83987716229778</v>
      </c>
      <c r="C303" s="193">
        <v>500</v>
      </c>
      <c r="D303" s="212">
        <v>40620</v>
      </c>
      <c r="E303" s="104">
        <v>27110</v>
      </c>
      <c r="F303" s="96">
        <f t="shared" si="33"/>
        <v>3904.5216246592809</v>
      </c>
      <c r="G303" s="104">
        <f t="shared" si="34"/>
        <v>650.64</v>
      </c>
      <c r="H303" s="194">
        <f t="shared" si="35"/>
        <v>1539.6446291348368</v>
      </c>
      <c r="I303" s="104">
        <f t="shared" si="36"/>
        <v>91.103232493185629</v>
      </c>
      <c r="J303" s="96">
        <v>27</v>
      </c>
      <c r="K303" s="98">
        <f t="shared" si="37"/>
        <v>6212.9094862873035</v>
      </c>
      <c r="L303" s="213">
        <f t="shared" si="38"/>
        <v>2.2909000000000002</v>
      </c>
      <c r="M303" s="214">
        <f t="shared" si="39"/>
        <v>0.57199999999999995</v>
      </c>
    </row>
    <row r="304" spans="1:13" s="63" customFormat="1" ht="16.5" customHeight="1" x14ac:dyDescent="0.2">
      <c r="A304" s="192">
        <v>287</v>
      </c>
      <c r="B304" s="225">
        <f t="shared" si="32"/>
        <v>124.89223323639432</v>
      </c>
      <c r="C304" s="193">
        <v>500</v>
      </c>
      <c r="D304" s="212">
        <v>40620</v>
      </c>
      <c r="E304" s="104">
        <v>27110</v>
      </c>
      <c r="F304" s="96">
        <f t="shared" si="33"/>
        <v>3902.8848101176973</v>
      </c>
      <c r="G304" s="104">
        <f t="shared" si="34"/>
        <v>650.64</v>
      </c>
      <c r="H304" s="194">
        <f t="shared" si="35"/>
        <v>1539.0913858197816</v>
      </c>
      <c r="I304" s="104">
        <f t="shared" si="36"/>
        <v>91.070496202353951</v>
      </c>
      <c r="J304" s="96">
        <v>27</v>
      </c>
      <c r="K304" s="98">
        <f t="shared" si="37"/>
        <v>6210.6866921398332</v>
      </c>
      <c r="L304" s="213">
        <f t="shared" si="38"/>
        <v>2.298</v>
      </c>
      <c r="M304" s="214">
        <f t="shared" si="39"/>
        <v>0.57399999999999995</v>
      </c>
    </row>
    <row r="305" spans="1:13" s="63" customFormat="1" ht="16.5" customHeight="1" x14ac:dyDescent="0.2">
      <c r="A305" s="192">
        <v>288</v>
      </c>
      <c r="B305" s="225">
        <f t="shared" si="32"/>
        <v>124.94440720203919</v>
      </c>
      <c r="C305" s="193">
        <v>500</v>
      </c>
      <c r="D305" s="212">
        <v>40620</v>
      </c>
      <c r="E305" s="104">
        <v>27110</v>
      </c>
      <c r="F305" s="96">
        <f t="shared" si="33"/>
        <v>3901.2550534718498</v>
      </c>
      <c r="G305" s="104">
        <f t="shared" si="34"/>
        <v>650.64</v>
      </c>
      <c r="H305" s="194">
        <f t="shared" si="35"/>
        <v>1538.5405280734851</v>
      </c>
      <c r="I305" s="104">
        <f t="shared" si="36"/>
        <v>91.037901069436998</v>
      </c>
      <c r="J305" s="96">
        <v>27</v>
      </c>
      <c r="K305" s="98">
        <f t="shared" si="37"/>
        <v>6208.4734826147715</v>
      </c>
      <c r="L305" s="213">
        <f t="shared" si="38"/>
        <v>2.3050000000000002</v>
      </c>
      <c r="M305" s="214">
        <f t="shared" si="39"/>
        <v>0.57599999999999996</v>
      </c>
    </row>
    <row r="306" spans="1:13" s="63" customFormat="1" ht="16.5" customHeight="1" x14ac:dyDescent="0.2">
      <c r="A306" s="192">
        <v>289</v>
      </c>
      <c r="B306" s="225">
        <f t="shared" si="32"/>
        <v>124.99640032168648</v>
      </c>
      <c r="C306" s="193">
        <v>500</v>
      </c>
      <c r="D306" s="212">
        <v>40620</v>
      </c>
      <c r="E306" s="104">
        <v>27110</v>
      </c>
      <c r="F306" s="96">
        <f t="shared" si="33"/>
        <v>3899.6322993745503</v>
      </c>
      <c r="G306" s="104">
        <f t="shared" si="34"/>
        <v>650.64</v>
      </c>
      <c r="H306" s="194">
        <f t="shared" si="35"/>
        <v>1537.9920371885978</v>
      </c>
      <c r="I306" s="104">
        <f t="shared" si="36"/>
        <v>91.005445987491001</v>
      </c>
      <c r="J306" s="96">
        <v>27</v>
      </c>
      <c r="K306" s="98">
        <f t="shared" si="37"/>
        <v>6206.2697825506393</v>
      </c>
      <c r="L306" s="213">
        <f t="shared" si="38"/>
        <v>2.3121</v>
      </c>
      <c r="M306" s="214">
        <f t="shared" si="39"/>
        <v>0.57799999999999996</v>
      </c>
    </row>
    <row r="307" spans="1:13" s="63" customFormat="1" ht="16.5" customHeight="1" x14ac:dyDescent="0.2">
      <c r="A307" s="195">
        <v>290</v>
      </c>
      <c r="B307" s="225">
        <f t="shared" si="32"/>
        <v>125.04821384470779</v>
      </c>
      <c r="C307" s="193">
        <v>500</v>
      </c>
      <c r="D307" s="212">
        <v>40620</v>
      </c>
      <c r="E307" s="104">
        <v>27110</v>
      </c>
      <c r="F307" s="96">
        <f t="shared" si="33"/>
        <v>3898.0164931050645</v>
      </c>
      <c r="G307" s="104">
        <f t="shared" si="34"/>
        <v>650.64</v>
      </c>
      <c r="H307" s="194">
        <f t="shared" si="35"/>
        <v>1537.4458946695115</v>
      </c>
      <c r="I307" s="104">
        <f t="shared" si="36"/>
        <v>90.973129862101288</v>
      </c>
      <c r="J307" s="96">
        <v>27</v>
      </c>
      <c r="K307" s="98">
        <f t="shared" si="37"/>
        <v>6204.0755176366765</v>
      </c>
      <c r="L307" s="213">
        <f t="shared" si="38"/>
        <v>2.3191000000000002</v>
      </c>
      <c r="M307" s="214">
        <f t="shared" si="39"/>
        <v>0.57999999999999996</v>
      </c>
    </row>
    <row r="308" spans="1:13" s="63" customFormat="1" ht="16.5" customHeight="1" x14ac:dyDescent="0.2">
      <c r="A308" s="192">
        <v>291</v>
      </c>
      <c r="B308" s="225">
        <f t="shared" si="32"/>
        <v>125.09984900757239</v>
      </c>
      <c r="C308" s="193">
        <v>500</v>
      </c>
      <c r="D308" s="212">
        <v>40620</v>
      </c>
      <c r="E308" s="104">
        <v>27110</v>
      </c>
      <c r="F308" s="96">
        <f t="shared" si="33"/>
        <v>3896.4075805598686</v>
      </c>
      <c r="G308" s="104">
        <f t="shared" si="34"/>
        <v>650.64</v>
      </c>
      <c r="H308" s="194">
        <f t="shared" si="35"/>
        <v>1536.9020822292355</v>
      </c>
      <c r="I308" s="104">
        <f t="shared" si="36"/>
        <v>90.940951611197377</v>
      </c>
      <c r="J308" s="96">
        <v>27</v>
      </c>
      <c r="K308" s="98">
        <f t="shared" si="37"/>
        <v>6201.8906144003013</v>
      </c>
      <c r="L308" s="213">
        <f t="shared" si="38"/>
        <v>2.3260999999999998</v>
      </c>
      <c r="M308" s="214">
        <f t="shared" si="39"/>
        <v>0.58199999999999996</v>
      </c>
    </row>
    <row r="309" spans="1:13" s="63" customFormat="1" ht="16.5" customHeight="1" x14ac:dyDescent="0.2">
      <c r="A309" s="192">
        <v>292</v>
      </c>
      <c r="B309" s="225">
        <f t="shared" si="32"/>
        <v>125.15130703402423</v>
      </c>
      <c r="C309" s="193">
        <v>500</v>
      </c>
      <c r="D309" s="212">
        <v>40620</v>
      </c>
      <c r="E309" s="104">
        <v>27110</v>
      </c>
      <c r="F309" s="96">
        <f t="shared" si="33"/>
        <v>3894.8055082435712</v>
      </c>
      <c r="G309" s="104">
        <f t="shared" si="34"/>
        <v>650.64</v>
      </c>
      <c r="H309" s="194">
        <f t="shared" si="35"/>
        <v>1536.360581786327</v>
      </c>
      <c r="I309" s="104">
        <f t="shared" si="36"/>
        <v>90.908910164871429</v>
      </c>
      <c r="J309" s="96">
        <v>27</v>
      </c>
      <c r="K309" s="98">
        <f t="shared" si="37"/>
        <v>6199.7150001947703</v>
      </c>
      <c r="L309" s="213">
        <f t="shared" si="38"/>
        <v>2.3332000000000002</v>
      </c>
      <c r="M309" s="214">
        <f t="shared" si="39"/>
        <v>0.58399999999999996</v>
      </c>
    </row>
    <row r="310" spans="1:13" s="63" customFormat="1" ht="16.5" customHeight="1" x14ac:dyDescent="0.2">
      <c r="A310" s="192">
        <v>293</v>
      </c>
      <c r="B310" s="225">
        <f t="shared" si="32"/>
        <v>125.20258913525602</v>
      </c>
      <c r="C310" s="193">
        <v>500</v>
      </c>
      <c r="D310" s="212">
        <v>40620</v>
      </c>
      <c r="E310" s="104">
        <v>27110</v>
      </c>
      <c r="F310" s="96">
        <f t="shared" si="33"/>
        <v>3893.2102232599982</v>
      </c>
      <c r="G310" s="104">
        <f t="shared" si="34"/>
        <v>650.64</v>
      </c>
      <c r="H310" s="194">
        <f t="shared" si="35"/>
        <v>1535.8213754618794</v>
      </c>
      <c r="I310" s="104">
        <f t="shared" si="36"/>
        <v>90.877004465199974</v>
      </c>
      <c r="J310" s="96">
        <v>27</v>
      </c>
      <c r="K310" s="98">
        <f t="shared" si="37"/>
        <v>6197.5486031870778</v>
      </c>
      <c r="L310" s="213">
        <f t="shared" si="38"/>
        <v>2.3401999999999998</v>
      </c>
      <c r="M310" s="214">
        <f t="shared" si="39"/>
        <v>0.58599999999999997</v>
      </c>
    </row>
    <row r="311" spans="1:13" s="63" customFormat="1" ht="16.5" customHeight="1" x14ac:dyDescent="0.2">
      <c r="A311" s="192">
        <v>294</v>
      </c>
      <c r="B311" s="225">
        <f t="shared" si="32"/>
        <v>125.25369651008022</v>
      </c>
      <c r="C311" s="193">
        <v>500</v>
      </c>
      <c r="D311" s="212">
        <v>40620</v>
      </c>
      <c r="E311" s="104">
        <v>27110</v>
      </c>
      <c r="F311" s="96">
        <f t="shared" si="33"/>
        <v>3891.6216733034425</v>
      </c>
      <c r="G311" s="104">
        <f t="shared" si="34"/>
        <v>650.64</v>
      </c>
      <c r="H311" s="194">
        <f t="shared" si="35"/>
        <v>1535.2844455765635</v>
      </c>
      <c r="I311" s="104">
        <f t="shared" si="36"/>
        <v>90.845233466068862</v>
      </c>
      <c r="J311" s="96">
        <v>27</v>
      </c>
      <c r="K311" s="98">
        <f t="shared" si="37"/>
        <v>6195.3913523460751</v>
      </c>
      <c r="L311" s="213">
        <f t="shared" si="38"/>
        <v>2.3472</v>
      </c>
      <c r="M311" s="214">
        <f t="shared" si="39"/>
        <v>0.58799999999999997</v>
      </c>
    </row>
    <row r="312" spans="1:13" s="63" customFormat="1" ht="16.5" customHeight="1" x14ac:dyDescent="0.2">
      <c r="A312" s="192">
        <v>295</v>
      </c>
      <c r="B312" s="225">
        <f t="shared" si="32"/>
        <v>125.30463034509731</v>
      </c>
      <c r="C312" s="193">
        <v>500</v>
      </c>
      <c r="D312" s="212">
        <v>40620</v>
      </c>
      <c r="E312" s="104">
        <v>27110</v>
      </c>
      <c r="F312" s="96">
        <f t="shared" si="33"/>
        <v>3890.0398066500634</v>
      </c>
      <c r="G312" s="104">
        <f t="shared" si="34"/>
        <v>650.64</v>
      </c>
      <c r="H312" s="194">
        <f t="shared" si="35"/>
        <v>1534.7497746477213</v>
      </c>
      <c r="I312" s="104">
        <f t="shared" si="36"/>
        <v>90.813596133001269</v>
      </c>
      <c r="J312" s="96">
        <v>27</v>
      </c>
      <c r="K312" s="98">
        <f t="shared" si="37"/>
        <v>6193.2431774307852</v>
      </c>
      <c r="L312" s="213">
        <f t="shared" si="38"/>
        <v>2.3542999999999998</v>
      </c>
      <c r="M312" s="214">
        <f t="shared" si="39"/>
        <v>0.59</v>
      </c>
    </row>
    <row r="313" spans="1:13" s="63" customFormat="1" ht="16.5" customHeight="1" x14ac:dyDescent="0.2">
      <c r="A313" s="192">
        <v>296</v>
      </c>
      <c r="B313" s="225">
        <f t="shared" si="32"/>
        <v>125.35539181486089</v>
      </c>
      <c r="C313" s="193">
        <v>500</v>
      </c>
      <c r="D313" s="212">
        <v>40620</v>
      </c>
      <c r="E313" s="104">
        <v>27110</v>
      </c>
      <c r="F313" s="96">
        <f t="shared" si="33"/>
        <v>3888.4645721494526</v>
      </c>
      <c r="G313" s="104">
        <f t="shared" si="34"/>
        <v>650.64</v>
      </c>
      <c r="H313" s="194">
        <f t="shared" si="35"/>
        <v>1534.217345386515</v>
      </c>
      <c r="I313" s="104">
        <f t="shared" si="36"/>
        <v>90.782091442989056</v>
      </c>
      <c r="J313" s="96">
        <v>27</v>
      </c>
      <c r="K313" s="98">
        <f t="shared" si="37"/>
        <v>6191.1040089789576</v>
      </c>
      <c r="L313" s="213">
        <f t="shared" si="38"/>
        <v>2.3613</v>
      </c>
      <c r="M313" s="214">
        <f t="shared" si="39"/>
        <v>0.59199999999999997</v>
      </c>
    </row>
    <row r="314" spans="1:13" s="63" customFormat="1" ht="16.5" customHeight="1" x14ac:dyDescent="0.2">
      <c r="A314" s="192">
        <v>297</v>
      </c>
      <c r="B314" s="225">
        <f t="shared" si="32"/>
        <v>125.4059820820405</v>
      </c>
      <c r="C314" s="193">
        <v>500</v>
      </c>
      <c r="D314" s="212">
        <v>40620</v>
      </c>
      <c r="E314" s="104">
        <v>27110</v>
      </c>
      <c r="F314" s="96">
        <f t="shared" si="33"/>
        <v>3886.8959192163356</v>
      </c>
      <c r="G314" s="104">
        <f t="shared" si="34"/>
        <v>650.64</v>
      </c>
      <c r="H314" s="194">
        <f t="shared" si="35"/>
        <v>1533.6871406951213</v>
      </c>
      <c r="I314" s="104">
        <f t="shared" si="36"/>
        <v>90.750718384326717</v>
      </c>
      <c r="J314" s="96">
        <v>27</v>
      </c>
      <c r="K314" s="98">
        <f t="shared" si="37"/>
        <v>6188.9737782957836</v>
      </c>
      <c r="L314" s="213">
        <f t="shared" si="38"/>
        <v>2.3683000000000001</v>
      </c>
      <c r="M314" s="214">
        <f t="shared" si="39"/>
        <v>0.59399999999999997</v>
      </c>
    </row>
    <row r="315" spans="1:13" s="63" customFormat="1" ht="16.5" customHeight="1" x14ac:dyDescent="0.2">
      <c r="A315" s="192">
        <v>298</v>
      </c>
      <c r="B315" s="225">
        <f t="shared" si="32"/>
        <v>125.45640229758106</v>
      </c>
      <c r="C315" s="193">
        <v>500</v>
      </c>
      <c r="D315" s="212">
        <v>40620</v>
      </c>
      <c r="E315" s="104">
        <v>27110</v>
      </c>
      <c r="F315" s="96">
        <f t="shared" si="33"/>
        <v>3885.3337978224363</v>
      </c>
      <c r="G315" s="104">
        <f t="shared" si="34"/>
        <v>650.64</v>
      </c>
      <c r="H315" s="194">
        <f t="shared" si="35"/>
        <v>1533.1591436639835</v>
      </c>
      <c r="I315" s="104">
        <f t="shared" si="36"/>
        <v>90.719475956448733</v>
      </c>
      <c r="J315" s="96">
        <v>27</v>
      </c>
      <c r="K315" s="98">
        <f t="shared" si="37"/>
        <v>6186.8524174428694</v>
      </c>
      <c r="L315" s="213">
        <f t="shared" si="38"/>
        <v>2.3753000000000002</v>
      </c>
      <c r="M315" s="214">
        <f t="shared" si="39"/>
        <v>0.59599999999999997</v>
      </c>
    </row>
    <row r="316" spans="1:13" s="63" customFormat="1" ht="16.5" customHeight="1" x14ac:dyDescent="0.2">
      <c r="A316" s="192">
        <v>299</v>
      </c>
      <c r="B316" s="225">
        <f t="shared" si="32"/>
        <v>125.5066536008603</v>
      </c>
      <c r="C316" s="193">
        <v>500</v>
      </c>
      <c r="D316" s="212">
        <v>40620</v>
      </c>
      <c r="E316" s="104">
        <v>27110</v>
      </c>
      <c r="F316" s="96">
        <f t="shared" si="33"/>
        <v>3883.7781584884733</v>
      </c>
      <c r="G316" s="104">
        <f t="shared" si="34"/>
        <v>650.64</v>
      </c>
      <c r="H316" s="194">
        <f t="shared" si="35"/>
        <v>1532.633337569104</v>
      </c>
      <c r="I316" s="104">
        <f t="shared" si="36"/>
        <v>90.688363169769474</v>
      </c>
      <c r="J316" s="96">
        <v>27</v>
      </c>
      <c r="K316" s="98">
        <f t="shared" si="37"/>
        <v>6184.7398592273466</v>
      </c>
      <c r="L316" s="213">
        <f t="shared" si="38"/>
        <v>2.3822999999999999</v>
      </c>
      <c r="M316" s="214">
        <f t="shared" si="39"/>
        <v>0.59799999999999998</v>
      </c>
    </row>
    <row r="317" spans="1:13" s="63" customFormat="1" ht="16.5" customHeight="1" x14ac:dyDescent="0.2">
      <c r="A317" s="195">
        <v>300</v>
      </c>
      <c r="B317" s="225">
        <f t="shared" si="32"/>
        <v>125.55673711984301</v>
      </c>
      <c r="C317" s="193">
        <v>500</v>
      </c>
      <c r="D317" s="212">
        <v>40620</v>
      </c>
      <c r="E317" s="104">
        <v>27110</v>
      </c>
      <c r="F317" s="96">
        <f t="shared" si="33"/>
        <v>3882.2289522763085</v>
      </c>
      <c r="G317" s="104">
        <f t="shared" si="34"/>
        <v>650.64</v>
      </c>
      <c r="H317" s="194">
        <f t="shared" si="35"/>
        <v>1532.1097058693922</v>
      </c>
      <c r="I317" s="104">
        <f t="shared" si="36"/>
        <v>90.657379045526184</v>
      </c>
      <c r="J317" s="96">
        <v>27</v>
      </c>
      <c r="K317" s="98">
        <f t="shared" si="37"/>
        <v>6182.6360371912269</v>
      </c>
      <c r="L317" s="213">
        <f t="shared" si="38"/>
        <v>2.3894000000000002</v>
      </c>
      <c r="M317" s="214">
        <f t="shared" si="39"/>
        <v>0.6</v>
      </c>
    </row>
    <row r="318" spans="1:13" s="63" customFormat="1" ht="16.5" customHeight="1" x14ac:dyDescent="0.2">
      <c r="A318" s="192">
        <v>301</v>
      </c>
      <c r="B318" s="225">
        <f t="shared" si="32"/>
        <v>125.60665397123313</v>
      </c>
      <c r="C318" s="193">
        <v>500</v>
      </c>
      <c r="D318" s="212">
        <v>40620</v>
      </c>
      <c r="E318" s="104">
        <v>27110</v>
      </c>
      <c r="F318" s="96">
        <f t="shared" si="33"/>
        <v>3880.6861307812183</v>
      </c>
      <c r="G318" s="104">
        <f t="shared" si="34"/>
        <v>650.64</v>
      </c>
      <c r="H318" s="194">
        <f t="shared" si="35"/>
        <v>1531.5882322040516</v>
      </c>
      <c r="I318" s="104">
        <f t="shared" si="36"/>
        <v>90.626522615624367</v>
      </c>
      <c r="J318" s="96">
        <v>27</v>
      </c>
      <c r="K318" s="98">
        <f t="shared" si="37"/>
        <v>6180.5408856008944</v>
      </c>
      <c r="L318" s="213">
        <f t="shared" si="38"/>
        <v>2.3963999999999999</v>
      </c>
      <c r="M318" s="214">
        <f t="shared" si="39"/>
        <v>0.60199999999999998</v>
      </c>
    </row>
    <row r="319" spans="1:13" s="63" customFormat="1" ht="16.5" customHeight="1" x14ac:dyDescent="0.2">
      <c r="A319" s="192">
        <v>302</v>
      </c>
      <c r="B319" s="225">
        <f t="shared" si="32"/>
        <v>125.65640526062305</v>
      </c>
      <c r="C319" s="193">
        <v>500</v>
      </c>
      <c r="D319" s="212">
        <v>40620</v>
      </c>
      <c r="E319" s="104">
        <v>27110</v>
      </c>
      <c r="F319" s="96">
        <f t="shared" si="33"/>
        <v>3879.1496461243196</v>
      </c>
      <c r="G319" s="104">
        <f t="shared" si="34"/>
        <v>650.64</v>
      </c>
      <c r="H319" s="194">
        <f t="shared" si="35"/>
        <v>1531.06890039002</v>
      </c>
      <c r="I319" s="104">
        <f t="shared" si="36"/>
        <v>90.595792922486396</v>
      </c>
      <c r="J319" s="96">
        <v>27</v>
      </c>
      <c r="K319" s="98">
        <f t="shared" si="37"/>
        <v>6178.4543394368256</v>
      </c>
      <c r="L319" s="213">
        <f t="shared" si="38"/>
        <v>2.4034</v>
      </c>
      <c r="M319" s="214">
        <f t="shared" si="39"/>
        <v>0.60399999999999998</v>
      </c>
    </row>
    <row r="320" spans="1:13" s="63" customFormat="1" ht="16.5" customHeight="1" x14ac:dyDescent="0.2">
      <c r="A320" s="192">
        <v>303</v>
      </c>
      <c r="B320" s="225">
        <f t="shared" si="32"/>
        <v>125.70599208264053</v>
      </c>
      <c r="C320" s="193">
        <v>500</v>
      </c>
      <c r="D320" s="212">
        <v>40620</v>
      </c>
      <c r="E320" s="104">
        <v>27110</v>
      </c>
      <c r="F320" s="96">
        <f t="shared" si="33"/>
        <v>3877.6194509451188</v>
      </c>
      <c r="G320" s="104">
        <f t="shared" si="34"/>
        <v>650.64</v>
      </c>
      <c r="H320" s="194">
        <f t="shared" si="35"/>
        <v>1530.5516944194501</v>
      </c>
      <c r="I320" s="104">
        <f t="shared" si="36"/>
        <v>90.565189018902387</v>
      </c>
      <c r="J320" s="96">
        <v>27</v>
      </c>
      <c r="K320" s="98">
        <f t="shared" si="37"/>
        <v>6176.3763343834707</v>
      </c>
      <c r="L320" s="213">
        <f t="shared" si="38"/>
        <v>2.4104000000000001</v>
      </c>
      <c r="M320" s="214">
        <f t="shared" si="39"/>
        <v>0.60599999999999998</v>
      </c>
    </row>
    <row r="321" spans="1:13" s="63" customFormat="1" ht="16.5" customHeight="1" x14ac:dyDescent="0.2">
      <c r="A321" s="192">
        <v>304</v>
      </c>
      <c r="B321" s="225">
        <f t="shared" si="32"/>
        <v>125.75541552109333</v>
      </c>
      <c r="C321" s="193">
        <v>500</v>
      </c>
      <c r="D321" s="212">
        <v>40620</v>
      </c>
      <c r="E321" s="104">
        <v>27110</v>
      </c>
      <c r="F321" s="96">
        <f t="shared" si="33"/>
        <v>3876.0954983941851</v>
      </c>
      <c r="G321" s="104">
        <f t="shared" si="34"/>
        <v>650.64</v>
      </c>
      <c r="H321" s="194">
        <f t="shared" si="35"/>
        <v>1530.0365984572343</v>
      </c>
      <c r="I321" s="104">
        <f t="shared" si="36"/>
        <v>90.5347099678837</v>
      </c>
      <c r="J321" s="96">
        <v>27</v>
      </c>
      <c r="K321" s="98">
        <f t="shared" si="37"/>
        <v>6174.3068068193033</v>
      </c>
      <c r="L321" s="213">
        <f t="shared" si="38"/>
        <v>2.4174000000000002</v>
      </c>
      <c r="M321" s="214">
        <f t="shared" si="39"/>
        <v>0.60799999999999998</v>
      </c>
    </row>
    <row r="322" spans="1:13" s="63" customFormat="1" ht="16.5" customHeight="1" x14ac:dyDescent="0.2">
      <c r="A322" s="192">
        <v>305</v>
      </c>
      <c r="B322" s="225">
        <f t="shared" si="32"/>
        <v>125.80467664911117</v>
      </c>
      <c r="C322" s="193">
        <v>500</v>
      </c>
      <c r="D322" s="212">
        <v>40620</v>
      </c>
      <c r="E322" s="104">
        <v>27110</v>
      </c>
      <c r="F322" s="96">
        <f t="shared" si="33"/>
        <v>3874.5777421259627</v>
      </c>
      <c r="G322" s="104">
        <f t="shared" si="34"/>
        <v>650.64</v>
      </c>
      <c r="H322" s="194">
        <f t="shared" si="35"/>
        <v>1529.5235968385753</v>
      </c>
      <c r="I322" s="104">
        <f t="shared" si="36"/>
        <v>90.504354842519263</v>
      </c>
      <c r="J322" s="96">
        <v>27</v>
      </c>
      <c r="K322" s="98">
        <f t="shared" si="37"/>
        <v>6172.2456938070573</v>
      </c>
      <c r="L322" s="213">
        <f t="shared" si="38"/>
        <v>2.4243999999999999</v>
      </c>
      <c r="M322" s="214">
        <f t="shared" si="39"/>
        <v>0.61</v>
      </c>
    </row>
    <row r="323" spans="1:13" s="63" customFormat="1" ht="16.5" customHeight="1" x14ac:dyDescent="0.2">
      <c r="A323" s="192">
        <v>306</v>
      </c>
      <c r="B323" s="225">
        <f t="shared" si="32"/>
        <v>125.85377652928571</v>
      </c>
      <c r="C323" s="193">
        <v>500</v>
      </c>
      <c r="D323" s="212">
        <v>40620</v>
      </c>
      <c r="E323" s="104">
        <v>27110</v>
      </c>
      <c r="F323" s="96">
        <f t="shared" si="33"/>
        <v>3873.0661362917031</v>
      </c>
      <c r="G323" s="104">
        <f t="shared" si="34"/>
        <v>650.64</v>
      </c>
      <c r="H323" s="194">
        <f t="shared" si="35"/>
        <v>1529.0126740665955</v>
      </c>
      <c r="I323" s="104">
        <f t="shared" si="36"/>
        <v>90.474122725834064</v>
      </c>
      <c r="J323" s="96">
        <v>27</v>
      </c>
      <c r="K323" s="98">
        <f t="shared" si="37"/>
        <v>6170.1929330841322</v>
      </c>
      <c r="L323" s="213">
        <f t="shared" si="38"/>
        <v>2.4314</v>
      </c>
      <c r="M323" s="214">
        <f t="shared" si="39"/>
        <v>0.61199999999999999</v>
      </c>
    </row>
    <row r="324" spans="1:13" s="63" customFormat="1" ht="16.5" customHeight="1" x14ac:dyDescent="0.2">
      <c r="A324" s="192">
        <v>307</v>
      </c>
      <c r="B324" s="225">
        <f t="shared" si="32"/>
        <v>125.90271621380795</v>
      </c>
      <c r="C324" s="193">
        <v>500</v>
      </c>
      <c r="D324" s="212">
        <v>40620</v>
      </c>
      <c r="E324" s="104">
        <v>27110</v>
      </c>
      <c r="F324" s="96">
        <f t="shared" si="33"/>
        <v>3871.5606355325135</v>
      </c>
      <c r="G324" s="104">
        <f t="shared" si="34"/>
        <v>650.64</v>
      </c>
      <c r="H324" s="194">
        <f t="shared" si="35"/>
        <v>1528.5038148099895</v>
      </c>
      <c r="I324" s="104">
        <f t="shared" si="36"/>
        <v>90.444012710650284</v>
      </c>
      <c r="J324" s="96">
        <v>27</v>
      </c>
      <c r="K324" s="98">
        <f t="shared" si="37"/>
        <v>6168.1484630531531</v>
      </c>
      <c r="L324" s="213">
        <f t="shared" si="38"/>
        <v>2.4384000000000001</v>
      </c>
      <c r="M324" s="214">
        <f t="shared" si="39"/>
        <v>0.61399999999999999</v>
      </c>
    </row>
    <row r="325" spans="1:13" s="63" customFormat="1" ht="16.5" customHeight="1" x14ac:dyDescent="0.2">
      <c r="A325" s="192">
        <v>308</v>
      </c>
      <c r="B325" s="225">
        <f t="shared" si="32"/>
        <v>125.95149674460362</v>
      </c>
      <c r="C325" s="193">
        <v>500</v>
      </c>
      <c r="D325" s="212">
        <v>40620</v>
      </c>
      <c r="E325" s="104">
        <v>27110</v>
      </c>
      <c r="F325" s="96">
        <f t="shared" si="33"/>
        <v>3870.0611949725344</v>
      </c>
      <c r="G325" s="104">
        <f t="shared" si="34"/>
        <v>650.64</v>
      </c>
      <c r="H325" s="194">
        <f t="shared" si="35"/>
        <v>1527.9970039007167</v>
      </c>
      <c r="I325" s="104">
        <f t="shared" si="36"/>
        <v>90.414023899450697</v>
      </c>
      <c r="J325" s="96">
        <v>27</v>
      </c>
      <c r="K325" s="98">
        <f t="shared" si="37"/>
        <v>6166.1122227727019</v>
      </c>
      <c r="L325" s="213">
        <f t="shared" si="38"/>
        <v>2.4453999999999998</v>
      </c>
      <c r="M325" s="214">
        <f t="shared" si="39"/>
        <v>0.61599999999999999</v>
      </c>
    </row>
    <row r="326" spans="1:13" s="63" customFormat="1" ht="16.5" customHeight="1" x14ac:dyDescent="0.2">
      <c r="A326" s="192">
        <v>309</v>
      </c>
      <c r="B326" s="225">
        <f t="shared" si="32"/>
        <v>126.00011915346619</v>
      </c>
      <c r="C326" s="193">
        <v>500</v>
      </c>
      <c r="D326" s="212">
        <v>40620</v>
      </c>
      <c r="E326" s="104">
        <v>27110</v>
      </c>
      <c r="F326" s="96">
        <f t="shared" si="33"/>
        <v>3868.5677702122298</v>
      </c>
      <c r="G326" s="104">
        <f t="shared" si="34"/>
        <v>650.64</v>
      </c>
      <c r="H326" s="194">
        <f t="shared" si="35"/>
        <v>1527.4922263317335</v>
      </c>
      <c r="I326" s="104">
        <f t="shared" si="36"/>
        <v>90.384155404244595</v>
      </c>
      <c r="J326" s="96">
        <v>27</v>
      </c>
      <c r="K326" s="98">
        <f t="shared" si="37"/>
        <v>6164.0841519482074</v>
      </c>
      <c r="L326" s="213">
        <f t="shared" si="38"/>
        <v>2.4523999999999999</v>
      </c>
      <c r="M326" s="214">
        <f t="shared" si="39"/>
        <v>0.61799999999999999</v>
      </c>
    </row>
    <row r="327" spans="1:13" s="63" customFormat="1" ht="16.5" customHeight="1" x14ac:dyDescent="0.2">
      <c r="A327" s="195">
        <v>310</v>
      </c>
      <c r="B327" s="225">
        <f t="shared" si="32"/>
        <v>126.04858446218788</v>
      </c>
      <c r="C327" s="193">
        <v>500</v>
      </c>
      <c r="D327" s="212">
        <v>40620</v>
      </c>
      <c r="E327" s="104">
        <v>27110</v>
      </c>
      <c r="F327" s="96">
        <f t="shared" si="33"/>
        <v>3867.080317321791</v>
      </c>
      <c r="G327" s="104">
        <f t="shared" si="34"/>
        <v>650.64</v>
      </c>
      <c r="H327" s="194">
        <f t="shared" si="35"/>
        <v>1526.9894672547653</v>
      </c>
      <c r="I327" s="104">
        <f t="shared" si="36"/>
        <v>90.354406346435823</v>
      </c>
      <c r="J327" s="96">
        <v>27</v>
      </c>
      <c r="K327" s="98">
        <f t="shared" si="37"/>
        <v>6162.0641909229926</v>
      </c>
      <c r="L327" s="213">
        <f t="shared" si="38"/>
        <v>2.4594</v>
      </c>
      <c r="M327" s="214">
        <f t="shared" si="39"/>
        <v>0.62</v>
      </c>
    </row>
    <row r="328" spans="1:13" s="63" customFormat="1" ht="16.5" customHeight="1" x14ac:dyDescent="0.2">
      <c r="A328" s="192">
        <v>311</v>
      </c>
      <c r="B328" s="225">
        <f t="shared" si="32"/>
        <v>126.0968936826885</v>
      </c>
      <c r="C328" s="193">
        <v>500</v>
      </c>
      <c r="D328" s="212">
        <v>40620</v>
      </c>
      <c r="E328" s="104">
        <v>27110</v>
      </c>
      <c r="F328" s="96">
        <f t="shared" si="33"/>
        <v>3865.5987928346512</v>
      </c>
      <c r="G328" s="104">
        <f t="shared" si="34"/>
        <v>650.64</v>
      </c>
      <c r="H328" s="194">
        <f t="shared" si="35"/>
        <v>1526.4887119781122</v>
      </c>
      <c r="I328" s="104">
        <f t="shared" si="36"/>
        <v>90.324775856693037</v>
      </c>
      <c r="J328" s="96">
        <v>27</v>
      </c>
      <c r="K328" s="98">
        <f t="shared" si="37"/>
        <v>6160.0522806694571</v>
      </c>
      <c r="L328" s="213">
        <f t="shared" si="38"/>
        <v>2.4664000000000001</v>
      </c>
      <c r="M328" s="214">
        <f t="shared" si="39"/>
        <v>0.622</v>
      </c>
    </row>
    <row r="329" spans="1:13" s="63" customFormat="1" ht="16.5" customHeight="1" x14ac:dyDescent="0.2">
      <c r="A329" s="192">
        <v>312</v>
      </c>
      <c r="B329" s="225">
        <f t="shared" si="32"/>
        <v>126.14504781714224</v>
      </c>
      <c r="C329" s="193">
        <v>500</v>
      </c>
      <c r="D329" s="212">
        <v>40620</v>
      </c>
      <c r="E329" s="104">
        <v>27110</v>
      </c>
      <c r="F329" s="96">
        <f t="shared" si="33"/>
        <v>3864.1231537411195</v>
      </c>
      <c r="G329" s="104">
        <f t="shared" si="34"/>
        <v>650.64</v>
      </c>
      <c r="H329" s="194">
        <f t="shared" si="35"/>
        <v>1525.9899459644982</v>
      </c>
      <c r="I329" s="104">
        <f t="shared" si="36"/>
        <v>90.295263074822401</v>
      </c>
      <c r="J329" s="96">
        <v>27</v>
      </c>
      <c r="K329" s="98">
        <f t="shared" si="37"/>
        <v>6158.0483627804406</v>
      </c>
      <c r="L329" s="213">
        <f t="shared" si="38"/>
        <v>2.4733000000000001</v>
      </c>
      <c r="M329" s="214">
        <f t="shared" si="39"/>
        <v>0.624</v>
      </c>
    </row>
    <row r="330" spans="1:13" s="63" customFormat="1" ht="16.5" customHeight="1" x14ac:dyDescent="0.2">
      <c r="A330" s="192">
        <v>313</v>
      </c>
      <c r="B330" s="225">
        <f t="shared" si="32"/>
        <v>126.19304785810229</v>
      </c>
      <c r="C330" s="193">
        <v>500</v>
      </c>
      <c r="D330" s="212">
        <v>40620</v>
      </c>
      <c r="E330" s="104">
        <v>27110</v>
      </c>
      <c r="F330" s="96">
        <f t="shared" si="33"/>
        <v>3862.6533574821151</v>
      </c>
      <c r="G330" s="104">
        <f t="shared" si="34"/>
        <v>650.64</v>
      </c>
      <c r="H330" s="194">
        <f t="shared" si="35"/>
        <v>1525.4931548289549</v>
      </c>
      <c r="I330" s="104">
        <f t="shared" si="36"/>
        <v>90.265867149642304</v>
      </c>
      <c r="J330" s="96">
        <v>27</v>
      </c>
      <c r="K330" s="98">
        <f t="shared" si="37"/>
        <v>6156.0523794607125</v>
      </c>
      <c r="L330" s="213">
        <f t="shared" si="38"/>
        <v>2.4803000000000002</v>
      </c>
      <c r="M330" s="214">
        <f t="shared" si="39"/>
        <v>0.626</v>
      </c>
    </row>
    <row r="331" spans="1:13" s="63" customFormat="1" ht="16.5" customHeight="1" x14ac:dyDescent="0.2">
      <c r="A331" s="192">
        <v>314</v>
      </c>
      <c r="B331" s="225">
        <f t="shared" si="32"/>
        <v>126.24089478862379</v>
      </c>
      <c r="C331" s="193">
        <v>500</v>
      </c>
      <c r="D331" s="212">
        <v>40620</v>
      </c>
      <c r="E331" s="104">
        <v>27110</v>
      </c>
      <c r="F331" s="96">
        <f t="shared" si="33"/>
        <v>3861.189361943003</v>
      </c>
      <c r="G331" s="104">
        <f t="shared" si="34"/>
        <v>650.64</v>
      </c>
      <c r="H331" s="194">
        <f t="shared" si="35"/>
        <v>1524.9983243367349</v>
      </c>
      <c r="I331" s="104">
        <f t="shared" si="36"/>
        <v>90.236587238860068</v>
      </c>
      <c r="J331" s="96">
        <v>27</v>
      </c>
      <c r="K331" s="98">
        <f t="shared" si="37"/>
        <v>6154.0642735185984</v>
      </c>
      <c r="L331" s="213">
        <f t="shared" si="38"/>
        <v>2.4872999999999998</v>
      </c>
      <c r="M331" s="214">
        <f t="shared" si="39"/>
        <v>0.628</v>
      </c>
    </row>
    <row r="332" spans="1:13" s="63" customFormat="1" ht="16.5" customHeight="1" x14ac:dyDescent="0.2">
      <c r="A332" s="192">
        <v>315</v>
      </c>
      <c r="B332" s="225">
        <f t="shared" si="32"/>
        <v>126.2885895823845</v>
      </c>
      <c r="C332" s="193">
        <v>500</v>
      </c>
      <c r="D332" s="212">
        <v>40620</v>
      </c>
      <c r="E332" s="104">
        <v>27110</v>
      </c>
      <c r="F332" s="96">
        <f t="shared" si="33"/>
        <v>3859.7311254475444</v>
      </c>
      <c r="G332" s="104">
        <f t="shared" si="34"/>
        <v>650.64</v>
      </c>
      <c r="H332" s="194">
        <f t="shared" si="35"/>
        <v>1524.5054404012699</v>
      </c>
      <c r="I332" s="104">
        <f t="shared" si="36"/>
        <v>90.207422508950899</v>
      </c>
      <c r="J332" s="96">
        <v>27</v>
      </c>
      <c r="K332" s="98">
        <f t="shared" si="37"/>
        <v>6152.0839883577655</v>
      </c>
      <c r="L332" s="213">
        <f t="shared" si="38"/>
        <v>2.4943</v>
      </c>
      <c r="M332" s="214">
        <f t="shared" si="39"/>
        <v>0.63</v>
      </c>
    </row>
    <row r="333" spans="1:13" s="63" customFormat="1" ht="16.5" customHeight="1" x14ac:dyDescent="0.2">
      <c r="A333" s="192">
        <v>316</v>
      </c>
      <c r="B333" s="225">
        <f t="shared" si="32"/>
        <v>126.33613320380368</v>
      </c>
      <c r="C333" s="193">
        <v>500</v>
      </c>
      <c r="D333" s="212">
        <v>40620</v>
      </c>
      <c r="E333" s="104">
        <v>27110</v>
      </c>
      <c r="F333" s="96">
        <f t="shared" si="33"/>
        <v>3858.2786067519464</v>
      </c>
      <c r="G333" s="104">
        <f t="shared" si="34"/>
        <v>650.64</v>
      </c>
      <c r="H333" s="194">
        <f t="shared" si="35"/>
        <v>1524.0144890821578</v>
      </c>
      <c r="I333" s="104">
        <f t="shared" si="36"/>
        <v>90.178372135038941</v>
      </c>
      <c r="J333" s="96">
        <v>27</v>
      </c>
      <c r="K333" s="98">
        <f t="shared" si="37"/>
        <v>6150.1114679691436</v>
      </c>
      <c r="L333" s="213">
        <f t="shared" si="38"/>
        <v>2.5013000000000001</v>
      </c>
      <c r="M333" s="214">
        <f t="shared" si="39"/>
        <v>0.63200000000000001</v>
      </c>
    </row>
    <row r="334" spans="1:13" s="63" customFormat="1" ht="16.5" customHeight="1" x14ac:dyDescent="0.2">
      <c r="A334" s="192">
        <v>317</v>
      </c>
      <c r="B334" s="225">
        <f t="shared" si="32"/>
        <v>126.3835266081592</v>
      </c>
      <c r="C334" s="193">
        <v>500</v>
      </c>
      <c r="D334" s="212">
        <v>40620</v>
      </c>
      <c r="E334" s="104">
        <v>27110</v>
      </c>
      <c r="F334" s="96">
        <f t="shared" si="33"/>
        <v>3856.8317650389999</v>
      </c>
      <c r="G334" s="104">
        <f t="shared" si="34"/>
        <v>650.64</v>
      </c>
      <c r="H334" s="194">
        <f t="shared" si="35"/>
        <v>1523.5254565831819</v>
      </c>
      <c r="I334" s="104">
        <f t="shared" si="36"/>
        <v>90.149435300780013</v>
      </c>
      <c r="J334" s="96">
        <v>27</v>
      </c>
      <c r="K334" s="98">
        <f t="shared" si="37"/>
        <v>6148.1466569229624</v>
      </c>
      <c r="L334" s="213">
        <f t="shared" si="38"/>
        <v>2.5082</v>
      </c>
      <c r="M334" s="214">
        <f t="shared" si="39"/>
        <v>0.63400000000000001</v>
      </c>
    </row>
    <row r="335" spans="1:13" s="63" customFormat="1" ht="16.5" customHeight="1" x14ac:dyDescent="0.2">
      <c r="A335" s="192">
        <v>318</v>
      </c>
      <c r="B335" s="225">
        <f t="shared" si="32"/>
        <v>126.43077074170266</v>
      </c>
      <c r="C335" s="193">
        <v>500</v>
      </c>
      <c r="D335" s="212">
        <v>40620</v>
      </c>
      <c r="E335" s="104">
        <v>27110</v>
      </c>
      <c r="F335" s="96">
        <f t="shared" si="33"/>
        <v>3855.3905599123264</v>
      </c>
      <c r="G335" s="104">
        <f t="shared" si="34"/>
        <v>650.64</v>
      </c>
      <c r="H335" s="194">
        <f t="shared" si="35"/>
        <v>1523.0383292503664</v>
      </c>
      <c r="I335" s="104">
        <f t="shared" si="36"/>
        <v>90.120611198246536</v>
      </c>
      <c r="J335" s="96">
        <v>27</v>
      </c>
      <c r="K335" s="98">
        <f t="shared" si="37"/>
        <v>6146.1895003609397</v>
      </c>
      <c r="L335" s="213">
        <f t="shared" si="38"/>
        <v>2.5152000000000001</v>
      </c>
      <c r="M335" s="214">
        <f t="shared" si="39"/>
        <v>0.63600000000000001</v>
      </c>
    </row>
    <row r="336" spans="1:13" s="63" customFormat="1" ht="16.5" customHeight="1" x14ac:dyDescent="0.2">
      <c r="A336" s="192">
        <v>319</v>
      </c>
      <c r="B336" s="225">
        <f t="shared" si="32"/>
        <v>126.47786654177267</v>
      </c>
      <c r="C336" s="193">
        <v>500</v>
      </c>
      <c r="D336" s="212">
        <v>40620</v>
      </c>
      <c r="E336" s="104">
        <v>27110</v>
      </c>
      <c r="F336" s="96">
        <f t="shared" si="33"/>
        <v>3853.9549513907241</v>
      </c>
      <c r="G336" s="104">
        <f t="shared" si="34"/>
        <v>650.64</v>
      </c>
      <c r="H336" s="194">
        <f t="shared" si="35"/>
        <v>1522.5530935700647</v>
      </c>
      <c r="I336" s="104">
        <f t="shared" si="36"/>
        <v>90.091899027814492</v>
      </c>
      <c r="J336" s="96">
        <v>27</v>
      </c>
      <c r="K336" s="98">
        <f t="shared" si="37"/>
        <v>6144.239943988603</v>
      </c>
      <c r="L336" s="213">
        <f t="shared" si="38"/>
        <v>2.5222000000000002</v>
      </c>
      <c r="M336" s="214">
        <f t="shared" si="39"/>
        <v>0.63800000000000001</v>
      </c>
    </row>
    <row r="337" spans="1:13" s="63" customFormat="1" ht="16.5" customHeight="1" x14ac:dyDescent="0.2">
      <c r="A337" s="195">
        <v>320</v>
      </c>
      <c r="B337" s="225">
        <f t="shared" si="32"/>
        <v>126.52481493690658</v>
      </c>
      <c r="C337" s="193">
        <v>500</v>
      </c>
      <c r="D337" s="212">
        <v>40620</v>
      </c>
      <c r="E337" s="104">
        <v>27110</v>
      </c>
      <c r="F337" s="96">
        <f t="shared" si="33"/>
        <v>3852.5248999025926</v>
      </c>
      <c r="G337" s="104">
        <f t="shared" si="34"/>
        <v>650.64</v>
      </c>
      <c r="H337" s="194">
        <f t="shared" si="35"/>
        <v>1522.0697361670761</v>
      </c>
      <c r="I337" s="104">
        <f t="shared" si="36"/>
        <v>90.063297998051866</v>
      </c>
      <c r="J337" s="96">
        <v>27</v>
      </c>
      <c r="K337" s="98">
        <f t="shared" si="37"/>
        <v>6142.2979340677211</v>
      </c>
      <c r="L337" s="213">
        <f t="shared" si="38"/>
        <v>2.5291000000000001</v>
      </c>
      <c r="M337" s="214">
        <f t="shared" si="39"/>
        <v>0.64</v>
      </c>
    </row>
    <row r="338" spans="1:13" s="63" customFormat="1" ht="16.5" customHeight="1" x14ac:dyDescent="0.2">
      <c r="A338" s="192">
        <v>321</v>
      </c>
      <c r="B338" s="225">
        <f t="shared" si="32"/>
        <v>126.57161684695023</v>
      </c>
      <c r="C338" s="193">
        <v>500</v>
      </c>
      <c r="D338" s="212">
        <v>40620</v>
      </c>
      <c r="E338" s="104">
        <v>27110</v>
      </c>
      <c r="F338" s="96">
        <f t="shared" si="33"/>
        <v>3851.1003662804596</v>
      </c>
      <c r="G338" s="104">
        <f t="shared" si="34"/>
        <v>650.64</v>
      </c>
      <c r="H338" s="194">
        <f t="shared" si="35"/>
        <v>1521.5882438027954</v>
      </c>
      <c r="I338" s="104">
        <f t="shared" si="36"/>
        <v>90.034807325609208</v>
      </c>
      <c r="J338" s="96">
        <v>27</v>
      </c>
      <c r="K338" s="98">
        <f t="shared" si="37"/>
        <v>6140.3634174088647</v>
      </c>
      <c r="L338" s="213">
        <f t="shared" si="38"/>
        <v>2.5360999999999998</v>
      </c>
      <c r="M338" s="214">
        <f t="shared" si="39"/>
        <v>0.64200000000000002</v>
      </c>
    </row>
    <row r="339" spans="1:13" s="63" customFormat="1" ht="16.5" customHeight="1" x14ac:dyDescent="0.2">
      <c r="A339" s="192">
        <v>322</v>
      </c>
      <c r="B339" s="225">
        <f t="shared" ref="B339:B402" si="40">15*LN(A339)+40</f>
        <v>126.61827318316612</v>
      </c>
      <c r="C339" s="193">
        <v>500</v>
      </c>
      <c r="D339" s="212">
        <v>40620</v>
      </c>
      <c r="E339" s="104">
        <v>27110</v>
      </c>
      <c r="F339" s="96">
        <f t="shared" ref="F339:F402" si="41">12*(1/B339*D339)</f>
        <v>3849.6813117556012</v>
      </c>
      <c r="G339" s="104">
        <f t="shared" ref="G339:G402" si="42">12*(1/C339*E339)</f>
        <v>650.64</v>
      </c>
      <c r="H339" s="194">
        <f t="shared" ref="H339:H402" si="43">SUM(F339:G339)*33.8%</f>
        <v>1521.1086033733932</v>
      </c>
      <c r="I339" s="104">
        <f t="shared" ref="I339:I402" si="44">SUM(F339:G339)*2%</f>
        <v>90.006426235112031</v>
      </c>
      <c r="J339" s="96">
        <v>27</v>
      </c>
      <c r="K339" s="98">
        <f t="shared" ref="K339:K402" si="45">SUM(F339:J339)</f>
        <v>6138.4363413641058</v>
      </c>
      <c r="L339" s="213">
        <f t="shared" ref="L339:L402" si="46">ROUND(A339/B339,4)</f>
        <v>2.5430999999999999</v>
      </c>
      <c r="M339" s="214">
        <f t="shared" ref="M339:M402" si="47">ROUND(A339/C339,4)</f>
        <v>0.64400000000000002</v>
      </c>
    </row>
    <row r="340" spans="1:13" s="63" customFormat="1" ht="16.5" customHeight="1" x14ac:dyDescent="0.2">
      <c r="A340" s="192">
        <v>323</v>
      </c>
      <c r="B340" s="225">
        <f t="shared" si="40"/>
        <v>126.66478484833985</v>
      </c>
      <c r="C340" s="193">
        <v>500</v>
      </c>
      <c r="D340" s="212">
        <v>40620</v>
      </c>
      <c r="E340" s="104">
        <v>27110</v>
      </c>
      <c r="F340" s="96">
        <f t="shared" si="41"/>
        <v>3848.2676979527409</v>
      </c>
      <c r="G340" s="104">
        <f t="shared" si="42"/>
        <v>650.64</v>
      </c>
      <c r="H340" s="194">
        <f t="shared" si="43"/>
        <v>1520.6308019080263</v>
      </c>
      <c r="I340" s="104">
        <f t="shared" si="44"/>
        <v>89.978153959054822</v>
      </c>
      <c r="J340" s="96">
        <v>27</v>
      </c>
      <c r="K340" s="98">
        <f t="shared" si="45"/>
        <v>6136.5166538198218</v>
      </c>
      <c r="L340" s="213">
        <f t="shared" si="46"/>
        <v>2.5499999999999998</v>
      </c>
      <c r="M340" s="214">
        <f t="shared" si="47"/>
        <v>0.64600000000000002</v>
      </c>
    </row>
    <row r="341" spans="1:13" s="63" customFormat="1" ht="16.5" customHeight="1" x14ac:dyDescent="0.2">
      <c r="A341" s="192">
        <v>324</v>
      </c>
      <c r="B341" s="225">
        <f t="shared" si="40"/>
        <v>126.71115273688494</v>
      </c>
      <c r="C341" s="193">
        <v>500</v>
      </c>
      <c r="D341" s="212">
        <v>40620</v>
      </c>
      <c r="E341" s="104">
        <v>27110</v>
      </c>
      <c r="F341" s="96">
        <f t="shared" si="41"/>
        <v>3846.8594868848418</v>
      </c>
      <c r="G341" s="104">
        <f t="shared" si="42"/>
        <v>650.64</v>
      </c>
      <c r="H341" s="194">
        <f t="shared" si="43"/>
        <v>1520.1548265670763</v>
      </c>
      <c r="I341" s="104">
        <f t="shared" si="44"/>
        <v>89.949989737696839</v>
      </c>
      <c r="J341" s="96">
        <v>27</v>
      </c>
      <c r="K341" s="98">
        <f t="shared" si="45"/>
        <v>6134.6043031896152</v>
      </c>
      <c r="L341" s="213">
        <f t="shared" si="46"/>
        <v>2.5569999999999999</v>
      </c>
      <c r="M341" s="214">
        <f t="shared" si="47"/>
        <v>0.64800000000000002</v>
      </c>
    </row>
    <row r="342" spans="1:13" s="63" customFormat="1" ht="16.5" customHeight="1" x14ac:dyDescent="0.2">
      <c r="A342" s="192">
        <v>325</v>
      </c>
      <c r="B342" s="225">
        <f t="shared" si="40"/>
        <v>126.75737773494606</v>
      </c>
      <c r="C342" s="193">
        <v>500</v>
      </c>
      <c r="D342" s="212">
        <v>40620</v>
      </c>
      <c r="E342" s="104">
        <v>27110</v>
      </c>
      <c r="F342" s="96">
        <f t="shared" si="41"/>
        <v>3845.4566409479798</v>
      </c>
      <c r="G342" s="104">
        <f t="shared" si="42"/>
        <v>650.64</v>
      </c>
      <c r="H342" s="194">
        <f t="shared" si="43"/>
        <v>1519.680664640417</v>
      </c>
      <c r="I342" s="104">
        <f t="shared" si="44"/>
        <v>89.92193281895959</v>
      </c>
      <c r="J342" s="96">
        <v>27</v>
      </c>
      <c r="K342" s="98">
        <f t="shared" si="45"/>
        <v>6132.6992384073565</v>
      </c>
      <c r="L342" s="213">
        <f t="shared" si="46"/>
        <v>2.5640000000000001</v>
      </c>
      <c r="M342" s="214">
        <f t="shared" si="47"/>
        <v>0.65</v>
      </c>
    </row>
    <row r="343" spans="1:13" s="63" customFormat="1" ht="16.5" customHeight="1" x14ac:dyDescent="0.2">
      <c r="A343" s="192">
        <f t="shared" ref="A343:A406" si="48">1+A342</f>
        <v>326</v>
      </c>
      <c r="B343" s="225">
        <f t="shared" si="40"/>
        <v>126.80346072050061</v>
      </c>
      <c r="C343" s="193">
        <v>500</v>
      </c>
      <c r="D343" s="212">
        <v>40620</v>
      </c>
      <c r="E343" s="104">
        <v>27110</v>
      </c>
      <c r="F343" s="96">
        <f t="shared" si="41"/>
        <v>3844.0591229163074</v>
      </c>
      <c r="G343" s="104">
        <f t="shared" si="42"/>
        <v>650.64</v>
      </c>
      <c r="H343" s="194">
        <f t="shared" si="43"/>
        <v>1519.2083035457119</v>
      </c>
      <c r="I343" s="104">
        <f t="shared" si="44"/>
        <v>89.89398245832615</v>
      </c>
      <c r="J343" s="96">
        <v>27</v>
      </c>
      <c r="K343" s="98">
        <f t="shared" si="45"/>
        <v>6130.8014089203452</v>
      </c>
      <c r="L343" s="213">
        <f t="shared" si="46"/>
        <v>2.5709</v>
      </c>
      <c r="M343" s="214">
        <f t="shared" si="47"/>
        <v>0.65200000000000002</v>
      </c>
    </row>
    <row r="344" spans="1:13" s="63" customFormat="1" ht="16.5" customHeight="1" x14ac:dyDescent="0.2">
      <c r="A344" s="192">
        <f t="shared" si="48"/>
        <v>327</v>
      </c>
      <c r="B344" s="225">
        <f t="shared" si="40"/>
        <v>126.8494025634588</v>
      </c>
      <c r="C344" s="193">
        <v>500</v>
      </c>
      <c r="D344" s="212">
        <v>40620</v>
      </c>
      <c r="E344" s="104">
        <v>27110</v>
      </c>
      <c r="F344" s="96">
        <f t="shared" si="41"/>
        <v>3842.6668959370859</v>
      </c>
      <c r="G344" s="104">
        <f t="shared" si="42"/>
        <v>650.64</v>
      </c>
      <c r="H344" s="194">
        <f t="shared" si="43"/>
        <v>1518.7377308267348</v>
      </c>
      <c r="I344" s="104">
        <f t="shared" si="44"/>
        <v>89.866137918741714</v>
      </c>
      <c r="J344" s="96">
        <v>27</v>
      </c>
      <c r="K344" s="98">
        <f t="shared" si="45"/>
        <v>6128.9107646825623</v>
      </c>
      <c r="L344" s="213">
        <f t="shared" si="46"/>
        <v>2.5779000000000001</v>
      </c>
      <c r="M344" s="214">
        <f t="shared" si="47"/>
        <v>0.65400000000000003</v>
      </c>
    </row>
    <row r="345" spans="1:13" s="63" customFormat="1" ht="16.5" customHeight="1" x14ac:dyDescent="0.2">
      <c r="A345" s="192">
        <f t="shared" si="48"/>
        <v>328</v>
      </c>
      <c r="B345" s="225">
        <f t="shared" si="40"/>
        <v>126.89520412576216</v>
      </c>
      <c r="C345" s="193">
        <v>500</v>
      </c>
      <c r="D345" s="212">
        <v>40620</v>
      </c>
      <c r="E345" s="104">
        <v>27110</v>
      </c>
      <c r="F345" s="96">
        <f t="shared" si="41"/>
        <v>3841.2799235258117</v>
      </c>
      <c r="G345" s="104">
        <f t="shared" si="42"/>
        <v>650.64</v>
      </c>
      <c r="H345" s="194">
        <f t="shared" si="43"/>
        <v>1518.2689341517244</v>
      </c>
      <c r="I345" s="104">
        <f t="shared" si="44"/>
        <v>89.838398470516239</v>
      </c>
      <c r="J345" s="96">
        <v>27</v>
      </c>
      <c r="K345" s="98">
        <f t="shared" si="45"/>
        <v>6127.0272561480524</v>
      </c>
      <c r="L345" s="213">
        <f t="shared" si="46"/>
        <v>2.5848</v>
      </c>
      <c r="M345" s="214">
        <f t="shared" si="47"/>
        <v>0.65600000000000003</v>
      </c>
    </row>
    <row r="346" spans="1:13" s="63" customFormat="1" ht="16.5" customHeight="1" x14ac:dyDescent="0.2">
      <c r="A346" s="192">
        <f t="shared" si="48"/>
        <v>329</v>
      </c>
      <c r="B346" s="225">
        <f t="shared" si="40"/>
        <v>126.94086626148058</v>
      </c>
      <c r="C346" s="193">
        <v>500</v>
      </c>
      <c r="D346" s="212">
        <v>40620</v>
      </c>
      <c r="E346" s="104">
        <v>27110</v>
      </c>
      <c r="F346" s="96">
        <f t="shared" si="41"/>
        <v>3839.8981695614179</v>
      </c>
      <c r="G346" s="104">
        <f t="shared" si="42"/>
        <v>650.64</v>
      </c>
      <c r="H346" s="194">
        <f t="shared" si="43"/>
        <v>1517.8019013117591</v>
      </c>
      <c r="I346" s="104">
        <f t="shared" si="44"/>
        <v>89.810763391228363</v>
      </c>
      <c r="J346" s="96">
        <v>27</v>
      </c>
      <c r="K346" s="98">
        <f t="shared" si="45"/>
        <v>6125.1508342644056</v>
      </c>
      <c r="L346" s="213">
        <f t="shared" si="46"/>
        <v>2.5918000000000001</v>
      </c>
      <c r="M346" s="214">
        <f t="shared" si="47"/>
        <v>0.65800000000000003</v>
      </c>
    </row>
    <row r="347" spans="1:13" s="63" customFormat="1" ht="16.5" customHeight="1" x14ac:dyDescent="0.2">
      <c r="A347" s="195">
        <f t="shared" si="48"/>
        <v>330</v>
      </c>
      <c r="B347" s="225">
        <f t="shared" si="40"/>
        <v>126.98638981690789</v>
      </c>
      <c r="C347" s="193">
        <v>500</v>
      </c>
      <c r="D347" s="212">
        <v>40620</v>
      </c>
      <c r="E347" s="104">
        <v>27110</v>
      </c>
      <c r="F347" s="96">
        <f t="shared" si="41"/>
        <v>3838.5215982815407</v>
      </c>
      <c r="G347" s="104">
        <f t="shared" si="42"/>
        <v>650.64</v>
      </c>
      <c r="H347" s="194">
        <f t="shared" si="43"/>
        <v>1517.3366202191607</v>
      </c>
      <c r="I347" s="104">
        <f t="shared" si="44"/>
        <v>89.783231965630819</v>
      </c>
      <c r="J347" s="96">
        <v>27</v>
      </c>
      <c r="K347" s="98">
        <f t="shared" si="45"/>
        <v>6123.2814504663329</v>
      </c>
      <c r="L347" s="213">
        <f t="shared" si="46"/>
        <v>2.5987</v>
      </c>
      <c r="M347" s="214">
        <f t="shared" si="47"/>
        <v>0.66</v>
      </c>
    </row>
    <row r="348" spans="1:13" s="63" customFormat="1" ht="16.5" customHeight="1" x14ac:dyDescent="0.2">
      <c r="A348" s="192">
        <f t="shared" si="48"/>
        <v>331</v>
      </c>
      <c r="B348" s="225">
        <f t="shared" si="40"/>
        <v>127.03177563065594</v>
      </c>
      <c r="C348" s="193">
        <v>500</v>
      </c>
      <c r="D348" s="212">
        <v>40620</v>
      </c>
      <c r="E348" s="104">
        <v>27110</v>
      </c>
      <c r="F348" s="96">
        <f t="shared" si="41"/>
        <v>3837.1501742778801</v>
      </c>
      <c r="G348" s="104">
        <f t="shared" si="42"/>
        <v>650.64</v>
      </c>
      <c r="H348" s="194">
        <f t="shared" si="43"/>
        <v>1516.8730789059234</v>
      </c>
      <c r="I348" s="104">
        <f t="shared" si="44"/>
        <v>89.755803485557607</v>
      </c>
      <c r="J348" s="96">
        <v>27</v>
      </c>
      <c r="K348" s="98">
        <f t="shared" si="45"/>
        <v>6121.4190566693615</v>
      </c>
      <c r="L348" s="213">
        <f t="shared" si="46"/>
        <v>2.6055999999999999</v>
      </c>
      <c r="M348" s="214">
        <f t="shared" si="47"/>
        <v>0.66200000000000003</v>
      </c>
    </row>
    <row r="349" spans="1:13" s="63" customFormat="1" ht="16.5" customHeight="1" x14ac:dyDescent="0.2">
      <c r="A349" s="192">
        <f t="shared" si="48"/>
        <v>332</v>
      </c>
      <c r="B349" s="225">
        <f t="shared" si="40"/>
        <v>127.07702453374732</v>
      </c>
      <c r="C349" s="193">
        <v>500</v>
      </c>
      <c r="D349" s="212">
        <v>40620</v>
      </c>
      <c r="E349" s="104">
        <v>27110</v>
      </c>
      <c r="F349" s="96">
        <f t="shared" si="41"/>
        <v>3835.7838624916226</v>
      </c>
      <c r="G349" s="104">
        <f t="shared" si="42"/>
        <v>650.64</v>
      </c>
      <c r="H349" s="194">
        <f t="shared" si="43"/>
        <v>1516.4112655221682</v>
      </c>
      <c r="I349" s="104">
        <f t="shared" si="44"/>
        <v>89.728477249832451</v>
      </c>
      <c r="J349" s="96">
        <v>27</v>
      </c>
      <c r="K349" s="98">
        <f t="shared" si="45"/>
        <v>6119.5636052636228</v>
      </c>
      <c r="L349" s="213">
        <f t="shared" si="46"/>
        <v>2.6126</v>
      </c>
      <c r="M349" s="214">
        <f t="shared" si="47"/>
        <v>0.66400000000000003</v>
      </c>
    </row>
    <row r="350" spans="1:13" s="63" customFormat="1" ht="16.5" customHeight="1" x14ac:dyDescent="0.2">
      <c r="A350" s="192">
        <f t="shared" si="48"/>
        <v>333</v>
      </c>
      <c r="B350" s="225">
        <f t="shared" si="40"/>
        <v>127.12213734970666</v>
      </c>
      <c r="C350" s="193">
        <v>500</v>
      </c>
      <c r="D350" s="212">
        <v>40620</v>
      </c>
      <c r="E350" s="104">
        <v>27110</v>
      </c>
      <c r="F350" s="96">
        <f t="shared" si="41"/>
        <v>3834.4226282089389</v>
      </c>
      <c r="G350" s="104">
        <f t="shared" si="42"/>
        <v>650.64</v>
      </c>
      <c r="H350" s="194">
        <f t="shared" si="43"/>
        <v>1515.9511683346211</v>
      </c>
      <c r="I350" s="104">
        <f t="shared" si="44"/>
        <v>89.701252564178773</v>
      </c>
      <c r="J350" s="96">
        <v>27</v>
      </c>
      <c r="K350" s="98">
        <f t="shared" si="45"/>
        <v>6117.7150491077382</v>
      </c>
      <c r="L350" s="213">
        <f t="shared" si="46"/>
        <v>2.6194999999999999</v>
      </c>
      <c r="M350" s="214">
        <f t="shared" si="47"/>
        <v>0.66600000000000004</v>
      </c>
    </row>
    <row r="351" spans="1:13" s="63" customFormat="1" ht="16.5" customHeight="1" x14ac:dyDescent="0.2">
      <c r="A351" s="192">
        <f t="shared" si="48"/>
        <v>334</v>
      </c>
      <c r="B351" s="225">
        <f t="shared" si="40"/>
        <v>127.16711489465051</v>
      </c>
      <c r="C351" s="193">
        <v>500</v>
      </c>
      <c r="D351" s="212">
        <v>40620</v>
      </c>
      <c r="E351" s="104">
        <v>27110</v>
      </c>
      <c r="F351" s="96">
        <f t="shared" si="41"/>
        <v>3833.0664370565582</v>
      </c>
      <c r="G351" s="104">
        <f t="shared" si="42"/>
        <v>650.64</v>
      </c>
      <c r="H351" s="194">
        <f t="shared" si="43"/>
        <v>1515.4927757251166</v>
      </c>
      <c r="I351" s="104">
        <f t="shared" si="44"/>
        <v>89.67412874113117</v>
      </c>
      <c r="J351" s="96">
        <v>27</v>
      </c>
      <c r="K351" s="98">
        <f t="shared" si="45"/>
        <v>6115.8733415228071</v>
      </c>
      <c r="L351" s="213">
        <f t="shared" si="46"/>
        <v>2.6265000000000001</v>
      </c>
      <c r="M351" s="214">
        <f t="shared" si="47"/>
        <v>0.66800000000000004</v>
      </c>
    </row>
    <row r="352" spans="1:13" s="63" customFormat="1" ht="16.5" customHeight="1" x14ac:dyDescent="0.2">
      <c r="A352" s="192">
        <f t="shared" si="48"/>
        <v>335</v>
      </c>
      <c r="B352" s="225">
        <f t="shared" si="40"/>
        <v>127.21195797737599</v>
      </c>
      <c r="C352" s="193">
        <v>500</v>
      </c>
      <c r="D352" s="212">
        <v>40620</v>
      </c>
      <c r="E352" s="104">
        <v>27110</v>
      </c>
      <c r="F352" s="96">
        <f t="shared" si="41"/>
        <v>3831.7152549974016</v>
      </c>
      <c r="G352" s="104">
        <f t="shared" si="42"/>
        <v>650.64</v>
      </c>
      <c r="H352" s="194">
        <f t="shared" si="43"/>
        <v>1515.0360761891218</v>
      </c>
      <c r="I352" s="104">
        <f t="shared" si="44"/>
        <v>89.647105099948035</v>
      </c>
      <c r="J352" s="96">
        <v>27</v>
      </c>
      <c r="K352" s="98">
        <f t="shared" si="45"/>
        <v>6114.0384362864716</v>
      </c>
      <c r="L352" s="213">
        <f t="shared" si="46"/>
        <v>2.6334</v>
      </c>
      <c r="M352" s="214">
        <f t="shared" si="47"/>
        <v>0.67</v>
      </c>
    </row>
    <row r="353" spans="1:13" s="63" customFormat="1" ht="16.5" customHeight="1" x14ac:dyDescent="0.2">
      <c r="A353" s="192">
        <f t="shared" si="48"/>
        <v>336</v>
      </c>
      <c r="B353" s="225">
        <f t="shared" si="40"/>
        <v>127.25666739944806</v>
      </c>
      <c r="C353" s="193">
        <v>500</v>
      </c>
      <c r="D353" s="212">
        <v>40620</v>
      </c>
      <c r="E353" s="104">
        <v>27110</v>
      </c>
      <c r="F353" s="96">
        <f t="shared" si="41"/>
        <v>3830.3690483262976</v>
      </c>
      <c r="G353" s="104">
        <f t="shared" si="42"/>
        <v>650.64</v>
      </c>
      <c r="H353" s="194">
        <f t="shared" si="43"/>
        <v>1514.5810583342884</v>
      </c>
      <c r="I353" s="104">
        <f t="shared" si="44"/>
        <v>89.62018096652595</v>
      </c>
      <c r="J353" s="96">
        <v>27</v>
      </c>
      <c r="K353" s="98">
        <f t="shared" si="45"/>
        <v>6112.2102876271119</v>
      </c>
      <c r="L353" s="213">
        <f t="shared" si="46"/>
        <v>2.6402999999999999</v>
      </c>
      <c r="M353" s="214">
        <f t="shared" si="47"/>
        <v>0.67200000000000004</v>
      </c>
    </row>
    <row r="354" spans="1:13" s="63" customFormat="1" ht="16.5" customHeight="1" x14ac:dyDescent="0.2">
      <c r="A354" s="192">
        <f t="shared" si="48"/>
        <v>337</v>
      </c>
      <c r="B354" s="225">
        <f t="shared" si="40"/>
        <v>127.30124395528543</v>
      </c>
      <c r="C354" s="193">
        <v>500</v>
      </c>
      <c r="D354" s="212">
        <v>40620</v>
      </c>
      <c r="E354" s="104">
        <v>27110</v>
      </c>
      <c r="F354" s="96">
        <f t="shared" si="41"/>
        <v>3829.0277836657542</v>
      </c>
      <c r="G354" s="104">
        <f t="shared" si="42"/>
        <v>650.64</v>
      </c>
      <c r="H354" s="194">
        <f t="shared" si="43"/>
        <v>1514.1277108790248</v>
      </c>
      <c r="I354" s="104">
        <f t="shared" si="44"/>
        <v>89.593355673315088</v>
      </c>
      <c r="J354" s="96">
        <v>27</v>
      </c>
      <c r="K354" s="98">
        <f t="shared" si="45"/>
        <v>6110.3888502180944</v>
      </c>
      <c r="L354" s="213">
        <f t="shared" si="46"/>
        <v>2.6473</v>
      </c>
      <c r="M354" s="214">
        <f t="shared" si="47"/>
        <v>0.67400000000000004</v>
      </c>
    </row>
    <row r="355" spans="1:13" s="63" customFormat="1" ht="16.5" customHeight="1" x14ac:dyDescent="0.2">
      <c r="A355" s="192">
        <f t="shared" si="48"/>
        <v>338</v>
      </c>
      <c r="B355" s="225">
        <f t="shared" si="40"/>
        <v>127.34568843224528</v>
      </c>
      <c r="C355" s="193">
        <v>500</v>
      </c>
      <c r="D355" s="212">
        <v>40620</v>
      </c>
      <c r="E355" s="104">
        <v>27110</v>
      </c>
      <c r="F355" s="96">
        <f t="shared" si="41"/>
        <v>3827.691427961804</v>
      </c>
      <c r="G355" s="104">
        <f t="shared" si="42"/>
        <v>650.64</v>
      </c>
      <c r="H355" s="194">
        <f t="shared" si="43"/>
        <v>1513.6760226510896</v>
      </c>
      <c r="I355" s="104">
        <f t="shared" si="44"/>
        <v>89.566628559236094</v>
      </c>
      <c r="J355" s="96">
        <v>27</v>
      </c>
      <c r="K355" s="98">
        <f t="shared" si="45"/>
        <v>6108.57407917213</v>
      </c>
      <c r="L355" s="213">
        <f t="shared" si="46"/>
        <v>2.6541999999999999</v>
      </c>
      <c r="M355" s="214">
        <f t="shared" si="47"/>
        <v>0.67600000000000005</v>
      </c>
    </row>
    <row r="356" spans="1:13" s="63" customFormat="1" ht="16.5" customHeight="1" x14ac:dyDescent="0.2">
      <c r="A356" s="192">
        <f t="shared" si="48"/>
        <v>339</v>
      </c>
      <c r="B356" s="225">
        <f t="shared" si="40"/>
        <v>127.39000161070675</v>
      </c>
      <c r="C356" s="193">
        <v>500</v>
      </c>
      <c r="D356" s="212">
        <v>40620</v>
      </c>
      <c r="E356" s="104">
        <v>27110</v>
      </c>
      <c r="F356" s="96">
        <f t="shared" si="41"/>
        <v>3826.3599484799133</v>
      </c>
      <c r="G356" s="104">
        <f t="shared" si="42"/>
        <v>650.64</v>
      </c>
      <c r="H356" s="194">
        <f t="shared" si="43"/>
        <v>1513.2259825862106</v>
      </c>
      <c r="I356" s="104">
        <f t="shared" si="44"/>
        <v>89.539998969598273</v>
      </c>
      <c r="J356" s="96">
        <v>27</v>
      </c>
      <c r="K356" s="98">
        <f t="shared" si="45"/>
        <v>6106.7659300357227</v>
      </c>
      <c r="L356" s="213">
        <f t="shared" si="46"/>
        <v>2.6610999999999998</v>
      </c>
      <c r="M356" s="214">
        <f t="shared" si="47"/>
        <v>0.67800000000000005</v>
      </c>
    </row>
    <row r="357" spans="1:13" s="63" customFormat="1" ht="16.5" customHeight="1" x14ac:dyDescent="0.2">
      <c r="A357" s="195">
        <f t="shared" si="48"/>
        <v>340</v>
      </c>
      <c r="B357" s="225">
        <f t="shared" si="40"/>
        <v>127.43418426415312</v>
      </c>
      <c r="C357" s="193">
        <v>500</v>
      </c>
      <c r="D357" s="212">
        <v>40620</v>
      </c>
      <c r="E357" s="104">
        <v>27110</v>
      </c>
      <c r="F357" s="96">
        <f t="shared" si="41"/>
        <v>3825.0333128009479</v>
      </c>
      <c r="G357" s="104">
        <f t="shared" si="42"/>
        <v>650.64</v>
      </c>
      <c r="H357" s="194">
        <f t="shared" si="43"/>
        <v>1512.7775797267204</v>
      </c>
      <c r="I357" s="104">
        <f t="shared" si="44"/>
        <v>89.513466256018972</v>
      </c>
      <c r="J357" s="96">
        <v>27</v>
      </c>
      <c r="K357" s="98">
        <f t="shared" si="45"/>
        <v>6104.9643587836872</v>
      </c>
      <c r="L357" s="213">
        <f t="shared" si="46"/>
        <v>2.6680000000000001</v>
      </c>
      <c r="M357" s="214">
        <f t="shared" si="47"/>
        <v>0.68</v>
      </c>
    </row>
    <row r="358" spans="1:13" s="63" customFormat="1" ht="16.5" customHeight="1" x14ac:dyDescent="0.2">
      <c r="A358" s="192">
        <f t="shared" si="48"/>
        <v>341</v>
      </c>
      <c r="B358" s="225">
        <f t="shared" si="40"/>
        <v>127.47823715925276</v>
      </c>
      <c r="C358" s="193">
        <v>500</v>
      </c>
      <c r="D358" s="212">
        <v>40620</v>
      </c>
      <c r="E358" s="104">
        <v>27110</v>
      </c>
      <c r="F358" s="96">
        <f t="shared" si="41"/>
        <v>3823.7114888172118</v>
      </c>
      <c r="G358" s="104">
        <f t="shared" si="42"/>
        <v>650.64</v>
      </c>
      <c r="H358" s="194">
        <f t="shared" si="43"/>
        <v>1512.3308032202176</v>
      </c>
      <c r="I358" s="104">
        <f t="shared" si="44"/>
        <v>89.487029776344244</v>
      </c>
      <c r="J358" s="96">
        <v>27</v>
      </c>
      <c r="K358" s="98">
        <f t="shared" si="45"/>
        <v>6103.1693218137743</v>
      </c>
      <c r="L358" s="213">
        <f t="shared" si="46"/>
        <v>2.6749999999999998</v>
      </c>
      <c r="M358" s="214">
        <f t="shared" si="47"/>
        <v>0.68200000000000005</v>
      </c>
    </row>
    <row r="359" spans="1:13" s="63" customFormat="1" ht="16.5" customHeight="1" x14ac:dyDescent="0.2">
      <c r="A359" s="192">
        <f t="shared" si="48"/>
        <v>342</v>
      </c>
      <c r="B359" s="225">
        <f t="shared" si="40"/>
        <v>127.52216105593907</v>
      </c>
      <c r="C359" s="193">
        <v>500</v>
      </c>
      <c r="D359" s="212">
        <v>40620</v>
      </c>
      <c r="E359" s="104">
        <v>27110</v>
      </c>
      <c r="F359" s="96">
        <f t="shared" si="41"/>
        <v>3822.394444728543</v>
      </c>
      <c r="G359" s="104">
        <f t="shared" si="42"/>
        <v>650.64</v>
      </c>
      <c r="H359" s="194">
        <f t="shared" si="43"/>
        <v>1511.8856423182474</v>
      </c>
      <c r="I359" s="104">
        <f t="shared" si="44"/>
        <v>89.460688894570865</v>
      </c>
      <c r="J359" s="96">
        <v>27</v>
      </c>
      <c r="K359" s="98">
        <f t="shared" si="45"/>
        <v>6101.3807759413612</v>
      </c>
      <c r="L359" s="213">
        <f t="shared" si="46"/>
        <v>2.6819000000000002</v>
      </c>
      <c r="M359" s="214">
        <f t="shared" si="47"/>
        <v>0.68400000000000005</v>
      </c>
    </row>
    <row r="360" spans="1:13" s="63" customFormat="1" ht="16.5" customHeight="1" x14ac:dyDescent="0.2">
      <c r="A360" s="192">
        <f t="shared" si="48"/>
        <v>343</v>
      </c>
      <c r="B360" s="225">
        <f t="shared" si="40"/>
        <v>127.56595670748909</v>
      </c>
      <c r="C360" s="193">
        <v>500</v>
      </c>
      <c r="D360" s="212">
        <v>40620</v>
      </c>
      <c r="E360" s="104">
        <v>27110</v>
      </c>
      <c r="F360" s="96">
        <f t="shared" si="41"/>
        <v>3821.0821490384633</v>
      </c>
      <c r="G360" s="104">
        <f t="shared" si="42"/>
        <v>650.64</v>
      </c>
      <c r="H360" s="194">
        <f t="shared" si="43"/>
        <v>1511.4420863750006</v>
      </c>
      <c r="I360" s="104">
        <f t="shared" si="44"/>
        <v>89.434442980769276</v>
      </c>
      <c r="J360" s="96">
        <v>27</v>
      </c>
      <c r="K360" s="98">
        <f t="shared" si="45"/>
        <v>6099.5986783942326</v>
      </c>
      <c r="L360" s="213">
        <f t="shared" si="46"/>
        <v>2.6888000000000001</v>
      </c>
      <c r="M360" s="214">
        <f t="shared" si="47"/>
        <v>0.68600000000000005</v>
      </c>
    </row>
    <row r="361" spans="1:13" s="63" customFormat="1" ht="16.5" customHeight="1" x14ac:dyDescent="0.2">
      <c r="A361" s="192">
        <f t="shared" si="48"/>
        <v>344</v>
      </c>
      <c r="B361" s="225">
        <f t="shared" si="40"/>
        <v>127.60962486060097</v>
      </c>
      <c r="C361" s="193">
        <v>500</v>
      </c>
      <c r="D361" s="212">
        <v>40620</v>
      </c>
      <c r="E361" s="104">
        <v>27110</v>
      </c>
      <c r="F361" s="96">
        <f t="shared" si="41"/>
        <v>3819.7745705504021</v>
      </c>
      <c r="G361" s="104">
        <f t="shared" si="42"/>
        <v>650.64</v>
      </c>
      <c r="H361" s="194">
        <f t="shared" si="43"/>
        <v>1511.000124846036</v>
      </c>
      <c r="I361" s="104">
        <f t="shared" si="44"/>
        <v>89.408291411008051</v>
      </c>
      <c r="J361" s="96">
        <v>27</v>
      </c>
      <c r="K361" s="98">
        <f t="shared" si="45"/>
        <v>6097.8229868074459</v>
      </c>
      <c r="L361" s="213">
        <f t="shared" si="46"/>
        <v>2.6957</v>
      </c>
      <c r="M361" s="214">
        <f t="shared" si="47"/>
        <v>0.68799999999999994</v>
      </c>
    </row>
    <row r="362" spans="1:13" s="63" customFormat="1" ht="16.5" customHeight="1" x14ac:dyDescent="0.2">
      <c r="A362" s="192">
        <f t="shared" si="48"/>
        <v>345</v>
      </c>
      <c r="B362" s="225">
        <f t="shared" si="40"/>
        <v>127.65316625547041</v>
      </c>
      <c r="C362" s="193">
        <v>500</v>
      </c>
      <c r="D362" s="212">
        <v>40620</v>
      </c>
      <c r="E362" s="104">
        <v>27110</v>
      </c>
      <c r="F362" s="96">
        <f t="shared" si="41"/>
        <v>3818.4716783639624</v>
      </c>
      <c r="G362" s="104">
        <f t="shared" si="42"/>
        <v>650.64</v>
      </c>
      <c r="H362" s="194">
        <f t="shared" si="43"/>
        <v>1510.5597472870193</v>
      </c>
      <c r="I362" s="104">
        <f t="shared" si="44"/>
        <v>89.382233567279258</v>
      </c>
      <c r="J362" s="96">
        <v>27</v>
      </c>
      <c r="K362" s="98">
        <f t="shared" si="45"/>
        <v>6096.0536592182616</v>
      </c>
      <c r="L362" s="213">
        <f t="shared" si="46"/>
        <v>2.7025999999999999</v>
      </c>
      <c r="M362" s="214">
        <f t="shared" si="47"/>
        <v>0.69</v>
      </c>
    </row>
    <row r="363" spans="1:13" s="63" customFormat="1" ht="16.5" customHeight="1" x14ac:dyDescent="0.2">
      <c r="A363" s="192">
        <f t="shared" si="48"/>
        <v>346</v>
      </c>
      <c r="B363" s="225">
        <f t="shared" si="40"/>
        <v>127.69658162586587</v>
      </c>
      <c r="C363" s="193">
        <v>500</v>
      </c>
      <c r="D363" s="212">
        <v>40620</v>
      </c>
      <c r="E363" s="104">
        <v>27110</v>
      </c>
      <c r="F363" s="96">
        <f t="shared" si="41"/>
        <v>3817.173441871254</v>
      </c>
      <c r="G363" s="104">
        <f t="shared" si="42"/>
        <v>650.64</v>
      </c>
      <c r="H363" s="194">
        <f t="shared" si="43"/>
        <v>1510.1209433524839</v>
      </c>
      <c r="I363" s="104">
        <f t="shared" si="44"/>
        <v>89.356268837425091</v>
      </c>
      <c r="J363" s="96">
        <v>27</v>
      </c>
      <c r="K363" s="98">
        <f t="shared" si="45"/>
        <v>6094.290654061163</v>
      </c>
      <c r="L363" s="213">
        <f t="shared" si="46"/>
        <v>2.7094999999999998</v>
      </c>
      <c r="M363" s="214">
        <f t="shared" si="47"/>
        <v>0.69199999999999995</v>
      </c>
    </row>
    <row r="364" spans="1:13" s="63" customFormat="1" ht="16.5" customHeight="1" x14ac:dyDescent="0.2">
      <c r="A364" s="192">
        <f t="shared" si="48"/>
        <v>347</v>
      </c>
      <c r="B364" s="225">
        <f t="shared" si="40"/>
        <v>127.73987169920289</v>
      </c>
      <c r="C364" s="193">
        <v>500</v>
      </c>
      <c r="D364" s="212">
        <v>40620</v>
      </c>
      <c r="E364" s="104">
        <v>27110</v>
      </c>
      <c r="F364" s="96">
        <f t="shared" si="41"/>
        <v>3815.8798307532797</v>
      </c>
      <c r="G364" s="104">
        <f t="shared" si="42"/>
        <v>650.64</v>
      </c>
      <c r="H364" s="194">
        <f t="shared" si="43"/>
        <v>1509.6837027946085</v>
      </c>
      <c r="I364" s="104">
        <f t="shared" si="44"/>
        <v>89.330396615065609</v>
      </c>
      <c r="J364" s="96">
        <v>27</v>
      </c>
      <c r="K364" s="98">
        <f t="shared" si="45"/>
        <v>6092.5339301629538</v>
      </c>
      <c r="L364" s="213">
        <f t="shared" si="46"/>
        <v>2.7164999999999999</v>
      </c>
      <c r="M364" s="214">
        <f t="shared" si="47"/>
        <v>0.69399999999999995</v>
      </c>
    </row>
    <row r="365" spans="1:13" s="63" customFormat="1" ht="16.5" customHeight="1" x14ac:dyDescent="0.2">
      <c r="A365" s="192">
        <f t="shared" si="48"/>
        <v>348</v>
      </c>
      <c r="B365" s="225">
        <f t="shared" si="40"/>
        <v>127.78303719661712</v>
      </c>
      <c r="C365" s="193">
        <v>500</v>
      </c>
      <c r="D365" s="212">
        <v>40620</v>
      </c>
      <c r="E365" s="104">
        <v>27110</v>
      </c>
      <c r="F365" s="96">
        <f t="shared" si="41"/>
        <v>3814.5908149763736</v>
      </c>
      <c r="G365" s="104">
        <f t="shared" si="42"/>
        <v>650.64</v>
      </c>
      <c r="H365" s="194">
        <f t="shared" si="43"/>
        <v>1509.2480154620143</v>
      </c>
      <c r="I365" s="104">
        <f t="shared" si="44"/>
        <v>89.304616299527481</v>
      </c>
      <c r="J365" s="96">
        <v>27</v>
      </c>
      <c r="K365" s="98">
        <f t="shared" si="45"/>
        <v>6090.7834467379162</v>
      </c>
      <c r="L365" s="213">
        <f t="shared" si="46"/>
        <v>2.7233999999999998</v>
      </c>
      <c r="M365" s="214">
        <f t="shared" si="47"/>
        <v>0.69599999999999995</v>
      </c>
    </row>
    <row r="366" spans="1:13" s="63" customFormat="1" ht="16.5" customHeight="1" x14ac:dyDescent="0.2">
      <c r="A366" s="192">
        <f t="shared" si="48"/>
        <v>349</v>
      </c>
      <c r="B366" s="225">
        <f t="shared" si="40"/>
        <v>127.82607883303641</v>
      </c>
      <c r="C366" s="193">
        <v>500</v>
      </c>
      <c r="D366" s="212">
        <v>40620</v>
      </c>
      <c r="E366" s="104">
        <v>27110</v>
      </c>
      <c r="F366" s="96">
        <f t="shared" si="41"/>
        <v>3813.3063647887011</v>
      </c>
      <c r="G366" s="104">
        <f t="shared" si="42"/>
        <v>650.64</v>
      </c>
      <c r="H366" s="194">
        <f t="shared" si="43"/>
        <v>1508.813871298581</v>
      </c>
      <c r="I366" s="104">
        <f t="shared" si="44"/>
        <v>89.278927295774025</v>
      </c>
      <c r="J366" s="96">
        <v>27</v>
      </c>
      <c r="K366" s="98">
        <f t="shared" si="45"/>
        <v>6089.0391633830568</v>
      </c>
      <c r="L366" s="213">
        <f t="shared" si="46"/>
        <v>2.7303000000000002</v>
      </c>
      <c r="M366" s="214">
        <f t="shared" si="47"/>
        <v>0.69799999999999995</v>
      </c>
    </row>
    <row r="367" spans="1:13" s="63" customFormat="1" ht="16.5" customHeight="1" x14ac:dyDescent="0.2">
      <c r="A367" s="195">
        <f t="shared" si="48"/>
        <v>350</v>
      </c>
      <c r="B367" s="225">
        <f t="shared" si="40"/>
        <v>127.86899731725188</v>
      </c>
      <c r="C367" s="193">
        <v>500</v>
      </c>
      <c r="D367" s="212">
        <v>40620</v>
      </c>
      <c r="E367" s="104">
        <v>27110</v>
      </c>
      <c r="F367" s="96">
        <f t="shared" si="41"/>
        <v>3812.0264507168022</v>
      </c>
      <c r="G367" s="104">
        <f t="shared" si="42"/>
        <v>650.64</v>
      </c>
      <c r="H367" s="194">
        <f t="shared" si="43"/>
        <v>1508.3812603422791</v>
      </c>
      <c r="I367" s="104">
        <f t="shared" si="44"/>
        <v>89.253329014336046</v>
      </c>
      <c r="J367" s="96">
        <v>27</v>
      </c>
      <c r="K367" s="98">
        <f t="shared" si="45"/>
        <v>6087.3010400734183</v>
      </c>
      <c r="L367" s="213">
        <f t="shared" si="46"/>
        <v>2.7372000000000001</v>
      </c>
      <c r="M367" s="214">
        <f t="shared" si="47"/>
        <v>0.7</v>
      </c>
    </row>
    <row r="368" spans="1:13" s="63" customFormat="1" ht="16.5" customHeight="1" x14ac:dyDescent="0.2">
      <c r="A368" s="192">
        <f t="shared" si="48"/>
        <v>351</v>
      </c>
      <c r="B368" s="225">
        <f t="shared" si="40"/>
        <v>127.91179335198798</v>
      </c>
      <c r="C368" s="193">
        <v>500</v>
      </c>
      <c r="D368" s="212">
        <v>40620</v>
      </c>
      <c r="E368" s="104">
        <v>27110</v>
      </c>
      <c r="F368" s="96">
        <f t="shared" si="41"/>
        <v>3810.7510435621953</v>
      </c>
      <c r="G368" s="104">
        <f t="shared" si="42"/>
        <v>650.64</v>
      </c>
      <c r="H368" s="194">
        <f t="shared" si="43"/>
        <v>1507.950172724022</v>
      </c>
      <c r="I368" s="104">
        <f t="shared" si="44"/>
        <v>89.227820871243907</v>
      </c>
      <c r="J368" s="96">
        <v>27</v>
      </c>
      <c r="K368" s="98">
        <f t="shared" si="45"/>
        <v>6085.5690371574619</v>
      </c>
      <c r="L368" s="213">
        <f t="shared" si="46"/>
        <v>2.7441</v>
      </c>
      <c r="M368" s="214">
        <f t="shared" si="47"/>
        <v>0.70199999999999996</v>
      </c>
    </row>
    <row r="369" spans="1:13" s="63" customFormat="1" ht="16.5" customHeight="1" x14ac:dyDescent="0.2">
      <c r="A369" s="192">
        <f t="shared" si="48"/>
        <v>352</v>
      </c>
      <c r="B369" s="225">
        <f t="shared" si="40"/>
        <v>127.95446763397145</v>
      </c>
      <c r="C369" s="193">
        <v>500</v>
      </c>
      <c r="D369" s="212">
        <v>40620</v>
      </c>
      <c r="E369" s="104">
        <v>27110</v>
      </c>
      <c r="F369" s="96">
        <f t="shared" si="41"/>
        <v>3809.4801143980253</v>
      </c>
      <c r="G369" s="104">
        <f t="shared" si="42"/>
        <v>650.64</v>
      </c>
      <c r="H369" s="194">
        <f t="shared" si="43"/>
        <v>1507.5205986665324</v>
      </c>
      <c r="I369" s="104">
        <f t="shared" si="44"/>
        <v>89.20240228796051</v>
      </c>
      <c r="J369" s="96">
        <v>27</v>
      </c>
      <c r="K369" s="98">
        <f t="shared" si="45"/>
        <v>6083.843115352518</v>
      </c>
      <c r="L369" s="213">
        <f t="shared" si="46"/>
        <v>2.7509999999999999</v>
      </c>
      <c r="M369" s="214">
        <f t="shared" si="47"/>
        <v>0.70399999999999996</v>
      </c>
    </row>
    <row r="370" spans="1:13" s="63" customFormat="1" ht="16.5" customHeight="1" x14ac:dyDescent="0.2">
      <c r="A370" s="192">
        <f t="shared" si="48"/>
        <v>353</v>
      </c>
      <c r="B370" s="225">
        <f t="shared" si="40"/>
        <v>127.99702085399944</v>
      </c>
      <c r="C370" s="193">
        <v>500</v>
      </c>
      <c r="D370" s="212">
        <v>40620</v>
      </c>
      <c r="E370" s="104">
        <v>27110</v>
      </c>
      <c r="F370" s="96">
        <f t="shared" si="41"/>
        <v>3808.2136345657709</v>
      </c>
      <c r="G370" s="104">
        <f t="shared" si="42"/>
        <v>650.64</v>
      </c>
      <c r="H370" s="194">
        <f t="shared" si="43"/>
        <v>1507.0925284832306</v>
      </c>
      <c r="I370" s="104">
        <f t="shared" si="44"/>
        <v>89.177072691315431</v>
      </c>
      <c r="J370" s="96">
        <v>27</v>
      </c>
      <c r="K370" s="98">
        <f t="shared" si="45"/>
        <v>6082.1232357403178</v>
      </c>
      <c r="L370" s="213">
        <f t="shared" si="46"/>
        <v>2.7578999999999998</v>
      </c>
      <c r="M370" s="214">
        <f t="shared" si="47"/>
        <v>0.70599999999999996</v>
      </c>
    </row>
    <row r="371" spans="1:13" s="63" customFormat="1" ht="16.5" customHeight="1" x14ac:dyDescent="0.2">
      <c r="A371" s="192">
        <f t="shared" si="48"/>
        <v>354</v>
      </c>
      <c r="B371" s="225">
        <f t="shared" si="40"/>
        <v>128.03945369700659</v>
      </c>
      <c r="C371" s="193">
        <v>500</v>
      </c>
      <c r="D371" s="212">
        <v>40620</v>
      </c>
      <c r="E371" s="104">
        <v>27110</v>
      </c>
      <c r="F371" s="96">
        <f t="shared" si="41"/>
        <v>3806.9515756719893</v>
      </c>
      <c r="G371" s="104">
        <f t="shared" si="42"/>
        <v>650.64</v>
      </c>
      <c r="H371" s="194">
        <f t="shared" si="43"/>
        <v>1506.6659525771324</v>
      </c>
      <c r="I371" s="104">
        <f t="shared" si="44"/>
        <v>89.151831513439788</v>
      </c>
      <c r="J371" s="96">
        <v>27</v>
      </c>
      <c r="K371" s="98">
        <f t="shared" si="45"/>
        <v>6080.4093597625615</v>
      </c>
      <c r="L371" s="213">
        <f t="shared" si="46"/>
        <v>2.7648000000000001</v>
      </c>
      <c r="M371" s="214">
        <f t="shared" si="47"/>
        <v>0.70799999999999996</v>
      </c>
    </row>
    <row r="372" spans="1:13" s="63" customFormat="1" ht="16.5" customHeight="1" x14ac:dyDescent="0.2">
      <c r="A372" s="192">
        <f t="shared" si="48"/>
        <v>355</v>
      </c>
      <c r="B372" s="225">
        <f t="shared" si="40"/>
        <v>128.08176684213123</v>
      </c>
      <c r="C372" s="193">
        <v>500</v>
      </c>
      <c r="D372" s="212">
        <v>40620</v>
      </c>
      <c r="E372" s="104">
        <v>27110</v>
      </c>
      <c r="F372" s="96">
        <f t="shared" si="41"/>
        <v>3805.6939095851185</v>
      </c>
      <c r="G372" s="104">
        <f t="shared" si="42"/>
        <v>650.64</v>
      </c>
      <c r="H372" s="194">
        <f t="shared" si="43"/>
        <v>1506.24086143977</v>
      </c>
      <c r="I372" s="104">
        <f t="shared" si="44"/>
        <v>89.126678191702382</v>
      </c>
      <c r="J372" s="96">
        <v>27</v>
      </c>
      <c r="K372" s="98">
        <f t="shared" si="45"/>
        <v>6078.7014492165908</v>
      </c>
      <c r="L372" s="213">
        <f t="shared" si="46"/>
        <v>2.7717000000000001</v>
      </c>
      <c r="M372" s="214">
        <f t="shared" si="47"/>
        <v>0.71</v>
      </c>
    </row>
    <row r="373" spans="1:13" s="63" customFormat="1" ht="16.5" customHeight="1" x14ac:dyDescent="0.2">
      <c r="A373" s="192">
        <f t="shared" si="48"/>
        <v>356</v>
      </c>
      <c r="B373" s="225">
        <f t="shared" si="40"/>
        <v>128.12396096278047</v>
      </c>
      <c r="C373" s="193">
        <v>500</v>
      </c>
      <c r="D373" s="212">
        <v>40620</v>
      </c>
      <c r="E373" s="104">
        <v>27110</v>
      </c>
      <c r="F373" s="96">
        <f t="shared" si="41"/>
        <v>3804.440608432325</v>
      </c>
      <c r="G373" s="104">
        <f t="shared" si="42"/>
        <v>650.64</v>
      </c>
      <c r="H373" s="194">
        <f t="shared" si="43"/>
        <v>1505.8172456501256</v>
      </c>
      <c r="I373" s="104">
        <f t="shared" si="44"/>
        <v>89.101612168646497</v>
      </c>
      <c r="J373" s="96">
        <v>27</v>
      </c>
      <c r="K373" s="98">
        <f t="shared" si="45"/>
        <v>6076.9994662510962</v>
      </c>
      <c r="L373" s="213">
        <f t="shared" si="46"/>
        <v>2.7786</v>
      </c>
      <c r="M373" s="214">
        <f t="shared" si="47"/>
        <v>0.71199999999999997</v>
      </c>
    </row>
    <row r="374" spans="1:13" s="63" customFormat="1" ht="16.5" customHeight="1" x14ac:dyDescent="0.2">
      <c r="A374" s="192">
        <f t="shared" si="48"/>
        <v>357</v>
      </c>
      <c r="B374" s="225">
        <f t="shared" si="40"/>
        <v>128.16603672669459</v>
      </c>
      <c r="C374" s="193">
        <v>500</v>
      </c>
      <c r="D374" s="212">
        <v>40620</v>
      </c>
      <c r="E374" s="104">
        <v>27110</v>
      </c>
      <c r="F374" s="96">
        <f t="shared" si="41"/>
        <v>3803.1916445963989</v>
      </c>
      <c r="G374" s="104">
        <f t="shared" si="42"/>
        <v>650.64</v>
      </c>
      <c r="H374" s="194">
        <f t="shared" si="43"/>
        <v>1505.3950958735827</v>
      </c>
      <c r="I374" s="104">
        <f t="shared" si="44"/>
        <v>89.076632891927986</v>
      </c>
      <c r="J374" s="96">
        <v>27</v>
      </c>
      <c r="K374" s="98">
        <f t="shared" si="45"/>
        <v>6075.3033733619095</v>
      </c>
      <c r="L374" s="213">
        <f t="shared" si="46"/>
        <v>2.7854000000000001</v>
      </c>
      <c r="M374" s="214">
        <f t="shared" si="47"/>
        <v>0.71399999999999997</v>
      </c>
    </row>
    <row r="375" spans="1:13" s="63" customFormat="1" ht="16.5" customHeight="1" x14ac:dyDescent="0.2">
      <c r="A375" s="192">
        <f t="shared" si="48"/>
        <v>358</v>
      </c>
      <c r="B375" s="225">
        <f t="shared" si="40"/>
        <v>128.2079947960105</v>
      </c>
      <c r="C375" s="193">
        <v>500</v>
      </c>
      <c r="D375" s="212">
        <v>40620</v>
      </c>
      <c r="E375" s="104">
        <v>27110</v>
      </c>
      <c r="F375" s="96">
        <f t="shared" si="41"/>
        <v>3801.9469907126877</v>
      </c>
      <c r="G375" s="104">
        <f t="shared" si="42"/>
        <v>650.64</v>
      </c>
      <c r="H375" s="194">
        <f t="shared" si="43"/>
        <v>1504.9744028608884</v>
      </c>
      <c r="I375" s="104">
        <f t="shared" si="44"/>
        <v>89.051739814253764</v>
      </c>
      <c r="J375" s="96">
        <v>27</v>
      </c>
      <c r="K375" s="98">
        <f t="shared" si="45"/>
        <v>6073.6131333878302</v>
      </c>
      <c r="L375" s="213">
        <f t="shared" si="46"/>
        <v>2.7923</v>
      </c>
      <c r="M375" s="214">
        <f t="shared" si="47"/>
        <v>0.71599999999999997</v>
      </c>
    </row>
    <row r="376" spans="1:13" s="63" customFormat="1" ht="16.5" customHeight="1" x14ac:dyDescent="0.2">
      <c r="A376" s="192">
        <f t="shared" si="48"/>
        <v>359</v>
      </c>
      <c r="B376" s="225">
        <f t="shared" si="40"/>
        <v>128.24983582732418</v>
      </c>
      <c r="C376" s="193">
        <v>500</v>
      </c>
      <c r="D376" s="212">
        <v>40620</v>
      </c>
      <c r="E376" s="104">
        <v>27110</v>
      </c>
      <c r="F376" s="96">
        <f t="shared" si="41"/>
        <v>3800.706619666088</v>
      </c>
      <c r="G376" s="104">
        <f t="shared" si="42"/>
        <v>650.64</v>
      </c>
      <c r="H376" s="194">
        <f t="shared" si="43"/>
        <v>1504.5551574471376</v>
      </c>
      <c r="I376" s="104">
        <f t="shared" si="44"/>
        <v>89.026932393321772</v>
      </c>
      <c r="J376" s="96">
        <v>27</v>
      </c>
      <c r="K376" s="98">
        <f t="shared" si="45"/>
        <v>6071.9287095065474</v>
      </c>
      <c r="L376" s="213">
        <f t="shared" si="46"/>
        <v>2.7991999999999999</v>
      </c>
      <c r="M376" s="214">
        <f t="shared" si="47"/>
        <v>0.71799999999999997</v>
      </c>
    </row>
    <row r="377" spans="1:13" s="63" customFormat="1" ht="16.5" customHeight="1" x14ac:dyDescent="0.2">
      <c r="A377" s="195">
        <f t="shared" si="48"/>
        <v>360</v>
      </c>
      <c r="B377" s="225">
        <f t="shared" si="40"/>
        <v>128.29156047175235</v>
      </c>
      <c r="C377" s="193">
        <v>500</v>
      </c>
      <c r="D377" s="212">
        <v>40620</v>
      </c>
      <c r="E377" s="104">
        <v>27110</v>
      </c>
      <c r="F377" s="96">
        <f t="shared" si="41"/>
        <v>3799.4705045880719</v>
      </c>
      <c r="G377" s="104">
        <f t="shared" si="42"/>
        <v>650.64</v>
      </c>
      <c r="H377" s="194">
        <f t="shared" si="43"/>
        <v>1504.1373505507684</v>
      </c>
      <c r="I377" s="104">
        <f t="shared" si="44"/>
        <v>89.002210091761441</v>
      </c>
      <c r="J377" s="96">
        <v>27</v>
      </c>
      <c r="K377" s="98">
        <f t="shared" si="45"/>
        <v>6070.2500652306016</v>
      </c>
      <c r="L377" s="213">
        <f t="shared" si="46"/>
        <v>2.8060999999999998</v>
      </c>
      <c r="M377" s="214">
        <f t="shared" si="47"/>
        <v>0.72</v>
      </c>
    </row>
    <row r="378" spans="1:13" s="63" customFormat="1" ht="16.5" customHeight="1" x14ac:dyDescent="0.2">
      <c r="A378" s="192">
        <f t="shared" si="48"/>
        <v>361</v>
      </c>
      <c r="B378" s="225">
        <f t="shared" si="40"/>
        <v>128.33316937499319</v>
      </c>
      <c r="C378" s="193">
        <v>500</v>
      </c>
      <c r="D378" s="212">
        <v>40620</v>
      </c>
      <c r="E378" s="104">
        <v>27110</v>
      </c>
      <c r="F378" s="96">
        <f t="shared" si="41"/>
        <v>3798.2386188537616</v>
      </c>
      <c r="G378" s="104">
        <f t="shared" si="42"/>
        <v>650.64</v>
      </c>
      <c r="H378" s="194">
        <f t="shared" si="43"/>
        <v>1503.7209731725713</v>
      </c>
      <c r="I378" s="104">
        <f t="shared" si="44"/>
        <v>88.977572377075234</v>
      </c>
      <c r="J378" s="96">
        <v>27</v>
      </c>
      <c r="K378" s="98">
        <f t="shared" si="45"/>
        <v>6068.5771644034085</v>
      </c>
      <c r="L378" s="213">
        <f t="shared" si="46"/>
        <v>2.8130000000000002</v>
      </c>
      <c r="M378" s="214">
        <f t="shared" si="47"/>
        <v>0.72199999999999998</v>
      </c>
    </row>
    <row r="379" spans="1:13" s="63" customFormat="1" ht="16.5" customHeight="1" x14ac:dyDescent="0.2">
      <c r="A379" s="192">
        <f t="shared" si="48"/>
        <v>362</v>
      </c>
      <c r="B379" s="225">
        <f t="shared" si="40"/>
        <v>128.37466317738657</v>
      </c>
      <c r="C379" s="193">
        <v>500</v>
      </c>
      <c r="D379" s="212">
        <v>40620</v>
      </c>
      <c r="E379" s="104">
        <v>27110</v>
      </c>
      <c r="F379" s="96">
        <f t="shared" si="41"/>
        <v>3797.0109360790402</v>
      </c>
      <c r="G379" s="104">
        <f t="shared" si="42"/>
        <v>650.64</v>
      </c>
      <c r="H379" s="194">
        <f t="shared" si="43"/>
        <v>1503.3060163947155</v>
      </c>
      <c r="I379" s="104">
        <f t="shared" si="44"/>
        <v>88.953018721580818</v>
      </c>
      <c r="J379" s="96">
        <v>27</v>
      </c>
      <c r="K379" s="98">
        <f t="shared" si="45"/>
        <v>6066.9099711953368</v>
      </c>
      <c r="L379" s="213">
        <f t="shared" si="46"/>
        <v>2.8199000000000001</v>
      </c>
      <c r="M379" s="214">
        <f t="shared" si="47"/>
        <v>0.72399999999999998</v>
      </c>
    </row>
    <row r="380" spans="1:13" s="63" customFormat="1" ht="16.5" customHeight="1" x14ac:dyDescent="0.2">
      <c r="A380" s="192">
        <f t="shared" si="48"/>
        <v>363</v>
      </c>
      <c r="B380" s="225">
        <f t="shared" si="40"/>
        <v>128.41604251397274</v>
      </c>
      <c r="C380" s="193">
        <v>500</v>
      </c>
      <c r="D380" s="212">
        <v>40620</v>
      </c>
      <c r="E380" s="104">
        <v>27110</v>
      </c>
      <c r="F380" s="96">
        <f t="shared" si="41"/>
        <v>3795.7874301177167</v>
      </c>
      <c r="G380" s="104">
        <f t="shared" si="42"/>
        <v>650.64</v>
      </c>
      <c r="H380" s="194">
        <f t="shared" si="43"/>
        <v>1502.892471379788</v>
      </c>
      <c r="I380" s="104">
        <f t="shared" si="44"/>
        <v>88.928548602354326</v>
      </c>
      <c r="J380" s="96">
        <v>27</v>
      </c>
      <c r="K380" s="98">
        <f t="shared" si="45"/>
        <v>6065.2484500998589</v>
      </c>
      <c r="L380" s="213">
        <f t="shared" si="46"/>
        <v>2.8267000000000002</v>
      </c>
      <c r="M380" s="214">
        <f t="shared" si="47"/>
        <v>0.72599999999999998</v>
      </c>
    </row>
    <row r="381" spans="1:13" s="63" customFormat="1" ht="16.5" customHeight="1" x14ac:dyDescent="0.2">
      <c r="A381" s="192">
        <f t="shared" si="48"/>
        <v>364</v>
      </c>
      <c r="B381" s="225">
        <f t="shared" si="40"/>
        <v>128.4573080145511</v>
      </c>
      <c r="C381" s="193">
        <v>500</v>
      </c>
      <c r="D381" s="212">
        <v>40620</v>
      </c>
      <c r="E381" s="104">
        <v>27110</v>
      </c>
      <c r="F381" s="96">
        <f t="shared" si="41"/>
        <v>3794.568075058718</v>
      </c>
      <c r="G381" s="104">
        <f t="shared" si="42"/>
        <v>650.64</v>
      </c>
      <c r="H381" s="194">
        <f t="shared" si="43"/>
        <v>1502.4803293698467</v>
      </c>
      <c r="I381" s="104">
        <f t="shared" si="44"/>
        <v>88.904161501174372</v>
      </c>
      <c r="J381" s="96">
        <v>27</v>
      </c>
      <c r="K381" s="98">
        <f t="shared" si="45"/>
        <v>6063.59256592974</v>
      </c>
      <c r="L381" s="213">
        <f t="shared" si="46"/>
        <v>2.8336000000000001</v>
      </c>
      <c r="M381" s="214">
        <f t="shared" si="47"/>
        <v>0.72799999999999998</v>
      </c>
    </row>
    <row r="382" spans="1:13" s="63" customFormat="1" ht="16.5" customHeight="1" x14ac:dyDescent="0.2">
      <c r="A382" s="192">
        <f t="shared" si="48"/>
        <v>365</v>
      </c>
      <c r="B382" s="225">
        <f t="shared" si="40"/>
        <v>128.49846030373737</v>
      </c>
      <c r="C382" s="193">
        <v>500</v>
      </c>
      <c r="D382" s="212">
        <v>40620</v>
      </c>
      <c r="E382" s="104">
        <v>27110</v>
      </c>
      <c r="F382" s="96">
        <f t="shared" si="41"/>
        <v>3793.3528452233354</v>
      </c>
      <c r="G382" s="104">
        <f t="shared" si="42"/>
        <v>650.64</v>
      </c>
      <c r="H382" s="194">
        <f t="shared" si="43"/>
        <v>1502.0695816854873</v>
      </c>
      <c r="I382" s="104">
        <f t="shared" si="44"/>
        <v>88.879856904466706</v>
      </c>
      <c r="J382" s="96">
        <v>27</v>
      </c>
      <c r="K382" s="98">
        <f t="shared" si="45"/>
        <v>6061.9422838132887</v>
      </c>
      <c r="L382" s="213">
        <f t="shared" si="46"/>
        <v>2.8405</v>
      </c>
      <c r="M382" s="214">
        <f t="shared" si="47"/>
        <v>0.73</v>
      </c>
    </row>
    <row r="383" spans="1:13" s="63" customFormat="1" ht="16.5" customHeight="1" x14ac:dyDescent="0.2">
      <c r="A383" s="192">
        <f t="shared" si="48"/>
        <v>366</v>
      </c>
      <c r="B383" s="225">
        <f t="shared" si="40"/>
        <v>128.53950000102049</v>
      </c>
      <c r="C383" s="193">
        <v>500</v>
      </c>
      <c r="D383" s="212">
        <v>40620</v>
      </c>
      <c r="E383" s="104">
        <v>27110</v>
      </c>
      <c r="F383" s="96">
        <f t="shared" si="41"/>
        <v>3792.1417151625001</v>
      </c>
      <c r="G383" s="104">
        <f t="shared" si="42"/>
        <v>650.64</v>
      </c>
      <c r="H383" s="194">
        <f t="shared" si="43"/>
        <v>1501.6602197249249</v>
      </c>
      <c r="I383" s="104">
        <f t="shared" si="44"/>
        <v>88.855634303250014</v>
      </c>
      <c r="J383" s="96">
        <v>27</v>
      </c>
      <c r="K383" s="98">
        <f t="shared" si="45"/>
        <v>6060.2975691906749</v>
      </c>
      <c r="L383" s="213">
        <f t="shared" si="46"/>
        <v>2.8473999999999999</v>
      </c>
      <c r="M383" s="214">
        <f t="shared" si="47"/>
        <v>0.73199999999999998</v>
      </c>
    </row>
    <row r="384" spans="1:13" s="63" customFormat="1" ht="16.5" customHeight="1" x14ac:dyDescent="0.2">
      <c r="A384" s="192">
        <f t="shared" si="48"/>
        <v>367</v>
      </c>
      <c r="B384" s="225">
        <f t="shared" si="40"/>
        <v>128.58042772081856</v>
      </c>
      <c r="C384" s="193">
        <v>500</v>
      </c>
      <c r="D384" s="212">
        <v>40620</v>
      </c>
      <c r="E384" s="104">
        <v>27110</v>
      </c>
      <c r="F384" s="96">
        <f t="shared" si="41"/>
        <v>3790.9346596541009</v>
      </c>
      <c r="G384" s="104">
        <f t="shared" si="42"/>
        <v>650.64</v>
      </c>
      <c r="H384" s="194">
        <f t="shared" si="43"/>
        <v>1501.252234963086</v>
      </c>
      <c r="I384" s="104">
        <f t="shared" si="44"/>
        <v>88.831493193082025</v>
      </c>
      <c r="J384" s="96">
        <v>27</v>
      </c>
      <c r="K384" s="98">
        <f t="shared" si="45"/>
        <v>6058.6583878102692</v>
      </c>
      <c r="L384" s="213">
        <f t="shared" si="46"/>
        <v>2.8542000000000001</v>
      </c>
      <c r="M384" s="214">
        <f t="shared" si="47"/>
        <v>0.73399999999999999</v>
      </c>
    </row>
    <row r="385" spans="1:13" s="63" customFormat="1" ht="16.5" customHeight="1" x14ac:dyDescent="0.2">
      <c r="A385" s="192">
        <f t="shared" si="48"/>
        <v>368</v>
      </c>
      <c r="B385" s="225">
        <f t="shared" si="40"/>
        <v>128.62124407253395</v>
      </c>
      <c r="C385" s="193">
        <v>500</v>
      </c>
      <c r="D385" s="212">
        <v>40620</v>
      </c>
      <c r="E385" s="104">
        <v>27110</v>
      </c>
      <c r="F385" s="96">
        <f t="shared" si="41"/>
        <v>3789.7316537003462</v>
      </c>
      <c r="G385" s="104">
        <f t="shared" si="42"/>
        <v>650.64</v>
      </c>
      <c r="H385" s="194">
        <f t="shared" si="43"/>
        <v>1500.8456189507169</v>
      </c>
      <c r="I385" s="104">
        <f t="shared" si="44"/>
        <v>88.807433074006937</v>
      </c>
      <c r="J385" s="96">
        <v>27</v>
      </c>
      <c r="K385" s="98">
        <f t="shared" si="45"/>
        <v>6057.0247057250708</v>
      </c>
      <c r="L385" s="213">
        <f t="shared" si="46"/>
        <v>2.8611</v>
      </c>
      <c r="M385" s="214">
        <f t="shared" si="47"/>
        <v>0.73599999999999999</v>
      </c>
    </row>
    <row r="386" spans="1:13" s="63" customFormat="1" ht="16.5" customHeight="1" x14ac:dyDescent="0.2">
      <c r="A386" s="192">
        <f t="shared" si="48"/>
        <v>369</v>
      </c>
      <c r="B386" s="225">
        <f t="shared" si="40"/>
        <v>128.66194966060789</v>
      </c>
      <c r="C386" s="193">
        <v>500</v>
      </c>
      <c r="D386" s="212">
        <v>40620</v>
      </c>
      <c r="E386" s="104">
        <v>27110</v>
      </c>
      <c r="F386" s="96">
        <f t="shared" si="41"/>
        <v>3788.5326725251566</v>
      </c>
      <c r="G386" s="104">
        <f t="shared" si="42"/>
        <v>650.64</v>
      </c>
      <c r="H386" s="194">
        <f t="shared" si="43"/>
        <v>1500.4403633135028</v>
      </c>
      <c r="I386" s="104">
        <f t="shared" si="44"/>
        <v>88.783453450503131</v>
      </c>
      <c r="J386" s="96">
        <v>27</v>
      </c>
      <c r="K386" s="98">
        <f t="shared" si="45"/>
        <v>6055.3964892891618</v>
      </c>
      <c r="L386" s="213">
        <f t="shared" si="46"/>
        <v>2.8679999999999999</v>
      </c>
      <c r="M386" s="214">
        <f t="shared" si="47"/>
        <v>0.73799999999999999</v>
      </c>
    </row>
    <row r="387" spans="1:13" s="63" customFormat="1" ht="16.5" customHeight="1" x14ac:dyDescent="0.2">
      <c r="A387" s="195">
        <f t="shared" si="48"/>
        <v>370</v>
      </c>
      <c r="B387" s="225">
        <f t="shared" si="40"/>
        <v>128.70254508457404</v>
      </c>
      <c r="C387" s="193">
        <v>500</v>
      </c>
      <c r="D387" s="212">
        <v>40620</v>
      </c>
      <c r="E387" s="104">
        <v>27110</v>
      </c>
      <c r="F387" s="96">
        <f t="shared" si="41"/>
        <v>3787.3376915715962</v>
      </c>
      <c r="G387" s="104">
        <f t="shared" si="42"/>
        <v>650.64</v>
      </c>
      <c r="H387" s="194">
        <f t="shared" si="43"/>
        <v>1500.0364597511996</v>
      </c>
      <c r="I387" s="104">
        <f t="shared" si="44"/>
        <v>88.75955383143193</v>
      </c>
      <c r="J387" s="96">
        <v>27</v>
      </c>
      <c r="K387" s="98">
        <f t="shared" si="45"/>
        <v>6053.7737051542281</v>
      </c>
      <c r="L387" s="213">
        <f t="shared" si="46"/>
        <v>2.8748</v>
      </c>
      <c r="M387" s="214">
        <f t="shared" si="47"/>
        <v>0.74</v>
      </c>
    </row>
    <row r="388" spans="1:13" s="63" customFormat="1" ht="16.5" customHeight="1" x14ac:dyDescent="0.2">
      <c r="A388" s="192">
        <f t="shared" si="48"/>
        <v>371</v>
      </c>
      <c r="B388" s="225">
        <f t="shared" si="40"/>
        <v>128.74303093911152</v>
      </c>
      <c r="C388" s="193">
        <v>500</v>
      </c>
      <c r="D388" s="212">
        <v>40620</v>
      </c>
      <c r="E388" s="104">
        <v>27110</v>
      </c>
      <c r="F388" s="96">
        <f t="shared" si="41"/>
        <v>3786.1466864993472</v>
      </c>
      <c r="G388" s="104">
        <f t="shared" si="42"/>
        <v>650.64</v>
      </c>
      <c r="H388" s="194">
        <f t="shared" si="43"/>
        <v>1499.6339000367793</v>
      </c>
      <c r="I388" s="104">
        <f t="shared" si="44"/>
        <v>88.735733729986947</v>
      </c>
      <c r="J388" s="96">
        <v>27</v>
      </c>
      <c r="K388" s="98">
        <f t="shared" si="45"/>
        <v>6052.1563202661146</v>
      </c>
      <c r="L388" s="213">
        <f t="shared" si="46"/>
        <v>2.8816999999999999</v>
      </c>
      <c r="M388" s="214">
        <f t="shared" si="47"/>
        <v>0.74199999999999999</v>
      </c>
    </row>
    <row r="389" spans="1:13" s="63" customFormat="1" ht="16.5" customHeight="1" x14ac:dyDescent="0.2">
      <c r="A389" s="192">
        <f t="shared" si="48"/>
        <v>372</v>
      </c>
      <c r="B389" s="225">
        <f t="shared" si="40"/>
        <v>128.78340781409719</v>
      </c>
      <c r="C389" s="193">
        <v>500</v>
      </c>
      <c r="D389" s="212">
        <v>40620</v>
      </c>
      <c r="E389" s="104">
        <v>27110</v>
      </c>
      <c r="F389" s="96">
        <f t="shared" si="41"/>
        <v>3784.9596331822086</v>
      </c>
      <c r="G389" s="104">
        <f t="shared" si="42"/>
        <v>650.64</v>
      </c>
      <c r="H389" s="194">
        <f t="shared" si="43"/>
        <v>1499.2326760155865</v>
      </c>
      <c r="I389" s="104">
        <f t="shared" si="44"/>
        <v>88.711992663644182</v>
      </c>
      <c r="J389" s="96">
        <v>27</v>
      </c>
      <c r="K389" s="98">
        <f t="shared" si="45"/>
        <v>6050.5443018614396</v>
      </c>
      <c r="L389" s="213">
        <f t="shared" si="46"/>
        <v>2.8885999999999998</v>
      </c>
      <c r="M389" s="214">
        <f t="shared" si="47"/>
        <v>0.74399999999999999</v>
      </c>
    </row>
    <row r="390" spans="1:13" s="63" customFormat="1" ht="16.5" customHeight="1" x14ac:dyDescent="0.2">
      <c r="A390" s="192">
        <f t="shared" si="48"/>
        <v>373</v>
      </c>
      <c r="B390" s="225">
        <f t="shared" si="40"/>
        <v>128.82367629465722</v>
      </c>
      <c r="C390" s="193">
        <v>500</v>
      </c>
      <c r="D390" s="212">
        <v>40620</v>
      </c>
      <c r="E390" s="104">
        <v>27110</v>
      </c>
      <c r="F390" s="96">
        <f t="shared" si="41"/>
        <v>3783.7765077056411</v>
      </c>
      <c r="G390" s="104">
        <f t="shared" si="42"/>
        <v>650.64</v>
      </c>
      <c r="H390" s="194">
        <f t="shared" si="43"/>
        <v>1498.8327796045066</v>
      </c>
      <c r="I390" s="104">
        <f t="shared" si="44"/>
        <v>88.688330154112833</v>
      </c>
      <c r="J390" s="96">
        <v>27</v>
      </c>
      <c r="K390" s="98">
        <f t="shared" si="45"/>
        <v>6048.9376174642612</v>
      </c>
      <c r="L390" s="213">
        <f t="shared" si="46"/>
        <v>2.8954</v>
      </c>
      <c r="M390" s="214">
        <f t="shared" si="47"/>
        <v>0.746</v>
      </c>
    </row>
    <row r="391" spans="1:13" s="63" customFormat="1" ht="16.5" customHeight="1" x14ac:dyDescent="0.2">
      <c r="A391" s="192">
        <f t="shared" si="48"/>
        <v>374</v>
      </c>
      <c r="B391" s="225">
        <f t="shared" si="40"/>
        <v>128.863836961218</v>
      </c>
      <c r="C391" s="193">
        <v>500</v>
      </c>
      <c r="D391" s="212">
        <v>40620</v>
      </c>
      <c r="E391" s="104">
        <v>27110</v>
      </c>
      <c r="F391" s="96">
        <f t="shared" si="41"/>
        <v>3782.5972863643401</v>
      </c>
      <c r="G391" s="104">
        <f t="shared" si="42"/>
        <v>650.64</v>
      </c>
      <c r="H391" s="194">
        <f t="shared" si="43"/>
        <v>1498.4342027911468</v>
      </c>
      <c r="I391" s="104">
        <f t="shared" si="44"/>
        <v>88.664745727286814</v>
      </c>
      <c r="J391" s="96">
        <v>27</v>
      </c>
      <c r="K391" s="98">
        <f t="shared" si="45"/>
        <v>6047.3362348827741</v>
      </c>
      <c r="L391" s="213">
        <f t="shared" si="46"/>
        <v>2.9022999999999999</v>
      </c>
      <c r="M391" s="214">
        <f t="shared" si="47"/>
        <v>0.748</v>
      </c>
    </row>
    <row r="392" spans="1:13" s="63" customFormat="1" ht="16.5" customHeight="1" x14ac:dyDescent="0.2">
      <c r="A392" s="192">
        <f t="shared" si="48"/>
        <v>375</v>
      </c>
      <c r="B392" s="225">
        <f t="shared" si="40"/>
        <v>128.90389038955615</v>
      </c>
      <c r="C392" s="193">
        <v>500</v>
      </c>
      <c r="D392" s="212">
        <v>40620</v>
      </c>
      <c r="E392" s="104">
        <v>27110</v>
      </c>
      <c r="F392" s="96">
        <f t="shared" si="41"/>
        <v>3781.4219456598539</v>
      </c>
      <c r="G392" s="104">
        <f t="shared" si="42"/>
        <v>650.64</v>
      </c>
      <c r="H392" s="194">
        <f t="shared" si="43"/>
        <v>1498.0369376330307</v>
      </c>
      <c r="I392" s="104">
        <f t="shared" si="44"/>
        <v>88.641238913197085</v>
      </c>
      <c r="J392" s="96">
        <v>27</v>
      </c>
      <c r="K392" s="98">
        <f t="shared" si="45"/>
        <v>6045.7401222060826</v>
      </c>
      <c r="L392" s="213">
        <f t="shared" si="46"/>
        <v>2.9091</v>
      </c>
      <c r="M392" s="214">
        <f t="shared" si="47"/>
        <v>0.75</v>
      </c>
    </row>
    <row r="393" spans="1:13" s="63" customFormat="1" ht="16.5" customHeight="1" x14ac:dyDescent="0.2">
      <c r="A393" s="192">
        <f t="shared" si="48"/>
        <v>376</v>
      </c>
      <c r="B393" s="225">
        <f t="shared" si="40"/>
        <v>128.94383715084842</v>
      </c>
      <c r="C393" s="193">
        <v>500</v>
      </c>
      <c r="D393" s="212">
        <v>40620</v>
      </c>
      <c r="E393" s="104">
        <v>27110</v>
      </c>
      <c r="F393" s="96">
        <f t="shared" si="41"/>
        <v>3780.250462298211</v>
      </c>
      <c r="G393" s="104">
        <f t="shared" si="42"/>
        <v>650.64</v>
      </c>
      <c r="H393" s="194">
        <f t="shared" si="43"/>
        <v>1497.6409762567951</v>
      </c>
      <c r="I393" s="104">
        <f t="shared" si="44"/>
        <v>88.617809245964224</v>
      </c>
      <c r="J393" s="96">
        <v>27</v>
      </c>
      <c r="K393" s="98">
        <f t="shared" si="45"/>
        <v>6044.1492478009704</v>
      </c>
      <c r="L393" s="213">
        <f t="shared" si="46"/>
        <v>2.9159999999999999</v>
      </c>
      <c r="M393" s="214">
        <f t="shared" si="47"/>
        <v>0.752</v>
      </c>
    </row>
    <row r="394" spans="1:13" s="63" customFormat="1" ht="16.5" customHeight="1" x14ac:dyDescent="0.2">
      <c r="A394" s="192">
        <f t="shared" si="48"/>
        <v>377</v>
      </c>
      <c r="B394" s="225">
        <f t="shared" si="40"/>
        <v>128.98367781172016</v>
      </c>
      <c r="C394" s="193">
        <v>500</v>
      </c>
      <c r="D394" s="212">
        <v>40620</v>
      </c>
      <c r="E394" s="104">
        <v>27110</v>
      </c>
      <c r="F394" s="96">
        <f t="shared" si="41"/>
        <v>3779.0828131876124</v>
      </c>
      <c r="G394" s="104">
        <f t="shared" si="42"/>
        <v>650.64</v>
      </c>
      <c r="H394" s="194">
        <f t="shared" si="43"/>
        <v>1497.2463108574129</v>
      </c>
      <c r="I394" s="104">
        <f t="shared" si="44"/>
        <v>88.594456263752249</v>
      </c>
      <c r="J394" s="96">
        <v>27</v>
      </c>
      <c r="K394" s="98">
        <f t="shared" si="45"/>
        <v>6042.563580308778</v>
      </c>
      <c r="L394" s="213">
        <f t="shared" si="46"/>
        <v>2.9228999999999998</v>
      </c>
      <c r="M394" s="214">
        <f t="shared" si="47"/>
        <v>0.754</v>
      </c>
    </row>
    <row r="395" spans="1:13" s="63" customFormat="1" ht="16.5" customHeight="1" x14ac:dyDescent="0.2">
      <c r="A395" s="192">
        <f t="shared" si="48"/>
        <v>378</v>
      </c>
      <c r="B395" s="225">
        <f t="shared" si="40"/>
        <v>129.02341293429382</v>
      </c>
      <c r="C395" s="193">
        <v>500</v>
      </c>
      <c r="D395" s="212">
        <v>40620</v>
      </c>
      <c r="E395" s="104">
        <v>27110</v>
      </c>
      <c r="F395" s="96">
        <f t="shared" si="41"/>
        <v>3777.9189754361296</v>
      </c>
      <c r="G395" s="104">
        <f t="shared" si="42"/>
        <v>650.64</v>
      </c>
      <c r="H395" s="194">
        <f t="shared" si="43"/>
        <v>1496.8529336974118</v>
      </c>
      <c r="I395" s="104">
        <f t="shared" si="44"/>
        <v>88.571179508722594</v>
      </c>
      <c r="J395" s="96">
        <v>27</v>
      </c>
      <c r="K395" s="98">
        <f t="shared" si="45"/>
        <v>6040.9830886422642</v>
      </c>
      <c r="L395" s="213">
        <f t="shared" si="46"/>
        <v>2.9297</v>
      </c>
      <c r="M395" s="214">
        <f t="shared" si="47"/>
        <v>0.75600000000000001</v>
      </c>
    </row>
    <row r="396" spans="1:13" s="63" customFormat="1" ht="16.5" customHeight="1" x14ac:dyDescent="0.2">
      <c r="A396" s="192">
        <f t="shared" si="48"/>
        <v>379</v>
      </c>
      <c r="B396" s="225">
        <f t="shared" si="40"/>
        <v>129.0630430762364</v>
      </c>
      <c r="C396" s="193">
        <v>500</v>
      </c>
      <c r="D396" s="212">
        <v>40620</v>
      </c>
      <c r="E396" s="104">
        <v>27110</v>
      </c>
      <c r="F396" s="96">
        <f t="shared" si="41"/>
        <v>3776.7589263494542</v>
      </c>
      <c r="G396" s="104">
        <f t="shared" si="42"/>
        <v>650.64</v>
      </c>
      <c r="H396" s="194">
        <f t="shared" si="43"/>
        <v>1496.4608371061154</v>
      </c>
      <c r="I396" s="104">
        <f t="shared" si="44"/>
        <v>88.547978526989084</v>
      </c>
      <c r="J396" s="96">
        <v>27</v>
      </c>
      <c r="K396" s="98">
        <f t="shared" si="45"/>
        <v>6039.4077419825589</v>
      </c>
      <c r="L396" s="213">
        <f t="shared" si="46"/>
        <v>2.9365000000000001</v>
      </c>
      <c r="M396" s="214">
        <f t="shared" si="47"/>
        <v>0.75800000000000001</v>
      </c>
    </row>
    <row r="397" spans="1:13" s="63" customFormat="1" ht="16.5" customHeight="1" x14ac:dyDescent="0.2">
      <c r="A397" s="195">
        <f t="shared" si="48"/>
        <v>380</v>
      </c>
      <c r="B397" s="225">
        <f t="shared" si="40"/>
        <v>129.10256879080646</v>
      </c>
      <c r="C397" s="193">
        <v>500</v>
      </c>
      <c r="D397" s="212">
        <v>40620</v>
      </c>
      <c r="E397" s="104">
        <v>27110</v>
      </c>
      <c r="F397" s="96">
        <f t="shared" si="41"/>
        <v>3775.6026434286659</v>
      </c>
      <c r="G397" s="104">
        <f t="shared" si="42"/>
        <v>650.64</v>
      </c>
      <c r="H397" s="194">
        <f t="shared" si="43"/>
        <v>1496.070013478889</v>
      </c>
      <c r="I397" s="104">
        <f t="shared" si="44"/>
        <v>88.524852868573333</v>
      </c>
      <c r="J397" s="96">
        <v>27</v>
      </c>
      <c r="K397" s="98">
        <f t="shared" si="45"/>
        <v>6037.8375097761291</v>
      </c>
      <c r="L397" s="213">
        <f t="shared" si="46"/>
        <v>2.9434</v>
      </c>
      <c r="M397" s="214">
        <f t="shared" si="47"/>
        <v>0.76</v>
      </c>
    </row>
    <row r="398" spans="1:13" s="63" customFormat="1" ht="16.5" customHeight="1" x14ac:dyDescent="0.2">
      <c r="A398" s="192">
        <f t="shared" si="48"/>
        <v>381</v>
      </c>
      <c r="B398" s="225">
        <f t="shared" si="40"/>
        <v>129.14199062690051</v>
      </c>
      <c r="C398" s="193">
        <v>500</v>
      </c>
      <c r="D398" s="212">
        <v>40620</v>
      </c>
      <c r="E398" s="104">
        <v>27110</v>
      </c>
      <c r="F398" s="96">
        <f t="shared" si="41"/>
        <v>3774.4501043680316</v>
      </c>
      <c r="G398" s="104">
        <f t="shared" si="42"/>
        <v>650.64</v>
      </c>
      <c r="H398" s="194">
        <f t="shared" si="43"/>
        <v>1495.6804552763945</v>
      </c>
      <c r="I398" s="104">
        <f t="shared" si="44"/>
        <v>88.50180208736063</v>
      </c>
      <c r="J398" s="96">
        <v>27</v>
      </c>
      <c r="K398" s="98">
        <f t="shared" si="45"/>
        <v>6036.2723617317861</v>
      </c>
      <c r="L398" s="213">
        <f t="shared" si="46"/>
        <v>2.9502000000000002</v>
      </c>
      <c r="M398" s="214">
        <f t="shared" si="47"/>
        <v>0.76200000000000001</v>
      </c>
    </row>
    <row r="399" spans="1:13" s="63" customFormat="1" ht="16.5" customHeight="1" x14ac:dyDescent="0.2">
      <c r="A399" s="192">
        <f t="shared" si="48"/>
        <v>382</v>
      </c>
      <c r="B399" s="225">
        <f t="shared" si="40"/>
        <v>129.18130912909862</v>
      </c>
      <c r="C399" s="193">
        <v>500</v>
      </c>
      <c r="D399" s="212">
        <v>40620</v>
      </c>
      <c r="E399" s="104">
        <v>27110</v>
      </c>
      <c r="F399" s="96">
        <f t="shared" si="41"/>
        <v>3773.3012870528505</v>
      </c>
      <c r="G399" s="104">
        <f t="shared" si="42"/>
        <v>650.64</v>
      </c>
      <c r="H399" s="194">
        <f t="shared" si="43"/>
        <v>1495.2921550238632</v>
      </c>
      <c r="I399" s="104">
        <f t="shared" si="44"/>
        <v>88.478825741057008</v>
      </c>
      <c r="J399" s="96">
        <v>27</v>
      </c>
      <c r="K399" s="98">
        <f t="shared" si="45"/>
        <v>6034.7122678177711</v>
      </c>
      <c r="L399" s="213">
        <f t="shared" si="46"/>
        <v>2.9571000000000001</v>
      </c>
      <c r="M399" s="214">
        <f t="shared" si="47"/>
        <v>0.76400000000000001</v>
      </c>
    </row>
    <row r="400" spans="1:13" s="63" customFormat="1" ht="16.5" customHeight="1" x14ac:dyDescent="0.2">
      <c r="A400" s="192">
        <f t="shared" si="48"/>
        <v>383</v>
      </c>
      <c r="B400" s="225">
        <f t="shared" si="40"/>
        <v>129.22052483770969</v>
      </c>
      <c r="C400" s="193">
        <v>500</v>
      </c>
      <c r="D400" s="212">
        <v>40620</v>
      </c>
      <c r="E400" s="104">
        <v>27110</v>
      </c>
      <c r="F400" s="96">
        <f t="shared" si="41"/>
        <v>3772.1561695573082</v>
      </c>
      <c r="G400" s="104">
        <f t="shared" si="42"/>
        <v>650.64</v>
      </c>
      <c r="H400" s="194">
        <f t="shared" si="43"/>
        <v>1494.9051053103701</v>
      </c>
      <c r="I400" s="104">
        <f t="shared" si="44"/>
        <v>88.455923391146172</v>
      </c>
      <c r="J400" s="96">
        <v>27</v>
      </c>
      <c r="K400" s="98">
        <f t="shared" si="45"/>
        <v>6033.1571982588248</v>
      </c>
      <c r="L400" s="213">
        <f t="shared" si="46"/>
        <v>2.9639000000000002</v>
      </c>
      <c r="M400" s="214">
        <f t="shared" si="47"/>
        <v>0.76600000000000001</v>
      </c>
    </row>
    <row r="401" spans="1:13" s="63" customFormat="1" ht="16.5" customHeight="1" x14ac:dyDescent="0.2">
      <c r="A401" s="192">
        <f t="shared" si="48"/>
        <v>384</v>
      </c>
      <c r="B401" s="225">
        <f t="shared" si="40"/>
        <v>129.25963828881589</v>
      </c>
      <c r="C401" s="193">
        <v>500</v>
      </c>
      <c r="D401" s="212">
        <v>40620</v>
      </c>
      <c r="E401" s="104">
        <v>27110</v>
      </c>
      <c r="F401" s="96">
        <f t="shared" si="41"/>
        <v>3771.014730142374</v>
      </c>
      <c r="G401" s="104">
        <f t="shared" si="42"/>
        <v>650.64</v>
      </c>
      <c r="H401" s="194">
        <f t="shared" si="43"/>
        <v>1494.5192987881223</v>
      </c>
      <c r="I401" s="104">
        <f t="shared" si="44"/>
        <v>88.43309460284749</v>
      </c>
      <c r="J401" s="96">
        <v>27</v>
      </c>
      <c r="K401" s="98">
        <f t="shared" si="45"/>
        <v>6031.6071235333438</v>
      </c>
      <c r="L401" s="213">
        <f t="shared" si="46"/>
        <v>2.9708000000000001</v>
      </c>
      <c r="M401" s="214">
        <f t="shared" si="47"/>
        <v>0.76800000000000002</v>
      </c>
    </row>
    <row r="402" spans="1:13" s="63" customFormat="1" ht="16.5" customHeight="1" x14ac:dyDescent="0.2">
      <c r="A402" s="192">
        <f t="shared" si="48"/>
        <v>385</v>
      </c>
      <c r="B402" s="225">
        <f t="shared" si="40"/>
        <v>129.29865001431676</v>
      </c>
      <c r="C402" s="193">
        <v>500</v>
      </c>
      <c r="D402" s="212">
        <v>40620</v>
      </c>
      <c r="E402" s="104">
        <v>27110</v>
      </c>
      <c r="F402" s="96">
        <f t="shared" si="41"/>
        <v>3769.8769472537224</v>
      </c>
      <c r="G402" s="104">
        <f t="shared" si="42"/>
        <v>650.64</v>
      </c>
      <c r="H402" s="194">
        <f t="shared" si="43"/>
        <v>1494.1347281717581</v>
      </c>
      <c r="I402" s="104">
        <f t="shared" si="44"/>
        <v>88.410338945074457</v>
      </c>
      <c r="J402" s="96">
        <v>27</v>
      </c>
      <c r="K402" s="98">
        <f t="shared" si="45"/>
        <v>6030.0620143705555</v>
      </c>
      <c r="L402" s="213">
        <f t="shared" si="46"/>
        <v>2.9775999999999998</v>
      </c>
      <c r="M402" s="214">
        <f t="shared" si="47"/>
        <v>0.77</v>
      </c>
    </row>
    <row r="403" spans="1:13" s="63" customFormat="1" ht="16.5" customHeight="1" x14ac:dyDescent="0.2">
      <c r="A403" s="192">
        <f t="shared" si="48"/>
        <v>386</v>
      </c>
      <c r="B403" s="225">
        <f t="shared" ref="B403:B466" si="49">15*LN(A403)+40</f>
        <v>129.33756054197246</v>
      </c>
      <c r="C403" s="193">
        <v>500</v>
      </c>
      <c r="D403" s="212">
        <v>40620</v>
      </c>
      <c r="E403" s="104">
        <v>27110</v>
      </c>
      <c r="F403" s="96">
        <f t="shared" ref="F403:F466" si="50">12*(1/B403*D403)</f>
        <v>3768.742799519684</v>
      </c>
      <c r="G403" s="104">
        <f t="shared" ref="G403:G466" si="51">12*(1/C403*E403)</f>
        <v>650.64</v>
      </c>
      <c r="H403" s="194">
        <f t="shared" ref="H403:H466" si="52">SUM(F403:G403)*33.8%</f>
        <v>1493.7513862376532</v>
      </c>
      <c r="I403" s="104">
        <f t="shared" ref="I403:I466" si="53">SUM(F403:G403)*2%</f>
        <v>88.387655990393682</v>
      </c>
      <c r="J403" s="96">
        <v>27</v>
      </c>
      <c r="K403" s="98">
        <f t="shared" ref="K403:K420" si="54">SUM(F403:J403)</f>
        <v>6028.5218417477308</v>
      </c>
      <c r="L403" s="213">
        <f t="shared" ref="L403:L466" si="55">ROUND(A403/B403,4)</f>
        <v>2.9843999999999999</v>
      </c>
      <c r="M403" s="214">
        <f t="shared" ref="M403:M466" si="56">ROUND(A403/C403,4)</f>
        <v>0.77200000000000002</v>
      </c>
    </row>
    <row r="404" spans="1:13" s="63" customFormat="1" ht="16.5" customHeight="1" x14ac:dyDescent="0.2">
      <c r="A404" s="192">
        <f t="shared" si="48"/>
        <v>387</v>
      </c>
      <c r="B404" s="225">
        <f t="shared" si="49"/>
        <v>129.37637039544671</v>
      </c>
      <c r="C404" s="193">
        <v>500</v>
      </c>
      <c r="D404" s="212">
        <v>40620</v>
      </c>
      <c r="E404" s="104">
        <v>27110</v>
      </c>
      <c r="F404" s="96">
        <f t="shared" si="50"/>
        <v>3767.612265749226</v>
      </c>
      <c r="G404" s="104">
        <f t="shared" si="51"/>
        <v>650.64</v>
      </c>
      <c r="H404" s="194">
        <f t="shared" si="52"/>
        <v>1493.3692658232383</v>
      </c>
      <c r="I404" s="104">
        <f t="shared" si="53"/>
        <v>88.365045314984528</v>
      </c>
      <c r="J404" s="96">
        <v>27</v>
      </c>
      <c r="K404" s="98">
        <f t="shared" si="54"/>
        <v>6026.9865768874497</v>
      </c>
      <c r="L404" s="213">
        <f t="shared" si="55"/>
        <v>2.9912999999999998</v>
      </c>
      <c r="M404" s="214">
        <f t="shared" si="56"/>
        <v>0.77400000000000002</v>
      </c>
    </row>
    <row r="405" spans="1:13" s="63" customFormat="1" ht="16.5" customHeight="1" x14ac:dyDescent="0.2">
      <c r="A405" s="192">
        <f t="shared" si="48"/>
        <v>388</v>
      </c>
      <c r="B405" s="225">
        <f t="shared" si="49"/>
        <v>129.41508009434909</v>
      </c>
      <c r="C405" s="193">
        <v>500</v>
      </c>
      <c r="D405" s="212">
        <v>40620</v>
      </c>
      <c r="E405" s="104">
        <v>27110</v>
      </c>
      <c r="F405" s="96">
        <f t="shared" si="50"/>
        <v>3766.4853249299504</v>
      </c>
      <c r="G405" s="104">
        <f t="shared" si="51"/>
        <v>650.64</v>
      </c>
      <c r="H405" s="194">
        <f t="shared" si="52"/>
        <v>1492.9883598263232</v>
      </c>
      <c r="I405" s="104">
        <f t="shared" si="53"/>
        <v>88.342506498599022</v>
      </c>
      <c r="J405" s="96">
        <v>27</v>
      </c>
      <c r="K405" s="98">
        <f t="shared" si="54"/>
        <v>6025.4561912548725</v>
      </c>
      <c r="L405" s="213">
        <f t="shared" si="55"/>
        <v>2.9981</v>
      </c>
      <c r="M405" s="214">
        <f t="shared" si="56"/>
        <v>0.77600000000000002</v>
      </c>
    </row>
    <row r="406" spans="1:13" s="63" customFormat="1" ht="16.5" customHeight="1" x14ac:dyDescent="0.2">
      <c r="A406" s="192">
        <f t="shared" si="48"/>
        <v>389</v>
      </c>
      <c r="B406" s="225">
        <f t="shared" si="49"/>
        <v>129.45369015427667</v>
      </c>
      <c r="C406" s="193">
        <v>500</v>
      </c>
      <c r="D406" s="212">
        <v>40620</v>
      </c>
      <c r="E406" s="104">
        <v>27110</v>
      </c>
      <c r="F406" s="96">
        <f t="shared" si="50"/>
        <v>3765.361956226142</v>
      </c>
      <c r="G406" s="104">
        <f t="shared" si="51"/>
        <v>650.64</v>
      </c>
      <c r="H406" s="194">
        <f t="shared" si="52"/>
        <v>1492.608661204436</v>
      </c>
      <c r="I406" s="104">
        <f t="shared" si="53"/>
        <v>88.32003912452285</v>
      </c>
      <c r="J406" s="96">
        <v>27</v>
      </c>
      <c r="K406" s="98">
        <f t="shared" si="54"/>
        <v>6023.9306565551015</v>
      </c>
      <c r="L406" s="213">
        <f t="shared" si="55"/>
        <v>3.0049000000000001</v>
      </c>
      <c r="M406" s="214">
        <f t="shared" si="56"/>
        <v>0.77800000000000002</v>
      </c>
    </row>
    <row r="407" spans="1:13" s="63" customFormat="1" ht="16.5" customHeight="1" x14ac:dyDescent="0.2">
      <c r="A407" s="195">
        <f t="shared" ref="A407:A470" si="57">1+A406</f>
        <v>390</v>
      </c>
      <c r="B407" s="225">
        <f t="shared" si="49"/>
        <v>129.4922010868554</v>
      </c>
      <c r="C407" s="193">
        <v>500</v>
      </c>
      <c r="D407" s="212">
        <v>40620</v>
      </c>
      <c r="E407" s="104">
        <v>27110</v>
      </c>
      <c r="F407" s="96">
        <f t="shared" si="50"/>
        <v>3764.2421389768115</v>
      </c>
      <c r="G407" s="104">
        <f t="shared" si="51"/>
        <v>650.64</v>
      </c>
      <c r="H407" s="194">
        <f t="shared" si="52"/>
        <v>1492.2301629741623</v>
      </c>
      <c r="I407" s="104">
        <f t="shared" si="53"/>
        <v>88.297642779536233</v>
      </c>
      <c r="J407" s="96">
        <v>27</v>
      </c>
      <c r="K407" s="98">
        <f t="shared" si="54"/>
        <v>6022.4099447305107</v>
      </c>
      <c r="L407" s="213">
        <f t="shared" si="55"/>
        <v>3.0118</v>
      </c>
      <c r="M407" s="214">
        <f t="shared" si="56"/>
        <v>0.78</v>
      </c>
    </row>
    <row r="408" spans="1:13" s="63" customFormat="1" ht="16.5" customHeight="1" x14ac:dyDescent="0.2">
      <c r="A408" s="192">
        <f t="shared" si="57"/>
        <v>391</v>
      </c>
      <c r="B408" s="225">
        <f t="shared" si="49"/>
        <v>129.53061339978049</v>
      </c>
      <c r="C408" s="193">
        <v>500</v>
      </c>
      <c r="D408" s="212">
        <v>40620</v>
      </c>
      <c r="E408" s="104">
        <v>27110</v>
      </c>
      <c r="F408" s="96">
        <f t="shared" si="50"/>
        <v>3763.1258526938009</v>
      </c>
      <c r="G408" s="104">
        <f t="shared" si="51"/>
        <v>650.64</v>
      </c>
      <c r="H408" s="194">
        <f t="shared" si="52"/>
        <v>1491.8528582105046</v>
      </c>
      <c r="I408" s="104">
        <f t="shared" si="53"/>
        <v>88.275317053876023</v>
      </c>
      <c r="J408" s="96">
        <v>27</v>
      </c>
      <c r="K408" s="98">
        <f t="shared" si="54"/>
        <v>6020.8940279581821</v>
      </c>
      <c r="L408" s="213">
        <f t="shared" si="55"/>
        <v>3.0186000000000002</v>
      </c>
      <c r="M408" s="214">
        <f t="shared" si="56"/>
        <v>0.78200000000000003</v>
      </c>
    </row>
    <row r="409" spans="1:13" s="63" customFormat="1" ht="16.5" customHeight="1" x14ac:dyDescent="0.2">
      <c r="A409" s="192">
        <f t="shared" si="57"/>
        <v>392</v>
      </c>
      <c r="B409" s="225">
        <f t="shared" si="49"/>
        <v>129.56892759685695</v>
      </c>
      <c r="C409" s="193">
        <v>500</v>
      </c>
      <c r="D409" s="212">
        <v>40620</v>
      </c>
      <c r="E409" s="104">
        <v>27110</v>
      </c>
      <c r="F409" s="96">
        <f t="shared" si="50"/>
        <v>3762.0130770598753</v>
      </c>
      <c r="G409" s="104">
        <f t="shared" si="51"/>
        <v>650.64</v>
      </c>
      <c r="H409" s="194">
        <f t="shared" si="52"/>
        <v>1491.4767400462379</v>
      </c>
      <c r="I409" s="104">
        <f t="shared" si="53"/>
        <v>88.253061541197511</v>
      </c>
      <c r="J409" s="96">
        <v>27</v>
      </c>
      <c r="K409" s="98">
        <f t="shared" si="54"/>
        <v>6019.3828786473114</v>
      </c>
      <c r="L409" s="213">
        <f t="shared" si="55"/>
        <v>3.0253999999999999</v>
      </c>
      <c r="M409" s="214">
        <f t="shared" si="56"/>
        <v>0.78400000000000003</v>
      </c>
    </row>
    <row r="410" spans="1:13" s="63" customFormat="1" ht="16.5" customHeight="1" x14ac:dyDescent="0.2">
      <c r="A410" s="192">
        <f t="shared" si="57"/>
        <v>393</v>
      </c>
      <c r="B410" s="225">
        <f t="shared" si="49"/>
        <v>129.60714417803894</v>
      </c>
      <c r="C410" s="193">
        <v>500</v>
      </c>
      <c r="D410" s="212">
        <v>40620</v>
      </c>
      <c r="E410" s="104">
        <v>27110</v>
      </c>
      <c r="F410" s="96">
        <f t="shared" si="50"/>
        <v>3760.9037919268762</v>
      </c>
      <c r="G410" s="104">
        <f t="shared" si="51"/>
        <v>650.64</v>
      </c>
      <c r="H410" s="194">
        <f t="shared" si="52"/>
        <v>1491.101801671284</v>
      </c>
      <c r="I410" s="104">
        <f t="shared" si="53"/>
        <v>88.230875838537528</v>
      </c>
      <c r="J410" s="96">
        <v>27</v>
      </c>
      <c r="K410" s="98">
        <f t="shared" si="54"/>
        <v>6017.8764694366982</v>
      </c>
      <c r="L410" s="213">
        <f t="shared" si="55"/>
        <v>3.0322</v>
      </c>
      <c r="M410" s="214">
        <f t="shared" si="56"/>
        <v>0.78600000000000003</v>
      </c>
    </row>
    <row r="411" spans="1:13" s="63" customFormat="1" ht="16.5" customHeight="1" x14ac:dyDescent="0.2">
      <c r="A411" s="192">
        <f t="shared" si="57"/>
        <v>394</v>
      </c>
      <c r="B411" s="225">
        <f t="shared" si="49"/>
        <v>129.64526363946902</v>
      </c>
      <c r="C411" s="193">
        <v>500</v>
      </c>
      <c r="D411" s="212">
        <v>40620</v>
      </c>
      <c r="E411" s="104">
        <v>27110</v>
      </c>
      <c r="F411" s="96">
        <f t="shared" si="50"/>
        <v>3759.7979773138773</v>
      </c>
      <c r="G411" s="104">
        <f t="shared" si="51"/>
        <v>650.64</v>
      </c>
      <c r="H411" s="194">
        <f t="shared" si="52"/>
        <v>1490.7280363320904</v>
      </c>
      <c r="I411" s="104">
        <f t="shared" si="53"/>
        <v>88.208759546277548</v>
      </c>
      <c r="J411" s="96">
        <v>27</v>
      </c>
      <c r="K411" s="98">
        <f t="shared" si="54"/>
        <v>6016.3747731922449</v>
      </c>
      <c r="L411" s="213">
        <f t="shared" si="55"/>
        <v>3.0390999999999999</v>
      </c>
      <c r="M411" s="214">
        <f t="shared" si="56"/>
        <v>0.78800000000000003</v>
      </c>
    </row>
    <row r="412" spans="1:13" s="63" customFormat="1" ht="16.5" customHeight="1" x14ac:dyDescent="0.2">
      <c r="A412" s="192">
        <f t="shared" si="57"/>
        <v>395</v>
      </c>
      <c r="B412" s="225">
        <f t="shared" si="49"/>
        <v>129.68328647351683</v>
      </c>
      <c r="C412" s="193">
        <v>500</v>
      </c>
      <c r="D412" s="212">
        <v>40620</v>
      </c>
      <c r="E412" s="104">
        <v>27110</v>
      </c>
      <c r="F412" s="96">
        <f t="shared" si="50"/>
        <v>3758.6956134053726</v>
      </c>
      <c r="G412" s="104">
        <f t="shared" si="51"/>
        <v>650.64</v>
      </c>
      <c r="H412" s="194">
        <f t="shared" si="52"/>
        <v>1490.355437331016</v>
      </c>
      <c r="I412" s="104">
        <f t="shared" si="53"/>
        <v>88.186712268107456</v>
      </c>
      <c r="J412" s="96">
        <v>27</v>
      </c>
      <c r="K412" s="98">
        <f t="shared" si="54"/>
        <v>6014.877763004497</v>
      </c>
      <c r="L412" s="213">
        <f t="shared" si="55"/>
        <v>3.0459000000000001</v>
      </c>
      <c r="M412" s="214">
        <f t="shared" si="56"/>
        <v>0.79</v>
      </c>
    </row>
    <row r="413" spans="1:13" s="63" customFormat="1" ht="16.5" customHeight="1" x14ac:dyDescent="0.2">
      <c r="A413" s="192">
        <f t="shared" si="57"/>
        <v>396</v>
      </c>
      <c r="B413" s="225">
        <f t="shared" si="49"/>
        <v>129.7212131688172</v>
      </c>
      <c r="C413" s="193">
        <v>500</v>
      </c>
      <c r="D413" s="212">
        <v>40620</v>
      </c>
      <c r="E413" s="104">
        <v>27110</v>
      </c>
      <c r="F413" s="96">
        <f t="shared" si="50"/>
        <v>3757.5966805494882</v>
      </c>
      <c r="G413" s="104">
        <f t="shared" si="51"/>
        <v>650.64</v>
      </c>
      <c r="H413" s="194">
        <f t="shared" si="52"/>
        <v>1489.983998025727</v>
      </c>
      <c r="I413" s="104">
        <f t="shared" si="53"/>
        <v>88.164733610989771</v>
      </c>
      <c r="J413" s="96">
        <v>27</v>
      </c>
      <c r="K413" s="98">
        <f t="shared" si="54"/>
        <v>6013.385412186205</v>
      </c>
      <c r="L413" s="213">
        <f t="shared" si="55"/>
        <v>3.0527000000000002</v>
      </c>
      <c r="M413" s="214">
        <f t="shared" si="56"/>
        <v>0.79200000000000004</v>
      </c>
    </row>
    <row r="414" spans="1:13" s="63" customFormat="1" ht="16.5" customHeight="1" x14ac:dyDescent="0.2">
      <c r="A414" s="192">
        <f t="shared" si="57"/>
        <v>397</v>
      </c>
      <c r="B414" s="225">
        <f t="shared" si="49"/>
        <v>129.75904421030788</v>
      </c>
      <c r="C414" s="193">
        <v>500</v>
      </c>
      <c r="D414" s="212">
        <v>40620</v>
      </c>
      <c r="E414" s="104">
        <v>27110</v>
      </c>
      <c r="F414" s="96">
        <f t="shared" si="50"/>
        <v>3756.5011592562146</v>
      </c>
      <c r="G414" s="104">
        <f t="shared" si="51"/>
        <v>650.64</v>
      </c>
      <c r="H414" s="194">
        <f t="shared" si="52"/>
        <v>1489.6137118286003</v>
      </c>
      <c r="I414" s="104">
        <f t="shared" si="53"/>
        <v>88.142823185124286</v>
      </c>
      <c r="J414" s="96">
        <v>27</v>
      </c>
      <c r="K414" s="98">
        <f t="shared" si="54"/>
        <v>6011.8976942699392</v>
      </c>
      <c r="L414" s="213">
        <f t="shared" si="55"/>
        <v>3.0594999999999999</v>
      </c>
      <c r="M414" s="214">
        <f t="shared" si="56"/>
        <v>0.79400000000000004</v>
      </c>
    </row>
    <row r="415" spans="1:13" s="63" customFormat="1" ht="16.5" customHeight="1" x14ac:dyDescent="0.2">
      <c r="A415" s="192">
        <f t="shared" si="57"/>
        <v>398</v>
      </c>
      <c r="B415" s="225">
        <f t="shared" si="49"/>
        <v>129.79678007926657</v>
      </c>
      <c r="C415" s="193">
        <v>500</v>
      </c>
      <c r="D415" s="212">
        <v>40620</v>
      </c>
      <c r="E415" s="104">
        <v>27110</v>
      </c>
      <c r="F415" s="96">
        <f t="shared" si="50"/>
        <v>3755.4090301956767</v>
      </c>
      <c r="G415" s="104">
        <f t="shared" si="51"/>
        <v>650.64</v>
      </c>
      <c r="H415" s="194">
        <f t="shared" si="52"/>
        <v>1489.2445722061386</v>
      </c>
      <c r="I415" s="104">
        <f t="shared" si="53"/>
        <v>88.120980603913537</v>
      </c>
      <c r="J415" s="96">
        <v>27</v>
      </c>
      <c r="K415" s="98">
        <f t="shared" si="54"/>
        <v>6010.4145830057287</v>
      </c>
      <c r="L415" s="213">
        <f t="shared" si="55"/>
        <v>3.0663</v>
      </c>
      <c r="M415" s="214">
        <f t="shared" si="56"/>
        <v>0.79600000000000004</v>
      </c>
    </row>
    <row r="416" spans="1:13" s="63" customFormat="1" ht="16.5" customHeight="1" x14ac:dyDescent="0.2">
      <c r="A416" s="192">
        <f t="shared" si="57"/>
        <v>399</v>
      </c>
      <c r="B416" s="225">
        <f t="shared" si="49"/>
        <v>129.83442125334795</v>
      </c>
      <c r="C416" s="193">
        <v>500</v>
      </c>
      <c r="D416" s="212">
        <v>40620</v>
      </c>
      <c r="E416" s="104">
        <v>27110</v>
      </c>
      <c r="F416" s="96">
        <f t="shared" si="50"/>
        <v>3754.3202741963987</v>
      </c>
      <c r="G416" s="104">
        <f t="shared" si="51"/>
        <v>650.64</v>
      </c>
      <c r="H416" s="194">
        <f t="shared" si="52"/>
        <v>1488.8765726783827</v>
      </c>
      <c r="I416" s="104">
        <f t="shared" si="53"/>
        <v>88.099205483927989</v>
      </c>
      <c r="J416" s="96">
        <v>27</v>
      </c>
      <c r="K416" s="98">
        <f t="shared" si="54"/>
        <v>6008.9360523587093</v>
      </c>
      <c r="L416" s="213">
        <f t="shared" si="55"/>
        <v>3.0731000000000002</v>
      </c>
      <c r="M416" s="214">
        <f t="shared" si="56"/>
        <v>0.79800000000000004</v>
      </c>
    </row>
    <row r="417" spans="1:13" s="63" customFormat="1" ht="16.5" customHeight="1" x14ac:dyDescent="0.2">
      <c r="A417" s="195">
        <f t="shared" si="57"/>
        <v>400</v>
      </c>
      <c r="B417" s="225">
        <f t="shared" si="49"/>
        <v>129.87196820661973</v>
      </c>
      <c r="C417" s="193">
        <v>500</v>
      </c>
      <c r="D417" s="212">
        <v>40620</v>
      </c>
      <c r="E417" s="104">
        <v>27110</v>
      </c>
      <c r="F417" s="96">
        <f t="shared" si="50"/>
        <v>3753.2348722436213</v>
      </c>
      <c r="G417" s="104">
        <f t="shared" si="51"/>
        <v>650.64</v>
      </c>
      <c r="H417" s="194">
        <f t="shared" si="52"/>
        <v>1488.5097068183438</v>
      </c>
      <c r="I417" s="104">
        <f t="shared" si="53"/>
        <v>88.077497444872421</v>
      </c>
      <c r="J417" s="96">
        <v>27</v>
      </c>
      <c r="K417" s="98">
        <f t="shared" si="54"/>
        <v>6007.4620765068375</v>
      </c>
      <c r="L417" s="213">
        <f t="shared" si="55"/>
        <v>3.08</v>
      </c>
      <c r="M417" s="214">
        <f t="shared" si="56"/>
        <v>0.8</v>
      </c>
    </row>
    <row r="418" spans="1:13" s="63" customFormat="1" ht="16.5" customHeight="1" x14ac:dyDescent="0.2">
      <c r="A418" s="192">
        <f t="shared" si="57"/>
        <v>401</v>
      </c>
      <c r="B418" s="225">
        <f t="shared" si="49"/>
        <v>129.90942140959854</v>
      </c>
      <c r="C418" s="193">
        <v>500</v>
      </c>
      <c r="D418" s="212">
        <v>40620</v>
      </c>
      <c r="E418" s="104">
        <v>27110</v>
      </c>
      <c r="F418" s="96">
        <f t="shared" si="50"/>
        <v>3752.1528054776236</v>
      </c>
      <c r="G418" s="104">
        <f t="shared" si="51"/>
        <v>650.64</v>
      </c>
      <c r="H418" s="194">
        <f t="shared" si="52"/>
        <v>1488.1439682514367</v>
      </c>
      <c r="I418" s="104">
        <f t="shared" si="53"/>
        <v>88.055856109552479</v>
      </c>
      <c r="J418" s="96">
        <v>27</v>
      </c>
      <c r="K418" s="98">
        <f t="shared" si="54"/>
        <v>6005.9926298386126</v>
      </c>
      <c r="L418" s="213">
        <f t="shared" si="55"/>
        <v>3.0868000000000002</v>
      </c>
      <c r="M418" s="214">
        <f t="shared" si="56"/>
        <v>0.80200000000000005</v>
      </c>
    </row>
    <row r="419" spans="1:13" s="63" customFormat="1" ht="16.5" customHeight="1" x14ac:dyDescent="0.2">
      <c r="A419" s="192">
        <f t="shared" si="57"/>
        <v>402</v>
      </c>
      <c r="B419" s="225">
        <f t="shared" si="49"/>
        <v>129.94678132928533</v>
      </c>
      <c r="C419" s="193">
        <v>500</v>
      </c>
      <c r="D419" s="212">
        <v>40620</v>
      </c>
      <c r="E419" s="104">
        <v>27110</v>
      </c>
      <c r="F419" s="96">
        <f t="shared" si="50"/>
        <v>3751.0740551920735</v>
      </c>
      <c r="G419" s="104">
        <f t="shared" si="51"/>
        <v>650.64</v>
      </c>
      <c r="H419" s="194">
        <f t="shared" si="52"/>
        <v>1487.7793506549208</v>
      </c>
      <c r="I419" s="104">
        <f t="shared" si="53"/>
        <v>88.034281103841479</v>
      </c>
      <c r="J419" s="96">
        <v>27</v>
      </c>
      <c r="K419" s="98">
        <f t="shared" si="54"/>
        <v>6004.5276869508361</v>
      </c>
      <c r="L419" s="213">
        <f t="shared" si="55"/>
        <v>3.0935999999999999</v>
      </c>
      <c r="M419" s="214">
        <f t="shared" si="56"/>
        <v>0.80400000000000005</v>
      </c>
    </row>
    <row r="420" spans="1:13" s="63" customFormat="1" ht="16.5" customHeight="1" x14ac:dyDescent="0.2">
      <c r="A420" s="192">
        <f t="shared" si="57"/>
        <v>403</v>
      </c>
      <c r="B420" s="225">
        <f t="shared" si="49"/>
        <v>129.98404842920024</v>
      </c>
      <c r="C420" s="193">
        <v>500</v>
      </c>
      <c r="D420" s="212">
        <v>40620</v>
      </c>
      <c r="E420" s="104">
        <v>27110</v>
      </c>
      <c r="F420" s="96">
        <f t="shared" si="50"/>
        <v>3749.9986028324006</v>
      </c>
      <c r="G420" s="104">
        <f t="shared" si="51"/>
        <v>650.64</v>
      </c>
      <c r="H420" s="194">
        <f t="shared" si="52"/>
        <v>1487.4158477573512</v>
      </c>
      <c r="I420" s="104">
        <f t="shared" si="53"/>
        <v>88.012772056648018</v>
      </c>
      <c r="J420" s="96">
        <v>27</v>
      </c>
      <c r="K420" s="98">
        <f t="shared" si="54"/>
        <v>6003.0672226463994</v>
      </c>
      <c r="L420" s="213">
        <f t="shared" si="55"/>
        <v>3.1004</v>
      </c>
      <c r="M420" s="214">
        <f t="shared" si="56"/>
        <v>0.80600000000000005</v>
      </c>
    </row>
    <row r="421" spans="1:13" ht="15" customHeight="1" x14ac:dyDescent="0.2">
      <c r="A421" s="192">
        <f t="shared" si="57"/>
        <v>404</v>
      </c>
      <c r="B421" s="225">
        <f t="shared" si="49"/>
        <v>130.02122316941725</v>
      </c>
      <c r="C421" s="193">
        <v>500</v>
      </c>
      <c r="D421" s="212">
        <v>40620</v>
      </c>
      <c r="E421" s="104">
        <v>27110</v>
      </c>
      <c r="F421" s="96">
        <f t="shared" si="50"/>
        <v>3748.9264299941797</v>
      </c>
      <c r="G421" s="104">
        <f t="shared" si="51"/>
        <v>650.64</v>
      </c>
      <c r="H421" s="194">
        <f t="shared" si="52"/>
        <v>1487.0534533380328</v>
      </c>
      <c r="I421" s="104">
        <f t="shared" si="53"/>
        <v>87.991328599883602</v>
      </c>
      <c r="J421" s="96">
        <v>27</v>
      </c>
      <c r="K421" s="98">
        <f t="shared" ref="K421:K484" si="58">SUM(F421:J421)</f>
        <v>6001.611211932096</v>
      </c>
      <c r="L421" s="213">
        <f t="shared" si="55"/>
        <v>3.1072000000000002</v>
      </c>
      <c r="M421" s="214">
        <f t="shared" si="56"/>
        <v>0.80800000000000005</v>
      </c>
    </row>
    <row r="422" spans="1:13" ht="15" customHeight="1" x14ac:dyDescent="0.2">
      <c r="A422" s="192">
        <f t="shared" si="57"/>
        <v>405</v>
      </c>
      <c r="B422" s="225">
        <f t="shared" si="49"/>
        <v>130.05830600659809</v>
      </c>
      <c r="C422" s="193">
        <v>500</v>
      </c>
      <c r="D422" s="212">
        <v>40620</v>
      </c>
      <c r="E422" s="104">
        <v>27110</v>
      </c>
      <c r="F422" s="96">
        <f t="shared" si="50"/>
        <v>3747.8575184215556</v>
      </c>
      <c r="G422" s="104">
        <f t="shared" si="51"/>
        <v>650.64</v>
      </c>
      <c r="H422" s="194">
        <f t="shared" si="52"/>
        <v>1486.6921612264855</v>
      </c>
      <c r="I422" s="104">
        <f t="shared" si="53"/>
        <v>87.969950368431114</v>
      </c>
      <c r="J422" s="96">
        <v>27</v>
      </c>
      <c r="K422" s="98">
        <f t="shared" si="58"/>
        <v>6000.1596300164729</v>
      </c>
      <c r="L422" s="213">
        <f t="shared" si="55"/>
        <v>3.1139999999999999</v>
      </c>
      <c r="M422" s="214">
        <f t="shared" si="56"/>
        <v>0.81</v>
      </c>
    </row>
    <row r="423" spans="1:13" ht="15" customHeight="1" x14ac:dyDescent="0.2">
      <c r="A423" s="192">
        <f t="shared" si="57"/>
        <v>406</v>
      </c>
      <c r="B423" s="225">
        <f t="shared" si="49"/>
        <v>130.09529739402598</v>
      </c>
      <c r="C423" s="193">
        <v>500</v>
      </c>
      <c r="D423" s="212">
        <v>40620</v>
      </c>
      <c r="E423" s="104">
        <v>27110</v>
      </c>
      <c r="F423" s="96">
        <f t="shared" si="50"/>
        <v>3746.7918500056667</v>
      </c>
      <c r="G423" s="104">
        <f t="shared" si="51"/>
        <v>650.64</v>
      </c>
      <c r="H423" s="194">
        <f t="shared" si="52"/>
        <v>1486.3319653019153</v>
      </c>
      <c r="I423" s="104">
        <f t="shared" si="53"/>
        <v>87.948637000113337</v>
      </c>
      <c r="J423" s="96">
        <v>27</v>
      </c>
      <c r="K423" s="98">
        <f t="shared" si="58"/>
        <v>5998.7124523076955</v>
      </c>
      <c r="L423" s="213">
        <f t="shared" si="55"/>
        <v>3.1208</v>
      </c>
      <c r="M423" s="214">
        <f t="shared" si="56"/>
        <v>0.81200000000000006</v>
      </c>
    </row>
    <row r="424" spans="1:13" ht="15" customHeight="1" x14ac:dyDescent="0.2">
      <c r="A424" s="192">
        <f t="shared" si="57"/>
        <v>407</v>
      </c>
      <c r="B424" s="225">
        <f t="shared" si="49"/>
        <v>130.13219778163892</v>
      </c>
      <c r="C424" s="193">
        <v>500</v>
      </c>
      <c r="D424" s="212">
        <v>40620</v>
      </c>
      <c r="E424" s="104">
        <v>27110</v>
      </c>
      <c r="F424" s="96">
        <f t="shared" si="50"/>
        <v>3745.7294067831049</v>
      </c>
      <c r="G424" s="104">
        <f t="shared" si="51"/>
        <v>650.64</v>
      </c>
      <c r="H424" s="194">
        <f t="shared" si="52"/>
        <v>1485.9728594926892</v>
      </c>
      <c r="I424" s="104">
        <f t="shared" si="53"/>
        <v>87.927388135662099</v>
      </c>
      <c r="J424" s="96">
        <v>27</v>
      </c>
      <c r="K424" s="98">
        <f t="shared" si="58"/>
        <v>5997.269654411456</v>
      </c>
      <c r="L424" s="213">
        <f t="shared" si="55"/>
        <v>3.1276000000000002</v>
      </c>
      <c r="M424" s="214">
        <f t="shared" si="56"/>
        <v>0.81399999999999995</v>
      </c>
    </row>
    <row r="425" spans="1:13" ht="15" customHeight="1" x14ac:dyDescent="0.2">
      <c r="A425" s="192">
        <f t="shared" si="57"/>
        <v>408</v>
      </c>
      <c r="B425" s="225">
        <f t="shared" si="49"/>
        <v>130.1690076160624</v>
      </c>
      <c r="C425" s="193">
        <v>500</v>
      </c>
      <c r="D425" s="212">
        <v>40620</v>
      </c>
      <c r="E425" s="104">
        <v>27110</v>
      </c>
      <c r="F425" s="96">
        <f t="shared" si="50"/>
        <v>3744.6701709343874</v>
      </c>
      <c r="G425" s="104">
        <f t="shared" si="51"/>
        <v>650.64</v>
      </c>
      <c r="H425" s="194">
        <f t="shared" si="52"/>
        <v>1485.6148377758227</v>
      </c>
      <c r="I425" s="104">
        <f t="shared" si="53"/>
        <v>87.906203418687753</v>
      </c>
      <c r="J425" s="96">
        <v>27</v>
      </c>
      <c r="K425" s="98">
        <f t="shared" si="58"/>
        <v>5995.8312121288982</v>
      </c>
      <c r="L425" s="213">
        <f t="shared" si="55"/>
        <v>3.1343999999999999</v>
      </c>
      <c r="M425" s="214">
        <f t="shared" si="56"/>
        <v>0.81599999999999995</v>
      </c>
    </row>
    <row r="426" spans="1:13" ht="15" customHeight="1" x14ac:dyDescent="0.2">
      <c r="A426" s="192">
        <f t="shared" si="57"/>
        <v>409</v>
      </c>
      <c r="B426" s="225">
        <f t="shared" si="49"/>
        <v>130.20572734064203</v>
      </c>
      <c r="C426" s="193">
        <v>500</v>
      </c>
      <c r="D426" s="212">
        <v>40620</v>
      </c>
      <c r="E426" s="104">
        <v>27110</v>
      </c>
      <c r="F426" s="96">
        <f t="shared" si="50"/>
        <v>3743.6141247824507</v>
      </c>
      <c r="G426" s="104">
        <f t="shared" si="51"/>
        <v>650.64</v>
      </c>
      <c r="H426" s="194">
        <f t="shared" si="52"/>
        <v>1485.2578941764684</v>
      </c>
      <c r="I426" s="104">
        <f t="shared" si="53"/>
        <v>87.88508249564903</v>
      </c>
      <c r="J426" s="96">
        <v>27</v>
      </c>
      <c r="K426" s="98">
        <f t="shared" si="58"/>
        <v>5994.3971014545687</v>
      </c>
      <c r="L426" s="213">
        <f t="shared" si="55"/>
        <v>3.1412</v>
      </c>
      <c r="M426" s="214">
        <f t="shared" si="56"/>
        <v>0.81799999999999995</v>
      </c>
    </row>
    <row r="427" spans="1:13" ht="15" customHeight="1" x14ac:dyDescent="0.2">
      <c r="A427" s="195">
        <f t="shared" si="57"/>
        <v>410</v>
      </c>
      <c r="B427" s="225">
        <f t="shared" si="49"/>
        <v>130.24235739547532</v>
      </c>
      <c r="C427" s="193">
        <v>500</v>
      </c>
      <c r="D427" s="212">
        <v>40620</v>
      </c>
      <c r="E427" s="104">
        <v>27110</v>
      </c>
      <c r="F427" s="96">
        <f t="shared" si="50"/>
        <v>3742.5612507911646</v>
      </c>
      <c r="G427" s="104">
        <f t="shared" si="51"/>
        <v>650.64</v>
      </c>
      <c r="H427" s="194">
        <f t="shared" si="52"/>
        <v>1484.9020227674137</v>
      </c>
      <c r="I427" s="104">
        <f t="shared" si="53"/>
        <v>87.864025015823302</v>
      </c>
      <c r="J427" s="96">
        <v>27</v>
      </c>
      <c r="K427" s="98">
        <f t="shared" si="58"/>
        <v>5992.9672985744019</v>
      </c>
      <c r="L427" s="213">
        <f t="shared" si="55"/>
        <v>3.1480000000000001</v>
      </c>
      <c r="M427" s="214">
        <f t="shared" si="56"/>
        <v>0.82</v>
      </c>
    </row>
    <row r="428" spans="1:13" ht="15" customHeight="1" x14ac:dyDescent="0.2">
      <c r="A428" s="192">
        <f t="shared" si="57"/>
        <v>411</v>
      </c>
      <c r="B428" s="225">
        <f t="shared" si="49"/>
        <v>130.2788982174435</v>
      </c>
      <c r="C428" s="193">
        <v>500</v>
      </c>
      <c r="D428" s="212">
        <v>40620</v>
      </c>
      <c r="E428" s="104">
        <v>27110</v>
      </c>
      <c r="F428" s="96">
        <f t="shared" si="50"/>
        <v>3741.5115315638659</v>
      </c>
      <c r="G428" s="104">
        <f t="shared" si="51"/>
        <v>650.64</v>
      </c>
      <c r="H428" s="194">
        <f t="shared" si="52"/>
        <v>1484.5472176685867</v>
      </c>
      <c r="I428" s="104">
        <f t="shared" si="53"/>
        <v>87.84303063127733</v>
      </c>
      <c r="J428" s="96">
        <v>27</v>
      </c>
      <c r="K428" s="98">
        <f t="shared" si="58"/>
        <v>5991.5417798637309</v>
      </c>
      <c r="L428" s="213">
        <f t="shared" si="55"/>
        <v>3.1547999999999998</v>
      </c>
      <c r="M428" s="214">
        <f t="shared" si="56"/>
        <v>0.82199999999999995</v>
      </c>
    </row>
    <row r="429" spans="1:13" ht="15" customHeight="1" x14ac:dyDescent="0.2">
      <c r="A429" s="192">
        <f t="shared" si="57"/>
        <v>412</v>
      </c>
      <c r="B429" s="225">
        <f t="shared" si="49"/>
        <v>130.31535024024291</v>
      </c>
      <c r="C429" s="193">
        <v>500</v>
      </c>
      <c r="D429" s="212">
        <v>40620</v>
      </c>
      <c r="E429" s="104">
        <v>27110</v>
      </c>
      <c r="F429" s="96">
        <f t="shared" si="50"/>
        <v>3740.4649498419017</v>
      </c>
      <c r="G429" s="104">
        <f t="shared" si="51"/>
        <v>650.64</v>
      </c>
      <c r="H429" s="194">
        <f t="shared" si="52"/>
        <v>1484.1934730465625</v>
      </c>
      <c r="I429" s="104">
        <f t="shared" si="53"/>
        <v>87.822098996838037</v>
      </c>
      <c r="J429" s="96">
        <v>27</v>
      </c>
      <c r="K429" s="98">
        <f t="shared" si="58"/>
        <v>5990.120521885302</v>
      </c>
      <c r="L429" s="213">
        <f t="shared" si="55"/>
        <v>3.1616</v>
      </c>
      <c r="M429" s="214">
        <f t="shared" si="56"/>
        <v>0.82399999999999995</v>
      </c>
    </row>
    <row r="430" spans="1:13" ht="15" customHeight="1" x14ac:dyDescent="0.2">
      <c r="A430" s="192">
        <f t="shared" si="57"/>
        <v>413</v>
      </c>
      <c r="B430" s="225">
        <f t="shared" si="49"/>
        <v>130.3517138944155</v>
      </c>
      <c r="C430" s="193">
        <v>500</v>
      </c>
      <c r="D430" s="212">
        <v>40620</v>
      </c>
      <c r="E430" s="104">
        <v>27110</v>
      </c>
      <c r="F430" s="96">
        <f t="shared" si="50"/>
        <v>3739.421488503212</v>
      </c>
      <c r="G430" s="104">
        <f t="shared" si="51"/>
        <v>650.64</v>
      </c>
      <c r="H430" s="194">
        <f t="shared" si="52"/>
        <v>1483.8407831140855</v>
      </c>
      <c r="I430" s="104">
        <f t="shared" si="53"/>
        <v>87.801229770064239</v>
      </c>
      <c r="J430" s="96">
        <v>27</v>
      </c>
      <c r="K430" s="98">
        <f t="shared" si="58"/>
        <v>5988.7035013873619</v>
      </c>
      <c r="L430" s="213">
        <f t="shared" si="55"/>
        <v>3.1684000000000001</v>
      </c>
      <c r="M430" s="214">
        <f t="shared" si="56"/>
        <v>0.82599999999999996</v>
      </c>
    </row>
    <row r="431" spans="1:13" ht="15" customHeight="1" x14ac:dyDescent="0.2">
      <c r="A431" s="192">
        <f t="shared" si="57"/>
        <v>414</v>
      </c>
      <c r="B431" s="225">
        <f t="shared" si="49"/>
        <v>130.38798960737972</v>
      </c>
      <c r="C431" s="193">
        <v>500</v>
      </c>
      <c r="D431" s="212">
        <v>40620</v>
      </c>
      <c r="E431" s="104">
        <v>27110</v>
      </c>
      <c r="F431" s="96">
        <f t="shared" si="50"/>
        <v>3738.381130560907</v>
      </c>
      <c r="G431" s="104">
        <f t="shared" si="51"/>
        <v>650.64</v>
      </c>
      <c r="H431" s="194">
        <f t="shared" si="52"/>
        <v>1483.4891421295865</v>
      </c>
      <c r="I431" s="104">
        <f t="shared" si="53"/>
        <v>87.780422611218142</v>
      </c>
      <c r="J431" s="96">
        <v>27</v>
      </c>
      <c r="K431" s="98">
        <f t="shared" si="58"/>
        <v>5987.2906953017118</v>
      </c>
      <c r="L431" s="213">
        <f t="shared" si="55"/>
        <v>3.1751</v>
      </c>
      <c r="M431" s="214">
        <f t="shared" si="56"/>
        <v>0.82799999999999996</v>
      </c>
    </row>
    <row r="432" spans="1:13" ht="15" customHeight="1" x14ac:dyDescent="0.2">
      <c r="A432" s="192">
        <f t="shared" si="57"/>
        <v>415</v>
      </c>
      <c r="B432" s="225">
        <f t="shared" si="49"/>
        <v>130.42417780346045</v>
      </c>
      <c r="C432" s="193">
        <v>500</v>
      </c>
      <c r="D432" s="212">
        <v>40620</v>
      </c>
      <c r="E432" s="104">
        <v>27110</v>
      </c>
      <c r="F432" s="96">
        <f t="shared" si="50"/>
        <v>3737.3438591618797</v>
      </c>
      <c r="G432" s="104">
        <f t="shared" si="51"/>
        <v>650.64</v>
      </c>
      <c r="H432" s="194">
        <f t="shared" si="52"/>
        <v>1483.1385443967154</v>
      </c>
      <c r="I432" s="104">
        <f t="shared" si="53"/>
        <v>87.759677183237599</v>
      </c>
      <c r="J432" s="96">
        <v>27</v>
      </c>
      <c r="K432" s="98">
        <f t="shared" si="58"/>
        <v>5985.8820807418333</v>
      </c>
      <c r="L432" s="213">
        <f t="shared" si="55"/>
        <v>3.1819000000000002</v>
      </c>
      <c r="M432" s="214">
        <f t="shared" si="56"/>
        <v>0.83</v>
      </c>
    </row>
    <row r="433" spans="1:13" ht="15" customHeight="1" x14ac:dyDescent="0.2">
      <c r="A433" s="192">
        <f t="shared" si="57"/>
        <v>416</v>
      </c>
      <c r="B433" s="225">
        <f t="shared" si="49"/>
        <v>130.46027890391895</v>
      </c>
      <c r="C433" s="193">
        <v>500</v>
      </c>
      <c r="D433" s="212">
        <v>40620</v>
      </c>
      <c r="E433" s="104">
        <v>27110</v>
      </c>
      <c r="F433" s="96">
        <f t="shared" si="50"/>
        <v>3736.3096575854215</v>
      </c>
      <c r="G433" s="104">
        <f t="shared" si="51"/>
        <v>650.64</v>
      </c>
      <c r="H433" s="194">
        <f t="shared" si="52"/>
        <v>1482.7889842638724</v>
      </c>
      <c r="I433" s="104">
        <f t="shared" si="53"/>
        <v>87.738993151708442</v>
      </c>
      <c r="J433" s="96">
        <v>27</v>
      </c>
      <c r="K433" s="98">
        <f t="shared" si="58"/>
        <v>5984.4776350010025</v>
      </c>
      <c r="L433" s="213">
        <f t="shared" si="55"/>
        <v>3.1886999999999999</v>
      </c>
      <c r="M433" s="214">
        <f t="shared" si="56"/>
        <v>0.83199999999999996</v>
      </c>
    </row>
    <row r="434" spans="1:13" ht="15" customHeight="1" x14ac:dyDescent="0.2">
      <c r="A434" s="192">
        <f t="shared" si="57"/>
        <v>417</v>
      </c>
      <c r="B434" s="225">
        <f t="shared" si="49"/>
        <v>130.49629332698203</v>
      </c>
      <c r="C434" s="193">
        <v>500</v>
      </c>
      <c r="D434" s="212">
        <v>40620</v>
      </c>
      <c r="E434" s="104">
        <v>27110</v>
      </c>
      <c r="F434" s="96">
        <f t="shared" si="50"/>
        <v>3735.2785092418762</v>
      </c>
      <c r="G434" s="104">
        <f t="shared" si="51"/>
        <v>650.64</v>
      </c>
      <c r="H434" s="194">
        <f t="shared" si="52"/>
        <v>1482.4404561237541</v>
      </c>
      <c r="I434" s="104">
        <f t="shared" si="53"/>
        <v>87.718370184837539</v>
      </c>
      <c r="J434" s="96">
        <v>27</v>
      </c>
      <c r="K434" s="98">
        <f t="shared" si="58"/>
        <v>5983.077335550468</v>
      </c>
      <c r="L434" s="213">
        <f t="shared" si="55"/>
        <v>3.1955</v>
      </c>
      <c r="M434" s="214">
        <f t="shared" si="56"/>
        <v>0.83399999999999996</v>
      </c>
    </row>
    <row r="435" spans="1:13" ht="15" customHeight="1" x14ac:dyDescent="0.2">
      <c r="A435" s="192">
        <f t="shared" si="57"/>
        <v>418</v>
      </c>
      <c r="B435" s="225">
        <f t="shared" si="49"/>
        <v>130.53222148787134</v>
      </c>
      <c r="C435" s="193">
        <v>500</v>
      </c>
      <c r="D435" s="212">
        <v>40620</v>
      </c>
      <c r="E435" s="104">
        <v>27110</v>
      </c>
      <c r="F435" s="96">
        <f t="shared" si="50"/>
        <v>3734.250397671286</v>
      </c>
      <c r="G435" s="104">
        <f t="shared" si="51"/>
        <v>650.64</v>
      </c>
      <c r="H435" s="194">
        <f t="shared" si="52"/>
        <v>1482.0929544128946</v>
      </c>
      <c r="I435" s="104">
        <f t="shared" si="53"/>
        <v>87.697807953425723</v>
      </c>
      <c r="J435" s="96">
        <v>27</v>
      </c>
      <c r="K435" s="98">
        <f t="shared" si="58"/>
        <v>5981.6811600376068</v>
      </c>
      <c r="L435" s="213">
        <f t="shared" si="55"/>
        <v>3.2023000000000001</v>
      </c>
      <c r="M435" s="214">
        <f t="shared" si="56"/>
        <v>0.83599999999999997</v>
      </c>
    </row>
    <row r="436" spans="1:13" ht="15" customHeight="1" x14ac:dyDescent="0.2">
      <c r="A436" s="192">
        <f t="shared" si="57"/>
        <v>419</v>
      </c>
      <c r="B436" s="225">
        <f t="shared" si="49"/>
        <v>130.56806379883204</v>
      </c>
      <c r="C436" s="193">
        <v>500</v>
      </c>
      <c r="D436" s="212">
        <v>40620</v>
      </c>
      <c r="E436" s="104">
        <v>27110</v>
      </c>
      <c r="F436" s="96">
        <f t="shared" si="50"/>
        <v>3733.2253065420755</v>
      </c>
      <c r="G436" s="104">
        <f t="shared" si="51"/>
        <v>650.64</v>
      </c>
      <c r="H436" s="194">
        <f t="shared" si="52"/>
        <v>1481.7464736112215</v>
      </c>
      <c r="I436" s="104">
        <f t="shared" si="53"/>
        <v>87.677306130841515</v>
      </c>
      <c r="J436" s="96">
        <v>27</v>
      </c>
      <c r="K436" s="98">
        <f t="shared" si="58"/>
        <v>5980.2890862841386</v>
      </c>
      <c r="L436" s="213">
        <f t="shared" si="55"/>
        <v>3.2090999999999998</v>
      </c>
      <c r="M436" s="214">
        <f t="shared" si="56"/>
        <v>0.83799999999999997</v>
      </c>
    </row>
    <row r="437" spans="1:13" ht="15" customHeight="1" x14ac:dyDescent="0.2">
      <c r="A437" s="195">
        <f t="shared" si="57"/>
        <v>420</v>
      </c>
      <c r="B437" s="225">
        <f t="shared" si="49"/>
        <v>130.60382066916122</v>
      </c>
      <c r="C437" s="193">
        <v>500</v>
      </c>
      <c r="D437" s="212">
        <v>40620</v>
      </c>
      <c r="E437" s="104">
        <v>27110</v>
      </c>
      <c r="F437" s="96">
        <f t="shared" si="50"/>
        <v>3732.2032196497339</v>
      </c>
      <c r="G437" s="104">
        <f t="shared" si="51"/>
        <v>650.64</v>
      </c>
      <c r="H437" s="194">
        <f t="shared" si="52"/>
        <v>1481.40100824161</v>
      </c>
      <c r="I437" s="104">
        <f t="shared" si="53"/>
        <v>87.656864392994692</v>
      </c>
      <c r="J437" s="96">
        <v>27</v>
      </c>
      <c r="K437" s="98">
        <f t="shared" si="58"/>
        <v>5978.901092284339</v>
      </c>
      <c r="L437" s="213">
        <f t="shared" si="55"/>
        <v>3.2158000000000002</v>
      </c>
      <c r="M437" s="214">
        <f t="shared" si="56"/>
        <v>0.84</v>
      </c>
    </row>
    <row r="438" spans="1:13" ht="15" customHeight="1" x14ac:dyDescent="0.2">
      <c r="A438" s="192">
        <f t="shared" si="57"/>
        <v>421</v>
      </c>
      <c r="B438" s="225">
        <f t="shared" si="49"/>
        <v>130.63949250523572</v>
      </c>
      <c r="C438" s="193">
        <v>500</v>
      </c>
      <c r="D438" s="212">
        <v>40620</v>
      </c>
      <c r="E438" s="104">
        <v>27110</v>
      </c>
      <c r="F438" s="96">
        <f t="shared" si="50"/>
        <v>3731.1841209155382</v>
      </c>
      <c r="G438" s="104">
        <f t="shared" si="51"/>
        <v>650.64</v>
      </c>
      <c r="H438" s="194">
        <f t="shared" si="52"/>
        <v>1481.0565528694519</v>
      </c>
      <c r="I438" s="104">
        <f t="shared" si="53"/>
        <v>87.636482418310777</v>
      </c>
      <c r="J438" s="96">
        <v>27</v>
      </c>
      <c r="K438" s="98">
        <f t="shared" si="58"/>
        <v>5977.5171562033011</v>
      </c>
      <c r="L438" s="213">
        <f t="shared" si="55"/>
        <v>3.2225999999999999</v>
      </c>
      <c r="M438" s="214">
        <f t="shared" si="56"/>
        <v>0.84199999999999997</v>
      </c>
    </row>
    <row r="439" spans="1:13" ht="15" customHeight="1" x14ac:dyDescent="0.2">
      <c r="A439" s="192">
        <f t="shared" si="57"/>
        <v>422</v>
      </c>
      <c r="B439" s="225">
        <f t="shared" si="49"/>
        <v>130.67507971054016</v>
      </c>
      <c r="C439" s="193">
        <v>500</v>
      </c>
      <c r="D439" s="212">
        <v>40620</v>
      </c>
      <c r="E439" s="104">
        <v>27110</v>
      </c>
      <c r="F439" s="96">
        <f t="shared" si="50"/>
        <v>3730.1679943852632</v>
      </c>
      <c r="G439" s="104">
        <f t="shared" si="51"/>
        <v>650.64</v>
      </c>
      <c r="H439" s="194">
        <f t="shared" si="52"/>
        <v>1480.713102102219</v>
      </c>
      <c r="I439" s="104">
        <f t="shared" si="53"/>
        <v>87.61615988770528</v>
      </c>
      <c r="J439" s="96">
        <v>27</v>
      </c>
      <c r="K439" s="98">
        <f t="shared" si="58"/>
        <v>5976.1372563751875</v>
      </c>
      <c r="L439" s="213">
        <f t="shared" si="55"/>
        <v>3.2294</v>
      </c>
      <c r="M439" s="214">
        <f t="shared" si="56"/>
        <v>0.84399999999999997</v>
      </c>
    </row>
    <row r="440" spans="1:13" ht="15" customHeight="1" x14ac:dyDescent="0.2">
      <c r="A440" s="192">
        <f t="shared" si="57"/>
        <v>423</v>
      </c>
      <c r="B440" s="225">
        <f t="shared" si="49"/>
        <v>130.71058268569416</v>
      </c>
      <c r="C440" s="193">
        <v>500</v>
      </c>
      <c r="D440" s="212">
        <v>40620</v>
      </c>
      <c r="E440" s="104">
        <v>27110</v>
      </c>
      <c r="F440" s="96">
        <f t="shared" si="50"/>
        <v>3729.1548242279296</v>
      </c>
      <c r="G440" s="104">
        <f t="shared" si="51"/>
        <v>650.64</v>
      </c>
      <c r="H440" s="194">
        <f t="shared" si="52"/>
        <v>1480.3706505890402</v>
      </c>
      <c r="I440" s="104">
        <f t="shared" si="53"/>
        <v>87.595896484558594</v>
      </c>
      <c r="J440" s="96">
        <v>27</v>
      </c>
      <c r="K440" s="98">
        <f t="shared" si="58"/>
        <v>5974.7613713015289</v>
      </c>
      <c r="L440" s="213">
        <f t="shared" si="55"/>
        <v>3.2362000000000002</v>
      </c>
      <c r="M440" s="214">
        <f t="shared" si="56"/>
        <v>0.84599999999999997</v>
      </c>
    </row>
    <row r="441" spans="1:13" ht="15" customHeight="1" x14ac:dyDescent="0.2">
      <c r="A441" s="192">
        <f t="shared" si="57"/>
        <v>424</v>
      </c>
      <c r="B441" s="225">
        <f t="shared" si="49"/>
        <v>130.74600182847936</v>
      </c>
      <c r="C441" s="193">
        <v>500</v>
      </c>
      <c r="D441" s="212">
        <v>40620</v>
      </c>
      <c r="E441" s="104">
        <v>27110</v>
      </c>
      <c r="F441" s="96">
        <f t="shared" si="50"/>
        <v>3728.1445947345583</v>
      </c>
      <c r="G441" s="104">
        <f t="shared" si="51"/>
        <v>650.64</v>
      </c>
      <c r="H441" s="194">
        <f t="shared" si="52"/>
        <v>1480.0291930202807</v>
      </c>
      <c r="I441" s="104">
        <f t="shared" si="53"/>
        <v>87.575691894691175</v>
      </c>
      <c r="J441" s="96">
        <v>27</v>
      </c>
      <c r="K441" s="98">
        <f t="shared" si="58"/>
        <v>5973.3894796495306</v>
      </c>
      <c r="L441" s="213">
        <f t="shared" si="55"/>
        <v>3.2429000000000001</v>
      </c>
      <c r="M441" s="214">
        <f t="shared" si="56"/>
        <v>0.84799999999999998</v>
      </c>
    </row>
    <row r="442" spans="1:13" ht="15" customHeight="1" x14ac:dyDescent="0.2">
      <c r="A442" s="192">
        <f t="shared" si="57"/>
        <v>425</v>
      </c>
      <c r="B442" s="225">
        <f t="shared" si="49"/>
        <v>130.78133753386626</v>
      </c>
      <c r="C442" s="193">
        <v>500</v>
      </c>
      <c r="D442" s="212">
        <v>40620</v>
      </c>
      <c r="E442" s="104">
        <v>27110</v>
      </c>
      <c r="F442" s="96">
        <f t="shared" si="50"/>
        <v>3727.1372903169445</v>
      </c>
      <c r="G442" s="104">
        <f t="shared" si="51"/>
        <v>650.64</v>
      </c>
      <c r="H442" s="194">
        <f t="shared" si="52"/>
        <v>1479.688724127127</v>
      </c>
      <c r="I442" s="104">
        <f t="shared" si="53"/>
        <v>87.555545806338884</v>
      </c>
      <c r="J442" s="96">
        <v>27</v>
      </c>
      <c r="K442" s="98">
        <f t="shared" si="58"/>
        <v>5972.0215602504104</v>
      </c>
      <c r="L442" s="213">
        <f t="shared" si="55"/>
        <v>3.2496999999999998</v>
      </c>
      <c r="M442" s="214">
        <f t="shared" si="56"/>
        <v>0.85</v>
      </c>
    </row>
    <row r="443" spans="1:13" ht="15" customHeight="1" x14ac:dyDescent="0.2">
      <c r="A443" s="192">
        <f t="shared" si="57"/>
        <v>426</v>
      </c>
      <c r="B443" s="225">
        <f t="shared" si="49"/>
        <v>130.81659019404054</v>
      </c>
      <c r="C443" s="193">
        <v>500</v>
      </c>
      <c r="D443" s="212">
        <v>40620</v>
      </c>
      <c r="E443" s="104">
        <v>27110</v>
      </c>
      <c r="F443" s="96">
        <f t="shared" si="50"/>
        <v>3726.1328955064428</v>
      </c>
      <c r="G443" s="104">
        <f t="shared" si="51"/>
        <v>650.64</v>
      </c>
      <c r="H443" s="194">
        <f t="shared" si="52"/>
        <v>1479.3492386811777</v>
      </c>
      <c r="I443" s="104">
        <f t="shared" si="53"/>
        <v>87.535457910128869</v>
      </c>
      <c r="J443" s="96">
        <v>27</v>
      </c>
      <c r="K443" s="98">
        <f t="shared" si="58"/>
        <v>5970.6575920977493</v>
      </c>
      <c r="L443" s="213">
        <f t="shared" si="55"/>
        <v>3.2565</v>
      </c>
      <c r="M443" s="214">
        <f t="shared" si="56"/>
        <v>0.85199999999999998</v>
      </c>
    </row>
    <row r="444" spans="1:13" ht="15" customHeight="1" x14ac:dyDescent="0.2">
      <c r="A444" s="192">
        <f t="shared" si="57"/>
        <v>427</v>
      </c>
      <c r="B444" s="225">
        <f t="shared" si="49"/>
        <v>130.85176019842936</v>
      </c>
      <c r="C444" s="193">
        <v>500</v>
      </c>
      <c r="D444" s="212">
        <v>40620</v>
      </c>
      <c r="E444" s="104">
        <v>27110</v>
      </c>
      <c r="F444" s="96">
        <f t="shared" si="50"/>
        <v>3725.1313949527662</v>
      </c>
      <c r="G444" s="104">
        <f t="shared" si="51"/>
        <v>650.64</v>
      </c>
      <c r="H444" s="194">
        <f t="shared" si="52"/>
        <v>1479.0107314940349</v>
      </c>
      <c r="I444" s="104">
        <f t="shared" si="53"/>
        <v>87.515427899055325</v>
      </c>
      <c r="J444" s="96">
        <v>27</v>
      </c>
      <c r="K444" s="98">
        <f t="shared" si="58"/>
        <v>5969.297554345856</v>
      </c>
      <c r="L444" s="213">
        <f t="shared" si="55"/>
        <v>3.2631999999999999</v>
      </c>
      <c r="M444" s="214">
        <f t="shared" si="56"/>
        <v>0.85399999999999998</v>
      </c>
    </row>
    <row r="445" spans="1:13" ht="15" customHeight="1" x14ac:dyDescent="0.2">
      <c r="A445" s="192">
        <f t="shared" si="57"/>
        <v>428</v>
      </c>
      <c r="B445" s="225">
        <f t="shared" si="49"/>
        <v>130.88684793372695</v>
      </c>
      <c r="C445" s="193">
        <v>500</v>
      </c>
      <c r="D445" s="212">
        <v>40620</v>
      </c>
      <c r="E445" s="104">
        <v>27110</v>
      </c>
      <c r="F445" s="96">
        <f t="shared" si="50"/>
        <v>3724.1327734228089</v>
      </c>
      <c r="G445" s="104">
        <f t="shared" si="51"/>
        <v>650.64</v>
      </c>
      <c r="H445" s="194">
        <f t="shared" si="52"/>
        <v>1478.6731974169093</v>
      </c>
      <c r="I445" s="104">
        <f t="shared" si="53"/>
        <v>87.495455468456186</v>
      </c>
      <c r="J445" s="96">
        <v>27</v>
      </c>
      <c r="K445" s="98">
        <f t="shared" si="58"/>
        <v>5967.9414263081753</v>
      </c>
      <c r="L445" s="213">
        <f t="shared" si="55"/>
        <v>3.27</v>
      </c>
      <c r="M445" s="214">
        <f t="shared" si="56"/>
        <v>0.85599999999999998</v>
      </c>
    </row>
    <row r="446" spans="1:13" ht="15" customHeight="1" x14ac:dyDescent="0.2">
      <c r="A446" s="192">
        <f t="shared" si="57"/>
        <v>429</v>
      </c>
      <c r="B446" s="225">
        <f t="shared" si="49"/>
        <v>130.92185378392026</v>
      </c>
      <c r="C446" s="193">
        <v>500</v>
      </c>
      <c r="D446" s="212">
        <v>40620</v>
      </c>
      <c r="E446" s="104">
        <v>27110</v>
      </c>
      <c r="F446" s="96">
        <f t="shared" si="50"/>
        <v>3723.1370157994743</v>
      </c>
      <c r="G446" s="104">
        <f t="shared" si="51"/>
        <v>650.64</v>
      </c>
      <c r="H446" s="194">
        <f t="shared" si="52"/>
        <v>1478.3366313402223</v>
      </c>
      <c r="I446" s="104">
        <f t="shared" si="53"/>
        <v>87.475540315989491</v>
      </c>
      <c r="J446" s="96">
        <v>27</v>
      </c>
      <c r="K446" s="98">
        <f t="shared" si="58"/>
        <v>5966.5891874556864</v>
      </c>
      <c r="L446" s="213">
        <f t="shared" si="55"/>
        <v>3.2768000000000002</v>
      </c>
      <c r="M446" s="214">
        <f t="shared" si="56"/>
        <v>0.85799999999999998</v>
      </c>
    </row>
    <row r="447" spans="1:13" ht="15" customHeight="1" x14ac:dyDescent="0.2">
      <c r="A447" s="195">
        <f t="shared" si="57"/>
        <v>430</v>
      </c>
      <c r="B447" s="225">
        <f t="shared" si="49"/>
        <v>130.95677813031412</v>
      </c>
      <c r="C447" s="193">
        <v>500</v>
      </c>
      <c r="D447" s="212">
        <v>40620</v>
      </c>
      <c r="E447" s="104">
        <v>27110</v>
      </c>
      <c r="F447" s="96">
        <f t="shared" si="50"/>
        <v>3722.1441070805213</v>
      </c>
      <c r="G447" s="104">
        <f t="shared" si="51"/>
        <v>650.64</v>
      </c>
      <c r="H447" s="194">
        <f t="shared" si="52"/>
        <v>1478.0010281932161</v>
      </c>
      <c r="I447" s="104">
        <f t="shared" si="53"/>
        <v>87.455682141610438</v>
      </c>
      <c r="J447" s="96">
        <v>27</v>
      </c>
      <c r="K447" s="98">
        <f t="shared" si="58"/>
        <v>5965.2408174153488</v>
      </c>
      <c r="L447" s="213">
        <f t="shared" si="55"/>
        <v>3.2835000000000001</v>
      </c>
      <c r="M447" s="214">
        <f t="shared" si="56"/>
        <v>0.86</v>
      </c>
    </row>
    <row r="448" spans="1:13" ht="15" customHeight="1" x14ac:dyDescent="0.2">
      <c r="A448" s="192">
        <f t="shared" si="57"/>
        <v>431</v>
      </c>
      <c r="B448" s="225">
        <f t="shared" si="49"/>
        <v>130.9916213515562</v>
      </c>
      <c r="C448" s="193">
        <v>500</v>
      </c>
      <c r="D448" s="212">
        <v>40620</v>
      </c>
      <c r="E448" s="104">
        <v>27110</v>
      </c>
      <c r="F448" s="96">
        <f t="shared" si="50"/>
        <v>3721.1540323774243</v>
      </c>
      <c r="G448" s="104">
        <f t="shared" si="51"/>
        <v>650.64</v>
      </c>
      <c r="H448" s="194">
        <f t="shared" si="52"/>
        <v>1477.6663829435695</v>
      </c>
      <c r="I448" s="104">
        <f t="shared" si="53"/>
        <v>87.435880647548501</v>
      </c>
      <c r="J448" s="96">
        <v>27</v>
      </c>
      <c r="K448" s="98">
        <f t="shared" si="58"/>
        <v>5963.8962959685423</v>
      </c>
      <c r="L448" s="213">
        <f t="shared" si="55"/>
        <v>3.2902999999999998</v>
      </c>
      <c r="M448" s="214">
        <f t="shared" si="56"/>
        <v>0.86199999999999999</v>
      </c>
    </row>
    <row r="449" spans="1:13" ht="15" customHeight="1" x14ac:dyDescent="0.2">
      <c r="A449" s="192">
        <f t="shared" si="57"/>
        <v>432</v>
      </c>
      <c r="B449" s="225">
        <f t="shared" si="49"/>
        <v>131.02638382366166</v>
      </c>
      <c r="C449" s="193">
        <v>500</v>
      </c>
      <c r="D449" s="212">
        <v>40620</v>
      </c>
      <c r="E449" s="104">
        <v>27110</v>
      </c>
      <c r="F449" s="96">
        <f t="shared" si="50"/>
        <v>3720.1667769142432</v>
      </c>
      <c r="G449" s="104">
        <f t="shared" si="51"/>
        <v>650.64</v>
      </c>
      <c r="H449" s="194">
        <f t="shared" si="52"/>
        <v>1477.3326905970141</v>
      </c>
      <c r="I449" s="104">
        <f t="shared" si="53"/>
        <v>87.416135538284877</v>
      </c>
      <c r="J449" s="96">
        <v>27</v>
      </c>
      <c r="K449" s="98">
        <f t="shared" si="58"/>
        <v>5962.5556030495427</v>
      </c>
      <c r="L449" s="213">
        <f t="shared" si="55"/>
        <v>3.2970000000000002</v>
      </c>
      <c r="M449" s="214">
        <f t="shared" si="56"/>
        <v>0.86399999999999999</v>
      </c>
    </row>
    <row r="450" spans="1:13" ht="15" customHeight="1" x14ac:dyDescent="0.2">
      <c r="A450" s="192">
        <f t="shared" si="57"/>
        <v>433</v>
      </c>
      <c r="B450" s="225">
        <f t="shared" si="49"/>
        <v>131.06106592003735</v>
      </c>
      <c r="C450" s="193">
        <v>500</v>
      </c>
      <c r="D450" s="212">
        <v>40620</v>
      </c>
      <c r="E450" s="104">
        <v>27110</v>
      </c>
      <c r="F450" s="96">
        <f t="shared" si="50"/>
        <v>3719.1823260265232</v>
      </c>
      <c r="G450" s="104">
        <f t="shared" si="51"/>
        <v>650.64</v>
      </c>
      <c r="H450" s="194">
        <f t="shared" si="52"/>
        <v>1476.9999461969646</v>
      </c>
      <c r="I450" s="104">
        <f t="shared" si="53"/>
        <v>87.396446520530461</v>
      </c>
      <c r="J450" s="96">
        <v>27</v>
      </c>
      <c r="K450" s="98">
        <f t="shared" si="58"/>
        <v>5961.2187187440186</v>
      </c>
      <c r="L450" s="213">
        <f t="shared" si="55"/>
        <v>3.3037999999999998</v>
      </c>
      <c r="M450" s="214">
        <f t="shared" si="56"/>
        <v>0.86599999999999999</v>
      </c>
    </row>
    <row r="451" spans="1:13" ht="15" customHeight="1" x14ac:dyDescent="0.2">
      <c r="A451" s="192">
        <f t="shared" si="57"/>
        <v>434</v>
      </c>
      <c r="B451" s="225">
        <f t="shared" si="49"/>
        <v>131.09566801150606</v>
      </c>
      <c r="C451" s="193">
        <v>500</v>
      </c>
      <c r="D451" s="212">
        <v>40620</v>
      </c>
      <c r="E451" s="104">
        <v>27110</v>
      </c>
      <c r="F451" s="96">
        <f t="shared" si="50"/>
        <v>3718.2006651601801</v>
      </c>
      <c r="G451" s="104">
        <f t="shared" si="51"/>
        <v>650.64</v>
      </c>
      <c r="H451" s="194">
        <f t="shared" si="52"/>
        <v>1476.6681448241407</v>
      </c>
      <c r="I451" s="104">
        <f t="shared" si="53"/>
        <v>87.376813303203605</v>
      </c>
      <c r="J451" s="96">
        <v>27</v>
      </c>
      <c r="K451" s="98">
        <f t="shared" si="58"/>
        <v>5959.8856232875241</v>
      </c>
      <c r="L451" s="213">
        <f t="shared" si="55"/>
        <v>3.3106</v>
      </c>
      <c r="M451" s="214">
        <f t="shared" si="56"/>
        <v>0.86799999999999999</v>
      </c>
    </row>
    <row r="452" spans="1:13" ht="15" customHeight="1" x14ac:dyDescent="0.2">
      <c r="A452" s="192">
        <f t="shared" si="57"/>
        <v>435</v>
      </c>
      <c r="B452" s="225">
        <f t="shared" si="49"/>
        <v>131.13019046633025</v>
      </c>
      <c r="C452" s="193">
        <v>500</v>
      </c>
      <c r="D452" s="212">
        <v>40620</v>
      </c>
      <c r="E452" s="104">
        <v>27110</v>
      </c>
      <c r="F452" s="96">
        <f t="shared" si="50"/>
        <v>3717.2217798704251</v>
      </c>
      <c r="G452" s="104">
        <f t="shared" si="51"/>
        <v>650.64</v>
      </c>
      <c r="H452" s="194">
        <f t="shared" si="52"/>
        <v>1476.3372815962036</v>
      </c>
      <c r="I452" s="104">
        <f t="shared" si="53"/>
        <v>87.357235597408504</v>
      </c>
      <c r="J452" s="96">
        <v>27</v>
      </c>
      <c r="K452" s="98">
        <f t="shared" si="58"/>
        <v>5958.5562970640376</v>
      </c>
      <c r="L452" s="213">
        <f t="shared" si="55"/>
        <v>3.3172999999999999</v>
      </c>
      <c r="M452" s="214">
        <f t="shared" si="56"/>
        <v>0.87</v>
      </c>
    </row>
    <row r="453" spans="1:13" ht="15" customHeight="1" x14ac:dyDescent="0.2">
      <c r="A453" s="192">
        <f t="shared" si="57"/>
        <v>436</v>
      </c>
      <c r="B453" s="225">
        <f t="shared" si="49"/>
        <v>131.16463365023552</v>
      </c>
      <c r="C453" s="193">
        <v>500</v>
      </c>
      <c r="D453" s="212">
        <v>40620</v>
      </c>
      <c r="E453" s="104">
        <v>27110</v>
      </c>
      <c r="F453" s="96">
        <f t="shared" si="50"/>
        <v>3716.2456558206895</v>
      </c>
      <c r="G453" s="104">
        <f t="shared" si="51"/>
        <v>650.64</v>
      </c>
      <c r="H453" s="194">
        <f t="shared" si="52"/>
        <v>1476.0073516673931</v>
      </c>
      <c r="I453" s="104">
        <f t="shared" si="53"/>
        <v>87.337713116413795</v>
      </c>
      <c r="J453" s="96">
        <v>27</v>
      </c>
      <c r="K453" s="98">
        <f t="shared" si="58"/>
        <v>5957.2307206044961</v>
      </c>
      <c r="L453" s="213">
        <f t="shared" si="55"/>
        <v>3.3241000000000001</v>
      </c>
      <c r="M453" s="214">
        <f t="shared" si="56"/>
        <v>0.872</v>
      </c>
    </row>
    <row r="454" spans="1:13" ht="15" customHeight="1" x14ac:dyDescent="0.2">
      <c r="A454" s="192">
        <f t="shared" si="57"/>
        <v>437</v>
      </c>
      <c r="B454" s="225">
        <f t="shared" si="49"/>
        <v>131.19899792643383</v>
      </c>
      <c r="C454" s="193">
        <v>500</v>
      </c>
      <c r="D454" s="212">
        <v>40620</v>
      </c>
      <c r="E454" s="104">
        <v>27110</v>
      </c>
      <c r="F454" s="96">
        <f t="shared" si="50"/>
        <v>3715.2722787815683</v>
      </c>
      <c r="G454" s="104">
        <f t="shared" si="51"/>
        <v>650.64</v>
      </c>
      <c r="H454" s="194">
        <f t="shared" si="52"/>
        <v>1475.6783502281701</v>
      </c>
      <c r="I454" s="104">
        <f t="shared" si="53"/>
        <v>87.31824557563138</v>
      </c>
      <c r="J454" s="96">
        <v>27</v>
      </c>
      <c r="K454" s="98">
        <f t="shared" si="58"/>
        <v>5955.9088745853705</v>
      </c>
      <c r="L454" s="213">
        <f t="shared" si="55"/>
        <v>3.3308</v>
      </c>
      <c r="M454" s="214">
        <f t="shared" si="56"/>
        <v>0.874</v>
      </c>
    </row>
    <row r="455" spans="1:13" ht="15" customHeight="1" x14ac:dyDescent="0.2">
      <c r="A455" s="192">
        <f t="shared" si="57"/>
        <v>438</v>
      </c>
      <c r="B455" s="225">
        <f t="shared" si="49"/>
        <v>131.23328365564669</v>
      </c>
      <c r="C455" s="193">
        <v>500</v>
      </c>
      <c r="D455" s="212">
        <v>40620</v>
      </c>
      <c r="E455" s="104">
        <v>27110</v>
      </c>
      <c r="F455" s="96">
        <f t="shared" si="50"/>
        <v>3714.3016346297636</v>
      </c>
      <c r="G455" s="104">
        <f t="shared" si="51"/>
        <v>650.64</v>
      </c>
      <c r="H455" s="194">
        <f t="shared" si="52"/>
        <v>1475.35027250486</v>
      </c>
      <c r="I455" s="104">
        <f t="shared" si="53"/>
        <v>87.298832692595283</v>
      </c>
      <c r="J455" s="96">
        <v>27</v>
      </c>
      <c r="K455" s="98">
        <f t="shared" si="58"/>
        <v>5954.5907398272193</v>
      </c>
      <c r="L455" s="213">
        <f t="shared" si="55"/>
        <v>3.3376000000000001</v>
      </c>
      <c r="M455" s="214">
        <f t="shared" si="56"/>
        <v>0.876</v>
      </c>
    </row>
    <row r="456" spans="1:13" ht="15" customHeight="1" x14ac:dyDescent="0.2">
      <c r="A456" s="192">
        <f t="shared" si="57"/>
        <v>439</v>
      </c>
      <c r="B456" s="225">
        <f t="shared" si="49"/>
        <v>131.26749119612757</v>
      </c>
      <c r="C456" s="193">
        <v>500</v>
      </c>
      <c r="D456" s="212">
        <v>40620</v>
      </c>
      <c r="E456" s="104">
        <v>27110</v>
      </c>
      <c r="F456" s="96">
        <f t="shared" si="50"/>
        <v>3713.3337093470682</v>
      </c>
      <c r="G456" s="104">
        <f t="shared" si="51"/>
        <v>650.64</v>
      </c>
      <c r="H456" s="194">
        <f t="shared" si="52"/>
        <v>1475.0231137593089</v>
      </c>
      <c r="I456" s="104">
        <f t="shared" si="53"/>
        <v>87.279474186941371</v>
      </c>
      <c r="J456" s="96">
        <v>27</v>
      </c>
      <c r="K456" s="98">
        <f t="shared" si="58"/>
        <v>5953.2762972933187</v>
      </c>
      <c r="L456" s="213">
        <f t="shared" si="55"/>
        <v>3.3443000000000001</v>
      </c>
      <c r="M456" s="214">
        <f t="shared" si="56"/>
        <v>0.878</v>
      </c>
    </row>
    <row r="457" spans="1:13" ht="15" customHeight="1" x14ac:dyDescent="0.2">
      <c r="A457" s="195">
        <f t="shared" si="57"/>
        <v>440</v>
      </c>
      <c r="B457" s="225">
        <f t="shared" si="49"/>
        <v>131.30162090368458</v>
      </c>
      <c r="C457" s="193">
        <v>500</v>
      </c>
      <c r="D457" s="212">
        <v>40620</v>
      </c>
      <c r="E457" s="104">
        <v>27110</v>
      </c>
      <c r="F457" s="96">
        <f t="shared" si="50"/>
        <v>3712.3684890193272</v>
      </c>
      <c r="G457" s="104">
        <f t="shared" si="51"/>
        <v>650.64</v>
      </c>
      <c r="H457" s="194">
        <f t="shared" si="52"/>
        <v>1474.6968692885325</v>
      </c>
      <c r="I457" s="104">
        <f t="shared" si="53"/>
        <v>87.260169780386548</v>
      </c>
      <c r="J457" s="96">
        <v>27</v>
      </c>
      <c r="K457" s="98">
        <f t="shared" si="58"/>
        <v>5951.9655280882462</v>
      </c>
      <c r="L457" s="213">
        <f t="shared" si="55"/>
        <v>3.3511000000000002</v>
      </c>
      <c r="M457" s="214">
        <f t="shared" si="56"/>
        <v>0.88</v>
      </c>
    </row>
    <row r="458" spans="1:13" ht="15" customHeight="1" x14ac:dyDescent="0.2">
      <c r="A458" s="192">
        <f t="shared" si="57"/>
        <v>441</v>
      </c>
      <c r="B458" s="225">
        <f t="shared" si="49"/>
        <v>131.33567313170269</v>
      </c>
      <c r="C458" s="193">
        <v>500</v>
      </c>
      <c r="D458" s="212">
        <v>40620</v>
      </c>
      <c r="E458" s="104">
        <v>27110</v>
      </c>
      <c r="F458" s="96">
        <f t="shared" si="50"/>
        <v>3711.4059598354352</v>
      </c>
      <c r="G458" s="104">
        <f t="shared" si="51"/>
        <v>650.64</v>
      </c>
      <c r="H458" s="194">
        <f t="shared" si="52"/>
        <v>1474.3715344243772</v>
      </c>
      <c r="I458" s="104">
        <f t="shared" si="53"/>
        <v>87.240919196708717</v>
      </c>
      <c r="J458" s="96">
        <v>27</v>
      </c>
      <c r="K458" s="98">
        <f t="shared" si="58"/>
        <v>5950.6584134565219</v>
      </c>
      <c r="L458" s="213">
        <f t="shared" si="55"/>
        <v>3.3578000000000001</v>
      </c>
      <c r="M458" s="214">
        <f t="shared" si="56"/>
        <v>0.88200000000000001</v>
      </c>
    </row>
    <row r="459" spans="1:13" ht="15" customHeight="1" x14ac:dyDescent="0.2">
      <c r="A459" s="192">
        <f t="shared" si="57"/>
        <v>442</v>
      </c>
      <c r="B459" s="225">
        <f t="shared" si="49"/>
        <v>131.36964823116546</v>
      </c>
      <c r="C459" s="193">
        <v>500</v>
      </c>
      <c r="D459" s="212">
        <v>40620</v>
      </c>
      <c r="E459" s="104">
        <v>27110</v>
      </c>
      <c r="F459" s="96">
        <f t="shared" si="50"/>
        <v>3710.4461080863448</v>
      </c>
      <c r="G459" s="104">
        <f t="shared" si="51"/>
        <v>650.64</v>
      </c>
      <c r="H459" s="194">
        <f t="shared" si="52"/>
        <v>1474.0471045331844</v>
      </c>
      <c r="I459" s="104">
        <f t="shared" si="53"/>
        <v>87.221722161726902</v>
      </c>
      <c r="J459" s="96">
        <v>27</v>
      </c>
      <c r="K459" s="98">
        <f t="shared" si="58"/>
        <v>5949.3549347812559</v>
      </c>
      <c r="L459" s="213">
        <f t="shared" si="55"/>
        <v>3.3645999999999998</v>
      </c>
      <c r="M459" s="214">
        <f t="shared" si="56"/>
        <v>0.88400000000000001</v>
      </c>
    </row>
    <row r="460" spans="1:13" ht="15" customHeight="1" x14ac:dyDescent="0.2">
      <c r="A460" s="192">
        <f t="shared" si="57"/>
        <v>443</v>
      </c>
      <c r="B460" s="225">
        <f t="shared" si="49"/>
        <v>131.40354655067705</v>
      </c>
      <c r="C460" s="193">
        <v>500</v>
      </c>
      <c r="D460" s="212">
        <v>40620</v>
      </c>
      <c r="E460" s="104">
        <v>27110</v>
      </c>
      <c r="F460" s="96">
        <f t="shared" si="50"/>
        <v>3709.488920164069</v>
      </c>
      <c r="G460" s="104">
        <f t="shared" si="51"/>
        <v>650.64</v>
      </c>
      <c r="H460" s="194">
        <f t="shared" si="52"/>
        <v>1473.7235750154553</v>
      </c>
      <c r="I460" s="104">
        <f t="shared" si="53"/>
        <v>87.202578403281393</v>
      </c>
      <c r="J460" s="96">
        <v>27</v>
      </c>
      <c r="K460" s="98">
        <f t="shared" si="58"/>
        <v>5948.0550735828056</v>
      </c>
      <c r="L460" s="213">
        <f t="shared" si="55"/>
        <v>3.3713000000000002</v>
      </c>
      <c r="M460" s="214">
        <f t="shared" si="56"/>
        <v>0.88600000000000001</v>
      </c>
    </row>
    <row r="461" spans="1:13" ht="15" customHeight="1" x14ac:dyDescent="0.2">
      <c r="A461" s="192">
        <f t="shared" si="57"/>
        <v>444</v>
      </c>
      <c r="B461" s="225">
        <f t="shared" si="49"/>
        <v>131.43736843648338</v>
      </c>
      <c r="C461" s="193">
        <v>500</v>
      </c>
      <c r="D461" s="212">
        <v>40620</v>
      </c>
      <c r="E461" s="104">
        <v>27110</v>
      </c>
      <c r="F461" s="96">
        <f t="shared" si="50"/>
        <v>3708.534382560722</v>
      </c>
      <c r="G461" s="104">
        <f t="shared" si="51"/>
        <v>650.64</v>
      </c>
      <c r="H461" s="194">
        <f t="shared" si="52"/>
        <v>1473.4009413055239</v>
      </c>
      <c r="I461" s="104">
        <f t="shared" si="53"/>
        <v>87.183487651214435</v>
      </c>
      <c r="J461" s="96">
        <v>27</v>
      </c>
      <c r="K461" s="98">
        <f t="shared" si="58"/>
        <v>5946.7588115174603</v>
      </c>
      <c r="L461" s="213">
        <f t="shared" si="55"/>
        <v>3.3780000000000001</v>
      </c>
      <c r="M461" s="214">
        <f t="shared" si="56"/>
        <v>0.88800000000000001</v>
      </c>
    </row>
    <row r="462" spans="1:13" ht="15" customHeight="1" x14ac:dyDescent="0.2">
      <c r="A462" s="192">
        <f t="shared" si="57"/>
        <v>445</v>
      </c>
      <c r="B462" s="225">
        <f t="shared" si="49"/>
        <v>131.47111423249362</v>
      </c>
      <c r="C462" s="193">
        <v>500</v>
      </c>
      <c r="D462" s="212">
        <v>40620</v>
      </c>
      <c r="E462" s="104">
        <v>27110</v>
      </c>
      <c r="F462" s="96">
        <f t="shared" si="50"/>
        <v>3707.5824818675433</v>
      </c>
      <c r="G462" s="104">
        <f t="shared" si="51"/>
        <v>650.64</v>
      </c>
      <c r="H462" s="194">
        <f t="shared" si="52"/>
        <v>1473.0791988712294</v>
      </c>
      <c r="I462" s="104">
        <f t="shared" si="53"/>
        <v>87.16444963735087</v>
      </c>
      <c r="J462" s="96">
        <v>27</v>
      </c>
      <c r="K462" s="98">
        <f t="shared" si="58"/>
        <v>5945.4661303761231</v>
      </c>
      <c r="L462" s="213">
        <f t="shared" si="55"/>
        <v>3.3847999999999998</v>
      </c>
      <c r="M462" s="214">
        <f t="shared" si="56"/>
        <v>0.89</v>
      </c>
    </row>
    <row r="463" spans="1:13" ht="15" customHeight="1" x14ac:dyDescent="0.2">
      <c r="A463" s="192">
        <f t="shared" si="57"/>
        <v>446</v>
      </c>
      <c r="B463" s="225">
        <f t="shared" si="49"/>
        <v>131.50478428030095</v>
      </c>
      <c r="C463" s="193">
        <v>500</v>
      </c>
      <c r="D463" s="212">
        <v>40620</v>
      </c>
      <c r="E463" s="104">
        <v>27110</v>
      </c>
      <c r="F463" s="96">
        <f t="shared" si="50"/>
        <v>3706.6332047739584</v>
      </c>
      <c r="G463" s="104">
        <f t="shared" si="51"/>
        <v>650.64</v>
      </c>
      <c r="H463" s="194">
        <f t="shared" si="52"/>
        <v>1472.7583432135978</v>
      </c>
      <c r="I463" s="104">
        <f t="shared" si="53"/>
        <v>87.14546409547917</v>
      </c>
      <c r="J463" s="96">
        <v>27</v>
      </c>
      <c r="K463" s="98">
        <f t="shared" si="58"/>
        <v>5944.1770120830352</v>
      </c>
      <c r="L463" s="213">
        <f t="shared" si="55"/>
        <v>3.3915000000000002</v>
      </c>
      <c r="M463" s="214">
        <f t="shared" si="56"/>
        <v>0.89200000000000002</v>
      </c>
    </row>
    <row r="464" spans="1:13" ht="15" customHeight="1" x14ac:dyDescent="0.2">
      <c r="A464" s="192">
        <f t="shared" si="57"/>
        <v>447</v>
      </c>
      <c r="B464" s="225">
        <f t="shared" si="49"/>
        <v>131.53837891920352</v>
      </c>
      <c r="C464" s="193">
        <v>500</v>
      </c>
      <c r="D464" s="212">
        <v>40620</v>
      </c>
      <c r="E464" s="104">
        <v>27110</v>
      </c>
      <c r="F464" s="96">
        <f t="shared" si="50"/>
        <v>3705.6865380666309</v>
      </c>
      <c r="G464" s="104">
        <f t="shared" si="51"/>
        <v>650.64</v>
      </c>
      <c r="H464" s="194">
        <f t="shared" si="52"/>
        <v>1472.438369866521</v>
      </c>
      <c r="I464" s="104">
        <f t="shared" si="53"/>
        <v>87.126530761332617</v>
      </c>
      <c r="J464" s="96">
        <v>27</v>
      </c>
      <c r="K464" s="98">
        <f t="shared" si="58"/>
        <v>5942.8914386944843</v>
      </c>
      <c r="L464" s="213">
        <f t="shared" si="55"/>
        <v>3.3982000000000001</v>
      </c>
      <c r="M464" s="214">
        <f t="shared" si="56"/>
        <v>0.89400000000000002</v>
      </c>
    </row>
    <row r="465" spans="1:13" ht="15" customHeight="1" x14ac:dyDescent="0.2">
      <c r="A465" s="192">
        <f t="shared" si="57"/>
        <v>448</v>
      </c>
      <c r="B465" s="225">
        <f t="shared" si="49"/>
        <v>131.57189848622477</v>
      </c>
      <c r="C465" s="193">
        <v>500</v>
      </c>
      <c r="D465" s="212">
        <v>40620</v>
      </c>
      <c r="E465" s="104">
        <v>27110</v>
      </c>
      <c r="F465" s="96">
        <f t="shared" si="50"/>
        <v>3704.7424686285399</v>
      </c>
      <c r="G465" s="104">
        <f t="shared" si="51"/>
        <v>650.64</v>
      </c>
      <c r="H465" s="194">
        <f t="shared" si="52"/>
        <v>1472.1192743964464</v>
      </c>
      <c r="I465" s="104">
        <f t="shared" si="53"/>
        <v>87.107649372570791</v>
      </c>
      <c r="J465" s="96">
        <v>27</v>
      </c>
      <c r="K465" s="98">
        <f t="shared" si="58"/>
        <v>5941.6093923975568</v>
      </c>
      <c r="L465" s="213">
        <f t="shared" si="55"/>
        <v>3.4049999999999998</v>
      </c>
      <c r="M465" s="214">
        <f t="shared" si="56"/>
        <v>0.89600000000000002</v>
      </c>
    </row>
    <row r="466" spans="1:13" ht="15" customHeight="1" x14ac:dyDescent="0.2">
      <c r="A466" s="192">
        <f t="shared" si="57"/>
        <v>449</v>
      </c>
      <c r="B466" s="225">
        <f t="shared" si="49"/>
        <v>131.60534331613383</v>
      </c>
      <c r="C466" s="193">
        <v>500</v>
      </c>
      <c r="D466" s="212">
        <v>40620</v>
      </c>
      <c r="E466" s="104">
        <v>27110</v>
      </c>
      <c r="F466" s="96">
        <f t="shared" si="50"/>
        <v>3703.8009834380605</v>
      </c>
      <c r="G466" s="104">
        <f t="shared" si="51"/>
        <v>650.64</v>
      </c>
      <c r="H466" s="194">
        <f t="shared" si="52"/>
        <v>1471.8010524020642</v>
      </c>
      <c r="I466" s="104">
        <f t="shared" si="53"/>
        <v>87.088819668761204</v>
      </c>
      <c r="J466" s="96">
        <v>27</v>
      </c>
      <c r="K466" s="98">
        <f t="shared" si="58"/>
        <v>5940.3308555088861</v>
      </c>
      <c r="L466" s="213">
        <f t="shared" si="55"/>
        <v>3.4117000000000002</v>
      </c>
      <c r="M466" s="214">
        <f t="shared" si="56"/>
        <v>0.89800000000000002</v>
      </c>
    </row>
    <row r="467" spans="1:13" ht="15" customHeight="1" x14ac:dyDescent="0.2">
      <c r="A467" s="195">
        <f t="shared" si="57"/>
        <v>450</v>
      </c>
      <c r="B467" s="225">
        <f t="shared" ref="B467:B530" si="59">15*LN(A467)+40</f>
        <v>131.63871374146549</v>
      </c>
      <c r="C467" s="193">
        <v>500</v>
      </c>
      <c r="D467" s="212">
        <v>40620</v>
      </c>
      <c r="E467" s="104">
        <v>27110</v>
      </c>
      <c r="F467" s="96">
        <f t="shared" ref="F467:F530" si="60">12*(1/B467*D467)</f>
        <v>3702.8620695680579</v>
      </c>
      <c r="G467" s="104">
        <f t="shared" ref="G467:G530" si="61">12*(1/C467*E467)</f>
        <v>650.64</v>
      </c>
      <c r="H467" s="194">
        <f t="shared" ref="H467:H530" si="62">SUM(F467:G467)*33.8%</f>
        <v>1471.4836995140033</v>
      </c>
      <c r="I467" s="104">
        <f t="shared" ref="I467:I530" si="63">SUM(F467:G467)*2%</f>
        <v>87.070041391361158</v>
      </c>
      <c r="J467" s="96">
        <v>27</v>
      </c>
      <c r="K467" s="98">
        <f t="shared" si="58"/>
        <v>5939.0558104734218</v>
      </c>
      <c r="L467" s="213">
        <f t="shared" ref="L467:L530" si="64">ROUND(A467/B467,4)</f>
        <v>3.4184000000000001</v>
      </c>
      <c r="M467" s="214">
        <f t="shared" ref="M467:M530" si="65">ROUND(A467/C467,4)</f>
        <v>0.9</v>
      </c>
    </row>
    <row r="468" spans="1:13" ht="15" customHeight="1" x14ac:dyDescent="0.2">
      <c r="A468" s="192">
        <f t="shared" si="57"/>
        <v>451</v>
      </c>
      <c r="B468" s="225">
        <f t="shared" si="59"/>
        <v>131.67201009254018</v>
      </c>
      <c r="C468" s="193">
        <v>500</v>
      </c>
      <c r="D468" s="212">
        <v>40620</v>
      </c>
      <c r="E468" s="104">
        <v>27110</v>
      </c>
      <c r="F468" s="96">
        <f t="shared" si="60"/>
        <v>3701.9257141849898</v>
      </c>
      <c r="G468" s="104">
        <f t="shared" si="61"/>
        <v>650.64</v>
      </c>
      <c r="H468" s="194">
        <f t="shared" si="62"/>
        <v>1471.1672113945265</v>
      </c>
      <c r="I468" s="104">
        <f t="shared" si="63"/>
        <v>87.051314283699796</v>
      </c>
      <c r="J468" s="96">
        <v>27</v>
      </c>
      <c r="K468" s="98">
        <f t="shared" si="58"/>
        <v>5937.7842398632156</v>
      </c>
      <c r="L468" s="213">
        <f t="shared" si="64"/>
        <v>3.4251999999999998</v>
      </c>
      <c r="M468" s="214">
        <f t="shared" si="65"/>
        <v>0.90200000000000002</v>
      </c>
    </row>
    <row r="469" spans="1:13" ht="15" customHeight="1" x14ac:dyDescent="0.2">
      <c r="A469" s="192">
        <f t="shared" si="57"/>
        <v>452</v>
      </c>
      <c r="B469" s="225">
        <f t="shared" si="59"/>
        <v>131.70523269748347</v>
      </c>
      <c r="C469" s="193">
        <v>500</v>
      </c>
      <c r="D469" s="212">
        <v>40620</v>
      </c>
      <c r="E469" s="104">
        <v>27110</v>
      </c>
      <c r="F469" s="96">
        <f t="shared" si="60"/>
        <v>3700.9919045480237</v>
      </c>
      <c r="G469" s="104">
        <f t="shared" si="61"/>
        <v>650.64</v>
      </c>
      <c r="H469" s="194">
        <f t="shared" si="62"/>
        <v>1470.851583737232</v>
      </c>
      <c r="I469" s="104">
        <f t="shared" si="63"/>
        <v>87.032638090960489</v>
      </c>
      <c r="J469" s="96">
        <v>27</v>
      </c>
      <c r="K469" s="98">
        <f t="shared" si="58"/>
        <v>5936.5161263762157</v>
      </c>
      <c r="L469" s="213">
        <f t="shared" si="64"/>
        <v>3.4319000000000002</v>
      </c>
      <c r="M469" s="214">
        <f t="shared" si="65"/>
        <v>0.90400000000000003</v>
      </c>
    </row>
    <row r="470" spans="1:13" ht="15" customHeight="1" x14ac:dyDescent="0.2">
      <c r="A470" s="192">
        <f t="shared" si="57"/>
        <v>453</v>
      </c>
      <c r="B470" s="225">
        <f t="shared" si="59"/>
        <v>131.73838188224551</v>
      </c>
      <c r="C470" s="193">
        <v>500</v>
      </c>
      <c r="D470" s="212">
        <v>40620</v>
      </c>
      <c r="E470" s="104">
        <v>27110</v>
      </c>
      <c r="F470" s="96">
        <f t="shared" si="60"/>
        <v>3700.0606280081593</v>
      </c>
      <c r="G470" s="104">
        <f t="shared" si="61"/>
        <v>650.64</v>
      </c>
      <c r="H470" s="194">
        <f t="shared" si="62"/>
        <v>1470.5368122667578</v>
      </c>
      <c r="I470" s="104">
        <f t="shared" si="63"/>
        <v>87.014012560163195</v>
      </c>
      <c r="J470" s="96">
        <v>27</v>
      </c>
      <c r="K470" s="98">
        <f t="shared" si="58"/>
        <v>5935.2514528350803</v>
      </c>
      <c r="L470" s="213">
        <f t="shared" si="64"/>
        <v>3.4386000000000001</v>
      </c>
      <c r="M470" s="214">
        <f t="shared" si="65"/>
        <v>0.90600000000000003</v>
      </c>
    </row>
    <row r="471" spans="1:13" ht="15" customHeight="1" x14ac:dyDescent="0.2">
      <c r="A471" s="192">
        <f t="shared" ref="A471:A534" si="66">1+A470</f>
        <v>454</v>
      </c>
      <c r="B471" s="225">
        <f t="shared" si="59"/>
        <v>131.77145797062022</v>
      </c>
      <c r="C471" s="193">
        <v>500</v>
      </c>
      <c r="D471" s="212">
        <v>40620</v>
      </c>
      <c r="E471" s="104">
        <v>27110</v>
      </c>
      <c r="F471" s="96">
        <f t="shared" si="60"/>
        <v>3699.1318720073632</v>
      </c>
      <c r="G471" s="104">
        <f t="shared" si="61"/>
        <v>650.64</v>
      </c>
      <c r="H471" s="194">
        <f t="shared" si="62"/>
        <v>1470.2228927384888</v>
      </c>
      <c r="I471" s="104">
        <f t="shared" si="63"/>
        <v>86.995437440147271</v>
      </c>
      <c r="J471" s="96">
        <v>27</v>
      </c>
      <c r="K471" s="98">
        <f t="shared" si="58"/>
        <v>5933.9902021859998</v>
      </c>
      <c r="L471" s="213">
        <f t="shared" si="64"/>
        <v>3.4453999999999998</v>
      </c>
      <c r="M471" s="214">
        <f t="shared" si="65"/>
        <v>0.90800000000000003</v>
      </c>
    </row>
    <row r="472" spans="1:13" ht="15" customHeight="1" x14ac:dyDescent="0.2">
      <c r="A472" s="192">
        <f t="shared" si="66"/>
        <v>455</v>
      </c>
      <c r="B472" s="225">
        <f t="shared" si="59"/>
        <v>131.80446128426425</v>
      </c>
      <c r="C472" s="193">
        <v>500</v>
      </c>
      <c r="D472" s="212">
        <v>40620</v>
      </c>
      <c r="E472" s="104">
        <v>27110</v>
      </c>
      <c r="F472" s="96">
        <f t="shared" si="60"/>
        <v>3698.2056240777192</v>
      </c>
      <c r="G472" s="104">
        <f t="shared" si="61"/>
        <v>650.64</v>
      </c>
      <c r="H472" s="194">
        <f t="shared" si="62"/>
        <v>1469.9098209382691</v>
      </c>
      <c r="I472" s="104">
        <f t="shared" si="63"/>
        <v>86.976912481554393</v>
      </c>
      <c r="J472" s="96">
        <v>27</v>
      </c>
      <c r="K472" s="98">
        <f t="shared" si="58"/>
        <v>5932.7323574975435</v>
      </c>
      <c r="L472" s="213">
        <f t="shared" si="64"/>
        <v>3.4521000000000002</v>
      </c>
      <c r="M472" s="214">
        <f t="shared" si="65"/>
        <v>0.91</v>
      </c>
    </row>
    <row r="473" spans="1:13" ht="15" customHeight="1" x14ac:dyDescent="0.2">
      <c r="A473" s="192">
        <f t="shared" si="66"/>
        <v>456</v>
      </c>
      <c r="B473" s="225">
        <f t="shared" si="59"/>
        <v>131.8373921427158</v>
      </c>
      <c r="C473" s="193">
        <v>500</v>
      </c>
      <c r="D473" s="212">
        <v>40620</v>
      </c>
      <c r="E473" s="104">
        <v>27110</v>
      </c>
      <c r="F473" s="96">
        <f t="shared" si="60"/>
        <v>3697.2818718405733</v>
      </c>
      <c r="G473" s="104">
        <f t="shared" si="61"/>
        <v>650.64</v>
      </c>
      <c r="H473" s="194">
        <f t="shared" si="62"/>
        <v>1469.5975926821138</v>
      </c>
      <c r="I473" s="104">
        <f t="shared" si="63"/>
        <v>86.958437436811479</v>
      </c>
      <c r="J473" s="96">
        <v>27</v>
      </c>
      <c r="K473" s="98">
        <f t="shared" si="58"/>
        <v>5931.4779019594989</v>
      </c>
      <c r="L473" s="213">
        <f t="shared" si="64"/>
        <v>3.4588000000000001</v>
      </c>
      <c r="M473" s="214">
        <f t="shared" si="65"/>
        <v>0.91200000000000003</v>
      </c>
    </row>
    <row r="474" spans="1:13" ht="15" customHeight="1" x14ac:dyDescent="0.2">
      <c r="A474" s="192">
        <f t="shared" si="66"/>
        <v>457</v>
      </c>
      <c r="B474" s="225">
        <f t="shared" si="59"/>
        <v>131.87025086341308</v>
      </c>
      <c r="C474" s="193">
        <v>500</v>
      </c>
      <c r="D474" s="212">
        <v>40620</v>
      </c>
      <c r="E474" s="104">
        <v>27110</v>
      </c>
      <c r="F474" s="96">
        <f t="shared" si="60"/>
        <v>3696.3606030057113</v>
      </c>
      <c r="G474" s="104">
        <f t="shared" si="61"/>
        <v>650.64</v>
      </c>
      <c r="H474" s="194">
        <f t="shared" si="62"/>
        <v>1469.2862038159303</v>
      </c>
      <c r="I474" s="104">
        <f t="shared" si="63"/>
        <v>86.940012060114228</v>
      </c>
      <c r="J474" s="96">
        <v>27</v>
      </c>
      <c r="K474" s="98">
        <f t="shared" si="58"/>
        <v>5930.2268188817552</v>
      </c>
      <c r="L474" s="213">
        <f t="shared" si="64"/>
        <v>3.4655</v>
      </c>
      <c r="M474" s="214">
        <f t="shared" si="65"/>
        <v>0.91400000000000003</v>
      </c>
    </row>
    <row r="475" spans="1:13" ht="15" customHeight="1" x14ac:dyDescent="0.2">
      <c r="A475" s="192">
        <f t="shared" si="66"/>
        <v>458</v>
      </c>
      <c r="B475" s="225">
        <f t="shared" si="59"/>
        <v>131.90303776171277</v>
      </c>
      <c r="C475" s="193">
        <v>500</v>
      </c>
      <c r="D475" s="212">
        <v>40620</v>
      </c>
      <c r="E475" s="104">
        <v>27110</v>
      </c>
      <c r="F475" s="96">
        <f t="shared" si="60"/>
        <v>3695.4418053705222</v>
      </c>
      <c r="G475" s="104">
        <f t="shared" si="61"/>
        <v>650.64</v>
      </c>
      <c r="H475" s="194">
        <f t="shared" si="62"/>
        <v>1468.9756502152366</v>
      </c>
      <c r="I475" s="104">
        <f t="shared" si="63"/>
        <v>86.92163610741045</v>
      </c>
      <c r="J475" s="96">
        <v>27</v>
      </c>
      <c r="K475" s="98">
        <f t="shared" si="58"/>
        <v>5928.9790916931697</v>
      </c>
      <c r="L475" s="213">
        <f t="shared" si="64"/>
        <v>3.4722</v>
      </c>
      <c r="M475" s="214">
        <f t="shared" si="65"/>
        <v>0.91600000000000004</v>
      </c>
    </row>
    <row r="476" spans="1:13" ht="15" customHeight="1" x14ac:dyDescent="0.2">
      <c r="A476" s="192">
        <f t="shared" si="66"/>
        <v>459</v>
      </c>
      <c r="B476" s="225">
        <f t="shared" si="59"/>
        <v>131.93575315090817</v>
      </c>
      <c r="C476" s="193">
        <v>500</v>
      </c>
      <c r="D476" s="212">
        <v>40620</v>
      </c>
      <c r="E476" s="104">
        <v>27110</v>
      </c>
      <c r="F476" s="96">
        <f t="shared" si="60"/>
        <v>3694.5254668191869</v>
      </c>
      <c r="G476" s="104">
        <f t="shared" si="61"/>
        <v>650.64</v>
      </c>
      <c r="H476" s="194">
        <f t="shared" si="62"/>
        <v>1468.6659277848851</v>
      </c>
      <c r="I476" s="104">
        <f t="shared" si="63"/>
        <v>86.903309336383742</v>
      </c>
      <c r="J476" s="96">
        <v>27</v>
      </c>
      <c r="K476" s="98">
        <f t="shared" si="58"/>
        <v>5927.7347039404558</v>
      </c>
      <c r="L476" s="213">
        <f t="shared" si="64"/>
        <v>3.4790000000000001</v>
      </c>
      <c r="M476" s="214">
        <f t="shared" si="65"/>
        <v>0.91800000000000004</v>
      </c>
    </row>
    <row r="477" spans="1:13" ht="15" customHeight="1" x14ac:dyDescent="0.2">
      <c r="A477" s="195">
        <f t="shared" si="66"/>
        <v>460</v>
      </c>
      <c r="B477" s="225">
        <f t="shared" si="59"/>
        <v>131.9683973422471</v>
      </c>
      <c r="C477" s="193">
        <v>500</v>
      </c>
      <c r="D477" s="212">
        <v>40620</v>
      </c>
      <c r="E477" s="104">
        <v>27110</v>
      </c>
      <c r="F477" s="96">
        <f t="shared" si="60"/>
        <v>3693.6115753218719</v>
      </c>
      <c r="G477" s="104">
        <f t="shared" si="61"/>
        <v>650.64</v>
      </c>
      <c r="H477" s="194">
        <f t="shared" si="62"/>
        <v>1468.3570324587927</v>
      </c>
      <c r="I477" s="104">
        <f t="shared" si="63"/>
        <v>86.885031506437443</v>
      </c>
      <c r="J477" s="96">
        <v>27</v>
      </c>
      <c r="K477" s="98">
        <f t="shared" si="58"/>
        <v>5926.4936392871023</v>
      </c>
      <c r="L477" s="213">
        <f t="shared" si="64"/>
        <v>3.4857</v>
      </c>
      <c r="M477" s="214">
        <f t="shared" si="65"/>
        <v>0.92</v>
      </c>
    </row>
    <row r="478" spans="1:13" ht="15" customHeight="1" x14ac:dyDescent="0.2">
      <c r="A478" s="192">
        <f t="shared" si="66"/>
        <v>461</v>
      </c>
      <c r="B478" s="225">
        <f t="shared" si="59"/>
        <v>132.00097064494975</v>
      </c>
      <c r="C478" s="193">
        <v>500</v>
      </c>
      <c r="D478" s="212">
        <v>40620</v>
      </c>
      <c r="E478" s="104">
        <v>27110</v>
      </c>
      <c r="F478" s="96">
        <f t="shared" si="60"/>
        <v>3692.7001189339294</v>
      </c>
      <c r="G478" s="104">
        <f t="shared" si="61"/>
        <v>650.64</v>
      </c>
      <c r="H478" s="194">
        <f t="shared" si="62"/>
        <v>1468.048960199668</v>
      </c>
      <c r="I478" s="104">
        <f t="shared" si="63"/>
        <v>86.866802378678585</v>
      </c>
      <c r="J478" s="96">
        <v>27</v>
      </c>
      <c r="K478" s="98">
        <f t="shared" si="58"/>
        <v>5925.2558815122757</v>
      </c>
      <c r="L478" s="213">
        <f t="shared" si="64"/>
        <v>3.4923999999999999</v>
      </c>
      <c r="M478" s="214">
        <f t="shared" si="65"/>
        <v>0.92200000000000004</v>
      </c>
    </row>
    <row r="479" spans="1:13" ht="15" customHeight="1" x14ac:dyDescent="0.2">
      <c r="A479" s="192">
        <f t="shared" si="66"/>
        <v>462</v>
      </c>
      <c r="B479" s="225">
        <f t="shared" si="59"/>
        <v>132.03347336622608</v>
      </c>
      <c r="C479" s="193">
        <v>500</v>
      </c>
      <c r="D479" s="212">
        <v>40620</v>
      </c>
      <c r="E479" s="104">
        <v>27110</v>
      </c>
      <c r="F479" s="96">
        <f t="shared" si="60"/>
        <v>3691.7910857951138</v>
      </c>
      <c r="G479" s="104">
        <f t="shared" si="61"/>
        <v>650.64</v>
      </c>
      <c r="H479" s="194">
        <f t="shared" si="62"/>
        <v>1467.7417069987484</v>
      </c>
      <c r="I479" s="104">
        <f t="shared" si="63"/>
        <v>86.848621715902283</v>
      </c>
      <c r="J479" s="96">
        <v>27</v>
      </c>
      <c r="K479" s="98">
        <f t="shared" si="58"/>
        <v>5924.0214145097652</v>
      </c>
      <c r="L479" s="213">
        <f t="shared" si="64"/>
        <v>3.4990999999999999</v>
      </c>
      <c r="M479" s="214">
        <f t="shared" si="65"/>
        <v>0.92400000000000004</v>
      </c>
    </row>
    <row r="480" spans="1:13" ht="15" customHeight="1" x14ac:dyDescent="0.2">
      <c r="A480" s="192">
        <f t="shared" si="66"/>
        <v>463</v>
      </c>
      <c r="B480" s="225">
        <f t="shared" si="59"/>
        <v>132.0659058112935</v>
      </c>
      <c r="C480" s="193">
        <v>500</v>
      </c>
      <c r="D480" s="212">
        <v>40620</v>
      </c>
      <c r="E480" s="104">
        <v>27110</v>
      </c>
      <c r="F480" s="96">
        <f t="shared" si="60"/>
        <v>3690.8844641287956</v>
      </c>
      <c r="G480" s="104">
        <f t="shared" si="61"/>
        <v>650.64</v>
      </c>
      <c r="H480" s="194">
        <f t="shared" si="62"/>
        <v>1467.4352688755328</v>
      </c>
      <c r="I480" s="104">
        <f t="shared" si="63"/>
        <v>86.830489282575911</v>
      </c>
      <c r="J480" s="96">
        <v>27</v>
      </c>
      <c r="K480" s="98">
        <f t="shared" si="58"/>
        <v>5922.7902222869043</v>
      </c>
      <c r="L480" s="213">
        <f t="shared" si="64"/>
        <v>3.5057999999999998</v>
      </c>
      <c r="M480" s="214">
        <f t="shared" si="65"/>
        <v>0.92600000000000005</v>
      </c>
    </row>
    <row r="481" spans="1:13" ht="15" customHeight="1" x14ac:dyDescent="0.2">
      <c r="A481" s="192">
        <f t="shared" si="66"/>
        <v>464</v>
      </c>
      <c r="B481" s="225">
        <f t="shared" si="59"/>
        <v>132.09826828339385</v>
      </c>
      <c r="C481" s="193">
        <v>500</v>
      </c>
      <c r="D481" s="212">
        <v>40620</v>
      </c>
      <c r="E481" s="104">
        <v>27110</v>
      </c>
      <c r="F481" s="96">
        <f t="shared" si="60"/>
        <v>3689.9802422411949</v>
      </c>
      <c r="G481" s="104">
        <f t="shared" si="61"/>
        <v>650.64</v>
      </c>
      <c r="H481" s="194">
        <f t="shared" si="62"/>
        <v>1467.1296418775239</v>
      </c>
      <c r="I481" s="104">
        <f t="shared" si="63"/>
        <v>86.812404844823902</v>
      </c>
      <c r="J481" s="96">
        <v>27</v>
      </c>
      <c r="K481" s="98">
        <f t="shared" si="58"/>
        <v>5921.5622889635424</v>
      </c>
      <c r="L481" s="213">
        <f t="shared" si="64"/>
        <v>3.5125000000000002</v>
      </c>
      <c r="M481" s="214">
        <f t="shared" si="65"/>
        <v>0.92800000000000005</v>
      </c>
    </row>
    <row r="482" spans="1:13" ht="15" customHeight="1" x14ac:dyDescent="0.2">
      <c r="A482" s="192">
        <f t="shared" si="66"/>
        <v>465</v>
      </c>
      <c r="B482" s="225">
        <f t="shared" si="59"/>
        <v>132.13056108381033</v>
      </c>
      <c r="C482" s="193">
        <v>500</v>
      </c>
      <c r="D482" s="212">
        <v>40620</v>
      </c>
      <c r="E482" s="104">
        <v>27110</v>
      </c>
      <c r="F482" s="96">
        <f t="shared" si="60"/>
        <v>3689.0784085206228</v>
      </c>
      <c r="G482" s="104">
        <f t="shared" si="61"/>
        <v>650.64</v>
      </c>
      <c r="H482" s="194">
        <f t="shared" si="62"/>
        <v>1466.8248220799703</v>
      </c>
      <c r="I482" s="104">
        <f t="shared" si="63"/>
        <v>86.794368170412454</v>
      </c>
      <c r="J482" s="96">
        <v>27</v>
      </c>
      <c r="K482" s="98">
        <f t="shared" si="58"/>
        <v>5920.337598771006</v>
      </c>
      <c r="L482" s="213">
        <f t="shared" si="64"/>
        <v>3.5192000000000001</v>
      </c>
      <c r="M482" s="214">
        <f t="shared" si="65"/>
        <v>0.93</v>
      </c>
    </row>
    <row r="483" spans="1:13" ht="15" customHeight="1" x14ac:dyDescent="0.2">
      <c r="A483" s="192">
        <f t="shared" si="66"/>
        <v>466</v>
      </c>
      <c r="B483" s="225">
        <f t="shared" si="59"/>
        <v>132.16278451188469</v>
      </c>
      <c r="C483" s="193">
        <v>500</v>
      </c>
      <c r="D483" s="212">
        <v>40620</v>
      </c>
      <c r="E483" s="104">
        <v>27110</v>
      </c>
      <c r="F483" s="96">
        <f t="shared" si="60"/>
        <v>3688.1789514367192</v>
      </c>
      <c r="G483" s="104">
        <f t="shared" si="61"/>
        <v>650.64</v>
      </c>
      <c r="H483" s="194">
        <f t="shared" si="62"/>
        <v>1466.520805585611</v>
      </c>
      <c r="I483" s="104">
        <f t="shared" si="63"/>
        <v>86.776379028734397</v>
      </c>
      <c r="J483" s="96">
        <v>27</v>
      </c>
      <c r="K483" s="98">
        <f t="shared" si="58"/>
        <v>5919.116136051065</v>
      </c>
      <c r="L483" s="213">
        <f t="shared" si="64"/>
        <v>3.5259999999999998</v>
      </c>
      <c r="M483" s="214">
        <f t="shared" si="65"/>
        <v>0.93200000000000005</v>
      </c>
    </row>
    <row r="484" spans="1:13" ht="15" customHeight="1" x14ac:dyDescent="0.2">
      <c r="A484" s="192">
        <f t="shared" si="66"/>
        <v>467</v>
      </c>
      <c r="B484" s="225">
        <f t="shared" si="59"/>
        <v>132.19493886503346</v>
      </c>
      <c r="C484" s="193">
        <v>500</v>
      </c>
      <c r="D484" s="212">
        <v>40620</v>
      </c>
      <c r="E484" s="104">
        <v>27110</v>
      </c>
      <c r="F484" s="96">
        <f t="shared" si="60"/>
        <v>3687.2818595397189</v>
      </c>
      <c r="G484" s="104">
        <f t="shared" si="61"/>
        <v>650.64</v>
      </c>
      <c r="H484" s="194">
        <f t="shared" si="62"/>
        <v>1466.2175885244249</v>
      </c>
      <c r="I484" s="104">
        <f t="shared" si="63"/>
        <v>86.758437190794382</v>
      </c>
      <c r="J484" s="96">
        <v>27</v>
      </c>
      <c r="K484" s="98">
        <f t="shared" si="58"/>
        <v>5917.897885254938</v>
      </c>
      <c r="L484" s="213">
        <f t="shared" si="64"/>
        <v>3.5327000000000002</v>
      </c>
      <c r="M484" s="214">
        <f t="shared" si="65"/>
        <v>0.93400000000000005</v>
      </c>
    </row>
    <row r="485" spans="1:13" ht="15" customHeight="1" x14ac:dyDescent="0.2">
      <c r="A485" s="192">
        <f t="shared" si="66"/>
        <v>468</v>
      </c>
      <c r="B485" s="225">
        <f t="shared" si="59"/>
        <v>132.22702443876472</v>
      </c>
      <c r="C485" s="193">
        <v>500</v>
      </c>
      <c r="D485" s="212">
        <v>40620</v>
      </c>
      <c r="E485" s="104">
        <v>27110</v>
      </c>
      <c r="F485" s="96">
        <f t="shared" si="60"/>
        <v>3686.3871214597052</v>
      </c>
      <c r="G485" s="104">
        <f t="shared" si="61"/>
        <v>650.64</v>
      </c>
      <c r="H485" s="194">
        <f t="shared" si="62"/>
        <v>1465.9151670533802</v>
      </c>
      <c r="I485" s="104">
        <f t="shared" si="63"/>
        <v>86.740542429194107</v>
      </c>
      <c r="J485" s="96">
        <v>27</v>
      </c>
      <c r="K485" s="98">
        <f t="shared" ref="K485:K548" si="67">SUM(F485:J485)</f>
        <v>5916.682830942279</v>
      </c>
      <c r="L485" s="213">
        <f t="shared" si="64"/>
        <v>3.5394000000000001</v>
      </c>
      <c r="M485" s="214">
        <f t="shared" si="65"/>
        <v>0.93600000000000005</v>
      </c>
    </row>
    <row r="486" spans="1:13" ht="15" customHeight="1" x14ac:dyDescent="0.2">
      <c r="A486" s="192">
        <f t="shared" si="66"/>
        <v>469</v>
      </c>
      <c r="B486" s="225">
        <f t="shared" si="59"/>
        <v>132.2590415266942</v>
      </c>
      <c r="C486" s="193">
        <v>500</v>
      </c>
      <c r="D486" s="212">
        <v>40620</v>
      </c>
      <c r="E486" s="104">
        <v>27110</v>
      </c>
      <c r="F486" s="96">
        <f t="shared" si="60"/>
        <v>3685.4947259058936</v>
      </c>
      <c r="G486" s="104">
        <f t="shared" si="61"/>
        <v>650.64</v>
      </c>
      <c r="H486" s="194">
        <f t="shared" si="62"/>
        <v>1465.613537356192</v>
      </c>
      <c r="I486" s="104">
        <f t="shared" si="63"/>
        <v>86.722694518117876</v>
      </c>
      <c r="J486" s="96">
        <v>27</v>
      </c>
      <c r="K486" s="98">
        <f t="shared" si="67"/>
        <v>5915.4709577802041</v>
      </c>
      <c r="L486" s="213">
        <f t="shared" si="64"/>
        <v>3.5461</v>
      </c>
      <c r="M486" s="214">
        <f t="shared" si="65"/>
        <v>0.93799999999999994</v>
      </c>
    </row>
    <row r="487" spans="1:13" ht="15" customHeight="1" x14ac:dyDescent="0.2">
      <c r="A487" s="195">
        <f t="shared" si="66"/>
        <v>470</v>
      </c>
      <c r="B487" s="225">
        <f t="shared" si="59"/>
        <v>132.29099042056157</v>
      </c>
      <c r="C487" s="193">
        <v>500</v>
      </c>
      <c r="D487" s="212">
        <v>40620</v>
      </c>
      <c r="E487" s="104">
        <v>27110</v>
      </c>
      <c r="F487" s="96">
        <f t="shared" si="60"/>
        <v>3684.6046616658991</v>
      </c>
      <c r="G487" s="104">
        <f t="shared" si="61"/>
        <v>650.64</v>
      </c>
      <c r="H487" s="194">
        <f t="shared" si="62"/>
        <v>1465.3126956430738</v>
      </c>
      <c r="I487" s="104">
        <f t="shared" si="63"/>
        <v>86.704893233317975</v>
      </c>
      <c r="J487" s="96">
        <v>27</v>
      </c>
      <c r="K487" s="98">
        <f t="shared" si="67"/>
        <v>5914.2622505422914</v>
      </c>
      <c r="L487" s="213">
        <f t="shared" si="64"/>
        <v>3.5528</v>
      </c>
      <c r="M487" s="214">
        <f t="shared" si="65"/>
        <v>0.94</v>
      </c>
    </row>
    <row r="488" spans="1:13" ht="15" customHeight="1" x14ac:dyDescent="0.2">
      <c r="A488" s="192">
        <f t="shared" si="66"/>
        <v>471</v>
      </c>
      <c r="B488" s="225">
        <f t="shared" si="59"/>
        <v>132.32287141024625</v>
      </c>
      <c r="C488" s="193">
        <v>500</v>
      </c>
      <c r="D488" s="212">
        <v>40620</v>
      </c>
      <c r="E488" s="104">
        <v>27110</v>
      </c>
      <c r="F488" s="96">
        <f t="shared" si="60"/>
        <v>3683.7169176050375</v>
      </c>
      <c r="G488" s="104">
        <f t="shared" si="61"/>
        <v>650.64</v>
      </c>
      <c r="H488" s="194">
        <f t="shared" si="62"/>
        <v>1465.0126381505027</v>
      </c>
      <c r="I488" s="104">
        <f t="shared" si="63"/>
        <v>86.68713835210076</v>
      </c>
      <c r="J488" s="96">
        <v>27</v>
      </c>
      <c r="K488" s="98">
        <f t="shared" si="67"/>
        <v>5913.0566941076413</v>
      </c>
      <c r="L488" s="213">
        <f t="shared" si="64"/>
        <v>3.5594999999999999</v>
      </c>
      <c r="M488" s="214">
        <f t="shared" si="65"/>
        <v>0.94199999999999995</v>
      </c>
    </row>
    <row r="489" spans="1:13" ht="15" customHeight="1" x14ac:dyDescent="0.2">
      <c r="A489" s="192">
        <f t="shared" si="66"/>
        <v>472</v>
      </c>
      <c r="B489" s="225">
        <f t="shared" si="59"/>
        <v>132.35468478378334</v>
      </c>
      <c r="C489" s="193">
        <v>500</v>
      </c>
      <c r="D489" s="212">
        <v>40620</v>
      </c>
      <c r="E489" s="104">
        <v>27110</v>
      </c>
      <c r="F489" s="96">
        <f t="shared" si="60"/>
        <v>3682.8314826656078</v>
      </c>
      <c r="G489" s="104">
        <f t="shared" si="61"/>
        <v>650.64</v>
      </c>
      <c r="H489" s="194">
        <f t="shared" si="62"/>
        <v>1464.7133611409754</v>
      </c>
      <c r="I489" s="104">
        <f t="shared" si="63"/>
        <v>86.669429653312164</v>
      </c>
      <c r="J489" s="96">
        <v>27</v>
      </c>
      <c r="K489" s="98">
        <f t="shared" si="67"/>
        <v>5911.8542734598959</v>
      </c>
      <c r="L489" s="213">
        <f t="shared" si="64"/>
        <v>3.5661999999999998</v>
      </c>
      <c r="M489" s="214">
        <f t="shared" si="65"/>
        <v>0.94399999999999995</v>
      </c>
    </row>
    <row r="490" spans="1:13" ht="15" customHeight="1" x14ac:dyDescent="0.2">
      <c r="A490" s="192">
        <f t="shared" si="66"/>
        <v>473</v>
      </c>
      <c r="B490" s="225">
        <f t="shared" si="59"/>
        <v>132.386430827379</v>
      </c>
      <c r="C490" s="193">
        <v>500</v>
      </c>
      <c r="D490" s="212">
        <v>40620</v>
      </c>
      <c r="E490" s="104">
        <v>27110</v>
      </c>
      <c r="F490" s="96">
        <f t="shared" si="60"/>
        <v>3681.9483458662135</v>
      </c>
      <c r="G490" s="104">
        <f t="shared" si="61"/>
        <v>650.64</v>
      </c>
      <c r="H490" s="194">
        <f t="shared" si="62"/>
        <v>1464.4148609027802</v>
      </c>
      <c r="I490" s="104">
        <f t="shared" si="63"/>
        <v>86.651766917324281</v>
      </c>
      <c r="J490" s="96">
        <v>27</v>
      </c>
      <c r="K490" s="98">
        <f t="shared" si="67"/>
        <v>5910.654973686318</v>
      </c>
      <c r="L490" s="213">
        <f t="shared" si="64"/>
        <v>3.5729000000000002</v>
      </c>
      <c r="M490" s="214">
        <f t="shared" si="65"/>
        <v>0.94599999999999995</v>
      </c>
    </row>
    <row r="491" spans="1:13" ht="15" customHeight="1" x14ac:dyDescent="0.2">
      <c r="A491" s="192">
        <f t="shared" si="66"/>
        <v>474</v>
      </c>
      <c r="B491" s="225">
        <f t="shared" si="59"/>
        <v>132.41810982542614</v>
      </c>
      <c r="C491" s="193">
        <v>500</v>
      </c>
      <c r="D491" s="212">
        <v>40620</v>
      </c>
      <c r="E491" s="104">
        <v>27110</v>
      </c>
      <c r="F491" s="96">
        <f t="shared" si="60"/>
        <v>3681.0674963010583</v>
      </c>
      <c r="G491" s="104">
        <f t="shared" si="61"/>
        <v>650.64</v>
      </c>
      <c r="H491" s="194">
        <f t="shared" si="62"/>
        <v>1464.1171337497576</v>
      </c>
      <c r="I491" s="104">
        <f t="shared" si="63"/>
        <v>86.634149926021166</v>
      </c>
      <c r="J491" s="96">
        <v>27</v>
      </c>
      <c r="K491" s="98">
        <f t="shared" si="67"/>
        <v>5909.4587799768378</v>
      </c>
      <c r="L491" s="213">
        <f t="shared" si="64"/>
        <v>3.5796000000000001</v>
      </c>
      <c r="M491" s="214">
        <f t="shared" si="65"/>
        <v>0.94799999999999995</v>
      </c>
    </row>
    <row r="492" spans="1:13" ht="15" customHeight="1" x14ac:dyDescent="0.2">
      <c r="A492" s="192">
        <f t="shared" si="66"/>
        <v>475</v>
      </c>
      <c r="B492" s="225">
        <f t="shared" si="59"/>
        <v>132.4497220605196</v>
      </c>
      <c r="C492" s="193">
        <v>500</v>
      </c>
      <c r="D492" s="212">
        <v>40620</v>
      </c>
      <c r="E492" s="104">
        <v>27110</v>
      </c>
      <c r="F492" s="96">
        <f t="shared" si="60"/>
        <v>3680.1889231392761</v>
      </c>
      <c r="G492" s="104">
        <f t="shared" si="61"/>
        <v>650.64</v>
      </c>
      <c r="H492" s="194">
        <f t="shared" si="62"/>
        <v>1463.8201760210752</v>
      </c>
      <c r="I492" s="104">
        <f t="shared" si="63"/>
        <v>86.616578462785526</v>
      </c>
      <c r="J492" s="96">
        <v>27</v>
      </c>
      <c r="K492" s="98">
        <f t="shared" si="67"/>
        <v>5908.265677623137</v>
      </c>
      <c r="L492" s="213">
        <f t="shared" si="64"/>
        <v>3.5863</v>
      </c>
      <c r="M492" s="214">
        <f t="shared" si="65"/>
        <v>0.95</v>
      </c>
    </row>
    <row r="493" spans="1:13" ht="15" customHeight="1" x14ac:dyDescent="0.2">
      <c r="A493" s="192">
        <f t="shared" si="66"/>
        <v>476</v>
      </c>
      <c r="B493" s="225">
        <f t="shared" si="59"/>
        <v>132.48126781347131</v>
      </c>
      <c r="C493" s="193">
        <v>500</v>
      </c>
      <c r="D493" s="212">
        <v>40620</v>
      </c>
      <c r="E493" s="104">
        <v>27110</v>
      </c>
      <c r="F493" s="96">
        <f t="shared" si="60"/>
        <v>3679.3126156242515</v>
      </c>
      <c r="G493" s="104">
        <f t="shared" si="61"/>
        <v>650.64</v>
      </c>
      <c r="H493" s="194">
        <f t="shared" si="62"/>
        <v>1463.523984080997</v>
      </c>
      <c r="I493" s="104">
        <f t="shared" si="63"/>
        <v>86.599052312485043</v>
      </c>
      <c r="J493" s="96">
        <v>27</v>
      </c>
      <c r="K493" s="98">
        <f t="shared" si="67"/>
        <v>5907.0756520177338</v>
      </c>
      <c r="L493" s="213">
        <f t="shared" si="64"/>
        <v>3.593</v>
      </c>
      <c r="M493" s="214">
        <f t="shared" si="65"/>
        <v>0.95199999999999996</v>
      </c>
    </row>
    <row r="494" spans="1:13" ht="15" customHeight="1" x14ac:dyDescent="0.2">
      <c r="A494" s="192">
        <f t="shared" si="66"/>
        <v>477</v>
      </c>
      <c r="B494" s="225">
        <f t="shared" si="59"/>
        <v>132.5127473633251</v>
      </c>
      <c r="C494" s="193">
        <v>500</v>
      </c>
      <c r="D494" s="212">
        <v>40620</v>
      </c>
      <c r="E494" s="104">
        <v>27110</v>
      </c>
      <c r="F494" s="96">
        <f t="shared" si="60"/>
        <v>3678.4385630729621</v>
      </c>
      <c r="G494" s="104">
        <f t="shared" si="61"/>
        <v>650.64</v>
      </c>
      <c r="H494" s="194">
        <f t="shared" si="62"/>
        <v>1463.2285543186611</v>
      </c>
      <c r="I494" s="104">
        <f t="shared" si="63"/>
        <v>86.581571261459246</v>
      </c>
      <c r="J494" s="96">
        <v>27</v>
      </c>
      <c r="K494" s="98">
        <f t="shared" si="67"/>
        <v>5905.8886886530827</v>
      </c>
      <c r="L494" s="213">
        <f t="shared" si="64"/>
        <v>3.5996999999999999</v>
      </c>
      <c r="M494" s="214">
        <f t="shared" si="65"/>
        <v>0.95399999999999996</v>
      </c>
    </row>
    <row r="495" spans="1:13" ht="15" customHeight="1" x14ac:dyDescent="0.2">
      <c r="A495" s="192">
        <f t="shared" si="66"/>
        <v>478</v>
      </c>
      <c r="B495" s="225">
        <f t="shared" si="59"/>
        <v>132.54416098737184</v>
      </c>
      <c r="C495" s="193">
        <v>500</v>
      </c>
      <c r="D495" s="212">
        <v>40620</v>
      </c>
      <c r="E495" s="104">
        <v>27110</v>
      </c>
      <c r="F495" s="96">
        <f t="shared" si="60"/>
        <v>3677.5667548753127</v>
      </c>
      <c r="G495" s="104">
        <f t="shared" si="61"/>
        <v>650.64</v>
      </c>
      <c r="H495" s="194">
        <f t="shared" si="62"/>
        <v>1462.9338831478556</v>
      </c>
      <c r="I495" s="104">
        <f t="shared" si="63"/>
        <v>86.564135097506266</v>
      </c>
      <c r="J495" s="96">
        <v>27</v>
      </c>
      <c r="K495" s="98">
        <f t="shared" si="67"/>
        <v>5904.7047731206749</v>
      </c>
      <c r="L495" s="213">
        <f t="shared" si="64"/>
        <v>3.6063000000000001</v>
      </c>
      <c r="M495" s="214">
        <f t="shared" si="65"/>
        <v>0.95599999999999996</v>
      </c>
    </row>
    <row r="496" spans="1:13" ht="15" customHeight="1" x14ac:dyDescent="0.2">
      <c r="A496" s="192">
        <f t="shared" si="66"/>
        <v>479</v>
      </c>
      <c r="B496" s="225">
        <f t="shared" si="59"/>
        <v>132.57550896116373</v>
      </c>
      <c r="C496" s="193">
        <v>500</v>
      </c>
      <c r="D496" s="212">
        <v>40620</v>
      </c>
      <c r="E496" s="104">
        <v>27110</v>
      </c>
      <c r="F496" s="96">
        <f t="shared" si="60"/>
        <v>3676.6971804934888</v>
      </c>
      <c r="G496" s="104">
        <f t="shared" si="61"/>
        <v>650.64</v>
      </c>
      <c r="H496" s="194">
        <f t="shared" si="62"/>
        <v>1462.639967006799</v>
      </c>
      <c r="I496" s="104">
        <f t="shared" si="63"/>
        <v>86.546743609869779</v>
      </c>
      <c r="J496" s="96">
        <v>27</v>
      </c>
      <c r="K496" s="98">
        <f t="shared" si="67"/>
        <v>5903.5238911101569</v>
      </c>
      <c r="L496" s="213">
        <f t="shared" si="64"/>
        <v>3.613</v>
      </c>
      <c r="M496" s="214">
        <f t="shared" si="65"/>
        <v>0.95799999999999996</v>
      </c>
    </row>
    <row r="497" spans="1:13" ht="15" customHeight="1" x14ac:dyDescent="0.2">
      <c r="A497" s="195">
        <f t="shared" si="66"/>
        <v>480</v>
      </c>
      <c r="B497" s="225">
        <f t="shared" si="59"/>
        <v>132.60679155852904</v>
      </c>
      <c r="C497" s="193">
        <v>500</v>
      </c>
      <c r="D497" s="212">
        <v>40620</v>
      </c>
      <c r="E497" s="104">
        <v>27110</v>
      </c>
      <c r="F497" s="96">
        <f t="shared" si="60"/>
        <v>3675.829829461316</v>
      </c>
      <c r="G497" s="104">
        <f t="shared" si="61"/>
        <v>650.64</v>
      </c>
      <c r="H497" s="194">
        <f t="shared" si="62"/>
        <v>1462.3468023579248</v>
      </c>
      <c r="I497" s="104">
        <f t="shared" si="63"/>
        <v>86.529396589226323</v>
      </c>
      <c r="J497" s="96">
        <v>27</v>
      </c>
      <c r="K497" s="98">
        <f t="shared" si="67"/>
        <v>5902.3460284084676</v>
      </c>
      <c r="L497" s="213">
        <f t="shared" si="64"/>
        <v>3.6196999999999999</v>
      </c>
      <c r="M497" s="214">
        <f t="shared" si="65"/>
        <v>0.96</v>
      </c>
    </row>
    <row r="498" spans="1:13" ht="15" customHeight="1" x14ac:dyDescent="0.2">
      <c r="A498" s="192">
        <f t="shared" si="66"/>
        <v>481</v>
      </c>
      <c r="B498" s="225">
        <f t="shared" si="59"/>
        <v>132.63800905158644</v>
      </c>
      <c r="C498" s="193">
        <v>500</v>
      </c>
      <c r="D498" s="212">
        <v>40620</v>
      </c>
      <c r="E498" s="104">
        <v>27110</v>
      </c>
      <c r="F498" s="96">
        <f t="shared" si="60"/>
        <v>3674.9646913836114</v>
      </c>
      <c r="G498" s="104">
        <f t="shared" si="61"/>
        <v>650.64</v>
      </c>
      <c r="H498" s="194">
        <f t="shared" si="62"/>
        <v>1462.0543856876607</v>
      </c>
      <c r="I498" s="104">
        <f t="shared" si="63"/>
        <v>86.512093827672231</v>
      </c>
      <c r="J498" s="96">
        <v>27</v>
      </c>
      <c r="K498" s="98">
        <f t="shared" si="67"/>
        <v>5901.1711708989442</v>
      </c>
      <c r="L498" s="213">
        <f t="shared" si="64"/>
        <v>3.6263999999999998</v>
      </c>
      <c r="M498" s="214">
        <f t="shared" si="65"/>
        <v>0.96199999999999997</v>
      </c>
    </row>
    <row r="499" spans="1:13" ht="15" customHeight="1" x14ac:dyDescent="0.2">
      <c r="A499" s="192">
        <f t="shared" si="66"/>
        <v>482</v>
      </c>
      <c r="B499" s="225">
        <f t="shared" si="59"/>
        <v>132.669161710759</v>
      </c>
      <c r="C499" s="193">
        <v>500</v>
      </c>
      <c r="D499" s="212">
        <v>40620</v>
      </c>
      <c r="E499" s="104">
        <v>27110</v>
      </c>
      <c r="F499" s="96">
        <f t="shared" si="60"/>
        <v>3674.1017559355723</v>
      </c>
      <c r="G499" s="104">
        <f t="shared" si="61"/>
        <v>650.64</v>
      </c>
      <c r="H499" s="194">
        <f t="shared" si="62"/>
        <v>1461.7627135062235</v>
      </c>
      <c r="I499" s="104">
        <f t="shared" si="63"/>
        <v>86.49483511871145</v>
      </c>
      <c r="J499" s="96">
        <v>27</v>
      </c>
      <c r="K499" s="98">
        <f t="shared" si="67"/>
        <v>5899.999304560507</v>
      </c>
      <c r="L499" s="213">
        <f t="shared" si="64"/>
        <v>3.6331000000000002</v>
      </c>
      <c r="M499" s="214">
        <f t="shared" si="65"/>
        <v>0.96399999999999997</v>
      </c>
    </row>
    <row r="500" spans="1:13" ht="15" customHeight="1" x14ac:dyDescent="0.2">
      <c r="A500" s="192">
        <f t="shared" si="66"/>
        <v>483</v>
      </c>
      <c r="B500" s="225">
        <f t="shared" si="59"/>
        <v>132.7002498047886</v>
      </c>
      <c r="C500" s="193">
        <v>500</v>
      </c>
      <c r="D500" s="212">
        <v>40620</v>
      </c>
      <c r="E500" s="104">
        <v>27110</v>
      </c>
      <c r="F500" s="96">
        <f t="shared" si="60"/>
        <v>3673.2410128621345</v>
      </c>
      <c r="G500" s="104">
        <f t="shared" si="61"/>
        <v>650.64</v>
      </c>
      <c r="H500" s="194">
        <f t="shared" si="62"/>
        <v>1461.4717823474014</v>
      </c>
      <c r="I500" s="104">
        <f t="shared" si="63"/>
        <v>86.477620257242691</v>
      </c>
      <c r="J500" s="96">
        <v>27</v>
      </c>
      <c r="K500" s="98">
        <f t="shared" si="67"/>
        <v>5898.8304154667785</v>
      </c>
      <c r="L500" s="213">
        <f t="shared" si="64"/>
        <v>3.6398000000000001</v>
      </c>
      <c r="M500" s="214">
        <f t="shared" si="65"/>
        <v>0.96599999999999997</v>
      </c>
    </row>
    <row r="501" spans="1:13" ht="15" customHeight="1" x14ac:dyDescent="0.2">
      <c r="A501" s="192">
        <f t="shared" si="66"/>
        <v>484</v>
      </c>
      <c r="B501" s="225">
        <f t="shared" si="59"/>
        <v>132.73127360074949</v>
      </c>
      <c r="C501" s="193">
        <v>500</v>
      </c>
      <c r="D501" s="212">
        <v>40620</v>
      </c>
      <c r="E501" s="104">
        <v>27110</v>
      </c>
      <c r="F501" s="96">
        <f t="shared" si="60"/>
        <v>3672.382451977373</v>
      </c>
      <c r="G501" s="104">
        <f t="shared" si="61"/>
        <v>650.64</v>
      </c>
      <c r="H501" s="194">
        <f t="shared" si="62"/>
        <v>1461.181588768352</v>
      </c>
      <c r="I501" s="104">
        <f t="shared" si="63"/>
        <v>86.460449039547456</v>
      </c>
      <c r="J501" s="96">
        <v>27</v>
      </c>
      <c r="K501" s="98">
        <f t="shared" si="67"/>
        <v>5897.6644897852721</v>
      </c>
      <c r="L501" s="213">
        <f t="shared" si="64"/>
        <v>3.6465000000000001</v>
      </c>
      <c r="M501" s="214">
        <f t="shared" si="65"/>
        <v>0.96799999999999997</v>
      </c>
    </row>
    <row r="502" spans="1:13" ht="15" customHeight="1" x14ac:dyDescent="0.2">
      <c r="A502" s="192">
        <f t="shared" si="66"/>
        <v>485</v>
      </c>
      <c r="B502" s="225">
        <f t="shared" si="59"/>
        <v>132.76223336406224</v>
      </c>
      <c r="C502" s="193">
        <v>500</v>
      </c>
      <c r="D502" s="212">
        <v>40620</v>
      </c>
      <c r="E502" s="104">
        <v>27110</v>
      </c>
      <c r="F502" s="96">
        <f t="shared" si="60"/>
        <v>3671.5260631638821</v>
      </c>
      <c r="G502" s="104">
        <f t="shared" si="61"/>
        <v>650.64</v>
      </c>
      <c r="H502" s="194">
        <f t="shared" si="62"/>
        <v>1460.892129349392</v>
      </c>
      <c r="I502" s="104">
        <f t="shared" si="63"/>
        <v>86.443321263277653</v>
      </c>
      <c r="J502" s="96">
        <v>27</v>
      </c>
      <c r="K502" s="98">
        <f t="shared" si="67"/>
        <v>5896.5015137765522</v>
      </c>
      <c r="L502" s="213">
        <f t="shared" si="64"/>
        <v>3.6530999999999998</v>
      </c>
      <c r="M502" s="214">
        <f t="shared" si="65"/>
        <v>0.97</v>
      </c>
    </row>
    <row r="503" spans="1:13" ht="15" customHeight="1" x14ac:dyDescent="0.2">
      <c r="A503" s="192">
        <f t="shared" si="66"/>
        <v>486</v>
      </c>
      <c r="B503" s="225">
        <f t="shared" si="59"/>
        <v>132.7931293585074</v>
      </c>
      <c r="C503" s="193">
        <v>500</v>
      </c>
      <c r="D503" s="212">
        <v>40620</v>
      </c>
      <c r="E503" s="104">
        <v>27110</v>
      </c>
      <c r="F503" s="96">
        <f t="shared" si="60"/>
        <v>3670.6718363721739</v>
      </c>
      <c r="G503" s="104">
        <f t="shared" si="61"/>
        <v>650.64</v>
      </c>
      <c r="H503" s="194">
        <f t="shared" si="62"/>
        <v>1460.6034006937948</v>
      </c>
      <c r="I503" s="104">
        <f t="shared" si="63"/>
        <v>86.426236727443481</v>
      </c>
      <c r="J503" s="96">
        <v>27</v>
      </c>
      <c r="K503" s="98">
        <f t="shared" si="67"/>
        <v>5895.3414737934118</v>
      </c>
      <c r="L503" s="213">
        <f t="shared" si="64"/>
        <v>3.6598000000000002</v>
      </c>
      <c r="M503" s="214">
        <f t="shared" si="65"/>
        <v>0.97199999999999998</v>
      </c>
    </row>
    <row r="504" spans="1:13" ht="15" customHeight="1" x14ac:dyDescent="0.2">
      <c r="A504" s="192">
        <f t="shared" si="66"/>
        <v>487</v>
      </c>
      <c r="B504" s="225">
        <f t="shared" si="59"/>
        <v>132.82396184623883</v>
      </c>
      <c r="C504" s="193">
        <v>500</v>
      </c>
      <c r="D504" s="212">
        <v>40620</v>
      </c>
      <c r="E504" s="104">
        <v>27110</v>
      </c>
      <c r="F504" s="96">
        <f t="shared" si="60"/>
        <v>3669.8197616200891</v>
      </c>
      <c r="G504" s="104">
        <f t="shared" si="61"/>
        <v>650.64</v>
      </c>
      <c r="H504" s="194">
        <f t="shared" si="62"/>
        <v>1460.3153994275899</v>
      </c>
      <c r="I504" s="104">
        <f t="shared" si="63"/>
        <v>86.409195232401785</v>
      </c>
      <c r="J504" s="96">
        <v>27</v>
      </c>
      <c r="K504" s="98">
        <f t="shared" si="67"/>
        <v>5894.1843562800805</v>
      </c>
      <c r="L504" s="213">
        <f t="shared" si="64"/>
        <v>3.6665000000000001</v>
      </c>
      <c r="M504" s="214">
        <f t="shared" si="65"/>
        <v>0.97399999999999998</v>
      </c>
    </row>
    <row r="505" spans="1:13" ht="15" customHeight="1" x14ac:dyDescent="0.2">
      <c r="A505" s="192">
        <f t="shared" si="66"/>
        <v>488</v>
      </c>
      <c r="B505" s="225">
        <f t="shared" si="59"/>
        <v>132.85473108779723</v>
      </c>
      <c r="C505" s="193">
        <v>500</v>
      </c>
      <c r="D505" s="212">
        <v>40620</v>
      </c>
      <c r="E505" s="104">
        <v>27110</v>
      </c>
      <c r="F505" s="96">
        <f t="shared" si="60"/>
        <v>3668.9698289921989</v>
      </c>
      <c r="G505" s="104">
        <f t="shared" si="61"/>
        <v>650.64</v>
      </c>
      <c r="H505" s="194">
        <f t="shared" si="62"/>
        <v>1460.0281221993632</v>
      </c>
      <c r="I505" s="104">
        <f t="shared" si="63"/>
        <v>86.392196579843983</v>
      </c>
      <c r="J505" s="96">
        <v>27</v>
      </c>
      <c r="K505" s="98">
        <f t="shared" si="67"/>
        <v>5893.0301477714056</v>
      </c>
      <c r="L505" s="213">
        <f t="shared" si="64"/>
        <v>3.6732</v>
      </c>
      <c r="M505" s="214">
        <f t="shared" si="65"/>
        <v>0.97599999999999998</v>
      </c>
    </row>
    <row r="506" spans="1:13" ht="15" customHeight="1" x14ac:dyDescent="0.2">
      <c r="A506" s="192">
        <f t="shared" si="66"/>
        <v>489</v>
      </c>
      <c r="B506" s="225">
        <f t="shared" si="59"/>
        <v>132.88543734212308</v>
      </c>
      <c r="C506" s="193">
        <v>500</v>
      </c>
      <c r="D506" s="212">
        <v>40620</v>
      </c>
      <c r="E506" s="104">
        <v>27110</v>
      </c>
      <c r="F506" s="96">
        <f t="shared" si="60"/>
        <v>3668.1220286392318</v>
      </c>
      <c r="G506" s="104">
        <f t="shared" si="61"/>
        <v>650.64</v>
      </c>
      <c r="H506" s="194">
        <f t="shared" si="62"/>
        <v>1459.7415656800604</v>
      </c>
      <c r="I506" s="104">
        <f t="shared" si="63"/>
        <v>86.375240572784648</v>
      </c>
      <c r="J506" s="96">
        <v>27</v>
      </c>
      <c r="K506" s="98">
        <f t="shared" si="67"/>
        <v>5891.8788348920771</v>
      </c>
      <c r="L506" s="213">
        <f t="shared" si="64"/>
        <v>3.6798999999999999</v>
      </c>
      <c r="M506" s="214">
        <f t="shared" si="65"/>
        <v>0.97799999999999998</v>
      </c>
    </row>
    <row r="507" spans="1:13" ht="15" customHeight="1" x14ac:dyDescent="0.2">
      <c r="A507" s="195">
        <f t="shared" si="66"/>
        <v>490</v>
      </c>
      <c r="B507" s="225">
        <f t="shared" si="59"/>
        <v>132.9160808665701</v>
      </c>
      <c r="C507" s="193">
        <v>500</v>
      </c>
      <c r="D507" s="212">
        <v>40620</v>
      </c>
      <c r="E507" s="104">
        <v>27110</v>
      </c>
      <c r="F507" s="96">
        <f t="shared" si="60"/>
        <v>3667.2763507774825</v>
      </c>
      <c r="G507" s="104">
        <f t="shared" si="61"/>
        <v>650.64</v>
      </c>
      <c r="H507" s="194">
        <f t="shared" si="62"/>
        <v>1459.4557265627891</v>
      </c>
      <c r="I507" s="104">
        <f t="shared" si="63"/>
        <v>86.358327015549662</v>
      </c>
      <c r="J507" s="96">
        <v>27</v>
      </c>
      <c r="K507" s="98">
        <f t="shared" si="67"/>
        <v>5890.7304043558215</v>
      </c>
      <c r="L507" s="213">
        <f t="shared" si="64"/>
        <v>3.6865000000000001</v>
      </c>
      <c r="M507" s="214">
        <f t="shared" si="65"/>
        <v>0.98</v>
      </c>
    </row>
    <row r="508" spans="1:13" ht="15" customHeight="1" x14ac:dyDescent="0.2">
      <c r="A508" s="192">
        <f t="shared" si="66"/>
        <v>491</v>
      </c>
      <c r="B508" s="225">
        <f t="shared" si="59"/>
        <v>132.9466619169178</v>
      </c>
      <c r="C508" s="193">
        <v>500</v>
      </c>
      <c r="D508" s="212">
        <v>40620</v>
      </c>
      <c r="E508" s="104">
        <v>27110</v>
      </c>
      <c r="F508" s="96">
        <f t="shared" si="60"/>
        <v>3666.4327856882578</v>
      </c>
      <c r="G508" s="104">
        <f t="shared" si="61"/>
        <v>650.64</v>
      </c>
      <c r="H508" s="194">
        <f t="shared" si="62"/>
        <v>1459.170601562631</v>
      </c>
      <c r="I508" s="104">
        <f t="shared" si="63"/>
        <v>86.341455713765157</v>
      </c>
      <c r="J508" s="96">
        <v>27</v>
      </c>
      <c r="K508" s="98">
        <f t="shared" si="67"/>
        <v>5889.584842964653</v>
      </c>
      <c r="L508" s="213">
        <f t="shared" si="64"/>
        <v>3.6932</v>
      </c>
      <c r="M508" s="214">
        <f t="shared" si="65"/>
        <v>0.98199999999999998</v>
      </c>
    </row>
    <row r="509" spans="1:13" ht="15" customHeight="1" x14ac:dyDescent="0.2">
      <c r="A509" s="192">
        <f t="shared" si="66"/>
        <v>492</v>
      </c>
      <c r="B509" s="225">
        <f t="shared" si="59"/>
        <v>132.97718074738464</v>
      </c>
      <c r="C509" s="193">
        <v>500</v>
      </c>
      <c r="D509" s="212">
        <v>40620</v>
      </c>
      <c r="E509" s="104">
        <v>27110</v>
      </c>
      <c r="F509" s="96">
        <f t="shared" si="60"/>
        <v>3665.5913237172981</v>
      </c>
      <c r="G509" s="104">
        <f t="shared" si="61"/>
        <v>650.64</v>
      </c>
      <c r="H509" s="194">
        <f t="shared" si="62"/>
        <v>1458.8861874164468</v>
      </c>
      <c r="I509" s="104">
        <f t="shared" si="63"/>
        <v>86.324626474345976</v>
      </c>
      <c r="J509" s="96">
        <v>27</v>
      </c>
      <c r="K509" s="98">
        <f t="shared" si="67"/>
        <v>5888.4421376080909</v>
      </c>
      <c r="L509" s="213">
        <f t="shared" si="64"/>
        <v>3.6999</v>
      </c>
      <c r="M509" s="214">
        <f t="shared" si="65"/>
        <v>0.98399999999999999</v>
      </c>
    </row>
    <row r="510" spans="1:13" ht="15" customHeight="1" x14ac:dyDescent="0.2">
      <c r="A510" s="192">
        <f t="shared" si="66"/>
        <v>493</v>
      </c>
      <c r="B510" s="225">
        <f t="shared" si="59"/>
        <v>133.00763761064036</v>
      </c>
      <c r="C510" s="193">
        <v>500</v>
      </c>
      <c r="D510" s="212">
        <v>40620</v>
      </c>
      <c r="E510" s="104">
        <v>27110</v>
      </c>
      <c r="F510" s="96">
        <f t="shared" si="60"/>
        <v>3664.751955274226</v>
      </c>
      <c r="G510" s="104">
        <f t="shared" si="61"/>
        <v>650.64</v>
      </c>
      <c r="H510" s="194">
        <f t="shared" si="62"/>
        <v>1458.6024808826883</v>
      </c>
      <c r="I510" s="104">
        <f t="shared" si="63"/>
        <v>86.307839105484533</v>
      </c>
      <c r="J510" s="96">
        <v>27</v>
      </c>
      <c r="K510" s="98">
        <f t="shared" si="67"/>
        <v>5887.3022752623983</v>
      </c>
      <c r="L510" s="213">
        <f t="shared" si="64"/>
        <v>3.7065999999999999</v>
      </c>
      <c r="M510" s="214">
        <f t="shared" si="65"/>
        <v>0.98599999999999999</v>
      </c>
    </row>
    <row r="511" spans="1:13" ht="15" customHeight="1" x14ac:dyDescent="0.2">
      <c r="A511" s="192">
        <f t="shared" si="66"/>
        <v>494</v>
      </c>
      <c r="B511" s="225">
        <f t="shared" si="59"/>
        <v>133.03803275781883</v>
      </c>
      <c r="C511" s="193">
        <v>500</v>
      </c>
      <c r="D511" s="212">
        <v>40620</v>
      </c>
      <c r="E511" s="104">
        <v>27110</v>
      </c>
      <c r="F511" s="96">
        <f t="shared" si="60"/>
        <v>3663.9146708319959</v>
      </c>
      <c r="G511" s="104">
        <f t="shared" si="61"/>
        <v>650.64</v>
      </c>
      <c r="H511" s="194">
        <f t="shared" si="62"/>
        <v>1458.3194787412147</v>
      </c>
      <c r="I511" s="104">
        <f t="shared" si="63"/>
        <v>86.291093416639924</v>
      </c>
      <c r="J511" s="96">
        <v>27</v>
      </c>
      <c r="K511" s="98">
        <f t="shared" si="67"/>
        <v>5886.1652429898513</v>
      </c>
      <c r="L511" s="213">
        <f t="shared" si="64"/>
        <v>3.7132000000000001</v>
      </c>
      <c r="M511" s="214">
        <f t="shared" si="65"/>
        <v>0.98799999999999999</v>
      </c>
    </row>
    <row r="512" spans="1:13" ht="15" customHeight="1" x14ac:dyDescent="0.2">
      <c r="A512" s="192">
        <f t="shared" si="66"/>
        <v>495</v>
      </c>
      <c r="B512" s="225">
        <f t="shared" si="59"/>
        <v>133.06836643853035</v>
      </c>
      <c r="C512" s="193">
        <v>500</v>
      </c>
      <c r="D512" s="212">
        <v>40620</v>
      </c>
      <c r="E512" s="104">
        <v>27110</v>
      </c>
      <c r="F512" s="96">
        <f t="shared" si="60"/>
        <v>3663.0794609263367</v>
      </c>
      <c r="G512" s="104">
        <f t="shared" si="61"/>
        <v>650.64</v>
      </c>
      <c r="H512" s="194">
        <f t="shared" si="62"/>
        <v>1458.0371777931018</v>
      </c>
      <c r="I512" s="104">
        <f t="shared" si="63"/>
        <v>86.274389218526736</v>
      </c>
      <c r="J512" s="96">
        <v>27</v>
      </c>
      <c r="K512" s="98">
        <f t="shared" si="67"/>
        <v>5885.0310279379655</v>
      </c>
      <c r="L512" s="213">
        <f t="shared" si="64"/>
        <v>3.7199</v>
      </c>
      <c r="M512" s="214">
        <f t="shared" si="65"/>
        <v>0.99</v>
      </c>
    </row>
    <row r="513" spans="1:13" ht="15" customHeight="1" x14ac:dyDescent="0.2">
      <c r="A513" s="192">
        <f t="shared" si="66"/>
        <v>496</v>
      </c>
      <c r="B513" s="225">
        <f t="shared" si="59"/>
        <v>133.09863890087394</v>
      </c>
      <c r="C513" s="193">
        <v>500</v>
      </c>
      <c r="D513" s="212">
        <v>40620</v>
      </c>
      <c r="E513" s="104">
        <v>27110</v>
      </c>
      <c r="F513" s="96">
        <f t="shared" si="60"/>
        <v>3662.2463161552241</v>
      </c>
      <c r="G513" s="104">
        <f t="shared" si="61"/>
        <v>650.64</v>
      </c>
      <c r="H513" s="194">
        <f t="shared" si="62"/>
        <v>1457.7555748604657</v>
      </c>
      <c r="I513" s="104">
        <f t="shared" si="63"/>
        <v>86.257726323104492</v>
      </c>
      <c r="J513" s="96">
        <v>27</v>
      </c>
      <c r="K513" s="98">
        <f t="shared" si="67"/>
        <v>5883.8996173387941</v>
      </c>
      <c r="L513" s="213">
        <f t="shared" si="64"/>
        <v>3.7265999999999999</v>
      </c>
      <c r="M513" s="214">
        <f t="shared" si="65"/>
        <v>0.99199999999999999</v>
      </c>
    </row>
    <row r="514" spans="1:13" ht="15" customHeight="1" x14ac:dyDescent="0.2">
      <c r="A514" s="192">
        <f t="shared" si="66"/>
        <v>497</v>
      </c>
      <c r="B514" s="225">
        <f t="shared" si="59"/>
        <v>133.12885039144942</v>
      </c>
      <c r="C514" s="193">
        <v>500</v>
      </c>
      <c r="D514" s="212">
        <v>40620</v>
      </c>
      <c r="E514" s="104">
        <v>27110</v>
      </c>
      <c r="F514" s="96">
        <f t="shared" si="60"/>
        <v>3661.41522717834</v>
      </c>
      <c r="G514" s="104">
        <f t="shared" si="61"/>
        <v>650.64</v>
      </c>
      <c r="H514" s="194">
        <f t="shared" si="62"/>
        <v>1457.4746667862787</v>
      </c>
      <c r="I514" s="104">
        <f t="shared" si="63"/>
        <v>86.241104543566806</v>
      </c>
      <c r="J514" s="96">
        <v>27</v>
      </c>
      <c r="K514" s="98">
        <f t="shared" si="67"/>
        <v>5882.7709985081847</v>
      </c>
      <c r="L514" s="213">
        <f t="shared" si="64"/>
        <v>3.7332000000000001</v>
      </c>
      <c r="M514" s="214">
        <f t="shared" si="65"/>
        <v>0.99399999999999999</v>
      </c>
    </row>
    <row r="515" spans="1:13" ht="15" customHeight="1" x14ac:dyDescent="0.2">
      <c r="A515" s="192">
        <f t="shared" si="66"/>
        <v>498</v>
      </c>
      <c r="B515" s="225">
        <f t="shared" si="59"/>
        <v>133.15900115536979</v>
      </c>
      <c r="C515" s="193">
        <v>500</v>
      </c>
      <c r="D515" s="212">
        <v>40620</v>
      </c>
      <c r="E515" s="104">
        <v>27110</v>
      </c>
      <c r="F515" s="96">
        <f t="shared" si="60"/>
        <v>3660.5861847165361</v>
      </c>
      <c r="G515" s="104">
        <f t="shared" si="61"/>
        <v>650.64</v>
      </c>
      <c r="H515" s="194">
        <f t="shared" si="62"/>
        <v>1457.1944504341891</v>
      </c>
      <c r="I515" s="104">
        <f t="shared" si="63"/>
        <v>86.224523694330728</v>
      </c>
      <c r="J515" s="96">
        <v>27</v>
      </c>
      <c r="K515" s="98">
        <f t="shared" si="67"/>
        <v>5881.6451588450564</v>
      </c>
      <c r="L515" s="213">
        <f t="shared" si="64"/>
        <v>3.7399</v>
      </c>
      <c r="M515" s="214">
        <f t="shared" si="65"/>
        <v>0.996</v>
      </c>
    </row>
    <row r="516" spans="1:13" ht="15" customHeight="1" x14ac:dyDescent="0.2">
      <c r="A516" s="192">
        <f t="shared" si="66"/>
        <v>499</v>
      </c>
      <c r="B516" s="225">
        <f t="shared" si="59"/>
        <v>133.18909143627278</v>
      </c>
      <c r="C516" s="193">
        <v>500</v>
      </c>
      <c r="D516" s="212">
        <v>40620</v>
      </c>
      <c r="E516" s="104">
        <v>27110</v>
      </c>
      <c r="F516" s="96">
        <f t="shared" si="60"/>
        <v>3659.7591795513249</v>
      </c>
      <c r="G516" s="104">
        <f t="shared" si="61"/>
        <v>650.64</v>
      </c>
      <c r="H516" s="194">
        <f t="shared" si="62"/>
        <v>1456.9149226883476</v>
      </c>
      <c r="I516" s="104">
        <f t="shared" si="63"/>
        <v>86.20798359102649</v>
      </c>
      <c r="J516" s="96">
        <v>27</v>
      </c>
      <c r="K516" s="98">
        <f t="shared" si="67"/>
        <v>5880.5220858306984</v>
      </c>
      <c r="L516" s="213">
        <f t="shared" si="64"/>
        <v>3.7465999999999999</v>
      </c>
      <c r="M516" s="214">
        <f t="shared" si="65"/>
        <v>0.998</v>
      </c>
    </row>
    <row r="517" spans="1:13" ht="15" customHeight="1" x14ac:dyDescent="0.2">
      <c r="A517" s="195">
        <f t="shared" si="66"/>
        <v>500</v>
      </c>
      <c r="B517" s="225">
        <f t="shared" si="59"/>
        <v>133.21912147633287</v>
      </c>
      <c r="C517" s="193">
        <v>500</v>
      </c>
      <c r="D517" s="212">
        <v>40620</v>
      </c>
      <c r="E517" s="104">
        <v>27110</v>
      </c>
      <c r="F517" s="96">
        <f t="shared" si="60"/>
        <v>3658.9342025243459</v>
      </c>
      <c r="G517" s="104">
        <f t="shared" si="61"/>
        <v>650.64</v>
      </c>
      <c r="H517" s="194">
        <f t="shared" si="62"/>
        <v>1456.6360804532289</v>
      </c>
      <c r="I517" s="104">
        <f t="shared" si="63"/>
        <v>86.19148405048692</v>
      </c>
      <c r="J517" s="96">
        <v>27</v>
      </c>
      <c r="K517" s="98">
        <f t="shared" si="67"/>
        <v>5879.4017670280618</v>
      </c>
      <c r="L517" s="213">
        <f t="shared" si="64"/>
        <v>3.7532000000000001</v>
      </c>
      <c r="M517" s="214">
        <f t="shared" si="65"/>
        <v>1</v>
      </c>
    </row>
    <row r="518" spans="1:13" ht="15" customHeight="1" x14ac:dyDescent="0.2">
      <c r="A518" s="192">
        <f t="shared" si="66"/>
        <v>501</v>
      </c>
      <c r="B518" s="225">
        <f t="shared" si="59"/>
        <v>133.24909151627298</v>
      </c>
      <c r="C518" s="193">
        <v>500</v>
      </c>
      <c r="D518" s="212">
        <v>40620</v>
      </c>
      <c r="E518" s="104">
        <v>27110</v>
      </c>
      <c r="F518" s="96">
        <f t="shared" si="60"/>
        <v>3658.1112445368644</v>
      </c>
      <c r="G518" s="104">
        <f t="shared" si="61"/>
        <v>650.64</v>
      </c>
      <c r="H518" s="194">
        <f t="shared" si="62"/>
        <v>1456.35792065346</v>
      </c>
      <c r="I518" s="104">
        <f t="shared" si="63"/>
        <v>86.175024890737291</v>
      </c>
      <c r="J518" s="96">
        <v>27</v>
      </c>
      <c r="K518" s="98">
        <f t="shared" si="67"/>
        <v>5878.2841900810618</v>
      </c>
      <c r="L518" s="213">
        <f t="shared" si="64"/>
        <v>3.7599</v>
      </c>
      <c r="M518" s="214">
        <f t="shared" si="65"/>
        <v>1.002</v>
      </c>
    </row>
    <row r="519" spans="1:13" ht="15" customHeight="1" x14ac:dyDescent="0.2">
      <c r="A519" s="192">
        <f t="shared" si="66"/>
        <v>502</v>
      </c>
      <c r="B519" s="225">
        <f t="shared" si="59"/>
        <v>133.27900179537593</v>
      </c>
      <c r="C519" s="193">
        <v>500</v>
      </c>
      <c r="D519" s="212">
        <v>40620</v>
      </c>
      <c r="E519" s="104">
        <v>27110</v>
      </c>
      <c r="F519" s="96">
        <f t="shared" si="60"/>
        <v>3657.2902965492613</v>
      </c>
      <c r="G519" s="104">
        <f t="shared" si="61"/>
        <v>650.64</v>
      </c>
      <c r="H519" s="194">
        <f t="shared" si="62"/>
        <v>1456.0804402336503</v>
      </c>
      <c r="I519" s="104">
        <f t="shared" si="63"/>
        <v>86.158605930985232</v>
      </c>
      <c r="J519" s="96">
        <v>27</v>
      </c>
      <c r="K519" s="98">
        <f t="shared" si="67"/>
        <v>5877.1693427138962</v>
      </c>
      <c r="L519" s="213">
        <f t="shared" si="64"/>
        <v>3.7665000000000002</v>
      </c>
      <c r="M519" s="214">
        <f t="shared" si="65"/>
        <v>1.004</v>
      </c>
    </row>
    <row r="520" spans="1:13" ht="15" customHeight="1" x14ac:dyDescent="0.2">
      <c r="A520" s="192">
        <f t="shared" si="66"/>
        <v>503</v>
      </c>
      <c r="B520" s="225">
        <f t="shared" si="59"/>
        <v>133.3088525514961</v>
      </c>
      <c r="C520" s="193">
        <v>500</v>
      </c>
      <c r="D520" s="212">
        <v>40620</v>
      </c>
      <c r="E520" s="104">
        <v>27110</v>
      </c>
      <c r="F520" s="96">
        <f t="shared" si="60"/>
        <v>3656.4713495805236</v>
      </c>
      <c r="G520" s="104">
        <f t="shared" si="61"/>
        <v>650.64</v>
      </c>
      <c r="H520" s="194">
        <f t="shared" si="62"/>
        <v>1455.8036361582169</v>
      </c>
      <c r="I520" s="104">
        <f t="shared" si="63"/>
        <v>86.142226991610485</v>
      </c>
      <c r="J520" s="96">
        <v>27</v>
      </c>
      <c r="K520" s="98">
        <f t="shared" si="67"/>
        <v>5876.0572127303512</v>
      </c>
      <c r="L520" s="213">
        <f t="shared" si="64"/>
        <v>3.7732000000000001</v>
      </c>
      <c r="M520" s="214">
        <f t="shared" si="65"/>
        <v>1.006</v>
      </c>
    </row>
    <row r="521" spans="1:13" ht="15" customHeight="1" x14ac:dyDescent="0.2">
      <c r="A521" s="192">
        <f t="shared" si="66"/>
        <v>504</v>
      </c>
      <c r="B521" s="225">
        <f t="shared" si="59"/>
        <v>133.33864402107054</v>
      </c>
      <c r="C521" s="193">
        <v>500</v>
      </c>
      <c r="D521" s="212">
        <v>40620</v>
      </c>
      <c r="E521" s="104">
        <v>27110</v>
      </c>
      <c r="F521" s="96">
        <f t="shared" si="60"/>
        <v>3655.6543947077589</v>
      </c>
      <c r="G521" s="104">
        <f t="shared" si="61"/>
        <v>650.64</v>
      </c>
      <c r="H521" s="194">
        <f t="shared" si="62"/>
        <v>1455.5275054112226</v>
      </c>
      <c r="I521" s="104">
        <f t="shared" si="63"/>
        <v>86.125887894155184</v>
      </c>
      <c r="J521" s="96">
        <v>27</v>
      </c>
      <c r="K521" s="98">
        <f t="shared" si="67"/>
        <v>5874.9477880131371</v>
      </c>
      <c r="L521" s="213">
        <f t="shared" si="64"/>
        <v>3.7797999999999998</v>
      </c>
      <c r="M521" s="214">
        <f t="shared" si="65"/>
        <v>1.008</v>
      </c>
    </row>
    <row r="522" spans="1:13" ht="15" customHeight="1" x14ac:dyDescent="0.2">
      <c r="A522" s="192">
        <f t="shared" si="66"/>
        <v>505</v>
      </c>
      <c r="B522" s="225">
        <f t="shared" si="59"/>
        <v>133.3683764391304</v>
      </c>
      <c r="C522" s="193">
        <v>500</v>
      </c>
      <c r="D522" s="212">
        <v>40620</v>
      </c>
      <c r="E522" s="104">
        <v>27110</v>
      </c>
      <c r="F522" s="96">
        <f t="shared" si="60"/>
        <v>3654.8394230656968</v>
      </c>
      <c r="G522" s="104">
        <f t="shared" si="61"/>
        <v>650.64</v>
      </c>
      <c r="H522" s="194">
        <f t="shared" si="62"/>
        <v>1455.2520449962055</v>
      </c>
      <c r="I522" s="104">
        <f t="shared" si="63"/>
        <v>86.109588461313948</v>
      </c>
      <c r="J522" s="96">
        <v>27</v>
      </c>
      <c r="K522" s="98">
        <f t="shared" si="67"/>
        <v>5873.841056523217</v>
      </c>
      <c r="L522" s="213">
        <f t="shared" si="64"/>
        <v>3.7865000000000002</v>
      </c>
      <c r="M522" s="214">
        <f t="shared" si="65"/>
        <v>1.01</v>
      </c>
    </row>
    <row r="523" spans="1:13" ht="15" customHeight="1" x14ac:dyDescent="0.2">
      <c r="A523" s="192">
        <f t="shared" si="66"/>
        <v>506</v>
      </c>
      <c r="B523" s="225">
        <f t="shared" si="59"/>
        <v>133.39805003931198</v>
      </c>
      <c r="C523" s="193">
        <v>500</v>
      </c>
      <c r="D523" s="212">
        <v>40620</v>
      </c>
      <c r="E523" s="104">
        <v>27110</v>
      </c>
      <c r="F523" s="96">
        <f t="shared" si="60"/>
        <v>3654.0264258462021</v>
      </c>
      <c r="G523" s="104">
        <f t="shared" si="61"/>
        <v>650.64</v>
      </c>
      <c r="H523" s="194">
        <f t="shared" si="62"/>
        <v>1454.9772519360163</v>
      </c>
      <c r="I523" s="104">
        <f t="shared" si="63"/>
        <v>86.093328516924046</v>
      </c>
      <c r="J523" s="96">
        <v>27</v>
      </c>
      <c r="K523" s="98">
        <f t="shared" si="67"/>
        <v>5872.7370062991422</v>
      </c>
      <c r="L523" s="213">
        <f t="shared" si="64"/>
        <v>3.7932000000000001</v>
      </c>
      <c r="M523" s="214">
        <f t="shared" si="65"/>
        <v>1.012</v>
      </c>
    </row>
    <row r="524" spans="1:13" ht="15" customHeight="1" x14ac:dyDescent="0.2">
      <c r="A524" s="192">
        <f t="shared" si="66"/>
        <v>507</v>
      </c>
      <c r="B524" s="225">
        <f t="shared" si="59"/>
        <v>133.42766505386777</v>
      </c>
      <c r="C524" s="193">
        <v>500</v>
      </c>
      <c r="D524" s="212">
        <v>40620</v>
      </c>
      <c r="E524" s="104">
        <v>27110</v>
      </c>
      <c r="F524" s="96">
        <f t="shared" si="60"/>
        <v>3653.2153942977975</v>
      </c>
      <c r="G524" s="104">
        <f t="shared" si="61"/>
        <v>650.64</v>
      </c>
      <c r="H524" s="194">
        <f t="shared" si="62"/>
        <v>1454.7031232726556</v>
      </c>
      <c r="I524" s="104">
        <f t="shared" si="63"/>
        <v>86.077107885955954</v>
      </c>
      <c r="J524" s="96">
        <v>27</v>
      </c>
      <c r="K524" s="98">
        <f t="shared" si="67"/>
        <v>5871.6356254564098</v>
      </c>
      <c r="L524" s="213">
        <f t="shared" si="64"/>
        <v>3.7997999999999998</v>
      </c>
      <c r="M524" s="214">
        <f t="shared" si="65"/>
        <v>1.014</v>
      </c>
    </row>
    <row r="525" spans="1:13" ht="15" customHeight="1" x14ac:dyDescent="0.2">
      <c r="A525" s="192">
        <f t="shared" si="66"/>
        <v>508</v>
      </c>
      <c r="B525" s="225">
        <f t="shared" si="59"/>
        <v>133.45722171367723</v>
      </c>
      <c r="C525" s="193">
        <v>500</v>
      </c>
      <c r="D525" s="212">
        <v>40620</v>
      </c>
      <c r="E525" s="104">
        <v>27110</v>
      </c>
      <c r="F525" s="96">
        <f t="shared" si="60"/>
        <v>3652.4063197251862</v>
      </c>
      <c r="G525" s="104">
        <f t="shared" si="61"/>
        <v>650.64</v>
      </c>
      <c r="H525" s="194">
        <f t="shared" si="62"/>
        <v>1454.429656067113</v>
      </c>
      <c r="I525" s="104">
        <f t="shared" si="63"/>
        <v>86.060926394503738</v>
      </c>
      <c r="J525" s="96">
        <v>27</v>
      </c>
      <c r="K525" s="98">
        <f t="shared" si="67"/>
        <v>5870.5369021868028</v>
      </c>
      <c r="L525" s="213">
        <f t="shared" si="64"/>
        <v>3.8065000000000002</v>
      </c>
      <c r="M525" s="214">
        <f t="shared" si="65"/>
        <v>1.016</v>
      </c>
    </row>
    <row r="526" spans="1:13" ht="15" customHeight="1" x14ac:dyDescent="0.2">
      <c r="A526" s="192">
        <f t="shared" si="66"/>
        <v>509</v>
      </c>
      <c r="B526" s="225">
        <f t="shared" si="59"/>
        <v>133.48672024825783</v>
      </c>
      <c r="C526" s="193">
        <v>500</v>
      </c>
      <c r="D526" s="212">
        <v>40620</v>
      </c>
      <c r="E526" s="104">
        <v>27110</v>
      </c>
      <c r="F526" s="96">
        <f t="shared" si="60"/>
        <v>3651.5991934887752</v>
      </c>
      <c r="G526" s="104">
        <f t="shared" si="61"/>
        <v>650.64</v>
      </c>
      <c r="H526" s="194">
        <f t="shared" si="62"/>
        <v>1454.1568473992061</v>
      </c>
      <c r="I526" s="104">
        <f t="shared" si="63"/>
        <v>86.044783869775515</v>
      </c>
      <c r="J526" s="96">
        <v>27</v>
      </c>
      <c r="K526" s="98">
        <f t="shared" si="67"/>
        <v>5869.4408247577567</v>
      </c>
      <c r="L526" s="213">
        <f t="shared" si="64"/>
        <v>3.8130999999999999</v>
      </c>
      <c r="M526" s="214">
        <f t="shared" si="65"/>
        <v>1.018</v>
      </c>
    </row>
    <row r="527" spans="1:13" ht="15" customHeight="1" x14ac:dyDescent="0.2">
      <c r="A527" s="195">
        <f t="shared" si="66"/>
        <v>510</v>
      </c>
      <c r="B527" s="225">
        <f t="shared" si="59"/>
        <v>133.51616088577555</v>
      </c>
      <c r="C527" s="193">
        <v>500</v>
      </c>
      <c r="D527" s="212">
        <v>40620</v>
      </c>
      <c r="E527" s="104">
        <v>27110</v>
      </c>
      <c r="F527" s="96">
        <f t="shared" si="60"/>
        <v>3650.7940070042155</v>
      </c>
      <c r="G527" s="104">
        <f t="shared" si="61"/>
        <v>650.64</v>
      </c>
      <c r="H527" s="194">
        <f t="shared" si="62"/>
        <v>1453.8846943674246</v>
      </c>
      <c r="I527" s="104">
        <f t="shared" si="63"/>
        <v>86.028680140084305</v>
      </c>
      <c r="J527" s="96">
        <v>27</v>
      </c>
      <c r="K527" s="98">
        <f t="shared" si="67"/>
        <v>5868.3473815117241</v>
      </c>
      <c r="L527" s="213">
        <f t="shared" si="64"/>
        <v>3.8197999999999999</v>
      </c>
      <c r="M527" s="214">
        <f t="shared" si="65"/>
        <v>1.02</v>
      </c>
    </row>
    <row r="528" spans="1:13" ht="15" customHeight="1" x14ac:dyDescent="0.2">
      <c r="A528" s="192">
        <f t="shared" si="66"/>
        <v>511</v>
      </c>
      <c r="B528" s="225">
        <f t="shared" si="59"/>
        <v>133.54554385305556</v>
      </c>
      <c r="C528" s="193">
        <v>500</v>
      </c>
      <c r="D528" s="212">
        <v>40620</v>
      </c>
      <c r="E528" s="104">
        <v>27110</v>
      </c>
      <c r="F528" s="96">
        <f t="shared" si="60"/>
        <v>3649.990751741936</v>
      </c>
      <c r="G528" s="104">
        <f t="shared" si="61"/>
        <v>650.64</v>
      </c>
      <c r="H528" s="194">
        <f t="shared" si="62"/>
        <v>1453.6131940887744</v>
      </c>
      <c r="I528" s="104">
        <f t="shared" si="63"/>
        <v>86.012615034838731</v>
      </c>
      <c r="J528" s="96">
        <v>27</v>
      </c>
      <c r="K528" s="98">
        <f t="shared" si="67"/>
        <v>5867.2565608655495</v>
      </c>
      <c r="L528" s="213">
        <f t="shared" si="64"/>
        <v>3.8264</v>
      </c>
      <c r="M528" s="214">
        <f t="shared" si="65"/>
        <v>1.022</v>
      </c>
    </row>
    <row r="529" spans="1:13" ht="15" customHeight="1" x14ac:dyDescent="0.2">
      <c r="A529" s="192">
        <f t="shared" si="66"/>
        <v>512</v>
      </c>
      <c r="B529" s="225">
        <f t="shared" si="59"/>
        <v>133.57486937559261</v>
      </c>
      <c r="C529" s="193">
        <v>500</v>
      </c>
      <c r="D529" s="212">
        <v>40620</v>
      </c>
      <c r="E529" s="104">
        <v>27110</v>
      </c>
      <c r="F529" s="96">
        <f t="shared" si="60"/>
        <v>3649.1894192266918</v>
      </c>
      <c r="G529" s="104">
        <f t="shared" si="61"/>
        <v>650.64</v>
      </c>
      <c r="H529" s="194">
        <f t="shared" si="62"/>
        <v>1453.3423436986218</v>
      </c>
      <c r="I529" s="104">
        <f t="shared" si="63"/>
        <v>85.996588384533851</v>
      </c>
      <c r="J529" s="96">
        <v>27</v>
      </c>
      <c r="K529" s="98">
        <f t="shared" si="67"/>
        <v>5866.1683513098478</v>
      </c>
      <c r="L529" s="213">
        <f t="shared" si="64"/>
        <v>3.8331</v>
      </c>
      <c r="M529" s="214">
        <f t="shared" si="65"/>
        <v>1.024</v>
      </c>
    </row>
    <row r="530" spans="1:13" ht="15" customHeight="1" x14ac:dyDescent="0.2">
      <c r="A530" s="192">
        <f t="shared" si="66"/>
        <v>513</v>
      </c>
      <c r="B530" s="225">
        <f t="shared" si="59"/>
        <v>133.60413767756154</v>
      </c>
      <c r="C530" s="193">
        <v>500</v>
      </c>
      <c r="D530" s="212">
        <v>40620</v>
      </c>
      <c r="E530" s="104">
        <v>27110</v>
      </c>
      <c r="F530" s="96">
        <f t="shared" si="60"/>
        <v>3648.3900010371026</v>
      </c>
      <c r="G530" s="104">
        <f t="shared" si="61"/>
        <v>650.64</v>
      </c>
      <c r="H530" s="194">
        <f t="shared" si="62"/>
        <v>1453.0721403505406</v>
      </c>
      <c r="I530" s="104">
        <f t="shared" si="63"/>
        <v>85.98060002074206</v>
      </c>
      <c r="J530" s="96">
        <v>27</v>
      </c>
      <c r="K530" s="98">
        <f t="shared" si="67"/>
        <v>5865.0827414083851</v>
      </c>
      <c r="L530" s="213">
        <f t="shared" si="64"/>
        <v>3.8397000000000001</v>
      </c>
      <c r="M530" s="214">
        <f t="shared" si="65"/>
        <v>1.026</v>
      </c>
    </row>
    <row r="531" spans="1:13" ht="15" customHeight="1" x14ac:dyDescent="0.2">
      <c r="A531" s="192">
        <f t="shared" si="66"/>
        <v>514</v>
      </c>
      <c r="B531" s="225">
        <f t="shared" ref="B531:B594" si="68">15*LN(A531)+40</f>
        <v>133.63334898182748</v>
      </c>
      <c r="C531" s="193">
        <v>500</v>
      </c>
      <c r="D531" s="212">
        <v>40620</v>
      </c>
      <c r="E531" s="104">
        <v>27110</v>
      </c>
      <c r="F531" s="96">
        <f t="shared" ref="F531:F594" si="69">12*(1/B531*D531)</f>
        <v>3647.5924888052155</v>
      </c>
      <c r="G531" s="104">
        <f t="shared" ref="G531:G594" si="70">12*(1/C531*E531)</f>
        <v>650.64</v>
      </c>
      <c r="H531" s="194">
        <f t="shared" ref="H531:H594" si="71">SUM(F531:G531)*33.8%</f>
        <v>1452.8025812161627</v>
      </c>
      <c r="I531" s="104">
        <f t="shared" ref="I531:I594" si="72">SUM(F531:G531)*2%</f>
        <v>85.964649776104309</v>
      </c>
      <c r="J531" s="96">
        <v>27</v>
      </c>
      <c r="K531" s="98">
        <f t="shared" si="67"/>
        <v>5863.9997197974826</v>
      </c>
      <c r="L531" s="213">
        <f t="shared" ref="L531:L594" si="73">ROUND(A531/B531,4)</f>
        <v>3.8462999999999998</v>
      </c>
      <c r="M531" s="214">
        <f t="shared" ref="M531:M594" si="74">ROUND(A531/C531,4)</f>
        <v>1.028</v>
      </c>
    </row>
    <row r="532" spans="1:13" ht="15" customHeight="1" x14ac:dyDescent="0.2">
      <c r="A532" s="192">
        <f t="shared" si="66"/>
        <v>515</v>
      </c>
      <c r="B532" s="225">
        <f t="shared" si="68"/>
        <v>133.66250350995603</v>
      </c>
      <c r="C532" s="193">
        <v>500</v>
      </c>
      <c r="D532" s="212">
        <v>40620</v>
      </c>
      <c r="E532" s="104">
        <v>27110</v>
      </c>
      <c r="F532" s="96">
        <f t="shared" si="69"/>
        <v>3646.7968742160547</v>
      </c>
      <c r="G532" s="104">
        <f t="shared" si="70"/>
        <v>650.64</v>
      </c>
      <c r="H532" s="194">
        <f t="shared" si="71"/>
        <v>1452.5336634850264</v>
      </c>
      <c r="I532" s="104">
        <f t="shared" si="72"/>
        <v>85.9487374843211</v>
      </c>
      <c r="J532" s="96">
        <v>27</v>
      </c>
      <c r="K532" s="98">
        <f t="shared" si="67"/>
        <v>5862.9192751854025</v>
      </c>
      <c r="L532" s="213">
        <f t="shared" si="73"/>
        <v>3.8530000000000002</v>
      </c>
      <c r="M532" s="214">
        <f t="shared" si="74"/>
        <v>1.03</v>
      </c>
    </row>
    <row r="533" spans="1:13" ht="15" customHeight="1" x14ac:dyDescent="0.2">
      <c r="A533" s="192">
        <f t="shared" si="66"/>
        <v>516</v>
      </c>
      <c r="B533" s="225">
        <f t="shared" si="68"/>
        <v>133.69160148222346</v>
      </c>
      <c r="C533" s="193">
        <v>500</v>
      </c>
      <c r="D533" s="212">
        <v>40620</v>
      </c>
      <c r="E533" s="104">
        <v>27110</v>
      </c>
      <c r="F533" s="96">
        <f t="shared" si="69"/>
        <v>3646.0031490071824</v>
      </c>
      <c r="G533" s="104">
        <f t="shared" si="70"/>
        <v>650.64</v>
      </c>
      <c r="H533" s="194">
        <f t="shared" si="71"/>
        <v>1452.2653843644275</v>
      </c>
      <c r="I533" s="104">
        <f t="shared" si="72"/>
        <v>85.932862980143653</v>
      </c>
      <c r="J533" s="96">
        <v>27</v>
      </c>
      <c r="K533" s="98">
        <f t="shared" si="67"/>
        <v>5861.8413963517542</v>
      </c>
      <c r="L533" s="213">
        <f t="shared" si="73"/>
        <v>3.8595999999999999</v>
      </c>
      <c r="M533" s="214">
        <f t="shared" si="74"/>
        <v>1.032</v>
      </c>
    </row>
    <row r="534" spans="1:13" ht="15" customHeight="1" x14ac:dyDescent="0.2">
      <c r="A534" s="192">
        <f t="shared" si="66"/>
        <v>517</v>
      </c>
      <c r="B534" s="225">
        <f t="shared" si="68"/>
        <v>133.72064311762642</v>
      </c>
      <c r="C534" s="193">
        <v>500</v>
      </c>
      <c r="D534" s="212">
        <v>40620</v>
      </c>
      <c r="E534" s="104">
        <v>27110</v>
      </c>
      <c r="F534" s="96">
        <f t="shared" si="69"/>
        <v>3645.2113049682748</v>
      </c>
      <c r="G534" s="104">
        <f t="shared" si="70"/>
        <v>650.64</v>
      </c>
      <c r="H534" s="194">
        <f t="shared" si="71"/>
        <v>1451.9977410792769</v>
      </c>
      <c r="I534" s="104">
        <f t="shared" si="72"/>
        <v>85.917026099365501</v>
      </c>
      <c r="J534" s="96">
        <v>27</v>
      </c>
      <c r="K534" s="98">
        <f t="shared" si="67"/>
        <v>5860.7660721469174</v>
      </c>
      <c r="L534" s="213">
        <f t="shared" si="73"/>
        <v>3.8662999999999998</v>
      </c>
      <c r="M534" s="214">
        <f t="shared" si="74"/>
        <v>1.034</v>
      </c>
    </row>
    <row r="535" spans="1:13" ht="15" customHeight="1" x14ac:dyDescent="0.2">
      <c r="A535" s="192">
        <f t="shared" ref="A535:A598" si="75">1+A534</f>
        <v>518</v>
      </c>
      <c r="B535" s="225">
        <f t="shared" si="68"/>
        <v>133.74962863389226</v>
      </c>
      <c r="C535" s="193">
        <v>500</v>
      </c>
      <c r="D535" s="212">
        <v>40620</v>
      </c>
      <c r="E535" s="104">
        <v>27110</v>
      </c>
      <c r="F535" s="96">
        <f t="shared" si="69"/>
        <v>3644.4213339406788</v>
      </c>
      <c r="G535" s="104">
        <f t="shared" si="70"/>
        <v>650.64</v>
      </c>
      <c r="H535" s="194">
        <f t="shared" si="71"/>
        <v>1451.7307308719494</v>
      </c>
      <c r="I535" s="104">
        <f t="shared" si="72"/>
        <v>85.901226678813586</v>
      </c>
      <c r="J535" s="96">
        <v>27</v>
      </c>
      <c r="K535" s="98">
        <f t="shared" si="67"/>
        <v>5859.6932914914414</v>
      </c>
      <c r="L535" s="213">
        <f t="shared" si="73"/>
        <v>3.8729</v>
      </c>
      <c r="M535" s="214">
        <f t="shared" si="74"/>
        <v>1.036</v>
      </c>
    </row>
    <row r="536" spans="1:13" ht="15" customHeight="1" x14ac:dyDescent="0.2">
      <c r="A536" s="192">
        <f t="shared" si="75"/>
        <v>519</v>
      </c>
      <c r="B536" s="225">
        <f t="shared" si="68"/>
        <v>133.77855824748832</v>
      </c>
      <c r="C536" s="193">
        <v>500</v>
      </c>
      <c r="D536" s="212">
        <v>40620</v>
      </c>
      <c r="E536" s="104">
        <v>27110</v>
      </c>
      <c r="F536" s="96">
        <f t="shared" si="69"/>
        <v>3643.6332278169971</v>
      </c>
      <c r="G536" s="104">
        <f t="shared" si="70"/>
        <v>650.64</v>
      </c>
      <c r="H536" s="194">
        <f t="shared" si="71"/>
        <v>1451.4643510021449</v>
      </c>
      <c r="I536" s="104">
        <f t="shared" si="72"/>
        <v>85.88546455633994</v>
      </c>
      <c r="J536" s="96">
        <v>27</v>
      </c>
      <c r="K536" s="98">
        <f t="shared" si="67"/>
        <v>5858.6230433754818</v>
      </c>
      <c r="L536" s="213">
        <f t="shared" si="73"/>
        <v>3.8795000000000002</v>
      </c>
      <c r="M536" s="214">
        <f t="shared" si="74"/>
        <v>1.038</v>
      </c>
    </row>
    <row r="537" spans="1:13" ht="15" customHeight="1" x14ac:dyDescent="0.2">
      <c r="A537" s="195">
        <f t="shared" si="75"/>
        <v>520</v>
      </c>
      <c r="B537" s="225">
        <f t="shared" si="68"/>
        <v>133.80743217363209</v>
      </c>
      <c r="C537" s="193">
        <v>500</v>
      </c>
      <c r="D537" s="212">
        <v>40620</v>
      </c>
      <c r="E537" s="104">
        <v>27110</v>
      </c>
      <c r="F537" s="96">
        <f t="shared" si="69"/>
        <v>3642.8469785406601</v>
      </c>
      <c r="G537" s="104">
        <f t="shared" si="70"/>
        <v>650.64</v>
      </c>
      <c r="H537" s="194">
        <f t="shared" si="71"/>
        <v>1451.1985987467428</v>
      </c>
      <c r="I537" s="104">
        <f t="shared" si="72"/>
        <v>85.869739570813195</v>
      </c>
      <c r="J537" s="96">
        <v>27</v>
      </c>
      <c r="K537" s="98">
        <f t="shared" si="67"/>
        <v>5857.5553168582155</v>
      </c>
      <c r="L537" s="213">
        <f t="shared" si="73"/>
        <v>3.8862000000000001</v>
      </c>
      <c r="M537" s="214">
        <f t="shared" si="74"/>
        <v>1.04</v>
      </c>
    </row>
    <row r="538" spans="1:13" ht="15" customHeight="1" x14ac:dyDescent="0.2">
      <c r="A538" s="192">
        <f t="shared" si="75"/>
        <v>521</v>
      </c>
      <c r="B538" s="225">
        <f t="shared" si="68"/>
        <v>133.83625062630051</v>
      </c>
      <c r="C538" s="193">
        <v>500</v>
      </c>
      <c r="D538" s="212">
        <v>40620</v>
      </c>
      <c r="E538" s="104">
        <v>27110</v>
      </c>
      <c r="F538" s="96">
        <f t="shared" si="69"/>
        <v>3642.062578105516</v>
      </c>
      <c r="G538" s="104">
        <f t="shared" si="70"/>
        <v>650.64</v>
      </c>
      <c r="H538" s="194">
        <f t="shared" si="71"/>
        <v>1450.9334713996643</v>
      </c>
      <c r="I538" s="104">
        <f t="shared" si="72"/>
        <v>85.854051562110328</v>
      </c>
      <c r="J538" s="96">
        <v>27</v>
      </c>
      <c r="K538" s="98">
        <f t="shared" si="67"/>
        <v>5856.4901010672911</v>
      </c>
      <c r="L538" s="213">
        <f t="shared" si="73"/>
        <v>3.8927999999999998</v>
      </c>
      <c r="M538" s="214">
        <f t="shared" si="74"/>
        <v>1.042</v>
      </c>
    </row>
    <row r="539" spans="1:13" ht="15" customHeight="1" x14ac:dyDescent="0.2">
      <c r="A539" s="192">
        <f t="shared" si="75"/>
        <v>522</v>
      </c>
      <c r="B539" s="225">
        <f t="shared" si="68"/>
        <v>133.86501381823959</v>
      </c>
      <c r="C539" s="193">
        <v>500</v>
      </c>
      <c r="D539" s="212">
        <v>40620</v>
      </c>
      <c r="E539" s="104">
        <v>27110</v>
      </c>
      <c r="F539" s="96">
        <f t="shared" si="69"/>
        <v>3641.2800185554129</v>
      </c>
      <c r="G539" s="104">
        <f t="shared" si="70"/>
        <v>650.64</v>
      </c>
      <c r="H539" s="194">
        <f t="shared" si="71"/>
        <v>1450.6689662717295</v>
      </c>
      <c r="I539" s="104">
        <f t="shared" si="72"/>
        <v>85.83840037110825</v>
      </c>
      <c r="J539" s="96">
        <v>27</v>
      </c>
      <c r="K539" s="98">
        <f t="shared" si="67"/>
        <v>5855.4273851982498</v>
      </c>
      <c r="L539" s="213">
        <f t="shared" si="73"/>
        <v>3.8995000000000002</v>
      </c>
      <c r="M539" s="214">
        <f t="shared" si="74"/>
        <v>1.044</v>
      </c>
    </row>
    <row r="540" spans="1:13" ht="15" customHeight="1" x14ac:dyDescent="0.2">
      <c r="A540" s="192">
        <f t="shared" si="75"/>
        <v>523</v>
      </c>
      <c r="B540" s="225">
        <f t="shared" si="68"/>
        <v>133.89372196097383</v>
      </c>
      <c r="C540" s="193">
        <v>500</v>
      </c>
      <c r="D540" s="212">
        <v>40620</v>
      </c>
      <c r="E540" s="104">
        <v>27110</v>
      </c>
      <c r="F540" s="96">
        <f t="shared" si="69"/>
        <v>3640.4992919837923</v>
      </c>
      <c r="G540" s="104">
        <f t="shared" si="70"/>
        <v>650.64</v>
      </c>
      <c r="H540" s="194">
        <f t="shared" si="71"/>
        <v>1450.4050806905218</v>
      </c>
      <c r="I540" s="104">
        <f t="shared" si="72"/>
        <v>85.822785839675859</v>
      </c>
      <c r="J540" s="96">
        <v>27</v>
      </c>
      <c r="K540" s="98">
        <f t="shared" si="67"/>
        <v>5854.36715851399</v>
      </c>
      <c r="L540" s="213">
        <f t="shared" si="73"/>
        <v>3.9060999999999999</v>
      </c>
      <c r="M540" s="214">
        <f t="shared" si="74"/>
        <v>1.046</v>
      </c>
    </row>
    <row r="541" spans="1:13" ht="15" customHeight="1" x14ac:dyDescent="0.2">
      <c r="A541" s="192">
        <f t="shared" si="75"/>
        <v>524</v>
      </c>
      <c r="B541" s="225">
        <f t="shared" si="68"/>
        <v>133.92237526481563</v>
      </c>
      <c r="C541" s="193">
        <v>500</v>
      </c>
      <c r="D541" s="212">
        <v>40620</v>
      </c>
      <c r="E541" s="104">
        <v>27110</v>
      </c>
      <c r="F541" s="96">
        <f t="shared" si="69"/>
        <v>3639.7203905332863</v>
      </c>
      <c r="G541" s="104">
        <f t="shared" si="70"/>
        <v>650.64</v>
      </c>
      <c r="H541" s="194">
        <f t="shared" si="71"/>
        <v>1450.1418120002506</v>
      </c>
      <c r="I541" s="104">
        <f t="shared" si="72"/>
        <v>85.80720781066573</v>
      </c>
      <c r="J541" s="96">
        <v>27</v>
      </c>
      <c r="K541" s="98">
        <f t="shared" si="67"/>
        <v>5853.3094103442036</v>
      </c>
      <c r="L541" s="213">
        <f t="shared" si="73"/>
        <v>3.9127000000000001</v>
      </c>
      <c r="M541" s="214">
        <f t="shared" si="74"/>
        <v>1.048</v>
      </c>
    </row>
    <row r="542" spans="1:13" ht="15" customHeight="1" x14ac:dyDescent="0.2">
      <c r="A542" s="192">
        <f t="shared" si="75"/>
        <v>525</v>
      </c>
      <c r="B542" s="225">
        <f t="shared" si="68"/>
        <v>133.95097393887437</v>
      </c>
      <c r="C542" s="193">
        <v>500</v>
      </c>
      <c r="D542" s="212">
        <v>40620</v>
      </c>
      <c r="E542" s="104">
        <v>27110</v>
      </c>
      <c r="F542" s="96">
        <f t="shared" si="69"/>
        <v>3638.9433063953138</v>
      </c>
      <c r="G542" s="104">
        <f t="shared" si="70"/>
        <v>650.64</v>
      </c>
      <c r="H542" s="194">
        <f t="shared" si="71"/>
        <v>1449.879157561616</v>
      </c>
      <c r="I542" s="104">
        <f t="shared" si="72"/>
        <v>85.791666127906282</v>
      </c>
      <c r="J542" s="96">
        <v>27</v>
      </c>
      <c r="K542" s="98">
        <f t="shared" si="67"/>
        <v>5852.2541300848361</v>
      </c>
      <c r="L542" s="213">
        <f t="shared" si="73"/>
        <v>3.9192999999999998</v>
      </c>
      <c r="M542" s="214">
        <f t="shared" si="74"/>
        <v>1.05</v>
      </c>
    </row>
    <row r="543" spans="1:13" ht="15" customHeight="1" x14ac:dyDescent="0.2">
      <c r="A543" s="192">
        <f t="shared" si="75"/>
        <v>526</v>
      </c>
      <c r="B543" s="225">
        <f t="shared" si="68"/>
        <v>133.97951819106567</v>
      </c>
      <c r="C543" s="193">
        <v>500</v>
      </c>
      <c r="D543" s="212">
        <v>40620</v>
      </c>
      <c r="E543" s="104">
        <v>27110</v>
      </c>
      <c r="F543" s="96">
        <f t="shared" si="69"/>
        <v>3638.1680318096905</v>
      </c>
      <c r="G543" s="104">
        <f t="shared" si="70"/>
        <v>650.64</v>
      </c>
      <c r="H543" s="194">
        <f t="shared" si="71"/>
        <v>1449.6171147516754</v>
      </c>
      <c r="I543" s="104">
        <f t="shared" si="72"/>
        <v>85.776160636193822</v>
      </c>
      <c r="J543" s="96">
        <v>27</v>
      </c>
      <c r="K543" s="98">
        <f t="shared" si="67"/>
        <v>5851.2013071975598</v>
      </c>
      <c r="L543" s="213">
        <f t="shared" si="73"/>
        <v>3.9260000000000002</v>
      </c>
      <c r="M543" s="214">
        <f t="shared" si="74"/>
        <v>1.052</v>
      </c>
    </row>
    <row r="544" spans="1:13" ht="15" customHeight="1" x14ac:dyDescent="0.2">
      <c r="A544" s="192">
        <f t="shared" si="75"/>
        <v>527</v>
      </c>
      <c r="B544" s="225">
        <f t="shared" si="68"/>
        <v>134.00800822812045</v>
      </c>
      <c r="C544" s="193">
        <v>500</v>
      </c>
      <c r="D544" s="212">
        <v>40620</v>
      </c>
      <c r="E544" s="104">
        <v>27110</v>
      </c>
      <c r="F544" s="96">
        <f t="shared" si="69"/>
        <v>3637.3945590642311</v>
      </c>
      <c r="G544" s="104">
        <f t="shared" si="70"/>
        <v>650.64</v>
      </c>
      <c r="H544" s="194">
        <f t="shared" si="71"/>
        <v>1449.35568096371</v>
      </c>
      <c r="I544" s="104">
        <f t="shared" si="72"/>
        <v>85.760691181284628</v>
      </c>
      <c r="J544" s="96">
        <v>27</v>
      </c>
      <c r="K544" s="98">
        <f t="shared" si="67"/>
        <v>5850.1509312092257</v>
      </c>
      <c r="L544" s="213">
        <f t="shared" si="73"/>
        <v>3.9325999999999999</v>
      </c>
      <c r="M544" s="214">
        <f t="shared" si="74"/>
        <v>1.054</v>
      </c>
    </row>
    <row r="545" spans="1:13" ht="15" customHeight="1" x14ac:dyDescent="0.2">
      <c r="A545" s="192">
        <f t="shared" si="75"/>
        <v>528</v>
      </c>
      <c r="B545" s="225">
        <f t="shared" si="68"/>
        <v>134.03644425559392</v>
      </c>
      <c r="C545" s="193">
        <v>500</v>
      </c>
      <c r="D545" s="212">
        <v>40620</v>
      </c>
      <c r="E545" s="104">
        <v>27110</v>
      </c>
      <c r="F545" s="96">
        <f t="shared" si="69"/>
        <v>3636.6228804943621</v>
      </c>
      <c r="G545" s="104">
        <f t="shared" si="70"/>
        <v>650.64</v>
      </c>
      <c r="H545" s="194">
        <f t="shared" si="71"/>
        <v>1449.0948536070944</v>
      </c>
      <c r="I545" s="104">
        <f t="shared" si="72"/>
        <v>85.745257609887247</v>
      </c>
      <c r="J545" s="96">
        <v>27</v>
      </c>
      <c r="K545" s="98">
        <f t="shared" si="67"/>
        <v>5849.1029917113447</v>
      </c>
      <c r="L545" s="213">
        <f t="shared" si="73"/>
        <v>3.9392</v>
      </c>
      <c r="M545" s="214">
        <f t="shared" si="74"/>
        <v>1.056</v>
      </c>
    </row>
    <row r="546" spans="1:13" ht="15" customHeight="1" x14ac:dyDescent="0.2">
      <c r="A546" s="192">
        <f t="shared" si="75"/>
        <v>529</v>
      </c>
      <c r="B546" s="225">
        <f t="shared" si="68"/>
        <v>134.06482647787448</v>
      </c>
      <c r="C546" s="193">
        <v>500</v>
      </c>
      <c r="D546" s="212">
        <v>40620</v>
      </c>
      <c r="E546" s="104">
        <v>27110</v>
      </c>
      <c r="F546" s="96">
        <f t="shared" si="69"/>
        <v>3635.8529884827403</v>
      </c>
      <c r="G546" s="104">
        <f t="shared" si="70"/>
        <v>650.64</v>
      </c>
      <c r="H546" s="194">
        <f t="shared" si="71"/>
        <v>1448.8346301071663</v>
      </c>
      <c r="I546" s="104">
        <f t="shared" si="72"/>
        <v>85.729859769654809</v>
      </c>
      <c r="J546" s="96">
        <v>27</v>
      </c>
      <c r="K546" s="98">
        <f t="shared" si="67"/>
        <v>5848.0574783595612</v>
      </c>
      <c r="L546" s="213">
        <f t="shared" si="73"/>
        <v>3.9459</v>
      </c>
      <c r="M546" s="214">
        <f t="shared" si="74"/>
        <v>1.0580000000000001</v>
      </c>
    </row>
    <row r="547" spans="1:13" ht="15" customHeight="1" x14ac:dyDescent="0.2">
      <c r="A547" s="195">
        <f t="shared" si="75"/>
        <v>530</v>
      </c>
      <c r="B547" s="225">
        <f t="shared" si="68"/>
        <v>134.09315509819251</v>
      </c>
      <c r="C547" s="193">
        <v>500</v>
      </c>
      <c r="D547" s="212">
        <v>40620</v>
      </c>
      <c r="E547" s="104">
        <v>27110</v>
      </c>
      <c r="F547" s="96">
        <f t="shared" si="69"/>
        <v>3635.0848754588696</v>
      </c>
      <c r="G547" s="104">
        <f t="shared" si="70"/>
        <v>650.64</v>
      </c>
      <c r="H547" s="194">
        <f t="shared" si="71"/>
        <v>1448.5750079050979</v>
      </c>
      <c r="I547" s="104">
        <f t="shared" si="72"/>
        <v>85.714497509177406</v>
      </c>
      <c r="J547" s="96">
        <v>27</v>
      </c>
      <c r="K547" s="98">
        <f t="shared" si="67"/>
        <v>5847.0143808731455</v>
      </c>
      <c r="L547" s="213">
        <f t="shared" si="73"/>
        <v>3.9525000000000001</v>
      </c>
      <c r="M547" s="214">
        <f t="shared" si="74"/>
        <v>1.06</v>
      </c>
    </row>
    <row r="548" spans="1:13" ht="15" customHeight="1" x14ac:dyDescent="0.2">
      <c r="A548" s="192">
        <f t="shared" si="75"/>
        <v>531</v>
      </c>
      <c r="B548" s="225">
        <f t="shared" si="68"/>
        <v>134.12143031862908</v>
      </c>
      <c r="C548" s="193">
        <v>500</v>
      </c>
      <c r="D548" s="212">
        <v>40620</v>
      </c>
      <c r="E548" s="104">
        <v>27110</v>
      </c>
      <c r="F548" s="96">
        <f t="shared" si="69"/>
        <v>3634.3185338987246</v>
      </c>
      <c r="G548" s="104">
        <f t="shared" si="70"/>
        <v>650.64</v>
      </c>
      <c r="H548" s="194">
        <f t="shared" si="71"/>
        <v>1448.3159844577688</v>
      </c>
      <c r="I548" s="104">
        <f t="shared" si="72"/>
        <v>85.699170677974493</v>
      </c>
      <c r="J548" s="96">
        <v>27</v>
      </c>
      <c r="K548" s="98">
        <f t="shared" si="67"/>
        <v>5845.9736890344675</v>
      </c>
      <c r="L548" s="213">
        <f t="shared" si="73"/>
        <v>3.9590999999999998</v>
      </c>
      <c r="M548" s="214">
        <f t="shared" si="74"/>
        <v>1.0620000000000001</v>
      </c>
    </row>
    <row r="549" spans="1:13" ht="15" customHeight="1" x14ac:dyDescent="0.2">
      <c r="A549" s="192">
        <f t="shared" si="75"/>
        <v>532</v>
      </c>
      <c r="B549" s="225">
        <f t="shared" si="68"/>
        <v>134.14965234012467</v>
      </c>
      <c r="C549" s="193">
        <v>500</v>
      </c>
      <c r="D549" s="212">
        <v>40620</v>
      </c>
      <c r="E549" s="104">
        <v>27110</v>
      </c>
      <c r="F549" s="96">
        <f t="shared" si="69"/>
        <v>3633.5539563243792</v>
      </c>
      <c r="G549" s="104">
        <f t="shared" si="70"/>
        <v>650.64</v>
      </c>
      <c r="H549" s="194">
        <f t="shared" si="71"/>
        <v>1448.0575572376401</v>
      </c>
      <c r="I549" s="104">
        <f t="shared" si="72"/>
        <v>85.683879126487597</v>
      </c>
      <c r="J549" s="96">
        <v>27</v>
      </c>
      <c r="K549" s="98">
        <f t="shared" ref="K549:K612" si="76">SUM(F549:J549)</f>
        <v>5844.9353926885069</v>
      </c>
      <c r="L549" s="213">
        <f t="shared" si="73"/>
        <v>3.9657</v>
      </c>
      <c r="M549" s="214">
        <f t="shared" si="74"/>
        <v>1.0640000000000001</v>
      </c>
    </row>
    <row r="550" spans="1:13" ht="15" customHeight="1" x14ac:dyDescent="0.2">
      <c r="A550" s="192">
        <f t="shared" si="75"/>
        <v>533</v>
      </c>
      <c r="B550" s="225">
        <f t="shared" si="68"/>
        <v>134.17782136248766</v>
      </c>
      <c r="C550" s="193">
        <v>500</v>
      </c>
      <c r="D550" s="212">
        <v>40620</v>
      </c>
      <c r="E550" s="104">
        <v>27110</v>
      </c>
      <c r="F550" s="96">
        <f t="shared" si="69"/>
        <v>3632.7911353036357</v>
      </c>
      <c r="G550" s="104">
        <f t="shared" si="70"/>
        <v>650.64</v>
      </c>
      <c r="H550" s="194">
        <f t="shared" si="71"/>
        <v>1447.7997237326288</v>
      </c>
      <c r="I550" s="104">
        <f t="shared" si="72"/>
        <v>85.668622706072711</v>
      </c>
      <c r="J550" s="96">
        <v>27</v>
      </c>
      <c r="K550" s="98">
        <f t="shared" si="76"/>
        <v>5843.8994817423372</v>
      </c>
      <c r="L550" s="213">
        <f t="shared" si="73"/>
        <v>3.9723000000000002</v>
      </c>
      <c r="M550" s="214">
        <f t="shared" si="74"/>
        <v>1.0660000000000001</v>
      </c>
    </row>
    <row r="551" spans="1:13" ht="15" customHeight="1" x14ac:dyDescent="0.2">
      <c r="A551" s="192">
        <f t="shared" si="75"/>
        <v>534</v>
      </c>
      <c r="B551" s="225">
        <f t="shared" si="68"/>
        <v>134.20593758440293</v>
      </c>
      <c r="C551" s="193">
        <v>500</v>
      </c>
      <c r="D551" s="212">
        <v>40620</v>
      </c>
      <c r="E551" s="104">
        <v>27110</v>
      </c>
      <c r="F551" s="96">
        <f t="shared" si="69"/>
        <v>3632.0300634496593</v>
      </c>
      <c r="G551" s="104">
        <f t="shared" si="70"/>
        <v>650.64</v>
      </c>
      <c r="H551" s="194">
        <f t="shared" si="71"/>
        <v>1447.5424814459848</v>
      </c>
      <c r="I551" s="104">
        <f t="shared" si="72"/>
        <v>85.653401268993193</v>
      </c>
      <c r="J551" s="96">
        <v>27</v>
      </c>
      <c r="K551" s="98">
        <f t="shared" si="76"/>
        <v>5842.8659461646375</v>
      </c>
      <c r="L551" s="213">
        <f t="shared" si="73"/>
        <v>3.9790000000000001</v>
      </c>
      <c r="M551" s="214">
        <f t="shared" si="74"/>
        <v>1.0680000000000001</v>
      </c>
    </row>
    <row r="552" spans="1:13" ht="15" customHeight="1" x14ac:dyDescent="0.2">
      <c r="A552" s="192">
        <f t="shared" si="75"/>
        <v>535</v>
      </c>
      <c r="B552" s="225">
        <f t="shared" si="68"/>
        <v>134.2340012034401</v>
      </c>
      <c r="C552" s="193">
        <v>500</v>
      </c>
      <c r="D552" s="212">
        <v>40620</v>
      </c>
      <c r="E552" s="104">
        <v>27110</v>
      </c>
      <c r="F552" s="96">
        <f t="shared" si="69"/>
        <v>3631.2707334206179</v>
      </c>
      <c r="G552" s="104">
        <f t="shared" si="70"/>
        <v>650.64</v>
      </c>
      <c r="H552" s="194">
        <f t="shared" si="71"/>
        <v>1447.2858278961689</v>
      </c>
      <c r="I552" s="104">
        <f t="shared" si="72"/>
        <v>85.638214668412374</v>
      </c>
      <c r="J552" s="96">
        <v>27</v>
      </c>
      <c r="K552" s="98">
        <f t="shared" si="76"/>
        <v>5841.8347759851995</v>
      </c>
      <c r="L552" s="213">
        <f t="shared" si="73"/>
        <v>3.9855999999999998</v>
      </c>
      <c r="M552" s="214">
        <f t="shared" si="74"/>
        <v>1.07</v>
      </c>
    </row>
    <row r="553" spans="1:13" ht="15" customHeight="1" x14ac:dyDescent="0.2">
      <c r="A553" s="192">
        <f t="shared" si="75"/>
        <v>536</v>
      </c>
      <c r="B553" s="225">
        <f t="shared" si="68"/>
        <v>134.26201241606202</v>
      </c>
      <c r="C553" s="193">
        <v>500</v>
      </c>
      <c r="D553" s="212">
        <v>40620</v>
      </c>
      <c r="E553" s="104">
        <v>27110</v>
      </c>
      <c r="F553" s="96">
        <f t="shared" si="69"/>
        <v>3630.5131379193199</v>
      </c>
      <c r="G553" s="104">
        <f t="shared" si="70"/>
        <v>650.64</v>
      </c>
      <c r="H553" s="194">
        <f t="shared" si="71"/>
        <v>1447.0297606167301</v>
      </c>
      <c r="I553" s="104">
        <f t="shared" si="72"/>
        <v>85.623062758386411</v>
      </c>
      <c r="J553" s="96">
        <v>27</v>
      </c>
      <c r="K553" s="98">
        <f t="shared" si="76"/>
        <v>5840.8059612944362</v>
      </c>
      <c r="L553" s="213">
        <f t="shared" si="73"/>
        <v>3.9922</v>
      </c>
      <c r="M553" s="214">
        <f t="shared" si="74"/>
        <v>1.0720000000000001</v>
      </c>
    </row>
    <row r="554" spans="1:13" ht="15" customHeight="1" x14ac:dyDescent="0.2">
      <c r="A554" s="192">
        <f t="shared" si="75"/>
        <v>537</v>
      </c>
      <c r="B554" s="225">
        <f t="shared" si="68"/>
        <v>134.28997141763296</v>
      </c>
      <c r="C554" s="193">
        <v>500</v>
      </c>
      <c r="D554" s="212">
        <v>40620</v>
      </c>
      <c r="E554" s="104">
        <v>27110</v>
      </c>
      <c r="F554" s="96">
        <f t="shared" si="69"/>
        <v>3629.7572696928628</v>
      </c>
      <c r="G554" s="104">
        <f t="shared" si="70"/>
        <v>650.64</v>
      </c>
      <c r="H554" s="194">
        <f t="shared" si="71"/>
        <v>1446.7742771561875</v>
      </c>
      <c r="I554" s="104">
        <f t="shared" si="72"/>
        <v>85.607945393857264</v>
      </c>
      <c r="J554" s="96">
        <v>27</v>
      </c>
      <c r="K554" s="98">
        <f t="shared" si="76"/>
        <v>5839.7794922429084</v>
      </c>
      <c r="L554" s="213">
        <f t="shared" si="73"/>
        <v>3.9988000000000001</v>
      </c>
      <c r="M554" s="214">
        <f t="shared" si="74"/>
        <v>1.0740000000000001</v>
      </c>
    </row>
    <row r="555" spans="1:13" ht="15" customHeight="1" x14ac:dyDescent="0.2">
      <c r="A555" s="192">
        <f t="shared" si="75"/>
        <v>538</v>
      </c>
      <c r="B555" s="225">
        <f t="shared" si="68"/>
        <v>134.31787840242677</v>
      </c>
      <c r="C555" s="193">
        <v>500</v>
      </c>
      <c r="D555" s="212">
        <v>40620</v>
      </c>
      <c r="E555" s="104">
        <v>27110</v>
      </c>
      <c r="F555" s="96">
        <f t="shared" si="69"/>
        <v>3629.0031215322806</v>
      </c>
      <c r="G555" s="104">
        <f t="shared" si="70"/>
        <v>650.64</v>
      </c>
      <c r="H555" s="194">
        <f t="shared" si="71"/>
        <v>1446.5193750779108</v>
      </c>
      <c r="I555" s="104">
        <f t="shared" si="72"/>
        <v>85.592862430645624</v>
      </c>
      <c r="J555" s="96">
        <v>27</v>
      </c>
      <c r="K555" s="98">
        <f t="shared" si="76"/>
        <v>5838.755359040837</v>
      </c>
      <c r="L555" s="213">
        <f t="shared" si="73"/>
        <v>4.0053999999999998</v>
      </c>
      <c r="M555" s="214">
        <f t="shared" si="74"/>
        <v>1.0760000000000001</v>
      </c>
    </row>
    <row r="556" spans="1:13" ht="15" customHeight="1" x14ac:dyDescent="0.2">
      <c r="A556" s="192">
        <f t="shared" si="75"/>
        <v>539</v>
      </c>
      <c r="B556" s="225">
        <f t="shared" si="68"/>
        <v>134.34573356363495</v>
      </c>
      <c r="C556" s="193">
        <v>500</v>
      </c>
      <c r="D556" s="212">
        <v>40620</v>
      </c>
      <c r="E556" s="104">
        <v>27110</v>
      </c>
      <c r="F556" s="96">
        <f t="shared" si="69"/>
        <v>3628.2506862721948</v>
      </c>
      <c r="G556" s="104">
        <f t="shared" si="70"/>
        <v>650.64</v>
      </c>
      <c r="H556" s="194">
        <f t="shared" si="71"/>
        <v>1446.2650519600018</v>
      </c>
      <c r="I556" s="104">
        <f t="shared" si="72"/>
        <v>85.577813725443903</v>
      </c>
      <c r="J556" s="96">
        <v>27</v>
      </c>
      <c r="K556" s="98">
        <f t="shared" si="76"/>
        <v>5837.7335519576409</v>
      </c>
      <c r="L556" s="213">
        <f t="shared" si="73"/>
        <v>4.0119999999999996</v>
      </c>
      <c r="M556" s="214">
        <f t="shared" si="74"/>
        <v>1.0780000000000001</v>
      </c>
    </row>
    <row r="557" spans="1:13" ht="15" customHeight="1" x14ac:dyDescent="0.2">
      <c r="A557" s="195">
        <f t="shared" si="75"/>
        <v>540</v>
      </c>
      <c r="B557" s="225">
        <f t="shared" si="68"/>
        <v>134.37353709337481</v>
      </c>
      <c r="C557" s="193">
        <v>500</v>
      </c>
      <c r="D557" s="212">
        <v>40620</v>
      </c>
      <c r="E557" s="104">
        <v>27110</v>
      </c>
      <c r="F557" s="96">
        <f t="shared" si="69"/>
        <v>3627.4999567904715</v>
      </c>
      <c r="G557" s="104">
        <f t="shared" si="70"/>
        <v>650.64</v>
      </c>
      <c r="H557" s="194">
        <f t="shared" si="71"/>
        <v>1446.0113053951793</v>
      </c>
      <c r="I557" s="104">
        <f t="shared" si="72"/>
        <v>85.562799135809442</v>
      </c>
      <c r="J557" s="96">
        <v>27</v>
      </c>
      <c r="K557" s="98">
        <f t="shared" si="76"/>
        <v>5836.7140613214606</v>
      </c>
      <c r="L557" s="213">
        <f t="shared" si="73"/>
        <v>4.0186000000000002</v>
      </c>
      <c r="M557" s="214">
        <f t="shared" si="74"/>
        <v>1.08</v>
      </c>
    </row>
    <row r="558" spans="1:13" ht="15" customHeight="1" x14ac:dyDescent="0.2">
      <c r="A558" s="192">
        <f t="shared" si="75"/>
        <v>541</v>
      </c>
      <c r="B558" s="225">
        <f t="shared" si="68"/>
        <v>134.40128918269721</v>
      </c>
      <c r="C558" s="193">
        <v>500</v>
      </c>
      <c r="D558" s="212">
        <v>40620</v>
      </c>
      <c r="E558" s="104">
        <v>27110</v>
      </c>
      <c r="F558" s="96">
        <f t="shared" si="69"/>
        <v>3626.7509260078796</v>
      </c>
      <c r="G558" s="104">
        <f t="shared" si="70"/>
        <v>650.64</v>
      </c>
      <c r="H558" s="194">
        <f t="shared" si="71"/>
        <v>1445.7581329906632</v>
      </c>
      <c r="I558" s="104">
        <f t="shared" si="72"/>
        <v>85.547818520157605</v>
      </c>
      <c r="J558" s="96">
        <v>27</v>
      </c>
      <c r="K558" s="98">
        <f t="shared" si="76"/>
        <v>5835.6968775187006</v>
      </c>
      <c r="L558" s="213">
        <f t="shared" si="73"/>
        <v>4.0252999999999997</v>
      </c>
      <c r="M558" s="214">
        <f t="shared" si="74"/>
        <v>1.0820000000000001</v>
      </c>
    </row>
    <row r="559" spans="1:13" ht="15" customHeight="1" x14ac:dyDescent="0.2">
      <c r="A559" s="192">
        <f t="shared" si="75"/>
        <v>542</v>
      </c>
      <c r="B559" s="225">
        <f t="shared" si="68"/>
        <v>134.4289900215947</v>
      </c>
      <c r="C559" s="193">
        <v>500</v>
      </c>
      <c r="D559" s="212">
        <v>40620</v>
      </c>
      <c r="E559" s="104">
        <v>27110</v>
      </c>
      <c r="F559" s="96">
        <f t="shared" si="69"/>
        <v>3626.0035868877503</v>
      </c>
      <c r="G559" s="104">
        <f t="shared" si="70"/>
        <v>650.64</v>
      </c>
      <c r="H559" s="194">
        <f t="shared" si="71"/>
        <v>1445.5055323680597</v>
      </c>
      <c r="I559" s="104">
        <f t="shared" si="72"/>
        <v>85.532871737755016</v>
      </c>
      <c r="J559" s="96">
        <v>27</v>
      </c>
      <c r="K559" s="98">
        <f t="shared" si="76"/>
        <v>5834.6819909935657</v>
      </c>
      <c r="L559" s="213">
        <f t="shared" si="73"/>
        <v>4.0319000000000003</v>
      </c>
      <c r="M559" s="214">
        <f t="shared" si="74"/>
        <v>1.0840000000000001</v>
      </c>
    </row>
    <row r="560" spans="1:13" ht="15" customHeight="1" x14ac:dyDescent="0.2">
      <c r="A560" s="192">
        <f t="shared" si="75"/>
        <v>543</v>
      </c>
      <c r="B560" s="225">
        <f t="shared" si="68"/>
        <v>134.45663979900903</v>
      </c>
      <c r="C560" s="193">
        <v>500</v>
      </c>
      <c r="D560" s="212">
        <v>40620</v>
      </c>
      <c r="E560" s="104">
        <v>27110</v>
      </c>
      <c r="F560" s="96">
        <f t="shared" si="69"/>
        <v>3625.2579324356466</v>
      </c>
      <c r="G560" s="104">
        <f t="shared" si="70"/>
        <v>650.64</v>
      </c>
      <c r="H560" s="194">
        <f t="shared" si="71"/>
        <v>1445.2535011632485</v>
      </c>
      <c r="I560" s="104">
        <f t="shared" si="72"/>
        <v>85.517958648712934</v>
      </c>
      <c r="J560" s="96">
        <v>27</v>
      </c>
      <c r="K560" s="98">
        <f t="shared" si="76"/>
        <v>5833.6693922476088</v>
      </c>
      <c r="L560" s="213">
        <f t="shared" si="73"/>
        <v>4.0385</v>
      </c>
      <c r="M560" s="214">
        <f t="shared" si="74"/>
        <v>1.0860000000000001</v>
      </c>
    </row>
    <row r="561" spans="1:13" ht="15" customHeight="1" x14ac:dyDescent="0.2">
      <c r="A561" s="192">
        <f t="shared" si="75"/>
        <v>544</v>
      </c>
      <c r="B561" s="225">
        <f t="shared" si="68"/>
        <v>134.48423870283915</v>
      </c>
      <c r="C561" s="193">
        <v>500</v>
      </c>
      <c r="D561" s="212">
        <v>40620</v>
      </c>
      <c r="E561" s="104">
        <v>27110</v>
      </c>
      <c r="F561" s="96">
        <f t="shared" si="69"/>
        <v>3624.5139556990289</v>
      </c>
      <c r="G561" s="104">
        <f t="shared" si="70"/>
        <v>650.64</v>
      </c>
      <c r="H561" s="194">
        <f t="shared" si="71"/>
        <v>1445.0020370262716</v>
      </c>
      <c r="I561" s="104">
        <f t="shared" si="72"/>
        <v>85.50307911398059</v>
      </c>
      <c r="J561" s="96">
        <v>27</v>
      </c>
      <c r="K561" s="98">
        <f t="shared" si="76"/>
        <v>5832.6590718392818</v>
      </c>
      <c r="L561" s="213">
        <f t="shared" si="73"/>
        <v>4.0450999999999997</v>
      </c>
      <c r="M561" s="214">
        <f t="shared" si="74"/>
        <v>1.0880000000000001</v>
      </c>
    </row>
    <row r="562" spans="1:13" ht="15" customHeight="1" x14ac:dyDescent="0.2">
      <c r="A562" s="192">
        <f t="shared" si="75"/>
        <v>545</v>
      </c>
      <c r="B562" s="225">
        <f t="shared" si="68"/>
        <v>134.51178691994866</v>
      </c>
      <c r="C562" s="193">
        <v>500</v>
      </c>
      <c r="D562" s="212">
        <v>40620</v>
      </c>
      <c r="E562" s="104">
        <v>27110</v>
      </c>
      <c r="F562" s="96">
        <f t="shared" si="69"/>
        <v>3623.7716497669289</v>
      </c>
      <c r="G562" s="104">
        <f t="shared" si="70"/>
        <v>650.64</v>
      </c>
      <c r="H562" s="194">
        <f t="shared" si="71"/>
        <v>1444.7511376212219</v>
      </c>
      <c r="I562" s="104">
        <f t="shared" si="72"/>
        <v>85.488232995338592</v>
      </c>
      <c r="J562" s="96">
        <v>27</v>
      </c>
      <c r="K562" s="98">
        <f t="shared" si="76"/>
        <v>5831.6510203834905</v>
      </c>
      <c r="L562" s="213">
        <f t="shared" si="73"/>
        <v>4.0517000000000003</v>
      </c>
      <c r="M562" s="214">
        <f t="shared" si="74"/>
        <v>1.0900000000000001</v>
      </c>
    </row>
    <row r="563" spans="1:13" ht="15" customHeight="1" x14ac:dyDescent="0.2">
      <c r="A563" s="192">
        <f t="shared" si="75"/>
        <v>546</v>
      </c>
      <c r="B563" s="225">
        <f t="shared" si="68"/>
        <v>134.53928463617359</v>
      </c>
      <c r="C563" s="193">
        <v>500</v>
      </c>
      <c r="D563" s="212">
        <v>40620</v>
      </c>
      <c r="E563" s="104">
        <v>27110</v>
      </c>
      <c r="F563" s="96">
        <f t="shared" si="69"/>
        <v>3623.0310077696222</v>
      </c>
      <c r="G563" s="104">
        <f t="shared" si="70"/>
        <v>650.64</v>
      </c>
      <c r="H563" s="194">
        <f t="shared" si="71"/>
        <v>1444.5008006261323</v>
      </c>
      <c r="I563" s="104">
        <f t="shared" si="72"/>
        <v>85.473420155392446</v>
      </c>
      <c r="J563" s="96">
        <v>27</v>
      </c>
      <c r="K563" s="98">
        <f t="shared" si="76"/>
        <v>5830.6452285511477</v>
      </c>
      <c r="L563" s="213">
        <f t="shared" si="73"/>
        <v>4.0583</v>
      </c>
      <c r="M563" s="214">
        <f t="shared" si="74"/>
        <v>1.0920000000000001</v>
      </c>
    </row>
    <row r="564" spans="1:13" ht="15" customHeight="1" x14ac:dyDescent="0.2">
      <c r="A564" s="192">
        <f t="shared" si="75"/>
        <v>547</v>
      </c>
      <c r="B564" s="225">
        <f t="shared" si="68"/>
        <v>134.56673203632971</v>
      </c>
      <c r="C564" s="193">
        <v>500</v>
      </c>
      <c r="D564" s="212">
        <v>40620</v>
      </c>
      <c r="E564" s="104">
        <v>27110</v>
      </c>
      <c r="F564" s="96">
        <f t="shared" si="69"/>
        <v>3622.2920228783087</v>
      </c>
      <c r="G564" s="104">
        <f t="shared" si="70"/>
        <v>650.64</v>
      </c>
      <c r="H564" s="194">
        <f t="shared" si="71"/>
        <v>1444.2510237328684</v>
      </c>
      <c r="I564" s="104">
        <f t="shared" si="72"/>
        <v>85.458640457566176</v>
      </c>
      <c r="J564" s="96">
        <v>27</v>
      </c>
      <c r="K564" s="98">
        <f t="shared" si="76"/>
        <v>5829.6416870687435</v>
      </c>
      <c r="L564" s="213">
        <f t="shared" si="73"/>
        <v>4.0648999999999997</v>
      </c>
      <c r="M564" s="214">
        <f t="shared" si="74"/>
        <v>1.0940000000000001</v>
      </c>
    </row>
    <row r="565" spans="1:13" ht="15" customHeight="1" x14ac:dyDescent="0.2">
      <c r="A565" s="192">
        <f t="shared" si="75"/>
        <v>548</v>
      </c>
      <c r="B565" s="225">
        <f t="shared" si="68"/>
        <v>134.59412930422025</v>
      </c>
      <c r="C565" s="193">
        <v>500</v>
      </c>
      <c r="D565" s="212">
        <v>40620</v>
      </c>
      <c r="E565" s="104">
        <v>27110</v>
      </c>
      <c r="F565" s="96">
        <f t="shared" si="69"/>
        <v>3621.5546883047909</v>
      </c>
      <c r="G565" s="104">
        <f t="shared" si="70"/>
        <v>650.64</v>
      </c>
      <c r="H565" s="194">
        <f t="shared" si="71"/>
        <v>1444.0018046470193</v>
      </c>
      <c r="I565" s="104">
        <f t="shared" si="72"/>
        <v>85.443893766095826</v>
      </c>
      <c r="J565" s="96">
        <v>27</v>
      </c>
      <c r="K565" s="98">
        <f t="shared" si="76"/>
        <v>5828.6403867179069</v>
      </c>
      <c r="L565" s="213">
        <f t="shared" si="73"/>
        <v>4.0715000000000003</v>
      </c>
      <c r="M565" s="214">
        <f t="shared" si="74"/>
        <v>1.0960000000000001</v>
      </c>
    </row>
    <row r="566" spans="1:13" ht="15" customHeight="1" x14ac:dyDescent="0.2">
      <c r="A566" s="192">
        <f t="shared" si="75"/>
        <v>549</v>
      </c>
      <c r="B566" s="225">
        <f t="shared" si="68"/>
        <v>134.62147662264294</v>
      </c>
      <c r="C566" s="193">
        <v>500</v>
      </c>
      <c r="D566" s="212">
        <v>40620</v>
      </c>
      <c r="E566" s="104">
        <v>27110</v>
      </c>
      <c r="F566" s="96">
        <f t="shared" si="69"/>
        <v>3620.8189973011636</v>
      </c>
      <c r="G566" s="104">
        <f t="shared" si="70"/>
        <v>650.64</v>
      </c>
      <c r="H566" s="194">
        <f t="shared" si="71"/>
        <v>1443.7531410877932</v>
      </c>
      <c r="I566" s="104">
        <f t="shared" si="72"/>
        <v>85.429179946023268</v>
      </c>
      <c r="J566" s="96">
        <v>27</v>
      </c>
      <c r="K566" s="98">
        <f t="shared" si="76"/>
        <v>5827.6413183349805</v>
      </c>
      <c r="L566" s="213">
        <f t="shared" si="73"/>
        <v>4.0781000000000001</v>
      </c>
      <c r="M566" s="214">
        <f t="shared" si="74"/>
        <v>1.0980000000000001</v>
      </c>
    </row>
    <row r="567" spans="1:13" ht="15" customHeight="1" x14ac:dyDescent="0.2">
      <c r="A567" s="195">
        <f t="shared" si="75"/>
        <v>550</v>
      </c>
      <c r="B567" s="225">
        <f t="shared" si="68"/>
        <v>134.64877417339773</v>
      </c>
      <c r="C567" s="193">
        <v>500</v>
      </c>
      <c r="D567" s="212">
        <v>40620</v>
      </c>
      <c r="E567" s="104">
        <v>27110</v>
      </c>
      <c r="F567" s="96">
        <f t="shared" si="69"/>
        <v>3620.0849431594938</v>
      </c>
      <c r="G567" s="104">
        <f t="shared" si="70"/>
        <v>650.64</v>
      </c>
      <c r="H567" s="194">
        <f t="shared" si="71"/>
        <v>1443.5050307879087</v>
      </c>
      <c r="I567" s="104">
        <f t="shared" si="72"/>
        <v>85.414498863189877</v>
      </c>
      <c r="J567" s="96">
        <v>27</v>
      </c>
      <c r="K567" s="98">
        <f t="shared" si="76"/>
        <v>5826.6444728105917</v>
      </c>
      <c r="L567" s="213">
        <f t="shared" si="73"/>
        <v>4.0846999999999998</v>
      </c>
      <c r="M567" s="214">
        <f t="shared" si="74"/>
        <v>1.1000000000000001</v>
      </c>
    </row>
    <row r="568" spans="1:13" ht="15" customHeight="1" x14ac:dyDescent="0.2">
      <c r="A568" s="192">
        <f t="shared" si="75"/>
        <v>551</v>
      </c>
      <c r="B568" s="225">
        <f t="shared" si="68"/>
        <v>134.67602213729373</v>
      </c>
      <c r="C568" s="193">
        <v>500</v>
      </c>
      <c r="D568" s="212">
        <v>40620</v>
      </c>
      <c r="E568" s="104">
        <v>27110</v>
      </c>
      <c r="F568" s="96">
        <f t="shared" si="69"/>
        <v>3619.3525192115167</v>
      </c>
      <c r="G568" s="104">
        <f t="shared" si="70"/>
        <v>650.64</v>
      </c>
      <c r="H568" s="194">
        <f t="shared" si="71"/>
        <v>1443.2574714934926</v>
      </c>
      <c r="I568" s="104">
        <f t="shared" si="72"/>
        <v>85.399850384230348</v>
      </c>
      <c r="J568" s="96">
        <v>27</v>
      </c>
      <c r="K568" s="98">
        <f t="shared" si="76"/>
        <v>5825.64984108924</v>
      </c>
      <c r="L568" s="213">
        <f t="shared" si="73"/>
        <v>4.0913000000000004</v>
      </c>
      <c r="M568" s="214">
        <f t="shared" si="74"/>
        <v>1.1020000000000001</v>
      </c>
    </row>
    <row r="569" spans="1:13" ht="15" customHeight="1" x14ac:dyDescent="0.2">
      <c r="A569" s="192">
        <f t="shared" si="75"/>
        <v>552</v>
      </c>
      <c r="B569" s="225">
        <f t="shared" si="68"/>
        <v>134.70322069415641</v>
      </c>
      <c r="C569" s="193">
        <v>500</v>
      </c>
      <c r="D569" s="212">
        <v>40620</v>
      </c>
      <c r="E569" s="104">
        <v>27110</v>
      </c>
      <c r="F569" s="96">
        <f t="shared" si="69"/>
        <v>3618.621718828329</v>
      </c>
      <c r="G569" s="104">
        <f t="shared" si="70"/>
        <v>650.64</v>
      </c>
      <c r="H569" s="194">
        <f t="shared" si="71"/>
        <v>1443.0104609639752</v>
      </c>
      <c r="I569" s="104">
        <f t="shared" si="72"/>
        <v>85.385234376566586</v>
      </c>
      <c r="J569" s="96">
        <v>27</v>
      </c>
      <c r="K569" s="98">
        <f t="shared" si="76"/>
        <v>5824.6574141688707</v>
      </c>
      <c r="L569" s="213">
        <f t="shared" si="73"/>
        <v>4.0979000000000001</v>
      </c>
      <c r="M569" s="214">
        <f t="shared" si="74"/>
        <v>1.1040000000000001</v>
      </c>
    </row>
    <row r="570" spans="1:13" ht="15" customHeight="1" x14ac:dyDescent="0.2">
      <c r="A570" s="192">
        <f t="shared" si="75"/>
        <v>553</v>
      </c>
      <c r="B570" s="225">
        <f t="shared" si="68"/>
        <v>134.73037002283502</v>
      </c>
      <c r="C570" s="193">
        <v>500</v>
      </c>
      <c r="D570" s="212">
        <v>40620</v>
      </c>
      <c r="E570" s="104">
        <v>27110</v>
      </c>
      <c r="F570" s="96">
        <f t="shared" si="69"/>
        <v>3617.8925354200792</v>
      </c>
      <c r="G570" s="104">
        <f t="shared" si="70"/>
        <v>650.64</v>
      </c>
      <c r="H570" s="194">
        <f t="shared" si="71"/>
        <v>1442.7639969719867</v>
      </c>
      <c r="I570" s="104">
        <f t="shared" si="72"/>
        <v>85.370650708401598</v>
      </c>
      <c r="J570" s="96">
        <v>27</v>
      </c>
      <c r="K570" s="98">
        <f t="shared" si="76"/>
        <v>5823.6671831004678</v>
      </c>
      <c r="L570" s="213">
        <f t="shared" si="73"/>
        <v>4.1044999999999998</v>
      </c>
      <c r="M570" s="214">
        <f t="shared" si="74"/>
        <v>1.1060000000000001</v>
      </c>
    </row>
    <row r="571" spans="1:13" ht="15" customHeight="1" x14ac:dyDescent="0.2">
      <c r="A571" s="192">
        <f t="shared" si="75"/>
        <v>554</v>
      </c>
      <c r="B571" s="225">
        <f t="shared" si="68"/>
        <v>134.75747030120925</v>
      </c>
      <c r="C571" s="193">
        <v>500</v>
      </c>
      <c r="D571" s="212">
        <v>40620</v>
      </c>
      <c r="E571" s="104">
        <v>27110</v>
      </c>
      <c r="F571" s="96">
        <f t="shared" si="69"/>
        <v>3617.1649624356742</v>
      </c>
      <c r="G571" s="104">
        <f t="shared" si="70"/>
        <v>650.64</v>
      </c>
      <c r="H571" s="194">
        <f t="shared" si="71"/>
        <v>1442.5180773032578</v>
      </c>
      <c r="I571" s="104">
        <f t="shared" si="72"/>
        <v>85.356099248713491</v>
      </c>
      <c r="J571" s="96">
        <v>27</v>
      </c>
      <c r="K571" s="98">
        <f t="shared" si="76"/>
        <v>5822.6791389876462</v>
      </c>
      <c r="L571" s="213">
        <f t="shared" si="73"/>
        <v>4.1111000000000004</v>
      </c>
      <c r="M571" s="214">
        <f t="shared" si="74"/>
        <v>1.1080000000000001</v>
      </c>
    </row>
    <row r="572" spans="1:13" ht="15" customHeight="1" x14ac:dyDescent="0.2">
      <c r="A572" s="192">
        <f t="shared" si="75"/>
        <v>555</v>
      </c>
      <c r="B572" s="225">
        <f t="shared" si="68"/>
        <v>134.78452170619653</v>
      </c>
      <c r="C572" s="193">
        <v>500</v>
      </c>
      <c r="D572" s="212">
        <v>40620</v>
      </c>
      <c r="E572" s="104">
        <v>27110</v>
      </c>
      <c r="F572" s="96">
        <f t="shared" si="69"/>
        <v>3616.4389933624743</v>
      </c>
      <c r="G572" s="104">
        <f t="shared" si="70"/>
        <v>650.64</v>
      </c>
      <c r="H572" s="194">
        <f t="shared" si="71"/>
        <v>1442.2726997565162</v>
      </c>
      <c r="I572" s="104">
        <f t="shared" si="72"/>
        <v>85.341579867249493</v>
      </c>
      <c r="J572" s="96">
        <v>27</v>
      </c>
      <c r="K572" s="98">
        <f t="shared" si="76"/>
        <v>5821.6932729862401</v>
      </c>
      <c r="L572" s="213">
        <f t="shared" si="73"/>
        <v>4.1177000000000001</v>
      </c>
      <c r="M572" s="214">
        <f t="shared" si="74"/>
        <v>1.1100000000000001</v>
      </c>
    </row>
    <row r="573" spans="1:13" ht="15" customHeight="1" x14ac:dyDescent="0.2">
      <c r="A573" s="192">
        <f t="shared" si="75"/>
        <v>556</v>
      </c>
      <c r="B573" s="225">
        <f t="shared" si="68"/>
        <v>134.81152441375872</v>
      </c>
      <c r="C573" s="193">
        <v>500</v>
      </c>
      <c r="D573" s="212">
        <v>40620</v>
      </c>
      <c r="E573" s="104">
        <v>27110</v>
      </c>
      <c r="F573" s="96">
        <f t="shared" si="69"/>
        <v>3615.7146217260079</v>
      </c>
      <c r="G573" s="104">
        <f t="shared" si="70"/>
        <v>650.64</v>
      </c>
      <c r="H573" s="194">
        <f t="shared" si="71"/>
        <v>1442.0278621433906</v>
      </c>
      <c r="I573" s="104">
        <f t="shared" si="72"/>
        <v>85.327092434520168</v>
      </c>
      <c r="J573" s="96">
        <v>27</v>
      </c>
      <c r="K573" s="98">
        <f t="shared" si="76"/>
        <v>5820.7095763039188</v>
      </c>
      <c r="L573" s="213">
        <f t="shared" si="73"/>
        <v>4.1242999999999999</v>
      </c>
      <c r="M573" s="214">
        <f t="shared" si="74"/>
        <v>1.1120000000000001</v>
      </c>
    </row>
    <row r="574" spans="1:13" ht="15" customHeight="1" x14ac:dyDescent="0.2">
      <c r="A574" s="192">
        <f t="shared" si="75"/>
        <v>557</v>
      </c>
      <c r="B574" s="225">
        <f t="shared" si="68"/>
        <v>134.83847859890926</v>
      </c>
      <c r="C574" s="193">
        <v>500</v>
      </c>
      <c r="D574" s="212">
        <v>40620</v>
      </c>
      <c r="E574" s="104">
        <v>27110</v>
      </c>
      <c r="F574" s="96">
        <f t="shared" si="69"/>
        <v>3614.9918410896616</v>
      </c>
      <c r="G574" s="104">
        <f t="shared" si="70"/>
        <v>650.64</v>
      </c>
      <c r="H574" s="194">
        <f t="shared" si="71"/>
        <v>1441.7835622883056</v>
      </c>
      <c r="I574" s="104">
        <f t="shared" si="72"/>
        <v>85.312636821793248</v>
      </c>
      <c r="J574" s="96">
        <v>27</v>
      </c>
      <c r="K574" s="98">
        <f t="shared" si="76"/>
        <v>5819.7280401997614</v>
      </c>
      <c r="L574" s="213">
        <f t="shared" si="73"/>
        <v>4.1308999999999996</v>
      </c>
      <c r="M574" s="214">
        <f t="shared" si="74"/>
        <v>1.1140000000000001</v>
      </c>
    </row>
    <row r="575" spans="1:13" ht="15" customHeight="1" x14ac:dyDescent="0.2">
      <c r="A575" s="192">
        <f t="shared" si="75"/>
        <v>558</v>
      </c>
      <c r="B575" s="225">
        <f t="shared" si="68"/>
        <v>134.86538443571965</v>
      </c>
      <c r="C575" s="193">
        <v>500</v>
      </c>
      <c r="D575" s="212">
        <v>40620</v>
      </c>
      <c r="E575" s="104">
        <v>27110</v>
      </c>
      <c r="F575" s="96">
        <f t="shared" si="69"/>
        <v>3614.2706450544142</v>
      </c>
      <c r="G575" s="104">
        <f t="shared" si="70"/>
        <v>650.64</v>
      </c>
      <c r="H575" s="194">
        <f t="shared" si="71"/>
        <v>1441.5397980283917</v>
      </c>
      <c r="I575" s="104">
        <f t="shared" si="72"/>
        <v>85.298212901088277</v>
      </c>
      <c r="J575" s="96">
        <v>27</v>
      </c>
      <c r="K575" s="98">
        <f t="shared" si="76"/>
        <v>5818.7486559838935</v>
      </c>
      <c r="L575" s="213">
        <f t="shared" si="73"/>
        <v>4.1375000000000002</v>
      </c>
      <c r="M575" s="214">
        <f t="shared" si="74"/>
        <v>1.1160000000000001</v>
      </c>
    </row>
    <row r="576" spans="1:13" ht="15" customHeight="1" x14ac:dyDescent="0.2">
      <c r="A576" s="192">
        <f t="shared" si="75"/>
        <v>559</v>
      </c>
      <c r="B576" s="225">
        <f t="shared" si="68"/>
        <v>134.89224209732649</v>
      </c>
      <c r="C576" s="193">
        <v>500</v>
      </c>
      <c r="D576" s="212">
        <v>40620</v>
      </c>
      <c r="E576" s="104">
        <v>27110</v>
      </c>
      <c r="F576" s="96">
        <f t="shared" si="69"/>
        <v>3613.5510272585261</v>
      </c>
      <c r="G576" s="104">
        <f t="shared" si="70"/>
        <v>650.64</v>
      </c>
      <c r="H576" s="194">
        <f t="shared" si="71"/>
        <v>1441.2965672133819</v>
      </c>
      <c r="I576" s="104">
        <f t="shared" si="72"/>
        <v>85.283820545170528</v>
      </c>
      <c r="J576" s="96">
        <v>27</v>
      </c>
      <c r="K576" s="98">
        <f t="shared" si="76"/>
        <v>5817.7714150170787</v>
      </c>
      <c r="L576" s="213">
        <f t="shared" si="73"/>
        <v>4.1440000000000001</v>
      </c>
      <c r="M576" s="214">
        <f t="shared" si="74"/>
        <v>1.1180000000000001</v>
      </c>
    </row>
    <row r="577" spans="1:13" ht="15" customHeight="1" x14ac:dyDescent="0.2">
      <c r="A577" s="195">
        <f t="shared" si="75"/>
        <v>560</v>
      </c>
      <c r="B577" s="225">
        <f t="shared" si="68"/>
        <v>134.91905175593791</v>
      </c>
      <c r="C577" s="193">
        <v>500</v>
      </c>
      <c r="D577" s="212">
        <v>40620</v>
      </c>
      <c r="E577" s="104">
        <v>27110</v>
      </c>
      <c r="F577" s="96">
        <f t="shared" si="69"/>
        <v>3612.8329813772743</v>
      </c>
      <c r="G577" s="104">
        <f t="shared" si="70"/>
        <v>650.64</v>
      </c>
      <c r="H577" s="194">
        <f t="shared" si="71"/>
        <v>1441.0538677055188</v>
      </c>
      <c r="I577" s="104">
        <f t="shared" si="72"/>
        <v>85.269459627545501</v>
      </c>
      <c r="J577" s="96">
        <v>27</v>
      </c>
      <c r="K577" s="98">
        <f t="shared" si="76"/>
        <v>5816.7963087103381</v>
      </c>
      <c r="L577" s="213">
        <f t="shared" si="73"/>
        <v>4.1505999999999998</v>
      </c>
      <c r="M577" s="214">
        <f t="shared" si="74"/>
        <v>1.1200000000000001</v>
      </c>
    </row>
    <row r="578" spans="1:13" ht="15" customHeight="1" x14ac:dyDescent="0.2">
      <c r="A578" s="192">
        <f t="shared" si="75"/>
        <v>561</v>
      </c>
      <c r="B578" s="225">
        <f t="shared" si="68"/>
        <v>134.94581358284046</v>
      </c>
      <c r="C578" s="193">
        <v>500</v>
      </c>
      <c r="D578" s="212">
        <v>40620</v>
      </c>
      <c r="E578" s="104">
        <v>27110</v>
      </c>
      <c r="F578" s="96">
        <f t="shared" si="69"/>
        <v>3612.1165011226572</v>
      </c>
      <c r="G578" s="104">
        <f t="shared" si="70"/>
        <v>650.64</v>
      </c>
      <c r="H578" s="194">
        <f t="shared" si="71"/>
        <v>1440.8116973794579</v>
      </c>
      <c r="I578" s="104">
        <f t="shared" si="72"/>
        <v>85.255130022453145</v>
      </c>
      <c r="J578" s="96">
        <v>27</v>
      </c>
      <c r="K578" s="98">
        <f t="shared" si="76"/>
        <v>5815.8233285245678</v>
      </c>
      <c r="L578" s="213">
        <f t="shared" si="73"/>
        <v>4.1571999999999996</v>
      </c>
      <c r="M578" s="214">
        <f t="shared" si="74"/>
        <v>1.1220000000000001</v>
      </c>
    </row>
    <row r="579" spans="1:13" ht="15" customHeight="1" x14ac:dyDescent="0.2">
      <c r="A579" s="192">
        <f t="shared" si="75"/>
        <v>562</v>
      </c>
      <c r="B579" s="225">
        <f t="shared" si="68"/>
        <v>134.97252774840535</v>
      </c>
      <c r="C579" s="193">
        <v>500</v>
      </c>
      <c r="D579" s="212">
        <v>40620</v>
      </c>
      <c r="E579" s="104">
        <v>27110</v>
      </c>
      <c r="F579" s="96">
        <f t="shared" si="69"/>
        <v>3611.4015802431236</v>
      </c>
      <c r="G579" s="104">
        <f t="shared" si="70"/>
        <v>650.64</v>
      </c>
      <c r="H579" s="194">
        <f t="shared" si="71"/>
        <v>1440.5700541221756</v>
      </c>
      <c r="I579" s="104">
        <f t="shared" si="72"/>
        <v>85.240831604862464</v>
      </c>
      <c r="J579" s="96">
        <v>27</v>
      </c>
      <c r="K579" s="98">
        <f t="shared" si="76"/>
        <v>5814.8524659701616</v>
      </c>
      <c r="L579" s="213">
        <f t="shared" si="73"/>
        <v>4.1638000000000002</v>
      </c>
      <c r="M579" s="214">
        <f t="shared" si="74"/>
        <v>1.1240000000000001</v>
      </c>
    </row>
    <row r="580" spans="1:13" ht="15" customHeight="1" x14ac:dyDescent="0.2">
      <c r="A580" s="192">
        <f t="shared" si="75"/>
        <v>563</v>
      </c>
      <c r="B580" s="225">
        <f t="shared" si="68"/>
        <v>134.99919442209534</v>
      </c>
      <c r="C580" s="193">
        <v>500</v>
      </c>
      <c r="D580" s="212">
        <v>40620</v>
      </c>
      <c r="E580" s="104">
        <v>27110</v>
      </c>
      <c r="F580" s="96">
        <f t="shared" si="69"/>
        <v>3610.6882125232933</v>
      </c>
      <c r="G580" s="104">
        <f t="shared" si="70"/>
        <v>650.64</v>
      </c>
      <c r="H580" s="194">
        <f t="shared" si="71"/>
        <v>1440.3289358328732</v>
      </c>
      <c r="I580" s="104">
        <f t="shared" si="72"/>
        <v>85.22656425046587</v>
      </c>
      <c r="J580" s="96">
        <v>27</v>
      </c>
      <c r="K580" s="98">
        <f t="shared" si="76"/>
        <v>5813.8837126066328</v>
      </c>
      <c r="L580" s="213">
        <f t="shared" si="73"/>
        <v>4.1703999999999999</v>
      </c>
      <c r="M580" s="214">
        <f t="shared" si="74"/>
        <v>1.1259999999999999</v>
      </c>
    </row>
    <row r="581" spans="1:13" ht="15" customHeight="1" x14ac:dyDescent="0.2">
      <c r="A581" s="192">
        <f t="shared" si="75"/>
        <v>564</v>
      </c>
      <c r="B581" s="225">
        <f t="shared" si="68"/>
        <v>135.02581377247088</v>
      </c>
      <c r="C581" s="193">
        <v>500</v>
      </c>
      <c r="D581" s="212">
        <v>40620</v>
      </c>
      <c r="E581" s="104">
        <v>27110</v>
      </c>
      <c r="F581" s="96">
        <f t="shared" si="69"/>
        <v>3609.9763917836831</v>
      </c>
      <c r="G581" s="104">
        <f t="shared" si="70"/>
        <v>650.64</v>
      </c>
      <c r="H581" s="194">
        <f t="shared" si="71"/>
        <v>1440.0883404228848</v>
      </c>
      <c r="I581" s="104">
        <f t="shared" si="72"/>
        <v>85.212327835673662</v>
      </c>
      <c r="J581" s="96">
        <v>27</v>
      </c>
      <c r="K581" s="98">
        <f t="shared" si="76"/>
        <v>5812.9170600422422</v>
      </c>
      <c r="L581" s="213">
        <f t="shared" si="73"/>
        <v>4.1769999999999996</v>
      </c>
      <c r="M581" s="214">
        <f t="shared" si="74"/>
        <v>1.1279999999999999</v>
      </c>
    </row>
    <row r="582" spans="1:13" ht="15" customHeight="1" x14ac:dyDescent="0.2">
      <c r="A582" s="192">
        <f t="shared" si="75"/>
        <v>565</v>
      </c>
      <c r="B582" s="225">
        <f t="shared" si="68"/>
        <v>135.05238596719661</v>
      </c>
      <c r="C582" s="193">
        <v>500</v>
      </c>
      <c r="D582" s="212">
        <v>40620</v>
      </c>
      <c r="E582" s="104">
        <v>27110</v>
      </c>
      <c r="F582" s="96">
        <f t="shared" si="69"/>
        <v>3609.2661118804385</v>
      </c>
      <c r="G582" s="104">
        <f t="shared" si="70"/>
        <v>650.64</v>
      </c>
      <c r="H582" s="194">
        <f t="shared" si="71"/>
        <v>1439.8482658155881</v>
      </c>
      <c r="I582" s="104">
        <f t="shared" si="72"/>
        <v>85.198122237608771</v>
      </c>
      <c r="J582" s="96">
        <v>27</v>
      </c>
      <c r="K582" s="98">
        <f t="shared" si="76"/>
        <v>5811.9524999336354</v>
      </c>
      <c r="L582" s="213">
        <f t="shared" si="73"/>
        <v>4.1836000000000002</v>
      </c>
      <c r="M582" s="214">
        <f t="shared" si="74"/>
        <v>1.1299999999999999</v>
      </c>
    </row>
    <row r="583" spans="1:13" ht="15" customHeight="1" x14ac:dyDescent="0.2">
      <c r="A583" s="192">
        <f t="shared" si="75"/>
        <v>566</v>
      </c>
      <c r="B583" s="225">
        <f t="shared" si="68"/>
        <v>135.07891117304774</v>
      </c>
      <c r="C583" s="193">
        <v>500</v>
      </c>
      <c r="D583" s="212">
        <v>40620</v>
      </c>
      <c r="E583" s="104">
        <v>27110</v>
      </c>
      <c r="F583" s="96">
        <f t="shared" si="69"/>
        <v>3608.5573667050612</v>
      </c>
      <c r="G583" s="104">
        <f t="shared" si="70"/>
        <v>650.64</v>
      </c>
      <c r="H583" s="194">
        <f t="shared" si="71"/>
        <v>1439.6087099463107</v>
      </c>
      <c r="I583" s="104">
        <f t="shared" si="72"/>
        <v>85.183947334101234</v>
      </c>
      <c r="J583" s="96">
        <v>27</v>
      </c>
      <c r="K583" s="98">
        <f t="shared" si="76"/>
        <v>5810.9900239854733</v>
      </c>
      <c r="L583" s="213">
        <f t="shared" si="73"/>
        <v>4.1901000000000002</v>
      </c>
      <c r="M583" s="214">
        <f t="shared" si="74"/>
        <v>1.1319999999999999</v>
      </c>
    </row>
    <row r="584" spans="1:13" ht="15" customHeight="1" x14ac:dyDescent="0.2">
      <c r="A584" s="192">
        <f t="shared" si="75"/>
        <v>567</v>
      </c>
      <c r="B584" s="225">
        <f t="shared" si="68"/>
        <v>135.10538955591628</v>
      </c>
      <c r="C584" s="193">
        <v>500</v>
      </c>
      <c r="D584" s="212">
        <v>40620</v>
      </c>
      <c r="E584" s="104">
        <v>27110</v>
      </c>
      <c r="F584" s="96">
        <f t="shared" si="69"/>
        <v>3607.8501501841456</v>
      </c>
      <c r="G584" s="104">
        <f t="shared" si="70"/>
        <v>650.64</v>
      </c>
      <c r="H584" s="194">
        <f t="shared" si="71"/>
        <v>1439.3696707622412</v>
      </c>
      <c r="I584" s="104">
        <f t="shared" si="72"/>
        <v>85.169803003682915</v>
      </c>
      <c r="J584" s="96">
        <v>27</v>
      </c>
      <c r="K584" s="98">
        <f t="shared" si="76"/>
        <v>5810.0296239500703</v>
      </c>
      <c r="L584" s="213">
        <f t="shared" si="73"/>
        <v>4.1966999999999999</v>
      </c>
      <c r="M584" s="214">
        <f t="shared" si="74"/>
        <v>1.1339999999999999</v>
      </c>
    </row>
    <row r="585" spans="1:13" ht="15" customHeight="1" x14ac:dyDescent="0.2">
      <c r="A585" s="192">
        <f t="shared" si="75"/>
        <v>568</v>
      </c>
      <c r="B585" s="225">
        <f t="shared" si="68"/>
        <v>135.13182128081729</v>
      </c>
      <c r="C585" s="193">
        <v>500</v>
      </c>
      <c r="D585" s="212">
        <v>40620</v>
      </c>
      <c r="E585" s="104">
        <v>27110</v>
      </c>
      <c r="F585" s="96">
        <f t="shared" si="69"/>
        <v>3607.1444562791139</v>
      </c>
      <c r="G585" s="104">
        <f t="shared" si="70"/>
        <v>650.64</v>
      </c>
      <c r="H585" s="194">
        <f t="shared" si="71"/>
        <v>1439.1311462223405</v>
      </c>
      <c r="I585" s="104">
        <f t="shared" si="72"/>
        <v>85.155689125582285</v>
      </c>
      <c r="J585" s="96">
        <v>27</v>
      </c>
      <c r="K585" s="98">
        <f t="shared" si="76"/>
        <v>5809.0712916270368</v>
      </c>
      <c r="L585" s="213">
        <f t="shared" si="73"/>
        <v>4.2032999999999996</v>
      </c>
      <c r="M585" s="214">
        <f t="shared" si="74"/>
        <v>1.1359999999999999</v>
      </c>
    </row>
    <row r="586" spans="1:13" ht="15" customHeight="1" x14ac:dyDescent="0.2">
      <c r="A586" s="192">
        <f t="shared" si="75"/>
        <v>569</v>
      </c>
      <c r="B586" s="225">
        <f t="shared" si="68"/>
        <v>135.15820651189495</v>
      </c>
      <c r="C586" s="193">
        <v>500</v>
      </c>
      <c r="D586" s="212">
        <v>40620</v>
      </c>
      <c r="E586" s="104">
        <v>27110</v>
      </c>
      <c r="F586" s="96">
        <f t="shared" si="69"/>
        <v>3606.4402789859569</v>
      </c>
      <c r="G586" s="104">
        <f t="shared" si="70"/>
        <v>650.64</v>
      </c>
      <c r="H586" s="194">
        <f t="shared" si="71"/>
        <v>1438.8931342972535</v>
      </c>
      <c r="I586" s="104">
        <f t="shared" si="72"/>
        <v>85.14160557971914</v>
      </c>
      <c r="J586" s="96">
        <v>27</v>
      </c>
      <c r="K586" s="98">
        <f t="shared" si="76"/>
        <v>5808.1150188629299</v>
      </c>
      <c r="L586" s="213">
        <f t="shared" si="73"/>
        <v>4.2099000000000002</v>
      </c>
      <c r="M586" s="214">
        <f t="shared" si="74"/>
        <v>1.1379999999999999</v>
      </c>
    </row>
    <row r="587" spans="1:13" ht="15" customHeight="1" x14ac:dyDescent="0.2">
      <c r="A587" s="195">
        <f t="shared" si="75"/>
        <v>570</v>
      </c>
      <c r="B587" s="225">
        <f t="shared" si="68"/>
        <v>135.18454541242895</v>
      </c>
      <c r="C587" s="193">
        <v>500</v>
      </c>
      <c r="D587" s="212">
        <v>40620</v>
      </c>
      <c r="E587" s="104">
        <v>27110</v>
      </c>
      <c r="F587" s="96">
        <f t="shared" si="69"/>
        <v>3605.7376123349704</v>
      </c>
      <c r="G587" s="104">
        <f t="shared" si="70"/>
        <v>650.64</v>
      </c>
      <c r="H587" s="194">
        <f t="shared" si="71"/>
        <v>1438.6556329692201</v>
      </c>
      <c r="I587" s="104">
        <f t="shared" si="72"/>
        <v>85.127552246699423</v>
      </c>
      <c r="J587" s="96">
        <v>27</v>
      </c>
      <c r="K587" s="98">
        <f t="shared" si="76"/>
        <v>5807.1607975508905</v>
      </c>
      <c r="L587" s="213">
        <f t="shared" si="73"/>
        <v>4.2164999999999999</v>
      </c>
      <c r="M587" s="214">
        <f t="shared" si="74"/>
        <v>1.1399999999999999</v>
      </c>
    </row>
    <row r="588" spans="1:13" ht="15" customHeight="1" x14ac:dyDescent="0.2">
      <c r="A588" s="192">
        <f t="shared" si="75"/>
        <v>571</v>
      </c>
      <c r="B588" s="225">
        <f t="shared" si="68"/>
        <v>135.21083814484015</v>
      </c>
      <c r="C588" s="193">
        <v>500</v>
      </c>
      <c r="D588" s="212">
        <v>40620</v>
      </c>
      <c r="E588" s="104">
        <v>27110</v>
      </c>
      <c r="F588" s="96">
        <f t="shared" si="69"/>
        <v>3605.0364503905075</v>
      </c>
      <c r="G588" s="104">
        <f t="shared" si="70"/>
        <v>650.64</v>
      </c>
      <c r="H588" s="194">
        <f t="shared" si="71"/>
        <v>1438.4186402319915</v>
      </c>
      <c r="I588" s="104">
        <f t="shared" si="72"/>
        <v>85.113529007810158</v>
      </c>
      <c r="J588" s="96">
        <v>27</v>
      </c>
      <c r="K588" s="98">
        <f t="shared" si="76"/>
        <v>5806.2086196303089</v>
      </c>
      <c r="L588" s="213">
        <f t="shared" si="73"/>
        <v>4.2229999999999999</v>
      </c>
      <c r="M588" s="214">
        <f t="shared" si="74"/>
        <v>1.1419999999999999</v>
      </c>
    </row>
    <row r="589" spans="1:13" ht="15" customHeight="1" x14ac:dyDescent="0.2">
      <c r="A589" s="192">
        <f t="shared" si="75"/>
        <v>572</v>
      </c>
      <c r="B589" s="225">
        <f t="shared" si="68"/>
        <v>135.23708487069695</v>
      </c>
      <c r="C589" s="193">
        <v>500</v>
      </c>
      <c r="D589" s="212">
        <v>40620</v>
      </c>
      <c r="E589" s="104">
        <v>27110</v>
      </c>
      <c r="F589" s="96">
        <f t="shared" si="69"/>
        <v>3604.3367872507142</v>
      </c>
      <c r="G589" s="104">
        <f t="shared" si="70"/>
        <v>650.64</v>
      </c>
      <c r="H589" s="194">
        <f t="shared" si="71"/>
        <v>1438.1821540907413</v>
      </c>
      <c r="I589" s="104">
        <f t="shared" si="72"/>
        <v>85.099535745014293</v>
      </c>
      <c r="J589" s="96">
        <v>27</v>
      </c>
      <c r="K589" s="98">
        <f t="shared" si="76"/>
        <v>5805.2584770864705</v>
      </c>
      <c r="L589" s="213">
        <f t="shared" si="73"/>
        <v>4.2295999999999996</v>
      </c>
      <c r="M589" s="214">
        <f t="shared" si="74"/>
        <v>1.1439999999999999</v>
      </c>
    </row>
    <row r="590" spans="1:13" ht="15" customHeight="1" x14ac:dyDescent="0.2">
      <c r="A590" s="192">
        <f t="shared" si="75"/>
        <v>573</v>
      </c>
      <c r="B590" s="225">
        <f t="shared" si="68"/>
        <v>135.26328575072108</v>
      </c>
      <c r="C590" s="193">
        <v>500</v>
      </c>
      <c r="D590" s="212">
        <v>40620</v>
      </c>
      <c r="E590" s="104">
        <v>27110</v>
      </c>
      <c r="F590" s="96">
        <f t="shared" si="69"/>
        <v>3603.6386170472833</v>
      </c>
      <c r="G590" s="104">
        <f t="shared" si="70"/>
        <v>650.64</v>
      </c>
      <c r="H590" s="194">
        <f t="shared" si="71"/>
        <v>1437.9461725619817</v>
      </c>
      <c r="I590" s="104">
        <f t="shared" si="72"/>
        <v>85.085572340945674</v>
      </c>
      <c r="J590" s="96">
        <v>27</v>
      </c>
      <c r="K590" s="98">
        <f t="shared" si="76"/>
        <v>5804.3103619502108</v>
      </c>
      <c r="L590" s="213">
        <f t="shared" si="73"/>
        <v>4.2362000000000002</v>
      </c>
      <c r="M590" s="214">
        <f t="shared" si="74"/>
        <v>1.1459999999999999</v>
      </c>
    </row>
    <row r="591" spans="1:13" ht="15" customHeight="1" x14ac:dyDescent="0.2">
      <c r="A591" s="192">
        <f t="shared" si="75"/>
        <v>574</v>
      </c>
      <c r="B591" s="225">
        <f t="shared" si="68"/>
        <v>135.28944094479351</v>
      </c>
      <c r="C591" s="193">
        <v>500</v>
      </c>
      <c r="D591" s="212">
        <v>40620</v>
      </c>
      <c r="E591" s="104">
        <v>27110</v>
      </c>
      <c r="F591" s="96">
        <f t="shared" si="69"/>
        <v>3602.9419339452061</v>
      </c>
      <c r="G591" s="104">
        <f t="shared" si="70"/>
        <v>650.64</v>
      </c>
      <c r="H591" s="194">
        <f t="shared" si="71"/>
        <v>1437.7106936734797</v>
      </c>
      <c r="I591" s="104">
        <f t="shared" si="72"/>
        <v>85.071638678904137</v>
      </c>
      <c r="J591" s="96">
        <v>27</v>
      </c>
      <c r="K591" s="98">
        <f t="shared" si="76"/>
        <v>5803.3642662975908</v>
      </c>
      <c r="L591" s="213">
        <f t="shared" si="73"/>
        <v>4.2427999999999999</v>
      </c>
      <c r="M591" s="214">
        <f t="shared" si="74"/>
        <v>1.1479999999999999</v>
      </c>
    </row>
    <row r="592" spans="1:13" ht="15" customHeight="1" x14ac:dyDescent="0.2">
      <c r="A592" s="192">
        <f t="shared" si="75"/>
        <v>575</v>
      </c>
      <c r="B592" s="225">
        <f t="shared" si="68"/>
        <v>135.31555061196025</v>
      </c>
      <c r="C592" s="193">
        <v>500</v>
      </c>
      <c r="D592" s="212">
        <v>40620</v>
      </c>
      <c r="E592" s="104">
        <v>27110</v>
      </c>
      <c r="F592" s="96">
        <f t="shared" si="69"/>
        <v>3602.2467321425229</v>
      </c>
      <c r="G592" s="104">
        <f t="shared" si="70"/>
        <v>650.64</v>
      </c>
      <c r="H592" s="194">
        <f t="shared" si="71"/>
        <v>1437.4757154641727</v>
      </c>
      <c r="I592" s="104">
        <f t="shared" si="72"/>
        <v>85.057734642850463</v>
      </c>
      <c r="J592" s="96">
        <v>27</v>
      </c>
      <c r="K592" s="98">
        <f t="shared" si="76"/>
        <v>5802.420182249547</v>
      </c>
      <c r="L592" s="213">
        <f t="shared" si="73"/>
        <v>4.2492999999999999</v>
      </c>
      <c r="M592" s="214">
        <f t="shared" si="74"/>
        <v>1.1499999999999999</v>
      </c>
    </row>
    <row r="593" spans="1:13" ht="15" customHeight="1" x14ac:dyDescent="0.2">
      <c r="A593" s="192">
        <f t="shared" si="75"/>
        <v>576</v>
      </c>
      <c r="B593" s="225">
        <f t="shared" si="68"/>
        <v>135.34161491043835</v>
      </c>
      <c r="C593" s="193">
        <v>500</v>
      </c>
      <c r="D593" s="212">
        <v>40620</v>
      </c>
      <c r="E593" s="104">
        <v>27110</v>
      </c>
      <c r="F593" s="96">
        <f t="shared" si="69"/>
        <v>3601.5530058700797</v>
      </c>
      <c r="G593" s="104">
        <f t="shared" si="70"/>
        <v>650.64</v>
      </c>
      <c r="H593" s="194">
        <f t="shared" si="71"/>
        <v>1437.2412359840869</v>
      </c>
      <c r="I593" s="104">
        <f t="shared" si="72"/>
        <v>85.043860117401607</v>
      </c>
      <c r="J593" s="96">
        <v>27</v>
      </c>
      <c r="K593" s="98">
        <f t="shared" si="76"/>
        <v>5801.4781019715692</v>
      </c>
      <c r="L593" s="213">
        <f t="shared" si="73"/>
        <v>4.2558999999999996</v>
      </c>
      <c r="M593" s="214">
        <f t="shared" si="74"/>
        <v>1.1519999999999999</v>
      </c>
    </row>
    <row r="594" spans="1:13" ht="15" customHeight="1" x14ac:dyDescent="0.2">
      <c r="A594" s="192">
        <f t="shared" si="75"/>
        <v>577</v>
      </c>
      <c r="B594" s="225">
        <f t="shared" si="68"/>
        <v>135.36763399762151</v>
      </c>
      <c r="C594" s="193">
        <v>500</v>
      </c>
      <c r="D594" s="212">
        <v>40620</v>
      </c>
      <c r="E594" s="104">
        <v>27110</v>
      </c>
      <c r="F594" s="96">
        <f t="shared" si="69"/>
        <v>3600.8607493912805</v>
      </c>
      <c r="G594" s="104">
        <f t="shared" si="70"/>
        <v>650.64</v>
      </c>
      <c r="H594" s="194">
        <f t="shared" si="71"/>
        <v>1437.0072532942527</v>
      </c>
      <c r="I594" s="104">
        <f t="shared" si="72"/>
        <v>85.030014987825624</v>
      </c>
      <c r="J594" s="96">
        <v>27</v>
      </c>
      <c r="K594" s="98">
        <f t="shared" si="76"/>
        <v>5800.5380176733597</v>
      </c>
      <c r="L594" s="213">
        <f t="shared" si="73"/>
        <v>4.2625000000000002</v>
      </c>
      <c r="M594" s="214">
        <f t="shared" si="74"/>
        <v>1.1539999999999999</v>
      </c>
    </row>
    <row r="595" spans="1:13" ht="15" customHeight="1" x14ac:dyDescent="0.2">
      <c r="A595" s="192">
        <f t="shared" si="75"/>
        <v>578</v>
      </c>
      <c r="B595" s="225">
        <f t="shared" ref="B595:B658" si="77">15*LN(A595)+40</f>
        <v>135.39360803008566</v>
      </c>
      <c r="C595" s="193">
        <v>500</v>
      </c>
      <c r="D595" s="212">
        <v>40620</v>
      </c>
      <c r="E595" s="104">
        <v>27110</v>
      </c>
      <c r="F595" s="96">
        <f t="shared" ref="F595:F658" si="78">12*(1/B595*D595)</f>
        <v>3600.1699570018591</v>
      </c>
      <c r="G595" s="104">
        <f t="shared" ref="G595:G658" si="79">12*(1/C595*E595)</f>
        <v>650.64</v>
      </c>
      <c r="H595" s="194">
        <f t="shared" ref="H595:H658" si="80">SUM(F595:G595)*33.8%</f>
        <v>1436.7737654666284</v>
      </c>
      <c r="I595" s="104">
        <f t="shared" ref="I595:I658" si="81">SUM(F595:G595)*2%</f>
        <v>85.016199140037187</v>
      </c>
      <c r="J595" s="96">
        <v>27</v>
      </c>
      <c r="K595" s="98">
        <f t="shared" si="76"/>
        <v>5799.5999216085247</v>
      </c>
      <c r="L595" s="213">
        <f t="shared" ref="L595:L658" si="82">ROUND(A595/B595,4)</f>
        <v>4.2690000000000001</v>
      </c>
      <c r="M595" s="214">
        <f t="shared" ref="M595:M658" si="83">ROUND(A595/C595,4)</f>
        <v>1.1559999999999999</v>
      </c>
    </row>
    <row r="596" spans="1:13" ht="15" customHeight="1" x14ac:dyDescent="0.2">
      <c r="A596" s="192">
        <f t="shared" si="75"/>
        <v>579</v>
      </c>
      <c r="B596" s="225">
        <f t="shared" si="77"/>
        <v>135.41953716359495</v>
      </c>
      <c r="C596" s="193">
        <v>500</v>
      </c>
      <c r="D596" s="212">
        <v>40620</v>
      </c>
      <c r="E596" s="104">
        <v>27110</v>
      </c>
      <c r="F596" s="96">
        <f t="shared" si="78"/>
        <v>3599.4806230296231</v>
      </c>
      <c r="G596" s="104">
        <f t="shared" si="79"/>
        <v>650.64</v>
      </c>
      <c r="H596" s="194">
        <f t="shared" si="80"/>
        <v>1436.5407705840123</v>
      </c>
      <c r="I596" s="104">
        <f t="shared" si="81"/>
        <v>85.002412460592467</v>
      </c>
      <c r="J596" s="96">
        <v>27</v>
      </c>
      <c r="K596" s="98">
        <f t="shared" si="76"/>
        <v>5798.663806074228</v>
      </c>
      <c r="L596" s="213">
        <f t="shared" si="82"/>
        <v>4.2755999999999998</v>
      </c>
      <c r="M596" s="214">
        <f t="shared" si="83"/>
        <v>1.1579999999999999</v>
      </c>
    </row>
    <row r="597" spans="1:13" ht="15" customHeight="1" x14ac:dyDescent="0.2">
      <c r="A597" s="195">
        <f t="shared" si="75"/>
        <v>580</v>
      </c>
      <c r="B597" s="225">
        <f t="shared" si="77"/>
        <v>135.44542155310697</v>
      </c>
      <c r="C597" s="193">
        <v>500</v>
      </c>
      <c r="D597" s="212">
        <v>40620</v>
      </c>
      <c r="E597" s="104">
        <v>27110</v>
      </c>
      <c r="F597" s="96">
        <f t="shared" si="78"/>
        <v>3598.7927418342379</v>
      </c>
      <c r="G597" s="104">
        <f t="shared" si="79"/>
        <v>650.64</v>
      </c>
      <c r="H597" s="194">
        <f t="shared" si="80"/>
        <v>1436.3082667399724</v>
      </c>
      <c r="I597" s="104">
        <f t="shared" si="81"/>
        <v>84.988654836684759</v>
      </c>
      <c r="J597" s="96">
        <v>27</v>
      </c>
      <c r="K597" s="98">
        <f t="shared" si="76"/>
        <v>5797.7296634108952</v>
      </c>
      <c r="L597" s="213">
        <f t="shared" si="82"/>
        <v>4.2821999999999996</v>
      </c>
      <c r="M597" s="214">
        <f t="shared" si="83"/>
        <v>1.1599999999999999</v>
      </c>
    </row>
    <row r="598" spans="1:13" ht="15" customHeight="1" x14ac:dyDescent="0.2">
      <c r="A598" s="192">
        <f t="shared" si="75"/>
        <v>581</v>
      </c>
      <c r="B598" s="225">
        <f t="shared" si="77"/>
        <v>135.47126135277867</v>
      </c>
      <c r="C598" s="193">
        <v>500</v>
      </c>
      <c r="D598" s="212">
        <v>40620</v>
      </c>
      <c r="E598" s="104">
        <v>27110</v>
      </c>
      <c r="F598" s="96">
        <f t="shared" si="78"/>
        <v>3598.1063078069737</v>
      </c>
      <c r="G598" s="104">
        <f t="shared" si="79"/>
        <v>650.64</v>
      </c>
      <c r="H598" s="194">
        <f t="shared" si="80"/>
        <v>1436.076252038757</v>
      </c>
      <c r="I598" s="104">
        <f t="shared" si="81"/>
        <v>84.974926156139489</v>
      </c>
      <c r="J598" s="96">
        <v>27</v>
      </c>
      <c r="K598" s="98">
        <f t="shared" si="76"/>
        <v>5796.7974860018703</v>
      </c>
      <c r="L598" s="213">
        <f t="shared" si="82"/>
        <v>4.2887000000000004</v>
      </c>
      <c r="M598" s="214">
        <f t="shared" si="83"/>
        <v>1.1619999999999999</v>
      </c>
    </row>
    <row r="599" spans="1:13" ht="15" customHeight="1" x14ac:dyDescent="0.2">
      <c r="A599" s="192">
        <f t="shared" ref="A599:A662" si="84">1+A598</f>
        <v>582</v>
      </c>
      <c r="B599" s="225">
        <f t="shared" si="77"/>
        <v>135.49705671597155</v>
      </c>
      <c r="C599" s="193">
        <v>500</v>
      </c>
      <c r="D599" s="212">
        <v>40620</v>
      </c>
      <c r="E599" s="104">
        <v>27110</v>
      </c>
      <c r="F599" s="96">
        <f t="shared" si="78"/>
        <v>3597.4213153704877</v>
      </c>
      <c r="G599" s="104">
        <f t="shared" si="79"/>
        <v>650.64</v>
      </c>
      <c r="H599" s="194">
        <f t="shared" si="80"/>
        <v>1435.8447245952248</v>
      </c>
      <c r="I599" s="104">
        <f t="shared" si="81"/>
        <v>84.96122630740976</v>
      </c>
      <c r="J599" s="96">
        <v>27</v>
      </c>
      <c r="K599" s="98">
        <f t="shared" si="76"/>
        <v>5795.8672662731224</v>
      </c>
      <c r="L599" s="213">
        <f t="shared" si="82"/>
        <v>4.2953000000000001</v>
      </c>
      <c r="M599" s="214">
        <f t="shared" si="83"/>
        <v>1.1639999999999999</v>
      </c>
    </row>
    <row r="600" spans="1:13" ht="15" customHeight="1" x14ac:dyDescent="0.2">
      <c r="A600" s="192">
        <f t="shared" si="84"/>
        <v>583</v>
      </c>
      <c r="B600" s="225">
        <f t="shared" si="77"/>
        <v>135.52280779525739</v>
      </c>
      <c r="C600" s="193">
        <v>500</v>
      </c>
      <c r="D600" s="212">
        <v>40620</v>
      </c>
      <c r="E600" s="104">
        <v>27110</v>
      </c>
      <c r="F600" s="96">
        <f t="shared" si="78"/>
        <v>3596.7377589785874</v>
      </c>
      <c r="G600" s="104">
        <f t="shared" si="79"/>
        <v>650.64</v>
      </c>
      <c r="H600" s="194">
        <f t="shared" si="80"/>
        <v>1435.6136825347626</v>
      </c>
      <c r="I600" s="104">
        <f t="shared" si="81"/>
        <v>84.947555179571751</v>
      </c>
      <c r="J600" s="96">
        <v>27</v>
      </c>
      <c r="K600" s="98">
        <f t="shared" si="76"/>
        <v>5794.938996692922</v>
      </c>
      <c r="L600" s="213">
        <f t="shared" si="82"/>
        <v>4.3018999999999998</v>
      </c>
      <c r="M600" s="214">
        <f t="shared" si="83"/>
        <v>1.1659999999999999</v>
      </c>
    </row>
    <row r="601" spans="1:13" ht="15" customHeight="1" x14ac:dyDescent="0.2">
      <c r="A601" s="192">
        <f t="shared" si="84"/>
        <v>584</v>
      </c>
      <c r="B601" s="225">
        <f t="shared" si="77"/>
        <v>135.54851474242341</v>
      </c>
      <c r="C601" s="193">
        <v>500</v>
      </c>
      <c r="D601" s="212">
        <v>40620</v>
      </c>
      <c r="E601" s="104">
        <v>27110</v>
      </c>
      <c r="F601" s="96">
        <f t="shared" si="78"/>
        <v>3596.0556331160083</v>
      </c>
      <c r="G601" s="104">
        <f t="shared" si="79"/>
        <v>650.64</v>
      </c>
      <c r="H601" s="194">
        <f t="shared" si="80"/>
        <v>1435.3831239932106</v>
      </c>
      <c r="I601" s="104">
        <f t="shared" si="81"/>
        <v>84.933912662320168</v>
      </c>
      <c r="J601" s="96">
        <v>27</v>
      </c>
      <c r="K601" s="98">
        <f t="shared" si="76"/>
        <v>5794.0126697715386</v>
      </c>
      <c r="L601" s="213">
        <f t="shared" si="82"/>
        <v>4.3083999999999998</v>
      </c>
      <c r="M601" s="214">
        <f t="shared" si="83"/>
        <v>1.1679999999999999</v>
      </c>
    </row>
    <row r="602" spans="1:13" ht="15" customHeight="1" x14ac:dyDescent="0.2">
      <c r="A602" s="192">
        <f t="shared" si="84"/>
        <v>585</v>
      </c>
      <c r="B602" s="225">
        <f t="shared" si="77"/>
        <v>135.57417770847786</v>
      </c>
      <c r="C602" s="193">
        <v>500</v>
      </c>
      <c r="D602" s="212">
        <v>40620</v>
      </c>
      <c r="E602" s="104">
        <v>27110</v>
      </c>
      <c r="F602" s="96">
        <f t="shared" si="78"/>
        <v>3595.3749322981794</v>
      </c>
      <c r="G602" s="104">
        <f t="shared" si="79"/>
        <v>650.64</v>
      </c>
      <c r="H602" s="194">
        <f t="shared" si="80"/>
        <v>1435.1530471167846</v>
      </c>
      <c r="I602" s="104">
        <f t="shared" si="81"/>
        <v>84.920298645963598</v>
      </c>
      <c r="J602" s="96">
        <v>27</v>
      </c>
      <c r="K602" s="98">
        <f t="shared" si="76"/>
        <v>5793.0882780609272</v>
      </c>
      <c r="L602" s="213">
        <f t="shared" si="82"/>
        <v>4.3150000000000004</v>
      </c>
      <c r="M602" s="214">
        <f t="shared" si="83"/>
        <v>1.17</v>
      </c>
    </row>
    <row r="603" spans="1:13" ht="15" customHeight="1" x14ac:dyDescent="0.2">
      <c r="A603" s="192">
        <f t="shared" si="84"/>
        <v>586</v>
      </c>
      <c r="B603" s="225">
        <f t="shared" si="77"/>
        <v>135.59979684365518</v>
      </c>
      <c r="C603" s="193">
        <v>500</v>
      </c>
      <c r="D603" s="212">
        <v>40620</v>
      </c>
      <c r="E603" s="104">
        <v>27110</v>
      </c>
      <c r="F603" s="96">
        <f t="shared" si="78"/>
        <v>3594.695651071012</v>
      </c>
      <c r="G603" s="104">
        <f t="shared" si="79"/>
        <v>650.64</v>
      </c>
      <c r="H603" s="194">
        <f t="shared" si="80"/>
        <v>1434.9234500620018</v>
      </c>
      <c r="I603" s="104">
        <f t="shared" si="81"/>
        <v>84.906713021420245</v>
      </c>
      <c r="J603" s="96">
        <v>27</v>
      </c>
      <c r="K603" s="98">
        <f t="shared" si="76"/>
        <v>5792.1658141544331</v>
      </c>
      <c r="L603" s="213">
        <f t="shared" si="82"/>
        <v>4.3215000000000003</v>
      </c>
      <c r="M603" s="214">
        <f t="shared" si="83"/>
        <v>1.1719999999999999</v>
      </c>
    </row>
    <row r="604" spans="1:13" ht="15" customHeight="1" x14ac:dyDescent="0.2">
      <c r="A604" s="192">
        <f t="shared" si="84"/>
        <v>587</v>
      </c>
      <c r="B604" s="225">
        <f t="shared" si="77"/>
        <v>135.62537229742145</v>
      </c>
      <c r="C604" s="193">
        <v>500</v>
      </c>
      <c r="D604" s="212">
        <v>40620</v>
      </c>
      <c r="E604" s="104">
        <v>27110</v>
      </c>
      <c r="F604" s="96">
        <f t="shared" si="78"/>
        <v>3594.0177840106644</v>
      </c>
      <c r="G604" s="104">
        <f t="shared" si="79"/>
        <v>650.64</v>
      </c>
      <c r="H604" s="194">
        <f t="shared" si="80"/>
        <v>1434.6943309956046</v>
      </c>
      <c r="I604" s="104">
        <f t="shared" si="81"/>
        <v>84.893155680213297</v>
      </c>
      <c r="J604" s="96">
        <v>27</v>
      </c>
      <c r="K604" s="98">
        <f t="shared" si="76"/>
        <v>5791.2452706864833</v>
      </c>
      <c r="L604" s="213">
        <f t="shared" si="82"/>
        <v>4.3281000000000001</v>
      </c>
      <c r="M604" s="214">
        <f t="shared" si="83"/>
        <v>1.1739999999999999</v>
      </c>
    </row>
    <row r="605" spans="1:13" ht="15" customHeight="1" x14ac:dyDescent="0.2">
      <c r="A605" s="192">
        <f t="shared" si="84"/>
        <v>588</v>
      </c>
      <c r="B605" s="225">
        <f t="shared" si="77"/>
        <v>135.65090421847941</v>
      </c>
      <c r="C605" s="193">
        <v>500</v>
      </c>
      <c r="D605" s="212">
        <v>40620</v>
      </c>
      <c r="E605" s="104">
        <v>27110</v>
      </c>
      <c r="F605" s="96">
        <f t="shared" si="78"/>
        <v>3593.3413257233351</v>
      </c>
      <c r="G605" s="104">
        <f t="shared" si="79"/>
        <v>650.64</v>
      </c>
      <c r="H605" s="194">
        <f t="shared" si="80"/>
        <v>1434.4656880944872</v>
      </c>
      <c r="I605" s="104">
        <f t="shared" si="81"/>
        <v>84.879626514466707</v>
      </c>
      <c r="J605" s="96">
        <v>27</v>
      </c>
      <c r="K605" s="98">
        <f t="shared" si="76"/>
        <v>5790.3266403322887</v>
      </c>
      <c r="L605" s="213">
        <f t="shared" si="82"/>
        <v>4.3346999999999998</v>
      </c>
      <c r="M605" s="214">
        <f t="shared" si="83"/>
        <v>1.1759999999999999</v>
      </c>
    </row>
    <row r="606" spans="1:13" ht="15" customHeight="1" x14ac:dyDescent="0.2">
      <c r="A606" s="192">
        <f t="shared" si="84"/>
        <v>589</v>
      </c>
      <c r="B606" s="225">
        <f t="shared" si="77"/>
        <v>135.67639275477381</v>
      </c>
      <c r="C606" s="193">
        <v>500</v>
      </c>
      <c r="D606" s="212">
        <v>40620</v>
      </c>
      <c r="E606" s="104">
        <v>27110</v>
      </c>
      <c r="F606" s="96">
        <f t="shared" si="78"/>
        <v>3592.6662708450376</v>
      </c>
      <c r="G606" s="104">
        <f t="shared" si="79"/>
        <v>650.64</v>
      </c>
      <c r="H606" s="194">
        <f t="shared" si="80"/>
        <v>1434.2375195456227</v>
      </c>
      <c r="I606" s="104">
        <f t="shared" si="81"/>
        <v>84.866125416900758</v>
      </c>
      <c r="J606" s="96">
        <v>27</v>
      </c>
      <c r="K606" s="98">
        <f t="shared" si="76"/>
        <v>5789.4099158075614</v>
      </c>
      <c r="L606" s="213">
        <f t="shared" si="82"/>
        <v>4.3411999999999997</v>
      </c>
      <c r="M606" s="214">
        <f t="shared" si="83"/>
        <v>1.1779999999999999</v>
      </c>
    </row>
    <row r="607" spans="1:13" ht="15" customHeight="1" x14ac:dyDescent="0.2">
      <c r="A607" s="195">
        <f t="shared" si="84"/>
        <v>590</v>
      </c>
      <c r="B607" s="225">
        <f t="shared" si="77"/>
        <v>135.70183805349649</v>
      </c>
      <c r="C607" s="193">
        <v>500</v>
      </c>
      <c r="D607" s="212">
        <v>40620</v>
      </c>
      <c r="E607" s="104">
        <v>27110</v>
      </c>
      <c r="F607" s="96">
        <f t="shared" si="78"/>
        <v>3591.9926140413882</v>
      </c>
      <c r="G607" s="104">
        <f t="shared" si="79"/>
        <v>650.64</v>
      </c>
      <c r="H607" s="194">
        <f t="shared" si="80"/>
        <v>1434.0098235459891</v>
      </c>
      <c r="I607" s="104">
        <f t="shared" si="81"/>
        <v>84.852652280827769</v>
      </c>
      <c r="J607" s="96">
        <v>27</v>
      </c>
      <c r="K607" s="98">
        <f t="shared" si="76"/>
        <v>5788.4950898682055</v>
      </c>
      <c r="L607" s="213">
        <f t="shared" si="82"/>
        <v>4.3478000000000003</v>
      </c>
      <c r="M607" s="214">
        <f t="shared" si="83"/>
        <v>1.18</v>
      </c>
    </row>
    <row r="608" spans="1:13" ht="15" customHeight="1" x14ac:dyDescent="0.2">
      <c r="A608" s="192">
        <f t="shared" si="84"/>
        <v>591</v>
      </c>
      <c r="B608" s="225">
        <f t="shared" si="77"/>
        <v>135.72724026109148</v>
      </c>
      <c r="C608" s="193">
        <v>500</v>
      </c>
      <c r="D608" s="212">
        <v>40620</v>
      </c>
      <c r="E608" s="104">
        <v>27110</v>
      </c>
      <c r="F608" s="96">
        <f t="shared" si="78"/>
        <v>3591.3203500073887</v>
      </c>
      <c r="G608" s="104">
        <f t="shared" si="79"/>
        <v>650.64</v>
      </c>
      <c r="H608" s="194">
        <f t="shared" si="80"/>
        <v>1433.7825983024973</v>
      </c>
      <c r="I608" s="104">
        <f t="shared" si="81"/>
        <v>84.83920700014778</v>
      </c>
      <c r="J608" s="96">
        <v>27</v>
      </c>
      <c r="K608" s="98">
        <f t="shared" si="76"/>
        <v>5787.5821553100341</v>
      </c>
      <c r="L608" s="213">
        <f t="shared" si="82"/>
        <v>4.3543000000000003</v>
      </c>
      <c r="M608" s="214">
        <f t="shared" si="83"/>
        <v>1.1819999999999999</v>
      </c>
    </row>
    <row r="609" spans="1:13" ht="15" customHeight="1" x14ac:dyDescent="0.2">
      <c r="A609" s="192">
        <f t="shared" si="84"/>
        <v>592</v>
      </c>
      <c r="B609" s="225">
        <f t="shared" si="77"/>
        <v>135.75259952326007</v>
      </c>
      <c r="C609" s="193">
        <v>500</v>
      </c>
      <c r="D609" s="212">
        <v>40620</v>
      </c>
      <c r="E609" s="104">
        <v>27110</v>
      </c>
      <c r="F609" s="96">
        <f t="shared" si="78"/>
        <v>3590.6494734672187</v>
      </c>
      <c r="G609" s="104">
        <f t="shared" si="79"/>
        <v>650.64</v>
      </c>
      <c r="H609" s="194">
        <f t="shared" si="80"/>
        <v>1433.5558420319198</v>
      </c>
      <c r="I609" s="104">
        <f t="shared" si="81"/>
        <v>84.825789469344386</v>
      </c>
      <c r="J609" s="96">
        <v>27</v>
      </c>
      <c r="K609" s="98">
        <f t="shared" si="76"/>
        <v>5786.6711049684827</v>
      </c>
      <c r="L609" s="213">
        <f t="shared" si="82"/>
        <v>4.3609</v>
      </c>
      <c r="M609" s="214">
        <f t="shared" si="83"/>
        <v>1.1839999999999999</v>
      </c>
    </row>
    <row r="610" spans="1:13" ht="15" customHeight="1" x14ac:dyDescent="0.2">
      <c r="A610" s="192">
        <f t="shared" si="84"/>
        <v>593</v>
      </c>
      <c r="B610" s="225">
        <f t="shared" si="77"/>
        <v>135.77791598496589</v>
      </c>
      <c r="C610" s="193">
        <v>500</v>
      </c>
      <c r="D610" s="212">
        <v>40620</v>
      </c>
      <c r="E610" s="104">
        <v>27110</v>
      </c>
      <c r="F610" s="96">
        <f t="shared" si="78"/>
        <v>3589.979979174022</v>
      </c>
      <c r="G610" s="104">
        <f t="shared" si="79"/>
        <v>650.64</v>
      </c>
      <c r="H610" s="194">
        <f t="shared" si="80"/>
        <v>1433.3295529608192</v>
      </c>
      <c r="I610" s="104">
        <f t="shared" si="81"/>
        <v>84.812399583480442</v>
      </c>
      <c r="J610" s="96">
        <v>27</v>
      </c>
      <c r="K610" s="98">
        <f t="shared" si="76"/>
        <v>5785.7619317183216</v>
      </c>
      <c r="L610" s="213">
        <f t="shared" si="82"/>
        <v>4.3673999999999999</v>
      </c>
      <c r="M610" s="214">
        <f t="shared" si="83"/>
        <v>1.1859999999999999</v>
      </c>
    </row>
    <row r="611" spans="1:13" ht="15" customHeight="1" x14ac:dyDescent="0.2">
      <c r="A611" s="192">
        <f t="shared" si="84"/>
        <v>594</v>
      </c>
      <c r="B611" s="225">
        <f t="shared" si="77"/>
        <v>135.80318979043966</v>
      </c>
      <c r="C611" s="193">
        <v>500</v>
      </c>
      <c r="D611" s="212">
        <v>40620</v>
      </c>
      <c r="E611" s="104">
        <v>27110</v>
      </c>
      <c r="F611" s="96">
        <f t="shared" si="78"/>
        <v>3589.3118619097049</v>
      </c>
      <c r="G611" s="104">
        <f t="shared" si="79"/>
        <v>650.64</v>
      </c>
      <c r="H611" s="194">
        <f t="shared" si="80"/>
        <v>1433.1037293254803</v>
      </c>
      <c r="I611" s="104">
        <f t="shared" si="81"/>
        <v>84.799037238194103</v>
      </c>
      <c r="J611" s="96">
        <v>27</v>
      </c>
      <c r="K611" s="98">
        <f t="shared" si="76"/>
        <v>5784.8546284733793</v>
      </c>
      <c r="L611" s="213">
        <f t="shared" si="82"/>
        <v>4.3739999999999997</v>
      </c>
      <c r="M611" s="214">
        <f t="shared" si="83"/>
        <v>1.1879999999999999</v>
      </c>
    </row>
    <row r="612" spans="1:13" ht="15" customHeight="1" x14ac:dyDescent="0.2">
      <c r="A612" s="192">
        <f t="shared" si="84"/>
        <v>595</v>
      </c>
      <c r="B612" s="225">
        <f t="shared" si="77"/>
        <v>135.82842108318445</v>
      </c>
      <c r="C612" s="193">
        <v>500</v>
      </c>
      <c r="D612" s="212">
        <v>40620</v>
      </c>
      <c r="E612" s="104">
        <v>27110</v>
      </c>
      <c r="F612" s="96">
        <f t="shared" si="78"/>
        <v>3588.6451164847194</v>
      </c>
      <c r="G612" s="104">
        <f t="shared" si="79"/>
        <v>650.64</v>
      </c>
      <c r="H612" s="194">
        <f t="shared" si="80"/>
        <v>1432.8783693718351</v>
      </c>
      <c r="I612" s="104">
        <f t="shared" si="81"/>
        <v>84.785702329694402</v>
      </c>
      <c r="J612" s="96">
        <v>27</v>
      </c>
      <c r="K612" s="98">
        <f t="shared" si="76"/>
        <v>5783.9491881862496</v>
      </c>
      <c r="L612" s="213">
        <f t="shared" si="82"/>
        <v>4.3804999999999996</v>
      </c>
      <c r="M612" s="214">
        <f t="shared" si="83"/>
        <v>1.19</v>
      </c>
    </row>
    <row r="613" spans="1:13" ht="15" customHeight="1" x14ac:dyDescent="0.2">
      <c r="A613" s="192">
        <f t="shared" si="84"/>
        <v>596</v>
      </c>
      <c r="B613" s="225">
        <f t="shared" si="77"/>
        <v>135.85361000598024</v>
      </c>
      <c r="C613" s="193">
        <v>500</v>
      </c>
      <c r="D613" s="212">
        <v>40620</v>
      </c>
      <c r="E613" s="104">
        <v>27110</v>
      </c>
      <c r="F613" s="96">
        <f t="shared" si="78"/>
        <v>3587.9797377378709</v>
      </c>
      <c r="G613" s="104">
        <f t="shared" si="79"/>
        <v>650.64</v>
      </c>
      <c r="H613" s="194">
        <f t="shared" si="80"/>
        <v>1432.6534713554004</v>
      </c>
      <c r="I613" s="104">
        <f t="shared" si="81"/>
        <v>84.772394754757428</v>
      </c>
      <c r="J613" s="96">
        <v>27</v>
      </c>
      <c r="K613" s="98">
        <f t="shared" ref="K613:K676" si="85">SUM(F613:J613)</f>
        <v>5783.0456038480288</v>
      </c>
      <c r="L613" s="213">
        <f t="shared" si="82"/>
        <v>4.3871000000000002</v>
      </c>
      <c r="M613" s="214">
        <f t="shared" si="83"/>
        <v>1.1919999999999999</v>
      </c>
    </row>
    <row r="614" spans="1:13" ht="15" customHeight="1" x14ac:dyDescent="0.2">
      <c r="A614" s="192">
        <f t="shared" si="84"/>
        <v>597</v>
      </c>
      <c r="B614" s="225">
        <f t="shared" si="77"/>
        <v>135.87875670088903</v>
      </c>
      <c r="C614" s="193">
        <v>500</v>
      </c>
      <c r="D614" s="212">
        <v>40620</v>
      </c>
      <c r="E614" s="104">
        <v>27110</v>
      </c>
      <c r="F614" s="96">
        <f t="shared" si="78"/>
        <v>3587.3157205361067</v>
      </c>
      <c r="G614" s="104">
        <f t="shared" si="79"/>
        <v>650.64</v>
      </c>
      <c r="H614" s="194">
        <f t="shared" si="80"/>
        <v>1432.429033541204</v>
      </c>
      <c r="I614" s="104">
        <f t="shared" si="81"/>
        <v>84.759114410722148</v>
      </c>
      <c r="J614" s="96">
        <v>27</v>
      </c>
      <c r="K614" s="98">
        <f t="shared" si="85"/>
        <v>5782.1438684880331</v>
      </c>
      <c r="L614" s="213">
        <f t="shared" si="82"/>
        <v>4.3936000000000002</v>
      </c>
      <c r="M614" s="214">
        <f t="shared" si="83"/>
        <v>1.194</v>
      </c>
    </row>
    <row r="615" spans="1:13" ht="15" customHeight="1" x14ac:dyDescent="0.2">
      <c r="A615" s="192">
        <f t="shared" si="84"/>
        <v>598</v>
      </c>
      <c r="B615" s="225">
        <f t="shared" si="77"/>
        <v>135.90386130925947</v>
      </c>
      <c r="C615" s="193">
        <v>500</v>
      </c>
      <c r="D615" s="212">
        <v>40620</v>
      </c>
      <c r="E615" s="104">
        <v>27110</v>
      </c>
      <c r="F615" s="96">
        <f t="shared" si="78"/>
        <v>3586.6530597743176</v>
      </c>
      <c r="G615" s="104">
        <f t="shared" si="79"/>
        <v>650.64</v>
      </c>
      <c r="H615" s="194">
        <f t="shared" si="80"/>
        <v>1432.2050542037193</v>
      </c>
      <c r="I615" s="104">
        <f t="shared" si="81"/>
        <v>84.745861195486356</v>
      </c>
      <c r="J615" s="96">
        <v>27</v>
      </c>
      <c r="K615" s="98">
        <f t="shared" si="85"/>
        <v>5781.2439751735237</v>
      </c>
      <c r="L615" s="213">
        <f t="shared" si="82"/>
        <v>4.4001999999999999</v>
      </c>
      <c r="M615" s="214">
        <f t="shared" si="83"/>
        <v>1.196</v>
      </c>
    </row>
    <row r="616" spans="1:13" ht="15" customHeight="1" x14ac:dyDescent="0.2">
      <c r="A616" s="192">
        <f t="shared" si="84"/>
        <v>599</v>
      </c>
      <c r="B616" s="225">
        <f t="shared" si="77"/>
        <v>135.92892397173173</v>
      </c>
      <c r="C616" s="193">
        <v>500</v>
      </c>
      <c r="D616" s="212">
        <v>40620</v>
      </c>
      <c r="E616" s="104">
        <v>27110</v>
      </c>
      <c r="F616" s="96">
        <f t="shared" si="78"/>
        <v>3585.9917503751431</v>
      </c>
      <c r="G616" s="104">
        <f t="shared" si="79"/>
        <v>650.64</v>
      </c>
      <c r="H616" s="194">
        <f t="shared" si="80"/>
        <v>1431.9815316267984</v>
      </c>
      <c r="I616" s="104">
        <f t="shared" si="81"/>
        <v>84.732635007502864</v>
      </c>
      <c r="J616" s="96">
        <v>27</v>
      </c>
      <c r="K616" s="98">
        <f t="shared" si="85"/>
        <v>5780.3459170094447</v>
      </c>
      <c r="L616" s="213">
        <f t="shared" si="82"/>
        <v>4.4066999999999998</v>
      </c>
      <c r="M616" s="214">
        <f t="shared" si="83"/>
        <v>1.198</v>
      </c>
    </row>
    <row r="617" spans="1:13" ht="15" customHeight="1" x14ac:dyDescent="0.2">
      <c r="A617" s="195">
        <f t="shared" si="84"/>
        <v>600</v>
      </c>
      <c r="B617" s="225">
        <f t="shared" si="77"/>
        <v>135.95394482824219</v>
      </c>
      <c r="C617" s="193">
        <v>500</v>
      </c>
      <c r="D617" s="212">
        <v>40620</v>
      </c>
      <c r="E617" s="104">
        <v>27110</v>
      </c>
      <c r="F617" s="96">
        <f t="shared" si="78"/>
        <v>3585.3317872887674</v>
      </c>
      <c r="G617" s="104">
        <f t="shared" si="79"/>
        <v>650.64</v>
      </c>
      <c r="H617" s="194">
        <f t="shared" si="80"/>
        <v>1431.7584641036033</v>
      </c>
      <c r="I617" s="104">
        <f t="shared" si="81"/>
        <v>84.719435745775357</v>
      </c>
      <c r="J617" s="96">
        <v>27</v>
      </c>
      <c r="K617" s="98">
        <f t="shared" si="85"/>
        <v>5779.4496871381471</v>
      </c>
      <c r="L617" s="213">
        <f t="shared" si="82"/>
        <v>4.4132999999999996</v>
      </c>
      <c r="M617" s="214">
        <f t="shared" si="83"/>
        <v>1.2</v>
      </c>
    </row>
    <row r="618" spans="1:13" ht="15" customHeight="1" x14ac:dyDescent="0.2">
      <c r="A618" s="192">
        <f t="shared" si="84"/>
        <v>601</v>
      </c>
      <c r="B618" s="225">
        <f t="shared" si="77"/>
        <v>135.97892401802812</v>
      </c>
      <c r="C618" s="193">
        <v>500</v>
      </c>
      <c r="D618" s="212">
        <v>40620</v>
      </c>
      <c r="E618" s="104">
        <v>27110</v>
      </c>
      <c r="F618" s="96">
        <f t="shared" si="78"/>
        <v>3584.6731654927275</v>
      </c>
      <c r="G618" s="104">
        <f t="shared" si="79"/>
        <v>650.64</v>
      </c>
      <c r="H618" s="194">
        <f t="shared" si="80"/>
        <v>1431.5358499365418</v>
      </c>
      <c r="I618" s="104">
        <f t="shared" si="81"/>
        <v>84.706263309854549</v>
      </c>
      <c r="J618" s="96">
        <v>27</v>
      </c>
      <c r="K618" s="98">
        <f t="shared" si="85"/>
        <v>5778.5552787391243</v>
      </c>
      <c r="L618" s="213">
        <f t="shared" si="82"/>
        <v>4.4198000000000004</v>
      </c>
      <c r="M618" s="214">
        <f t="shared" si="83"/>
        <v>1.202</v>
      </c>
    </row>
    <row r="619" spans="1:13" ht="15" customHeight="1" x14ac:dyDescent="0.2">
      <c r="A619" s="192">
        <f t="shared" si="84"/>
        <v>602</v>
      </c>
      <c r="B619" s="225">
        <f t="shared" si="77"/>
        <v>136.00386167963231</v>
      </c>
      <c r="C619" s="193">
        <v>500</v>
      </c>
      <c r="D619" s="212">
        <v>40620</v>
      </c>
      <c r="E619" s="104">
        <v>27110</v>
      </c>
      <c r="F619" s="96">
        <f t="shared" si="78"/>
        <v>3584.0158799917235</v>
      </c>
      <c r="G619" s="104">
        <f t="shared" si="79"/>
        <v>650.64</v>
      </c>
      <c r="H619" s="194">
        <f t="shared" si="80"/>
        <v>1431.3136874372026</v>
      </c>
      <c r="I619" s="104">
        <f t="shared" si="81"/>
        <v>84.69311759983448</v>
      </c>
      <c r="J619" s="96">
        <v>27</v>
      </c>
      <c r="K619" s="98">
        <f t="shared" si="85"/>
        <v>5777.6626850287612</v>
      </c>
      <c r="L619" s="213">
        <f t="shared" si="82"/>
        <v>4.4263000000000003</v>
      </c>
      <c r="M619" s="214">
        <f t="shared" si="83"/>
        <v>1.204</v>
      </c>
    </row>
    <row r="620" spans="1:13" ht="15" customHeight="1" x14ac:dyDescent="0.2">
      <c r="A620" s="192">
        <f t="shared" si="84"/>
        <v>603</v>
      </c>
      <c r="B620" s="225">
        <f t="shared" si="77"/>
        <v>136.02875795090779</v>
      </c>
      <c r="C620" s="193">
        <v>500</v>
      </c>
      <c r="D620" s="212">
        <v>40620</v>
      </c>
      <c r="E620" s="104">
        <v>27110</v>
      </c>
      <c r="F620" s="96">
        <f t="shared" si="78"/>
        <v>3583.3599258174149</v>
      </c>
      <c r="G620" s="104">
        <f t="shared" si="79"/>
        <v>650.64</v>
      </c>
      <c r="H620" s="194">
        <f t="shared" si="80"/>
        <v>1431.091974926286</v>
      </c>
      <c r="I620" s="104">
        <f t="shared" si="81"/>
        <v>84.679998516348292</v>
      </c>
      <c r="J620" s="96">
        <v>27</v>
      </c>
      <c r="K620" s="98">
        <f t="shared" si="85"/>
        <v>5776.7718992600485</v>
      </c>
      <c r="L620" s="213">
        <f t="shared" si="82"/>
        <v>4.4329000000000001</v>
      </c>
      <c r="M620" s="214">
        <f t="shared" si="83"/>
        <v>1.206</v>
      </c>
    </row>
    <row r="621" spans="1:13" ht="15" customHeight="1" x14ac:dyDescent="0.2">
      <c r="A621" s="192">
        <f t="shared" si="84"/>
        <v>604</v>
      </c>
      <c r="B621" s="225">
        <f t="shared" si="77"/>
        <v>136.05361296902223</v>
      </c>
      <c r="C621" s="193">
        <v>500</v>
      </c>
      <c r="D621" s="212">
        <v>40620</v>
      </c>
      <c r="E621" s="104">
        <v>27110</v>
      </c>
      <c r="F621" s="96">
        <f t="shared" si="78"/>
        <v>3582.7052980282429</v>
      </c>
      <c r="G621" s="104">
        <f t="shared" si="79"/>
        <v>650.64</v>
      </c>
      <c r="H621" s="194">
        <f t="shared" si="80"/>
        <v>1430.8707107335458</v>
      </c>
      <c r="I621" s="104">
        <f t="shared" si="81"/>
        <v>84.666905960564861</v>
      </c>
      <c r="J621" s="96">
        <v>27</v>
      </c>
      <c r="K621" s="98">
        <f t="shared" si="85"/>
        <v>5775.8829147223532</v>
      </c>
      <c r="L621" s="213">
        <f t="shared" si="82"/>
        <v>4.4394</v>
      </c>
      <c r="M621" s="214">
        <f t="shared" si="83"/>
        <v>1.208</v>
      </c>
    </row>
    <row r="622" spans="1:13" ht="15" customHeight="1" x14ac:dyDescent="0.2">
      <c r="A622" s="192">
        <f t="shared" si="84"/>
        <v>605</v>
      </c>
      <c r="B622" s="225">
        <f t="shared" si="77"/>
        <v>136.07842687046264</v>
      </c>
      <c r="C622" s="193">
        <v>500</v>
      </c>
      <c r="D622" s="212">
        <v>40620</v>
      </c>
      <c r="E622" s="104">
        <v>27110</v>
      </c>
      <c r="F622" s="96">
        <f t="shared" si="78"/>
        <v>3582.0519917092333</v>
      </c>
      <c r="G622" s="104">
        <f t="shared" si="79"/>
        <v>650.64</v>
      </c>
      <c r="H622" s="194">
        <f t="shared" si="80"/>
        <v>1430.6498931977208</v>
      </c>
      <c r="I622" s="104">
        <f t="shared" si="81"/>
        <v>84.65383983418468</v>
      </c>
      <c r="J622" s="96">
        <v>27</v>
      </c>
      <c r="K622" s="98">
        <f t="shared" si="85"/>
        <v>5774.9957247411394</v>
      </c>
      <c r="L622" s="213">
        <f t="shared" si="82"/>
        <v>4.4459999999999997</v>
      </c>
      <c r="M622" s="214">
        <f t="shared" si="83"/>
        <v>1.21</v>
      </c>
    </row>
    <row r="623" spans="1:13" ht="15" customHeight="1" x14ac:dyDescent="0.2">
      <c r="A623" s="192">
        <f t="shared" si="84"/>
        <v>606</v>
      </c>
      <c r="B623" s="225">
        <f t="shared" si="77"/>
        <v>136.10319979103971</v>
      </c>
      <c r="C623" s="193">
        <v>500</v>
      </c>
      <c r="D623" s="212">
        <v>40620</v>
      </c>
      <c r="E623" s="104">
        <v>27110</v>
      </c>
      <c r="F623" s="96">
        <f t="shared" si="78"/>
        <v>3581.4000019718151</v>
      </c>
      <c r="G623" s="104">
        <f t="shared" si="79"/>
        <v>650.64</v>
      </c>
      <c r="H623" s="194">
        <f t="shared" si="80"/>
        <v>1430.4295206664735</v>
      </c>
      <c r="I623" s="104">
        <f t="shared" si="81"/>
        <v>84.640800039436314</v>
      </c>
      <c r="J623" s="96">
        <v>27</v>
      </c>
      <c r="K623" s="98">
        <f t="shared" si="85"/>
        <v>5774.1103226777259</v>
      </c>
      <c r="L623" s="213">
        <f t="shared" si="82"/>
        <v>4.4524999999999997</v>
      </c>
      <c r="M623" s="214">
        <f t="shared" si="83"/>
        <v>1.212</v>
      </c>
    </row>
    <row r="624" spans="1:13" ht="15" customHeight="1" x14ac:dyDescent="0.2">
      <c r="A624" s="192">
        <f t="shared" si="84"/>
        <v>607</v>
      </c>
      <c r="B624" s="225">
        <f t="shared" si="77"/>
        <v>136.12793186589249</v>
      </c>
      <c r="C624" s="193">
        <v>500</v>
      </c>
      <c r="D624" s="212">
        <v>40620</v>
      </c>
      <c r="E624" s="104">
        <v>27110</v>
      </c>
      <c r="F624" s="96">
        <f t="shared" si="78"/>
        <v>3580.7493239536275</v>
      </c>
      <c r="G624" s="104">
        <f t="shared" si="79"/>
        <v>650.64</v>
      </c>
      <c r="H624" s="194">
        <f t="shared" si="80"/>
        <v>1430.2095914963259</v>
      </c>
      <c r="I624" s="104">
        <f t="shared" si="81"/>
        <v>84.627786479072554</v>
      </c>
      <c r="J624" s="96">
        <v>27</v>
      </c>
      <c r="K624" s="98">
        <f t="shared" si="85"/>
        <v>5773.2267019290257</v>
      </c>
      <c r="L624" s="213">
        <f t="shared" si="82"/>
        <v>4.4589999999999996</v>
      </c>
      <c r="M624" s="214">
        <f t="shared" si="83"/>
        <v>1.214</v>
      </c>
    </row>
    <row r="625" spans="1:13" ht="15" customHeight="1" x14ac:dyDescent="0.2">
      <c r="A625" s="192">
        <f t="shared" si="84"/>
        <v>608</v>
      </c>
      <c r="B625" s="225">
        <f t="shared" si="77"/>
        <v>136.15262322949252</v>
      </c>
      <c r="C625" s="193">
        <v>500</v>
      </c>
      <c r="D625" s="212">
        <v>40620</v>
      </c>
      <c r="E625" s="104">
        <v>27110</v>
      </c>
      <c r="F625" s="96">
        <f t="shared" si="78"/>
        <v>3580.0999528183447</v>
      </c>
      <c r="G625" s="104">
        <f t="shared" si="79"/>
        <v>650.64</v>
      </c>
      <c r="H625" s="194">
        <f t="shared" si="80"/>
        <v>1429.9901040526006</v>
      </c>
      <c r="I625" s="104">
        <f t="shared" si="81"/>
        <v>84.614799056366905</v>
      </c>
      <c r="J625" s="96">
        <v>27</v>
      </c>
      <c r="K625" s="98">
        <f t="shared" si="85"/>
        <v>5772.344855927312</v>
      </c>
      <c r="L625" s="213">
        <f t="shared" si="82"/>
        <v>4.4656000000000002</v>
      </c>
      <c r="M625" s="214">
        <f t="shared" si="83"/>
        <v>1.216</v>
      </c>
    </row>
    <row r="626" spans="1:13" ht="15" customHeight="1" x14ac:dyDescent="0.2">
      <c r="A626" s="192">
        <f t="shared" si="84"/>
        <v>609</v>
      </c>
      <c r="B626" s="225">
        <f t="shared" si="77"/>
        <v>136.17727401564846</v>
      </c>
      <c r="C626" s="193">
        <v>500</v>
      </c>
      <c r="D626" s="212">
        <v>40620</v>
      </c>
      <c r="E626" s="104">
        <v>27110</v>
      </c>
      <c r="F626" s="96">
        <f t="shared" si="78"/>
        <v>3579.451883755487</v>
      </c>
      <c r="G626" s="104">
        <f t="shared" si="79"/>
        <v>650.64</v>
      </c>
      <c r="H626" s="194">
        <f t="shared" si="80"/>
        <v>1429.7710567093545</v>
      </c>
      <c r="I626" s="104">
        <f t="shared" si="81"/>
        <v>84.601837675109749</v>
      </c>
      <c r="J626" s="96">
        <v>27</v>
      </c>
      <c r="K626" s="98">
        <f t="shared" si="85"/>
        <v>5771.4647781399517</v>
      </c>
      <c r="L626" s="213">
        <f t="shared" si="82"/>
        <v>4.4721000000000002</v>
      </c>
      <c r="M626" s="214">
        <f t="shared" si="83"/>
        <v>1.218</v>
      </c>
    </row>
    <row r="627" spans="1:13" ht="15" customHeight="1" x14ac:dyDescent="0.2">
      <c r="A627" s="195">
        <f t="shared" si="84"/>
        <v>610</v>
      </c>
      <c r="B627" s="225">
        <f t="shared" si="77"/>
        <v>136.20188435751035</v>
      </c>
      <c r="C627" s="193">
        <v>500</v>
      </c>
      <c r="D627" s="212">
        <v>40620</v>
      </c>
      <c r="E627" s="104">
        <v>27110</v>
      </c>
      <c r="F627" s="96">
        <f t="shared" si="78"/>
        <v>3578.8051119802431</v>
      </c>
      <c r="G627" s="104">
        <f t="shared" si="79"/>
        <v>650.64</v>
      </c>
      <c r="H627" s="194">
        <f t="shared" si="80"/>
        <v>1429.5524478493221</v>
      </c>
      <c r="I627" s="104">
        <f t="shared" si="81"/>
        <v>84.588902239604863</v>
      </c>
      <c r="J627" s="96">
        <v>27</v>
      </c>
      <c r="K627" s="98">
        <f t="shared" si="85"/>
        <v>5770.5864620691709</v>
      </c>
      <c r="L627" s="213">
        <f t="shared" si="82"/>
        <v>4.4786000000000001</v>
      </c>
      <c r="M627" s="214">
        <f t="shared" si="83"/>
        <v>1.22</v>
      </c>
    </row>
    <row r="628" spans="1:13" ht="15" customHeight="1" x14ac:dyDescent="0.2">
      <c r="A628" s="192">
        <f t="shared" si="84"/>
        <v>611</v>
      </c>
      <c r="B628" s="225">
        <f t="shared" si="77"/>
        <v>136.22645438757394</v>
      </c>
      <c r="C628" s="193">
        <v>500</v>
      </c>
      <c r="D628" s="212">
        <v>40620</v>
      </c>
      <c r="E628" s="104">
        <v>27110</v>
      </c>
      <c r="F628" s="96">
        <f t="shared" si="78"/>
        <v>3578.1596327332913</v>
      </c>
      <c r="G628" s="104">
        <f t="shared" si="79"/>
        <v>650.64</v>
      </c>
      <c r="H628" s="194">
        <f t="shared" si="80"/>
        <v>1429.3342758638523</v>
      </c>
      <c r="I628" s="104">
        <f t="shared" si="81"/>
        <v>84.575992654665825</v>
      </c>
      <c r="J628" s="96">
        <v>27</v>
      </c>
      <c r="K628" s="98">
        <f t="shared" si="85"/>
        <v>5769.7099012518092</v>
      </c>
      <c r="L628" s="213">
        <f t="shared" si="82"/>
        <v>4.4851999999999999</v>
      </c>
      <c r="M628" s="214">
        <f t="shared" si="83"/>
        <v>1.222</v>
      </c>
    </row>
    <row r="629" spans="1:13" ht="15" customHeight="1" x14ac:dyDescent="0.2">
      <c r="A629" s="192">
        <f t="shared" si="84"/>
        <v>612</v>
      </c>
      <c r="B629" s="225">
        <f t="shared" si="77"/>
        <v>136.25098423768489</v>
      </c>
      <c r="C629" s="193">
        <v>500</v>
      </c>
      <c r="D629" s="212">
        <v>40620</v>
      </c>
      <c r="E629" s="104">
        <v>27110</v>
      </c>
      <c r="F629" s="96">
        <f t="shared" si="78"/>
        <v>3577.5154412806196</v>
      </c>
      <c r="G629" s="104">
        <f t="shared" si="79"/>
        <v>650.64</v>
      </c>
      <c r="H629" s="194">
        <f t="shared" si="80"/>
        <v>1429.1165391528493</v>
      </c>
      <c r="I629" s="104">
        <f t="shared" si="81"/>
        <v>84.563108825612403</v>
      </c>
      <c r="J629" s="96">
        <v>27</v>
      </c>
      <c r="K629" s="98">
        <f t="shared" si="85"/>
        <v>5768.8350892590815</v>
      </c>
      <c r="L629" s="213">
        <f t="shared" si="82"/>
        <v>4.4916999999999998</v>
      </c>
      <c r="M629" s="214">
        <f t="shared" si="83"/>
        <v>1.224</v>
      </c>
    </row>
    <row r="630" spans="1:13" ht="15" customHeight="1" x14ac:dyDescent="0.2">
      <c r="A630" s="192">
        <f t="shared" si="84"/>
        <v>613</v>
      </c>
      <c r="B630" s="225">
        <f t="shared" si="77"/>
        <v>136.27547403904316</v>
      </c>
      <c r="C630" s="193">
        <v>500</v>
      </c>
      <c r="D630" s="212">
        <v>40620</v>
      </c>
      <c r="E630" s="104">
        <v>27110</v>
      </c>
      <c r="F630" s="96">
        <f t="shared" si="78"/>
        <v>3576.8725329133513</v>
      </c>
      <c r="G630" s="104">
        <f t="shared" si="79"/>
        <v>650.64</v>
      </c>
      <c r="H630" s="194">
        <f t="shared" si="80"/>
        <v>1428.8992361247126</v>
      </c>
      <c r="I630" s="104">
        <f t="shared" si="81"/>
        <v>84.550250658267032</v>
      </c>
      <c r="J630" s="96">
        <v>27</v>
      </c>
      <c r="K630" s="98">
        <f t="shared" si="85"/>
        <v>5767.9620196963315</v>
      </c>
      <c r="L630" s="213">
        <f t="shared" si="82"/>
        <v>4.4981999999999998</v>
      </c>
      <c r="M630" s="214">
        <f t="shared" si="83"/>
        <v>1.226</v>
      </c>
    </row>
    <row r="631" spans="1:13" ht="15" customHeight="1" x14ac:dyDescent="0.2">
      <c r="A631" s="192">
        <f t="shared" si="84"/>
        <v>614</v>
      </c>
      <c r="B631" s="225">
        <f t="shared" si="77"/>
        <v>136.29992392220714</v>
      </c>
      <c r="C631" s="193">
        <v>500</v>
      </c>
      <c r="D631" s="212">
        <v>40620</v>
      </c>
      <c r="E631" s="104">
        <v>27110</v>
      </c>
      <c r="F631" s="96">
        <f t="shared" si="78"/>
        <v>3576.2309029475709</v>
      </c>
      <c r="G631" s="104">
        <f t="shared" si="79"/>
        <v>650.64</v>
      </c>
      <c r="H631" s="194">
        <f t="shared" si="80"/>
        <v>1428.6823651962789</v>
      </c>
      <c r="I631" s="104">
        <f t="shared" si="81"/>
        <v>84.537418058951431</v>
      </c>
      <c r="J631" s="96">
        <v>27</v>
      </c>
      <c r="K631" s="98">
        <f t="shared" si="85"/>
        <v>5767.0906862028014</v>
      </c>
      <c r="L631" s="213">
        <f t="shared" si="82"/>
        <v>4.5048000000000004</v>
      </c>
      <c r="M631" s="214">
        <f t="shared" si="83"/>
        <v>1.228</v>
      </c>
    </row>
    <row r="632" spans="1:13" ht="15" customHeight="1" x14ac:dyDescent="0.2">
      <c r="A632" s="192">
        <f t="shared" si="84"/>
        <v>615</v>
      </c>
      <c r="B632" s="225">
        <f t="shared" si="77"/>
        <v>136.32433401709778</v>
      </c>
      <c r="C632" s="193">
        <v>500</v>
      </c>
      <c r="D632" s="212">
        <v>40620</v>
      </c>
      <c r="E632" s="104">
        <v>27110</v>
      </c>
      <c r="F632" s="96">
        <f t="shared" si="78"/>
        <v>3575.5905467241473</v>
      </c>
      <c r="G632" s="104">
        <f t="shared" si="79"/>
        <v>650.64</v>
      </c>
      <c r="H632" s="194">
        <f t="shared" si="80"/>
        <v>1428.4659247927618</v>
      </c>
      <c r="I632" s="104">
        <f t="shared" si="81"/>
        <v>84.524610934482951</v>
      </c>
      <c r="J632" s="96">
        <v>27</v>
      </c>
      <c r="K632" s="98">
        <f t="shared" si="85"/>
        <v>5766.2210824513922</v>
      </c>
      <c r="L632" s="213">
        <f t="shared" si="82"/>
        <v>4.5113000000000003</v>
      </c>
      <c r="M632" s="214">
        <f t="shared" si="83"/>
        <v>1.23</v>
      </c>
    </row>
    <row r="633" spans="1:13" ht="15" customHeight="1" x14ac:dyDescent="0.2">
      <c r="A633" s="192">
        <f t="shared" si="84"/>
        <v>616</v>
      </c>
      <c r="B633" s="225">
        <f t="shared" si="77"/>
        <v>136.3487044530028</v>
      </c>
      <c r="C633" s="193">
        <v>500</v>
      </c>
      <c r="D633" s="212">
        <v>40620</v>
      </c>
      <c r="E633" s="104">
        <v>27110</v>
      </c>
      <c r="F633" s="96">
        <f t="shared" si="78"/>
        <v>3574.951459608571</v>
      </c>
      <c r="G633" s="104">
        <f t="shared" si="79"/>
        <v>650.64</v>
      </c>
      <c r="H633" s="194">
        <f t="shared" si="80"/>
        <v>1428.249913347697</v>
      </c>
      <c r="I633" s="104">
        <f t="shared" si="81"/>
        <v>84.511829192171433</v>
      </c>
      <c r="J633" s="96">
        <v>27</v>
      </c>
      <c r="K633" s="98">
        <f t="shared" si="85"/>
        <v>5765.3532021484398</v>
      </c>
      <c r="L633" s="213">
        <f t="shared" si="82"/>
        <v>4.5178000000000003</v>
      </c>
      <c r="M633" s="214">
        <f t="shared" si="83"/>
        <v>1.232</v>
      </c>
    </row>
    <row r="634" spans="1:13" ht="15" customHeight="1" x14ac:dyDescent="0.2">
      <c r="A634" s="192">
        <f t="shared" si="84"/>
        <v>617</v>
      </c>
      <c r="B634" s="225">
        <f t="shared" si="77"/>
        <v>136.37303535858081</v>
      </c>
      <c r="C634" s="193">
        <v>500</v>
      </c>
      <c r="D634" s="212">
        <v>40620</v>
      </c>
      <c r="E634" s="104">
        <v>27110</v>
      </c>
      <c r="F634" s="96">
        <f t="shared" si="78"/>
        <v>3574.3136369907711</v>
      </c>
      <c r="G634" s="104">
        <f t="shared" si="79"/>
        <v>650.64</v>
      </c>
      <c r="H634" s="194">
        <f t="shared" si="80"/>
        <v>1428.0343293028805</v>
      </c>
      <c r="I634" s="104">
        <f t="shared" si="81"/>
        <v>84.499072739815418</v>
      </c>
      <c r="J634" s="96">
        <v>27</v>
      </c>
      <c r="K634" s="98">
        <f t="shared" si="85"/>
        <v>5764.4870390334663</v>
      </c>
      <c r="L634" s="213">
        <f t="shared" si="82"/>
        <v>4.5244</v>
      </c>
      <c r="M634" s="214">
        <f t="shared" si="83"/>
        <v>1.234</v>
      </c>
    </row>
    <row r="635" spans="1:13" ht="15" customHeight="1" x14ac:dyDescent="0.2">
      <c r="A635" s="192">
        <f t="shared" si="84"/>
        <v>618</v>
      </c>
      <c r="B635" s="225">
        <f t="shared" si="77"/>
        <v>136.39732686186534</v>
      </c>
      <c r="C635" s="193">
        <v>500</v>
      </c>
      <c r="D635" s="212">
        <v>40620</v>
      </c>
      <c r="E635" s="104">
        <v>27110</v>
      </c>
      <c r="F635" s="96">
        <f t="shared" si="78"/>
        <v>3573.6770742849576</v>
      </c>
      <c r="G635" s="104">
        <f t="shared" si="79"/>
        <v>650.64</v>
      </c>
      <c r="H635" s="194">
        <f t="shared" si="80"/>
        <v>1427.8191711083157</v>
      </c>
      <c r="I635" s="104">
        <f t="shared" si="81"/>
        <v>84.486341485699157</v>
      </c>
      <c r="J635" s="96">
        <v>27</v>
      </c>
      <c r="K635" s="98">
        <f t="shared" si="85"/>
        <v>5763.6225868789725</v>
      </c>
      <c r="L635" s="213">
        <f t="shared" si="82"/>
        <v>4.5308999999999999</v>
      </c>
      <c r="M635" s="214">
        <f t="shared" si="83"/>
        <v>1.236</v>
      </c>
    </row>
    <row r="636" spans="1:13" ht="15" customHeight="1" x14ac:dyDescent="0.2">
      <c r="A636" s="192">
        <f t="shared" si="84"/>
        <v>619</v>
      </c>
      <c r="B636" s="225">
        <f t="shared" si="77"/>
        <v>136.42157909026895</v>
      </c>
      <c r="C636" s="193">
        <v>500</v>
      </c>
      <c r="D636" s="212">
        <v>40620</v>
      </c>
      <c r="E636" s="104">
        <v>27110</v>
      </c>
      <c r="F636" s="96">
        <f t="shared" si="78"/>
        <v>3573.0417669294484</v>
      </c>
      <c r="G636" s="104">
        <f t="shared" si="79"/>
        <v>650.64</v>
      </c>
      <c r="H636" s="194">
        <f t="shared" si="80"/>
        <v>1427.6044372221536</v>
      </c>
      <c r="I636" s="104">
        <f t="shared" si="81"/>
        <v>84.473635338588977</v>
      </c>
      <c r="J636" s="96">
        <v>27</v>
      </c>
      <c r="K636" s="98">
        <f t="shared" si="85"/>
        <v>5762.7598394901906</v>
      </c>
      <c r="L636" s="213">
        <f t="shared" si="82"/>
        <v>4.5373999999999999</v>
      </c>
      <c r="M636" s="214">
        <f t="shared" si="83"/>
        <v>1.238</v>
      </c>
    </row>
    <row r="637" spans="1:13" ht="15" customHeight="1" x14ac:dyDescent="0.2">
      <c r="A637" s="195">
        <f t="shared" si="84"/>
        <v>620</v>
      </c>
      <c r="B637" s="225">
        <f t="shared" si="77"/>
        <v>136.44579217058708</v>
      </c>
      <c r="C637" s="193">
        <v>500</v>
      </c>
      <c r="D637" s="212">
        <v>40620</v>
      </c>
      <c r="E637" s="104">
        <v>27110</v>
      </c>
      <c r="F637" s="96">
        <f t="shared" si="78"/>
        <v>3572.4077103865056</v>
      </c>
      <c r="G637" s="104">
        <f t="shared" si="79"/>
        <v>650.64</v>
      </c>
      <c r="H637" s="194">
        <f t="shared" si="80"/>
        <v>1427.3901261106389</v>
      </c>
      <c r="I637" s="104">
        <f t="shared" si="81"/>
        <v>84.460954207730126</v>
      </c>
      <c r="J637" s="96">
        <v>27</v>
      </c>
      <c r="K637" s="98">
        <f t="shared" si="85"/>
        <v>5761.8987907048759</v>
      </c>
      <c r="L637" s="213">
        <f t="shared" si="82"/>
        <v>4.5438999999999998</v>
      </c>
      <c r="M637" s="214">
        <f t="shared" si="83"/>
        <v>1.24</v>
      </c>
    </row>
    <row r="638" spans="1:13" ht="15" customHeight="1" x14ac:dyDescent="0.2">
      <c r="A638" s="192">
        <f t="shared" si="84"/>
        <v>621</v>
      </c>
      <c r="B638" s="225">
        <f t="shared" si="77"/>
        <v>136.46996622900218</v>
      </c>
      <c r="C638" s="193">
        <v>500</v>
      </c>
      <c r="D638" s="212">
        <v>40620</v>
      </c>
      <c r="E638" s="104">
        <v>27110</v>
      </c>
      <c r="F638" s="96">
        <f t="shared" si="78"/>
        <v>3571.7749001421726</v>
      </c>
      <c r="G638" s="104">
        <f t="shared" si="79"/>
        <v>650.64</v>
      </c>
      <c r="H638" s="194">
        <f t="shared" si="80"/>
        <v>1427.1762362480542</v>
      </c>
      <c r="I638" s="104">
        <f t="shared" si="81"/>
        <v>84.448298002843458</v>
      </c>
      <c r="J638" s="96">
        <v>27</v>
      </c>
      <c r="K638" s="98">
        <f t="shared" si="85"/>
        <v>5761.0394343930702</v>
      </c>
      <c r="L638" s="213">
        <f t="shared" si="82"/>
        <v>4.5505000000000004</v>
      </c>
      <c r="M638" s="214">
        <f t="shared" si="83"/>
        <v>1.242</v>
      </c>
    </row>
    <row r="639" spans="1:13" ht="15" customHeight="1" x14ac:dyDescent="0.2">
      <c r="A639" s="192">
        <f t="shared" si="84"/>
        <v>622</v>
      </c>
      <c r="B639" s="225">
        <f t="shared" si="77"/>
        <v>136.4941013910877</v>
      </c>
      <c r="C639" s="193">
        <v>500</v>
      </c>
      <c r="D639" s="212">
        <v>40620</v>
      </c>
      <c r="E639" s="104">
        <v>27110</v>
      </c>
      <c r="F639" s="96">
        <f t="shared" si="78"/>
        <v>3571.1433317061064</v>
      </c>
      <c r="G639" s="104">
        <f t="shared" si="79"/>
        <v>650.64</v>
      </c>
      <c r="H639" s="194">
        <f t="shared" si="80"/>
        <v>1426.9627661166639</v>
      </c>
      <c r="I639" s="104">
        <f t="shared" si="81"/>
        <v>84.435666634122143</v>
      </c>
      <c r="J639" s="96">
        <v>27</v>
      </c>
      <c r="K639" s="98">
        <f t="shared" si="85"/>
        <v>5760.1817644568928</v>
      </c>
      <c r="L639" s="213">
        <f t="shared" si="82"/>
        <v>4.5570000000000004</v>
      </c>
      <c r="M639" s="214">
        <f t="shared" si="83"/>
        <v>1.244</v>
      </c>
    </row>
    <row r="640" spans="1:13" ht="15" customHeight="1" x14ac:dyDescent="0.2">
      <c r="A640" s="192">
        <f t="shared" si="84"/>
        <v>623</v>
      </c>
      <c r="B640" s="225">
        <f t="shared" si="77"/>
        <v>136.51819778181181</v>
      </c>
      <c r="C640" s="193">
        <v>500</v>
      </c>
      <c r="D640" s="212">
        <v>40620</v>
      </c>
      <c r="E640" s="104">
        <v>27110</v>
      </c>
      <c r="F640" s="96">
        <f t="shared" si="78"/>
        <v>3570.5130006114186</v>
      </c>
      <c r="G640" s="104">
        <f t="shared" si="79"/>
        <v>650.64</v>
      </c>
      <c r="H640" s="194">
        <f t="shared" si="80"/>
        <v>1426.7497142066595</v>
      </c>
      <c r="I640" s="104">
        <f t="shared" si="81"/>
        <v>84.423060012228376</v>
      </c>
      <c r="J640" s="96">
        <v>27</v>
      </c>
      <c r="K640" s="98">
        <f t="shared" si="85"/>
        <v>5759.3257748303067</v>
      </c>
      <c r="L640" s="213">
        <f t="shared" si="82"/>
        <v>4.5635000000000003</v>
      </c>
      <c r="M640" s="214">
        <f t="shared" si="83"/>
        <v>1.246</v>
      </c>
    </row>
    <row r="641" spans="1:13" ht="15" customHeight="1" x14ac:dyDescent="0.2">
      <c r="A641" s="192">
        <f t="shared" si="84"/>
        <v>624</v>
      </c>
      <c r="B641" s="225">
        <f t="shared" si="77"/>
        <v>136.54225552554141</v>
      </c>
      <c r="C641" s="193">
        <v>500</v>
      </c>
      <c r="D641" s="212">
        <v>40620</v>
      </c>
      <c r="E641" s="104">
        <v>27110</v>
      </c>
      <c r="F641" s="96">
        <f t="shared" si="78"/>
        <v>3569.8839024145182</v>
      </c>
      <c r="G641" s="104">
        <f t="shared" si="79"/>
        <v>650.64</v>
      </c>
      <c r="H641" s="194">
        <f t="shared" si="80"/>
        <v>1426.5370790161071</v>
      </c>
      <c r="I641" s="104">
        <f t="shared" si="81"/>
        <v>84.410478048290372</v>
      </c>
      <c r="J641" s="96">
        <v>27</v>
      </c>
      <c r="K641" s="98">
        <f t="shared" si="85"/>
        <v>5758.4714594789157</v>
      </c>
      <c r="L641" s="213">
        <f t="shared" si="82"/>
        <v>4.57</v>
      </c>
      <c r="M641" s="214">
        <f t="shared" si="83"/>
        <v>1.248</v>
      </c>
    </row>
    <row r="642" spans="1:13" ht="15" customHeight="1" x14ac:dyDescent="0.2">
      <c r="A642" s="192">
        <f t="shared" si="84"/>
        <v>625</v>
      </c>
      <c r="B642" s="225">
        <f t="shared" si="77"/>
        <v>136.56627474604602</v>
      </c>
      <c r="C642" s="193">
        <v>500</v>
      </c>
      <c r="D642" s="212">
        <v>40620</v>
      </c>
      <c r="E642" s="104">
        <v>27110</v>
      </c>
      <c r="F642" s="96">
        <f t="shared" si="78"/>
        <v>3569.2560326949447</v>
      </c>
      <c r="G642" s="104">
        <f t="shared" si="79"/>
        <v>650.64</v>
      </c>
      <c r="H642" s="194">
        <f t="shared" si="80"/>
        <v>1426.3248590508911</v>
      </c>
      <c r="I642" s="104">
        <f t="shared" si="81"/>
        <v>84.397920653898893</v>
      </c>
      <c r="J642" s="96">
        <v>27</v>
      </c>
      <c r="K642" s="98">
        <f t="shared" si="85"/>
        <v>5757.6188123997345</v>
      </c>
      <c r="L642" s="213">
        <f t="shared" si="82"/>
        <v>4.5765000000000002</v>
      </c>
      <c r="M642" s="214">
        <f t="shared" si="83"/>
        <v>1.25</v>
      </c>
    </row>
    <row r="643" spans="1:13" ht="15" customHeight="1" x14ac:dyDescent="0.2">
      <c r="A643" s="192">
        <f t="shared" si="84"/>
        <v>626</v>
      </c>
      <c r="B643" s="225">
        <f t="shared" si="77"/>
        <v>136.59025556650147</v>
      </c>
      <c r="C643" s="193">
        <v>500</v>
      </c>
      <c r="D643" s="212">
        <v>40620</v>
      </c>
      <c r="E643" s="104">
        <v>27110</v>
      </c>
      <c r="F643" s="96">
        <f t="shared" si="78"/>
        <v>3568.6293870552199</v>
      </c>
      <c r="G643" s="104">
        <f t="shared" si="79"/>
        <v>650.64</v>
      </c>
      <c r="H643" s="194">
        <f t="shared" si="80"/>
        <v>1426.1130528246642</v>
      </c>
      <c r="I643" s="104">
        <f t="shared" si="81"/>
        <v>84.38538774110441</v>
      </c>
      <c r="J643" s="96">
        <v>27</v>
      </c>
      <c r="K643" s="98">
        <f t="shared" si="85"/>
        <v>5756.767827620989</v>
      </c>
      <c r="L643" s="213">
        <f t="shared" si="82"/>
        <v>4.5831</v>
      </c>
      <c r="M643" s="214">
        <f t="shared" si="83"/>
        <v>1.252</v>
      </c>
    </row>
    <row r="644" spans="1:13" ht="15" customHeight="1" x14ac:dyDescent="0.2">
      <c r="A644" s="192">
        <f t="shared" si="84"/>
        <v>627</v>
      </c>
      <c r="B644" s="225">
        <f t="shared" si="77"/>
        <v>136.61419810949383</v>
      </c>
      <c r="C644" s="193">
        <v>500</v>
      </c>
      <c r="D644" s="212">
        <v>40620</v>
      </c>
      <c r="E644" s="104">
        <v>27110</v>
      </c>
      <c r="F644" s="96">
        <f t="shared" si="78"/>
        <v>3568.0039611206853</v>
      </c>
      <c r="G644" s="104">
        <f t="shared" si="79"/>
        <v>650.64</v>
      </c>
      <c r="H644" s="194">
        <f t="shared" si="80"/>
        <v>1425.9016588587915</v>
      </c>
      <c r="I644" s="104">
        <f t="shared" si="81"/>
        <v>84.372879222413701</v>
      </c>
      <c r="J644" s="96">
        <v>27</v>
      </c>
      <c r="K644" s="98">
        <f t="shared" si="85"/>
        <v>5755.9184992018909</v>
      </c>
      <c r="L644" s="213">
        <f t="shared" si="82"/>
        <v>4.5895999999999999</v>
      </c>
      <c r="M644" s="214">
        <f t="shared" si="83"/>
        <v>1.254</v>
      </c>
    </row>
    <row r="645" spans="1:13" ht="15" customHeight="1" x14ac:dyDescent="0.2">
      <c r="A645" s="192">
        <f t="shared" si="84"/>
        <v>628</v>
      </c>
      <c r="B645" s="225">
        <f t="shared" si="77"/>
        <v>136.63810249702297</v>
      </c>
      <c r="C645" s="193">
        <v>500</v>
      </c>
      <c r="D645" s="212">
        <v>40620</v>
      </c>
      <c r="E645" s="104">
        <v>27110</v>
      </c>
      <c r="F645" s="96">
        <f t="shared" si="78"/>
        <v>3567.3797505393504</v>
      </c>
      <c r="G645" s="104">
        <f t="shared" si="79"/>
        <v>650.64</v>
      </c>
      <c r="H645" s="194">
        <f t="shared" si="80"/>
        <v>1425.6906756823005</v>
      </c>
      <c r="I645" s="104">
        <f t="shared" si="81"/>
        <v>84.360395010787016</v>
      </c>
      <c r="J645" s="96">
        <v>27</v>
      </c>
      <c r="K645" s="98">
        <f t="shared" si="85"/>
        <v>5755.070821232438</v>
      </c>
      <c r="L645" s="213">
        <f t="shared" si="82"/>
        <v>4.5960999999999999</v>
      </c>
      <c r="M645" s="214">
        <f t="shared" si="83"/>
        <v>1.256</v>
      </c>
    </row>
    <row r="646" spans="1:13" ht="15" customHeight="1" x14ac:dyDescent="0.2">
      <c r="A646" s="192">
        <f t="shared" si="84"/>
        <v>629</v>
      </c>
      <c r="B646" s="225">
        <f t="shared" si="77"/>
        <v>136.66196885050661</v>
      </c>
      <c r="C646" s="193">
        <v>500</v>
      </c>
      <c r="D646" s="212">
        <v>40620</v>
      </c>
      <c r="E646" s="104">
        <v>27110</v>
      </c>
      <c r="F646" s="96">
        <f t="shared" si="78"/>
        <v>3566.7567509817345</v>
      </c>
      <c r="G646" s="104">
        <f t="shared" si="79"/>
        <v>650.64</v>
      </c>
      <c r="H646" s="194">
        <f t="shared" si="80"/>
        <v>1425.4801018318262</v>
      </c>
      <c r="I646" s="104">
        <f t="shared" si="81"/>
        <v>84.347935019634704</v>
      </c>
      <c r="J646" s="96">
        <v>27</v>
      </c>
      <c r="K646" s="98">
        <f t="shared" si="85"/>
        <v>5754.2247878331955</v>
      </c>
      <c r="L646" s="213">
        <f t="shared" si="82"/>
        <v>4.6025999999999998</v>
      </c>
      <c r="M646" s="214">
        <f t="shared" si="83"/>
        <v>1.258</v>
      </c>
    </row>
    <row r="647" spans="1:13" ht="15" customHeight="1" x14ac:dyDescent="0.2">
      <c r="A647" s="195">
        <f t="shared" si="84"/>
        <v>630</v>
      </c>
      <c r="B647" s="225">
        <f t="shared" si="77"/>
        <v>136.68579729078368</v>
      </c>
      <c r="C647" s="193">
        <v>500</v>
      </c>
      <c r="D647" s="212">
        <v>40620</v>
      </c>
      <c r="E647" s="104">
        <v>27110</v>
      </c>
      <c r="F647" s="96">
        <f t="shared" si="78"/>
        <v>3566.1349581407212</v>
      </c>
      <c r="G647" s="104">
        <f t="shared" si="79"/>
        <v>650.64</v>
      </c>
      <c r="H647" s="194">
        <f t="shared" si="80"/>
        <v>1425.2699358515638</v>
      </c>
      <c r="I647" s="104">
        <f t="shared" si="81"/>
        <v>84.335499162814429</v>
      </c>
      <c r="J647" s="96">
        <v>27</v>
      </c>
      <c r="K647" s="98">
        <f t="shared" si="85"/>
        <v>5753.3803931551001</v>
      </c>
      <c r="L647" s="213">
        <f t="shared" si="82"/>
        <v>4.6090999999999998</v>
      </c>
      <c r="M647" s="214">
        <f t="shared" si="83"/>
        <v>1.26</v>
      </c>
    </row>
    <row r="648" spans="1:13" ht="15" customHeight="1" x14ac:dyDescent="0.2">
      <c r="A648" s="192">
        <f t="shared" si="84"/>
        <v>631</v>
      </c>
      <c r="B648" s="225">
        <f t="shared" si="77"/>
        <v>136.7095879381182</v>
      </c>
      <c r="C648" s="193">
        <v>500</v>
      </c>
      <c r="D648" s="212">
        <v>40620</v>
      </c>
      <c r="E648" s="104">
        <v>27110</v>
      </c>
      <c r="F648" s="96">
        <f t="shared" si="78"/>
        <v>3565.5143677314018</v>
      </c>
      <c r="G648" s="104">
        <f t="shared" si="79"/>
        <v>650.64</v>
      </c>
      <c r="H648" s="194">
        <f t="shared" si="80"/>
        <v>1425.0601762932138</v>
      </c>
      <c r="I648" s="104">
        <f t="shared" si="81"/>
        <v>84.323087354628043</v>
      </c>
      <c r="J648" s="96">
        <v>27</v>
      </c>
      <c r="K648" s="98">
        <f t="shared" si="85"/>
        <v>5752.537631379244</v>
      </c>
      <c r="L648" s="213">
        <f t="shared" si="82"/>
        <v>4.6155999999999997</v>
      </c>
      <c r="M648" s="214">
        <f t="shared" si="83"/>
        <v>1.262</v>
      </c>
    </row>
    <row r="649" spans="1:13" ht="15" customHeight="1" x14ac:dyDescent="0.2">
      <c r="A649" s="192">
        <f t="shared" si="84"/>
        <v>632</v>
      </c>
      <c r="B649" s="225">
        <f t="shared" si="77"/>
        <v>136.73334091220286</v>
      </c>
      <c r="C649" s="193">
        <v>500</v>
      </c>
      <c r="D649" s="212">
        <v>40620</v>
      </c>
      <c r="E649" s="104">
        <v>27110</v>
      </c>
      <c r="F649" s="96">
        <f t="shared" si="78"/>
        <v>3564.8949754909272</v>
      </c>
      <c r="G649" s="104">
        <f t="shared" si="79"/>
        <v>650.64</v>
      </c>
      <c r="H649" s="194">
        <f t="shared" si="80"/>
        <v>1424.8508217159333</v>
      </c>
      <c r="I649" s="104">
        <f t="shared" si="81"/>
        <v>84.310699509818548</v>
      </c>
      <c r="J649" s="96">
        <v>27</v>
      </c>
      <c r="K649" s="98">
        <f t="shared" si="85"/>
        <v>5751.6964967166796</v>
      </c>
      <c r="L649" s="213">
        <f t="shared" si="82"/>
        <v>4.6220999999999997</v>
      </c>
      <c r="M649" s="214">
        <f t="shared" si="83"/>
        <v>1.264</v>
      </c>
    </row>
    <row r="650" spans="1:13" ht="15" customHeight="1" x14ac:dyDescent="0.2">
      <c r="A650" s="192">
        <f t="shared" si="84"/>
        <v>633</v>
      </c>
      <c r="B650" s="225">
        <f t="shared" si="77"/>
        <v>136.75705633216262</v>
      </c>
      <c r="C650" s="193">
        <v>500</v>
      </c>
      <c r="D650" s="212">
        <v>40620</v>
      </c>
      <c r="E650" s="104">
        <v>27110</v>
      </c>
      <c r="F650" s="96">
        <f t="shared" si="78"/>
        <v>3564.2767771783597</v>
      </c>
      <c r="G650" s="104">
        <f t="shared" si="79"/>
        <v>650.64</v>
      </c>
      <c r="H650" s="194">
        <f t="shared" si="80"/>
        <v>1424.6418706862853</v>
      </c>
      <c r="I650" s="104">
        <f t="shared" si="81"/>
        <v>84.298335543567191</v>
      </c>
      <c r="J650" s="96">
        <v>27</v>
      </c>
      <c r="K650" s="98">
        <f t="shared" si="85"/>
        <v>5750.8569834082118</v>
      </c>
      <c r="L650" s="213">
        <f t="shared" si="82"/>
        <v>4.6285999999999996</v>
      </c>
      <c r="M650" s="214">
        <f t="shared" si="83"/>
        <v>1.266</v>
      </c>
    </row>
    <row r="651" spans="1:13" ht="15" customHeight="1" x14ac:dyDescent="0.2">
      <c r="A651" s="192">
        <f t="shared" si="84"/>
        <v>634</v>
      </c>
      <c r="B651" s="225">
        <f t="shared" si="77"/>
        <v>136.78073431655838</v>
      </c>
      <c r="C651" s="193">
        <v>500</v>
      </c>
      <c r="D651" s="212">
        <v>40620</v>
      </c>
      <c r="E651" s="104">
        <v>27110</v>
      </c>
      <c r="F651" s="96">
        <f t="shared" si="78"/>
        <v>3563.6597685745246</v>
      </c>
      <c r="G651" s="104">
        <f t="shared" si="79"/>
        <v>650.64</v>
      </c>
      <c r="H651" s="194">
        <f t="shared" si="80"/>
        <v>1424.4333217781893</v>
      </c>
      <c r="I651" s="104">
        <f t="shared" si="81"/>
        <v>84.2859953714905</v>
      </c>
      <c r="J651" s="96">
        <v>27</v>
      </c>
      <c r="K651" s="98">
        <f t="shared" si="85"/>
        <v>5750.0190857242051</v>
      </c>
      <c r="L651" s="213">
        <f t="shared" si="82"/>
        <v>4.6352000000000002</v>
      </c>
      <c r="M651" s="214">
        <f t="shared" si="83"/>
        <v>1.268</v>
      </c>
    </row>
    <row r="652" spans="1:13" ht="15" customHeight="1" x14ac:dyDescent="0.2">
      <c r="A652" s="192">
        <f t="shared" si="84"/>
        <v>635</v>
      </c>
      <c r="B652" s="225">
        <f t="shared" si="77"/>
        <v>136.80437498339037</v>
      </c>
      <c r="C652" s="193">
        <v>500</v>
      </c>
      <c r="D652" s="212">
        <v>40620</v>
      </c>
      <c r="E652" s="104">
        <v>27110</v>
      </c>
      <c r="F652" s="96">
        <f t="shared" si="78"/>
        <v>3563.0439454818661</v>
      </c>
      <c r="G652" s="104">
        <f t="shared" si="79"/>
        <v>650.64</v>
      </c>
      <c r="H652" s="194">
        <f t="shared" si="80"/>
        <v>1424.2251735728707</v>
      </c>
      <c r="I652" s="104">
        <f t="shared" si="81"/>
        <v>84.273678909637326</v>
      </c>
      <c r="J652" s="96">
        <v>27</v>
      </c>
      <c r="K652" s="98">
        <f t="shared" si="85"/>
        <v>5749.182797964374</v>
      </c>
      <c r="L652" s="213">
        <f t="shared" si="82"/>
        <v>4.6417000000000002</v>
      </c>
      <c r="M652" s="214">
        <f t="shared" si="83"/>
        <v>1.27</v>
      </c>
    </row>
    <row r="653" spans="1:13" ht="15" customHeight="1" x14ac:dyDescent="0.2">
      <c r="A653" s="192">
        <f t="shared" si="84"/>
        <v>636</v>
      </c>
      <c r="B653" s="225">
        <f t="shared" si="77"/>
        <v>136.82797845010185</v>
      </c>
      <c r="C653" s="193">
        <v>500</v>
      </c>
      <c r="D653" s="212">
        <v>40620</v>
      </c>
      <c r="E653" s="104">
        <v>27110</v>
      </c>
      <c r="F653" s="96">
        <f t="shared" si="78"/>
        <v>3562.4293037243006</v>
      </c>
      <c r="G653" s="104">
        <f t="shared" si="79"/>
        <v>650.64</v>
      </c>
      <c r="H653" s="194">
        <f t="shared" si="80"/>
        <v>1424.0174246588135</v>
      </c>
      <c r="I653" s="104">
        <f t="shared" si="81"/>
        <v>84.261386074486026</v>
      </c>
      <c r="J653" s="96">
        <v>27</v>
      </c>
      <c r="K653" s="98">
        <f t="shared" si="85"/>
        <v>5748.3481144575999</v>
      </c>
      <c r="L653" s="213">
        <f t="shared" si="82"/>
        <v>4.6482000000000001</v>
      </c>
      <c r="M653" s="214">
        <f t="shared" si="83"/>
        <v>1.272</v>
      </c>
    </row>
    <row r="654" spans="1:13" ht="15" customHeight="1" x14ac:dyDescent="0.2">
      <c r="A654" s="192">
        <f t="shared" si="84"/>
        <v>637</v>
      </c>
      <c r="B654" s="225">
        <f t="shared" si="77"/>
        <v>136.85154483358247</v>
      </c>
      <c r="C654" s="193">
        <v>500</v>
      </c>
      <c r="D654" s="212">
        <v>40620</v>
      </c>
      <c r="E654" s="104">
        <v>27110</v>
      </c>
      <c r="F654" s="96">
        <f t="shared" si="78"/>
        <v>3561.8158391470747</v>
      </c>
      <c r="G654" s="104">
        <f t="shared" si="79"/>
        <v>650.64</v>
      </c>
      <c r="H654" s="194">
        <f t="shared" si="80"/>
        <v>1423.810073631711</v>
      </c>
      <c r="I654" s="104">
        <f t="shared" si="81"/>
        <v>84.249116782941499</v>
      </c>
      <c r="J654" s="96">
        <v>27</v>
      </c>
      <c r="K654" s="98">
        <f t="shared" si="85"/>
        <v>5747.5150295617268</v>
      </c>
      <c r="L654" s="213">
        <f t="shared" si="82"/>
        <v>4.6547000000000001</v>
      </c>
      <c r="M654" s="214">
        <f t="shared" si="83"/>
        <v>1.274</v>
      </c>
    </row>
    <row r="655" spans="1:13" ht="15" customHeight="1" x14ac:dyDescent="0.2">
      <c r="A655" s="192">
        <f t="shared" si="84"/>
        <v>638</v>
      </c>
      <c r="B655" s="225">
        <f t="shared" si="77"/>
        <v>136.87507425017185</v>
      </c>
      <c r="C655" s="193">
        <v>500</v>
      </c>
      <c r="D655" s="212">
        <v>40620</v>
      </c>
      <c r="E655" s="104">
        <v>27110</v>
      </c>
      <c r="F655" s="96">
        <f t="shared" si="78"/>
        <v>3561.2035476166184</v>
      </c>
      <c r="G655" s="104">
        <f t="shared" si="79"/>
        <v>650.64</v>
      </c>
      <c r="H655" s="194">
        <f t="shared" si="80"/>
        <v>1423.603119094417</v>
      </c>
      <c r="I655" s="104">
        <f t="shared" si="81"/>
        <v>84.236870952332382</v>
      </c>
      <c r="J655" s="96">
        <v>27</v>
      </c>
      <c r="K655" s="98">
        <f t="shared" si="85"/>
        <v>5746.683537663368</v>
      </c>
      <c r="L655" s="213">
        <f t="shared" si="82"/>
        <v>4.6612</v>
      </c>
      <c r="M655" s="214">
        <f t="shared" si="83"/>
        <v>1.276</v>
      </c>
    </row>
    <row r="656" spans="1:13" ht="15" customHeight="1" x14ac:dyDescent="0.2">
      <c r="A656" s="192">
        <f t="shared" si="84"/>
        <v>639</v>
      </c>
      <c r="B656" s="225">
        <f t="shared" si="77"/>
        <v>136.898566815663</v>
      </c>
      <c r="C656" s="193">
        <v>500</v>
      </c>
      <c r="D656" s="212">
        <v>40620</v>
      </c>
      <c r="E656" s="104">
        <v>27110</v>
      </c>
      <c r="F656" s="96">
        <f t="shared" si="78"/>
        <v>3560.5924250204089</v>
      </c>
      <c r="G656" s="104">
        <f t="shared" si="79"/>
        <v>650.64</v>
      </c>
      <c r="H656" s="194">
        <f t="shared" si="80"/>
        <v>1423.3965596568983</v>
      </c>
      <c r="I656" s="104">
        <f t="shared" si="81"/>
        <v>84.224648500408179</v>
      </c>
      <c r="J656" s="96">
        <v>27</v>
      </c>
      <c r="K656" s="98">
        <f t="shared" si="85"/>
        <v>5745.853633177715</v>
      </c>
      <c r="L656" s="213">
        <f t="shared" si="82"/>
        <v>4.6677</v>
      </c>
      <c r="M656" s="214">
        <f t="shared" si="83"/>
        <v>1.278</v>
      </c>
    </row>
    <row r="657" spans="1:13" ht="15" customHeight="1" x14ac:dyDescent="0.2">
      <c r="A657" s="195">
        <f t="shared" si="84"/>
        <v>640</v>
      </c>
      <c r="B657" s="225">
        <f t="shared" si="77"/>
        <v>136.92202264530576</v>
      </c>
      <c r="C657" s="193">
        <v>500</v>
      </c>
      <c r="D657" s="212">
        <v>40620</v>
      </c>
      <c r="E657" s="104">
        <v>27110</v>
      </c>
      <c r="F657" s="96">
        <f t="shared" si="78"/>
        <v>3559.9824672668274</v>
      </c>
      <c r="G657" s="104">
        <f t="shared" si="79"/>
        <v>650.64</v>
      </c>
      <c r="H657" s="194">
        <f t="shared" si="80"/>
        <v>1423.1903939361875</v>
      </c>
      <c r="I657" s="104">
        <f t="shared" si="81"/>
        <v>84.212449345336552</v>
      </c>
      <c r="J657" s="96">
        <v>27</v>
      </c>
      <c r="K657" s="98">
        <f t="shared" si="85"/>
        <v>5745.0253105483516</v>
      </c>
      <c r="L657" s="213">
        <f t="shared" si="82"/>
        <v>4.6741999999999999</v>
      </c>
      <c r="M657" s="214">
        <f t="shared" si="83"/>
        <v>1.28</v>
      </c>
    </row>
    <row r="658" spans="1:13" ht="15" customHeight="1" x14ac:dyDescent="0.2">
      <c r="A658" s="192">
        <f t="shared" si="84"/>
        <v>641</v>
      </c>
      <c r="B658" s="225">
        <f t="shared" si="77"/>
        <v>136.94544185381005</v>
      </c>
      <c r="C658" s="193">
        <v>500</v>
      </c>
      <c r="D658" s="212">
        <v>40620</v>
      </c>
      <c r="E658" s="104">
        <v>27110</v>
      </c>
      <c r="F658" s="96">
        <f t="shared" si="78"/>
        <v>3559.3736702850219</v>
      </c>
      <c r="G658" s="104">
        <f t="shared" si="79"/>
        <v>650.64</v>
      </c>
      <c r="H658" s="194">
        <f t="shared" si="80"/>
        <v>1422.9846205563374</v>
      </c>
      <c r="I658" s="104">
        <f t="shared" si="81"/>
        <v>84.200273405700443</v>
      </c>
      <c r="J658" s="96">
        <v>27</v>
      </c>
      <c r="K658" s="98">
        <f t="shared" si="85"/>
        <v>5744.1985642470599</v>
      </c>
      <c r="L658" s="213">
        <f t="shared" si="82"/>
        <v>4.6806999999999999</v>
      </c>
      <c r="M658" s="214">
        <f t="shared" si="83"/>
        <v>1.282</v>
      </c>
    </row>
    <row r="659" spans="1:13" ht="15" customHeight="1" x14ac:dyDescent="0.2">
      <c r="A659" s="192">
        <f t="shared" si="84"/>
        <v>642</v>
      </c>
      <c r="B659" s="225">
        <f t="shared" ref="B659:B722" si="86">15*LN(A659)+40</f>
        <v>136.96882455534941</v>
      </c>
      <c r="C659" s="193">
        <v>500</v>
      </c>
      <c r="D659" s="212">
        <v>40620</v>
      </c>
      <c r="E659" s="104">
        <v>27110</v>
      </c>
      <c r="F659" s="96">
        <f t="shared" ref="F659:F722" si="87">12*(1/B659*D659)</f>
        <v>3558.7660300247699</v>
      </c>
      <c r="G659" s="104">
        <f t="shared" ref="G659:G722" si="88">12*(1/C659*E659)</f>
        <v>650.64</v>
      </c>
      <c r="H659" s="194">
        <f t="shared" ref="H659:H722" si="89">SUM(F659:G659)*33.8%</f>
        <v>1422.7792381483721</v>
      </c>
      <c r="I659" s="104">
        <f t="shared" ref="I659:I722" si="90">SUM(F659:G659)*2%</f>
        <v>84.188120600495409</v>
      </c>
      <c r="J659" s="96">
        <v>27</v>
      </c>
      <c r="K659" s="98">
        <f t="shared" si="85"/>
        <v>5743.373388773638</v>
      </c>
      <c r="L659" s="213">
        <f t="shared" ref="L659:L722" si="91">ROUND(A659/B659,4)</f>
        <v>4.6871999999999998</v>
      </c>
      <c r="M659" s="214">
        <f t="shared" ref="M659:M722" si="92">ROUND(A659/C659,4)</f>
        <v>1.284</v>
      </c>
    </row>
    <row r="660" spans="1:13" ht="15" customHeight="1" x14ac:dyDescent="0.2">
      <c r="A660" s="192">
        <f t="shared" si="84"/>
        <v>643</v>
      </c>
      <c r="B660" s="225">
        <f t="shared" si="86"/>
        <v>136.9921708635643</v>
      </c>
      <c r="C660" s="193">
        <v>500</v>
      </c>
      <c r="D660" s="212">
        <v>40620</v>
      </c>
      <c r="E660" s="104">
        <v>27110</v>
      </c>
      <c r="F660" s="96">
        <f t="shared" si="87"/>
        <v>3558.1595424563352</v>
      </c>
      <c r="G660" s="104">
        <f t="shared" si="88"/>
        <v>650.64</v>
      </c>
      <c r="H660" s="194">
        <f t="shared" si="89"/>
        <v>1422.5742453502412</v>
      </c>
      <c r="I660" s="104">
        <f t="shared" si="90"/>
        <v>84.175990849126705</v>
      </c>
      <c r="J660" s="96">
        <v>27</v>
      </c>
      <c r="K660" s="98">
        <f t="shared" si="85"/>
        <v>5742.5497786557034</v>
      </c>
      <c r="L660" s="213">
        <f t="shared" si="91"/>
        <v>4.6936999999999998</v>
      </c>
      <c r="M660" s="214">
        <f t="shared" si="92"/>
        <v>1.286</v>
      </c>
    </row>
    <row r="661" spans="1:13" ht="15" customHeight="1" x14ac:dyDescent="0.2">
      <c r="A661" s="192">
        <f t="shared" si="84"/>
        <v>644</v>
      </c>
      <c r="B661" s="225">
        <f t="shared" si="86"/>
        <v>137.01548089156529</v>
      </c>
      <c r="C661" s="193">
        <v>500</v>
      </c>
      <c r="D661" s="212">
        <v>40620</v>
      </c>
      <c r="E661" s="104">
        <v>27110</v>
      </c>
      <c r="F661" s="96">
        <f t="shared" si="87"/>
        <v>3557.554203570342</v>
      </c>
      <c r="G661" s="104">
        <f t="shared" si="88"/>
        <v>650.64</v>
      </c>
      <c r="H661" s="194">
        <f t="shared" si="89"/>
        <v>1422.3696408067756</v>
      </c>
      <c r="I661" s="104">
        <f t="shared" si="90"/>
        <v>84.163884071406855</v>
      </c>
      <c r="J661" s="96">
        <v>27</v>
      </c>
      <c r="K661" s="98">
        <f t="shared" si="85"/>
        <v>5741.7277284485244</v>
      </c>
      <c r="L661" s="213">
        <f t="shared" si="91"/>
        <v>4.7001999999999997</v>
      </c>
      <c r="M661" s="214">
        <f t="shared" si="92"/>
        <v>1.288</v>
      </c>
    </row>
    <row r="662" spans="1:13" ht="15" customHeight="1" x14ac:dyDescent="0.2">
      <c r="A662" s="192">
        <f t="shared" si="84"/>
        <v>645</v>
      </c>
      <c r="B662" s="225">
        <f t="shared" si="86"/>
        <v>137.03875475193658</v>
      </c>
      <c r="C662" s="193">
        <v>500</v>
      </c>
      <c r="D662" s="212">
        <v>40620</v>
      </c>
      <c r="E662" s="104">
        <v>27110</v>
      </c>
      <c r="F662" s="96">
        <f t="shared" si="87"/>
        <v>3556.9500093776337</v>
      </c>
      <c r="G662" s="104">
        <f t="shared" si="88"/>
        <v>650.64</v>
      </c>
      <c r="H662" s="194">
        <f t="shared" si="89"/>
        <v>1422.16542316964</v>
      </c>
      <c r="I662" s="104">
        <f t="shared" si="90"/>
        <v>84.151800187552666</v>
      </c>
      <c r="J662" s="96">
        <v>27</v>
      </c>
      <c r="K662" s="98">
        <f t="shared" si="85"/>
        <v>5740.9072327348267</v>
      </c>
      <c r="L662" s="213">
        <f t="shared" si="91"/>
        <v>4.7066999999999997</v>
      </c>
      <c r="M662" s="214">
        <f t="shared" si="92"/>
        <v>1.29</v>
      </c>
    </row>
    <row r="663" spans="1:13" ht="15" customHeight="1" x14ac:dyDescent="0.2">
      <c r="A663" s="192">
        <f t="shared" ref="A663:A726" si="93">1+A662</f>
        <v>646</v>
      </c>
      <c r="B663" s="225">
        <f t="shared" si="86"/>
        <v>137.06199255673903</v>
      </c>
      <c r="C663" s="193">
        <v>500</v>
      </c>
      <c r="D663" s="212">
        <v>40620</v>
      </c>
      <c r="E663" s="104">
        <v>27110</v>
      </c>
      <c r="F663" s="96">
        <f t="shared" si="87"/>
        <v>3556.34695590914</v>
      </c>
      <c r="G663" s="104">
        <f t="shared" si="88"/>
        <v>650.64</v>
      </c>
      <c r="H663" s="194">
        <f t="shared" si="89"/>
        <v>1421.9615910972893</v>
      </c>
      <c r="I663" s="104">
        <f t="shared" si="90"/>
        <v>84.139739118182803</v>
      </c>
      <c r="J663" s="96">
        <v>27</v>
      </c>
      <c r="K663" s="98">
        <f t="shared" si="85"/>
        <v>5740.0882861246128</v>
      </c>
      <c r="L663" s="213">
        <f t="shared" si="91"/>
        <v>4.7131999999999996</v>
      </c>
      <c r="M663" s="214">
        <f t="shared" si="92"/>
        <v>1.292</v>
      </c>
    </row>
    <row r="664" spans="1:13" ht="15" customHeight="1" x14ac:dyDescent="0.2">
      <c r="A664" s="192">
        <f t="shared" si="93"/>
        <v>647</v>
      </c>
      <c r="B664" s="225">
        <f t="shared" si="86"/>
        <v>137.08519441751352</v>
      </c>
      <c r="C664" s="193">
        <v>500</v>
      </c>
      <c r="D664" s="212">
        <v>40620</v>
      </c>
      <c r="E664" s="104">
        <v>27110</v>
      </c>
      <c r="F664" s="96">
        <f t="shared" si="87"/>
        <v>3555.7450392157471</v>
      </c>
      <c r="G664" s="104">
        <f t="shared" si="88"/>
        <v>650.64</v>
      </c>
      <c r="H664" s="194">
        <f t="shared" si="89"/>
        <v>1421.7581432549225</v>
      </c>
      <c r="I664" s="104">
        <f t="shared" si="90"/>
        <v>84.127700784314953</v>
      </c>
      <c r="J664" s="96">
        <v>27</v>
      </c>
      <c r="K664" s="98">
        <f t="shared" si="85"/>
        <v>5739.2708832549843</v>
      </c>
      <c r="L664" s="213">
        <f t="shared" si="91"/>
        <v>4.7196999999999996</v>
      </c>
      <c r="M664" s="214">
        <f t="shared" si="92"/>
        <v>1.294</v>
      </c>
    </row>
    <row r="665" spans="1:13" ht="15" customHeight="1" x14ac:dyDescent="0.2">
      <c r="A665" s="192">
        <f t="shared" si="93"/>
        <v>648</v>
      </c>
      <c r="B665" s="225">
        <f t="shared" si="86"/>
        <v>137.10836044528412</v>
      </c>
      <c r="C665" s="193">
        <v>500</v>
      </c>
      <c r="D665" s="212">
        <v>40620</v>
      </c>
      <c r="E665" s="104">
        <v>27110</v>
      </c>
      <c r="F665" s="96">
        <f t="shared" si="87"/>
        <v>3555.1442553681677</v>
      </c>
      <c r="G665" s="104">
        <f t="shared" si="88"/>
        <v>650.64</v>
      </c>
      <c r="H665" s="194">
        <f t="shared" si="89"/>
        <v>1421.5550783144406</v>
      </c>
      <c r="I665" s="104">
        <f t="shared" si="90"/>
        <v>84.115685107363348</v>
      </c>
      <c r="J665" s="96">
        <v>27</v>
      </c>
      <c r="K665" s="98">
        <f t="shared" si="85"/>
        <v>5738.4550187899722</v>
      </c>
      <c r="L665" s="213">
        <f t="shared" si="91"/>
        <v>4.7262000000000004</v>
      </c>
      <c r="M665" s="214">
        <f t="shared" si="92"/>
        <v>1.296</v>
      </c>
    </row>
    <row r="666" spans="1:13" ht="15" customHeight="1" x14ac:dyDescent="0.2">
      <c r="A666" s="192">
        <f t="shared" si="93"/>
        <v>649</v>
      </c>
      <c r="B666" s="225">
        <f t="shared" si="86"/>
        <v>137.13149075056134</v>
      </c>
      <c r="C666" s="193">
        <v>500</v>
      </c>
      <c r="D666" s="212">
        <v>40620</v>
      </c>
      <c r="E666" s="104">
        <v>27110</v>
      </c>
      <c r="F666" s="96">
        <f t="shared" si="87"/>
        <v>3554.5446004568048</v>
      </c>
      <c r="G666" s="104">
        <f t="shared" si="88"/>
        <v>650.64</v>
      </c>
      <c r="H666" s="194">
        <f t="shared" si="89"/>
        <v>1421.3523949544001</v>
      </c>
      <c r="I666" s="104">
        <f t="shared" si="90"/>
        <v>84.103692009136111</v>
      </c>
      <c r="J666" s="96">
        <v>27</v>
      </c>
      <c r="K666" s="98">
        <f t="shared" si="85"/>
        <v>5737.6406874203412</v>
      </c>
      <c r="L666" s="213">
        <f t="shared" si="91"/>
        <v>4.7327000000000004</v>
      </c>
      <c r="M666" s="214">
        <f t="shared" si="92"/>
        <v>1.298</v>
      </c>
    </row>
    <row r="667" spans="1:13" ht="15" customHeight="1" x14ac:dyDescent="0.2">
      <c r="A667" s="195">
        <f t="shared" si="93"/>
        <v>650</v>
      </c>
      <c r="B667" s="225">
        <f t="shared" si="86"/>
        <v>137.15458544334524</v>
      </c>
      <c r="C667" s="193">
        <v>500</v>
      </c>
      <c r="D667" s="212">
        <v>40620</v>
      </c>
      <c r="E667" s="104">
        <v>27110</v>
      </c>
      <c r="F667" s="96">
        <f t="shared" si="87"/>
        <v>3553.946070591624</v>
      </c>
      <c r="G667" s="104">
        <f t="shared" si="88"/>
        <v>650.64</v>
      </c>
      <c r="H667" s="194">
        <f t="shared" si="89"/>
        <v>1421.1500918599688</v>
      </c>
      <c r="I667" s="104">
        <f t="shared" si="90"/>
        <v>84.091721411832481</v>
      </c>
      <c r="J667" s="96">
        <v>27</v>
      </c>
      <c r="K667" s="98">
        <f t="shared" si="85"/>
        <v>5736.8278838634251</v>
      </c>
      <c r="L667" s="213">
        <f t="shared" si="91"/>
        <v>4.7392000000000003</v>
      </c>
      <c r="M667" s="214">
        <f t="shared" si="92"/>
        <v>1.3</v>
      </c>
    </row>
    <row r="668" spans="1:13" ht="15" customHeight="1" x14ac:dyDescent="0.2">
      <c r="A668" s="192">
        <f t="shared" si="93"/>
        <v>651</v>
      </c>
      <c r="B668" s="225">
        <f t="shared" si="86"/>
        <v>137.17764463312852</v>
      </c>
      <c r="C668" s="193">
        <v>500</v>
      </c>
      <c r="D668" s="212">
        <v>40620</v>
      </c>
      <c r="E668" s="104">
        <v>27110</v>
      </c>
      <c r="F668" s="96">
        <f t="shared" si="87"/>
        <v>3553.3486619020346</v>
      </c>
      <c r="G668" s="104">
        <f t="shared" si="88"/>
        <v>650.64</v>
      </c>
      <c r="H668" s="194">
        <f t="shared" si="89"/>
        <v>1420.9481677228875</v>
      </c>
      <c r="I668" s="104">
        <f t="shared" si="90"/>
        <v>84.079773238040687</v>
      </c>
      <c r="J668" s="96">
        <v>27</v>
      </c>
      <c r="K668" s="98">
        <f t="shared" si="85"/>
        <v>5736.0166028629628</v>
      </c>
      <c r="L668" s="213">
        <f t="shared" si="91"/>
        <v>4.7457000000000003</v>
      </c>
      <c r="M668" s="214">
        <f t="shared" si="92"/>
        <v>1.302</v>
      </c>
    </row>
    <row r="669" spans="1:13" ht="15" customHeight="1" x14ac:dyDescent="0.2">
      <c r="A669" s="192">
        <f t="shared" si="93"/>
        <v>652</v>
      </c>
      <c r="B669" s="225">
        <f t="shared" si="86"/>
        <v>137.2006684288998</v>
      </c>
      <c r="C669" s="193">
        <v>500</v>
      </c>
      <c r="D669" s="212">
        <v>40620</v>
      </c>
      <c r="E669" s="104">
        <v>27110</v>
      </c>
      <c r="F669" s="96">
        <f t="shared" si="87"/>
        <v>3552.7523705367466</v>
      </c>
      <c r="G669" s="104">
        <f t="shared" si="88"/>
        <v>650.64</v>
      </c>
      <c r="H669" s="194">
        <f t="shared" si="89"/>
        <v>1420.7466212414204</v>
      </c>
      <c r="I669" s="104">
        <f t="shared" si="90"/>
        <v>84.067847410734942</v>
      </c>
      <c r="J669" s="96">
        <v>27</v>
      </c>
      <c r="K669" s="98">
        <f t="shared" si="85"/>
        <v>5735.2068391889024</v>
      </c>
      <c r="L669" s="213">
        <f t="shared" si="91"/>
        <v>4.7522000000000002</v>
      </c>
      <c r="M669" s="214">
        <f t="shared" si="92"/>
        <v>1.304</v>
      </c>
    </row>
    <row r="670" spans="1:13" ht="15" customHeight="1" x14ac:dyDescent="0.2">
      <c r="A670" s="192">
        <f t="shared" si="93"/>
        <v>653</v>
      </c>
      <c r="B670" s="225">
        <f t="shared" si="86"/>
        <v>137.22365693914645</v>
      </c>
      <c r="C670" s="193">
        <v>500</v>
      </c>
      <c r="D670" s="212">
        <v>40620</v>
      </c>
      <c r="E670" s="104">
        <v>27110</v>
      </c>
      <c r="F670" s="96">
        <f t="shared" si="87"/>
        <v>3552.157192663663</v>
      </c>
      <c r="G670" s="104">
        <f t="shared" si="88"/>
        <v>650.64</v>
      </c>
      <c r="H670" s="194">
        <f t="shared" si="89"/>
        <v>1420.5454511203179</v>
      </c>
      <c r="I670" s="104">
        <f t="shared" si="90"/>
        <v>84.055943853273263</v>
      </c>
      <c r="J670" s="96">
        <v>27</v>
      </c>
      <c r="K670" s="98">
        <f t="shared" si="85"/>
        <v>5734.3985876372544</v>
      </c>
      <c r="L670" s="213">
        <f t="shared" si="91"/>
        <v>4.7587000000000002</v>
      </c>
      <c r="M670" s="214">
        <f t="shared" si="92"/>
        <v>1.306</v>
      </c>
    </row>
    <row r="671" spans="1:13" ht="15" customHeight="1" x14ac:dyDescent="0.2">
      <c r="A671" s="192">
        <f t="shared" si="93"/>
        <v>654</v>
      </c>
      <c r="B671" s="225">
        <f t="shared" si="86"/>
        <v>137.246610271858</v>
      </c>
      <c r="C671" s="193">
        <v>500</v>
      </c>
      <c r="D671" s="212">
        <v>40620</v>
      </c>
      <c r="E671" s="104">
        <v>27110</v>
      </c>
      <c r="F671" s="96">
        <f t="shared" si="87"/>
        <v>3551.5631244697342</v>
      </c>
      <c r="G671" s="104">
        <f t="shared" si="88"/>
        <v>650.64</v>
      </c>
      <c r="H671" s="194">
        <f t="shared" si="89"/>
        <v>1420.34465607077</v>
      </c>
      <c r="I671" s="104">
        <f t="shared" si="90"/>
        <v>84.04406248939469</v>
      </c>
      <c r="J671" s="96">
        <v>27</v>
      </c>
      <c r="K671" s="98">
        <f t="shared" si="85"/>
        <v>5733.5918430298989</v>
      </c>
      <c r="L671" s="213">
        <f t="shared" si="91"/>
        <v>4.7651000000000003</v>
      </c>
      <c r="M671" s="214">
        <f t="shared" si="92"/>
        <v>1.3080000000000001</v>
      </c>
    </row>
    <row r="672" spans="1:13" ht="15" customHeight="1" x14ac:dyDescent="0.2">
      <c r="A672" s="192">
        <f t="shared" si="93"/>
        <v>655</v>
      </c>
      <c r="B672" s="225">
        <f t="shared" si="86"/>
        <v>137.26952853452877</v>
      </c>
      <c r="C672" s="193">
        <v>500</v>
      </c>
      <c r="D672" s="212">
        <v>40620</v>
      </c>
      <c r="E672" s="104">
        <v>27110</v>
      </c>
      <c r="F672" s="96">
        <f t="shared" si="87"/>
        <v>3550.9701621608569</v>
      </c>
      <c r="G672" s="104">
        <f t="shared" si="88"/>
        <v>650.64</v>
      </c>
      <c r="H672" s="194">
        <f t="shared" si="89"/>
        <v>1420.1442348103694</v>
      </c>
      <c r="I672" s="104">
        <f t="shared" si="90"/>
        <v>84.03220324321714</v>
      </c>
      <c r="J672" s="96">
        <v>27</v>
      </c>
      <c r="K672" s="98">
        <f t="shared" si="85"/>
        <v>5732.7866002144428</v>
      </c>
      <c r="L672" s="213">
        <f t="shared" si="91"/>
        <v>4.7716000000000003</v>
      </c>
      <c r="M672" s="214">
        <f t="shared" si="92"/>
        <v>1.31</v>
      </c>
    </row>
    <row r="673" spans="1:13" ht="15" customHeight="1" x14ac:dyDescent="0.2">
      <c r="A673" s="192">
        <f t="shared" si="93"/>
        <v>656</v>
      </c>
      <c r="B673" s="225">
        <f t="shared" si="86"/>
        <v>137.29241183416133</v>
      </c>
      <c r="C673" s="193">
        <v>500</v>
      </c>
      <c r="D673" s="212">
        <v>40620</v>
      </c>
      <c r="E673" s="104">
        <v>27110</v>
      </c>
      <c r="F673" s="96">
        <f t="shared" si="87"/>
        <v>3550.3783019617285</v>
      </c>
      <c r="G673" s="104">
        <f t="shared" si="88"/>
        <v>650.64</v>
      </c>
      <c r="H673" s="194">
        <f t="shared" si="89"/>
        <v>1419.9441860630643</v>
      </c>
      <c r="I673" s="104">
        <f t="shared" si="90"/>
        <v>84.020366039234574</v>
      </c>
      <c r="J673" s="96">
        <v>27</v>
      </c>
      <c r="K673" s="98">
        <f t="shared" si="85"/>
        <v>5731.9828540640274</v>
      </c>
      <c r="L673" s="213">
        <f t="shared" si="91"/>
        <v>4.7781000000000002</v>
      </c>
      <c r="M673" s="214">
        <f t="shared" si="92"/>
        <v>1.3120000000000001</v>
      </c>
    </row>
    <row r="674" spans="1:13" ht="15" customHeight="1" x14ac:dyDescent="0.2">
      <c r="A674" s="192">
        <f t="shared" si="93"/>
        <v>657</v>
      </c>
      <c r="B674" s="225">
        <f t="shared" si="86"/>
        <v>137.31526027726915</v>
      </c>
      <c r="C674" s="193">
        <v>500</v>
      </c>
      <c r="D674" s="212">
        <v>40620</v>
      </c>
      <c r="E674" s="104">
        <v>27110</v>
      </c>
      <c r="F674" s="96">
        <f t="shared" si="87"/>
        <v>3549.7875401157416</v>
      </c>
      <c r="G674" s="104">
        <f t="shared" si="88"/>
        <v>650.64</v>
      </c>
      <c r="H674" s="194">
        <f t="shared" si="89"/>
        <v>1419.7445085591207</v>
      </c>
      <c r="I674" s="104">
        <f t="shared" si="90"/>
        <v>84.008550802314844</v>
      </c>
      <c r="J674" s="96">
        <v>27</v>
      </c>
      <c r="K674" s="98">
        <f t="shared" si="85"/>
        <v>5731.1805994771776</v>
      </c>
      <c r="L674" s="213">
        <f t="shared" si="91"/>
        <v>4.7846000000000002</v>
      </c>
      <c r="M674" s="214">
        <f t="shared" si="92"/>
        <v>1.3140000000000001</v>
      </c>
    </row>
    <row r="675" spans="1:13" ht="15" customHeight="1" x14ac:dyDescent="0.2">
      <c r="A675" s="192">
        <f t="shared" si="93"/>
        <v>658</v>
      </c>
      <c r="B675" s="225">
        <f t="shared" si="86"/>
        <v>137.33807396987976</v>
      </c>
      <c r="C675" s="193">
        <v>500</v>
      </c>
      <c r="D675" s="212">
        <v>40620</v>
      </c>
      <c r="E675" s="104">
        <v>27110</v>
      </c>
      <c r="F675" s="96">
        <f t="shared" si="87"/>
        <v>3549.197872884854</v>
      </c>
      <c r="G675" s="104">
        <f t="shared" si="88"/>
        <v>650.64</v>
      </c>
      <c r="H675" s="194">
        <f t="shared" si="89"/>
        <v>1419.5452010350805</v>
      </c>
      <c r="I675" s="104">
        <f t="shared" si="90"/>
        <v>83.996757457697072</v>
      </c>
      <c r="J675" s="96">
        <v>27</v>
      </c>
      <c r="K675" s="98">
        <f t="shared" si="85"/>
        <v>5730.3798313776315</v>
      </c>
      <c r="L675" s="213">
        <f t="shared" si="91"/>
        <v>4.7911000000000001</v>
      </c>
      <c r="M675" s="214">
        <f t="shared" si="92"/>
        <v>1.3160000000000001</v>
      </c>
    </row>
    <row r="676" spans="1:13" ht="15" customHeight="1" x14ac:dyDescent="0.2">
      <c r="A676" s="192">
        <f t="shared" si="93"/>
        <v>659</v>
      </c>
      <c r="B676" s="225">
        <f t="shared" si="86"/>
        <v>137.36085301753761</v>
      </c>
      <c r="C676" s="193">
        <v>500</v>
      </c>
      <c r="D676" s="212">
        <v>40620</v>
      </c>
      <c r="E676" s="104">
        <v>27110</v>
      </c>
      <c r="F676" s="96">
        <f t="shared" si="87"/>
        <v>3548.6092965494754</v>
      </c>
      <c r="G676" s="104">
        <f t="shared" si="88"/>
        <v>650.64</v>
      </c>
      <c r="H676" s="194">
        <f t="shared" si="89"/>
        <v>1419.3462622337227</v>
      </c>
      <c r="I676" s="104">
        <f t="shared" si="90"/>
        <v>83.984985930989509</v>
      </c>
      <c r="J676" s="96">
        <v>27</v>
      </c>
      <c r="K676" s="98">
        <f t="shared" si="85"/>
        <v>5729.5805447141884</v>
      </c>
      <c r="L676" s="213">
        <f t="shared" si="91"/>
        <v>4.7976000000000001</v>
      </c>
      <c r="M676" s="214">
        <f t="shared" si="92"/>
        <v>1.3180000000000001</v>
      </c>
    </row>
    <row r="677" spans="1:13" ht="15" customHeight="1" x14ac:dyDescent="0.2">
      <c r="A677" s="195">
        <f t="shared" si="93"/>
        <v>660</v>
      </c>
      <c r="B677" s="225">
        <f t="shared" si="86"/>
        <v>137.38359752530707</v>
      </c>
      <c r="C677" s="193">
        <v>500</v>
      </c>
      <c r="D677" s="212">
        <v>40620</v>
      </c>
      <c r="E677" s="104">
        <v>27110</v>
      </c>
      <c r="F677" s="96">
        <f t="shared" si="87"/>
        <v>3548.0218074083409</v>
      </c>
      <c r="G677" s="104">
        <f t="shared" si="88"/>
        <v>650.64</v>
      </c>
      <c r="H677" s="194">
        <f t="shared" si="89"/>
        <v>1419.1476909040191</v>
      </c>
      <c r="I677" s="104">
        <f t="shared" si="90"/>
        <v>83.973236148166819</v>
      </c>
      <c r="J677" s="96">
        <v>27</v>
      </c>
      <c r="K677" s="98">
        <f t="shared" ref="K677:K740" si="94">SUM(F677:J677)</f>
        <v>5728.7827344605266</v>
      </c>
      <c r="L677" s="213">
        <f t="shared" si="91"/>
        <v>4.8041</v>
      </c>
      <c r="M677" s="214">
        <f t="shared" si="92"/>
        <v>1.32</v>
      </c>
    </row>
    <row r="678" spans="1:13" ht="15" customHeight="1" x14ac:dyDescent="0.2">
      <c r="A678" s="192">
        <f t="shared" si="93"/>
        <v>661</v>
      </c>
      <c r="B678" s="225">
        <f t="shared" si="86"/>
        <v>137.40630759777528</v>
      </c>
      <c r="C678" s="193">
        <v>500</v>
      </c>
      <c r="D678" s="212">
        <v>40620</v>
      </c>
      <c r="E678" s="104">
        <v>27110</v>
      </c>
      <c r="F678" s="96">
        <f t="shared" si="87"/>
        <v>3547.4354017783971</v>
      </c>
      <c r="G678" s="104">
        <f t="shared" si="88"/>
        <v>650.64</v>
      </c>
      <c r="H678" s="194">
        <f t="shared" si="89"/>
        <v>1418.9494858010983</v>
      </c>
      <c r="I678" s="104">
        <f t="shared" si="90"/>
        <v>83.961508035567945</v>
      </c>
      <c r="J678" s="96">
        <v>27</v>
      </c>
      <c r="K678" s="98">
        <f t="shared" si="94"/>
        <v>5727.9863956150639</v>
      </c>
      <c r="L678" s="213">
        <f t="shared" si="91"/>
        <v>4.8106</v>
      </c>
      <c r="M678" s="214">
        <f t="shared" si="92"/>
        <v>1.3220000000000001</v>
      </c>
    </row>
    <row r="679" spans="1:13" ht="15" customHeight="1" x14ac:dyDescent="0.2">
      <c r="A679" s="192">
        <f t="shared" si="93"/>
        <v>662</v>
      </c>
      <c r="B679" s="225">
        <f t="shared" si="86"/>
        <v>137.42898333905512</v>
      </c>
      <c r="C679" s="193">
        <v>500</v>
      </c>
      <c r="D679" s="212">
        <v>40620</v>
      </c>
      <c r="E679" s="104">
        <v>27110</v>
      </c>
      <c r="F679" s="96">
        <f t="shared" si="87"/>
        <v>3546.8500759946855</v>
      </c>
      <c r="G679" s="104">
        <f t="shared" si="88"/>
        <v>650.64</v>
      </c>
      <c r="H679" s="194">
        <f t="shared" si="89"/>
        <v>1418.7516456862036</v>
      </c>
      <c r="I679" s="104">
        <f t="shared" si="90"/>
        <v>83.949801519893725</v>
      </c>
      <c r="J679" s="96">
        <v>27</v>
      </c>
      <c r="K679" s="98">
        <f t="shared" si="94"/>
        <v>5727.1915232007832</v>
      </c>
      <c r="L679" s="213">
        <f t="shared" si="91"/>
        <v>4.8170000000000002</v>
      </c>
      <c r="M679" s="214">
        <f t="shared" si="92"/>
        <v>1.3240000000000001</v>
      </c>
    </row>
    <row r="680" spans="1:13" ht="15" customHeight="1" x14ac:dyDescent="0.2">
      <c r="A680" s="192">
        <f t="shared" si="93"/>
        <v>663</v>
      </c>
      <c r="B680" s="225">
        <f t="shared" si="86"/>
        <v>137.45162485278794</v>
      </c>
      <c r="C680" s="193">
        <v>500</v>
      </c>
      <c r="D680" s="212">
        <v>40620</v>
      </c>
      <c r="E680" s="104">
        <v>27110</v>
      </c>
      <c r="F680" s="96">
        <f t="shared" si="87"/>
        <v>3546.2658264102238</v>
      </c>
      <c r="G680" s="104">
        <f t="shared" si="88"/>
        <v>650.64</v>
      </c>
      <c r="H680" s="194">
        <f t="shared" si="89"/>
        <v>1418.5541693266557</v>
      </c>
      <c r="I680" s="104">
        <f t="shared" si="90"/>
        <v>83.938116528204489</v>
      </c>
      <c r="J680" s="96">
        <v>27</v>
      </c>
      <c r="K680" s="98">
        <f t="shared" si="94"/>
        <v>5726.3981122650848</v>
      </c>
      <c r="L680" s="213">
        <f t="shared" si="91"/>
        <v>4.8235000000000001</v>
      </c>
      <c r="M680" s="214">
        <f t="shared" si="92"/>
        <v>1.3260000000000001</v>
      </c>
    </row>
    <row r="681" spans="1:13" ht="15" customHeight="1" x14ac:dyDescent="0.2">
      <c r="A681" s="192">
        <f t="shared" si="93"/>
        <v>664</v>
      </c>
      <c r="B681" s="225">
        <f t="shared" si="86"/>
        <v>137.47423224214651</v>
      </c>
      <c r="C681" s="193">
        <v>500</v>
      </c>
      <c r="D681" s="212">
        <v>40620</v>
      </c>
      <c r="E681" s="104">
        <v>27110</v>
      </c>
      <c r="F681" s="96">
        <f t="shared" si="87"/>
        <v>3545.6826493958902</v>
      </c>
      <c r="G681" s="104">
        <f t="shared" si="88"/>
        <v>650.64</v>
      </c>
      <c r="H681" s="194">
        <f t="shared" si="89"/>
        <v>1418.3570554958108</v>
      </c>
      <c r="I681" s="104">
        <f t="shared" si="90"/>
        <v>83.926452987917799</v>
      </c>
      <c r="J681" s="96">
        <v>27</v>
      </c>
      <c r="K681" s="98">
        <f t="shared" si="94"/>
        <v>5725.606157879618</v>
      </c>
      <c r="L681" s="213">
        <f t="shared" si="91"/>
        <v>4.83</v>
      </c>
      <c r="M681" s="214">
        <f t="shared" si="92"/>
        <v>1.3280000000000001</v>
      </c>
    </row>
    <row r="682" spans="1:13" ht="15" customHeight="1" x14ac:dyDescent="0.2">
      <c r="A682" s="192">
        <f t="shared" si="93"/>
        <v>665</v>
      </c>
      <c r="B682" s="225">
        <f t="shared" si="86"/>
        <v>137.49680560983779</v>
      </c>
      <c r="C682" s="193">
        <v>500</v>
      </c>
      <c r="D682" s="212">
        <v>40620</v>
      </c>
      <c r="E682" s="104">
        <v>27110</v>
      </c>
      <c r="F682" s="96">
        <f t="shared" si="87"/>
        <v>3545.1005413403145</v>
      </c>
      <c r="G682" s="104">
        <f t="shared" si="88"/>
        <v>650.64</v>
      </c>
      <c r="H682" s="194">
        <f t="shared" si="89"/>
        <v>1418.1603029730263</v>
      </c>
      <c r="I682" s="104">
        <f t="shared" si="90"/>
        <v>83.914810826806303</v>
      </c>
      <c r="J682" s="96">
        <v>27</v>
      </c>
      <c r="K682" s="98">
        <f t="shared" si="94"/>
        <v>5724.8156551401471</v>
      </c>
      <c r="L682" s="213">
        <f t="shared" si="91"/>
        <v>4.8365</v>
      </c>
      <c r="M682" s="214">
        <f t="shared" si="92"/>
        <v>1.33</v>
      </c>
    </row>
    <row r="683" spans="1:13" ht="15" customHeight="1" x14ac:dyDescent="0.2">
      <c r="A683" s="192">
        <f t="shared" si="93"/>
        <v>666</v>
      </c>
      <c r="B683" s="225">
        <f t="shared" si="86"/>
        <v>137.51934505810584</v>
      </c>
      <c r="C683" s="193">
        <v>500</v>
      </c>
      <c r="D683" s="212">
        <v>40620</v>
      </c>
      <c r="E683" s="104">
        <v>27110</v>
      </c>
      <c r="F683" s="96">
        <f t="shared" si="87"/>
        <v>3544.519498649755</v>
      </c>
      <c r="G683" s="104">
        <f t="shared" si="88"/>
        <v>650.64</v>
      </c>
      <c r="H683" s="194">
        <f t="shared" si="89"/>
        <v>1417.963910543617</v>
      </c>
      <c r="I683" s="104">
        <f t="shared" si="90"/>
        <v>83.903189972995094</v>
      </c>
      <c r="J683" s="96">
        <v>27</v>
      </c>
      <c r="K683" s="98">
        <f t="shared" si="94"/>
        <v>5724.0265991663673</v>
      </c>
      <c r="L683" s="213">
        <f t="shared" si="91"/>
        <v>4.843</v>
      </c>
      <c r="M683" s="214">
        <f t="shared" si="92"/>
        <v>1.3320000000000001</v>
      </c>
    </row>
    <row r="684" spans="1:13" ht="15" customHeight="1" x14ac:dyDescent="0.2">
      <c r="A684" s="192">
        <f t="shared" si="93"/>
        <v>667</v>
      </c>
      <c r="B684" s="225">
        <f t="shared" si="86"/>
        <v>137.54185068873437</v>
      </c>
      <c r="C684" s="193">
        <v>500</v>
      </c>
      <c r="D684" s="212">
        <v>40620</v>
      </c>
      <c r="E684" s="104">
        <v>27110</v>
      </c>
      <c r="F684" s="96">
        <f t="shared" si="87"/>
        <v>3543.9395177479946</v>
      </c>
      <c r="G684" s="104">
        <f t="shared" si="88"/>
        <v>650.64</v>
      </c>
      <c r="H684" s="194">
        <f t="shared" si="89"/>
        <v>1417.7678769988222</v>
      </c>
      <c r="I684" s="104">
        <f t="shared" si="90"/>
        <v>83.891590354959902</v>
      </c>
      <c r="J684" s="96">
        <v>27</v>
      </c>
      <c r="K684" s="98">
        <f t="shared" si="94"/>
        <v>5723.238985101777</v>
      </c>
      <c r="L684" s="213">
        <f t="shared" si="91"/>
        <v>4.8494000000000002</v>
      </c>
      <c r="M684" s="214">
        <f t="shared" si="92"/>
        <v>1.3340000000000001</v>
      </c>
    </row>
    <row r="685" spans="1:13" ht="15" customHeight="1" x14ac:dyDescent="0.2">
      <c r="A685" s="192">
        <f t="shared" si="93"/>
        <v>668</v>
      </c>
      <c r="B685" s="225">
        <f t="shared" si="86"/>
        <v>137.56432260304967</v>
      </c>
      <c r="C685" s="193">
        <v>500</v>
      </c>
      <c r="D685" s="212">
        <v>40620</v>
      </c>
      <c r="E685" s="104">
        <v>27110</v>
      </c>
      <c r="F685" s="96">
        <f t="shared" si="87"/>
        <v>3543.3605950762262</v>
      </c>
      <c r="G685" s="104">
        <f t="shared" si="88"/>
        <v>650.64</v>
      </c>
      <c r="H685" s="194">
        <f t="shared" si="89"/>
        <v>1417.5722011357643</v>
      </c>
      <c r="I685" s="104">
        <f t="shared" si="90"/>
        <v>83.880011901524526</v>
      </c>
      <c r="J685" s="96">
        <v>27</v>
      </c>
      <c r="K685" s="98">
        <f t="shared" si="94"/>
        <v>5722.4528081135149</v>
      </c>
      <c r="L685" s="213">
        <f t="shared" si="91"/>
        <v>4.8559000000000001</v>
      </c>
      <c r="M685" s="214">
        <f t="shared" si="92"/>
        <v>1.3360000000000001</v>
      </c>
    </row>
    <row r="686" spans="1:13" ht="15" customHeight="1" x14ac:dyDescent="0.2">
      <c r="A686" s="192">
        <f t="shared" si="93"/>
        <v>669</v>
      </c>
      <c r="B686" s="225">
        <f t="shared" si="86"/>
        <v>137.58676090192341</v>
      </c>
      <c r="C686" s="193">
        <v>500</v>
      </c>
      <c r="D686" s="212">
        <v>40620</v>
      </c>
      <c r="E686" s="104">
        <v>27110</v>
      </c>
      <c r="F686" s="96">
        <f t="shared" si="87"/>
        <v>3542.7827270929361</v>
      </c>
      <c r="G686" s="104">
        <f t="shared" si="88"/>
        <v>650.64</v>
      </c>
      <c r="H686" s="194">
        <f t="shared" si="89"/>
        <v>1417.3768817574121</v>
      </c>
      <c r="I686" s="104">
        <f t="shared" si="90"/>
        <v>83.868454541858725</v>
      </c>
      <c r="J686" s="96">
        <v>27</v>
      </c>
      <c r="K686" s="98">
        <f t="shared" si="94"/>
        <v>5721.6680633922069</v>
      </c>
      <c r="L686" s="213">
        <f t="shared" si="91"/>
        <v>4.8624000000000001</v>
      </c>
      <c r="M686" s="214">
        <f t="shared" si="92"/>
        <v>1.3380000000000001</v>
      </c>
    </row>
    <row r="687" spans="1:13" ht="15" customHeight="1" x14ac:dyDescent="0.2">
      <c r="A687" s="195">
        <f t="shared" si="93"/>
        <v>670</v>
      </c>
      <c r="B687" s="225">
        <f t="shared" si="86"/>
        <v>137.60916568577517</v>
      </c>
      <c r="C687" s="193">
        <v>500</v>
      </c>
      <c r="D687" s="212">
        <v>40620</v>
      </c>
      <c r="E687" s="104">
        <v>27110</v>
      </c>
      <c r="F687" s="96">
        <f t="shared" si="87"/>
        <v>3542.2059102738049</v>
      </c>
      <c r="G687" s="104">
        <f t="shared" si="88"/>
        <v>650.64</v>
      </c>
      <c r="H687" s="194">
        <f t="shared" si="89"/>
        <v>1417.181917672546</v>
      </c>
      <c r="I687" s="104">
        <f t="shared" si="90"/>
        <v>83.856918205476106</v>
      </c>
      <c r="J687" s="96">
        <v>27</v>
      </c>
      <c r="K687" s="98">
        <f t="shared" si="94"/>
        <v>5720.8847461518271</v>
      </c>
      <c r="L687" s="213">
        <f t="shared" si="91"/>
        <v>4.8689</v>
      </c>
      <c r="M687" s="214">
        <f t="shared" si="92"/>
        <v>1.34</v>
      </c>
    </row>
    <row r="688" spans="1:13" ht="15" customHeight="1" x14ac:dyDescent="0.2">
      <c r="A688" s="192">
        <f t="shared" si="93"/>
        <v>671</v>
      </c>
      <c r="B688" s="225">
        <f t="shared" si="86"/>
        <v>137.63153705457523</v>
      </c>
      <c r="C688" s="193">
        <v>500</v>
      </c>
      <c r="D688" s="212">
        <v>40620</v>
      </c>
      <c r="E688" s="104">
        <v>27110</v>
      </c>
      <c r="F688" s="96">
        <f t="shared" si="87"/>
        <v>3541.6301411115874</v>
      </c>
      <c r="G688" s="104">
        <f t="shared" si="88"/>
        <v>650.64</v>
      </c>
      <c r="H688" s="194">
        <f t="shared" si="89"/>
        <v>1416.9873076957165</v>
      </c>
      <c r="I688" s="104">
        <f t="shared" si="90"/>
        <v>83.845402822231762</v>
      </c>
      <c r="J688" s="96">
        <v>27</v>
      </c>
      <c r="K688" s="98">
        <f t="shared" si="94"/>
        <v>5720.1028516295355</v>
      </c>
      <c r="L688" s="213">
        <f t="shared" si="91"/>
        <v>4.8753000000000002</v>
      </c>
      <c r="M688" s="214">
        <f t="shared" si="92"/>
        <v>1.3420000000000001</v>
      </c>
    </row>
    <row r="689" spans="1:13" ht="15" customHeight="1" x14ac:dyDescent="0.2">
      <c r="A689" s="192">
        <f t="shared" si="93"/>
        <v>672</v>
      </c>
      <c r="B689" s="225">
        <f t="shared" si="86"/>
        <v>137.65387510784723</v>
      </c>
      <c r="C689" s="193">
        <v>500</v>
      </c>
      <c r="D689" s="212">
        <v>40620</v>
      </c>
      <c r="E689" s="104">
        <v>27110</v>
      </c>
      <c r="F689" s="96">
        <f t="shared" si="87"/>
        <v>3541.0554161160153</v>
      </c>
      <c r="G689" s="104">
        <f t="shared" si="88"/>
        <v>650.64</v>
      </c>
      <c r="H689" s="194">
        <f t="shared" si="89"/>
        <v>1416.7930506472132</v>
      </c>
      <c r="I689" s="104">
        <f t="shared" si="90"/>
        <v>83.833908322320312</v>
      </c>
      <c r="J689" s="96">
        <v>27</v>
      </c>
      <c r="K689" s="98">
        <f t="shared" si="94"/>
        <v>5719.3223750855486</v>
      </c>
      <c r="L689" s="213">
        <f t="shared" si="91"/>
        <v>4.8818000000000001</v>
      </c>
      <c r="M689" s="214">
        <f t="shared" si="92"/>
        <v>1.3440000000000001</v>
      </c>
    </row>
    <row r="690" spans="1:13" ht="15" customHeight="1" x14ac:dyDescent="0.2">
      <c r="A690" s="192">
        <f t="shared" si="93"/>
        <v>673</v>
      </c>
      <c r="B690" s="225">
        <f t="shared" si="86"/>
        <v>137.67617994467093</v>
      </c>
      <c r="C690" s="193">
        <v>500</v>
      </c>
      <c r="D690" s="212">
        <v>40620</v>
      </c>
      <c r="E690" s="104">
        <v>27110</v>
      </c>
      <c r="F690" s="96">
        <f t="shared" si="87"/>
        <v>3540.4817318136775</v>
      </c>
      <c r="G690" s="104">
        <f t="shared" si="88"/>
        <v>650.64</v>
      </c>
      <c r="H690" s="194">
        <f t="shared" si="89"/>
        <v>1416.599145353023</v>
      </c>
      <c r="I690" s="104">
        <f t="shared" si="90"/>
        <v>83.822434636273556</v>
      </c>
      <c r="J690" s="96">
        <v>27</v>
      </c>
      <c r="K690" s="98">
        <f t="shared" si="94"/>
        <v>5718.5433118029741</v>
      </c>
      <c r="L690" s="213">
        <f t="shared" si="91"/>
        <v>4.8883000000000001</v>
      </c>
      <c r="M690" s="214">
        <f t="shared" si="92"/>
        <v>1.3460000000000001</v>
      </c>
    </row>
    <row r="691" spans="1:13" ht="15" customHeight="1" x14ac:dyDescent="0.2">
      <c r="A691" s="192">
        <f t="shared" si="93"/>
        <v>674</v>
      </c>
      <c r="B691" s="225">
        <f t="shared" si="86"/>
        <v>137.69845166368461</v>
      </c>
      <c r="C691" s="193">
        <v>500</v>
      </c>
      <c r="D691" s="212">
        <v>40620</v>
      </c>
      <c r="E691" s="104">
        <v>27110</v>
      </c>
      <c r="F691" s="96">
        <f t="shared" si="87"/>
        <v>3539.9090847479238</v>
      </c>
      <c r="G691" s="104">
        <f t="shared" si="88"/>
        <v>650.64</v>
      </c>
      <c r="H691" s="194">
        <f t="shared" si="89"/>
        <v>1416.4055906447982</v>
      </c>
      <c r="I691" s="104">
        <f t="shared" si="90"/>
        <v>83.810981694958485</v>
      </c>
      <c r="J691" s="96">
        <v>27</v>
      </c>
      <c r="K691" s="98">
        <f t="shared" si="94"/>
        <v>5717.7656570876807</v>
      </c>
      <c r="L691" s="213">
        <f t="shared" si="91"/>
        <v>4.8948</v>
      </c>
      <c r="M691" s="214">
        <f t="shared" si="92"/>
        <v>1.3480000000000001</v>
      </c>
    </row>
    <row r="692" spans="1:13" ht="15" customHeight="1" x14ac:dyDescent="0.2">
      <c r="A692" s="192">
        <f t="shared" si="93"/>
        <v>675</v>
      </c>
      <c r="B692" s="225">
        <f t="shared" si="86"/>
        <v>137.72069036308795</v>
      </c>
      <c r="C692" s="193">
        <v>500</v>
      </c>
      <c r="D692" s="212">
        <v>40620</v>
      </c>
      <c r="E692" s="104">
        <v>27110</v>
      </c>
      <c r="F692" s="96">
        <f t="shared" si="87"/>
        <v>3539.3374714787533</v>
      </c>
      <c r="G692" s="104">
        <f t="shared" si="88"/>
        <v>650.64</v>
      </c>
      <c r="H692" s="194">
        <f t="shared" si="89"/>
        <v>1416.2123853598187</v>
      </c>
      <c r="I692" s="104">
        <f t="shared" si="90"/>
        <v>83.79954942957508</v>
      </c>
      <c r="J692" s="96">
        <v>27</v>
      </c>
      <c r="K692" s="98">
        <f t="shared" si="94"/>
        <v>5716.9894062681469</v>
      </c>
      <c r="L692" s="213">
        <f t="shared" si="91"/>
        <v>4.9012000000000002</v>
      </c>
      <c r="M692" s="214">
        <f t="shared" si="92"/>
        <v>1.35</v>
      </c>
    </row>
    <row r="693" spans="1:13" ht="15" customHeight="1" x14ac:dyDescent="0.2">
      <c r="A693" s="192">
        <f t="shared" si="93"/>
        <v>676</v>
      </c>
      <c r="B693" s="225">
        <f t="shared" si="86"/>
        <v>137.74289614064446</v>
      </c>
      <c r="C693" s="193">
        <v>500</v>
      </c>
      <c r="D693" s="212">
        <v>40620</v>
      </c>
      <c r="E693" s="104">
        <v>27110</v>
      </c>
      <c r="F693" s="96">
        <f t="shared" si="87"/>
        <v>3538.7668885827115</v>
      </c>
      <c r="G693" s="104">
        <f t="shared" si="88"/>
        <v>650.64</v>
      </c>
      <c r="H693" s="194">
        <f t="shared" si="89"/>
        <v>1416.0195283409564</v>
      </c>
      <c r="I693" s="104">
        <f t="shared" si="90"/>
        <v>83.788137771654235</v>
      </c>
      <c r="J693" s="96">
        <v>27</v>
      </c>
      <c r="K693" s="98">
        <f t="shared" si="94"/>
        <v>5716.2145546953225</v>
      </c>
      <c r="L693" s="213">
        <f t="shared" si="91"/>
        <v>4.9077000000000002</v>
      </c>
      <c r="M693" s="214">
        <f t="shared" si="92"/>
        <v>1.3520000000000001</v>
      </c>
    </row>
    <row r="694" spans="1:13" ht="15" customHeight="1" x14ac:dyDescent="0.2">
      <c r="A694" s="192">
        <f t="shared" si="93"/>
        <v>677</v>
      </c>
      <c r="B694" s="225">
        <f t="shared" si="86"/>
        <v>137.76506909368413</v>
      </c>
      <c r="C694" s="193">
        <v>500</v>
      </c>
      <c r="D694" s="212">
        <v>40620</v>
      </c>
      <c r="E694" s="104">
        <v>27110</v>
      </c>
      <c r="F694" s="96">
        <f t="shared" si="87"/>
        <v>3538.1973326527859</v>
      </c>
      <c r="G694" s="104">
        <f t="shared" si="88"/>
        <v>650.64</v>
      </c>
      <c r="H694" s="194">
        <f t="shared" si="89"/>
        <v>1415.8270184366415</v>
      </c>
      <c r="I694" s="104">
        <f t="shared" si="90"/>
        <v>83.776746653055724</v>
      </c>
      <c r="J694" s="96">
        <v>27</v>
      </c>
      <c r="K694" s="98">
        <f t="shared" si="94"/>
        <v>5715.4410977424841</v>
      </c>
      <c r="L694" s="213">
        <f t="shared" si="91"/>
        <v>4.9142000000000001</v>
      </c>
      <c r="M694" s="214">
        <f t="shared" si="92"/>
        <v>1.3540000000000001</v>
      </c>
    </row>
    <row r="695" spans="1:13" ht="15" customHeight="1" x14ac:dyDescent="0.2">
      <c r="A695" s="192">
        <f t="shared" si="93"/>
        <v>678</v>
      </c>
      <c r="B695" s="225">
        <f t="shared" si="86"/>
        <v>137.78720931910593</v>
      </c>
      <c r="C695" s="193">
        <v>500</v>
      </c>
      <c r="D695" s="212">
        <v>40620</v>
      </c>
      <c r="E695" s="104">
        <v>27110</v>
      </c>
      <c r="F695" s="96">
        <f t="shared" si="87"/>
        <v>3537.6288002983042</v>
      </c>
      <c r="G695" s="104">
        <f t="shared" si="88"/>
        <v>650.64</v>
      </c>
      <c r="H695" s="194">
        <f t="shared" si="89"/>
        <v>1415.6348545008266</v>
      </c>
      <c r="I695" s="104">
        <f t="shared" si="90"/>
        <v>83.76537600596609</v>
      </c>
      <c r="J695" s="96">
        <v>27</v>
      </c>
      <c r="K695" s="98">
        <f t="shared" si="94"/>
        <v>5714.6690308050966</v>
      </c>
      <c r="L695" s="213">
        <f t="shared" si="91"/>
        <v>4.9206000000000003</v>
      </c>
      <c r="M695" s="214">
        <f t="shared" si="92"/>
        <v>1.3560000000000001</v>
      </c>
    </row>
    <row r="696" spans="1:13" ht="15" customHeight="1" x14ac:dyDescent="0.2">
      <c r="A696" s="192">
        <f t="shared" si="93"/>
        <v>679</v>
      </c>
      <c r="B696" s="225">
        <f t="shared" si="86"/>
        <v>137.80931691338043</v>
      </c>
      <c r="C696" s="193">
        <v>500</v>
      </c>
      <c r="D696" s="212">
        <v>40620</v>
      </c>
      <c r="E696" s="104">
        <v>27110</v>
      </c>
      <c r="F696" s="96">
        <f t="shared" si="87"/>
        <v>3537.0612881448269</v>
      </c>
      <c r="G696" s="104">
        <f t="shared" si="88"/>
        <v>650.64</v>
      </c>
      <c r="H696" s="194">
        <f t="shared" si="89"/>
        <v>1415.4430353929515</v>
      </c>
      <c r="I696" s="104">
        <f t="shared" si="90"/>
        <v>83.754025762896546</v>
      </c>
      <c r="J696" s="96">
        <v>27</v>
      </c>
      <c r="K696" s="98">
        <f t="shared" si="94"/>
        <v>5713.8983493006754</v>
      </c>
      <c r="L696" s="213">
        <f t="shared" si="91"/>
        <v>4.9271000000000003</v>
      </c>
      <c r="M696" s="214">
        <f t="shared" si="92"/>
        <v>1.3580000000000001</v>
      </c>
    </row>
    <row r="697" spans="1:13" ht="15" customHeight="1" x14ac:dyDescent="0.2">
      <c r="A697" s="195">
        <f t="shared" si="93"/>
        <v>680</v>
      </c>
      <c r="B697" s="225">
        <f t="shared" si="86"/>
        <v>137.8313919725523</v>
      </c>
      <c r="C697" s="193">
        <v>500</v>
      </c>
      <c r="D697" s="212">
        <v>40620</v>
      </c>
      <c r="E697" s="104">
        <v>27110</v>
      </c>
      <c r="F697" s="96">
        <f t="shared" si="87"/>
        <v>3536.4947928340498</v>
      </c>
      <c r="G697" s="104">
        <f t="shared" si="88"/>
        <v>650.64</v>
      </c>
      <c r="H697" s="194">
        <f t="shared" si="89"/>
        <v>1415.2515599779088</v>
      </c>
      <c r="I697" s="104">
        <f t="shared" si="90"/>
        <v>83.74269585668101</v>
      </c>
      <c r="J697" s="96">
        <v>27</v>
      </c>
      <c r="K697" s="98">
        <f t="shared" si="94"/>
        <v>5713.1290486686403</v>
      </c>
      <c r="L697" s="213">
        <f t="shared" si="91"/>
        <v>4.9336000000000002</v>
      </c>
      <c r="M697" s="214">
        <f t="shared" si="92"/>
        <v>1.36</v>
      </c>
    </row>
    <row r="698" spans="1:13" ht="15" customHeight="1" x14ac:dyDescent="0.2">
      <c r="A698" s="192">
        <f t="shared" si="93"/>
        <v>681</v>
      </c>
      <c r="B698" s="225">
        <f t="shared" si="86"/>
        <v>137.85343459224268</v>
      </c>
      <c r="C698" s="193">
        <v>500</v>
      </c>
      <c r="D698" s="212">
        <v>40620</v>
      </c>
      <c r="E698" s="104">
        <v>27110</v>
      </c>
      <c r="F698" s="96">
        <f t="shared" si="87"/>
        <v>3535.9293110237049</v>
      </c>
      <c r="G698" s="104">
        <f t="shared" si="88"/>
        <v>650.64</v>
      </c>
      <c r="H698" s="194">
        <f t="shared" si="89"/>
        <v>1415.0604271260122</v>
      </c>
      <c r="I698" s="104">
        <f t="shared" si="90"/>
        <v>83.731386220474107</v>
      </c>
      <c r="J698" s="96">
        <v>27</v>
      </c>
      <c r="K698" s="98">
        <f t="shared" si="94"/>
        <v>5712.3611243701907</v>
      </c>
      <c r="L698" s="213">
        <f t="shared" si="91"/>
        <v>4.9400000000000004</v>
      </c>
      <c r="M698" s="214">
        <f t="shared" si="92"/>
        <v>1.3620000000000001</v>
      </c>
    </row>
    <row r="699" spans="1:13" ht="15" customHeight="1" x14ac:dyDescent="0.2">
      <c r="A699" s="192">
        <f t="shared" si="93"/>
        <v>682</v>
      </c>
      <c r="B699" s="225">
        <f t="shared" si="86"/>
        <v>137.87544486765194</v>
      </c>
      <c r="C699" s="193">
        <v>500</v>
      </c>
      <c r="D699" s="212">
        <v>40620</v>
      </c>
      <c r="E699" s="104">
        <v>27110</v>
      </c>
      <c r="F699" s="96">
        <f t="shared" si="87"/>
        <v>3535.3648393874537</v>
      </c>
      <c r="G699" s="104">
        <f t="shared" si="88"/>
        <v>650.64</v>
      </c>
      <c r="H699" s="194">
        <f t="shared" si="89"/>
        <v>1414.8696357129593</v>
      </c>
      <c r="I699" s="104">
        <f t="shared" si="90"/>
        <v>83.720096787749085</v>
      </c>
      <c r="J699" s="96">
        <v>27</v>
      </c>
      <c r="K699" s="98">
        <f t="shared" si="94"/>
        <v>5711.5945718881621</v>
      </c>
      <c r="L699" s="213">
        <f t="shared" si="91"/>
        <v>4.9465000000000003</v>
      </c>
      <c r="M699" s="214">
        <f t="shared" si="92"/>
        <v>1.3640000000000001</v>
      </c>
    </row>
    <row r="700" spans="1:13" ht="15" customHeight="1" x14ac:dyDescent="0.2">
      <c r="A700" s="192">
        <f t="shared" si="93"/>
        <v>683</v>
      </c>
      <c r="B700" s="225">
        <f t="shared" si="86"/>
        <v>137.89742289356184</v>
      </c>
      <c r="C700" s="193">
        <v>500</v>
      </c>
      <c r="D700" s="212">
        <v>40620</v>
      </c>
      <c r="E700" s="104">
        <v>27110</v>
      </c>
      <c r="F700" s="96">
        <f t="shared" si="87"/>
        <v>3534.8013746147944</v>
      </c>
      <c r="G700" s="104">
        <f t="shared" si="88"/>
        <v>650.64</v>
      </c>
      <c r="H700" s="194">
        <f t="shared" si="89"/>
        <v>1414.6791846198005</v>
      </c>
      <c r="I700" s="104">
        <f t="shared" si="90"/>
        <v>83.708827492295896</v>
      </c>
      <c r="J700" s="96">
        <v>27</v>
      </c>
      <c r="K700" s="98">
        <f t="shared" si="94"/>
        <v>5710.8293867268912</v>
      </c>
      <c r="L700" s="213">
        <f t="shared" si="91"/>
        <v>4.9530000000000003</v>
      </c>
      <c r="M700" s="214">
        <f t="shared" si="92"/>
        <v>1.3660000000000001</v>
      </c>
    </row>
    <row r="701" spans="1:13" ht="15" customHeight="1" x14ac:dyDescent="0.2">
      <c r="A701" s="192">
        <f t="shared" si="93"/>
        <v>684</v>
      </c>
      <c r="B701" s="225">
        <f t="shared" si="86"/>
        <v>137.91936876433826</v>
      </c>
      <c r="C701" s="193">
        <v>500</v>
      </c>
      <c r="D701" s="212">
        <v>40620</v>
      </c>
      <c r="E701" s="104">
        <v>27110</v>
      </c>
      <c r="F701" s="96">
        <f t="shared" si="87"/>
        <v>3534.2389134109576</v>
      </c>
      <c r="G701" s="104">
        <f t="shared" si="88"/>
        <v>650.64</v>
      </c>
      <c r="H701" s="194">
        <f t="shared" si="89"/>
        <v>1414.4890727329034</v>
      </c>
      <c r="I701" s="104">
        <f t="shared" si="90"/>
        <v>83.697578268219146</v>
      </c>
      <c r="J701" s="96">
        <v>27</v>
      </c>
      <c r="K701" s="98">
        <f t="shared" si="94"/>
        <v>5710.0655644120807</v>
      </c>
      <c r="L701" s="213">
        <f t="shared" si="91"/>
        <v>4.9593999999999996</v>
      </c>
      <c r="M701" s="214">
        <f t="shared" si="92"/>
        <v>1.3680000000000001</v>
      </c>
    </row>
    <row r="702" spans="1:13" ht="15" customHeight="1" x14ac:dyDescent="0.2">
      <c r="A702" s="192">
        <f t="shared" si="93"/>
        <v>685</v>
      </c>
      <c r="B702" s="225">
        <f t="shared" si="86"/>
        <v>137.94128257393339</v>
      </c>
      <c r="C702" s="193">
        <v>500</v>
      </c>
      <c r="D702" s="212">
        <v>40620</v>
      </c>
      <c r="E702" s="104">
        <v>27110</v>
      </c>
      <c r="F702" s="96">
        <f t="shared" si="87"/>
        <v>3533.6774524968132</v>
      </c>
      <c r="G702" s="104">
        <f t="shared" si="88"/>
        <v>650.64</v>
      </c>
      <c r="H702" s="194">
        <f t="shared" si="89"/>
        <v>1414.2992989439228</v>
      </c>
      <c r="I702" s="104">
        <f t="shared" si="90"/>
        <v>83.686349049936268</v>
      </c>
      <c r="J702" s="96">
        <v>27</v>
      </c>
      <c r="K702" s="98">
        <f t="shared" si="94"/>
        <v>5709.3031004906725</v>
      </c>
      <c r="L702" s="213">
        <f t="shared" si="91"/>
        <v>4.9659000000000004</v>
      </c>
      <c r="M702" s="214">
        <f t="shared" si="92"/>
        <v>1.37</v>
      </c>
    </row>
    <row r="703" spans="1:13" ht="15" customHeight="1" x14ac:dyDescent="0.2">
      <c r="A703" s="192">
        <f t="shared" si="93"/>
        <v>686</v>
      </c>
      <c r="B703" s="225">
        <f t="shared" si="86"/>
        <v>137.96316441588829</v>
      </c>
      <c r="C703" s="193">
        <v>500</v>
      </c>
      <c r="D703" s="212">
        <v>40620</v>
      </c>
      <c r="E703" s="104">
        <v>27110</v>
      </c>
      <c r="F703" s="96">
        <f t="shared" si="87"/>
        <v>3533.1169886087714</v>
      </c>
      <c r="G703" s="104">
        <f t="shared" si="88"/>
        <v>650.64</v>
      </c>
      <c r="H703" s="194">
        <f t="shared" si="89"/>
        <v>1414.1098621497645</v>
      </c>
      <c r="I703" s="104">
        <f t="shared" si="90"/>
        <v>83.675139772175427</v>
      </c>
      <c r="J703" s="96">
        <v>27</v>
      </c>
      <c r="K703" s="98">
        <f t="shared" si="94"/>
        <v>5708.5419905307108</v>
      </c>
      <c r="L703" s="213">
        <f t="shared" si="91"/>
        <v>4.9722999999999997</v>
      </c>
      <c r="M703" s="214">
        <f t="shared" si="92"/>
        <v>1.3720000000000001</v>
      </c>
    </row>
    <row r="704" spans="1:13" ht="15" customHeight="1" x14ac:dyDescent="0.2">
      <c r="A704" s="192">
        <f t="shared" si="93"/>
        <v>687</v>
      </c>
      <c r="B704" s="225">
        <f t="shared" si="86"/>
        <v>137.98501438333523</v>
      </c>
      <c r="C704" s="193">
        <v>500</v>
      </c>
      <c r="D704" s="212">
        <v>40620</v>
      </c>
      <c r="E704" s="104">
        <v>27110</v>
      </c>
      <c r="F704" s="96">
        <f t="shared" si="87"/>
        <v>3532.5575184986847</v>
      </c>
      <c r="G704" s="104">
        <f t="shared" si="88"/>
        <v>650.64</v>
      </c>
      <c r="H704" s="194">
        <f t="shared" si="89"/>
        <v>1413.9207612525554</v>
      </c>
      <c r="I704" s="104">
        <f t="shared" si="90"/>
        <v>83.663950369973705</v>
      </c>
      <c r="J704" s="96">
        <v>27</v>
      </c>
      <c r="K704" s="98">
        <f t="shared" si="94"/>
        <v>5707.7822301212136</v>
      </c>
      <c r="L704" s="213">
        <f t="shared" si="91"/>
        <v>4.9787999999999997</v>
      </c>
      <c r="M704" s="214">
        <f t="shared" si="92"/>
        <v>1.3740000000000001</v>
      </c>
    </row>
    <row r="705" spans="1:13" ht="15" customHeight="1" x14ac:dyDescent="0.2">
      <c r="A705" s="192">
        <f t="shared" si="93"/>
        <v>688</v>
      </c>
      <c r="B705" s="225">
        <f t="shared" si="86"/>
        <v>138.00683256900015</v>
      </c>
      <c r="C705" s="193">
        <v>500</v>
      </c>
      <c r="D705" s="212">
        <v>40620</v>
      </c>
      <c r="E705" s="104">
        <v>27110</v>
      </c>
      <c r="F705" s="96">
        <f t="shared" si="87"/>
        <v>3531.9990389337536</v>
      </c>
      <c r="G705" s="104">
        <f t="shared" si="88"/>
        <v>650.64</v>
      </c>
      <c r="H705" s="194">
        <f t="shared" si="89"/>
        <v>1413.7319951596087</v>
      </c>
      <c r="I705" s="104">
        <f t="shared" si="90"/>
        <v>83.65278077867508</v>
      </c>
      <c r="J705" s="96">
        <v>27</v>
      </c>
      <c r="K705" s="98">
        <f t="shared" si="94"/>
        <v>5707.0238148720382</v>
      </c>
      <c r="L705" s="213">
        <f t="shared" si="91"/>
        <v>4.9852999999999996</v>
      </c>
      <c r="M705" s="214">
        <f t="shared" si="92"/>
        <v>1.3759999999999999</v>
      </c>
    </row>
    <row r="706" spans="1:13" ht="15" customHeight="1" x14ac:dyDescent="0.2">
      <c r="A706" s="192">
        <f t="shared" si="93"/>
        <v>689</v>
      </c>
      <c r="B706" s="225">
        <f t="shared" si="86"/>
        <v>138.02861906520488</v>
      </c>
      <c r="C706" s="193">
        <v>500</v>
      </c>
      <c r="D706" s="212">
        <v>40620</v>
      </c>
      <c r="E706" s="104">
        <v>27110</v>
      </c>
      <c r="F706" s="96">
        <f t="shared" si="87"/>
        <v>3531.4415466964338</v>
      </c>
      <c r="G706" s="104">
        <f t="shared" si="88"/>
        <v>650.64</v>
      </c>
      <c r="H706" s="194">
        <f t="shared" si="89"/>
        <v>1413.5435627833947</v>
      </c>
      <c r="I706" s="104">
        <f t="shared" si="90"/>
        <v>83.641630933928681</v>
      </c>
      <c r="J706" s="96">
        <v>27</v>
      </c>
      <c r="K706" s="98">
        <f t="shared" si="94"/>
        <v>5706.2667404137574</v>
      </c>
      <c r="L706" s="213">
        <f t="shared" si="91"/>
        <v>4.9916999999999998</v>
      </c>
      <c r="M706" s="214">
        <f t="shared" si="92"/>
        <v>1.3779999999999999</v>
      </c>
    </row>
    <row r="707" spans="1:13" ht="15" customHeight="1" x14ac:dyDescent="0.2">
      <c r="A707" s="195">
        <f t="shared" si="93"/>
        <v>690</v>
      </c>
      <c r="B707" s="225">
        <f t="shared" si="86"/>
        <v>138.05037396386956</v>
      </c>
      <c r="C707" s="193">
        <v>500</v>
      </c>
      <c r="D707" s="212">
        <v>40620</v>
      </c>
      <c r="E707" s="104">
        <v>27110</v>
      </c>
      <c r="F707" s="96">
        <f t="shared" si="87"/>
        <v>3530.8850385843393</v>
      </c>
      <c r="G707" s="104">
        <f t="shared" si="88"/>
        <v>650.64</v>
      </c>
      <c r="H707" s="194">
        <f t="shared" si="89"/>
        <v>1413.3554630415065</v>
      </c>
      <c r="I707" s="104">
        <f t="shared" si="90"/>
        <v>83.630500771686783</v>
      </c>
      <c r="J707" s="96">
        <v>27</v>
      </c>
      <c r="K707" s="98">
        <f t="shared" si="94"/>
        <v>5705.5110023975321</v>
      </c>
      <c r="L707" s="213">
        <f t="shared" si="91"/>
        <v>4.9981999999999998</v>
      </c>
      <c r="M707" s="214">
        <f t="shared" si="92"/>
        <v>1.38</v>
      </c>
    </row>
    <row r="708" spans="1:13" ht="15" customHeight="1" x14ac:dyDescent="0.2">
      <c r="A708" s="192">
        <f t="shared" si="93"/>
        <v>691</v>
      </c>
      <c r="B708" s="225">
        <f t="shared" si="86"/>
        <v>138.07209735651506</v>
      </c>
      <c r="C708" s="193">
        <v>500</v>
      </c>
      <c r="D708" s="212">
        <v>40620</v>
      </c>
      <c r="E708" s="104">
        <v>27110</v>
      </c>
      <c r="F708" s="96">
        <f t="shared" si="87"/>
        <v>3530.3295114101466</v>
      </c>
      <c r="G708" s="104">
        <f t="shared" si="88"/>
        <v>650.64</v>
      </c>
      <c r="H708" s="194">
        <f t="shared" si="89"/>
        <v>1413.1676948566294</v>
      </c>
      <c r="I708" s="104">
        <f t="shared" si="90"/>
        <v>83.619390228202946</v>
      </c>
      <c r="J708" s="96">
        <v>27</v>
      </c>
      <c r="K708" s="98">
        <f t="shared" si="94"/>
        <v>5704.756596494979</v>
      </c>
      <c r="L708" s="213">
        <f t="shared" si="91"/>
        <v>5.0045999999999999</v>
      </c>
      <c r="M708" s="214">
        <f t="shared" si="92"/>
        <v>1.3819999999999999</v>
      </c>
    </row>
    <row r="709" spans="1:13" ht="15" customHeight="1" x14ac:dyDescent="0.2">
      <c r="A709" s="192">
        <f t="shared" si="93"/>
        <v>692</v>
      </c>
      <c r="B709" s="225">
        <f t="shared" si="86"/>
        <v>138.09378933426504</v>
      </c>
      <c r="C709" s="193">
        <v>500</v>
      </c>
      <c r="D709" s="212">
        <v>40620</v>
      </c>
      <c r="E709" s="104">
        <v>27110</v>
      </c>
      <c r="F709" s="96">
        <f t="shared" si="87"/>
        <v>3529.7749620015102</v>
      </c>
      <c r="G709" s="104">
        <f t="shared" si="88"/>
        <v>650.64</v>
      </c>
      <c r="H709" s="194">
        <f t="shared" si="89"/>
        <v>1412.9802571565103</v>
      </c>
      <c r="I709" s="104">
        <f t="shared" si="90"/>
        <v>83.608299240030206</v>
      </c>
      <c r="J709" s="96">
        <v>27</v>
      </c>
      <c r="K709" s="98">
        <f t="shared" si="94"/>
        <v>5704.0035183980517</v>
      </c>
      <c r="L709" s="213">
        <f t="shared" si="91"/>
        <v>5.0110999999999999</v>
      </c>
      <c r="M709" s="214">
        <f t="shared" si="92"/>
        <v>1.3839999999999999</v>
      </c>
    </row>
    <row r="710" spans="1:13" ht="15" customHeight="1" x14ac:dyDescent="0.2">
      <c r="A710" s="192">
        <f t="shared" si="93"/>
        <v>693</v>
      </c>
      <c r="B710" s="225">
        <f t="shared" si="86"/>
        <v>138.11544998784854</v>
      </c>
      <c r="C710" s="193">
        <v>500</v>
      </c>
      <c r="D710" s="212">
        <v>40620</v>
      </c>
      <c r="E710" s="104">
        <v>27110</v>
      </c>
      <c r="F710" s="96">
        <f t="shared" si="87"/>
        <v>3529.2213872009629</v>
      </c>
      <c r="G710" s="104">
        <f t="shared" si="88"/>
        <v>650.64</v>
      </c>
      <c r="H710" s="194">
        <f t="shared" si="89"/>
        <v>1412.7931488739252</v>
      </c>
      <c r="I710" s="104">
        <f t="shared" si="90"/>
        <v>83.597227744019264</v>
      </c>
      <c r="J710" s="96">
        <v>27</v>
      </c>
      <c r="K710" s="98">
        <f t="shared" si="94"/>
        <v>5703.2517638189074</v>
      </c>
      <c r="L710" s="213">
        <f t="shared" si="91"/>
        <v>5.0175000000000001</v>
      </c>
      <c r="M710" s="214">
        <f t="shared" si="92"/>
        <v>1.3859999999999999</v>
      </c>
    </row>
    <row r="711" spans="1:13" ht="15" customHeight="1" x14ac:dyDescent="0.2">
      <c r="A711" s="192">
        <f t="shared" si="93"/>
        <v>694</v>
      </c>
      <c r="B711" s="225">
        <f t="shared" si="86"/>
        <v>138.13707940760207</v>
      </c>
      <c r="C711" s="193">
        <v>500</v>
      </c>
      <c r="D711" s="212">
        <v>40620</v>
      </c>
      <c r="E711" s="104">
        <v>27110</v>
      </c>
      <c r="F711" s="96">
        <f t="shared" si="87"/>
        <v>3528.6687838658245</v>
      </c>
      <c r="G711" s="104">
        <f t="shared" si="88"/>
        <v>650.64</v>
      </c>
      <c r="H711" s="194">
        <f t="shared" si="89"/>
        <v>1412.6063689466487</v>
      </c>
      <c r="I711" s="104">
        <f t="shared" si="90"/>
        <v>83.586175677316504</v>
      </c>
      <c r="J711" s="96">
        <v>27</v>
      </c>
      <c r="K711" s="98">
        <f t="shared" si="94"/>
        <v>5702.5013284897896</v>
      </c>
      <c r="L711" s="213">
        <f t="shared" si="91"/>
        <v>5.024</v>
      </c>
      <c r="M711" s="214">
        <f t="shared" si="92"/>
        <v>1.3879999999999999</v>
      </c>
    </row>
    <row r="712" spans="1:13" ht="15" customHeight="1" x14ac:dyDescent="0.2">
      <c r="A712" s="192">
        <f t="shared" si="93"/>
        <v>695</v>
      </c>
      <c r="B712" s="225">
        <f t="shared" si="86"/>
        <v>138.15867768347186</v>
      </c>
      <c r="C712" s="193">
        <v>500</v>
      </c>
      <c r="D712" s="212">
        <v>40620</v>
      </c>
      <c r="E712" s="104">
        <v>27110</v>
      </c>
      <c r="F712" s="96">
        <f t="shared" si="87"/>
        <v>3528.1171488681175</v>
      </c>
      <c r="G712" s="104">
        <f t="shared" si="88"/>
        <v>650.64</v>
      </c>
      <c r="H712" s="194">
        <f t="shared" si="89"/>
        <v>1412.4199163174237</v>
      </c>
      <c r="I712" s="104">
        <f t="shared" si="90"/>
        <v>83.575142977362361</v>
      </c>
      <c r="J712" s="96">
        <v>27</v>
      </c>
      <c r="K712" s="98">
        <f t="shared" si="94"/>
        <v>5701.752208162904</v>
      </c>
      <c r="L712" s="213">
        <f t="shared" si="91"/>
        <v>5.0304000000000002</v>
      </c>
      <c r="M712" s="214">
        <f t="shared" si="92"/>
        <v>1.39</v>
      </c>
    </row>
    <row r="713" spans="1:13" ht="15" customHeight="1" x14ac:dyDescent="0.2">
      <c r="A713" s="192">
        <f t="shared" si="93"/>
        <v>696</v>
      </c>
      <c r="B713" s="225">
        <f t="shared" si="86"/>
        <v>138.18024490501631</v>
      </c>
      <c r="C713" s="193">
        <v>500</v>
      </c>
      <c r="D713" s="212">
        <v>40620</v>
      </c>
      <c r="E713" s="104">
        <v>27110</v>
      </c>
      <c r="F713" s="96">
        <f t="shared" si="87"/>
        <v>3527.5664790944702</v>
      </c>
      <c r="G713" s="104">
        <f t="shared" si="88"/>
        <v>650.64</v>
      </c>
      <c r="H713" s="194">
        <f t="shared" si="89"/>
        <v>1412.2337899339309</v>
      </c>
      <c r="I713" s="104">
        <f t="shared" si="90"/>
        <v>83.564129581889418</v>
      </c>
      <c r="J713" s="96">
        <v>27</v>
      </c>
      <c r="K713" s="98">
        <f t="shared" si="94"/>
        <v>5701.004398610291</v>
      </c>
      <c r="L713" s="213">
        <f t="shared" si="91"/>
        <v>5.0369000000000002</v>
      </c>
      <c r="M713" s="214">
        <f t="shared" si="92"/>
        <v>1.3919999999999999</v>
      </c>
    </row>
    <row r="714" spans="1:13" ht="15" customHeight="1" x14ac:dyDescent="0.2">
      <c r="A714" s="192">
        <f t="shared" si="93"/>
        <v>697</v>
      </c>
      <c r="B714" s="225">
        <f t="shared" si="86"/>
        <v>138.20178116140787</v>
      </c>
      <c r="C714" s="193">
        <v>500</v>
      </c>
      <c r="D714" s="212">
        <v>40620</v>
      </c>
      <c r="E714" s="104">
        <v>27110</v>
      </c>
      <c r="F714" s="96">
        <f t="shared" si="87"/>
        <v>3527.0167714460331</v>
      </c>
      <c r="G714" s="104">
        <f t="shared" si="88"/>
        <v>650.64</v>
      </c>
      <c r="H714" s="194">
        <f t="shared" si="89"/>
        <v>1412.0479887487591</v>
      </c>
      <c r="I714" s="104">
        <f t="shared" si="90"/>
        <v>83.553135428920669</v>
      </c>
      <c r="J714" s="96">
        <v>27</v>
      </c>
      <c r="K714" s="98">
        <f t="shared" si="94"/>
        <v>5700.257895623713</v>
      </c>
      <c r="L714" s="213">
        <f t="shared" si="91"/>
        <v>5.0434000000000001</v>
      </c>
      <c r="M714" s="214">
        <f t="shared" si="92"/>
        <v>1.3939999999999999</v>
      </c>
    </row>
    <row r="715" spans="1:13" ht="15" customHeight="1" x14ac:dyDescent="0.2">
      <c r="A715" s="192">
        <f t="shared" si="93"/>
        <v>698</v>
      </c>
      <c r="B715" s="225">
        <f t="shared" si="86"/>
        <v>138.22328654143558</v>
      </c>
      <c r="C715" s="193">
        <v>500</v>
      </c>
      <c r="D715" s="212">
        <v>40620</v>
      </c>
      <c r="E715" s="104">
        <v>27110</v>
      </c>
      <c r="F715" s="96">
        <f t="shared" si="87"/>
        <v>3526.4680228383859</v>
      </c>
      <c r="G715" s="104">
        <f t="shared" si="88"/>
        <v>650.64</v>
      </c>
      <c r="H715" s="194">
        <f t="shared" si="89"/>
        <v>1411.8625117193744</v>
      </c>
      <c r="I715" s="104">
        <f t="shared" si="90"/>
        <v>83.542160456767732</v>
      </c>
      <c r="J715" s="96">
        <v>27</v>
      </c>
      <c r="K715" s="98">
        <f t="shared" si="94"/>
        <v>5699.5126950145277</v>
      </c>
      <c r="L715" s="213">
        <f t="shared" si="91"/>
        <v>5.0498000000000003</v>
      </c>
      <c r="M715" s="214">
        <f t="shared" si="92"/>
        <v>1.3959999999999999</v>
      </c>
    </row>
    <row r="716" spans="1:13" ht="15" customHeight="1" x14ac:dyDescent="0.2">
      <c r="A716" s="192">
        <f t="shared" si="93"/>
        <v>699</v>
      </c>
      <c r="B716" s="225">
        <f t="shared" si="86"/>
        <v>138.24476113350715</v>
      </c>
      <c r="C716" s="193">
        <v>500</v>
      </c>
      <c r="D716" s="212">
        <v>40620</v>
      </c>
      <c r="E716" s="104">
        <v>27110</v>
      </c>
      <c r="F716" s="96">
        <f t="shared" si="87"/>
        <v>3525.9202302014501</v>
      </c>
      <c r="G716" s="104">
        <f t="shared" si="88"/>
        <v>650.64</v>
      </c>
      <c r="H716" s="194">
        <f t="shared" si="89"/>
        <v>1411.6773578080902</v>
      </c>
      <c r="I716" s="104">
        <f t="shared" si="90"/>
        <v>83.531204604029014</v>
      </c>
      <c r="J716" s="96">
        <v>27</v>
      </c>
      <c r="K716" s="98">
        <f t="shared" si="94"/>
        <v>5698.7687926135695</v>
      </c>
      <c r="L716" s="213">
        <f t="shared" si="91"/>
        <v>5.0561999999999996</v>
      </c>
      <c r="M716" s="214">
        <f t="shared" si="92"/>
        <v>1.3979999999999999</v>
      </c>
    </row>
    <row r="717" spans="1:13" ht="15" customHeight="1" x14ac:dyDescent="0.2">
      <c r="A717" s="195">
        <f t="shared" si="93"/>
        <v>700</v>
      </c>
      <c r="B717" s="225">
        <f t="shared" si="86"/>
        <v>138.26620502565106</v>
      </c>
      <c r="C717" s="193">
        <v>500</v>
      </c>
      <c r="D717" s="212">
        <v>40620</v>
      </c>
      <c r="E717" s="104">
        <v>27110</v>
      </c>
      <c r="F717" s="96">
        <f t="shared" si="87"/>
        <v>3525.3733904794049</v>
      </c>
      <c r="G717" s="104">
        <f t="shared" si="88"/>
        <v>650.64</v>
      </c>
      <c r="H717" s="194">
        <f t="shared" si="89"/>
        <v>1411.4925259820386</v>
      </c>
      <c r="I717" s="104">
        <f t="shared" si="90"/>
        <v>83.520267809588091</v>
      </c>
      <c r="J717" s="96">
        <v>27</v>
      </c>
      <c r="K717" s="98">
        <f t="shared" si="94"/>
        <v>5698.0261842710315</v>
      </c>
      <c r="L717" s="213">
        <f t="shared" si="91"/>
        <v>5.0627000000000004</v>
      </c>
      <c r="M717" s="214">
        <f t="shared" si="92"/>
        <v>1.4</v>
      </c>
    </row>
    <row r="718" spans="1:13" ht="15" customHeight="1" x14ac:dyDescent="0.2">
      <c r="A718" s="192">
        <f t="shared" si="93"/>
        <v>701</v>
      </c>
      <c r="B718" s="225">
        <f t="shared" si="86"/>
        <v>138.28761830551883</v>
      </c>
      <c r="C718" s="193">
        <v>500</v>
      </c>
      <c r="D718" s="212">
        <v>40620</v>
      </c>
      <c r="E718" s="104">
        <v>27110</v>
      </c>
      <c r="F718" s="96">
        <f t="shared" si="87"/>
        <v>3524.8275006305976</v>
      </c>
      <c r="G718" s="104">
        <f t="shared" si="88"/>
        <v>650.64</v>
      </c>
      <c r="H718" s="194">
        <f t="shared" si="89"/>
        <v>1411.308015213142</v>
      </c>
      <c r="I718" s="104">
        <f t="shared" si="90"/>
        <v>83.509350012611961</v>
      </c>
      <c r="J718" s="96">
        <v>27</v>
      </c>
      <c r="K718" s="98">
        <f t="shared" si="94"/>
        <v>5697.2848658563516</v>
      </c>
      <c r="L718" s="213">
        <f t="shared" si="91"/>
        <v>5.0690999999999997</v>
      </c>
      <c r="M718" s="214">
        <f t="shared" si="92"/>
        <v>1.4019999999999999</v>
      </c>
    </row>
    <row r="719" spans="1:13" ht="15" customHeight="1" x14ac:dyDescent="0.2">
      <c r="A719" s="192">
        <f t="shared" si="93"/>
        <v>702</v>
      </c>
      <c r="B719" s="225">
        <f t="shared" si="86"/>
        <v>138.30900106038717</v>
      </c>
      <c r="C719" s="193">
        <v>500</v>
      </c>
      <c r="D719" s="212">
        <v>40620</v>
      </c>
      <c r="E719" s="104">
        <v>27110</v>
      </c>
      <c r="F719" s="96">
        <f t="shared" si="87"/>
        <v>3524.2825576274572</v>
      </c>
      <c r="G719" s="104">
        <f t="shared" si="88"/>
        <v>650.64</v>
      </c>
      <c r="H719" s="194">
        <f t="shared" si="89"/>
        <v>1411.1238244780805</v>
      </c>
      <c r="I719" s="104">
        <f t="shared" si="90"/>
        <v>83.498451152549151</v>
      </c>
      <c r="J719" s="96">
        <v>27</v>
      </c>
      <c r="K719" s="98">
        <f t="shared" si="94"/>
        <v>5696.5448332580872</v>
      </c>
      <c r="L719" s="213">
        <f t="shared" si="91"/>
        <v>5.0755999999999997</v>
      </c>
      <c r="M719" s="214">
        <f t="shared" si="92"/>
        <v>1.4039999999999999</v>
      </c>
    </row>
    <row r="720" spans="1:13" ht="15" customHeight="1" x14ac:dyDescent="0.2">
      <c r="A720" s="192">
        <f t="shared" si="93"/>
        <v>703</v>
      </c>
      <c r="B720" s="225">
        <f t="shared" si="86"/>
        <v>138.33035337715998</v>
      </c>
      <c r="C720" s="193">
        <v>500</v>
      </c>
      <c r="D720" s="212">
        <v>40620</v>
      </c>
      <c r="E720" s="104">
        <v>27110</v>
      </c>
      <c r="F720" s="96">
        <f t="shared" si="87"/>
        <v>3523.738558456414</v>
      </c>
      <c r="G720" s="104">
        <f t="shared" si="88"/>
        <v>650.64</v>
      </c>
      <c r="H720" s="194">
        <f t="shared" si="89"/>
        <v>1410.9399527582677</v>
      </c>
      <c r="I720" s="104">
        <f t="shared" si="90"/>
        <v>83.487571169128273</v>
      </c>
      <c r="J720" s="96">
        <v>27</v>
      </c>
      <c r="K720" s="98">
        <f t="shared" si="94"/>
        <v>5695.8060823838105</v>
      </c>
      <c r="L720" s="213">
        <f t="shared" si="91"/>
        <v>5.0819999999999999</v>
      </c>
      <c r="M720" s="214">
        <f t="shared" si="92"/>
        <v>1.4059999999999999</v>
      </c>
    </row>
    <row r="721" spans="1:13" ht="15" customHeight="1" x14ac:dyDescent="0.2">
      <c r="A721" s="192">
        <f t="shared" si="93"/>
        <v>704</v>
      </c>
      <c r="B721" s="225">
        <f t="shared" si="86"/>
        <v>138.35167534237064</v>
      </c>
      <c r="C721" s="193">
        <v>500</v>
      </c>
      <c r="D721" s="212">
        <v>40620</v>
      </c>
      <c r="E721" s="104">
        <v>27110</v>
      </c>
      <c r="F721" s="96">
        <f t="shared" si="87"/>
        <v>3523.1955001178071</v>
      </c>
      <c r="G721" s="104">
        <f t="shared" si="88"/>
        <v>650.64</v>
      </c>
      <c r="H721" s="194">
        <f t="shared" si="89"/>
        <v>1410.7563990398187</v>
      </c>
      <c r="I721" s="104">
        <f t="shared" si="90"/>
        <v>83.476710002356143</v>
      </c>
      <c r="J721" s="96">
        <v>27</v>
      </c>
      <c r="K721" s="98">
        <f t="shared" si="94"/>
        <v>5695.0686091599819</v>
      </c>
      <c r="L721" s="213">
        <f t="shared" si="91"/>
        <v>5.0884999999999998</v>
      </c>
      <c r="M721" s="214">
        <f t="shared" si="92"/>
        <v>1.4079999999999999</v>
      </c>
    </row>
    <row r="722" spans="1:13" ht="15" customHeight="1" x14ac:dyDescent="0.2">
      <c r="A722" s="192">
        <f t="shared" si="93"/>
        <v>705</v>
      </c>
      <c r="B722" s="225">
        <f t="shared" si="86"/>
        <v>138.37296704218403</v>
      </c>
      <c r="C722" s="193">
        <v>500</v>
      </c>
      <c r="D722" s="212">
        <v>40620</v>
      </c>
      <c r="E722" s="104">
        <v>27110</v>
      </c>
      <c r="F722" s="96">
        <f t="shared" si="87"/>
        <v>3522.6533796258072</v>
      </c>
      <c r="G722" s="104">
        <f t="shared" si="88"/>
        <v>650.64</v>
      </c>
      <c r="H722" s="194">
        <f t="shared" si="89"/>
        <v>1410.5731623135227</v>
      </c>
      <c r="I722" s="104">
        <f t="shared" si="90"/>
        <v>83.465867592516148</v>
      </c>
      <c r="J722" s="96">
        <v>27</v>
      </c>
      <c r="K722" s="98">
        <f t="shared" si="94"/>
        <v>5694.3324095318467</v>
      </c>
      <c r="L722" s="213">
        <f t="shared" si="91"/>
        <v>5.0949</v>
      </c>
      <c r="M722" s="214">
        <f t="shared" si="92"/>
        <v>1.41</v>
      </c>
    </row>
    <row r="723" spans="1:13" ht="15" customHeight="1" x14ac:dyDescent="0.2">
      <c r="A723" s="192">
        <f t="shared" si="93"/>
        <v>706</v>
      </c>
      <c r="B723" s="225">
        <f t="shared" ref="B723:B786" si="95">15*LN(A723)+40</f>
        <v>138.39422856239861</v>
      </c>
      <c r="C723" s="193">
        <v>500</v>
      </c>
      <c r="D723" s="212">
        <v>40620</v>
      </c>
      <c r="E723" s="104">
        <v>27110</v>
      </c>
      <c r="F723" s="96">
        <f t="shared" ref="F723:F786" si="96">12*(1/B723*D723)</f>
        <v>3522.1121940083299</v>
      </c>
      <c r="G723" s="104">
        <f t="shared" ref="G723:G786" si="97">12*(1/C723*E723)</f>
        <v>650.64</v>
      </c>
      <c r="H723" s="194">
        <f t="shared" ref="H723:H786" si="98">SUM(F723:G723)*33.8%</f>
        <v>1410.3902415748153</v>
      </c>
      <c r="I723" s="104">
        <f t="shared" ref="I723:I786" si="99">SUM(F723:G723)*2%</f>
        <v>83.455043880166599</v>
      </c>
      <c r="J723" s="96">
        <v>27</v>
      </c>
      <c r="K723" s="98">
        <f t="shared" si="94"/>
        <v>5693.5974794633112</v>
      </c>
      <c r="L723" s="213">
        <f t="shared" ref="L723:L786" si="100">ROUND(A723/B723,4)</f>
        <v>5.1013999999999999</v>
      </c>
      <c r="M723" s="214">
        <f t="shared" ref="M723:M786" si="101">ROUND(A723/C723,4)</f>
        <v>1.4119999999999999</v>
      </c>
    </row>
    <row r="724" spans="1:13" ht="15" customHeight="1" x14ac:dyDescent="0.2">
      <c r="A724" s="192">
        <f t="shared" si="93"/>
        <v>707</v>
      </c>
      <c r="B724" s="225">
        <f t="shared" si="95"/>
        <v>138.41545998844862</v>
      </c>
      <c r="C724" s="193">
        <v>500</v>
      </c>
      <c r="D724" s="212">
        <v>40620</v>
      </c>
      <c r="E724" s="104">
        <v>27110</v>
      </c>
      <c r="F724" s="96">
        <f t="shared" si="96"/>
        <v>3521.5719403069497</v>
      </c>
      <c r="G724" s="104">
        <f t="shared" si="97"/>
        <v>650.64</v>
      </c>
      <c r="H724" s="194">
        <f t="shared" si="98"/>
        <v>1410.2076358237489</v>
      </c>
      <c r="I724" s="104">
        <f t="shared" si="99"/>
        <v>83.444238806138998</v>
      </c>
      <c r="J724" s="96">
        <v>27</v>
      </c>
      <c r="K724" s="98">
        <f t="shared" si="94"/>
        <v>5692.863814936838</v>
      </c>
      <c r="L724" s="213">
        <f t="shared" si="100"/>
        <v>5.1078000000000001</v>
      </c>
      <c r="M724" s="214">
        <f t="shared" si="101"/>
        <v>1.4139999999999999</v>
      </c>
    </row>
    <row r="725" spans="1:13" ht="15" customHeight="1" x14ac:dyDescent="0.2">
      <c r="A725" s="192">
        <f t="shared" si="93"/>
        <v>708</v>
      </c>
      <c r="B725" s="225">
        <f t="shared" si="95"/>
        <v>138.4366614054058</v>
      </c>
      <c r="C725" s="193">
        <v>500</v>
      </c>
      <c r="D725" s="212">
        <v>40620</v>
      </c>
      <c r="E725" s="104">
        <v>27110</v>
      </c>
      <c r="F725" s="96">
        <f t="shared" si="96"/>
        <v>3521.0326155768303</v>
      </c>
      <c r="G725" s="104">
        <f t="shared" si="97"/>
        <v>650.64</v>
      </c>
      <c r="H725" s="194">
        <f t="shared" si="98"/>
        <v>1410.0253440649685</v>
      </c>
      <c r="I725" s="104">
        <f t="shared" si="99"/>
        <v>83.433452311536598</v>
      </c>
      <c r="J725" s="96">
        <v>27</v>
      </c>
      <c r="K725" s="98">
        <f t="shared" si="94"/>
        <v>5692.1314119533354</v>
      </c>
      <c r="L725" s="213">
        <f t="shared" si="100"/>
        <v>5.1143000000000001</v>
      </c>
      <c r="M725" s="214">
        <f t="shared" si="101"/>
        <v>1.4159999999999999</v>
      </c>
    </row>
    <row r="726" spans="1:13" ht="15" customHeight="1" x14ac:dyDescent="0.2">
      <c r="A726" s="192">
        <f t="shared" si="93"/>
        <v>709</v>
      </c>
      <c r="B726" s="225">
        <f t="shared" si="95"/>
        <v>138.45783289798192</v>
      </c>
      <c r="C726" s="193">
        <v>500</v>
      </c>
      <c r="D726" s="212">
        <v>40620</v>
      </c>
      <c r="E726" s="104">
        <v>27110</v>
      </c>
      <c r="F726" s="96">
        <f t="shared" si="96"/>
        <v>3520.4942168866246</v>
      </c>
      <c r="G726" s="104">
        <f t="shared" si="97"/>
        <v>650.64</v>
      </c>
      <c r="H726" s="194">
        <f t="shared" si="98"/>
        <v>1409.8433653076791</v>
      </c>
      <c r="I726" s="104">
        <f t="shared" si="99"/>
        <v>83.422684337732505</v>
      </c>
      <c r="J726" s="96">
        <v>27</v>
      </c>
      <c r="K726" s="98">
        <f t="shared" si="94"/>
        <v>5691.4002665320368</v>
      </c>
      <c r="L726" s="213">
        <f t="shared" si="100"/>
        <v>5.1207000000000003</v>
      </c>
      <c r="M726" s="214">
        <f t="shared" si="101"/>
        <v>1.4179999999999999</v>
      </c>
    </row>
    <row r="727" spans="1:13" ht="15" customHeight="1" x14ac:dyDescent="0.2">
      <c r="A727" s="195">
        <f t="shared" ref="A727:A790" si="102">1+A726</f>
        <v>710</v>
      </c>
      <c r="B727" s="225">
        <f t="shared" si="95"/>
        <v>138.47897455053044</v>
      </c>
      <c r="C727" s="193">
        <v>500</v>
      </c>
      <c r="D727" s="212">
        <v>40620</v>
      </c>
      <c r="E727" s="104">
        <v>27110</v>
      </c>
      <c r="F727" s="96">
        <f t="shared" si="96"/>
        <v>3519.9567413184086</v>
      </c>
      <c r="G727" s="104">
        <f t="shared" si="97"/>
        <v>650.64</v>
      </c>
      <c r="H727" s="194">
        <f t="shared" si="98"/>
        <v>1409.6616985656221</v>
      </c>
      <c r="I727" s="104">
        <f t="shared" si="99"/>
        <v>83.411934826368181</v>
      </c>
      <c r="J727" s="96">
        <v>27</v>
      </c>
      <c r="K727" s="98">
        <f t="shared" si="94"/>
        <v>5690.6703747103993</v>
      </c>
      <c r="L727" s="213">
        <f t="shared" si="100"/>
        <v>5.1271000000000004</v>
      </c>
      <c r="M727" s="214">
        <f t="shared" si="101"/>
        <v>1.42</v>
      </c>
    </row>
    <row r="728" spans="1:13" ht="15" customHeight="1" x14ac:dyDescent="0.2">
      <c r="A728" s="192">
        <f t="shared" si="102"/>
        <v>711</v>
      </c>
      <c r="B728" s="225">
        <f t="shared" si="95"/>
        <v>138.5000864470486</v>
      </c>
      <c r="C728" s="193">
        <v>500</v>
      </c>
      <c r="D728" s="212">
        <v>40620</v>
      </c>
      <c r="E728" s="104">
        <v>27110</v>
      </c>
      <c r="F728" s="96">
        <f t="shared" si="96"/>
        <v>3519.4201859675968</v>
      </c>
      <c r="G728" s="104">
        <f t="shared" si="97"/>
        <v>650.64</v>
      </c>
      <c r="H728" s="194">
        <f t="shared" si="98"/>
        <v>1409.4803428570476</v>
      </c>
      <c r="I728" s="104">
        <f t="shared" si="99"/>
        <v>83.40120371935194</v>
      </c>
      <c r="J728" s="96">
        <v>27</v>
      </c>
      <c r="K728" s="98">
        <f t="shared" si="94"/>
        <v>5689.9417325439963</v>
      </c>
      <c r="L728" s="213">
        <f t="shared" si="100"/>
        <v>5.1336000000000004</v>
      </c>
      <c r="M728" s="214">
        <f t="shared" si="101"/>
        <v>1.4219999999999999</v>
      </c>
    </row>
    <row r="729" spans="1:13" ht="15" customHeight="1" x14ac:dyDescent="0.2">
      <c r="A729" s="192">
        <f t="shared" si="102"/>
        <v>712</v>
      </c>
      <c r="B729" s="225">
        <f t="shared" si="95"/>
        <v>138.52116867117962</v>
      </c>
      <c r="C729" s="193">
        <v>500</v>
      </c>
      <c r="D729" s="212">
        <v>40620</v>
      </c>
      <c r="E729" s="104">
        <v>27110</v>
      </c>
      <c r="F729" s="96">
        <f t="shared" si="96"/>
        <v>3518.8845479428555</v>
      </c>
      <c r="G729" s="104">
        <f t="shared" si="97"/>
        <v>650.64</v>
      </c>
      <c r="H729" s="194">
        <f t="shared" si="98"/>
        <v>1409.2992972046852</v>
      </c>
      <c r="I729" s="104">
        <f t="shared" si="99"/>
        <v>83.390490958857114</v>
      </c>
      <c r="J729" s="96">
        <v>27</v>
      </c>
      <c r="K729" s="98">
        <f t="shared" si="94"/>
        <v>5689.2143361063982</v>
      </c>
      <c r="L729" s="213">
        <f t="shared" si="100"/>
        <v>5.14</v>
      </c>
      <c r="M729" s="214">
        <f t="shared" si="101"/>
        <v>1.4239999999999999</v>
      </c>
    </row>
    <row r="730" spans="1:13" ht="15" customHeight="1" x14ac:dyDescent="0.2">
      <c r="A730" s="192">
        <f t="shared" si="102"/>
        <v>713</v>
      </c>
      <c r="B730" s="225">
        <f t="shared" si="95"/>
        <v>138.54222130621446</v>
      </c>
      <c r="C730" s="193">
        <v>500</v>
      </c>
      <c r="D730" s="212">
        <v>40620</v>
      </c>
      <c r="E730" s="104">
        <v>27110</v>
      </c>
      <c r="F730" s="96">
        <f t="shared" si="96"/>
        <v>3518.3498243660351</v>
      </c>
      <c r="G730" s="104">
        <f t="shared" si="97"/>
        <v>650.64</v>
      </c>
      <c r="H730" s="194">
        <f t="shared" si="98"/>
        <v>1409.1185606357199</v>
      </c>
      <c r="I730" s="104">
        <f t="shared" si="99"/>
        <v>83.379796487320718</v>
      </c>
      <c r="J730" s="96">
        <v>27</v>
      </c>
      <c r="K730" s="98">
        <f t="shared" si="94"/>
        <v>5688.4881814890759</v>
      </c>
      <c r="L730" s="213">
        <f t="shared" si="100"/>
        <v>5.1463999999999999</v>
      </c>
      <c r="M730" s="214">
        <f t="shared" si="101"/>
        <v>1.4259999999999999</v>
      </c>
    </row>
    <row r="731" spans="1:13" ht="15" customHeight="1" x14ac:dyDescent="0.2">
      <c r="A731" s="192">
        <f t="shared" si="102"/>
        <v>714</v>
      </c>
      <c r="B731" s="225">
        <f t="shared" si="95"/>
        <v>138.56324443509376</v>
      </c>
      <c r="C731" s="193">
        <v>500</v>
      </c>
      <c r="D731" s="212">
        <v>40620</v>
      </c>
      <c r="E731" s="104">
        <v>27110</v>
      </c>
      <c r="F731" s="96">
        <f t="shared" si="96"/>
        <v>3517.816012372085</v>
      </c>
      <c r="G731" s="104">
        <f t="shared" si="97"/>
        <v>650.64</v>
      </c>
      <c r="H731" s="194">
        <f t="shared" si="98"/>
        <v>1408.9381321817646</v>
      </c>
      <c r="I731" s="104">
        <f t="shared" si="99"/>
        <v>83.3691202474417</v>
      </c>
      <c r="J731" s="96">
        <v>27</v>
      </c>
      <c r="K731" s="98">
        <f t="shared" si="94"/>
        <v>5687.7632648012914</v>
      </c>
      <c r="L731" s="213">
        <f t="shared" si="100"/>
        <v>5.1528999999999998</v>
      </c>
      <c r="M731" s="214">
        <f t="shared" si="101"/>
        <v>1.4279999999999999</v>
      </c>
    </row>
    <row r="732" spans="1:13" ht="15" customHeight="1" x14ac:dyDescent="0.2">
      <c r="A732" s="192">
        <f t="shared" si="102"/>
        <v>715</v>
      </c>
      <c r="B732" s="225">
        <f t="shared" si="95"/>
        <v>138.58423814041009</v>
      </c>
      <c r="C732" s="193">
        <v>500</v>
      </c>
      <c r="D732" s="212">
        <v>40620</v>
      </c>
      <c r="E732" s="104">
        <v>27110</v>
      </c>
      <c r="F732" s="96">
        <f t="shared" si="96"/>
        <v>3517.2831091089729</v>
      </c>
      <c r="G732" s="104">
        <f t="shared" si="97"/>
        <v>650.64</v>
      </c>
      <c r="H732" s="194">
        <f t="shared" si="98"/>
        <v>1408.7580108788329</v>
      </c>
      <c r="I732" s="104">
        <f t="shared" si="99"/>
        <v>83.358462182179466</v>
      </c>
      <c r="J732" s="96">
        <v>27</v>
      </c>
      <c r="K732" s="98">
        <f t="shared" si="94"/>
        <v>5687.0395821699858</v>
      </c>
      <c r="L732" s="213">
        <f t="shared" si="100"/>
        <v>5.1593</v>
      </c>
      <c r="M732" s="214">
        <f t="shared" si="101"/>
        <v>1.43</v>
      </c>
    </row>
    <row r="733" spans="1:13" ht="15" customHeight="1" x14ac:dyDescent="0.2">
      <c r="A733" s="192">
        <f t="shared" si="102"/>
        <v>716</v>
      </c>
      <c r="B733" s="225">
        <f t="shared" si="95"/>
        <v>138.6052025044097</v>
      </c>
      <c r="C733" s="193">
        <v>500</v>
      </c>
      <c r="D733" s="212">
        <v>40620</v>
      </c>
      <c r="E733" s="104">
        <v>27110</v>
      </c>
      <c r="F733" s="96">
        <f t="shared" si="96"/>
        <v>3516.7511117376143</v>
      </c>
      <c r="G733" s="104">
        <f t="shared" si="97"/>
        <v>650.64</v>
      </c>
      <c r="H733" s="194">
        <f t="shared" si="98"/>
        <v>1408.5781957673137</v>
      </c>
      <c r="I733" s="104">
        <f t="shared" si="99"/>
        <v>83.3478222347523</v>
      </c>
      <c r="J733" s="96">
        <v>27</v>
      </c>
      <c r="K733" s="98">
        <f t="shared" si="94"/>
        <v>5686.3171297396802</v>
      </c>
      <c r="L733" s="213">
        <f t="shared" si="100"/>
        <v>5.1657999999999999</v>
      </c>
      <c r="M733" s="214">
        <f t="shared" si="101"/>
        <v>1.4319999999999999</v>
      </c>
    </row>
    <row r="734" spans="1:13" ht="15" customHeight="1" x14ac:dyDescent="0.2">
      <c r="A734" s="192">
        <f t="shared" si="102"/>
        <v>717</v>
      </c>
      <c r="B734" s="225">
        <f t="shared" si="95"/>
        <v>138.6261376089943</v>
      </c>
      <c r="C734" s="193">
        <v>500</v>
      </c>
      <c r="D734" s="212">
        <v>40620</v>
      </c>
      <c r="E734" s="104">
        <v>27110</v>
      </c>
      <c r="F734" s="96">
        <f t="shared" si="96"/>
        <v>3516.2200174317923</v>
      </c>
      <c r="G734" s="104">
        <f t="shared" si="97"/>
        <v>650.64</v>
      </c>
      <c r="H734" s="194">
        <f t="shared" si="98"/>
        <v>1408.3986858919457</v>
      </c>
      <c r="I734" s="104">
        <f t="shared" si="99"/>
        <v>83.337200348635847</v>
      </c>
      <c r="J734" s="96">
        <v>27</v>
      </c>
      <c r="K734" s="98">
        <f t="shared" si="94"/>
        <v>5685.5959036723734</v>
      </c>
      <c r="L734" s="213">
        <f t="shared" si="100"/>
        <v>5.1722000000000001</v>
      </c>
      <c r="M734" s="214">
        <f t="shared" si="101"/>
        <v>1.4339999999999999</v>
      </c>
    </row>
    <row r="735" spans="1:13" ht="15" customHeight="1" x14ac:dyDescent="0.2">
      <c r="A735" s="192">
        <f t="shared" si="102"/>
        <v>718</v>
      </c>
      <c r="B735" s="225">
        <f t="shared" si="95"/>
        <v>138.64704353572336</v>
      </c>
      <c r="C735" s="193">
        <v>500</v>
      </c>
      <c r="D735" s="212">
        <v>40620</v>
      </c>
      <c r="E735" s="104">
        <v>27110</v>
      </c>
      <c r="F735" s="96">
        <f t="shared" si="96"/>
        <v>3515.6898233780785</v>
      </c>
      <c r="G735" s="104">
        <f t="shared" si="97"/>
        <v>650.64</v>
      </c>
      <c r="H735" s="194">
        <f t="shared" si="98"/>
        <v>1408.2194803017906</v>
      </c>
      <c r="I735" s="104">
        <f t="shared" si="99"/>
        <v>83.326596467561572</v>
      </c>
      <c r="J735" s="96">
        <v>27</v>
      </c>
      <c r="K735" s="98">
        <f t="shared" si="94"/>
        <v>5684.8759001474309</v>
      </c>
      <c r="L735" s="213">
        <f t="shared" si="100"/>
        <v>5.1786000000000003</v>
      </c>
      <c r="M735" s="214">
        <f t="shared" si="101"/>
        <v>1.4359999999999999</v>
      </c>
    </row>
    <row r="736" spans="1:13" ht="15" customHeight="1" x14ac:dyDescent="0.2">
      <c r="A736" s="192">
        <f t="shared" si="102"/>
        <v>719</v>
      </c>
      <c r="B736" s="225">
        <f t="shared" si="95"/>
        <v>138.66792036581569</v>
      </c>
      <c r="C736" s="193">
        <v>500</v>
      </c>
      <c r="D736" s="212">
        <v>40620</v>
      </c>
      <c r="E736" s="104">
        <v>27110</v>
      </c>
      <c r="F736" s="96">
        <f t="shared" si="96"/>
        <v>3515.1605267757614</v>
      </c>
      <c r="G736" s="104">
        <f t="shared" si="97"/>
        <v>650.64</v>
      </c>
      <c r="H736" s="194">
        <f t="shared" si="98"/>
        <v>1408.0405780502074</v>
      </c>
      <c r="I736" s="104">
        <f t="shared" si="99"/>
        <v>83.316010535515233</v>
      </c>
      <c r="J736" s="96">
        <v>27</v>
      </c>
      <c r="K736" s="98">
        <f t="shared" si="94"/>
        <v>5684.157115361485</v>
      </c>
      <c r="L736" s="213">
        <f t="shared" si="100"/>
        <v>5.1849999999999996</v>
      </c>
      <c r="M736" s="214">
        <f t="shared" si="101"/>
        <v>1.4379999999999999</v>
      </c>
    </row>
    <row r="737" spans="1:13" ht="15" customHeight="1" x14ac:dyDescent="0.2">
      <c r="A737" s="195">
        <f t="shared" si="102"/>
        <v>720</v>
      </c>
      <c r="B737" s="225">
        <f t="shared" si="95"/>
        <v>138.6887681801515</v>
      </c>
      <c r="C737" s="193">
        <v>500</v>
      </c>
      <c r="D737" s="212">
        <v>40620</v>
      </c>
      <c r="E737" s="104">
        <v>27110</v>
      </c>
      <c r="F737" s="96">
        <f t="shared" si="96"/>
        <v>3514.6321248367694</v>
      </c>
      <c r="G737" s="104">
        <f t="shared" si="97"/>
        <v>650.64</v>
      </c>
      <c r="H737" s="194">
        <f t="shared" si="98"/>
        <v>1407.861978194828</v>
      </c>
      <c r="I737" s="104">
        <f t="shared" si="99"/>
        <v>83.305442496735395</v>
      </c>
      <c r="J737" s="96">
        <v>27</v>
      </c>
      <c r="K737" s="98">
        <f t="shared" si="94"/>
        <v>5683.4395455283338</v>
      </c>
      <c r="L737" s="213">
        <f t="shared" si="100"/>
        <v>5.1914999999999996</v>
      </c>
      <c r="M737" s="214">
        <f t="shared" si="101"/>
        <v>1.44</v>
      </c>
    </row>
    <row r="738" spans="1:13" ht="15" customHeight="1" x14ac:dyDescent="0.2">
      <c r="A738" s="192">
        <f t="shared" si="102"/>
        <v>721</v>
      </c>
      <c r="B738" s="225">
        <f t="shared" si="95"/>
        <v>138.70958705927424</v>
      </c>
      <c r="C738" s="193">
        <v>500</v>
      </c>
      <c r="D738" s="212">
        <v>40620</v>
      </c>
      <c r="E738" s="104">
        <v>27110</v>
      </c>
      <c r="F738" s="96">
        <f t="shared" si="96"/>
        <v>3514.1046147855964</v>
      </c>
      <c r="G738" s="104">
        <f t="shared" si="97"/>
        <v>650.64</v>
      </c>
      <c r="H738" s="194">
        <f t="shared" si="98"/>
        <v>1407.6836797975313</v>
      </c>
      <c r="I738" s="104">
        <f t="shared" si="99"/>
        <v>83.294892295711932</v>
      </c>
      <c r="J738" s="96">
        <v>27</v>
      </c>
      <c r="K738" s="98">
        <f t="shared" si="94"/>
        <v>5682.7231868788394</v>
      </c>
      <c r="L738" s="213">
        <f t="shared" si="100"/>
        <v>5.1978999999999997</v>
      </c>
      <c r="M738" s="214">
        <f t="shared" si="101"/>
        <v>1.4419999999999999</v>
      </c>
    </row>
    <row r="739" spans="1:13" ht="15" customHeight="1" x14ac:dyDescent="0.2">
      <c r="A739" s="192">
        <f t="shared" si="102"/>
        <v>722</v>
      </c>
      <c r="B739" s="225">
        <f t="shared" si="95"/>
        <v>138.7303770833924</v>
      </c>
      <c r="C739" s="193">
        <v>500</v>
      </c>
      <c r="D739" s="212">
        <v>40620</v>
      </c>
      <c r="E739" s="104">
        <v>27110</v>
      </c>
      <c r="F739" s="96">
        <f t="shared" si="96"/>
        <v>3513.5779938592268</v>
      </c>
      <c r="G739" s="104">
        <f t="shared" si="97"/>
        <v>650.64</v>
      </c>
      <c r="H739" s="194">
        <f t="shared" si="98"/>
        <v>1407.5056819244187</v>
      </c>
      <c r="I739" s="104">
        <f t="shared" si="99"/>
        <v>83.284359877184542</v>
      </c>
      <c r="J739" s="96">
        <v>27</v>
      </c>
      <c r="K739" s="98">
        <f t="shared" si="94"/>
        <v>5682.0080356608296</v>
      </c>
      <c r="L739" s="213">
        <f t="shared" si="100"/>
        <v>5.2042999999999999</v>
      </c>
      <c r="M739" s="214">
        <f t="shared" si="101"/>
        <v>1.444</v>
      </c>
    </row>
    <row r="740" spans="1:13" ht="15" customHeight="1" x14ac:dyDescent="0.2">
      <c r="A740" s="192">
        <f t="shared" si="102"/>
        <v>723</v>
      </c>
      <c r="B740" s="225">
        <f t="shared" si="95"/>
        <v>138.75113833238146</v>
      </c>
      <c r="C740" s="193">
        <v>500</v>
      </c>
      <c r="D740" s="212">
        <v>40620</v>
      </c>
      <c r="E740" s="104">
        <v>27110</v>
      </c>
      <c r="F740" s="96">
        <f t="shared" si="96"/>
        <v>3513.0522593070664</v>
      </c>
      <c r="G740" s="104">
        <f t="shared" si="97"/>
        <v>650.64</v>
      </c>
      <c r="H740" s="194">
        <f t="shared" si="98"/>
        <v>1407.3279836457884</v>
      </c>
      <c r="I740" s="104">
        <f t="shared" si="99"/>
        <v>83.27384518614133</v>
      </c>
      <c r="J740" s="96">
        <v>27</v>
      </c>
      <c r="K740" s="98">
        <f t="shared" si="94"/>
        <v>5681.2940881389968</v>
      </c>
      <c r="L740" s="213">
        <f t="shared" si="100"/>
        <v>5.2107999999999999</v>
      </c>
      <c r="M740" s="214">
        <f t="shared" si="101"/>
        <v>1.446</v>
      </c>
    </row>
    <row r="741" spans="1:13" ht="15" customHeight="1" x14ac:dyDescent="0.2">
      <c r="A741" s="192">
        <f t="shared" si="102"/>
        <v>724</v>
      </c>
      <c r="B741" s="225">
        <f t="shared" si="95"/>
        <v>138.77187088578575</v>
      </c>
      <c r="C741" s="193">
        <v>500</v>
      </c>
      <c r="D741" s="212">
        <v>40620</v>
      </c>
      <c r="E741" s="104">
        <v>27110</v>
      </c>
      <c r="F741" s="96">
        <f t="shared" si="96"/>
        <v>3512.5274083908598</v>
      </c>
      <c r="G741" s="104">
        <f t="shared" si="97"/>
        <v>650.64</v>
      </c>
      <c r="H741" s="194">
        <f t="shared" si="98"/>
        <v>1407.1505840361106</v>
      </c>
      <c r="I741" s="104">
        <f t="shared" si="99"/>
        <v>83.263348167817199</v>
      </c>
      <c r="J741" s="96">
        <v>27</v>
      </c>
      <c r="K741" s="98">
        <f t="shared" ref="K741:K804" si="103">SUM(F741:J741)</f>
        <v>5680.5813405947883</v>
      </c>
      <c r="L741" s="213">
        <f t="shared" si="100"/>
        <v>5.2172000000000001</v>
      </c>
      <c r="M741" s="214">
        <f t="shared" si="101"/>
        <v>1.448</v>
      </c>
    </row>
    <row r="742" spans="1:13" ht="15" customHeight="1" x14ac:dyDescent="0.2">
      <c r="A742" s="192">
        <f t="shared" si="102"/>
        <v>725</v>
      </c>
      <c r="B742" s="225">
        <f t="shared" si="95"/>
        <v>138.79257482282011</v>
      </c>
      <c r="C742" s="193">
        <v>500</v>
      </c>
      <c r="D742" s="212">
        <v>40620</v>
      </c>
      <c r="E742" s="104">
        <v>27110</v>
      </c>
      <c r="F742" s="96">
        <f t="shared" si="96"/>
        <v>3512.0034383846278</v>
      </c>
      <c r="G742" s="104">
        <f t="shared" si="97"/>
        <v>650.64</v>
      </c>
      <c r="H742" s="194">
        <f t="shared" si="98"/>
        <v>1406.9734821740042</v>
      </c>
      <c r="I742" s="104">
        <f t="shared" si="99"/>
        <v>83.252868767692561</v>
      </c>
      <c r="J742" s="96">
        <v>27</v>
      </c>
      <c r="K742" s="98">
        <f t="shared" si="103"/>
        <v>5679.8697893263243</v>
      </c>
      <c r="L742" s="213">
        <f t="shared" si="100"/>
        <v>5.2236000000000002</v>
      </c>
      <c r="M742" s="214">
        <f t="shared" si="101"/>
        <v>1.45</v>
      </c>
    </row>
    <row r="743" spans="1:13" ht="15" customHeight="1" x14ac:dyDescent="0.2">
      <c r="A743" s="192">
        <f t="shared" si="102"/>
        <v>726</v>
      </c>
      <c r="B743" s="225">
        <f t="shared" si="95"/>
        <v>138.81325022237195</v>
      </c>
      <c r="C743" s="193">
        <v>500</v>
      </c>
      <c r="D743" s="212">
        <v>40620</v>
      </c>
      <c r="E743" s="104">
        <v>27110</v>
      </c>
      <c r="F743" s="96">
        <f t="shared" si="96"/>
        <v>3511.4803465745908</v>
      </c>
      <c r="G743" s="104">
        <f t="shared" si="97"/>
        <v>650.64</v>
      </c>
      <c r="H743" s="194">
        <f t="shared" si="98"/>
        <v>1406.7966771422116</v>
      </c>
      <c r="I743" s="104">
        <f t="shared" si="99"/>
        <v>83.242406931491828</v>
      </c>
      <c r="J743" s="96">
        <v>27</v>
      </c>
      <c r="K743" s="98">
        <f t="shared" si="103"/>
        <v>5679.1594306482948</v>
      </c>
      <c r="L743" s="213">
        <f t="shared" si="100"/>
        <v>5.23</v>
      </c>
      <c r="M743" s="214">
        <f t="shared" si="101"/>
        <v>1.452</v>
      </c>
    </row>
    <row r="744" spans="1:13" ht="15" customHeight="1" x14ac:dyDescent="0.2">
      <c r="A744" s="192">
        <f t="shared" si="102"/>
        <v>727</v>
      </c>
      <c r="B744" s="225">
        <f t="shared" si="95"/>
        <v>138.8338971630028</v>
      </c>
      <c r="C744" s="193">
        <v>500</v>
      </c>
      <c r="D744" s="212">
        <v>40620</v>
      </c>
      <c r="E744" s="104">
        <v>27110</v>
      </c>
      <c r="F744" s="96">
        <f t="shared" si="96"/>
        <v>3510.9581302590968</v>
      </c>
      <c r="G744" s="104">
        <f t="shared" si="97"/>
        <v>650.64</v>
      </c>
      <c r="H744" s="194">
        <f t="shared" si="98"/>
        <v>1406.6201680275747</v>
      </c>
      <c r="I744" s="104">
        <f t="shared" si="99"/>
        <v>83.231962605181948</v>
      </c>
      <c r="J744" s="96">
        <v>27</v>
      </c>
      <c r="K744" s="98">
        <f t="shared" si="103"/>
        <v>5678.4502608918538</v>
      </c>
      <c r="L744" s="213">
        <f t="shared" si="100"/>
        <v>5.2365000000000004</v>
      </c>
      <c r="M744" s="214">
        <f t="shared" si="101"/>
        <v>1.454</v>
      </c>
    </row>
    <row r="745" spans="1:13" ht="15" customHeight="1" x14ac:dyDescent="0.2">
      <c r="A745" s="192">
        <f t="shared" si="102"/>
        <v>728</v>
      </c>
      <c r="B745" s="225">
        <f t="shared" si="95"/>
        <v>138.85451572295028</v>
      </c>
      <c r="C745" s="193">
        <v>500</v>
      </c>
      <c r="D745" s="212">
        <v>40620</v>
      </c>
      <c r="E745" s="104">
        <v>27110</v>
      </c>
      <c r="F745" s="96">
        <f t="shared" si="96"/>
        <v>3510.436786748553</v>
      </c>
      <c r="G745" s="104">
        <f t="shared" si="97"/>
        <v>650.64</v>
      </c>
      <c r="H745" s="194">
        <f t="shared" si="98"/>
        <v>1406.4439539210107</v>
      </c>
      <c r="I745" s="104">
        <f t="shared" si="99"/>
        <v>83.221535734971056</v>
      </c>
      <c r="J745" s="96">
        <v>27</v>
      </c>
      <c r="K745" s="98">
        <f t="shared" si="103"/>
        <v>5677.742276404535</v>
      </c>
      <c r="L745" s="213">
        <f t="shared" si="100"/>
        <v>5.2428999999999997</v>
      </c>
      <c r="M745" s="214">
        <f t="shared" si="101"/>
        <v>1.456</v>
      </c>
    </row>
    <row r="746" spans="1:13" ht="15" customHeight="1" x14ac:dyDescent="0.2">
      <c r="A746" s="192">
        <f t="shared" si="102"/>
        <v>729</v>
      </c>
      <c r="B746" s="225">
        <f t="shared" si="95"/>
        <v>138.87510598012989</v>
      </c>
      <c r="C746" s="193">
        <v>500</v>
      </c>
      <c r="D746" s="212">
        <v>40620</v>
      </c>
      <c r="E746" s="104">
        <v>27110</v>
      </c>
      <c r="F746" s="96">
        <f t="shared" si="96"/>
        <v>3509.9163133653519</v>
      </c>
      <c r="G746" s="104">
        <f t="shared" si="97"/>
        <v>650.64</v>
      </c>
      <c r="H746" s="194">
        <f t="shared" si="98"/>
        <v>1406.268033917489</v>
      </c>
      <c r="I746" s="104">
        <f t="shared" si="99"/>
        <v>83.211126267307051</v>
      </c>
      <c r="J746" s="96">
        <v>27</v>
      </c>
      <c r="K746" s="98">
        <f t="shared" si="103"/>
        <v>5677.0354735501487</v>
      </c>
      <c r="L746" s="213">
        <f t="shared" si="100"/>
        <v>5.2492999999999999</v>
      </c>
      <c r="M746" s="214">
        <f t="shared" si="101"/>
        <v>1.458</v>
      </c>
    </row>
    <row r="747" spans="1:13" ht="15" customHeight="1" x14ac:dyDescent="0.2">
      <c r="A747" s="195">
        <f t="shared" si="102"/>
        <v>730</v>
      </c>
      <c r="B747" s="225">
        <f t="shared" si="95"/>
        <v>138.89566801213655</v>
      </c>
      <c r="C747" s="193">
        <v>500</v>
      </c>
      <c r="D747" s="212">
        <v>40620</v>
      </c>
      <c r="E747" s="104">
        <v>27110</v>
      </c>
      <c r="F747" s="96">
        <f t="shared" si="96"/>
        <v>3509.396707443806</v>
      </c>
      <c r="G747" s="104">
        <f t="shared" si="97"/>
        <v>650.64</v>
      </c>
      <c r="H747" s="194">
        <f t="shared" si="98"/>
        <v>1406.0924071160064</v>
      </c>
      <c r="I747" s="104">
        <f t="shared" si="99"/>
        <v>83.200734148876123</v>
      </c>
      <c r="J747" s="96">
        <v>27</v>
      </c>
      <c r="K747" s="98">
        <f t="shared" si="103"/>
        <v>5676.3298487086886</v>
      </c>
      <c r="L747" s="213">
        <f t="shared" si="100"/>
        <v>5.2557</v>
      </c>
      <c r="M747" s="214">
        <f t="shared" si="101"/>
        <v>1.46</v>
      </c>
    </row>
    <row r="748" spans="1:13" ht="15" customHeight="1" x14ac:dyDescent="0.2">
      <c r="A748" s="192">
        <f t="shared" si="102"/>
        <v>731</v>
      </c>
      <c r="B748" s="225">
        <f t="shared" si="95"/>
        <v>138.91620189624666</v>
      </c>
      <c r="C748" s="193">
        <v>500</v>
      </c>
      <c r="D748" s="212">
        <v>40620</v>
      </c>
      <c r="E748" s="104">
        <v>27110</v>
      </c>
      <c r="F748" s="96">
        <f t="shared" si="96"/>
        <v>3508.8779663300743</v>
      </c>
      <c r="G748" s="104">
        <f t="shared" si="97"/>
        <v>650.64</v>
      </c>
      <c r="H748" s="194">
        <f t="shared" si="98"/>
        <v>1405.917072619565</v>
      </c>
      <c r="I748" s="104">
        <f t="shared" si="99"/>
        <v>83.190359326601481</v>
      </c>
      <c r="J748" s="96">
        <v>27</v>
      </c>
      <c r="K748" s="98">
        <f t="shared" si="103"/>
        <v>5675.625398276241</v>
      </c>
      <c r="L748" s="213">
        <f t="shared" si="100"/>
        <v>5.2622</v>
      </c>
      <c r="M748" s="214">
        <f t="shared" si="101"/>
        <v>1.462</v>
      </c>
    </row>
    <row r="749" spans="1:13" ht="15" customHeight="1" x14ac:dyDescent="0.2">
      <c r="A749" s="192">
        <f t="shared" si="102"/>
        <v>732</v>
      </c>
      <c r="B749" s="225">
        <f t="shared" si="95"/>
        <v>138.93670770941966</v>
      </c>
      <c r="C749" s="193">
        <v>500</v>
      </c>
      <c r="D749" s="212">
        <v>40620</v>
      </c>
      <c r="E749" s="104">
        <v>27110</v>
      </c>
      <c r="F749" s="96">
        <f t="shared" si="96"/>
        <v>3508.3600873820938</v>
      </c>
      <c r="G749" s="104">
        <f t="shared" si="97"/>
        <v>650.64</v>
      </c>
      <c r="H749" s="194">
        <f t="shared" si="98"/>
        <v>1405.7420295351476</v>
      </c>
      <c r="I749" s="104">
        <f t="shared" si="99"/>
        <v>83.180001747641867</v>
      </c>
      <c r="J749" s="96">
        <v>27</v>
      </c>
      <c r="K749" s="98">
        <f t="shared" si="103"/>
        <v>5674.9221186648829</v>
      </c>
      <c r="L749" s="213">
        <f t="shared" si="100"/>
        <v>5.2686000000000002</v>
      </c>
      <c r="M749" s="214">
        <f t="shared" si="101"/>
        <v>1.464</v>
      </c>
    </row>
    <row r="750" spans="1:13" ht="15" customHeight="1" x14ac:dyDescent="0.2">
      <c r="A750" s="192">
        <f t="shared" si="102"/>
        <v>733</v>
      </c>
      <c r="B750" s="225">
        <f t="shared" si="95"/>
        <v>138.95718552829976</v>
      </c>
      <c r="C750" s="193">
        <v>500</v>
      </c>
      <c r="D750" s="212">
        <v>40620</v>
      </c>
      <c r="E750" s="104">
        <v>27110</v>
      </c>
      <c r="F750" s="96">
        <f t="shared" si="96"/>
        <v>3507.8430679695143</v>
      </c>
      <c r="G750" s="104">
        <f t="shared" si="97"/>
        <v>650.64</v>
      </c>
      <c r="H750" s="194">
        <f t="shared" si="98"/>
        <v>1405.5672769736957</v>
      </c>
      <c r="I750" s="104">
        <f t="shared" si="99"/>
        <v>83.16966135939029</v>
      </c>
      <c r="J750" s="96">
        <v>27</v>
      </c>
      <c r="K750" s="98">
        <f t="shared" si="103"/>
        <v>5674.2200063026003</v>
      </c>
      <c r="L750" s="213">
        <f t="shared" si="100"/>
        <v>5.2750000000000004</v>
      </c>
      <c r="M750" s="214">
        <f t="shared" si="101"/>
        <v>1.466</v>
      </c>
    </row>
    <row r="751" spans="1:13" ht="15" customHeight="1" x14ac:dyDescent="0.2">
      <c r="A751" s="192">
        <f t="shared" si="102"/>
        <v>734</v>
      </c>
      <c r="B751" s="225">
        <f t="shared" si="95"/>
        <v>138.97763542921774</v>
      </c>
      <c r="C751" s="193">
        <v>500</v>
      </c>
      <c r="D751" s="212">
        <v>40620</v>
      </c>
      <c r="E751" s="104">
        <v>27110</v>
      </c>
      <c r="F751" s="96">
        <f t="shared" si="96"/>
        <v>3507.3269054736256</v>
      </c>
      <c r="G751" s="104">
        <f t="shared" si="97"/>
        <v>650.64</v>
      </c>
      <c r="H751" s="194">
        <f t="shared" si="98"/>
        <v>1405.3928140500855</v>
      </c>
      <c r="I751" s="104">
        <f t="shared" si="99"/>
        <v>83.159338109472515</v>
      </c>
      <c r="J751" s="96">
        <v>27</v>
      </c>
      <c r="K751" s="98">
        <f t="shared" si="103"/>
        <v>5673.5190576331843</v>
      </c>
      <c r="L751" s="213">
        <f t="shared" si="100"/>
        <v>5.2813999999999997</v>
      </c>
      <c r="M751" s="214">
        <f t="shared" si="101"/>
        <v>1.468</v>
      </c>
    </row>
    <row r="752" spans="1:13" ht="15" customHeight="1" x14ac:dyDescent="0.2">
      <c r="A752" s="192">
        <f t="shared" si="102"/>
        <v>735</v>
      </c>
      <c r="B752" s="225">
        <f t="shared" si="95"/>
        <v>138.99805748819256</v>
      </c>
      <c r="C752" s="193">
        <v>500</v>
      </c>
      <c r="D752" s="212">
        <v>40620</v>
      </c>
      <c r="E752" s="104">
        <v>27110</v>
      </c>
      <c r="F752" s="96">
        <f t="shared" si="96"/>
        <v>3506.8115972872965</v>
      </c>
      <c r="G752" s="104">
        <f t="shared" si="97"/>
        <v>650.64</v>
      </c>
      <c r="H752" s="194">
        <f t="shared" si="98"/>
        <v>1405.2186398831061</v>
      </c>
      <c r="I752" s="104">
        <f t="shared" si="99"/>
        <v>83.149031945745932</v>
      </c>
      <c r="J752" s="96">
        <v>27</v>
      </c>
      <c r="K752" s="98">
        <f t="shared" si="103"/>
        <v>5672.8192691161494</v>
      </c>
      <c r="L752" s="213">
        <f t="shared" si="100"/>
        <v>5.2877999999999998</v>
      </c>
      <c r="M752" s="214">
        <f t="shared" si="101"/>
        <v>1.47</v>
      </c>
    </row>
    <row r="753" spans="1:13" ht="15" customHeight="1" x14ac:dyDescent="0.2">
      <c r="A753" s="192">
        <f t="shared" si="102"/>
        <v>736</v>
      </c>
      <c r="B753" s="225">
        <f t="shared" si="95"/>
        <v>139.01845178093316</v>
      </c>
      <c r="C753" s="193">
        <v>500</v>
      </c>
      <c r="D753" s="212">
        <v>40620</v>
      </c>
      <c r="E753" s="104">
        <v>27110</v>
      </c>
      <c r="F753" s="96">
        <f t="shared" si="96"/>
        <v>3506.2971408149006</v>
      </c>
      <c r="G753" s="104">
        <f t="shared" si="97"/>
        <v>650.64</v>
      </c>
      <c r="H753" s="194">
        <f t="shared" si="98"/>
        <v>1405.0447535954363</v>
      </c>
      <c r="I753" s="104">
        <f t="shared" si="99"/>
        <v>83.13874281629802</v>
      </c>
      <c r="J753" s="96">
        <v>27</v>
      </c>
      <c r="K753" s="98">
        <f t="shared" si="103"/>
        <v>5672.1206372266352</v>
      </c>
      <c r="L753" s="213">
        <f t="shared" si="100"/>
        <v>5.2942999999999998</v>
      </c>
      <c r="M753" s="214">
        <f t="shared" si="101"/>
        <v>1.472</v>
      </c>
    </row>
    <row r="754" spans="1:13" ht="15" customHeight="1" x14ac:dyDescent="0.2">
      <c r="A754" s="192">
        <f t="shared" si="102"/>
        <v>737</v>
      </c>
      <c r="B754" s="225">
        <f t="shared" si="95"/>
        <v>139.03881838284005</v>
      </c>
      <c r="C754" s="193">
        <v>500</v>
      </c>
      <c r="D754" s="212">
        <v>40620</v>
      </c>
      <c r="E754" s="104">
        <v>27110</v>
      </c>
      <c r="F754" s="96">
        <f t="shared" si="96"/>
        <v>3505.783533472254</v>
      </c>
      <c r="G754" s="104">
        <f t="shared" si="97"/>
        <v>650.64</v>
      </c>
      <c r="H754" s="194">
        <f t="shared" si="98"/>
        <v>1404.8711543136219</v>
      </c>
      <c r="I754" s="104">
        <f t="shared" si="99"/>
        <v>83.128470669445093</v>
      </c>
      <c r="J754" s="96">
        <v>27</v>
      </c>
      <c r="K754" s="98">
        <f t="shared" si="103"/>
        <v>5671.4231584553208</v>
      </c>
      <c r="L754" s="213">
        <f t="shared" si="100"/>
        <v>5.3007</v>
      </c>
      <c r="M754" s="214">
        <f t="shared" si="101"/>
        <v>1.474</v>
      </c>
    </row>
    <row r="755" spans="1:13" ht="15" customHeight="1" x14ac:dyDescent="0.2">
      <c r="A755" s="192">
        <f t="shared" si="102"/>
        <v>738</v>
      </c>
      <c r="B755" s="225">
        <f t="shared" si="95"/>
        <v>139.0591573690071</v>
      </c>
      <c r="C755" s="193">
        <v>500</v>
      </c>
      <c r="D755" s="212">
        <v>40620</v>
      </c>
      <c r="E755" s="104">
        <v>27110</v>
      </c>
      <c r="F755" s="96">
        <f t="shared" si="96"/>
        <v>3505.2707726865497</v>
      </c>
      <c r="G755" s="104">
        <f t="shared" si="97"/>
        <v>650.64</v>
      </c>
      <c r="H755" s="194">
        <f t="shared" si="98"/>
        <v>1404.6978411680536</v>
      </c>
      <c r="I755" s="104">
        <f t="shared" si="99"/>
        <v>83.118215453730997</v>
      </c>
      <c r="J755" s="96">
        <v>27</v>
      </c>
      <c r="K755" s="98">
        <f t="shared" si="103"/>
        <v>5670.7268293083343</v>
      </c>
      <c r="L755" s="213">
        <f t="shared" si="100"/>
        <v>5.3071000000000002</v>
      </c>
      <c r="M755" s="214">
        <f t="shared" si="101"/>
        <v>1.476</v>
      </c>
    </row>
    <row r="756" spans="1:13" ht="15" customHeight="1" x14ac:dyDescent="0.2">
      <c r="A756" s="192">
        <f t="shared" si="102"/>
        <v>739</v>
      </c>
      <c r="B756" s="225">
        <f t="shared" si="95"/>
        <v>139.07946881422302</v>
      </c>
      <c r="C756" s="193">
        <v>500</v>
      </c>
      <c r="D756" s="212">
        <v>40620</v>
      </c>
      <c r="E756" s="104">
        <v>27110</v>
      </c>
      <c r="F756" s="96">
        <f t="shared" si="96"/>
        <v>3504.7588558962898</v>
      </c>
      <c r="G756" s="104">
        <f t="shared" si="97"/>
        <v>650.64</v>
      </c>
      <c r="H756" s="194">
        <f t="shared" si="98"/>
        <v>1404.524813292946</v>
      </c>
      <c r="I756" s="104">
        <f t="shared" si="99"/>
        <v>83.107977117925799</v>
      </c>
      <c r="J756" s="96">
        <v>27</v>
      </c>
      <c r="K756" s="98">
        <f t="shared" si="103"/>
        <v>5670.0316463071622</v>
      </c>
      <c r="L756" s="213">
        <f t="shared" si="100"/>
        <v>5.3135000000000003</v>
      </c>
      <c r="M756" s="214">
        <f t="shared" si="101"/>
        <v>1.478</v>
      </c>
    </row>
    <row r="757" spans="1:13" ht="15" customHeight="1" x14ac:dyDescent="0.2">
      <c r="A757" s="195">
        <f t="shared" si="102"/>
        <v>740</v>
      </c>
      <c r="B757" s="225">
        <f t="shared" si="95"/>
        <v>139.09975279297322</v>
      </c>
      <c r="C757" s="193">
        <v>500</v>
      </c>
      <c r="D757" s="212">
        <v>40620</v>
      </c>
      <c r="E757" s="104">
        <v>27110</v>
      </c>
      <c r="F757" s="96">
        <f t="shared" si="96"/>
        <v>3504.2477805512217</v>
      </c>
      <c r="G757" s="104">
        <f t="shared" si="97"/>
        <v>650.64</v>
      </c>
      <c r="H757" s="194">
        <f t="shared" si="98"/>
        <v>1404.3520698263128</v>
      </c>
      <c r="I757" s="104">
        <f t="shared" si="99"/>
        <v>83.097755611024439</v>
      </c>
      <c r="J757" s="96">
        <v>27</v>
      </c>
      <c r="K757" s="98">
        <f t="shared" si="103"/>
        <v>5669.3376059885595</v>
      </c>
      <c r="L757" s="213">
        <f t="shared" si="100"/>
        <v>5.3198999999999996</v>
      </c>
      <c r="M757" s="214">
        <f t="shared" si="101"/>
        <v>1.48</v>
      </c>
    </row>
    <row r="758" spans="1:13" ht="15" customHeight="1" x14ac:dyDescent="0.2">
      <c r="A758" s="192">
        <f t="shared" si="102"/>
        <v>741</v>
      </c>
      <c r="B758" s="225">
        <f t="shared" si="95"/>
        <v>139.12000937944129</v>
      </c>
      <c r="C758" s="193">
        <v>500</v>
      </c>
      <c r="D758" s="212">
        <v>40620</v>
      </c>
      <c r="E758" s="104">
        <v>27110</v>
      </c>
      <c r="F758" s="96">
        <f t="shared" si="96"/>
        <v>3503.7375441122731</v>
      </c>
      <c r="G758" s="104">
        <f t="shared" si="97"/>
        <v>650.64</v>
      </c>
      <c r="H758" s="194">
        <f t="shared" si="98"/>
        <v>1404.1796099099483</v>
      </c>
      <c r="I758" s="104">
        <f t="shared" si="99"/>
        <v>83.087550882245466</v>
      </c>
      <c r="J758" s="96">
        <v>27</v>
      </c>
      <c r="K758" s="98">
        <f t="shared" si="103"/>
        <v>5668.6447049044673</v>
      </c>
      <c r="L758" s="213">
        <f t="shared" si="100"/>
        <v>5.3262999999999998</v>
      </c>
      <c r="M758" s="214">
        <f t="shared" si="101"/>
        <v>1.482</v>
      </c>
    </row>
    <row r="759" spans="1:13" ht="15" customHeight="1" x14ac:dyDescent="0.2">
      <c r="A759" s="192">
        <f t="shared" si="102"/>
        <v>742</v>
      </c>
      <c r="B759" s="225">
        <f t="shared" si="95"/>
        <v>139.1402386475107</v>
      </c>
      <c r="C759" s="193">
        <v>500</v>
      </c>
      <c r="D759" s="212">
        <v>40620</v>
      </c>
      <c r="E759" s="104">
        <v>27110</v>
      </c>
      <c r="F759" s="96">
        <f t="shared" si="96"/>
        <v>3503.228144051488</v>
      </c>
      <c r="G759" s="104">
        <f t="shared" si="97"/>
        <v>650.64</v>
      </c>
      <c r="H759" s="194">
        <f t="shared" si="98"/>
        <v>1404.007432689403</v>
      </c>
      <c r="I759" s="104">
        <f t="shared" si="99"/>
        <v>83.077362881029771</v>
      </c>
      <c r="J759" s="96">
        <v>27</v>
      </c>
      <c r="K759" s="98">
        <f t="shared" si="103"/>
        <v>5667.9529396219205</v>
      </c>
      <c r="L759" s="213">
        <f t="shared" si="100"/>
        <v>5.3327</v>
      </c>
      <c r="M759" s="214">
        <f t="shared" si="101"/>
        <v>1.484</v>
      </c>
    </row>
    <row r="760" spans="1:13" ht="15" customHeight="1" x14ac:dyDescent="0.2">
      <c r="A760" s="192">
        <f t="shared" si="102"/>
        <v>743</v>
      </c>
      <c r="B760" s="225">
        <f t="shared" si="95"/>
        <v>139.16044067076638</v>
      </c>
      <c r="C760" s="193">
        <v>500</v>
      </c>
      <c r="D760" s="212">
        <v>40620</v>
      </c>
      <c r="E760" s="104">
        <v>27110</v>
      </c>
      <c r="F760" s="96">
        <f t="shared" si="96"/>
        <v>3502.7195778519635</v>
      </c>
      <c r="G760" s="104">
        <f t="shared" si="97"/>
        <v>650.64</v>
      </c>
      <c r="H760" s="194">
        <f t="shared" si="98"/>
        <v>1403.8355373139636</v>
      </c>
      <c r="I760" s="104">
        <f t="shared" si="99"/>
        <v>83.06719155703928</v>
      </c>
      <c r="J760" s="96">
        <v>27</v>
      </c>
      <c r="K760" s="98">
        <f t="shared" si="103"/>
        <v>5667.262306722967</v>
      </c>
      <c r="L760" s="213">
        <f t="shared" si="100"/>
        <v>5.3391999999999999</v>
      </c>
      <c r="M760" s="214">
        <f t="shared" si="101"/>
        <v>1.486</v>
      </c>
    </row>
    <row r="761" spans="1:13" ht="15" customHeight="1" x14ac:dyDescent="0.2">
      <c r="A761" s="192">
        <f t="shared" si="102"/>
        <v>744</v>
      </c>
      <c r="B761" s="225">
        <f t="shared" si="95"/>
        <v>139.18061552249637</v>
      </c>
      <c r="C761" s="193">
        <v>500</v>
      </c>
      <c r="D761" s="212">
        <v>40620</v>
      </c>
      <c r="E761" s="104">
        <v>27110</v>
      </c>
      <c r="F761" s="96">
        <f t="shared" si="96"/>
        <v>3502.2118430077858</v>
      </c>
      <c r="G761" s="104">
        <f t="shared" si="97"/>
        <v>650.64</v>
      </c>
      <c r="H761" s="194">
        <f t="shared" si="98"/>
        <v>1403.6639229366315</v>
      </c>
      <c r="I761" s="104">
        <f t="shared" si="99"/>
        <v>83.057036860155719</v>
      </c>
      <c r="J761" s="96">
        <v>27</v>
      </c>
      <c r="K761" s="98">
        <f t="shared" si="103"/>
        <v>5666.5728028045733</v>
      </c>
      <c r="L761" s="213">
        <f t="shared" si="100"/>
        <v>5.3456000000000001</v>
      </c>
      <c r="M761" s="214">
        <f t="shared" si="101"/>
        <v>1.488</v>
      </c>
    </row>
    <row r="762" spans="1:13" ht="15" customHeight="1" x14ac:dyDescent="0.2">
      <c r="A762" s="192">
        <f t="shared" si="102"/>
        <v>745</v>
      </c>
      <c r="B762" s="225">
        <f t="shared" si="95"/>
        <v>139.20076327569339</v>
      </c>
      <c r="C762" s="193">
        <v>500</v>
      </c>
      <c r="D762" s="212">
        <v>40620</v>
      </c>
      <c r="E762" s="104">
        <v>27110</v>
      </c>
      <c r="F762" s="96">
        <f t="shared" si="96"/>
        <v>3501.7049370239665</v>
      </c>
      <c r="G762" s="104">
        <f t="shared" si="97"/>
        <v>650.64</v>
      </c>
      <c r="H762" s="194">
        <f t="shared" si="98"/>
        <v>1403.4925887141007</v>
      </c>
      <c r="I762" s="104">
        <f t="shared" si="99"/>
        <v>83.046898740479335</v>
      </c>
      <c r="J762" s="96">
        <v>27</v>
      </c>
      <c r="K762" s="98">
        <f t="shared" si="103"/>
        <v>5665.8844244785469</v>
      </c>
      <c r="L762" s="213">
        <f t="shared" si="100"/>
        <v>5.3520000000000003</v>
      </c>
      <c r="M762" s="214">
        <f t="shared" si="101"/>
        <v>1.49</v>
      </c>
    </row>
    <row r="763" spans="1:13" ht="15" customHeight="1" x14ac:dyDescent="0.2">
      <c r="A763" s="192">
        <f t="shared" si="102"/>
        <v>746</v>
      </c>
      <c r="B763" s="225">
        <f t="shared" si="95"/>
        <v>139.22088400305643</v>
      </c>
      <c r="C763" s="193">
        <v>500</v>
      </c>
      <c r="D763" s="212">
        <v>40620</v>
      </c>
      <c r="E763" s="104">
        <v>27110</v>
      </c>
      <c r="F763" s="96">
        <f t="shared" si="96"/>
        <v>3501.1988574163834</v>
      </c>
      <c r="G763" s="104">
        <f t="shared" si="97"/>
        <v>650.64</v>
      </c>
      <c r="H763" s="194">
        <f t="shared" si="98"/>
        <v>1403.3215338067375</v>
      </c>
      <c r="I763" s="104">
        <f t="shared" si="99"/>
        <v>83.036777148327673</v>
      </c>
      <c r="J763" s="96">
        <v>27</v>
      </c>
      <c r="K763" s="98">
        <f t="shared" si="103"/>
        <v>5665.1971683714492</v>
      </c>
      <c r="L763" s="213">
        <f t="shared" si="100"/>
        <v>5.3583999999999996</v>
      </c>
      <c r="M763" s="214">
        <f t="shared" si="101"/>
        <v>1.492</v>
      </c>
    </row>
    <row r="764" spans="1:13" ht="15" customHeight="1" x14ac:dyDescent="0.2">
      <c r="A764" s="192">
        <f t="shared" si="102"/>
        <v>747</v>
      </c>
      <c r="B764" s="225">
        <f t="shared" si="95"/>
        <v>139.24097777699228</v>
      </c>
      <c r="C764" s="193">
        <v>500</v>
      </c>
      <c r="D764" s="212">
        <v>40620</v>
      </c>
      <c r="E764" s="104">
        <v>27110</v>
      </c>
      <c r="F764" s="96">
        <f t="shared" si="96"/>
        <v>3500.693601711715</v>
      </c>
      <c r="G764" s="104">
        <f t="shared" si="97"/>
        <v>650.64</v>
      </c>
      <c r="H764" s="194">
        <f t="shared" si="98"/>
        <v>1403.1507573785595</v>
      </c>
      <c r="I764" s="104">
        <f t="shared" si="99"/>
        <v>83.026672034234309</v>
      </c>
      <c r="J764" s="96">
        <v>27</v>
      </c>
      <c r="K764" s="98">
        <f t="shared" si="103"/>
        <v>5664.5110311245089</v>
      </c>
      <c r="L764" s="213">
        <f t="shared" si="100"/>
        <v>5.3647999999999998</v>
      </c>
      <c r="M764" s="214">
        <f t="shared" si="101"/>
        <v>1.494</v>
      </c>
    </row>
    <row r="765" spans="1:13" ht="15" customHeight="1" x14ac:dyDescent="0.2">
      <c r="A765" s="192">
        <f t="shared" si="102"/>
        <v>748</v>
      </c>
      <c r="B765" s="225">
        <f t="shared" si="95"/>
        <v>139.26104466961715</v>
      </c>
      <c r="C765" s="193">
        <v>500</v>
      </c>
      <c r="D765" s="212">
        <v>40620</v>
      </c>
      <c r="E765" s="104">
        <v>27110</v>
      </c>
      <c r="F765" s="96">
        <f t="shared" si="96"/>
        <v>3500.1891674473827</v>
      </c>
      <c r="G765" s="104">
        <f t="shared" si="97"/>
        <v>650.64</v>
      </c>
      <c r="H765" s="194">
        <f t="shared" si="98"/>
        <v>1402.9802585972154</v>
      </c>
      <c r="I765" s="104">
        <f t="shared" si="99"/>
        <v>83.016583348947663</v>
      </c>
      <c r="J765" s="96">
        <v>27</v>
      </c>
      <c r="K765" s="98">
        <f t="shared" si="103"/>
        <v>5663.826009393546</v>
      </c>
      <c r="L765" s="213">
        <f t="shared" si="100"/>
        <v>5.3712</v>
      </c>
      <c r="M765" s="214">
        <f t="shared" si="101"/>
        <v>1.496</v>
      </c>
    </row>
    <row r="766" spans="1:13" ht="15" customHeight="1" x14ac:dyDescent="0.2">
      <c r="A766" s="192">
        <f t="shared" si="102"/>
        <v>749</v>
      </c>
      <c r="B766" s="225">
        <f t="shared" si="95"/>
        <v>139.28108475275829</v>
      </c>
      <c r="C766" s="193">
        <v>500</v>
      </c>
      <c r="D766" s="212">
        <v>40620</v>
      </c>
      <c r="E766" s="104">
        <v>27110</v>
      </c>
      <c r="F766" s="96">
        <f t="shared" si="96"/>
        <v>3499.6855521714824</v>
      </c>
      <c r="G766" s="104">
        <f t="shared" si="97"/>
        <v>650.64</v>
      </c>
      <c r="H766" s="194">
        <f t="shared" si="98"/>
        <v>1402.8100366339611</v>
      </c>
      <c r="I766" s="104">
        <f t="shared" si="99"/>
        <v>83.006511043429654</v>
      </c>
      <c r="J766" s="96">
        <v>27</v>
      </c>
      <c r="K766" s="98">
        <f t="shared" si="103"/>
        <v>5663.1420998488738</v>
      </c>
      <c r="L766" s="213">
        <f t="shared" si="100"/>
        <v>5.3776000000000002</v>
      </c>
      <c r="M766" s="214">
        <f t="shared" si="101"/>
        <v>1.498</v>
      </c>
    </row>
    <row r="767" spans="1:13" ht="15" customHeight="1" x14ac:dyDescent="0.2">
      <c r="A767" s="195">
        <f t="shared" si="102"/>
        <v>750</v>
      </c>
      <c r="B767" s="225">
        <f t="shared" si="95"/>
        <v>139.30109809795533</v>
      </c>
      <c r="C767" s="193">
        <v>500</v>
      </c>
      <c r="D767" s="212">
        <v>40620</v>
      </c>
      <c r="E767" s="104">
        <v>27110</v>
      </c>
      <c r="F767" s="96">
        <f t="shared" si="96"/>
        <v>3499.1827534427357</v>
      </c>
      <c r="G767" s="104">
        <f t="shared" si="97"/>
        <v>650.64</v>
      </c>
      <c r="H767" s="194">
        <f t="shared" si="98"/>
        <v>1402.6400906636447</v>
      </c>
      <c r="I767" s="104">
        <f t="shared" si="99"/>
        <v>82.996455068854729</v>
      </c>
      <c r="J767" s="96">
        <v>27</v>
      </c>
      <c r="K767" s="98">
        <f t="shared" si="103"/>
        <v>5662.4592991752352</v>
      </c>
      <c r="L767" s="213">
        <f t="shared" si="100"/>
        <v>5.3840000000000003</v>
      </c>
      <c r="M767" s="214">
        <f t="shared" si="101"/>
        <v>1.5</v>
      </c>
    </row>
    <row r="768" spans="1:13" ht="15" customHeight="1" x14ac:dyDescent="0.2">
      <c r="A768" s="192">
        <f t="shared" si="102"/>
        <v>751</v>
      </c>
      <c r="B768" s="225">
        <f t="shared" si="95"/>
        <v>139.32108477646202</v>
      </c>
      <c r="C768" s="193">
        <v>500</v>
      </c>
      <c r="D768" s="212">
        <v>40620</v>
      </c>
      <c r="E768" s="104">
        <v>27110</v>
      </c>
      <c r="F768" s="96">
        <f t="shared" si="96"/>
        <v>3498.6807688304184</v>
      </c>
      <c r="G768" s="104">
        <f t="shared" si="97"/>
        <v>650.64</v>
      </c>
      <c r="H768" s="194">
        <f t="shared" si="98"/>
        <v>1402.4704198646812</v>
      </c>
      <c r="I768" s="104">
        <f t="shared" si="99"/>
        <v>82.986415376608363</v>
      </c>
      <c r="J768" s="96">
        <v>27</v>
      </c>
      <c r="K768" s="98">
        <f t="shared" si="103"/>
        <v>5661.7776040717081</v>
      </c>
      <c r="L768" s="213">
        <f t="shared" si="100"/>
        <v>5.3903999999999996</v>
      </c>
      <c r="M768" s="214">
        <f t="shared" si="101"/>
        <v>1.502</v>
      </c>
    </row>
    <row r="769" spans="1:13" ht="15" customHeight="1" x14ac:dyDescent="0.2">
      <c r="A769" s="192">
        <f t="shared" si="102"/>
        <v>752</v>
      </c>
      <c r="B769" s="225">
        <f t="shared" si="95"/>
        <v>139.3410448592476</v>
      </c>
      <c r="C769" s="193">
        <v>500</v>
      </c>
      <c r="D769" s="212">
        <v>40620</v>
      </c>
      <c r="E769" s="104">
        <v>27110</v>
      </c>
      <c r="F769" s="96">
        <f t="shared" si="96"/>
        <v>3498.179595914306</v>
      </c>
      <c r="G769" s="104">
        <f t="shared" si="97"/>
        <v>650.64</v>
      </c>
      <c r="H769" s="194">
        <f t="shared" si="98"/>
        <v>1402.3010234190353</v>
      </c>
      <c r="I769" s="104">
        <f t="shared" si="99"/>
        <v>82.976391918286126</v>
      </c>
      <c r="J769" s="96">
        <v>27</v>
      </c>
      <c r="K769" s="98">
        <f t="shared" si="103"/>
        <v>5661.097011251627</v>
      </c>
      <c r="L769" s="213">
        <f t="shared" si="100"/>
        <v>5.3967999999999998</v>
      </c>
      <c r="M769" s="214">
        <f t="shared" si="101"/>
        <v>1.504</v>
      </c>
    </row>
    <row r="770" spans="1:13" ht="15" customHeight="1" x14ac:dyDescent="0.2">
      <c r="A770" s="192">
        <f t="shared" si="102"/>
        <v>753</v>
      </c>
      <c r="B770" s="225">
        <f t="shared" si="95"/>
        <v>139.36097841699842</v>
      </c>
      <c r="C770" s="193">
        <v>500</v>
      </c>
      <c r="D770" s="212">
        <v>40620</v>
      </c>
      <c r="E770" s="104">
        <v>27110</v>
      </c>
      <c r="F770" s="96">
        <f t="shared" si="96"/>
        <v>3497.6792322846159</v>
      </c>
      <c r="G770" s="104">
        <f t="shared" si="97"/>
        <v>650.64</v>
      </c>
      <c r="H770" s="194">
        <f t="shared" si="98"/>
        <v>1402.1319005122002</v>
      </c>
      <c r="I770" s="104">
        <f t="shared" si="99"/>
        <v>82.96638464569233</v>
      </c>
      <c r="J770" s="96">
        <v>27</v>
      </c>
      <c r="K770" s="98">
        <f t="shared" si="103"/>
        <v>5660.4175174425091</v>
      </c>
      <c r="L770" s="213">
        <f t="shared" si="100"/>
        <v>5.4032</v>
      </c>
      <c r="M770" s="214">
        <f t="shared" si="101"/>
        <v>1.506</v>
      </c>
    </row>
    <row r="771" spans="1:13" ht="15" customHeight="1" x14ac:dyDescent="0.2">
      <c r="A771" s="192">
        <f t="shared" si="102"/>
        <v>754</v>
      </c>
      <c r="B771" s="225">
        <f t="shared" si="95"/>
        <v>139.38088552011936</v>
      </c>
      <c r="C771" s="193">
        <v>500</v>
      </c>
      <c r="D771" s="212">
        <v>40620</v>
      </c>
      <c r="E771" s="104">
        <v>27110</v>
      </c>
      <c r="F771" s="96">
        <f t="shared" si="96"/>
        <v>3497.179675541945</v>
      </c>
      <c r="G771" s="104">
        <f t="shared" si="97"/>
        <v>650.64</v>
      </c>
      <c r="H771" s="194">
        <f t="shared" si="98"/>
        <v>1401.9630503331773</v>
      </c>
      <c r="I771" s="104">
        <f t="shared" si="99"/>
        <v>82.956393510838893</v>
      </c>
      <c r="J771" s="96">
        <v>27</v>
      </c>
      <c r="K771" s="98">
        <f t="shared" si="103"/>
        <v>5659.7391193859612</v>
      </c>
      <c r="L771" s="213">
        <f t="shared" si="100"/>
        <v>5.4096000000000002</v>
      </c>
      <c r="M771" s="214">
        <f t="shared" si="101"/>
        <v>1.508</v>
      </c>
    </row>
    <row r="772" spans="1:13" ht="15" customHeight="1" x14ac:dyDescent="0.2">
      <c r="A772" s="192">
        <f t="shared" si="102"/>
        <v>755</v>
      </c>
      <c r="B772" s="225">
        <f t="shared" si="95"/>
        <v>139.40076623873537</v>
      </c>
      <c r="C772" s="193">
        <v>500</v>
      </c>
      <c r="D772" s="212">
        <v>40620</v>
      </c>
      <c r="E772" s="104">
        <v>27110</v>
      </c>
      <c r="F772" s="96">
        <f t="shared" si="96"/>
        <v>3496.6809232972118</v>
      </c>
      <c r="G772" s="104">
        <f t="shared" si="97"/>
        <v>650.64</v>
      </c>
      <c r="H772" s="194">
        <f t="shared" si="98"/>
        <v>1401.7944720744576</v>
      </c>
      <c r="I772" s="104">
        <f t="shared" si="99"/>
        <v>82.946418465944248</v>
      </c>
      <c r="J772" s="96">
        <v>27</v>
      </c>
      <c r="K772" s="98">
        <f t="shared" si="103"/>
        <v>5659.061813837614</v>
      </c>
      <c r="L772" s="213">
        <f t="shared" si="100"/>
        <v>5.4160000000000004</v>
      </c>
      <c r="M772" s="214">
        <f t="shared" si="101"/>
        <v>1.51</v>
      </c>
    </row>
    <row r="773" spans="1:13" ht="15" customHeight="1" x14ac:dyDescent="0.2">
      <c r="A773" s="192">
        <f t="shared" si="102"/>
        <v>756</v>
      </c>
      <c r="B773" s="225">
        <f t="shared" si="95"/>
        <v>139.420620642693</v>
      </c>
      <c r="C773" s="193">
        <v>500</v>
      </c>
      <c r="D773" s="212">
        <v>40620</v>
      </c>
      <c r="E773" s="104">
        <v>27110</v>
      </c>
      <c r="F773" s="96">
        <f t="shared" si="96"/>
        <v>3496.1829731715989</v>
      </c>
      <c r="G773" s="104">
        <f t="shared" si="97"/>
        <v>650.64</v>
      </c>
      <c r="H773" s="194">
        <f t="shared" si="98"/>
        <v>1401.6261649320004</v>
      </c>
      <c r="I773" s="104">
        <f t="shared" si="99"/>
        <v>82.936459463431987</v>
      </c>
      <c r="J773" s="96">
        <v>27</v>
      </c>
      <c r="K773" s="98">
        <f t="shared" si="103"/>
        <v>5658.3855975670313</v>
      </c>
      <c r="L773" s="213">
        <f t="shared" si="100"/>
        <v>5.4223999999999997</v>
      </c>
      <c r="M773" s="214">
        <f t="shared" si="101"/>
        <v>1.512</v>
      </c>
    </row>
    <row r="774" spans="1:13" ht="15" customHeight="1" x14ac:dyDescent="0.2">
      <c r="A774" s="192">
        <f t="shared" si="102"/>
        <v>757</v>
      </c>
      <c r="B774" s="225">
        <f t="shared" si="95"/>
        <v>139.44044880156173</v>
      </c>
      <c r="C774" s="193">
        <v>500</v>
      </c>
      <c r="D774" s="212">
        <v>40620</v>
      </c>
      <c r="E774" s="104">
        <v>27110</v>
      </c>
      <c r="F774" s="96">
        <f t="shared" si="96"/>
        <v>3495.6858227964958</v>
      </c>
      <c r="G774" s="104">
        <f t="shared" si="97"/>
        <v>650.64</v>
      </c>
      <c r="H774" s="194">
        <f t="shared" si="98"/>
        <v>1401.4581281052156</v>
      </c>
      <c r="I774" s="104">
        <f t="shared" si="99"/>
        <v>82.926516455929928</v>
      </c>
      <c r="J774" s="96">
        <v>27</v>
      </c>
      <c r="K774" s="98">
        <f t="shared" si="103"/>
        <v>5657.7104673576423</v>
      </c>
      <c r="L774" s="213">
        <f t="shared" si="100"/>
        <v>5.4287999999999998</v>
      </c>
      <c r="M774" s="214">
        <f t="shared" si="101"/>
        <v>1.514</v>
      </c>
    </row>
    <row r="775" spans="1:13" ht="15" customHeight="1" x14ac:dyDescent="0.2">
      <c r="A775" s="192">
        <f t="shared" si="102"/>
        <v>758</v>
      </c>
      <c r="B775" s="225">
        <f t="shared" si="95"/>
        <v>139.46025078463558</v>
      </c>
      <c r="C775" s="193">
        <v>500</v>
      </c>
      <c r="D775" s="212">
        <v>40620</v>
      </c>
      <c r="E775" s="104">
        <v>27110</v>
      </c>
      <c r="F775" s="96">
        <f t="shared" si="96"/>
        <v>3495.189469813442</v>
      </c>
      <c r="G775" s="104">
        <f t="shared" si="97"/>
        <v>650.64</v>
      </c>
      <c r="H775" s="194">
        <f t="shared" si="98"/>
        <v>1401.2903607969433</v>
      </c>
      <c r="I775" s="104">
        <f t="shared" si="99"/>
        <v>82.916589396268847</v>
      </c>
      <c r="J775" s="96">
        <v>27</v>
      </c>
      <c r="K775" s="98">
        <f t="shared" si="103"/>
        <v>5657.0364200066542</v>
      </c>
      <c r="L775" s="213">
        <f t="shared" si="100"/>
        <v>5.4352</v>
      </c>
      <c r="M775" s="214">
        <f t="shared" si="101"/>
        <v>1.516</v>
      </c>
    </row>
    <row r="776" spans="1:13" ht="15" customHeight="1" x14ac:dyDescent="0.2">
      <c r="A776" s="192">
        <f t="shared" si="102"/>
        <v>759</v>
      </c>
      <c r="B776" s="225">
        <f t="shared" si="95"/>
        <v>139.48002666093447</v>
      </c>
      <c r="C776" s="193">
        <v>500</v>
      </c>
      <c r="D776" s="212">
        <v>40620</v>
      </c>
      <c r="E776" s="104">
        <v>27110</v>
      </c>
      <c r="F776" s="96">
        <f t="shared" si="96"/>
        <v>3494.6939118740656</v>
      </c>
      <c r="G776" s="104">
        <f t="shared" si="97"/>
        <v>650.64</v>
      </c>
      <c r="H776" s="194">
        <f t="shared" si="98"/>
        <v>1401.1228622134342</v>
      </c>
      <c r="I776" s="104">
        <f t="shared" si="99"/>
        <v>82.906678237481316</v>
      </c>
      <c r="J776" s="96">
        <v>27</v>
      </c>
      <c r="K776" s="98">
        <f t="shared" si="103"/>
        <v>5656.3634523249812</v>
      </c>
      <c r="L776" s="213">
        <f t="shared" si="100"/>
        <v>5.4416000000000002</v>
      </c>
      <c r="M776" s="214">
        <f t="shared" si="101"/>
        <v>1.518</v>
      </c>
    </row>
    <row r="777" spans="1:13" ht="15" customHeight="1" x14ac:dyDescent="0.2">
      <c r="A777" s="195">
        <f t="shared" si="102"/>
        <v>760</v>
      </c>
      <c r="B777" s="225">
        <f t="shared" si="95"/>
        <v>139.49977649920567</v>
      </c>
      <c r="C777" s="193">
        <v>500</v>
      </c>
      <c r="D777" s="212">
        <v>40620</v>
      </c>
      <c r="E777" s="104">
        <v>27110</v>
      </c>
      <c r="F777" s="96">
        <f t="shared" si="96"/>
        <v>3494.199146640035</v>
      </c>
      <c r="G777" s="104">
        <f t="shared" si="97"/>
        <v>650.64</v>
      </c>
      <c r="H777" s="194">
        <f t="shared" si="98"/>
        <v>1400.9556315643317</v>
      </c>
      <c r="I777" s="104">
        <f t="shared" si="99"/>
        <v>82.896782932800704</v>
      </c>
      <c r="J777" s="96">
        <v>27</v>
      </c>
      <c r="K777" s="98">
        <f t="shared" si="103"/>
        <v>5655.6915611371669</v>
      </c>
      <c r="L777" s="213">
        <f t="shared" si="100"/>
        <v>5.4480000000000004</v>
      </c>
      <c r="M777" s="214">
        <f t="shared" si="101"/>
        <v>1.52</v>
      </c>
    </row>
    <row r="778" spans="1:13" ht="15" customHeight="1" x14ac:dyDescent="0.2">
      <c r="A778" s="192">
        <f t="shared" si="102"/>
        <v>761</v>
      </c>
      <c r="B778" s="225">
        <f t="shared" si="95"/>
        <v>139.51950036792527</v>
      </c>
      <c r="C778" s="193">
        <v>500</v>
      </c>
      <c r="D778" s="212">
        <v>40620</v>
      </c>
      <c r="E778" s="104">
        <v>27110</v>
      </c>
      <c r="F778" s="96">
        <f t="shared" si="96"/>
        <v>3493.7051717829954</v>
      </c>
      <c r="G778" s="104">
        <f t="shared" si="97"/>
        <v>650.64</v>
      </c>
      <c r="H778" s="194">
        <f t="shared" si="98"/>
        <v>1400.7886680626525</v>
      </c>
      <c r="I778" s="104">
        <f t="shared" si="99"/>
        <v>82.886903435659917</v>
      </c>
      <c r="J778" s="96">
        <v>27</v>
      </c>
      <c r="K778" s="98">
        <f t="shared" si="103"/>
        <v>5655.0207432813086</v>
      </c>
      <c r="L778" s="213">
        <f t="shared" si="100"/>
        <v>5.4543999999999997</v>
      </c>
      <c r="M778" s="214">
        <f t="shared" si="101"/>
        <v>1.522</v>
      </c>
    </row>
    <row r="779" spans="1:13" ht="15" customHeight="1" x14ac:dyDescent="0.2">
      <c r="A779" s="192">
        <f t="shared" si="102"/>
        <v>762</v>
      </c>
      <c r="B779" s="225">
        <f t="shared" si="95"/>
        <v>139.53919833529972</v>
      </c>
      <c r="C779" s="193">
        <v>500</v>
      </c>
      <c r="D779" s="212">
        <v>40620</v>
      </c>
      <c r="E779" s="104">
        <v>27110</v>
      </c>
      <c r="F779" s="96">
        <f t="shared" si="96"/>
        <v>3493.2119849845135</v>
      </c>
      <c r="G779" s="104">
        <f t="shared" si="97"/>
        <v>650.64</v>
      </c>
      <c r="H779" s="194">
        <f t="shared" si="98"/>
        <v>1400.6219709247655</v>
      </c>
      <c r="I779" s="104">
        <f t="shared" si="99"/>
        <v>82.877039699690272</v>
      </c>
      <c r="J779" s="96">
        <v>27</v>
      </c>
      <c r="K779" s="98">
        <f t="shared" si="103"/>
        <v>5654.3509956089692</v>
      </c>
      <c r="L779" s="213">
        <f t="shared" si="100"/>
        <v>5.4607999999999999</v>
      </c>
      <c r="M779" s="214">
        <f t="shared" si="101"/>
        <v>1.524</v>
      </c>
    </row>
    <row r="780" spans="1:13" ht="15" customHeight="1" x14ac:dyDescent="0.2">
      <c r="A780" s="192">
        <f t="shared" si="102"/>
        <v>763</v>
      </c>
      <c r="B780" s="225">
        <f t="shared" si="95"/>
        <v>139.55887046926685</v>
      </c>
      <c r="C780" s="193">
        <v>500</v>
      </c>
      <c r="D780" s="212">
        <v>40620</v>
      </c>
      <c r="E780" s="104">
        <v>27110</v>
      </c>
      <c r="F780" s="96">
        <f t="shared" si="96"/>
        <v>3492.7195839360297</v>
      </c>
      <c r="G780" s="104">
        <f t="shared" si="97"/>
        <v>650.64</v>
      </c>
      <c r="H780" s="194">
        <f t="shared" si="98"/>
        <v>1400.4555393703779</v>
      </c>
      <c r="I780" s="104">
        <f t="shared" si="99"/>
        <v>82.867191678720587</v>
      </c>
      <c r="J780" s="96">
        <v>27</v>
      </c>
      <c r="K780" s="98">
        <f t="shared" si="103"/>
        <v>5653.682314985128</v>
      </c>
      <c r="L780" s="213">
        <f t="shared" si="100"/>
        <v>5.4672000000000001</v>
      </c>
      <c r="M780" s="214">
        <f t="shared" si="101"/>
        <v>1.526</v>
      </c>
    </row>
    <row r="781" spans="1:13" ht="15" customHeight="1" x14ac:dyDescent="0.2">
      <c r="A781" s="192">
        <f t="shared" si="102"/>
        <v>764</v>
      </c>
      <c r="B781" s="225">
        <f t="shared" si="95"/>
        <v>139.57851683749783</v>
      </c>
      <c r="C781" s="193">
        <v>500</v>
      </c>
      <c r="D781" s="212">
        <v>40620</v>
      </c>
      <c r="E781" s="104">
        <v>27110</v>
      </c>
      <c r="F781" s="96">
        <f t="shared" si="96"/>
        <v>3492.2279663387926</v>
      </c>
      <c r="G781" s="104">
        <f t="shared" si="97"/>
        <v>650.64</v>
      </c>
      <c r="H781" s="194">
        <f t="shared" si="98"/>
        <v>1400.2893726225118</v>
      </c>
      <c r="I781" s="104">
        <f t="shared" si="99"/>
        <v>82.857359326775864</v>
      </c>
      <c r="J781" s="96">
        <v>27</v>
      </c>
      <c r="K781" s="98">
        <f t="shared" si="103"/>
        <v>5653.0146982880806</v>
      </c>
      <c r="L781" s="213">
        <f t="shared" si="100"/>
        <v>5.4736000000000002</v>
      </c>
      <c r="M781" s="214">
        <f t="shared" si="101"/>
        <v>1.528</v>
      </c>
    </row>
    <row r="782" spans="1:13" ht="15" customHeight="1" x14ac:dyDescent="0.2">
      <c r="A782" s="192">
        <f t="shared" si="102"/>
        <v>765</v>
      </c>
      <c r="B782" s="225">
        <f t="shared" si="95"/>
        <v>139.59813750739804</v>
      </c>
      <c r="C782" s="193">
        <v>500</v>
      </c>
      <c r="D782" s="212">
        <v>40620</v>
      </c>
      <c r="E782" s="104">
        <v>27110</v>
      </c>
      <c r="F782" s="96">
        <f t="shared" si="96"/>
        <v>3491.7371299038141</v>
      </c>
      <c r="G782" s="104">
        <f t="shared" si="97"/>
        <v>650.64</v>
      </c>
      <c r="H782" s="194">
        <f t="shared" si="98"/>
        <v>1400.1234699074892</v>
      </c>
      <c r="I782" s="104">
        <f t="shared" si="99"/>
        <v>82.847542598076288</v>
      </c>
      <c r="J782" s="96">
        <v>27</v>
      </c>
      <c r="K782" s="98">
        <f t="shared" si="103"/>
        <v>5652.3481424093798</v>
      </c>
      <c r="L782" s="213">
        <f t="shared" si="100"/>
        <v>5.48</v>
      </c>
      <c r="M782" s="214">
        <f t="shared" si="101"/>
        <v>1.53</v>
      </c>
    </row>
    <row r="783" spans="1:13" ht="15" customHeight="1" x14ac:dyDescent="0.2">
      <c r="A783" s="192">
        <f t="shared" si="102"/>
        <v>766</v>
      </c>
      <c r="B783" s="225">
        <f t="shared" si="95"/>
        <v>139.61773254610887</v>
      </c>
      <c r="C783" s="193">
        <v>500</v>
      </c>
      <c r="D783" s="212">
        <v>40620</v>
      </c>
      <c r="E783" s="104">
        <v>27110</v>
      </c>
      <c r="F783" s="96">
        <f t="shared" si="96"/>
        <v>3491.2470723518059</v>
      </c>
      <c r="G783" s="104">
        <f t="shared" si="97"/>
        <v>650.64</v>
      </c>
      <c r="H783" s="194">
        <f t="shared" si="98"/>
        <v>1399.9578304549102</v>
      </c>
      <c r="I783" s="104">
        <f t="shared" si="99"/>
        <v>82.837741447036123</v>
      </c>
      <c r="J783" s="96">
        <v>27</v>
      </c>
      <c r="K783" s="98">
        <f t="shared" si="103"/>
        <v>5651.6826442537522</v>
      </c>
      <c r="L783" s="213">
        <f t="shared" si="100"/>
        <v>5.4863999999999997</v>
      </c>
      <c r="M783" s="214">
        <f t="shared" si="101"/>
        <v>1.532</v>
      </c>
    </row>
    <row r="784" spans="1:13" ht="15" customHeight="1" x14ac:dyDescent="0.2">
      <c r="A784" s="192">
        <f t="shared" si="102"/>
        <v>767</v>
      </c>
      <c r="B784" s="225">
        <f t="shared" si="95"/>
        <v>139.63730202050886</v>
      </c>
      <c r="C784" s="193">
        <v>500</v>
      </c>
      <c r="D784" s="212">
        <v>40620</v>
      </c>
      <c r="E784" s="104">
        <v>27110</v>
      </c>
      <c r="F784" s="96">
        <f t="shared" si="96"/>
        <v>3490.7577914131325</v>
      </c>
      <c r="G784" s="104">
        <f t="shared" si="97"/>
        <v>650.64</v>
      </c>
      <c r="H784" s="194">
        <f t="shared" si="98"/>
        <v>1399.7924534976387</v>
      </c>
      <c r="I784" s="104">
        <f t="shared" si="99"/>
        <v>82.82795582826266</v>
      </c>
      <c r="J784" s="96">
        <v>27</v>
      </c>
      <c r="K784" s="98">
        <f t="shared" si="103"/>
        <v>5651.018200739034</v>
      </c>
      <c r="L784" s="213">
        <f t="shared" si="100"/>
        <v>5.4927999999999999</v>
      </c>
      <c r="M784" s="214">
        <f t="shared" si="101"/>
        <v>1.534</v>
      </c>
    </row>
    <row r="785" spans="1:13" ht="15" customHeight="1" x14ac:dyDescent="0.2">
      <c r="A785" s="192">
        <f t="shared" si="102"/>
        <v>768</v>
      </c>
      <c r="B785" s="225">
        <f t="shared" si="95"/>
        <v>139.6568459972151</v>
      </c>
      <c r="C785" s="193">
        <v>500</v>
      </c>
      <c r="D785" s="212">
        <v>40620</v>
      </c>
      <c r="E785" s="104">
        <v>27110</v>
      </c>
      <c r="F785" s="96">
        <f t="shared" si="96"/>
        <v>3490.2692848277557</v>
      </c>
      <c r="G785" s="104">
        <f t="shared" si="97"/>
        <v>650.64</v>
      </c>
      <c r="H785" s="194">
        <f t="shared" si="98"/>
        <v>1399.6273382717814</v>
      </c>
      <c r="I785" s="104">
        <f t="shared" si="99"/>
        <v>82.818185696555119</v>
      </c>
      <c r="J785" s="96">
        <v>27</v>
      </c>
      <c r="K785" s="98">
        <f t="shared" si="103"/>
        <v>5650.3548087960917</v>
      </c>
      <c r="L785" s="213">
        <f t="shared" si="100"/>
        <v>5.4992000000000001</v>
      </c>
      <c r="M785" s="214">
        <f t="shared" si="101"/>
        <v>1.536</v>
      </c>
    </row>
    <row r="786" spans="1:13" ht="15" customHeight="1" x14ac:dyDescent="0.2">
      <c r="A786" s="192">
        <f t="shared" si="102"/>
        <v>769</v>
      </c>
      <c r="B786" s="225">
        <f t="shared" si="95"/>
        <v>139.67636454258468</v>
      </c>
      <c r="C786" s="193">
        <v>500</v>
      </c>
      <c r="D786" s="212">
        <v>40620</v>
      </c>
      <c r="E786" s="104">
        <v>27110</v>
      </c>
      <c r="F786" s="96">
        <f t="shared" si="96"/>
        <v>3489.781550345182</v>
      </c>
      <c r="G786" s="104">
        <f t="shared" si="97"/>
        <v>650.64</v>
      </c>
      <c r="H786" s="194">
        <f t="shared" si="98"/>
        <v>1399.4624840166714</v>
      </c>
      <c r="I786" s="104">
        <f t="shared" si="99"/>
        <v>82.808431006903646</v>
      </c>
      <c r="J786" s="96">
        <v>27</v>
      </c>
      <c r="K786" s="98">
        <f t="shared" si="103"/>
        <v>5649.6924653687574</v>
      </c>
      <c r="L786" s="213">
        <f t="shared" si="100"/>
        <v>5.5056000000000003</v>
      </c>
      <c r="M786" s="214">
        <f t="shared" si="101"/>
        <v>1.538</v>
      </c>
    </row>
    <row r="787" spans="1:13" ht="15" customHeight="1" x14ac:dyDescent="0.2">
      <c r="A787" s="195">
        <f t="shared" si="102"/>
        <v>770</v>
      </c>
      <c r="B787" s="225">
        <f t="shared" ref="B787:B850" si="104">15*LN(A787)+40</f>
        <v>139.69585772271594</v>
      </c>
      <c r="C787" s="193">
        <v>500</v>
      </c>
      <c r="D787" s="212">
        <v>40620</v>
      </c>
      <c r="E787" s="104">
        <v>27110</v>
      </c>
      <c r="F787" s="96">
        <f t="shared" ref="F787:F850" si="105">12*(1/B787*D787)</f>
        <v>3489.2945857244085</v>
      </c>
      <c r="G787" s="104">
        <f t="shared" ref="G787:G850" si="106">12*(1/C787*E787)</f>
        <v>650.64</v>
      </c>
      <c r="H787" s="194">
        <f t="shared" ref="H787:H850" si="107">SUM(F787:G787)*33.8%</f>
        <v>1399.29788997485</v>
      </c>
      <c r="I787" s="104">
        <f t="shared" ref="I787:I850" si="108">SUM(F787:G787)*2%</f>
        <v>82.798691714488186</v>
      </c>
      <c r="J787" s="96">
        <v>27</v>
      </c>
      <c r="K787" s="98">
        <f t="shared" si="103"/>
        <v>5649.0311674137465</v>
      </c>
      <c r="L787" s="213">
        <f t="shared" ref="L787:L850" si="109">ROUND(A787/B787,4)</f>
        <v>5.5119999999999996</v>
      </c>
      <c r="M787" s="214">
        <f t="shared" ref="M787:M850" si="110">ROUND(A787/C787,4)</f>
        <v>1.54</v>
      </c>
    </row>
    <row r="788" spans="1:13" ht="15" customHeight="1" x14ac:dyDescent="0.2">
      <c r="A788" s="192">
        <f t="shared" si="102"/>
        <v>771</v>
      </c>
      <c r="B788" s="225">
        <f t="shared" si="104"/>
        <v>139.71532560344994</v>
      </c>
      <c r="C788" s="193">
        <v>500</v>
      </c>
      <c r="D788" s="212">
        <v>40620</v>
      </c>
      <c r="E788" s="104">
        <v>27110</v>
      </c>
      <c r="F788" s="96">
        <f t="shared" si="105"/>
        <v>3488.808388733868</v>
      </c>
      <c r="G788" s="104">
        <f t="shared" si="106"/>
        <v>650.64</v>
      </c>
      <c r="H788" s="194">
        <f t="shared" si="107"/>
        <v>1399.1335553920474</v>
      </c>
      <c r="I788" s="104">
        <f t="shared" si="108"/>
        <v>82.788967774677374</v>
      </c>
      <c r="J788" s="96">
        <v>27</v>
      </c>
      <c r="K788" s="98">
        <f t="shared" si="103"/>
        <v>5648.3709119005925</v>
      </c>
      <c r="L788" s="213">
        <f t="shared" si="109"/>
        <v>5.5183999999999997</v>
      </c>
      <c r="M788" s="214">
        <f t="shared" si="110"/>
        <v>1.542</v>
      </c>
    </row>
    <row r="789" spans="1:13" ht="15" customHeight="1" x14ac:dyDescent="0.2">
      <c r="A789" s="192">
        <f t="shared" si="102"/>
        <v>772</v>
      </c>
      <c r="B789" s="225">
        <f t="shared" si="104"/>
        <v>139.73476825037164</v>
      </c>
      <c r="C789" s="193">
        <v>500</v>
      </c>
      <c r="D789" s="212">
        <v>40620</v>
      </c>
      <c r="E789" s="104">
        <v>27110</v>
      </c>
      <c r="F789" s="96">
        <f t="shared" si="105"/>
        <v>3488.3229571513857</v>
      </c>
      <c r="G789" s="104">
        <f t="shared" si="106"/>
        <v>650.64</v>
      </c>
      <c r="H789" s="194">
        <f t="shared" si="107"/>
        <v>1398.9694795171683</v>
      </c>
      <c r="I789" s="104">
        <f t="shared" si="108"/>
        <v>82.779259143027716</v>
      </c>
      <c r="J789" s="96">
        <v>27</v>
      </c>
      <c r="K789" s="98">
        <f t="shared" si="103"/>
        <v>5647.7116958115821</v>
      </c>
      <c r="L789" s="213">
        <f t="shared" si="109"/>
        <v>5.5247999999999999</v>
      </c>
      <c r="M789" s="214">
        <f t="shared" si="110"/>
        <v>1.544</v>
      </c>
    </row>
    <row r="790" spans="1:13" ht="15" customHeight="1" x14ac:dyDescent="0.2">
      <c r="A790" s="192">
        <f t="shared" si="102"/>
        <v>773</v>
      </c>
      <c r="B790" s="225">
        <f t="shared" si="104"/>
        <v>139.75418572881134</v>
      </c>
      <c r="C790" s="193">
        <v>500</v>
      </c>
      <c r="D790" s="212">
        <v>40620</v>
      </c>
      <c r="E790" s="104">
        <v>27110</v>
      </c>
      <c r="F790" s="96">
        <f t="shared" si="105"/>
        <v>3487.8382887641174</v>
      </c>
      <c r="G790" s="104">
        <f t="shared" si="106"/>
        <v>650.64</v>
      </c>
      <c r="H790" s="194">
        <f t="shared" si="107"/>
        <v>1398.8056616022716</v>
      </c>
      <c r="I790" s="104">
        <f t="shared" si="108"/>
        <v>82.769565775282359</v>
      </c>
      <c r="J790" s="96">
        <v>27</v>
      </c>
      <c r="K790" s="98">
        <f t="shared" si="103"/>
        <v>5647.053516141671</v>
      </c>
      <c r="L790" s="213">
        <f t="shared" si="109"/>
        <v>5.5311000000000003</v>
      </c>
      <c r="M790" s="214">
        <f t="shared" si="110"/>
        <v>1.546</v>
      </c>
    </row>
    <row r="791" spans="1:13" ht="15" customHeight="1" x14ac:dyDescent="0.2">
      <c r="A791" s="192">
        <f t="shared" ref="A791:A854" si="111">1+A790</f>
        <v>774</v>
      </c>
      <c r="B791" s="225">
        <f t="shared" si="104"/>
        <v>139.77357810384592</v>
      </c>
      <c r="C791" s="193">
        <v>500</v>
      </c>
      <c r="D791" s="212">
        <v>40620</v>
      </c>
      <c r="E791" s="104">
        <v>27110</v>
      </c>
      <c r="F791" s="96">
        <f t="shared" si="105"/>
        <v>3487.3543813685055</v>
      </c>
      <c r="G791" s="104">
        <f t="shared" si="106"/>
        <v>650.64</v>
      </c>
      <c r="H791" s="194">
        <f t="shared" si="107"/>
        <v>1398.6421009025548</v>
      </c>
      <c r="I791" s="104">
        <f t="shared" si="108"/>
        <v>82.759887627370119</v>
      </c>
      <c r="J791" s="96">
        <v>27</v>
      </c>
      <c r="K791" s="98">
        <f t="shared" si="103"/>
        <v>5646.3963698984307</v>
      </c>
      <c r="L791" s="213">
        <f t="shared" si="109"/>
        <v>5.5374999999999996</v>
      </c>
      <c r="M791" s="214">
        <f t="shared" si="110"/>
        <v>1.548</v>
      </c>
    </row>
    <row r="792" spans="1:13" ht="15" customHeight="1" x14ac:dyDescent="0.2">
      <c r="A792" s="192">
        <f t="shared" si="111"/>
        <v>775</v>
      </c>
      <c r="B792" s="225">
        <f t="shared" si="104"/>
        <v>139.79294544030023</v>
      </c>
      <c r="C792" s="193">
        <v>500</v>
      </c>
      <c r="D792" s="212">
        <v>40620</v>
      </c>
      <c r="E792" s="104">
        <v>27110</v>
      </c>
      <c r="F792" s="96">
        <f t="shared" si="105"/>
        <v>3486.8712327702219</v>
      </c>
      <c r="G792" s="104">
        <f t="shared" si="106"/>
        <v>650.64</v>
      </c>
      <c r="H792" s="194">
        <f t="shared" si="107"/>
        <v>1398.4787966763349</v>
      </c>
      <c r="I792" s="104">
        <f t="shared" si="108"/>
        <v>82.750224655404438</v>
      </c>
      <c r="J792" s="96">
        <v>27</v>
      </c>
      <c r="K792" s="98">
        <f t="shared" si="103"/>
        <v>5645.740254101961</v>
      </c>
      <c r="L792" s="213">
        <f t="shared" si="109"/>
        <v>5.5438999999999998</v>
      </c>
      <c r="M792" s="214">
        <f t="shared" si="110"/>
        <v>1.55</v>
      </c>
    </row>
    <row r="793" spans="1:13" ht="15" customHeight="1" x14ac:dyDescent="0.2">
      <c r="A793" s="192">
        <f t="shared" si="111"/>
        <v>776</v>
      </c>
      <c r="B793" s="225">
        <f t="shared" si="104"/>
        <v>139.8122878027483</v>
      </c>
      <c r="C793" s="193">
        <v>500</v>
      </c>
      <c r="D793" s="212">
        <v>40620</v>
      </c>
      <c r="E793" s="104">
        <v>27110</v>
      </c>
      <c r="F793" s="96">
        <f t="shared" si="105"/>
        <v>3486.3888407841246</v>
      </c>
      <c r="G793" s="104">
        <f t="shared" si="106"/>
        <v>650.64</v>
      </c>
      <c r="H793" s="194">
        <f t="shared" si="107"/>
        <v>1398.315748185034</v>
      </c>
      <c r="I793" s="104">
        <f t="shared" si="108"/>
        <v>82.740576815682488</v>
      </c>
      <c r="J793" s="96">
        <v>27</v>
      </c>
      <c r="K793" s="98">
        <f t="shared" si="103"/>
        <v>5645.0851657848407</v>
      </c>
      <c r="L793" s="213">
        <f t="shared" si="109"/>
        <v>5.5503</v>
      </c>
      <c r="M793" s="214">
        <f t="shared" si="110"/>
        <v>1.552</v>
      </c>
    </row>
    <row r="794" spans="1:13" ht="15" customHeight="1" x14ac:dyDescent="0.2">
      <c r="A794" s="192">
        <f t="shared" si="111"/>
        <v>777</v>
      </c>
      <c r="B794" s="225">
        <f t="shared" si="104"/>
        <v>139.83160525551472</v>
      </c>
      <c r="C794" s="193">
        <v>500</v>
      </c>
      <c r="D794" s="212">
        <v>40620</v>
      </c>
      <c r="E794" s="104">
        <v>27110</v>
      </c>
      <c r="F794" s="96">
        <f t="shared" si="105"/>
        <v>3485.9072032342001</v>
      </c>
      <c r="G794" s="104">
        <f t="shared" si="106"/>
        <v>650.64</v>
      </c>
      <c r="H794" s="194">
        <f t="shared" si="107"/>
        <v>1398.1529546931597</v>
      </c>
      <c r="I794" s="104">
        <f t="shared" si="108"/>
        <v>82.73094406468401</v>
      </c>
      <c r="J794" s="96">
        <v>27</v>
      </c>
      <c r="K794" s="98">
        <f t="shared" si="103"/>
        <v>5644.4311019920442</v>
      </c>
      <c r="L794" s="213">
        <f t="shared" si="109"/>
        <v>5.5567000000000002</v>
      </c>
      <c r="M794" s="214">
        <f t="shared" si="110"/>
        <v>1.554</v>
      </c>
    </row>
    <row r="795" spans="1:13" ht="15" customHeight="1" x14ac:dyDescent="0.2">
      <c r="A795" s="192">
        <f t="shared" si="111"/>
        <v>778</v>
      </c>
      <c r="B795" s="225">
        <f t="shared" si="104"/>
        <v>139.85089786267588</v>
      </c>
      <c r="C795" s="193">
        <v>500</v>
      </c>
      <c r="D795" s="212">
        <v>40620</v>
      </c>
      <c r="E795" s="104">
        <v>27110</v>
      </c>
      <c r="F795" s="96">
        <f t="shared" si="105"/>
        <v>3485.4263179535183</v>
      </c>
      <c r="G795" s="104">
        <f t="shared" si="106"/>
        <v>650.64</v>
      </c>
      <c r="H795" s="194">
        <f t="shared" si="107"/>
        <v>1397.9904154682893</v>
      </c>
      <c r="I795" s="104">
        <f t="shared" si="108"/>
        <v>82.721326359070375</v>
      </c>
      <c r="J795" s="96">
        <v>27</v>
      </c>
      <c r="K795" s="98">
        <f t="shared" si="103"/>
        <v>5643.7780597808778</v>
      </c>
      <c r="L795" s="213">
        <f t="shared" si="109"/>
        <v>5.5631000000000004</v>
      </c>
      <c r="M795" s="214">
        <f t="shared" si="110"/>
        <v>1.556</v>
      </c>
    </row>
    <row r="796" spans="1:13" ht="15" customHeight="1" x14ac:dyDescent="0.2">
      <c r="A796" s="192">
        <f t="shared" si="111"/>
        <v>779</v>
      </c>
      <c r="B796" s="225">
        <f t="shared" si="104"/>
        <v>139.87016568806121</v>
      </c>
      <c r="C796" s="193">
        <v>500</v>
      </c>
      <c r="D796" s="212">
        <v>40620</v>
      </c>
      <c r="E796" s="104">
        <v>27110</v>
      </c>
      <c r="F796" s="96">
        <f t="shared" si="105"/>
        <v>3484.9461827841824</v>
      </c>
      <c r="G796" s="104">
        <f t="shared" si="106"/>
        <v>650.64</v>
      </c>
      <c r="H796" s="194">
        <f t="shared" si="107"/>
        <v>1397.8281297810536</v>
      </c>
      <c r="I796" s="104">
        <f t="shared" si="108"/>
        <v>82.711723655683656</v>
      </c>
      <c r="J796" s="96">
        <v>27</v>
      </c>
      <c r="K796" s="98">
        <f t="shared" si="103"/>
        <v>5643.1260362209196</v>
      </c>
      <c r="L796" s="213">
        <f t="shared" si="109"/>
        <v>5.5694999999999997</v>
      </c>
      <c r="M796" s="214">
        <f t="shared" si="110"/>
        <v>1.5580000000000001</v>
      </c>
    </row>
    <row r="797" spans="1:13" ht="15" customHeight="1" x14ac:dyDescent="0.2">
      <c r="A797" s="195">
        <f t="shared" si="111"/>
        <v>780</v>
      </c>
      <c r="B797" s="225">
        <f t="shared" si="104"/>
        <v>139.88940879525455</v>
      </c>
      <c r="C797" s="193">
        <v>500</v>
      </c>
      <c r="D797" s="212">
        <v>40620</v>
      </c>
      <c r="E797" s="104">
        <v>27110</v>
      </c>
      <c r="F797" s="96">
        <f t="shared" si="105"/>
        <v>3484.4667955772738</v>
      </c>
      <c r="G797" s="104">
        <f t="shared" si="106"/>
        <v>650.64</v>
      </c>
      <c r="H797" s="194">
        <f t="shared" si="107"/>
        <v>1397.6660969051186</v>
      </c>
      <c r="I797" s="104">
        <f t="shared" si="108"/>
        <v>82.702135911545483</v>
      </c>
      <c r="J797" s="96">
        <v>27</v>
      </c>
      <c r="K797" s="98">
        <f t="shared" si="103"/>
        <v>5642.4750283939384</v>
      </c>
      <c r="L797" s="213">
        <f t="shared" si="109"/>
        <v>5.5758000000000001</v>
      </c>
      <c r="M797" s="214">
        <f t="shared" si="110"/>
        <v>1.56</v>
      </c>
    </row>
    <row r="798" spans="1:13" ht="15" customHeight="1" x14ac:dyDescent="0.2">
      <c r="A798" s="192">
        <f t="shared" si="111"/>
        <v>781</v>
      </c>
      <c r="B798" s="225">
        <f t="shared" si="104"/>
        <v>139.90862724759529</v>
      </c>
      <c r="C798" s="193">
        <v>500</v>
      </c>
      <c r="D798" s="212">
        <v>40620</v>
      </c>
      <c r="E798" s="104">
        <v>27110</v>
      </c>
      <c r="F798" s="96">
        <f t="shared" si="105"/>
        <v>3483.9881541928144</v>
      </c>
      <c r="G798" s="104">
        <f t="shared" si="106"/>
        <v>650.64</v>
      </c>
      <c r="H798" s="194">
        <f t="shared" si="107"/>
        <v>1397.5043161171711</v>
      </c>
      <c r="I798" s="104">
        <f t="shared" si="108"/>
        <v>82.692563083856299</v>
      </c>
      <c r="J798" s="96">
        <v>27</v>
      </c>
      <c r="K798" s="98">
        <f t="shared" si="103"/>
        <v>5641.8250333938413</v>
      </c>
      <c r="L798" s="213">
        <f t="shared" si="109"/>
        <v>5.5822000000000003</v>
      </c>
      <c r="M798" s="214">
        <f t="shared" si="110"/>
        <v>1.5620000000000001</v>
      </c>
    </row>
    <row r="799" spans="1:13" ht="15" customHeight="1" x14ac:dyDescent="0.2">
      <c r="A799" s="192">
        <f t="shared" si="111"/>
        <v>782</v>
      </c>
      <c r="B799" s="225">
        <f t="shared" si="104"/>
        <v>139.92782110817967</v>
      </c>
      <c r="C799" s="193">
        <v>500</v>
      </c>
      <c r="D799" s="212">
        <v>40620</v>
      </c>
      <c r="E799" s="104">
        <v>27110</v>
      </c>
      <c r="F799" s="96">
        <f t="shared" si="105"/>
        <v>3483.5102564997064</v>
      </c>
      <c r="G799" s="104">
        <f t="shared" si="106"/>
        <v>650.64</v>
      </c>
      <c r="H799" s="194">
        <f t="shared" si="107"/>
        <v>1397.3427866969007</v>
      </c>
      <c r="I799" s="104">
        <f t="shared" si="108"/>
        <v>82.683005129994129</v>
      </c>
      <c r="J799" s="96">
        <v>27</v>
      </c>
      <c r="K799" s="98">
        <f t="shared" si="103"/>
        <v>5641.1760483266007</v>
      </c>
      <c r="L799" s="213">
        <f t="shared" si="109"/>
        <v>5.5885999999999996</v>
      </c>
      <c r="M799" s="214">
        <f t="shared" si="110"/>
        <v>1.5640000000000001</v>
      </c>
    </row>
    <row r="800" spans="1:13" ht="15" customHeight="1" x14ac:dyDescent="0.2">
      <c r="A800" s="192">
        <f t="shared" si="111"/>
        <v>783</v>
      </c>
      <c r="B800" s="225">
        <f t="shared" si="104"/>
        <v>139.94699043986205</v>
      </c>
      <c r="C800" s="193">
        <v>500</v>
      </c>
      <c r="D800" s="212">
        <v>40620</v>
      </c>
      <c r="E800" s="104">
        <v>27110</v>
      </c>
      <c r="F800" s="96">
        <f t="shared" si="105"/>
        <v>3483.0331003756914</v>
      </c>
      <c r="G800" s="104">
        <f t="shared" si="106"/>
        <v>650.64</v>
      </c>
      <c r="H800" s="194">
        <f t="shared" si="107"/>
        <v>1397.1815079269836</v>
      </c>
      <c r="I800" s="104">
        <f t="shared" si="108"/>
        <v>82.673462007513834</v>
      </c>
      <c r="J800" s="96">
        <v>27</v>
      </c>
      <c r="K800" s="98">
        <f t="shared" si="103"/>
        <v>5640.5280703101889</v>
      </c>
      <c r="L800" s="213">
        <f t="shared" si="109"/>
        <v>5.5949999999999998</v>
      </c>
      <c r="M800" s="214">
        <f t="shared" si="110"/>
        <v>1.5660000000000001</v>
      </c>
    </row>
    <row r="801" spans="1:13" ht="15" customHeight="1" x14ac:dyDescent="0.2">
      <c r="A801" s="192">
        <f t="shared" si="111"/>
        <v>784</v>
      </c>
      <c r="B801" s="225">
        <f t="shared" si="104"/>
        <v>139.9661353052561</v>
      </c>
      <c r="C801" s="193">
        <v>500</v>
      </c>
      <c r="D801" s="212">
        <v>40620</v>
      </c>
      <c r="E801" s="104">
        <v>27110</v>
      </c>
      <c r="F801" s="96">
        <f t="shared" si="105"/>
        <v>3482.5566837073002</v>
      </c>
      <c r="G801" s="104">
        <f t="shared" si="106"/>
        <v>650.64</v>
      </c>
      <c r="H801" s="194">
        <f t="shared" si="107"/>
        <v>1397.0204790930675</v>
      </c>
      <c r="I801" s="104">
        <f t="shared" si="108"/>
        <v>82.663933674146008</v>
      </c>
      <c r="J801" s="96">
        <v>27</v>
      </c>
      <c r="K801" s="98">
        <f t="shared" si="103"/>
        <v>5639.8810964745144</v>
      </c>
      <c r="L801" s="213">
        <f t="shared" si="109"/>
        <v>5.6013999999999999</v>
      </c>
      <c r="M801" s="214">
        <f t="shared" si="110"/>
        <v>1.5680000000000001</v>
      </c>
    </row>
    <row r="802" spans="1:13" ht="15" customHeight="1" x14ac:dyDescent="0.2">
      <c r="A802" s="192">
        <f t="shared" si="111"/>
        <v>785</v>
      </c>
      <c r="B802" s="225">
        <f t="shared" si="104"/>
        <v>139.98525576673612</v>
      </c>
      <c r="C802" s="193">
        <v>500</v>
      </c>
      <c r="D802" s="212">
        <v>40620</v>
      </c>
      <c r="E802" s="104">
        <v>27110</v>
      </c>
      <c r="F802" s="96">
        <f t="shared" si="105"/>
        <v>3482.0810043898032</v>
      </c>
      <c r="G802" s="104">
        <f t="shared" si="106"/>
        <v>650.64</v>
      </c>
      <c r="H802" s="194">
        <f t="shared" si="107"/>
        <v>1396.8596994837533</v>
      </c>
      <c r="I802" s="104">
        <f t="shared" si="108"/>
        <v>82.654420087796069</v>
      </c>
      <c r="J802" s="96">
        <v>27</v>
      </c>
      <c r="K802" s="98">
        <f t="shared" si="103"/>
        <v>5639.2351239613527</v>
      </c>
      <c r="L802" s="213">
        <f t="shared" si="109"/>
        <v>5.6077000000000004</v>
      </c>
      <c r="M802" s="214">
        <f t="shared" si="110"/>
        <v>1.57</v>
      </c>
    </row>
    <row r="803" spans="1:13" ht="15" customHeight="1" x14ac:dyDescent="0.2">
      <c r="A803" s="192">
        <f t="shared" si="111"/>
        <v>786</v>
      </c>
      <c r="B803" s="225">
        <f t="shared" si="104"/>
        <v>140.00435188643809</v>
      </c>
      <c r="C803" s="193">
        <v>500</v>
      </c>
      <c r="D803" s="212">
        <v>40620</v>
      </c>
      <c r="E803" s="104">
        <v>27110</v>
      </c>
      <c r="F803" s="96">
        <f t="shared" si="105"/>
        <v>3481.6060603271667</v>
      </c>
      <c r="G803" s="104">
        <f t="shared" si="106"/>
        <v>650.64</v>
      </c>
      <c r="H803" s="194">
        <f t="shared" si="107"/>
        <v>1396.6991683905821</v>
      </c>
      <c r="I803" s="104">
        <f t="shared" si="108"/>
        <v>82.64492120654333</v>
      </c>
      <c r="J803" s="96">
        <v>27</v>
      </c>
      <c r="K803" s="98">
        <f t="shared" si="103"/>
        <v>5638.5901499242918</v>
      </c>
      <c r="L803" s="213">
        <f t="shared" si="109"/>
        <v>5.6140999999999996</v>
      </c>
      <c r="M803" s="214">
        <f t="shared" si="110"/>
        <v>1.5720000000000001</v>
      </c>
    </row>
    <row r="804" spans="1:13" ht="15" customHeight="1" x14ac:dyDescent="0.2">
      <c r="A804" s="192">
        <f t="shared" si="111"/>
        <v>787</v>
      </c>
      <c r="B804" s="225">
        <f t="shared" si="104"/>
        <v>140.02342372626106</v>
      </c>
      <c r="C804" s="193">
        <v>500</v>
      </c>
      <c r="D804" s="212">
        <v>40620</v>
      </c>
      <c r="E804" s="104">
        <v>27110</v>
      </c>
      <c r="F804" s="96">
        <f t="shared" si="105"/>
        <v>3481.1318494320017</v>
      </c>
      <c r="G804" s="104">
        <f t="shared" si="106"/>
        <v>650.64</v>
      </c>
      <c r="H804" s="194">
        <f t="shared" si="107"/>
        <v>1396.5388851080163</v>
      </c>
      <c r="I804" s="104">
        <f t="shared" si="108"/>
        <v>82.635436988640038</v>
      </c>
      <c r="J804" s="96">
        <v>27</v>
      </c>
      <c r="K804" s="98">
        <f t="shared" si="103"/>
        <v>5637.9461715286579</v>
      </c>
      <c r="L804" s="213">
        <f t="shared" si="109"/>
        <v>5.6204999999999998</v>
      </c>
      <c r="M804" s="214">
        <f t="shared" si="110"/>
        <v>1.5740000000000001</v>
      </c>
    </row>
    <row r="805" spans="1:13" ht="15" customHeight="1" x14ac:dyDescent="0.2">
      <c r="A805" s="192">
        <f t="shared" si="111"/>
        <v>788</v>
      </c>
      <c r="B805" s="225">
        <f t="shared" si="104"/>
        <v>140.04247134786817</v>
      </c>
      <c r="C805" s="193">
        <v>500</v>
      </c>
      <c r="D805" s="212">
        <v>40620</v>
      </c>
      <c r="E805" s="104">
        <v>27110</v>
      </c>
      <c r="F805" s="96">
        <f t="shared" si="105"/>
        <v>3480.6583696255238</v>
      </c>
      <c r="G805" s="104">
        <f t="shared" si="106"/>
        <v>650.64</v>
      </c>
      <c r="H805" s="194">
        <f t="shared" si="107"/>
        <v>1396.378848933427</v>
      </c>
      <c r="I805" s="104">
        <f t="shared" si="108"/>
        <v>82.625967392510489</v>
      </c>
      <c r="J805" s="96">
        <v>27</v>
      </c>
      <c r="K805" s="98">
        <f t="shared" ref="K805:K868" si="112">SUM(F805:J805)</f>
        <v>5637.3031859514613</v>
      </c>
      <c r="L805" s="213">
        <f t="shared" si="109"/>
        <v>5.6269</v>
      </c>
      <c r="M805" s="214">
        <f t="shared" si="110"/>
        <v>1.5760000000000001</v>
      </c>
    </row>
    <row r="806" spans="1:13" ht="15" customHeight="1" x14ac:dyDescent="0.2">
      <c r="A806" s="192">
        <f t="shared" si="111"/>
        <v>789</v>
      </c>
      <c r="B806" s="225">
        <f t="shared" si="104"/>
        <v>140.06149481268812</v>
      </c>
      <c r="C806" s="193">
        <v>500</v>
      </c>
      <c r="D806" s="212">
        <v>40620</v>
      </c>
      <c r="E806" s="104">
        <v>27110</v>
      </c>
      <c r="F806" s="96">
        <f t="shared" si="105"/>
        <v>3480.1856188374977</v>
      </c>
      <c r="G806" s="104">
        <f t="shared" si="106"/>
        <v>650.64</v>
      </c>
      <c r="H806" s="194">
        <f t="shared" si="107"/>
        <v>1396.2190591670742</v>
      </c>
      <c r="I806" s="104">
        <f t="shared" si="108"/>
        <v>82.616512376749967</v>
      </c>
      <c r="J806" s="96">
        <v>27</v>
      </c>
      <c r="K806" s="98">
        <f t="shared" si="112"/>
        <v>5636.6611903813218</v>
      </c>
      <c r="L806" s="213">
        <f t="shared" si="109"/>
        <v>5.6332000000000004</v>
      </c>
      <c r="M806" s="214">
        <f t="shared" si="110"/>
        <v>1.5780000000000001</v>
      </c>
    </row>
    <row r="807" spans="1:13" ht="15" customHeight="1" x14ac:dyDescent="0.2">
      <c r="A807" s="195">
        <f t="shared" si="111"/>
        <v>790</v>
      </c>
      <c r="B807" s="225">
        <f t="shared" si="104"/>
        <v>140.08049418191601</v>
      </c>
      <c r="C807" s="193">
        <v>500</v>
      </c>
      <c r="D807" s="212">
        <v>40620</v>
      </c>
      <c r="E807" s="104">
        <v>27110</v>
      </c>
      <c r="F807" s="96">
        <f t="shared" si="105"/>
        <v>3479.7135950061993</v>
      </c>
      <c r="G807" s="104">
        <f t="shared" si="106"/>
        <v>650.64</v>
      </c>
      <c r="H807" s="194">
        <f t="shared" si="107"/>
        <v>1396.0595151120954</v>
      </c>
      <c r="I807" s="104">
        <f t="shared" si="108"/>
        <v>82.607071900123998</v>
      </c>
      <c r="J807" s="96">
        <v>27</v>
      </c>
      <c r="K807" s="98">
        <f t="shared" si="112"/>
        <v>5636.0201820184184</v>
      </c>
      <c r="L807" s="213">
        <f t="shared" si="109"/>
        <v>5.6395999999999997</v>
      </c>
      <c r="M807" s="214">
        <f t="shared" si="110"/>
        <v>1.58</v>
      </c>
    </row>
    <row r="808" spans="1:13" ht="15" customHeight="1" x14ac:dyDescent="0.2">
      <c r="A808" s="192">
        <f t="shared" si="111"/>
        <v>791</v>
      </c>
      <c r="B808" s="225">
        <f t="shared" si="104"/>
        <v>140.09946951651483</v>
      </c>
      <c r="C808" s="193">
        <v>500</v>
      </c>
      <c r="D808" s="212">
        <v>40620</v>
      </c>
      <c r="E808" s="104">
        <v>27110</v>
      </c>
      <c r="F808" s="96">
        <f t="shared" si="105"/>
        <v>3479.2422960783651</v>
      </c>
      <c r="G808" s="104">
        <f t="shared" si="106"/>
        <v>650.64</v>
      </c>
      <c r="H808" s="194">
        <f t="shared" si="107"/>
        <v>1395.9002160744874</v>
      </c>
      <c r="I808" s="104">
        <f t="shared" si="108"/>
        <v>82.597645921567306</v>
      </c>
      <c r="J808" s="96">
        <v>27</v>
      </c>
      <c r="K808" s="98">
        <f t="shared" si="112"/>
        <v>5635.3801580744203</v>
      </c>
      <c r="L808" s="213">
        <f t="shared" si="109"/>
        <v>5.6459999999999999</v>
      </c>
      <c r="M808" s="214">
        <f t="shared" si="110"/>
        <v>1.5820000000000001</v>
      </c>
    </row>
    <row r="809" spans="1:13" ht="15" customHeight="1" x14ac:dyDescent="0.2">
      <c r="A809" s="192">
        <f t="shared" si="111"/>
        <v>792</v>
      </c>
      <c r="B809" s="225">
        <f t="shared" si="104"/>
        <v>140.11842087721641</v>
      </c>
      <c r="C809" s="193">
        <v>500</v>
      </c>
      <c r="D809" s="212">
        <v>40620</v>
      </c>
      <c r="E809" s="104">
        <v>27110</v>
      </c>
      <c r="F809" s="96">
        <f t="shared" si="105"/>
        <v>3478.7717200091492</v>
      </c>
      <c r="G809" s="104">
        <f t="shared" si="106"/>
        <v>650.64</v>
      </c>
      <c r="H809" s="194">
        <f t="shared" si="107"/>
        <v>1395.7411613630925</v>
      </c>
      <c r="I809" s="104">
        <f t="shared" si="108"/>
        <v>82.588234400182998</v>
      </c>
      <c r="J809" s="96">
        <v>27</v>
      </c>
      <c r="K809" s="98">
        <f t="shared" si="112"/>
        <v>5634.7411157724246</v>
      </c>
      <c r="L809" s="213">
        <f t="shared" si="109"/>
        <v>5.6524000000000001</v>
      </c>
      <c r="M809" s="214">
        <f t="shared" si="110"/>
        <v>1.5840000000000001</v>
      </c>
    </row>
    <row r="810" spans="1:13" ht="15" customHeight="1" x14ac:dyDescent="0.2">
      <c r="A810" s="192">
        <f t="shared" si="111"/>
        <v>793</v>
      </c>
      <c r="B810" s="225">
        <f t="shared" si="104"/>
        <v>140.13734832452272</v>
      </c>
      <c r="C810" s="193">
        <v>500</v>
      </c>
      <c r="D810" s="212">
        <v>40620</v>
      </c>
      <c r="E810" s="104">
        <v>27110</v>
      </c>
      <c r="F810" s="96">
        <f t="shared" si="105"/>
        <v>3478.3018647620761</v>
      </c>
      <c r="G810" s="104">
        <f t="shared" si="106"/>
        <v>650.64</v>
      </c>
      <c r="H810" s="194">
        <f t="shared" si="107"/>
        <v>1395.5823502895814</v>
      </c>
      <c r="I810" s="104">
        <f t="shared" si="108"/>
        <v>82.578837295241527</v>
      </c>
      <c r="J810" s="96">
        <v>27</v>
      </c>
      <c r="K810" s="98">
        <f t="shared" si="112"/>
        <v>5634.103052346898</v>
      </c>
      <c r="L810" s="213">
        <f t="shared" si="109"/>
        <v>5.6586999999999996</v>
      </c>
      <c r="M810" s="214">
        <f t="shared" si="110"/>
        <v>1.5860000000000001</v>
      </c>
    </row>
    <row r="811" spans="1:13" ht="15" customHeight="1" x14ac:dyDescent="0.2">
      <c r="A811" s="192">
        <f t="shared" si="111"/>
        <v>794</v>
      </c>
      <c r="B811" s="225">
        <f t="shared" si="104"/>
        <v>140.15625191870703</v>
      </c>
      <c r="C811" s="193">
        <v>500</v>
      </c>
      <c r="D811" s="212">
        <v>40620</v>
      </c>
      <c r="E811" s="104">
        <v>27110</v>
      </c>
      <c r="F811" s="96">
        <f t="shared" si="105"/>
        <v>3477.8327283089975</v>
      </c>
      <c r="G811" s="104">
        <f t="shared" si="106"/>
        <v>650.64</v>
      </c>
      <c r="H811" s="194">
        <f t="shared" si="107"/>
        <v>1395.4237821684412</v>
      </c>
      <c r="I811" s="104">
        <f t="shared" si="108"/>
        <v>82.569454566179957</v>
      </c>
      <c r="J811" s="96">
        <v>27</v>
      </c>
      <c r="K811" s="98">
        <f t="shared" si="112"/>
        <v>5633.4659650436188</v>
      </c>
      <c r="L811" s="213">
        <f t="shared" si="109"/>
        <v>5.6650999999999998</v>
      </c>
      <c r="M811" s="214">
        <f t="shared" si="110"/>
        <v>1.5880000000000001</v>
      </c>
    </row>
    <row r="812" spans="1:13" ht="15" customHeight="1" x14ac:dyDescent="0.2">
      <c r="A812" s="192">
        <f t="shared" si="111"/>
        <v>795</v>
      </c>
      <c r="B812" s="225">
        <f t="shared" si="104"/>
        <v>140.175131719815</v>
      </c>
      <c r="C812" s="193">
        <v>500</v>
      </c>
      <c r="D812" s="212">
        <v>40620</v>
      </c>
      <c r="E812" s="104">
        <v>27110</v>
      </c>
      <c r="F812" s="96">
        <f t="shared" si="105"/>
        <v>3477.3643086300449</v>
      </c>
      <c r="G812" s="104">
        <f t="shared" si="106"/>
        <v>650.64</v>
      </c>
      <c r="H812" s="194">
        <f t="shared" si="107"/>
        <v>1395.2654563169549</v>
      </c>
      <c r="I812" s="104">
        <f t="shared" si="108"/>
        <v>82.56008617260089</v>
      </c>
      <c r="J812" s="96">
        <v>27</v>
      </c>
      <c r="K812" s="98">
        <f t="shared" si="112"/>
        <v>5632.8298511195999</v>
      </c>
      <c r="L812" s="213">
        <f t="shared" si="109"/>
        <v>5.6715</v>
      </c>
      <c r="M812" s="214">
        <f t="shared" si="110"/>
        <v>1.59</v>
      </c>
    </row>
    <row r="813" spans="1:13" ht="15" customHeight="1" x14ac:dyDescent="0.2">
      <c r="A813" s="192">
        <f t="shared" si="111"/>
        <v>796</v>
      </c>
      <c r="B813" s="225">
        <f t="shared" si="104"/>
        <v>140.19398778766575</v>
      </c>
      <c r="C813" s="193">
        <v>500</v>
      </c>
      <c r="D813" s="212">
        <v>40620</v>
      </c>
      <c r="E813" s="104">
        <v>27110</v>
      </c>
      <c r="F813" s="96">
        <f t="shared" si="105"/>
        <v>3476.8966037135933</v>
      </c>
      <c r="G813" s="104">
        <f t="shared" si="106"/>
        <v>650.64</v>
      </c>
      <c r="H813" s="194">
        <f t="shared" si="107"/>
        <v>1395.1073720551944</v>
      </c>
      <c r="I813" s="104">
        <f t="shared" si="108"/>
        <v>82.550732074271878</v>
      </c>
      <c r="J813" s="96">
        <v>27</v>
      </c>
      <c r="K813" s="98">
        <f t="shared" si="112"/>
        <v>5632.1947078430594</v>
      </c>
      <c r="L813" s="213">
        <f t="shared" si="109"/>
        <v>5.6778000000000004</v>
      </c>
      <c r="M813" s="214">
        <f t="shared" si="110"/>
        <v>1.5920000000000001</v>
      </c>
    </row>
    <row r="814" spans="1:13" ht="15" customHeight="1" x14ac:dyDescent="0.2">
      <c r="A814" s="192">
        <f t="shared" si="111"/>
        <v>797</v>
      </c>
      <c r="B814" s="225">
        <f t="shared" si="104"/>
        <v>140.21282018185323</v>
      </c>
      <c r="C814" s="193">
        <v>500</v>
      </c>
      <c r="D814" s="212">
        <v>40620</v>
      </c>
      <c r="E814" s="104">
        <v>27110</v>
      </c>
      <c r="F814" s="96">
        <f t="shared" si="105"/>
        <v>3476.4296115562047</v>
      </c>
      <c r="G814" s="104">
        <f t="shared" si="106"/>
        <v>650.64</v>
      </c>
      <c r="H814" s="194">
        <f t="shared" si="107"/>
        <v>1394.9495287059972</v>
      </c>
      <c r="I814" s="104">
        <f t="shared" si="108"/>
        <v>82.541392231124107</v>
      </c>
      <c r="J814" s="96">
        <v>27</v>
      </c>
      <c r="K814" s="98">
        <f t="shared" si="112"/>
        <v>5631.5605324933267</v>
      </c>
      <c r="L814" s="213">
        <f t="shared" si="109"/>
        <v>5.6841999999999997</v>
      </c>
      <c r="M814" s="214">
        <f t="shared" si="110"/>
        <v>1.5940000000000001</v>
      </c>
    </row>
    <row r="815" spans="1:13" ht="15" customHeight="1" x14ac:dyDescent="0.2">
      <c r="A815" s="192">
        <f t="shared" si="111"/>
        <v>798</v>
      </c>
      <c r="B815" s="225">
        <f t="shared" si="104"/>
        <v>140.23162896174713</v>
      </c>
      <c r="C815" s="193">
        <v>500</v>
      </c>
      <c r="D815" s="212">
        <v>40620</v>
      </c>
      <c r="E815" s="104">
        <v>27110</v>
      </c>
      <c r="F815" s="96">
        <f t="shared" si="105"/>
        <v>3475.9633301625954</v>
      </c>
      <c r="G815" s="104">
        <f t="shared" si="106"/>
        <v>650.64</v>
      </c>
      <c r="H815" s="194">
        <f t="shared" si="107"/>
        <v>1394.7919255949573</v>
      </c>
      <c r="I815" s="104">
        <f t="shared" si="108"/>
        <v>82.53206660325192</v>
      </c>
      <c r="J815" s="96">
        <v>27</v>
      </c>
      <c r="K815" s="98">
        <f t="shared" si="112"/>
        <v>5630.9273223608052</v>
      </c>
      <c r="L815" s="213">
        <f t="shared" si="109"/>
        <v>5.6905999999999999</v>
      </c>
      <c r="M815" s="214">
        <f t="shared" si="110"/>
        <v>1.5960000000000001</v>
      </c>
    </row>
    <row r="816" spans="1:13" ht="15" customHeight="1" x14ac:dyDescent="0.2">
      <c r="A816" s="192">
        <f t="shared" si="111"/>
        <v>799</v>
      </c>
      <c r="B816" s="225">
        <f t="shared" si="104"/>
        <v>140.25041418649411</v>
      </c>
      <c r="C816" s="193">
        <v>500</v>
      </c>
      <c r="D816" s="212">
        <v>40620</v>
      </c>
      <c r="E816" s="104">
        <v>27110</v>
      </c>
      <c r="F816" s="96">
        <f t="shared" si="105"/>
        <v>3475.497757545586</v>
      </c>
      <c r="G816" s="104">
        <f t="shared" si="106"/>
        <v>650.64</v>
      </c>
      <c r="H816" s="194">
        <f t="shared" si="107"/>
        <v>1394.634562050408</v>
      </c>
      <c r="I816" s="104">
        <f t="shared" si="108"/>
        <v>82.522755150911721</v>
      </c>
      <c r="J816" s="96">
        <v>27</v>
      </c>
      <c r="K816" s="98">
        <f t="shared" si="112"/>
        <v>5630.2950747469058</v>
      </c>
      <c r="L816" s="213">
        <f t="shared" si="109"/>
        <v>5.6970000000000001</v>
      </c>
      <c r="M816" s="214">
        <f t="shared" si="110"/>
        <v>1.5980000000000001</v>
      </c>
    </row>
    <row r="817" spans="1:13" ht="15" customHeight="1" x14ac:dyDescent="0.2">
      <c r="A817" s="195">
        <f t="shared" si="111"/>
        <v>800</v>
      </c>
      <c r="B817" s="225">
        <f t="shared" si="104"/>
        <v>140.26917591501891</v>
      </c>
      <c r="C817" s="193">
        <v>500</v>
      </c>
      <c r="D817" s="212">
        <v>40620</v>
      </c>
      <c r="E817" s="104">
        <v>27110</v>
      </c>
      <c r="F817" s="96">
        <f t="shared" si="105"/>
        <v>3475.0328917260636</v>
      </c>
      <c r="G817" s="104">
        <f t="shared" si="106"/>
        <v>650.64</v>
      </c>
      <c r="H817" s="194">
        <f t="shared" si="107"/>
        <v>1394.4774374034093</v>
      </c>
      <c r="I817" s="104">
        <f t="shared" si="108"/>
        <v>82.513457834521276</v>
      </c>
      <c r="J817" s="96">
        <v>27</v>
      </c>
      <c r="K817" s="98">
        <f t="shared" si="112"/>
        <v>5629.6637869639944</v>
      </c>
      <c r="L817" s="213">
        <f t="shared" si="109"/>
        <v>5.7032999999999996</v>
      </c>
      <c r="M817" s="214">
        <f t="shared" si="110"/>
        <v>1.6</v>
      </c>
    </row>
    <row r="818" spans="1:13" ht="15" customHeight="1" x14ac:dyDescent="0.2">
      <c r="A818" s="192">
        <f t="shared" si="111"/>
        <v>801</v>
      </c>
      <c r="B818" s="225">
        <f t="shared" si="104"/>
        <v>140.28791420602539</v>
      </c>
      <c r="C818" s="193">
        <v>500</v>
      </c>
      <c r="D818" s="212">
        <v>40620</v>
      </c>
      <c r="E818" s="104">
        <v>27110</v>
      </c>
      <c r="F818" s="96">
        <f t="shared" si="105"/>
        <v>3474.5687307329308</v>
      </c>
      <c r="G818" s="104">
        <f t="shared" si="106"/>
        <v>650.64</v>
      </c>
      <c r="H818" s="194">
        <f t="shared" si="107"/>
        <v>1394.3205509877305</v>
      </c>
      <c r="I818" s="104">
        <f t="shared" si="108"/>
        <v>82.504174614658623</v>
      </c>
      <c r="J818" s="96">
        <v>27</v>
      </c>
      <c r="K818" s="98">
        <f t="shared" si="112"/>
        <v>5629.0334563353208</v>
      </c>
      <c r="L818" s="213">
        <f t="shared" si="109"/>
        <v>5.7096999999999998</v>
      </c>
      <c r="M818" s="214">
        <f t="shared" si="110"/>
        <v>1.6020000000000001</v>
      </c>
    </row>
    <row r="819" spans="1:13" ht="15" customHeight="1" x14ac:dyDescent="0.2">
      <c r="A819" s="192">
        <f t="shared" si="111"/>
        <v>802</v>
      </c>
      <c r="B819" s="225">
        <f t="shared" si="104"/>
        <v>140.30662911799772</v>
      </c>
      <c r="C819" s="193">
        <v>500</v>
      </c>
      <c r="D819" s="212">
        <v>40620</v>
      </c>
      <c r="E819" s="104">
        <v>27110</v>
      </c>
      <c r="F819" s="96">
        <f t="shared" si="105"/>
        <v>3474.1052726030748</v>
      </c>
      <c r="G819" s="104">
        <f t="shared" si="106"/>
        <v>650.64</v>
      </c>
      <c r="H819" s="194">
        <f t="shared" si="107"/>
        <v>1394.1639021398394</v>
      </c>
      <c r="I819" s="104">
        <f t="shared" si="108"/>
        <v>82.494905452061502</v>
      </c>
      <c r="J819" s="96">
        <v>27</v>
      </c>
      <c r="K819" s="98">
        <f t="shared" si="112"/>
        <v>5628.4040801949759</v>
      </c>
      <c r="L819" s="213">
        <f t="shared" si="109"/>
        <v>5.7161</v>
      </c>
      <c r="M819" s="214">
        <f t="shared" si="110"/>
        <v>1.6040000000000001</v>
      </c>
    </row>
    <row r="820" spans="1:13" ht="15" customHeight="1" x14ac:dyDescent="0.2">
      <c r="A820" s="192">
        <f t="shared" si="111"/>
        <v>803</v>
      </c>
      <c r="B820" s="225">
        <f t="shared" si="104"/>
        <v>140.32532070920143</v>
      </c>
      <c r="C820" s="193">
        <v>500</v>
      </c>
      <c r="D820" s="212">
        <v>40620</v>
      </c>
      <c r="E820" s="104">
        <v>27110</v>
      </c>
      <c r="F820" s="96">
        <f t="shared" si="105"/>
        <v>3473.6425153813134</v>
      </c>
      <c r="G820" s="104">
        <f t="shared" si="106"/>
        <v>650.64</v>
      </c>
      <c r="H820" s="194">
        <f t="shared" si="107"/>
        <v>1394.0074901988839</v>
      </c>
      <c r="I820" s="104">
        <f t="shared" si="108"/>
        <v>82.485650307626273</v>
      </c>
      <c r="J820" s="96">
        <v>27</v>
      </c>
      <c r="K820" s="98">
        <f t="shared" si="112"/>
        <v>5627.7756558878236</v>
      </c>
      <c r="L820" s="213">
        <f t="shared" si="109"/>
        <v>5.7224000000000004</v>
      </c>
      <c r="M820" s="214">
        <f t="shared" si="110"/>
        <v>1.6060000000000001</v>
      </c>
    </row>
    <row r="821" spans="1:13" ht="15" customHeight="1" x14ac:dyDescent="0.2">
      <c r="A821" s="192">
        <f t="shared" si="111"/>
        <v>804</v>
      </c>
      <c r="B821" s="225">
        <f t="shared" si="104"/>
        <v>140.34398903768448</v>
      </c>
      <c r="C821" s="193">
        <v>500</v>
      </c>
      <c r="D821" s="212">
        <v>40620</v>
      </c>
      <c r="E821" s="104">
        <v>27110</v>
      </c>
      <c r="F821" s="96">
        <f t="shared" si="105"/>
        <v>3473.1804571203616</v>
      </c>
      <c r="G821" s="104">
        <f t="shared" si="106"/>
        <v>650.64</v>
      </c>
      <c r="H821" s="194">
        <f t="shared" si="107"/>
        <v>1393.851314506682</v>
      </c>
      <c r="I821" s="104">
        <f t="shared" si="108"/>
        <v>82.476409142407235</v>
      </c>
      <c r="J821" s="96">
        <v>27</v>
      </c>
      <c r="K821" s="98">
        <f t="shared" si="112"/>
        <v>5627.1481807694508</v>
      </c>
      <c r="L821" s="213">
        <f t="shared" si="109"/>
        <v>5.7287999999999997</v>
      </c>
      <c r="M821" s="214">
        <f t="shared" si="110"/>
        <v>1.6080000000000001</v>
      </c>
    </row>
    <row r="822" spans="1:13" ht="15" customHeight="1" x14ac:dyDescent="0.2">
      <c r="A822" s="192">
        <f t="shared" si="111"/>
        <v>805</v>
      </c>
      <c r="B822" s="225">
        <f t="shared" si="104"/>
        <v>140.36263416127844</v>
      </c>
      <c r="C822" s="193">
        <v>500</v>
      </c>
      <c r="D822" s="212">
        <v>40620</v>
      </c>
      <c r="E822" s="104">
        <v>27110</v>
      </c>
      <c r="F822" s="96">
        <f t="shared" si="105"/>
        <v>3472.7190958807837</v>
      </c>
      <c r="G822" s="104">
        <f t="shared" si="106"/>
        <v>650.64</v>
      </c>
      <c r="H822" s="194">
        <f t="shared" si="107"/>
        <v>1393.6953744077048</v>
      </c>
      <c r="I822" s="104">
        <f t="shared" si="108"/>
        <v>82.467181917615676</v>
      </c>
      <c r="J822" s="96">
        <v>27</v>
      </c>
      <c r="K822" s="98">
        <f t="shared" si="112"/>
        <v>5626.5216522061037</v>
      </c>
      <c r="L822" s="213">
        <f t="shared" si="109"/>
        <v>5.7351000000000001</v>
      </c>
      <c r="M822" s="214">
        <f t="shared" si="110"/>
        <v>1.61</v>
      </c>
    </row>
    <row r="823" spans="1:13" ht="15" customHeight="1" x14ac:dyDescent="0.2">
      <c r="A823" s="192">
        <f t="shared" si="111"/>
        <v>806</v>
      </c>
      <c r="B823" s="225">
        <f t="shared" si="104"/>
        <v>140.38125613759942</v>
      </c>
      <c r="C823" s="193">
        <v>500</v>
      </c>
      <c r="D823" s="212">
        <v>40620</v>
      </c>
      <c r="E823" s="104">
        <v>27110</v>
      </c>
      <c r="F823" s="96">
        <f t="shared" si="105"/>
        <v>3472.258429730955</v>
      </c>
      <c r="G823" s="104">
        <f t="shared" si="106"/>
        <v>650.64</v>
      </c>
      <c r="H823" s="194">
        <f t="shared" si="107"/>
        <v>1393.5396692490629</v>
      </c>
      <c r="I823" s="104">
        <f t="shared" si="108"/>
        <v>82.457968594619103</v>
      </c>
      <c r="J823" s="96">
        <v>27</v>
      </c>
      <c r="K823" s="98">
        <f t="shared" si="112"/>
        <v>5625.8960675746375</v>
      </c>
      <c r="L823" s="213">
        <f t="shared" si="109"/>
        <v>5.7415000000000003</v>
      </c>
      <c r="M823" s="214">
        <f t="shared" si="110"/>
        <v>1.6120000000000001</v>
      </c>
    </row>
    <row r="824" spans="1:13" ht="15" customHeight="1" x14ac:dyDescent="0.2">
      <c r="A824" s="192">
        <f t="shared" si="111"/>
        <v>807</v>
      </c>
      <c r="B824" s="225">
        <f t="shared" si="104"/>
        <v>140.39985502404923</v>
      </c>
      <c r="C824" s="193">
        <v>500</v>
      </c>
      <c r="D824" s="212">
        <v>40620</v>
      </c>
      <c r="E824" s="104">
        <v>27110</v>
      </c>
      <c r="F824" s="96">
        <f t="shared" si="105"/>
        <v>3471.7984567470239</v>
      </c>
      <c r="G824" s="104">
        <f t="shared" si="106"/>
        <v>650.64</v>
      </c>
      <c r="H824" s="194">
        <f t="shared" si="107"/>
        <v>1393.3841983804941</v>
      </c>
      <c r="I824" s="104">
        <f t="shared" si="108"/>
        <v>82.448769134940491</v>
      </c>
      <c r="J824" s="96">
        <v>27</v>
      </c>
      <c r="K824" s="98">
        <f t="shared" si="112"/>
        <v>5625.2714242624588</v>
      </c>
      <c r="L824" s="213">
        <f t="shared" si="109"/>
        <v>5.7478999999999996</v>
      </c>
      <c r="M824" s="214">
        <f t="shared" si="110"/>
        <v>1.6140000000000001</v>
      </c>
    </row>
    <row r="825" spans="1:13" ht="15" customHeight="1" x14ac:dyDescent="0.2">
      <c r="A825" s="192">
        <f t="shared" si="111"/>
        <v>808</v>
      </c>
      <c r="B825" s="225">
        <f t="shared" si="104"/>
        <v>140.41843087781643</v>
      </c>
      <c r="C825" s="193">
        <v>500</v>
      </c>
      <c r="D825" s="212">
        <v>40620</v>
      </c>
      <c r="E825" s="104">
        <v>27110</v>
      </c>
      <c r="F825" s="96">
        <f t="shared" si="105"/>
        <v>3471.3391750128631</v>
      </c>
      <c r="G825" s="104">
        <f t="shared" si="106"/>
        <v>650.64</v>
      </c>
      <c r="H825" s="194">
        <f t="shared" si="107"/>
        <v>1393.2289611543476</v>
      </c>
      <c r="I825" s="104">
        <f t="shared" si="108"/>
        <v>82.439583500257271</v>
      </c>
      <c r="J825" s="96">
        <v>27</v>
      </c>
      <c r="K825" s="98">
        <f t="shared" si="112"/>
        <v>5624.6477196674678</v>
      </c>
      <c r="L825" s="213">
        <f t="shared" si="109"/>
        <v>5.7542</v>
      </c>
      <c r="M825" s="214">
        <f t="shared" si="110"/>
        <v>1.6160000000000001</v>
      </c>
    </row>
    <row r="826" spans="1:13" ht="15" customHeight="1" x14ac:dyDescent="0.2">
      <c r="A826" s="192">
        <f t="shared" si="111"/>
        <v>809</v>
      </c>
      <c r="B826" s="225">
        <f t="shared" si="104"/>
        <v>140.43698375587735</v>
      </c>
      <c r="C826" s="193">
        <v>500</v>
      </c>
      <c r="D826" s="212">
        <v>40620</v>
      </c>
      <c r="E826" s="104">
        <v>27110</v>
      </c>
      <c r="F826" s="96">
        <f t="shared" si="105"/>
        <v>3470.8805826200351</v>
      </c>
      <c r="G826" s="104">
        <f t="shared" si="106"/>
        <v>650.64</v>
      </c>
      <c r="H826" s="194">
        <f t="shared" si="107"/>
        <v>1393.0739569255718</v>
      </c>
      <c r="I826" s="104">
        <f t="shared" si="108"/>
        <v>82.430411652400707</v>
      </c>
      <c r="J826" s="96">
        <v>27</v>
      </c>
      <c r="K826" s="98">
        <f t="shared" si="112"/>
        <v>5624.0249511980082</v>
      </c>
      <c r="L826" s="213">
        <f t="shared" si="109"/>
        <v>5.7606000000000002</v>
      </c>
      <c r="M826" s="214">
        <f t="shared" si="110"/>
        <v>1.6180000000000001</v>
      </c>
    </row>
    <row r="827" spans="1:13" ht="15" customHeight="1" x14ac:dyDescent="0.2">
      <c r="A827" s="195">
        <f t="shared" si="111"/>
        <v>810</v>
      </c>
      <c r="B827" s="225">
        <f t="shared" si="104"/>
        <v>140.45551371499727</v>
      </c>
      <c r="C827" s="193">
        <v>500</v>
      </c>
      <c r="D827" s="212">
        <v>40620</v>
      </c>
      <c r="E827" s="104">
        <v>27110</v>
      </c>
      <c r="F827" s="96">
        <f t="shared" si="105"/>
        <v>3470.4226776677483</v>
      </c>
      <c r="G827" s="104">
        <f t="shared" si="106"/>
        <v>650.64</v>
      </c>
      <c r="H827" s="194">
        <f t="shared" si="107"/>
        <v>1392.9191850516988</v>
      </c>
      <c r="I827" s="104">
        <f t="shared" si="108"/>
        <v>82.421253553354958</v>
      </c>
      <c r="J827" s="96">
        <v>27</v>
      </c>
      <c r="K827" s="98">
        <f t="shared" si="112"/>
        <v>5623.4031162728024</v>
      </c>
      <c r="L827" s="213">
        <f t="shared" si="109"/>
        <v>5.7670000000000003</v>
      </c>
      <c r="M827" s="214">
        <f t="shared" si="110"/>
        <v>1.62</v>
      </c>
    </row>
    <row r="828" spans="1:13" ht="15" customHeight="1" x14ac:dyDescent="0.2">
      <c r="A828" s="192">
        <f t="shared" si="111"/>
        <v>811</v>
      </c>
      <c r="B828" s="225">
        <f t="shared" si="104"/>
        <v>140.47402081173118</v>
      </c>
      <c r="C828" s="193">
        <v>500</v>
      </c>
      <c r="D828" s="212">
        <v>40620</v>
      </c>
      <c r="E828" s="104">
        <v>27110</v>
      </c>
      <c r="F828" s="96">
        <f t="shared" si="105"/>
        <v>3469.9654582628218</v>
      </c>
      <c r="G828" s="104">
        <f t="shared" si="106"/>
        <v>650.64</v>
      </c>
      <c r="H828" s="194">
        <f t="shared" si="107"/>
        <v>1392.7646448928338</v>
      </c>
      <c r="I828" s="104">
        <f t="shared" si="108"/>
        <v>82.412109165256439</v>
      </c>
      <c r="J828" s="96">
        <v>27</v>
      </c>
      <c r="K828" s="98">
        <f t="shared" si="112"/>
        <v>5622.7822123209125</v>
      </c>
      <c r="L828" s="213">
        <f t="shared" si="109"/>
        <v>5.7732999999999999</v>
      </c>
      <c r="M828" s="214">
        <f t="shared" si="110"/>
        <v>1.6220000000000001</v>
      </c>
    </row>
    <row r="829" spans="1:13" ht="15" customHeight="1" x14ac:dyDescent="0.2">
      <c r="A829" s="192">
        <f t="shared" si="111"/>
        <v>812</v>
      </c>
      <c r="B829" s="225">
        <f t="shared" si="104"/>
        <v>140.49250510242518</v>
      </c>
      <c r="C829" s="193">
        <v>500</v>
      </c>
      <c r="D829" s="212">
        <v>40620</v>
      </c>
      <c r="E829" s="104">
        <v>27110</v>
      </c>
      <c r="F829" s="96">
        <f t="shared" si="105"/>
        <v>3469.5089225196384</v>
      </c>
      <c r="G829" s="104">
        <f t="shared" si="106"/>
        <v>650.64</v>
      </c>
      <c r="H829" s="194">
        <f t="shared" si="107"/>
        <v>1392.6103358116377</v>
      </c>
      <c r="I829" s="104">
        <f t="shared" si="108"/>
        <v>82.402978450392766</v>
      </c>
      <c r="J829" s="96">
        <v>27</v>
      </c>
      <c r="K829" s="98">
        <f t="shared" si="112"/>
        <v>5622.162236781669</v>
      </c>
      <c r="L829" s="213">
        <f t="shared" si="109"/>
        <v>5.7797000000000001</v>
      </c>
      <c r="M829" s="214">
        <f t="shared" si="110"/>
        <v>1.6240000000000001</v>
      </c>
    </row>
    <row r="830" spans="1:13" ht="15" customHeight="1" x14ac:dyDescent="0.2">
      <c r="A830" s="192">
        <f t="shared" si="111"/>
        <v>813</v>
      </c>
      <c r="B830" s="225">
        <f t="shared" si="104"/>
        <v>140.51096664321716</v>
      </c>
      <c r="C830" s="193">
        <v>500</v>
      </c>
      <c r="D830" s="212">
        <v>40620</v>
      </c>
      <c r="E830" s="104">
        <v>27110</v>
      </c>
      <c r="F830" s="96">
        <f t="shared" si="105"/>
        <v>3469.0530685601116</v>
      </c>
      <c r="G830" s="104">
        <f t="shared" si="106"/>
        <v>650.64</v>
      </c>
      <c r="H830" s="194">
        <f t="shared" si="107"/>
        <v>1392.4562571733177</v>
      </c>
      <c r="I830" s="104">
        <f t="shared" si="108"/>
        <v>82.393861371202235</v>
      </c>
      <c r="J830" s="96">
        <v>27</v>
      </c>
      <c r="K830" s="98">
        <f t="shared" si="112"/>
        <v>5621.5431871046321</v>
      </c>
      <c r="L830" s="213">
        <f t="shared" si="109"/>
        <v>5.7859999999999996</v>
      </c>
      <c r="M830" s="214">
        <f t="shared" si="110"/>
        <v>1.6259999999999999</v>
      </c>
    </row>
    <row r="831" spans="1:13" ht="15" customHeight="1" x14ac:dyDescent="0.2">
      <c r="A831" s="192">
        <f t="shared" si="111"/>
        <v>814</v>
      </c>
      <c r="B831" s="225">
        <f t="shared" si="104"/>
        <v>140.5294054900381</v>
      </c>
      <c r="C831" s="193">
        <v>500</v>
      </c>
      <c r="D831" s="212">
        <v>40620</v>
      </c>
      <c r="E831" s="104">
        <v>27110</v>
      </c>
      <c r="F831" s="96">
        <f t="shared" si="105"/>
        <v>3468.5978945136421</v>
      </c>
      <c r="G831" s="104">
        <f t="shared" si="106"/>
        <v>650.64</v>
      </c>
      <c r="H831" s="194">
        <f t="shared" si="107"/>
        <v>1392.302408345611</v>
      </c>
      <c r="I831" s="104">
        <f t="shared" si="108"/>
        <v>82.384757890272851</v>
      </c>
      <c r="J831" s="96">
        <v>27</v>
      </c>
      <c r="K831" s="98">
        <f t="shared" si="112"/>
        <v>5620.9250607495269</v>
      </c>
      <c r="L831" s="213">
        <f t="shared" si="109"/>
        <v>5.7923999999999998</v>
      </c>
      <c r="M831" s="214">
        <f t="shared" si="110"/>
        <v>1.6279999999999999</v>
      </c>
    </row>
    <row r="832" spans="1:13" ht="15" customHeight="1" x14ac:dyDescent="0.2">
      <c r="A832" s="192">
        <f t="shared" si="111"/>
        <v>815</v>
      </c>
      <c r="B832" s="225">
        <f t="shared" si="104"/>
        <v>140.54782169861295</v>
      </c>
      <c r="C832" s="193">
        <v>500</v>
      </c>
      <c r="D832" s="212">
        <v>40620</v>
      </c>
      <c r="E832" s="104">
        <v>27110</v>
      </c>
      <c r="F832" s="96">
        <f t="shared" si="105"/>
        <v>3468.1433985170793</v>
      </c>
      <c r="G832" s="104">
        <f t="shared" si="106"/>
        <v>650.64</v>
      </c>
      <c r="H832" s="194">
        <f t="shared" si="107"/>
        <v>1392.1487886987727</v>
      </c>
      <c r="I832" s="104">
        <f t="shared" si="108"/>
        <v>82.375667970341581</v>
      </c>
      <c r="J832" s="96">
        <v>27</v>
      </c>
      <c r="K832" s="98">
        <f t="shared" si="112"/>
        <v>5620.3078551861936</v>
      </c>
      <c r="L832" s="213">
        <f t="shared" si="109"/>
        <v>5.7987000000000002</v>
      </c>
      <c r="M832" s="214">
        <f t="shared" si="110"/>
        <v>1.63</v>
      </c>
    </row>
    <row r="833" spans="1:13" ht="15" customHeight="1" x14ac:dyDescent="0.2">
      <c r="A833" s="192">
        <f t="shared" si="111"/>
        <v>816</v>
      </c>
      <c r="B833" s="225">
        <f t="shared" si="104"/>
        <v>140.56621532446161</v>
      </c>
      <c r="C833" s="193">
        <v>500</v>
      </c>
      <c r="D833" s="212">
        <v>40620</v>
      </c>
      <c r="E833" s="104">
        <v>27110</v>
      </c>
      <c r="F833" s="96">
        <f t="shared" si="105"/>
        <v>3467.6895787146855</v>
      </c>
      <c r="G833" s="104">
        <f t="shared" si="106"/>
        <v>650.64</v>
      </c>
      <c r="H833" s="194">
        <f t="shared" si="107"/>
        <v>1391.9953976055635</v>
      </c>
      <c r="I833" s="104">
        <f t="shared" si="108"/>
        <v>82.366591574293707</v>
      </c>
      <c r="J833" s="96">
        <v>27</v>
      </c>
      <c r="K833" s="98">
        <f t="shared" si="112"/>
        <v>5619.6915678945434</v>
      </c>
      <c r="L833" s="213">
        <f t="shared" si="109"/>
        <v>5.8051000000000004</v>
      </c>
      <c r="M833" s="214">
        <f t="shared" si="110"/>
        <v>1.6319999999999999</v>
      </c>
    </row>
    <row r="834" spans="1:13" ht="15" customHeight="1" x14ac:dyDescent="0.2">
      <c r="A834" s="192">
        <f t="shared" si="111"/>
        <v>817</v>
      </c>
      <c r="B834" s="225">
        <f t="shared" si="104"/>
        <v>140.58458642290003</v>
      </c>
      <c r="C834" s="193">
        <v>500</v>
      </c>
      <c r="D834" s="212">
        <v>40620</v>
      </c>
      <c r="E834" s="104">
        <v>27110</v>
      </c>
      <c r="F834" s="96">
        <f t="shared" si="105"/>
        <v>3467.2364332580933</v>
      </c>
      <c r="G834" s="104">
        <f t="shared" si="106"/>
        <v>650.64</v>
      </c>
      <c r="H834" s="194">
        <f t="shared" si="107"/>
        <v>1391.8422344412354</v>
      </c>
      <c r="I834" s="104">
        <f t="shared" si="108"/>
        <v>82.357528665161865</v>
      </c>
      <c r="J834" s="96">
        <v>27</v>
      </c>
      <c r="K834" s="98">
        <f t="shared" si="112"/>
        <v>5619.0761963644909</v>
      </c>
      <c r="L834" s="213">
        <f t="shared" si="109"/>
        <v>5.8113999999999999</v>
      </c>
      <c r="M834" s="214">
        <f t="shared" si="110"/>
        <v>1.6339999999999999</v>
      </c>
    </row>
    <row r="835" spans="1:13" ht="15" customHeight="1" x14ac:dyDescent="0.2">
      <c r="A835" s="192">
        <f t="shared" si="111"/>
        <v>818</v>
      </c>
      <c r="B835" s="225">
        <f t="shared" si="104"/>
        <v>140.60293504904121</v>
      </c>
      <c r="C835" s="193">
        <v>500</v>
      </c>
      <c r="D835" s="212">
        <v>40620</v>
      </c>
      <c r="E835" s="104">
        <v>27110</v>
      </c>
      <c r="F835" s="96">
        <f t="shared" si="105"/>
        <v>3466.7839603062675</v>
      </c>
      <c r="G835" s="104">
        <f t="shared" si="106"/>
        <v>650.64</v>
      </c>
      <c r="H835" s="194">
        <f t="shared" si="107"/>
        <v>1391.6892985835184</v>
      </c>
      <c r="I835" s="104">
        <f t="shared" si="108"/>
        <v>82.348479206125361</v>
      </c>
      <c r="J835" s="96">
        <v>27</v>
      </c>
      <c r="K835" s="98">
        <f t="shared" si="112"/>
        <v>5618.4617380959116</v>
      </c>
      <c r="L835" s="213">
        <f t="shared" si="109"/>
        <v>5.8178000000000001</v>
      </c>
      <c r="M835" s="214">
        <f t="shared" si="110"/>
        <v>1.6359999999999999</v>
      </c>
    </row>
    <row r="836" spans="1:13" ht="15" customHeight="1" x14ac:dyDescent="0.2">
      <c r="A836" s="192">
        <f t="shared" si="111"/>
        <v>819</v>
      </c>
      <c r="B836" s="225">
        <f t="shared" si="104"/>
        <v>140.62126125779605</v>
      </c>
      <c r="C836" s="193">
        <v>500</v>
      </c>
      <c r="D836" s="212">
        <v>40620</v>
      </c>
      <c r="E836" s="104">
        <v>27110</v>
      </c>
      <c r="F836" s="96">
        <f t="shared" si="105"/>
        <v>3466.3321580254724</v>
      </c>
      <c r="G836" s="104">
        <f t="shared" si="106"/>
        <v>650.64</v>
      </c>
      <c r="H836" s="194">
        <f t="shared" si="107"/>
        <v>1391.5365894126096</v>
      </c>
      <c r="I836" s="104">
        <f t="shared" si="108"/>
        <v>82.339443160509461</v>
      </c>
      <c r="J836" s="96">
        <v>27</v>
      </c>
      <c r="K836" s="98">
        <f t="shared" si="112"/>
        <v>5617.8481905985918</v>
      </c>
      <c r="L836" s="213">
        <f t="shared" si="109"/>
        <v>5.8242000000000003</v>
      </c>
      <c r="M836" s="214">
        <f t="shared" si="110"/>
        <v>1.6379999999999999</v>
      </c>
    </row>
    <row r="837" spans="1:13" ht="15" customHeight="1" x14ac:dyDescent="0.2">
      <c r="A837" s="195">
        <f t="shared" si="111"/>
        <v>820</v>
      </c>
      <c r="B837" s="225">
        <f t="shared" si="104"/>
        <v>140.63956510387447</v>
      </c>
      <c r="C837" s="193">
        <v>500</v>
      </c>
      <c r="D837" s="212">
        <v>40620</v>
      </c>
      <c r="E837" s="104">
        <v>27110</v>
      </c>
      <c r="F837" s="96">
        <f t="shared" si="105"/>
        <v>3465.8810245892282</v>
      </c>
      <c r="G837" s="104">
        <f t="shared" si="106"/>
        <v>650.64</v>
      </c>
      <c r="H837" s="194">
        <f t="shared" si="107"/>
        <v>1391.384106311159</v>
      </c>
      <c r="I837" s="104">
        <f t="shared" si="108"/>
        <v>82.330420491784579</v>
      </c>
      <c r="J837" s="96">
        <v>27</v>
      </c>
      <c r="K837" s="98">
        <f t="shared" si="112"/>
        <v>5617.235551392173</v>
      </c>
      <c r="L837" s="213">
        <f t="shared" si="109"/>
        <v>5.8304999999999998</v>
      </c>
      <c r="M837" s="214">
        <f t="shared" si="110"/>
        <v>1.64</v>
      </c>
    </row>
    <row r="838" spans="1:13" ht="15" customHeight="1" x14ac:dyDescent="0.2">
      <c r="A838" s="192">
        <f t="shared" si="111"/>
        <v>821</v>
      </c>
      <c r="B838" s="225">
        <f t="shared" si="104"/>
        <v>140.65784664178642</v>
      </c>
      <c r="C838" s="193">
        <v>500</v>
      </c>
      <c r="D838" s="212">
        <v>40620</v>
      </c>
      <c r="E838" s="104">
        <v>27110</v>
      </c>
      <c r="F838" s="96">
        <f t="shared" si="105"/>
        <v>3465.4305581782737</v>
      </c>
      <c r="G838" s="104">
        <f t="shared" si="106"/>
        <v>650.64</v>
      </c>
      <c r="H838" s="194">
        <f t="shared" si="107"/>
        <v>1391.2318486642564</v>
      </c>
      <c r="I838" s="104">
        <f t="shared" si="108"/>
        <v>82.321411163565486</v>
      </c>
      <c r="J838" s="96">
        <v>27</v>
      </c>
      <c r="K838" s="98">
        <f t="shared" si="112"/>
        <v>5616.6238180060955</v>
      </c>
      <c r="L838" s="213">
        <f t="shared" si="109"/>
        <v>5.8369</v>
      </c>
      <c r="M838" s="214">
        <f t="shared" si="110"/>
        <v>1.6419999999999999</v>
      </c>
    </row>
    <row r="839" spans="1:13" ht="15" customHeight="1" x14ac:dyDescent="0.2">
      <c r="A839" s="192">
        <f t="shared" si="111"/>
        <v>822</v>
      </c>
      <c r="B839" s="225">
        <f t="shared" si="104"/>
        <v>140.67610592584271</v>
      </c>
      <c r="C839" s="193">
        <v>500</v>
      </c>
      <c r="D839" s="212">
        <v>40620</v>
      </c>
      <c r="E839" s="104">
        <v>27110</v>
      </c>
      <c r="F839" s="96">
        <f t="shared" si="105"/>
        <v>3464.9807569805321</v>
      </c>
      <c r="G839" s="104">
        <f t="shared" si="106"/>
        <v>650.64</v>
      </c>
      <c r="H839" s="194">
        <f t="shared" si="107"/>
        <v>1391.0798158594196</v>
      </c>
      <c r="I839" s="104">
        <f t="shared" si="108"/>
        <v>82.312415139610636</v>
      </c>
      <c r="J839" s="96">
        <v>27</v>
      </c>
      <c r="K839" s="98">
        <f t="shared" si="112"/>
        <v>5616.0129879795622</v>
      </c>
      <c r="L839" s="213">
        <f t="shared" si="109"/>
        <v>5.8432000000000004</v>
      </c>
      <c r="M839" s="214">
        <f t="shared" si="110"/>
        <v>1.6439999999999999</v>
      </c>
    </row>
    <row r="840" spans="1:13" ht="15" customHeight="1" x14ac:dyDescent="0.2">
      <c r="A840" s="192">
        <f t="shared" si="111"/>
        <v>823</v>
      </c>
      <c r="B840" s="225">
        <f t="shared" si="104"/>
        <v>140.69434301015605</v>
      </c>
      <c r="C840" s="193">
        <v>500</v>
      </c>
      <c r="D840" s="212">
        <v>40620</v>
      </c>
      <c r="E840" s="104">
        <v>27110</v>
      </c>
      <c r="F840" s="96">
        <f t="shared" si="105"/>
        <v>3464.5316191910715</v>
      </c>
      <c r="G840" s="104">
        <f t="shared" si="106"/>
        <v>650.64</v>
      </c>
      <c r="H840" s="194">
        <f t="shared" si="107"/>
        <v>1390.9280072865822</v>
      </c>
      <c r="I840" s="104">
        <f t="shared" si="108"/>
        <v>82.303432383821445</v>
      </c>
      <c r="J840" s="96">
        <v>27</v>
      </c>
      <c r="K840" s="98">
        <f t="shared" si="112"/>
        <v>5615.4030588614751</v>
      </c>
      <c r="L840" s="213">
        <f t="shared" si="109"/>
        <v>5.8495999999999997</v>
      </c>
      <c r="M840" s="214">
        <f t="shared" si="110"/>
        <v>1.6459999999999999</v>
      </c>
    </row>
    <row r="841" spans="1:13" ht="15" customHeight="1" x14ac:dyDescent="0.2">
      <c r="A841" s="192">
        <f t="shared" si="111"/>
        <v>824</v>
      </c>
      <c r="B841" s="225">
        <f t="shared" si="104"/>
        <v>140.71255794864209</v>
      </c>
      <c r="C841" s="193">
        <v>500</v>
      </c>
      <c r="D841" s="212">
        <v>40620</v>
      </c>
      <c r="E841" s="104">
        <v>27110</v>
      </c>
      <c r="F841" s="96">
        <f t="shared" si="105"/>
        <v>3464.0831430120688</v>
      </c>
      <c r="G841" s="104">
        <f t="shared" si="106"/>
        <v>650.64</v>
      </c>
      <c r="H841" s="194">
        <f t="shared" si="107"/>
        <v>1390.7764223380793</v>
      </c>
      <c r="I841" s="104">
        <f t="shared" si="108"/>
        <v>82.294462860241381</v>
      </c>
      <c r="J841" s="96">
        <v>27</v>
      </c>
      <c r="K841" s="98">
        <f t="shared" si="112"/>
        <v>5614.79402821039</v>
      </c>
      <c r="L841" s="213">
        <f t="shared" si="109"/>
        <v>5.8559000000000001</v>
      </c>
      <c r="M841" s="214">
        <f t="shared" si="110"/>
        <v>1.6479999999999999</v>
      </c>
    </row>
    <row r="842" spans="1:13" ht="15" customHeight="1" x14ac:dyDescent="0.2">
      <c r="A842" s="192">
        <f t="shared" si="111"/>
        <v>825</v>
      </c>
      <c r="B842" s="225">
        <f t="shared" si="104"/>
        <v>140.73075079502021</v>
      </c>
      <c r="C842" s="193">
        <v>500</v>
      </c>
      <c r="D842" s="212">
        <v>40620</v>
      </c>
      <c r="E842" s="104">
        <v>27110</v>
      </c>
      <c r="F842" s="96">
        <f t="shared" si="105"/>
        <v>3463.635326652774</v>
      </c>
      <c r="G842" s="104">
        <f t="shared" si="106"/>
        <v>650.64</v>
      </c>
      <c r="H842" s="194">
        <f t="shared" si="107"/>
        <v>1390.6250604086376</v>
      </c>
      <c r="I842" s="104">
        <f t="shared" si="108"/>
        <v>82.285506533055482</v>
      </c>
      <c r="J842" s="96">
        <v>27</v>
      </c>
      <c r="K842" s="98">
        <f t="shared" si="112"/>
        <v>5614.1858935944683</v>
      </c>
      <c r="L842" s="213">
        <f t="shared" si="109"/>
        <v>5.8623000000000003</v>
      </c>
      <c r="M842" s="214">
        <f t="shared" si="110"/>
        <v>1.65</v>
      </c>
    </row>
    <row r="843" spans="1:13" ht="15" customHeight="1" x14ac:dyDescent="0.2">
      <c r="A843" s="192">
        <f t="shared" si="111"/>
        <v>826</v>
      </c>
      <c r="B843" s="225">
        <f t="shared" si="104"/>
        <v>140.74892160281468</v>
      </c>
      <c r="C843" s="193">
        <v>500</v>
      </c>
      <c r="D843" s="212">
        <v>40620</v>
      </c>
      <c r="E843" s="104">
        <v>27110</v>
      </c>
      <c r="F843" s="96">
        <f t="shared" si="105"/>
        <v>3463.1881683294705</v>
      </c>
      <c r="G843" s="104">
        <f t="shared" si="106"/>
        <v>650.64</v>
      </c>
      <c r="H843" s="194">
        <f t="shared" si="107"/>
        <v>1390.4739208953611</v>
      </c>
      <c r="I843" s="104">
        <f t="shared" si="108"/>
        <v>82.276563366589414</v>
      </c>
      <c r="J843" s="96">
        <v>27</v>
      </c>
      <c r="K843" s="98">
        <f t="shared" si="112"/>
        <v>5613.5786525914209</v>
      </c>
      <c r="L843" s="213">
        <f t="shared" si="109"/>
        <v>5.8685999999999998</v>
      </c>
      <c r="M843" s="214">
        <f t="shared" si="110"/>
        <v>1.6519999999999999</v>
      </c>
    </row>
    <row r="844" spans="1:13" ht="15" customHeight="1" x14ac:dyDescent="0.2">
      <c r="A844" s="192">
        <f t="shared" si="111"/>
        <v>827</v>
      </c>
      <c r="B844" s="225">
        <f t="shared" si="104"/>
        <v>140.76707042535537</v>
      </c>
      <c r="C844" s="193">
        <v>500</v>
      </c>
      <c r="D844" s="212">
        <v>40620</v>
      </c>
      <c r="E844" s="104">
        <v>27110</v>
      </c>
      <c r="F844" s="96">
        <f t="shared" si="105"/>
        <v>3462.7416662654423</v>
      </c>
      <c r="G844" s="104">
        <f t="shared" si="106"/>
        <v>650.64</v>
      </c>
      <c r="H844" s="194">
        <f t="shared" si="107"/>
        <v>1390.3230031977196</v>
      </c>
      <c r="I844" s="104">
        <f t="shared" si="108"/>
        <v>82.26763332530885</v>
      </c>
      <c r="J844" s="96">
        <v>27</v>
      </c>
      <c r="K844" s="98">
        <f t="shared" si="112"/>
        <v>5612.9723027884711</v>
      </c>
      <c r="L844" s="213">
        <f t="shared" si="109"/>
        <v>5.875</v>
      </c>
      <c r="M844" s="214">
        <f t="shared" si="110"/>
        <v>1.6539999999999999</v>
      </c>
    </row>
    <row r="845" spans="1:13" ht="15" customHeight="1" x14ac:dyDescent="0.2">
      <c r="A845" s="192">
        <f t="shared" si="111"/>
        <v>828</v>
      </c>
      <c r="B845" s="225">
        <f t="shared" si="104"/>
        <v>140.78519731577887</v>
      </c>
      <c r="C845" s="193">
        <v>500</v>
      </c>
      <c r="D845" s="212">
        <v>40620</v>
      </c>
      <c r="E845" s="104">
        <v>27110</v>
      </c>
      <c r="F845" s="96">
        <f t="shared" si="105"/>
        <v>3462.2958186909391</v>
      </c>
      <c r="G845" s="104">
        <f t="shared" si="106"/>
        <v>650.64</v>
      </c>
      <c r="H845" s="194">
        <f t="shared" si="107"/>
        <v>1390.1723067175374</v>
      </c>
      <c r="I845" s="104">
        <f t="shared" si="108"/>
        <v>82.258716373818785</v>
      </c>
      <c r="J845" s="96">
        <v>27</v>
      </c>
      <c r="K845" s="98">
        <f t="shared" si="112"/>
        <v>5612.3668417822955</v>
      </c>
      <c r="L845" s="213">
        <f t="shared" si="109"/>
        <v>5.8813000000000004</v>
      </c>
      <c r="M845" s="214">
        <f t="shared" si="110"/>
        <v>1.6559999999999999</v>
      </c>
    </row>
    <row r="846" spans="1:13" ht="15" customHeight="1" x14ac:dyDescent="0.2">
      <c r="A846" s="192">
        <f t="shared" si="111"/>
        <v>829</v>
      </c>
      <c r="B846" s="225">
        <f t="shared" si="104"/>
        <v>140.80330232702943</v>
      </c>
      <c r="C846" s="193">
        <v>500</v>
      </c>
      <c r="D846" s="212">
        <v>40620</v>
      </c>
      <c r="E846" s="104">
        <v>27110</v>
      </c>
      <c r="F846" s="96">
        <f t="shared" si="105"/>
        <v>3461.8506238431319</v>
      </c>
      <c r="G846" s="104">
        <f t="shared" si="106"/>
        <v>650.64</v>
      </c>
      <c r="H846" s="194">
        <f t="shared" si="107"/>
        <v>1390.0218308589785</v>
      </c>
      <c r="I846" s="104">
        <f t="shared" si="108"/>
        <v>82.249812476862644</v>
      </c>
      <c r="J846" s="96">
        <v>27</v>
      </c>
      <c r="K846" s="98">
        <f t="shared" si="112"/>
        <v>5611.7622671789732</v>
      </c>
      <c r="L846" s="213">
        <f t="shared" si="109"/>
        <v>5.8875999999999999</v>
      </c>
      <c r="M846" s="214">
        <f t="shared" si="110"/>
        <v>1.6579999999999999</v>
      </c>
    </row>
    <row r="847" spans="1:13" ht="15" customHeight="1" x14ac:dyDescent="0.2">
      <c r="A847" s="195">
        <f t="shared" si="111"/>
        <v>830</v>
      </c>
      <c r="B847" s="225">
        <f t="shared" si="104"/>
        <v>140.82138551185966</v>
      </c>
      <c r="C847" s="193">
        <v>500</v>
      </c>
      <c r="D847" s="212">
        <v>40620</v>
      </c>
      <c r="E847" s="104">
        <v>27110</v>
      </c>
      <c r="F847" s="96">
        <f t="shared" si="105"/>
        <v>3461.406079966092</v>
      </c>
      <c r="G847" s="104">
        <f t="shared" si="106"/>
        <v>650.64</v>
      </c>
      <c r="H847" s="194">
        <f t="shared" si="107"/>
        <v>1389.8715750285392</v>
      </c>
      <c r="I847" s="104">
        <f t="shared" si="108"/>
        <v>82.240921599321851</v>
      </c>
      <c r="J847" s="96">
        <v>27</v>
      </c>
      <c r="K847" s="98">
        <f t="shared" si="112"/>
        <v>5611.1585765939535</v>
      </c>
      <c r="L847" s="213">
        <f t="shared" si="109"/>
        <v>5.8940000000000001</v>
      </c>
      <c r="M847" s="214">
        <f t="shared" si="110"/>
        <v>1.66</v>
      </c>
    </row>
    <row r="848" spans="1:13" ht="15" customHeight="1" x14ac:dyDescent="0.2">
      <c r="A848" s="192">
        <f t="shared" si="111"/>
        <v>831</v>
      </c>
      <c r="B848" s="225">
        <f t="shared" si="104"/>
        <v>140.83944692283171</v>
      </c>
      <c r="C848" s="193">
        <v>500</v>
      </c>
      <c r="D848" s="212">
        <v>40620</v>
      </c>
      <c r="E848" s="104">
        <v>27110</v>
      </c>
      <c r="F848" s="96">
        <f t="shared" si="105"/>
        <v>3460.9621853107428</v>
      </c>
      <c r="G848" s="104">
        <f t="shared" si="106"/>
        <v>650.64</v>
      </c>
      <c r="H848" s="194">
        <f t="shared" si="107"/>
        <v>1389.721538635031</v>
      </c>
      <c r="I848" s="104">
        <f t="shared" si="108"/>
        <v>82.232043706214867</v>
      </c>
      <c r="J848" s="96">
        <v>27</v>
      </c>
      <c r="K848" s="98">
        <f t="shared" si="112"/>
        <v>5610.5557676519884</v>
      </c>
      <c r="L848" s="213">
        <f t="shared" si="109"/>
        <v>5.9002999999999997</v>
      </c>
      <c r="M848" s="214">
        <f t="shared" si="110"/>
        <v>1.6619999999999999</v>
      </c>
    </row>
    <row r="849" spans="1:13" ht="15" customHeight="1" x14ac:dyDescent="0.2">
      <c r="A849" s="192">
        <f t="shared" si="111"/>
        <v>832</v>
      </c>
      <c r="B849" s="225">
        <f t="shared" si="104"/>
        <v>140.85748661231813</v>
      </c>
      <c r="C849" s="193">
        <v>500</v>
      </c>
      <c r="D849" s="212">
        <v>40620</v>
      </c>
      <c r="E849" s="104">
        <v>27110</v>
      </c>
      <c r="F849" s="96">
        <f t="shared" si="105"/>
        <v>3460.5189381348287</v>
      </c>
      <c r="G849" s="104">
        <f t="shared" si="106"/>
        <v>650.64</v>
      </c>
      <c r="H849" s="194">
        <f t="shared" si="107"/>
        <v>1389.5717210895718</v>
      </c>
      <c r="I849" s="104">
        <f t="shared" si="108"/>
        <v>82.223178762696577</v>
      </c>
      <c r="J849" s="96">
        <v>27</v>
      </c>
      <c r="K849" s="98">
        <f t="shared" si="112"/>
        <v>5609.9538379870974</v>
      </c>
      <c r="L849" s="213">
        <f t="shared" si="109"/>
        <v>5.9066999999999998</v>
      </c>
      <c r="M849" s="214">
        <f t="shared" si="110"/>
        <v>1.6639999999999999</v>
      </c>
    </row>
    <row r="850" spans="1:13" ht="15" customHeight="1" x14ac:dyDescent="0.2">
      <c r="A850" s="192">
        <f t="shared" si="111"/>
        <v>833</v>
      </c>
      <c r="B850" s="225">
        <f t="shared" si="104"/>
        <v>140.87550463250264</v>
      </c>
      <c r="C850" s="193">
        <v>500</v>
      </c>
      <c r="D850" s="212">
        <v>40620</v>
      </c>
      <c r="E850" s="104">
        <v>27110</v>
      </c>
      <c r="F850" s="96">
        <f t="shared" si="105"/>
        <v>3460.0763367028849</v>
      </c>
      <c r="G850" s="104">
        <f t="shared" si="106"/>
        <v>650.64</v>
      </c>
      <c r="H850" s="194">
        <f t="shared" si="107"/>
        <v>1389.422121805575</v>
      </c>
      <c r="I850" s="104">
        <f t="shared" si="108"/>
        <v>82.214326734057707</v>
      </c>
      <c r="J850" s="96">
        <v>27</v>
      </c>
      <c r="K850" s="98">
        <f t="shared" si="112"/>
        <v>5609.3527852425177</v>
      </c>
      <c r="L850" s="213">
        <f t="shared" si="109"/>
        <v>5.9130000000000003</v>
      </c>
      <c r="M850" s="214">
        <f t="shared" si="110"/>
        <v>1.6659999999999999</v>
      </c>
    </row>
    <row r="851" spans="1:13" ht="15" customHeight="1" x14ac:dyDescent="0.2">
      <c r="A851" s="192">
        <f t="shared" si="111"/>
        <v>834</v>
      </c>
      <c r="B851" s="225">
        <f t="shared" ref="B851:B914" si="113">15*LN(A851)+40</f>
        <v>140.89350103538121</v>
      </c>
      <c r="C851" s="193">
        <v>500</v>
      </c>
      <c r="D851" s="212">
        <v>40620</v>
      </c>
      <c r="E851" s="104">
        <v>27110</v>
      </c>
      <c r="F851" s="96">
        <f t="shared" ref="F851:F914" si="114">12*(1/B851*D851)</f>
        <v>3459.6343792861953</v>
      </c>
      <c r="G851" s="104">
        <f t="shared" ref="G851:G914" si="115">12*(1/C851*E851)</f>
        <v>650.64</v>
      </c>
      <c r="H851" s="194">
        <f t="shared" ref="H851:H914" si="116">SUM(F851:G851)*33.8%</f>
        <v>1389.272740198734</v>
      </c>
      <c r="I851" s="104">
        <f t="shared" ref="I851:I914" si="117">SUM(F851:G851)*2%</f>
        <v>82.205487585723915</v>
      </c>
      <c r="J851" s="96">
        <v>27</v>
      </c>
      <c r="K851" s="98">
        <f t="shared" si="112"/>
        <v>5608.7526070706535</v>
      </c>
      <c r="L851" s="213">
        <f t="shared" ref="L851:L914" si="118">ROUND(A851/B851,4)</f>
        <v>5.9194000000000004</v>
      </c>
      <c r="M851" s="214">
        <f t="shared" ref="M851:M914" si="119">ROUND(A851/C851,4)</f>
        <v>1.6679999999999999</v>
      </c>
    </row>
    <row r="852" spans="1:13" ht="15" customHeight="1" x14ac:dyDescent="0.2">
      <c r="A852" s="192">
        <f t="shared" si="111"/>
        <v>835</v>
      </c>
      <c r="B852" s="225">
        <f t="shared" si="113"/>
        <v>140.91147587276282</v>
      </c>
      <c r="C852" s="193">
        <v>500</v>
      </c>
      <c r="D852" s="212">
        <v>40620</v>
      </c>
      <c r="E852" s="104">
        <v>27110</v>
      </c>
      <c r="F852" s="96">
        <f t="shared" si="114"/>
        <v>3459.193064162765</v>
      </c>
      <c r="G852" s="104">
        <f t="shared" si="115"/>
        <v>650.64</v>
      </c>
      <c r="H852" s="194">
        <f t="shared" si="116"/>
        <v>1389.1235756870146</v>
      </c>
      <c r="I852" s="104">
        <f t="shared" si="117"/>
        <v>82.19666128325531</v>
      </c>
      <c r="J852" s="96">
        <v>27</v>
      </c>
      <c r="K852" s="98">
        <f t="shared" si="112"/>
        <v>5608.1533011330357</v>
      </c>
      <c r="L852" s="213">
        <f t="shared" si="118"/>
        <v>5.9257</v>
      </c>
      <c r="M852" s="214">
        <f t="shared" si="119"/>
        <v>1.67</v>
      </c>
    </row>
    <row r="853" spans="1:13" ht="15" customHeight="1" x14ac:dyDescent="0.2">
      <c r="A853" s="192">
        <f t="shared" si="111"/>
        <v>836</v>
      </c>
      <c r="B853" s="225">
        <f t="shared" si="113"/>
        <v>140.92942919627052</v>
      </c>
      <c r="C853" s="193">
        <v>500</v>
      </c>
      <c r="D853" s="212">
        <v>40620</v>
      </c>
      <c r="E853" s="104">
        <v>27110</v>
      </c>
      <c r="F853" s="96">
        <f t="shared" si="114"/>
        <v>3458.7523896172806</v>
      </c>
      <c r="G853" s="104">
        <f t="shared" si="115"/>
        <v>650.64</v>
      </c>
      <c r="H853" s="194">
        <f t="shared" si="116"/>
        <v>1388.9746276906408</v>
      </c>
      <c r="I853" s="104">
        <f t="shared" si="117"/>
        <v>82.187847792345622</v>
      </c>
      <c r="J853" s="96">
        <v>27</v>
      </c>
      <c r="K853" s="98">
        <f t="shared" si="112"/>
        <v>5607.5548651002673</v>
      </c>
      <c r="L853" s="213">
        <f t="shared" si="118"/>
        <v>5.9320000000000004</v>
      </c>
      <c r="M853" s="214">
        <f t="shared" si="119"/>
        <v>1.6719999999999999</v>
      </c>
    </row>
    <row r="854" spans="1:13" ht="15" customHeight="1" x14ac:dyDescent="0.2">
      <c r="A854" s="192">
        <f t="shared" si="111"/>
        <v>837</v>
      </c>
      <c r="B854" s="225">
        <f t="shared" si="113"/>
        <v>140.94736105734214</v>
      </c>
      <c r="C854" s="193">
        <v>500</v>
      </c>
      <c r="D854" s="212">
        <v>40620</v>
      </c>
      <c r="E854" s="104">
        <v>27110</v>
      </c>
      <c r="F854" s="96">
        <f t="shared" si="114"/>
        <v>3458.3123539410785</v>
      </c>
      <c r="G854" s="104">
        <f t="shared" si="115"/>
        <v>650.64</v>
      </c>
      <c r="H854" s="194">
        <f t="shared" si="116"/>
        <v>1388.8258956320844</v>
      </c>
      <c r="I854" s="104">
        <f t="shared" si="117"/>
        <v>82.179047078821569</v>
      </c>
      <c r="J854" s="96">
        <v>27</v>
      </c>
      <c r="K854" s="98">
        <f t="shared" si="112"/>
        <v>5606.9572966519845</v>
      </c>
      <c r="L854" s="213">
        <f t="shared" si="118"/>
        <v>5.9383999999999997</v>
      </c>
      <c r="M854" s="214">
        <f t="shared" si="119"/>
        <v>1.6739999999999999</v>
      </c>
    </row>
    <row r="855" spans="1:13" ht="15" customHeight="1" x14ac:dyDescent="0.2">
      <c r="A855" s="192">
        <f t="shared" ref="A855:A918" si="120">1+A854</f>
        <v>838</v>
      </c>
      <c r="B855" s="225">
        <f t="shared" si="113"/>
        <v>140.96527150723125</v>
      </c>
      <c r="C855" s="193">
        <v>500</v>
      </c>
      <c r="D855" s="212">
        <v>40620</v>
      </c>
      <c r="E855" s="104">
        <v>27110</v>
      </c>
      <c r="F855" s="96">
        <f t="shared" si="114"/>
        <v>3457.8729554321135</v>
      </c>
      <c r="G855" s="104">
        <f t="shared" si="115"/>
        <v>650.64</v>
      </c>
      <c r="H855" s="194">
        <f t="shared" si="116"/>
        <v>1388.6773789360543</v>
      </c>
      <c r="I855" s="104">
        <f t="shared" si="117"/>
        <v>82.170259108642284</v>
      </c>
      <c r="J855" s="96">
        <v>27</v>
      </c>
      <c r="K855" s="98">
        <f t="shared" si="112"/>
        <v>5606.3605934768102</v>
      </c>
      <c r="L855" s="213">
        <f t="shared" si="118"/>
        <v>5.9447000000000001</v>
      </c>
      <c r="M855" s="214">
        <f t="shared" si="119"/>
        <v>1.6759999999999999</v>
      </c>
    </row>
    <row r="856" spans="1:13" ht="15" customHeight="1" x14ac:dyDescent="0.2">
      <c r="A856" s="192">
        <f t="shared" si="120"/>
        <v>839</v>
      </c>
      <c r="B856" s="225">
        <f t="shared" si="113"/>
        <v>140.98316059700809</v>
      </c>
      <c r="C856" s="193">
        <v>500</v>
      </c>
      <c r="D856" s="212">
        <v>40620</v>
      </c>
      <c r="E856" s="104">
        <v>27110</v>
      </c>
      <c r="F856" s="96">
        <f t="shared" si="114"/>
        <v>3457.4341923949196</v>
      </c>
      <c r="G856" s="104">
        <f t="shared" si="115"/>
        <v>650.64</v>
      </c>
      <c r="H856" s="194">
        <f t="shared" si="116"/>
        <v>1388.5290770294828</v>
      </c>
      <c r="I856" s="104">
        <f t="shared" si="117"/>
        <v>82.161483847898396</v>
      </c>
      <c r="J856" s="96">
        <v>27</v>
      </c>
      <c r="K856" s="98">
        <f t="shared" si="112"/>
        <v>5605.7647532723004</v>
      </c>
      <c r="L856" s="213">
        <f t="shared" si="118"/>
        <v>5.9511000000000003</v>
      </c>
      <c r="M856" s="214">
        <f t="shared" si="119"/>
        <v>1.6779999999999999</v>
      </c>
    </row>
    <row r="857" spans="1:13" ht="15" customHeight="1" x14ac:dyDescent="0.2">
      <c r="A857" s="195">
        <f t="shared" si="120"/>
        <v>840</v>
      </c>
      <c r="B857" s="225">
        <f t="shared" si="113"/>
        <v>141.00102837756037</v>
      </c>
      <c r="C857" s="193">
        <v>500</v>
      </c>
      <c r="D857" s="212">
        <v>40620</v>
      </c>
      <c r="E857" s="104">
        <v>27110</v>
      </c>
      <c r="F857" s="96">
        <f t="shared" si="114"/>
        <v>3456.9960631405843</v>
      </c>
      <c r="G857" s="104">
        <f t="shared" si="115"/>
        <v>650.64</v>
      </c>
      <c r="H857" s="194">
        <f t="shared" si="116"/>
        <v>1388.3809893415173</v>
      </c>
      <c r="I857" s="104">
        <f t="shared" si="117"/>
        <v>82.152721262811681</v>
      </c>
      <c r="J857" s="96">
        <v>27</v>
      </c>
      <c r="K857" s="98">
        <f t="shared" si="112"/>
        <v>5605.1697737449131</v>
      </c>
      <c r="L857" s="213">
        <f t="shared" si="118"/>
        <v>5.9573999999999998</v>
      </c>
      <c r="M857" s="214">
        <f t="shared" si="119"/>
        <v>1.68</v>
      </c>
    </row>
    <row r="858" spans="1:13" ht="15" customHeight="1" x14ac:dyDescent="0.2">
      <c r="A858" s="192">
        <f t="shared" si="120"/>
        <v>841</v>
      </c>
      <c r="B858" s="225">
        <f t="shared" si="113"/>
        <v>141.01887489959421</v>
      </c>
      <c r="C858" s="193">
        <v>500</v>
      </c>
      <c r="D858" s="212">
        <v>40620</v>
      </c>
      <c r="E858" s="104">
        <v>27110</v>
      </c>
      <c r="F858" s="96">
        <f t="shared" si="114"/>
        <v>3456.5585659867056</v>
      </c>
      <c r="G858" s="104">
        <f t="shared" si="115"/>
        <v>650.64</v>
      </c>
      <c r="H858" s="194">
        <f t="shared" si="116"/>
        <v>1388.2331153035066</v>
      </c>
      <c r="I858" s="104">
        <f t="shared" si="117"/>
        <v>82.143971319734121</v>
      </c>
      <c r="J858" s="96">
        <v>27</v>
      </c>
      <c r="K858" s="98">
        <f t="shared" si="112"/>
        <v>5604.5756526099467</v>
      </c>
      <c r="L858" s="213">
        <f t="shared" si="118"/>
        <v>5.9637000000000002</v>
      </c>
      <c r="M858" s="214">
        <f t="shared" si="119"/>
        <v>1.6819999999999999</v>
      </c>
    </row>
    <row r="859" spans="1:13" ht="15" customHeight="1" x14ac:dyDescent="0.2">
      <c r="A859" s="192">
        <f t="shared" si="120"/>
        <v>842</v>
      </c>
      <c r="B859" s="225">
        <f t="shared" si="113"/>
        <v>141.0367002136349</v>
      </c>
      <c r="C859" s="193">
        <v>500</v>
      </c>
      <c r="D859" s="212">
        <v>40620</v>
      </c>
      <c r="E859" s="104">
        <v>27110</v>
      </c>
      <c r="F859" s="96">
        <f t="shared" si="114"/>
        <v>3456.1216992573691</v>
      </c>
      <c r="G859" s="104">
        <f t="shared" si="115"/>
        <v>650.64</v>
      </c>
      <c r="H859" s="194">
        <f t="shared" si="116"/>
        <v>1388.0854543489907</v>
      </c>
      <c r="I859" s="104">
        <f t="shared" si="117"/>
        <v>82.135233985147394</v>
      </c>
      <c r="J859" s="96">
        <v>27</v>
      </c>
      <c r="K859" s="98">
        <f t="shared" si="112"/>
        <v>5603.9823875915072</v>
      </c>
      <c r="L859" s="213">
        <f t="shared" si="118"/>
        <v>5.9701000000000004</v>
      </c>
      <c r="M859" s="214">
        <f t="shared" si="119"/>
        <v>1.6839999999999999</v>
      </c>
    </row>
    <row r="860" spans="1:13" ht="15" customHeight="1" x14ac:dyDescent="0.2">
      <c r="A860" s="192">
        <f t="shared" si="120"/>
        <v>843</v>
      </c>
      <c r="B860" s="225">
        <f t="shared" si="113"/>
        <v>141.05450437002781</v>
      </c>
      <c r="C860" s="193">
        <v>500</v>
      </c>
      <c r="D860" s="212">
        <v>40620</v>
      </c>
      <c r="E860" s="104">
        <v>27110</v>
      </c>
      <c r="F860" s="96">
        <f t="shared" si="114"/>
        <v>3455.6854612831103</v>
      </c>
      <c r="G860" s="104">
        <f t="shared" si="115"/>
        <v>650.64</v>
      </c>
      <c r="H860" s="194">
        <f t="shared" si="116"/>
        <v>1387.9380059136913</v>
      </c>
      <c r="I860" s="104">
        <f t="shared" si="117"/>
        <v>82.126509225662218</v>
      </c>
      <c r="J860" s="96">
        <v>27</v>
      </c>
      <c r="K860" s="98">
        <f t="shared" si="112"/>
        <v>5603.3899764224643</v>
      </c>
      <c r="L860" s="213">
        <f t="shared" si="118"/>
        <v>5.9763999999999999</v>
      </c>
      <c r="M860" s="214">
        <f t="shared" si="119"/>
        <v>1.6859999999999999</v>
      </c>
    </row>
    <row r="861" spans="1:13" ht="15" customHeight="1" x14ac:dyDescent="0.2">
      <c r="A861" s="192">
        <f t="shared" si="120"/>
        <v>844</v>
      </c>
      <c r="B861" s="225">
        <f t="shared" si="113"/>
        <v>141.07228741893937</v>
      </c>
      <c r="C861" s="193">
        <v>500</v>
      </c>
      <c r="D861" s="212">
        <v>40620</v>
      </c>
      <c r="E861" s="104">
        <v>27110</v>
      </c>
      <c r="F861" s="96">
        <f t="shared" si="114"/>
        <v>3455.2498504008781</v>
      </c>
      <c r="G861" s="104">
        <f t="shared" si="115"/>
        <v>650.64</v>
      </c>
      <c r="H861" s="194">
        <f t="shared" si="116"/>
        <v>1387.7907694354967</v>
      </c>
      <c r="I861" s="104">
        <f t="shared" si="117"/>
        <v>82.117797008017575</v>
      </c>
      <c r="J861" s="96">
        <v>27</v>
      </c>
      <c r="K861" s="98">
        <f t="shared" si="112"/>
        <v>5602.7984168443936</v>
      </c>
      <c r="L861" s="213">
        <f t="shared" si="118"/>
        <v>5.9827000000000004</v>
      </c>
      <c r="M861" s="214">
        <f t="shared" si="119"/>
        <v>1.6879999999999999</v>
      </c>
    </row>
    <row r="862" spans="1:13" ht="15" customHeight="1" x14ac:dyDescent="0.2">
      <c r="A862" s="192">
        <f t="shared" si="120"/>
        <v>845</v>
      </c>
      <c r="B862" s="225">
        <f t="shared" si="113"/>
        <v>141.09004941035761</v>
      </c>
      <c r="C862" s="193">
        <v>500</v>
      </c>
      <c r="D862" s="212">
        <v>40620</v>
      </c>
      <c r="E862" s="104">
        <v>27110</v>
      </c>
      <c r="F862" s="96">
        <f t="shared" si="114"/>
        <v>3454.8148649540153</v>
      </c>
      <c r="G862" s="104">
        <f t="shared" si="115"/>
        <v>650.64</v>
      </c>
      <c r="H862" s="194">
        <f t="shared" si="116"/>
        <v>1387.6437443544571</v>
      </c>
      <c r="I862" s="104">
        <f t="shared" si="117"/>
        <v>82.109097299080318</v>
      </c>
      <c r="J862" s="96">
        <v>27</v>
      </c>
      <c r="K862" s="98">
        <f t="shared" si="112"/>
        <v>5602.2077066075535</v>
      </c>
      <c r="L862" s="213">
        <f t="shared" si="118"/>
        <v>5.9890999999999996</v>
      </c>
      <c r="M862" s="214">
        <f t="shared" si="119"/>
        <v>1.69</v>
      </c>
    </row>
    <row r="863" spans="1:13" ht="15" customHeight="1" x14ac:dyDescent="0.2">
      <c r="A863" s="192">
        <f t="shared" si="120"/>
        <v>846</v>
      </c>
      <c r="B863" s="225">
        <f t="shared" si="113"/>
        <v>141.10779039409334</v>
      </c>
      <c r="C863" s="193">
        <v>500</v>
      </c>
      <c r="D863" s="212">
        <v>40620</v>
      </c>
      <c r="E863" s="104">
        <v>27110</v>
      </c>
      <c r="F863" s="96">
        <f t="shared" si="114"/>
        <v>3454.380503292211</v>
      </c>
      <c r="G863" s="104">
        <f t="shared" si="115"/>
        <v>650.64</v>
      </c>
      <c r="H863" s="194">
        <f t="shared" si="116"/>
        <v>1387.4969301127674</v>
      </c>
      <c r="I863" s="104">
        <f t="shared" si="117"/>
        <v>82.10041006584423</v>
      </c>
      <c r="J863" s="96">
        <v>27</v>
      </c>
      <c r="K863" s="98">
        <f t="shared" si="112"/>
        <v>5601.6178434708227</v>
      </c>
      <c r="L863" s="213">
        <f t="shared" si="118"/>
        <v>5.9954000000000001</v>
      </c>
      <c r="M863" s="214">
        <f t="shared" si="119"/>
        <v>1.6919999999999999</v>
      </c>
    </row>
    <row r="864" spans="1:13" ht="15" customHeight="1" x14ac:dyDescent="0.2">
      <c r="A864" s="192">
        <f t="shared" si="120"/>
        <v>847</v>
      </c>
      <c r="B864" s="225">
        <f t="shared" si="113"/>
        <v>141.12551041978082</v>
      </c>
      <c r="C864" s="193">
        <v>500</v>
      </c>
      <c r="D864" s="212">
        <v>40620</v>
      </c>
      <c r="E864" s="104">
        <v>27110</v>
      </c>
      <c r="F864" s="96">
        <f t="shared" si="114"/>
        <v>3453.9467637714779</v>
      </c>
      <c r="G864" s="104">
        <f t="shared" si="115"/>
        <v>650.64</v>
      </c>
      <c r="H864" s="194">
        <f t="shared" si="116"/>
        <v>1387.3503261547596</v>
      </c>
      <c r="I864" s="104">
        <f t="shared" si="117"/>
        <v>82.091735275429571</v>
      </c>
      <c r="J864" s="96">
        <v>27</v>
      </c>
      <c r="K864" s="98">
        <f t="shared" si="112"/>
        <v>5601.0288252016671</v>
      </c>
      <c r="L864" s="213">
        <f t="shared" si="118"/>
        <v>6.0016999999999996</v>
      </c>
      <c r="M864" s="214">
        <f t="shared" si="119"/>
        <v>1.694</v>
      </c>
    </row>
    <row r="865" spans="1:13" ht="15" customHeight="1" x14ac:dyDescent="0.2">
      <c r="A865" s="192">
        <f t="shared" si="120"/>
        <v>848</v>
      </c>
      <c r="B865" s="225">
        <f t="shared" si="113"/>
        <v>141.14320953687854</v>
      </c>
      <c r="C865" s="193">
        <v>500</v>
      </c>
      <c r="D865" s="212">
        <v>40620</v>
      </c>
      <c r="E865" s="104">
        <v>27110</v>
      </c>
      <c r="F865" s="96">
        <f t="shared" si="114"/>
        <v>3453.5136447541208</v>
      </c>
      <c r="G865" s="104">
        <f t="shared" si="115"/>
        <v>650.64</v>
      </c>
      <c r="H865" s="194">
        <f t="shared" si="116"/>
        <v>1387.2039319268929</v>
      </c>
      <c r="I865" s="104">
        <f t="shared" si="117"/>
        <v>82.083072895082424</v>
      </c>
      <c r="J865" s="96">
        <v>27</v>
      </c>
      <c r="K865" s="98">
        <f t="shared" si="112"/>
        <v>5600.4406495760959</v>
      </c>
      <c r="L865" s="213">
        <f t="shared" si="118"/>
        <v>6.0080999999999998</v>
      </c>
      <c r="M865" s="214">
        <f t="shared" si="119"/>
        <v>1.696</v>
      </c>
    </row>
    <row r="866" spans="1:13" ht="15" customHeight="1" x14ac:dyDescent="0.2">
      <c r="A866" s="192">
        <f t="shared" si="120"/>
        <v>849</v>
      </c>
      <c r="B866" s="225">
        <f t="shared" si="113"/>
        <v>141.1608877946702</v>
      </c>
      <c r="C866" s="193">
        <v>500</v>
      </c>
      <c r="D866" s="212">
        <v>40620</v>
      </c>
      <c r="E866" s="104">
        <v>27110</v>
      </c>
      <c r="F866" s="96">
        <f t="shared" si="114"/>
        <v>3453.0811446086991</v>
      </c>
      <c r="G866" s="104">
        <f t="shared" si="115"/>
        <v>650.64</v>
      </c>
      <c r="H866" s="194">
        <f t="shared" si="116"/>
        <v>1387.0577468777403</v>
      </c>
      <c r="I866" s="104">
        <f t="shared" si="117"/>
        <v>82.074422892173985</v>
      </c>
      <c r="J866" s="96">
        <v>27</v>
      </c>
      <c r="K866" s="98">
        <f t="shared" si="112"/>
        <v>5599.8533143786135</v>
      </c>
      <c r="L866" s="213">
        <f t="shared" si="118"/>
        <v>6.0144000000000002</v>
      </c>
      <c r="M866" s="214">
        <f t="shared" si="119"/>
        <v>1.698</v>
      </c>
    </row>
    <row r="867" spans="1:13" ht="15" customHeight="1" x14ac:dyDescent="0.2">
      <c r="A867" s="195">
        <f t="shared" si="120"/>
        <v>850</v>
      </c>
      <c r="B867" s="225">
        <f t="shared" si="113"/>
        <v>141.17854524226544</v>
      </c>
      <c r="C867" s="193">
        <v>500</v>
      </c>
      <c r="D867" s="212">
        <v>40620</v>
      </c>
      <c r="E867" s="104">
        <v>27110</v>
      </c>
      <c r="F867" s="96">
        <f t="shared" si="114"/>
        <v>3452.6492617100025</v>
      </c>
      <c r="G867" s="104">
        <f t="shared" si="115"/>
        <v>650.64</v>
      </c>
      <c r="H867" s="194">
        <f t="shared" si="116"/>
        <v>1386.9117704579808</v>
      </c>
      <c r="I867" s="104">
        <f t="shared" si="117"/>
        <v>82.06578523420005</v>
      </c>
      <c r="J867" s="96">
        <v>27</v>
      </c>
      <c r="K867" s="98">
        <f t="shared" si="112"/>
        <v>5599.2668174021828</v>
      </c>
      <c r="L867" s="213">
        <f t="shared" si="118"/>
        <v>6.0206999999999997</v>
      </c>
      <c r="M867" s="214">
        <f t="shared" si="119"/>
        <v>1.7</v>
      </c>
    </row>
    <row r="868" spans="1:13" ht="15" customHeight="1" x14ac:dyDescent="0.2">
      <c r="A868" s="192">
        <f t="shared" si="120"/>
        <v>851</v>
      </c>
      <c r="B868" s="225">
        <f t="shared" si="113"/>
        <v>141.19618192860062</v>
      </c>
      <c r="C868" s="193">
        <v>500</v>
      </c>
      <c r="D868" s="212">
        <v>40620</v>
      </c>
      <c r="E868" s="104">
        <v>27110</v>
      </c>
      <c r="F868" s="96">
        <f t="shared" si="114"/>
        <v>3452.2179944390155</v>
      </c>
      <c r="G868" s="104">
        <f t="shared" si="115"/>
        <v>650.64</v>
      </c>
      <c r="H868" s="194">
        <f t="shared" si="116"/>
        <v>1386.7660021203872</v>
      </c>
      <c r="I868" s="104">
        <f t="shared" si="117"/>
        <v>82.057159888780319</v>
      </c>
      <c r="J868" s="96">
        <v>27</v>
      </c>
      <c r="K868" s="98">
        <f t="shared" si="112"/>
        <v>5598.6811564481832</v>
      </c>
      <c r="L868" s="213">
        <f t="shared" si="118"/>
        <v>6.0270999999999999</v>
      </c>
      <c r="M868" s="214">
        <f t="shared" si="119"/>
        <v>1.702</v>
      </c>
    </row>
    <row r="869" spans="1:13" ht="15" customHeight="1" x14ac:dyDescent="0.2">
      <c r="A869" s="192">
        <f t="shared" si="120"/>
        <v>852</v>
      </c>
      <c r="B869" s="225">
        <f t="shared" si="113"/>
        <v>141.21379790243975</v>
      </c>
      <c r="C869" s="193">
        <v>500</v>
      </c>
      <c r="D869" s="212">
        <v>40620</v>
      </c>
      <c r="E869" s="104">
        <v>27110</v>
      </c>
      <c r="F869" s="96">
        <f t="shared" si="114"/>
        <v>3451.7873411828868</v>
      </c>
      <c r="G869" s="104">
        <f t="shared" si="115"/>
        <v>650.64</v>
      </c>
      <c r="H869" s="194">
        <f t="shared" si="116"/>
        <v>1386.6204413198157</v>
      </c>
      <c r="I869" s="104">
        <f t="shared" si="117"/>
        <v>82.048546823657745</v>
      </c>
      <c r="J869" s="96">
        <v>27</v>
      </c>
      <c r="K869" s="98">
        <f t="shared" ref="K869:K932" si="121">SUM(F869:J869)</f>
        <v>5598.0963293263603</v>
      </c>
      <c r="L869" s="213">
        <f t="shared" si="118"/>
        <v>6.0334000000000003</v>
      </c>
      <c r="M869" s="214">
        <f t="shared" si="119"/>
        <v>1.704</v>
      </c>
    </row>
    <row r="870" spans="1:13" ht="15" customHeight="1" x14ac:dyDescent="0.2">
      <c r="A870" s="192">
        <f t="shared" si="120"/>
        <v>853</v>
      </c>
      <c r="B870" s="225">
        <f t="shared" si="113"/>
        <v>141.2313932123752</v>
      </c>
      <c r="C870" s="193">
        <v>500</v>
      </c>
      <c r="D870" s="212">
        <v>40620</v>
      </c>
      <c r="E870" s="104">
        <v>27110</v>
      </c>
      <c r="F870" s="96">
        <f t="shared" si="114"/>
        <v>3451.3573003349002</v>
      </c>
      <c r="G870" s="104">
        <f t="shared" si="115"/>
        <v>650.64</v>
      </c>
      <c r="H870" s="194">
        <f t="shared" si="116"/>
        <v>1386.4750875131963</v>
      </c>
      <c r="I870" s="104">
        <f t="shared" si="117"/>
        <v>82.039946006698017</v>
      </c>
      <c r="J870" s="96">
        <v>27</v>
      </c>
      <c r="K870" s="98">
        <f t="shared" si="121"/>
        <v>5597.5123338547946</v>
      </c>
      <c r="L870" s="213">
        <f t="shared" si="118"/>
        <v>6.0396999999999998</v>
      </c>
      <c r="M870" s="214">
        <f t="shared" si="119"/>
        <v>1.706</v>
      </c>
    </row>
    <row r="871" spans="1:13" ht="15" customHeight="1" x14ac:dyDescent="0.2">
      <c r="A871" s="192">
        <f t="shared" si="120"/>
        <v>854</v>
      </c>
      <c r="B871" s="225">
        <f t="shared" si="113"/>
        <v>141.24896790682857</v>
      </c>
      <c r="C871" s="193">
        <v>500</v>
      </c>
      <c r="D871" s="212">
        <v>40620</v>
      </c>
      <c r="E871" s="104">
        <v>27110</v>
      </c>
      <c r="F871" s="96">
        <f t="shared" si="114"/>
        <v>3450.927870294443</v>
      </c>
      <c r="G871" s="104">
        <f t="shared" si="115"/>
        <v>650.64</v>
      </c>
      <c r="H871" s="194">
        <f t="shared" si="116"/>
        <v>1386.3299401595218</v>
      </c>
      <c r="I871" s="104">
        <f t="shared" si="117"/>
        <v>82.031357405888869</v>
      </c>
      <c r="J871" s="96">
        <v>27</v>
      </c>
      <c r="K871" s="98">
        <f t="shared" si="121"/>
        <v>5596.9291678598547</v>
      </c>
      <c r="L871" s="213">
        <f t="shared" si="118"/>
        <v>6.0461</v>
      </c>
      <c r="M871" s="214">
        <f t="shared" si="119"/>
        <v>1.708</v>
      </c>
    </row>
    <row r="872" spans="1:13" ht="15" customHeight="1" x14ac:dyDescent="0.2">
      <c r="A872" s="192">
        <f t="shared" si="120"/>
        <v>855</v>
      </c>
      <c r="B872" s="225">
        <f t="shared" si="113"/>
        <v>141.26652203405141</v>
      </c>
      <c r="C872" s="193">
        <v>500</v>
      </c>
      <c r="D872" s="212">
        <v>40620</v>
      </c>
      <c r="E872" s="104">
        <v>27110</v>
      </c>
      <c r="F872" s="96">
        <f t="shared" si="114"/>
        <v>3450.4990494669764</v>
      </c>
      <c r="G872" s="104">
        <f t="shared" si="115"/>
        <v>650.64</v>
      </c>
      <c r="H872" s="194">
        <f t="shared" si="116"/>
        <v>1386.1849987198379</v>
      </c>
      <c r="I872" s="104">
        <f t="shared" si="117"/>
        <v>82.022780989339537</v>
      </c>
      <c r="J872" s="96">
        <v>27</v>
      </c>
      <c r="K872" s="98">
        <f t="shared" si="121"/>
        <v>5596.3468291761537</v>
      </c>
      <c r="L872" s="213">
        <f t="shared" si="118"/>
        <v>6.0523999999999996</v>
      </c>
      <c r="M872" s="214">
        <f t="shared" si="119"/>
        <v>1.71</v>
      </c>
    </row>
    <row r="873" spans="1:13" ht="15" customHeight="1" x14ac:dyDescent="0.2">
      <c r="A873" s="192">
        <f t="shared" si="120"/>
        <v>856</v>
      </c>
      <c r="B873" s="225">
        <f t="shared" si="113"/>
        <v>141.28405564212613</v>
      </c>
      <c r="C873" s="193">
        <v>500</v>
      </c>
      <c r="D873" s="212">
        <v>40620</v>
      </c>
      <c r="E873" s="104">
        <v>27110</v>
      </c>
      <c r="F873" s="96">
        <f t="shared" si="114"/>
        <v>3450.0708362640034</v>
      </c>
      <c r="G873" s="104">
        <f t="shared" si="115"/>
        <v>650.64</v>
      </c>
      <c r="H873" s="194">
        <f t="shared" si="116"/>
        <v>1386.0402626572331</v>
      </c>
      <c r="I873" s="104">
        <f t="shared" si="117"/>
        <v>82.014216725280079</v>
      </c>
      <c r="J873" s="96">
        <v>27</v>
      </c>
      <c r="K873" s="98">
        <f t="shared" si="121"/>
        <v>5595.7653156465167</v>
      </c>
      <c r="L873" s="213">
        <f t="shared" si="118"/>
        <v>6.0587</v>
      </c>
      <c r="M873" s="214">
        <f t="shared" si="119"/>
        <v>1.712</v>
      </c>
    </row>
    <row r="874" spans="1:13" ht="15" customHeight="1" x14ac:dyDescent="0.2">
      <c r="A874" s="192">
        <f t="shared" si="120"/>
        <v>857</v>
      </c>
      <c r="B874" s="225">
        <f t="shared" si="113"/>
        <v>141.3015687789667</v>
      </c>
      <c r="C874" s="193">
        <v>500</v>
      </c>
      <c r="D874" s="212">
        <v>40620</v>
      </c>
      <c r="E874" s="104">
        <v>27110</v>
      </c>
      <c r="F874" s="96">
        <f t="shared" si="114"/>
        <v>3449.6432291030396</v>
      </c>
      <c r="G874" s="104">
        <f t="shared" si="115"/>
        <v>650.64</v>
      </c>
      <c r="H874" s="194">
        <f t="shared" si="116"/>
        <v>1385.8957314368274</v>
      </c>
      <c r="I874" s="104">
        <f t="shared" si="117"/>
        <v>82.005664582060803</v>
      </c>
      <c r="J874" s="96">
        <v>27</v>
      </c>
      <c r="K874" s="98">
        <f t="shared" si="121"/>
        <v>5595.1846251219276</v>
      </c>
      <c r="L874" s="213">
        <f t="shared" si="118"/>
        <v>6.0650000000000004</v>
      </c>
      <c r="M874" s="214">
        <f t="shared" si="119"/>
        <v>1.714</v>
      </c>
    </row>
    <row r="875" spans="1:13" ht="15" customHeight="1" x14ac:dyDescent="0.2">
      <c r="A875" s="192">
        <f t="shared" si="120"/>
        <v>858</v>
      </c>
      <c r="B875" s="225">
        <f t="shared" si="113"/>
        <v>141.31906149231943</v>
      </c>
      <c r="C875" s="193">
        <v>500</v>
      </c>
      <c r="D875" s="212">
        <v>40620</v>
      </c>
      <c r="E875" s="104">
        <v>27110</v>
      </c>
      <c r="F875" s="96">
        <f t="shared" si="114"/>
        <v>3449.2162264075887</v>
      </c>
      <c r="G875" s="104">
        <f t="shared" si="115"/>
        <v>650.64</v>
      </c>
      <c r="H875" s="194">
        <f t="shared" si="116"/>
        <v>1385.7514045257649</v>
      </c>
      <c r="I875" s="104">
        <f t="shared" si="117"/>
        <v>81.997124528151787</v>
      </c>
      <c r="J875" s="96">
        <v>27</v>
      </c>
      <c r="K875" s="98">
        <f t="shared" si="121"/>
        <v>5594.6047554615061</v>
      </c>
      <c r="L875" s="213">
        <f t="shared" si="118"/>
        <v>6.0713999999999997</v>
      </c>
      <c r="M875" s="214">
        <f t="shared" si="119"/>
        <v>1.716</v>
      </c>
    </row>
    <row r="876" spans="1:13" ht="15" customHeight="1" x14ac:dyDescent="0.2">
      <c r="A876" s="192">
        <f t="shared" si="120"/>
        <v>859</v>
      </c>
      <c r="B876" s="225">
        <f t="shared" si="113"/>
        <v>141.33653382976382</v>
      </c>
      <c r="C876" s="193">
        <v>500</v>
      </c>
      <c r="D876" s="212">
        <v>40620</v>
      </c>
      <c r="E876" s="104">
        <v>27110</v>
      </c>
      <c r="F876" s="96">
        <f t="shared" si="114"/>
        <v>3448.7898266071024</v>
      </c>
      <c r="G876" s="104">
        <f t="shared" si="115"/>
        <v>650.64</v>
      </c>
      <c r="H876" s="194">
        <f t="shared" si="116"/>
        <v>1385.6072813932005</v>
      </c>
      <c r="I876" s="104">
        <f t="shared" si="117"/>
        <v>81.988596532142054</v>
      </c>
      <c r="J876" s="96">
        <v>27</v>
      </c>
      <c r="K876" s="98">
        <f t="shared" si="121"/>
        <v>5594.0257045324452</v>
      </c>
      <c r="L876" s="213">
        <f t="shared" si="118"/>
        <v>6.0777000000000001</v>
      </c>
      <c r="M876" s="214">
        <f t="shared" si="119"/>
        <v>1.718</v>
      </c>
    </row>
    <row r="877" spans="1:13" ht="15" customHeight="1" x14ac:dyDescent="0.2">
      <c r="A877" s="195">
        <f t="shared" si="120"/>
        <v>860</v>
      </c>
      <c r="B877" s="225">
        <f t="shared" si="113"/>
        <v>141.3539858387133</v>
      </c>
      <c r="C877" s="193">
        <v>500</v>
      </c>
      <c r="D877" s="212">
        <v>40620</v>
      </c>
      <c r="E877" s="104">
        <v>27110</v>
      </c>
      <c r="F877" s="96">
        <f t="shared" si="114"/>
        <v>3448.3640281369585</v>
      </c>
      <c r="G877" s="104">
        <f t="shared" si="115"/>
        <v>650.64</v>
      </c>
      <c r="H877" s="194">
        <f t="shared" si="116"/>
        <v>1385.4633615102919</v>
      </c>
      <c r="I877" s="104">
        <f t="shared" si="117"/>
        <v>81.980080562739175</v>
      </c>
      <c r="J877" s="96">
        <v>27</v>
      </c>
      <c r="K877" s="98">
        <f t="shared" si="121"/>
        <v>5593.4474702099897</v>
      </c>
      <c r="L877" s="213">
        <f t="shared" si="118"/>
        <v>6.0839999999999996</v>
      </c>
      <c r="M877" s="214">
        <f t="shared" si="119"/>
        <v>1.72</v>
      </c>
    </row>
    <row r="878" spans="1:13" ht="15" customHeight="1" x14ac:dyDescent="0.2">
      <c r="A878" s="192">
        <f t="shared" si="120"/>
        <v>861</v>
      </c>
      <c r="B878" s="225">
        <f t="shared" si="113"/>
        <v>141.37141756641597</v>
      </c>
      <c r="C878" s="193">
        <v>500</v>
      </c>
      <c r="D878" s="212">
        <v>40620</v>
      </c>
      <c r="E878" s="104">
        <v>27110</v>
      </c>
      <c r="F878" s="96">
        <f t="shared" si="114"/>
        <v>3447.9388294384316</v>
      </c>
      <c r="G878" s="104">
        <f t="shared" si="115"/>
        <v>650.64</v>
      </c>
      <c r="H878" s="194">
        <f t="shared" si="116"/>
        <v>1385.3196443501899</v>
      </c>
      <c r="I878" s="104">
        <f t="shared" si="117"/>
        <v>81.971576588768642</v>
      </c>
      <c r="J878" s="96">
        <v>27</v>
      </c>
      <c r="K878" s="98">
        <f t="shared" si="121"/>
        <v>5592.8700503773907</v>
      </c>
      <c r="L878" s="213">
        <f t="shared" si="118"/>
        <v>6.0903</v>
      </c>
      <c r="M878" s="214">
        <f t="shared" si="119"/>
        <v>1.722</v>
      </c>
    </row>
    <row r="879" spans="1:13" ht="15" customHeight="1" x14ac:dyDescent="0.2">
      <c r="A879" s="192">
        <f t="shared" si="120"/>
        <v>862</v>
      </c>
      <c r="B879" s="225">
        <f t="shared" si="113"/>
        <v>141.38882905995541</v>
      </c>
      <c r="C879" s="193">
        <v>500</v>
      </c>
      <c r="D879" s="212">
        <v>40620</v>
      </c>
      <c r="E879" s="104">
        <v>27110</v>
      </c>
      <c r="F879" s="96">
        <f t="shared" si="114"/>
        <v>3447.5142289586602</v>
      </c>
      <c r="G879" s="104">
        <f t="shared" si="115"/>
        <v>650.64</v>
      </c>
      <c r="H879" s="194">
        <f t="shared" si="116"/>
        <v>1385.1761293880272</v>
      </c>
      <c r="I879" s="104">
        <f t="shared" si="117"/>
        <v>81.963084579173213</v>
      </c>
      <c r="J879" s="96">
        <v>27</v>
      </c>
      <c r="K879" s="98">
        <f t="shared" si="121"/>
        <v>5592.2934429258612</v>
      </c>
      <c r="L879" s="213">
        <f t="shared" si="118"/>
        <v>6.0967000000000002</v>
      </c>
      <c r="M879" s="214">
        <f t="shared" si="119"/>
        <v>1.724</v>
      </c>
    </row>
    <row r="880" spans="1:13" ht="15" customHeight="1" x14ac:dyDescent="0.2">
      <c r="A880" s="192">
        <f t="shared" si="120"/>
        <v>863</v>
      </c>
      <c r="B880" s="225">
        <f t="shared" si="113"/>
        <v>141.40622036625143</v>
      </c>
      <c r="C880" s="193">
        <v>500</v>
      </c>
      <c r="D880" s="212">
        <v>40620</v>
      </c>
      <c r="E880" s="104">
        <v>27110</v>
      </c>
      <c r="F880" s="96">
        <f t="shared" si="114"/>
        <v>3447.0902251506209</v>
      </c>
      <c r="G880" s="104">
        <f t="shared" si="115"/>
        <v>650.64</v>
      </c>
      <c r="H880" s="194">
        <f t="shared" si="116"/>
        <v>1385.0328161009097</v>
      </c>
      <c r="I880" s="104">
        <f t="shared" si="117"/>
        <v>81.954604503012419</v>
      </c>
      <c r="J880" s="96">
        <v>27</v>
      </c>
      <c r="K880" s="98">
        <f t="shared" si="121"/>
        <v>5591.717645754542</v>
      </c>
      <c r="L880" s="213">
        <f t="shared" si="118"/>
        <v>6.1029999999999998</v>
      </c>
      <c r="M880" s="214">
        <f t="shared" si="119"/>
        <v>1.726</v>
      </c>
    </row>
    <row r="881" spans="1:13" ht="15" customHeight="1" x14ac:dyDescent="0.2">
      <c r="A881" s="192">
        <f t="shared" si="120"/>
        <v>864</v>
      </c>
      <c r="B881" s="225">
        <f t="shared" si="113"/>
        <v>141.42359153206081</v>
      </c>
      <c r="C881" s="193">
        <v>500</v>
      </c>
      <c r="D881" s="212">
        <v>40620</v>
      </c>
      <c r="E881" s="104">
        <v>27110</v>
      </c>
      <c r="F881" s="96">
        <f t="shared" si="114"/>
        <v>3446.6668164730995</v>
      </c>
      <c r="G881" s="104">
        <f t="shared" si="115"/>
        <v>650.64</v>
      </c>
      <c r="H881" s="194">
        <f t="shared" si="116"/>
        <v>1384.8897039679075</v>
      </c>
      <c r="I881" s="104">
        <f t="shared" si="117"/>
        <v>81.946136329461993</v>
      </c>
      <c r="J881" s="96">
        <v>27</v>
      </c>
      <c r="K881" s="98">
        <f t="shared" si="121"/>
        <v>5591.1426567704693</v>
      </c>
      <c r="L881" s="213">
        <f t="shared" si="118"/>
        <v>6.1093000000000002</v>
      </c>
      <c r="M881" s="214">
        <f t="shared" si="119"/>
        <v>1.728</v>
      </c>
    </row>
    <row r="882" spans="1:13" ht="15" customHeight="1" x14ac:dyDescent="0.2">
      <c r="A882" s="192">
        <f t="shared" si="120"/>
        <v>865</v>
      </c>
      <c r="B882" s="225">
        <f t="shared" si="113"/>
        <v>141.44094260397819</v>
      </c>
      <c r="C882" s="193">
        <v>500</v>
      </c>
      <c r="D882" s="212">
        <v>40620</v>
      </c>
      <c r="E882" s="104">
        <v>27110</v>
      </c>
      <c r="F882" s="96">
        <f t="shared" si="114"/>
        <v>3446.2440013906566</v>
      </c>
      <c r="G882" s="104">
        <f t="shared" si="115"/>
        <v>650.64</v>
      </c>
      <c r="H882" s="194">
        <f t="shared" si="116"/>
        <v>1384.7467924700418</v>
      </c>
      <c r="I882" s="104">
        <f t="shared" si="117"/>
        <v>81.93768002781313</v>
      </c>
      <c r="J882" s="96">
        <v>27</v>
      </c>
      <c r="K882" s="98">
        <f t="shared" si="121"/>
        <v>5590.568473888512</v>
      </c>
      <c r="L882" s="213">
        <f t="shared" si="118"/>
        <v>6.1155999999999997</v>
      </c>
      <c r="M882" s="214">
        <f t="shared" si="119"/>
        <v>1.73</v>
      </c>
    </row>
    <row r="883" spans="1:13" ht="15" customHeight="1" x14ac:dyDescent="0.2">
      <c r="A883" s="192">
        <f t="shared" si="120"/>
        <v>866</v>
      </c>
      <c r="B883" s="225">
        <f t="shared" si="113"/>
        <v>141.45827362843653</v>
      </c>
      <c r="C883" s="193">
        <v>500</v>
      </c>
      <c r="D883" s="212">
        <v>40620</v>
      </c>
      <c r="E883" s="104">
        <v>27110</v>
      </c>
      <c r="F883" s="96">
        <f t="shared" si="114"/>
        <v>3445.8217783736109</v>
      </c>
      <c r="G883" s="104">
        <f t="shared" si="115"/>
        <v>650.64</v>
      </c>
      <c r="H883" s="194">
        <f t="shared" si="116"/>
        <v>1384.6040810902805</v>
      </c>
      <c r="I883" s="104">
        <f t="shared" si="117"/>
        <v>81.929235567472219</v>
      </c>
      <c r="J883" s="96">
        <v>27</v>
      </c>
      <c r="K883" s="98">
        <f t="shared" si="121"/>
        <v>5589.9950950313641</v>
      </c>
      <c r="L883" s="213">
        <f t="shared" si="118"/>
        <v>6.1219000000000001</v>
      </c>
      <c r="M883" s="214">
        <f t="shared" si="119"/>
        <v>1.732</v>
      </c>
    </row>
    <row r="884" spans="1:13" ht="15" customHeight="1" x14ac:dyDescent="0.2">
      <c r="A884" s="192">
        <f t="shared" si="120"/>
        <v>867</v>
      </c>
      <c r="B884" s="225">
        <f t="shared" si="113"/>
        <v>141.47558465170812</v>
      </c>
      <c r="C884" s="193">
        <v>500</v>
      </c>
      <c r="D884" s="212">
        <v>40620</v>
      </c>
      <c r="E884" s="104">
        <v>27110</v>
      </c>
      <c r="F884" s="96">
        <f t="shared" si="114"/>
        <v>3445.4001458980001</v>
      </c>
      <c r="G884" s="104">
        <f t="shared" si="115"/>
        <v>650.64</v>
      </c>
      <c r="H884" s="194">
        <f t="shared" si="116"/>
        <v>1384.461569313524</v>
      </c>
      <c r="I884" s="104">
        <f t="shared" si="117"/>
        <v>81.920802917960017</v>
      </c>
      <c r="J884" s="96">
        <v>27</v>
      </c>
      <c r="K884" s="98">
        <f t="shared" si="121"/>
        <v>5589.4225181294842</v>
      </c>
      <c r="L884" s="213">
        <f t="shared" si="118"/>
        <v>6.1283000000000003</v>
      </c>
      <c r="M884" s="214">
        <f t="shared" si="119"/>
        <v>1.734</v>
      </c>
    </row>
    <row r="885" spans="1:13" ht="15" customHeight="1" x14ac:dyDescent="0.2">
      <c r="A885" s="192">
        <f t="shared" si="120"/>
        <v>868</v>
      </c>
      <c r="B885" s="225">
        <f t="shared" si="113"/>
        <v>141.49287571990527</v>
      </c>
      <c r="C885" s="193">
        <v>500</v>
      </c>
      <c r="D885" s="212">
        <v>40620</v>
      </c>
      <c r="E885" s="104">
        <v>27110</v>
      </c>
      <c r="F885" s="96">
        <f t="shared" si="114"/>
        <v>3444.9791024455567</v>
      </c>
      <c r="G885" s="104">
        <f t="shared" si="115"/>
        <v>650.64</v>
      </c>
      <c r="H885" s="194">
        <f t="shared" si="116"/>
        <v>1384.319256626598</v>
      </c>
      <c r="I885" s="104">
        <f t="shared" si="117"/>
        <v>81.912382048911127</v>
      </c>
      <c r="J885" s="96">
        <v>27</v>
      </c>
      <c r="K885" s="98">
        <f t="shared" si="121"/>
        <v>5588.8507411210658</v>
      </c>
      <c r="L885" s="213">
        <f t="shared" si="118"/>
        <v>6.1345999999999998</v>
      </c>
      <c r="M885" s="214">
        <f t="shared" si="119"/>
        <v>1.736</v>
      </c>
    </row>
    <row r="886" spans="1:13" ht="15" customHeight="1" x14ac:dyDescent="0.2">
      <c r="A886" s="192">
        <f t="shared" si="120"/>
        <v>869</v>
      </c>
      <c r="B886" s="225">
        <f t="shared" si="113"/>
        <v>141.51014687898089</v>
      </c>
      <c r="C886" s="193">
        <v>500</v>
      </c>
      <c r="D886" s="212">
        <v>40620</v>
      </c>
      <c r="E886" s="104">
        <v>27110</v>
      </c>
      <c r="F886" s="96">
        <f t="shared" si="114"/>
        <v>3444.5586465036845</v>
      </c>
      <c r="G886" s="104">
        <f t="shared" si="115"/>
        <v>650.64</v>
      </c>
      <c r="H886" s="194">
        <f t="shared" si="116"/>
        <v>1384.1771425182451</v>
      </c>
      <c r="I886" s="104">
        <f t="shared" si="117"/>
        <v>81.903972930073692</v>
      </c>
      <c r="J886" s="96">
        <v>27</v>
      </c>
      <c r="K886" s="98">
        <f t="shared" si="121"/>
        <v>5588.2797619520034</v>
      </c>
      <c r="L886" s="213">
        <f t="shared" si="118"/>
        <v>6.1409000000000002</v>
      </c>
      <c r="M886" s="214">
        <f t="shared" si="119"/>
        <v>1.738</v>
      </c>
    </row>
    <row r="887" spans="1:13" ht="15" customHeight="1" x14ac:dyDescent="0.2">
      <c r="A887" s="195">
        <f t="shared" si="120"/>
        <v>870</v>
      </c>
      <c r="B887" s="225">
        <f t="shared" si="113"/>
        <v>141.52739817472946</v>
      </c>
      <c r="C887" s="193">
        <v>500</v>
      </c>
      <c r="D887" s="212">
        <v>40620</v>
      </c>
      <c r="E887" s="104">
        <v>27110</v>
      </c>
      <c r="F887" s="96">
        <f t="shared" si="114"/>
        <v>3444.1387765654217</v>
      </c>
      <c r="G887" s="104">
        <f t="shared" si="115"/>
        <v>650.64</v>
      </c>
      <c r="H887" s="194">
        <f t="shared" si="116"/>
        <v>1384.0352264791125</v>
      </c>
      <c r="I887" s="104">
        <f t="shared" si="117"/>
        <v>81.895575531308438</v>
      </c>
      <c r="J887" s="96">
        <v>27</v>
      </c>
      <c r="K887" s="98">
        <f t="shared" si="121"/>
        <v>5587.709578575842</v>
      </c>
      <c r="L887" s="213">
        <f t="shared" si="118"/>
        <v>6.1471999999999998</v>
      </c>
      <c r="M887" s="214">
        <f t="shared" si="119"/>
        <v>1.74</v>
      </c>
    </row>
    <row r="888" spans="1:13" ht="15" customHeight="1" x14ac:dyDescent="0.2">
      <c r="A888" s="192">
        <f t="shared" si="120"/>
        <v>871</v>
      </c>
      <c r="B888" s="225">
        <f t="shared" si="113"/>
        <v>141.54462965278753</v>
      </c>
      <c r="C888" s="193">
        <v>500</v>
      </c>
      <c r="D888" s="212">
        <v>40620</v>
      </c>
      <c r="E888" s="104">
        <v>27110</v>
      </c>
      <c r="F888" s="96">
        <f t="shared" si="114"/>
        <v>3443.7194911294218</v>
      </c>
      <c r="G888" s="104">
        <f t="shared" si="115"/>
        <v>650.64</v>
      </c>
      <c r="H888" s="194">
        <f t="shared" si="116"/>
        <v>1383.8935080017443</v>
      </c>
      <c r="I888" s="104">
        <f t="shared" si="117"/>
        <v>81.887189822588439</v>
      </c>
      <c r="J888" s="96">
        <v>27</v>
      </c>
      <c r="K888" s="98">
        <f t="shared" si="121"/>
        <v>5587.1401889537547</v>
      </c>
      <c r="L888" s="213">
        <f t="shared" si="118"/>
        <v>6.1535000000000002</v>
      </c>
      <c r="M888" s="214">
        <f t="shared" si="119"/>
        <v>1.742</v>
      </c>
    </row>
    <row r="889" spans="1:13" ht="15" customHeight="1" x14ac:dyDescent="0.2">
      <c r="A889" s="192">
        <f t="shared" si="120"/>
        <v>872</v>
      </c>
      <c r="B889" s="225">
        <f t="shared" si="113"/>
        <v>141.56184135863469</v>
      </c>
      <c r="C889" s="193">
        <v>500</v>
      </c>
      <c r="D889" s="212">
        <v>40620</v>
      </c>
      <c r="E889" s="104">
        <v>27110</v>
      </c>
      <c r="F889" s="96">
        <f t="shared" si="114"/>
        <v>3443.3007886999217</v>
      </c>
      <c r="G889" s="104">
        <f t="shared" si="115"/>
        <v>650.64</v>
      </c>
      <c r="H889" s="194">
        <f t="shared" si="116"/>
        <v>1383.7519865805734</v>
      </c>
      <c r="I889" s="104">
        <f t="shared" si="117"/>
        <v>81.878815773998426</v>
      </c>
      <c r="J889" s="96">
        <v>27</v>
      </c>
      <c r="K889" s="98">
        <f t="shared" si="121"/>
        <v>5586.5715910544932</v>
      </c>
      <c r="L889" s="213">
        <f t="shared" si="118"/>
        <v>6.1599000000000004</v>
      </c>
      <c r="M889" s="214">
        <f t="shared" si="119"/>
        <v>1.744</v>
      </c>
    </row>
    <row r="890" spans="1:13" ht="15" customHeight="1" x14ac:dyDescent="0.2">
      <c r="A890" s="192">
        <f t="shared" si="120"/>
        <v>873</v>
      </c>
      <c r="B890" s="225">
        <f t="shared" si="113"/>
        <v>141.57903333759401</v>
      </c>
      <c r="C890" s="193">
        <v>500</v>
      </c>
      <c r="D890" s="212">
        <v>40620</v>
      </c>
      <c r="E890" s="104">
        <v>27110</v>
      </c>
      <c r="F890" s="96">
        <f t="shared" si="114"/>
        <v>3442.8826677867155</v>
      </c>
      <c r="G890" s="104">
        <f t="shared" si="115"/>
        <v>650.64</v>
      </c>
      <c r="H890" s="194">
        <f t="shared" si="116"/>
        <v>1383.6106617119096</v>
      </c>
      <c r="I890" s="104">
        <f t="shared" si="117"/>
        <v>81.870453355734313</v>
      </c>
      <c r="J890" s="96">
        <v>27</v>
      </c>
      <c r="K890" s="98">
        <f t="shared" si="121"/>
        <v>5586.00378285436</v>
      </c>
      <c r="L890" s="213">
        <f t="shared" si="118"/>
        <v>6.1661999999999999</v>
      </c>
      <c r="M890" s="214">
        <f t="shared" si="119"/>
        <v>1.746</v>
      </c>
    </row>
    <row r="891" spans="1:13" ht="15" customHeight="1" x14ac:dyDescent="0.2">
      <c r="A891" s="192">
        <f t="shared" si="120"/>
        <v>874</v>
      </c>
      <c r="B891" s="225">
        <f t="shared" si="113"/>
        <v>141.59620563483304</v>
      </c>
      <c r="C891" s="193">
        <v>500</v>
      </c>
      <c r="D891" s="212">
        <v>40620</v>
      </c>
      <c r="E891" s="104">
        <v>27110</v>
      </c>
      <c r="F891" s="96">
        <f t="shared" si="114"/>
        <v>3442.4651269051274</v>
      </c>
      <c r="G891" s="104">
        <f t="shared" si="115"/>
        <v>650.64</v>
      </c>
      <c r="H891" s="194">
        <f t="shared" si="116"/>
        <v>1383.4695328939329</v>
      </c>
      <c r="I891" s="104">
        <f t="shared" si="117"/>
        <v>81.862102538102548</v>
      </c>
      <c r="J891" s="96">
        <v>27</v>
      </c>
      <c r="K891" s="98">
        <f t="shared" si="121"/>
        <v>5585.4367623371627</v>
      </c>
      <c r="L891" s="213">
        <f t="shared" si="118"/>
        <v>6.1725000000000003</v>
      </c>
      <c r="M891" s="214">
        <f t="shared" si="119"/>
        <v>1.748</v>
      </c>
    </row>
    <row r="892" spans="1:13" ht="15" customHeight="1" x14ac:dyDescent="0.2">
      <c r="A892" s="192">
        <f t="shared" si="120"/>
        <v>875</v>
      </c>
      <c r="B892" s="225">
        <f t="shared" si="113"/>
        <v>141.61335829536421</v>
      </c>
      <c r="C892" s="193">
        <v>500</v>
      </c>
      <c r="D892" s="212">
        <v>40620</v>
      </c>
      <c r="E892" s="104">
        <v>27110</v>
      </c>
      <c r="F892" s="96">
        <f t="shared" si="114"/>
        <v>3442.0481645759864</v>
      </c>
      <c r="G892" s="104">
        <f t="shared" si="115"/>
        <v>650.64</v>
      </c>
      <c r="H892" s="194">
        <f t="shared" si="116"/>
        <v>1383.3285996266832</v>
      </c>
      <c r="I892" s="104">
        <f t="shared" si="117"/>
        <v>81.853763291519726</v>
      </c>
      <c r="J892" s="96">
        <v>27</v>
      </c>
      <c r="K892" s="98">
        <f t="shared" si="121"/>
        <v>5584.8705274941894</v>
      </c>
      <c r="L892" s="213">
        <f t="shared" si="118"/>
        <v>6.1787999999999998</v>
      </c>
      <c r="M892" s="214">
        <f t="shared" si="119"/>
        <v>1.75</v>
      </c>
    </row>
    <row r="893" spans="1:13" ht="15" customHeight="1" x14ac:dyDescent="0.2">
      <c r="A893" s="192">
        <f t="shared" si="120"/>
        <v>876</v>
      </c>
      <c r="B893" s="225">
        <f t="shared" si="113"/>
        <v>141.63049136404589</v>
      </c>
      <c r="C893" s="193">
        <v>500</v>
      </c>
      <c r="D893" s="212">
        <v>40620</v>
      </c>
      <c r="E893" s="104">
        <v>27110</v>
      </c>
      <c r="F893" s="96">
        <f t="shared" si="114"/>
        <v>3441.6317793255976</v>
      </c>
      <c r="G893" s="104">
        <f t="shared" si="115"/>
        <v>650.64</v>
      </c>
      <c r="H893" s="194">
        <f t="shared" si="116"/>
        <v>1383.1878614120517</v>
      </c>
      <c r="I893" s="104">
        <f t="shared" si="117"/>
        <v>81.845435586511954</v>
      </c>
      <c r="J893" s="96">
        <v>27</v>
      </c>
      <c r="K893" s="98">
        <f t="shared" si="121"/>
        <v>5584.3050763241617</v>
      </c>
      <c r="L893" s="213">
        <f t="shared" si="118"/>
        <v>6.1851000000000003</v>
      </c>
      <c r="M893" s="214">
        <f t="shared" si="119"/>
        <v>1.752</v>
      </c>
    </row>
    <row r="894" spans="1:13" ht="15" customHeight="1" x14ac:dyDescent="0.2">
      <c r="A894" s="192">
        <f t="shared" si="120"/>
        <v>877</v>
      </c>
      <c r="B894" s="225">
        <f t="shared" si="113"/>
        <v>141.64760488558275</v>
      </c>
      <c r="C894" s="193">
        <v>500</v>
      </c>
      <c r="D894" s="212">
        <v>40620</v>
      </c>
      <c r="E894" s="104">
        <v>27110</v>
      </c>
      <c r="F894" s="96">
        <f t="shared" si="114"/>
        <v>3441.215969685717</v>
      </c>
      <c r="G894" s="104">
        <f t="shared" si="115"/>
        <v>650.64</v>
      </c>
      <c r="H894" s="194">
        <f t="shared" si="116"/>
        <v>1383.0473177537722</v>
      </c>
      <c r="I894" s="104">
        <f t="shared" si="117"/>
        <v>81.837119393714346</v>
      </c>
      <c r="J894" s="96">
        <v>27</v>
      </c>
      <c r="K894" s="98">
        <f t="shared" si="121"/>
        <v>5583.7404068332035</v>
      </c>
      <c r="L894" s="213">
        <f t="shared" si="118"/>
        <v>6.1913999999999998</v>
      </c>
      <c r="M894" s="214">
        <f t="shared" si="119"/>
        <v>1.754</v>
      </c>
    </row>
    <row r="895" spans="1:13" ht="15" customHeight="1" x14ac:dyDescent="0.2">
      <c r="A895" s="192">
        <f t="shared" si="120"/>
        <v>878</v>
      </c>
      <c r="B895" s="225">
        <f t="shared" si="113"/>
        <v>141.66469890452674</v>
      </c>
      <c r="C895" s="193">
        <v>500</v>
      </c>
      <c r="D895" s="212">
        <v>40620</v>
      </c>
      <c r="E895" s="104">
        <v>27110</v>
      </c>
      <c r="F895" s="96">
        <f t="shared" si="114"/>
        <v>3440.8007341935227</v>
      </c>
      <c r="G895" s="104">
        <f t="shared" si="115"/>
        <v>650.64</v>
      </c>
      <c r="H895" s="194">
        <f t="shared" si="116"/>
        <v>1382.9069681574106</v>
      </c>
      <c r="I895" s="104">
        <f t="shared" si="117"/>
        <v>81.828814683870448</v>
      </c>
      <c r="J895" s="96">
        <v>27</v>
      </c>
      <c r="K895" s="98">
        <f t="shared" si="121"/>
        <v>5583.1765170348035</v>
      </c>
      <c r="L895" s="213">
        <f t="shared" si="118"/>
        <v>6.1977000000000002</v>
      </c>
      <c r="M895" s="214">
        <f t="shared" si="119"/>
        <v>1.756</v>
      </c>
    </row>
    <row r="896" spans="1:13" ht="15" customHeight="1" x14ac:dyDescent="0.2">
      <c r="A896" s="192">
        <f t="shared" si="120"/>
        <v>879</v>
      </c>
      <c r="B896" s="225">
        <f t="shared" si="113"/>
        <v>141.68177346527767</v>
      </c>
      <c r="C896" s="193">
        <v>500</v>
      </c>
      <c r="D896" s="212">
        <v>40620</v>
      </c>
      <c r="E896" s="104">
        <v>27110</v>
      </c>
      <c r="F896" s="96">
        <f t="shared" si="114"/>
        <v>3440.386071391591</v>
      </c>
      <c r="G896" s="104">
        <f t="shared" si="115"/>
        <v>650.64</v>
      </c>
      <c r="H896" s="194">
        <f t="shared" si="116"/>
        <v>1382.7668121303575</v>
      </c>
      <c r="I896" s="104">
        <f t="shared" si="117"/>
        <v>81.820521427831821</v>
      </c>
      <c r="J896" s="96">
        <v>27</v>
      </c>
      <c r="K896" s="98">
        <f t="shared" si="121"/>
        <v>5582.6134049497796</v>
      </c>
      <c r="L896" s="213">
        <f t="shared" si="118"/>
        <v>6.2039999999999997</v>
      </c>
      <c r="M896" s="214">
        <f t="shared" si="119"/>
        <v>1.758</v>
      </c>
    </row>
    <row r="897" spans="1:13" ht="15" customHeight="1" x14ac:dyDescent="0.2">
      <c r="A897" s="195">
        <f t="shared" si="120"/>
        <v>880</v>
      </c>
      <c r="B897" s="225">
        <f t="shared" si="113"/>
        <v>141.69882861208379</v>
      </c>
      <c r="C897" s="193">
        <v>500</v>
      </c>
      <c r="D897" s="212">
        <v>40620</v>
      </c>
      <c r="E897" s="104">
        <v>27110</v>
      </c>
      <c r="F897" s="96">
        <f t="shared" si="114"/>
        <v>3439.9719798278711</v>
      </c>
      <c r="G897" s="104">
        <f t="shared" si="115"/>
        <v>650.64</v>
      </c>
      <c r="H897" s="194">
        <f t="shared" si="116"/>
        <v>1382.6268491818203</v>
      </c>
      <c r="I897" s="104">
        <f t="shared" si="117"/>
        <v>81.812239596557419</v>
      </c>
      <c r="J897" s="96">
        <v>27</v>
      </c>
      <c r="K897" s="98">
        <f t="shared" si="121"/>
        <v>5582.0510686062489</v>
      </c>
      <c r="L897" s="213">
        <f t="shared" si="118"/>
        <v>6.2103999999999999</v>
      </c>
      <c r="M897" s="214">
        <f t="shared" si="119"/>
        <v>1.76</v>
      </c>
    </row>
    <row r="898" spans="1:13" ht="15" customHeight="1" x14ac:dyDescent="0.2">
      <c r="A898" s="192">
        <f t="shared" si="120"/>
        <v>881</v>
      </c>
      <c r="B898" s="225">
        <f t="shared" si="113"/>
        <v>141.71586438904268</v>
      </c>
      <c r="C898" s="193">
        <v>500</v>
      </c>
      <c r="D898" s="212">
        <v>40620</v>
      </c>
      <c r="E898" s="104">
        <v>27110</v>
      </c>
      <c r="F898" s="96">
        <f t="shared" si="114"/>
        <v>3439.5584580556551</v>
      </c>
      <c r="G898" s="104">
        <f t="shared" si="115"/>
        <v>650.64</v>
      </c>
      <c r="H898" s="194">
        <f t="shared" si="116"/>
        <v>1382.4870788228113</v>
      </c>
      <c r="I898" s="104">
        <f t="shared" si="117"/>
        <v>81.803969161113102</v>
      </c>
      <c r="J898" s="96">
        <v>27</v>
      </c>
      <c r="K898" s="98">
        <f t="shared" si="121"/>
        <v>5581.4895060395793</v>
      </c>
      <c r="L898" s="213">
        <f t="shared" si="118"/>
        <v>6.2167000000000003</v>
      </c>
      <c r="M898" s="214">
        <f t="shared" si="119"/>
        <v>1.762</v>
      </c>
    </row>
    <row r="899" spans="1:13" ht="15" customHeight="1" x14ac:dyDescent="0.2">
      <c r="A899" s="192">
        <f t="shared" si="120"/>
        <v>882</v>
      </c>
      <c r="B899" s="225">
        <f t="shared" si="113"/>
        <v>141.73288084010187</v>
      </c>
      <c r="C899" s="193">
        <v>500</v>
      </c>
      <c r="D899" s="212">
        <v>40620</v>
      </c>
      <c r="E899" s="104">
        <v>27110</v>
      </c>
      <c r="F899" s="96">
        <f t="shared" si="114"/>
        <v>3439.1455046335577</v>
      </c>
      <c r="G899" s="104">
        <f t="shared" si="115"/>
        <v>650.64</v>
      </c>
      <c r="H899" s="194">
        <f t="shared" si="116"/>
        <v>1382.3475005661423</v>
      </c>
      <c r="I899" s="104">
        <f t="shared" si="117"/>
        <v>81.795710092671158</v>
      </c>
      <c r="J899" s="96">
        <v>27</v>
      </c>
      <c r="K899" s="98">
        <f t="shared" si="121"/>
        <v>5580.9287152923716</v>
      </c>
      <c r="L899" s="213">
        <f t="shared" si="118"/>
        <v>6.2229999999999999</v>
      </c>
      <c r="M899" s="214">
        <f t="shared" si="119"/>
        <v>1.764</v>
      </c>
    </row>
    <row r="900" spans="1:13" ht="15" customHeight="1" x14ac:dyDescent="0.2">
      <c r="A900" s="192">
        <f t="shared" si="120"/>
        <v>883</v>
      </c>
      <c r="B900" s="225">
        <f t="shared" si="113"/>
        <v>141.74987800905939</v>
      </c>
      <c r="C900" s="193">
        <v>500</v>
      </c>
      <c r="D900" s="212">
        <v>40620</v>
      </c>
      <c r="E900" s="104">
        <v>27110</v>
      </c>
      <c r="F900" s="96">
        <f t="shared" si="114"/>
        <v>3438.7331181254858</v>
      </c>
      <c r="G900" s="104">
        <f t="shared" si="115"/>
        <v>650.64</v>
      </c>
      <c r="H900" s="194">
        <f t="shared" si="116"/>
        <v>1382.2081139264139</v>
      </c>
      <c r="I900" s="104">
        <f t="shared" si="117"/>
        <v>81.787462362509714</v>
      </c>
      <c r="J900" s="96">
        <v>27</v>
      </c>
      <c r="K900" s="98">
        <f t="shared" si="121"/>
        <v>5580.3686944144092</v>
      </c>
      <c r="L900" s="213">
        <f t="shared" si="118"/>
        <v>6.2293000000000003</v>
      </c>
      <c r="M900" s="214">
        <f t="shared" si="119"/>
        <v>1.766</v>
      </c>
    </row>
    <row r="901" spans="1:13" ht="15" customHeight="1" x14ac:dyDescent="0.2">
      <c r="A901" s="192">
        <f t="shared" si="120"/>
        <v>884</v>
      </c>
      <c r="B901" s="225">
        <f t="shared" si="113"/>
        <v>141.76685593956466</v>
      </c>
      <c r="C901" s="193">
        <v>500</v>
      </c>
      <c r="D901" s="212">
        <v>40620</v>
      </c>
      <c r="E901" s="104">
        <v>27110</v>
      </c>
      <c r="F901" s="96">
        <f t="shared" si="114"/>
        <v>3438.3212971006151</v>
      </c>
      <c r="G901" s="104">
        <f t="shared" si="115"/>
        <v>650.64</v>
      </c>
      <c r="H901" s="194">
        <f t="shared" si="116"/>
        <v>1382.0689184200078</v>
      </c>
      <c r="I901" s="104">
        <f t="shared" si="117"/>
        <v>81.779225942012303</v>
      </c>
      <c r="J901" s="96">
        <v>27</v>
      </c>
      <c r="K901" s="98">
        <f t="shared" si="121"/>
        <v>5579.8094414626348</v>
      </c>
      <c r="L901" s="213">
        <f t="shared" si="118"/>
        <v>6.2355999999999998</v>
      </c>
      <c r="M901" s="214">
        <f t="shared" si="119"/>
        <v>1.768</v>
      </c>
    </row>
    <row r="902" spans="1:13" ht="15" customHeight="1" x14ac:dyDescent="0.2">
      <c r="A902" s="192">
        <f t="shared" si="120"/>
        <v>885</v>
      </c>
      <c r="B902" s="225">
        <f t="shared" si="113"/>
        <v>141.78381467511895</v>
      </c>
      <c r="C902" s="193">
        <v>500</v>
      </c>
      <c r="D902" s="212">
        <v>40620</v>
      </c>
      <c r="E902" s="104">
        <v>27110</v>
      </c>
      <c r="F902" s="96">
        <f t="shared" si="114"/>
        <v>3437.9100401333662</v>
      </c>
      <c r="G902" s="104">
        <f t="shared" si="115"/>
        <v>650.64</v>
      </c>
      <c r="H902" s="194">
        <f t="shared" si="116"/>
        <v>1381.9299135650776</v>
      </c>
      <c r="I902" s="104">
        <f t="shared" si="117"/>
        <v>81.771000802667331</v>
      </c>
      <c r="J902" s="96">
        <v>27</v>
      </c>
      <c r="K902" s="98">
        <f t="shared" si="121"/>
        <v>5579.2509545011108</v>
      </c>
      <c r="L902" s="213">
        <f t="shared" si="118"/>
        <v>6.2419000000000002</v>
      </c>
      <c r="M902" s="214">
        <f t="shared" si="119"/>
        <v>1.77</v>
      </c>
    </row>
    <row r="903" spans="1:13" ht="15" customHeight="1" x14ac:dyDescent="0.2">
      <c r="A903" s="192">
        <f t="shared" si="120"/>
        <v>886</v>
      </c>
      <c r="B903" s="225">
        <f t="shared" si="113"/>
        <v>141.8007542590762</v>
      </c>
      <c r="C903" s="193">
        <v>500</v>
      </c>
      <c r="D903" s="212">
        <v>40620</v>
      </c>
      <c r="E903" s="104">
        <v>27110</v>
      </c>
      <c r="F903" s="96">
        <f t="shared" si="114"/>
        <v>3437.4993458033778</v>
      </c>
      <c r="G903" s="104">
        <f t="shared" si="115"/>
        <v>650.64</v>
      </c>
      <c r="H903" s="194">
        <f t="shared" si="116"/>
        <v>1381.7910988815415</v>
      </c>
      <c r="I903" s="104">
        <f t="shared" si="117"/>
        <v>81.762786916067554</v>
      </c>
      <c r="J903" s="96">
        <v>27</v>
      </c>
      <c r="K903" s="98">
        <f t="shared" si="121"/>
        <v>5578.693231600987</v>
      </c>
      <c r="L903" s="213">
        <f t="shared" si="118"/>
        <v>6.2481999999999998</v>
      </c>
      <c r="M903" s="214">
        <f t="shared" si="119"/>
        <v>1.772</v>
      </c>
    </row>
    <row r="904" spans="1:13" ht="15" customHeight="1" x14ac:dyDescent="0.2">
      <c r="A904" s="192">
        <f t="shared" si="120"/>
        <v>887</v>
      </c>
      <c r="B904" s="225">
        <f t="shared" si="113"/>
        <v>141.81767473464367</v>
      </c>
      <c r="C904" s="193">
        <v>500</v>
      </c>
      <c r="D904" s="212">
        <v>40620</v>
      </c>
      <c r="E904" s="104">
        <v>27110</v>
      </c>
      <c r="F904" s="96">
        <f t="shared" si="114"/>
        <v>3437.0892126954791</v>
      </c>
      <c r="G904" s="104">
        <f t="shared" si="115"/>
        <v>650.64</v>
      </c>
      <c r="H904" s="194">
        <f t="shared" si="116"/>
        <v>1381.6524738910718</v>
      </c>
      <c r="I904" s="104">
        <f t="shared" si="117"/>
        <v>81.754584253909584</v>
      </c>
      <c r="J904" s="96">
        <v>27</v>
      </c>
      <c r="K904" s="98">
        <f t="shared" si="121"/>
        <v>5578.1362708404604</v>
      </c>
      <c r="L904" s="213">
        <f t="shared" si="118"/>
        <v>6.2545000000000002</v>
      </c>
      <c r="M904" s="214">
        <f t="shared" si="119"/>
        <v>1.774</v>
      </c>
    </row>
    <row r="905" spans="1:13" ht="15" customHeight="1" x14ac:dyDescent="0.2">
      <c r="A905" s="192">
        <f t="shared" si="120"/>
        <v>888</v>
      </c>
      <c r="B905" s="225">
        <f t="shared" si="113"/>
        <v>141.83457614488253</v>
      </c>
      <c r="C905" s="193">
        <v>500</v>
      </c>
      <c r="D905" s="212">
        <v>40620</v>
      </c>
      <c r="E905" s="104">
        <v>27110</v>
      </c>
      <c r="F905" s="96">
        <f t="shared" si="114"/>
        <v>3436.679639399671</v>
      </c>
      <c r="G905" s="104">
        <f t="shared" si="115"/>
        <v>650.64</v>
      </c>
      <c r="H905" s="194">
        <f t="shared" si="116"/>
        <v>1381.5140381170886</v>
      </c>
      <c r="I905" s="104">
        <f t="shared" si="117"/>
        <v>81.746392787993415</v>
      </c>
      <c r="J905" s="96">
        <v>27</v>
      </c>
      <c r="K905" s="98">
        <f t="shared" si="121"/>
        <v>5577.5800703047526</v>
      </c>
      <c r="L905" s="213">
        <f t="shared" si="118"/>
        <v>6.2607999999999997</v>
      </c>
      <c r="M905" s="214">
        <f t="shared" si="119"/>
        <v>1.776</v>
      </c>
    </row>
    <row r="906" spans="1:13" ht="15" customHeight="1" x14ac:dyDescent="0.2">
      <c r="A906" s="192">
        <f t="shared" si="120"/>
        <v>889</v>
      </c>
      <c r="B906" s="225">
        <f t="shared" si="113"/>
        <v>141.85145853270856</v>
      </c>
      <c r="C906" s="193">
        <v>500</v>
      </c>
      <c r="D906" s="212">
        <v>40620</v>
      </c>
      <c r="E906" s="104">
        <v>27110</v>
      </c>
      <c r="F906" s="96">
        <f t="shared" si="114"/>
        <v>3436.270624511094</v>
      </c>
      <c r="G906" s="104">
        <f t="shared" si="115"/>
        <v>650.64</v>
      </c>
      <c r="H906" s="194">
        <f t="shared" si="116"/>
        <v>1381.3757910847496</v>
      </c>
      <c r="I906" s="104">
        <f t="shared" si="117"/>
        <v>81.738212490221883</v>
      </c>
      <c r="J906" s="96">
        <v>27</v>
      </c>
      <c r="K906" s="98">
        <f t="shared" si="121"/>
        <v>5577.0246280860647</v>
      </c>
      <c r="L906" s="213">
        <f t="shared" si="118"/>
        <v>6.2671000000000001</v>
      </c>
      <c r="M906" s="214">
        <f t="shared" si="119"/>
        <v>1.778</v>
      </c>
    </row>
    <row r="907" spans="1:13" ht="15" customHeight="1" x14ac:dyDescent="0.2">
      <c r="A907" s="195">
        <f t="shared" si="120"/>
        <v>890</v>
      </c>
      <c r="B907" s="225">
        <f t="shared" si="113"/>
        <v>141.86832194089277</v>
      </c>
      <c r="C907" s="193">
        <v>500</v>
      </c>
      <c r="D907" s="212">
        <v>40620</v>
      </c>
      <c r="E907" s="104">
        <v>27110</v>
      </c>
      <c r="F907" s="96">
        <f t="shared" si="114"/>
        <v>3435.8621666300123</v>
      </c>
      <c r="G907" s="104">
        <f t="shared" si="115"/>
        <v>650.64</v>
      </c>
      <c r="H907" s="194">
        <f t="shared" si="116"/>
        <v>1381.2377323209439</v>
      </c>
      <c r="I907" s="104">
        <f t="shared" si="117"/>
        <v>81.730043332600246</v>
      </c>
      <c r="J907" s="96">
        <v>27</v>
      </c>
      <c r="K907" s="98">
        <f t="shared" si="121"/>
        <v>5576.4699422835565</v>
      </c>
      <c r="L907" s="213">
        <f t="shared" si="118"/>
        <v>6.2733999999999996</v>
      </c>
      <c r="M907" s="214">
        <f t="shared" si="119"/>
        <v>1.78</v>
      </c>
    </row>
    <row r="908" spans="1:13" ht="15" customHeight="1" x14ac:dyDescent="0.2">
      <c r="A908" s="192">
        <f t="shared" si="120"/>
        <v>891</v>
      </c>
      <c r="B908" s="225">
        <f t="shared" si="113"/>
        <v>141.88516641206212</v>
      </c>
      <c r="C908" s="193">
        <v>500</v>
      </c>
      <c r="D908" s="212">
        <v>40620</v>
      </c>
      <c r="E908" s="104">
        <v>27110</v>
      </c>
      <c r="F908" s="96">
        <f t="shared" si="114"/>
        <v>3435.4542643617824</v>
      </c>
      <c r="G908" s="104">
        <f t="shared" si="115"/>
        <v>650.64</v>
      </c>
      <c r="H908" s="194">
        <f t="shared" si="116"/>
        <v>1381.0998613542822</v>
      </c>
      <c r="I908" s="104">
        <f t="shared" si="117"/>
        <v>81.721885287235651</v>
      </c>
      <c r="J908" s="96">
        <v>27</v>
      </c>
      <c r="K908" s="98">
        <f t="shared" si="121"/>
        <v>5575.9160110032999</v>
      </c>
      <c r="L908" s="213">
        <f t="shared" si="118"/>
        <v>6.2797000000000001</v>
      </c>
      <c r="M908" s="214">
        <f t="shared" si="119"/>
        <v>1.782</v>
      </c>
    </row>
    <row r="909" spans="1:13" ht="15" customHeight="1" x14ac:dyDescent="0.2">
      <c r="A909" s="192">
        <f t="shared" si="120"/>
        <v>892</v>
      </c>
      <c r="B909" s="225">
        <f t="shared" si="113"/>
        <v>141.90199198870016</v>
      </c>
      <c r="C909" s="193">
        <v>500</v>
      </c>
      <c r="D909" s="212">
        <v>40620</v>
      </c>
      <c r="E909" s="104">
        <v>27110</v>
      </c>
      <c r="F909" s="96">
        <f t="shared" si="114"/>
        <v>3435.04691631683</v>
      </c>
      <c r="G909" s="104">
        <f t="shared" si="115"/>
        <v>650.64</v>
      </c>
      <c r="H909" s="194">
        <f t="shared" si="116"/>
        <v>1380.9621777150883</v>
      </c>
      <c r="I909" s="104">
        <f t="shared" si="117"/>
        <v>81.713738326336596</v>
      </c>
      <c r="J909" s="96">
        <v>27</v>
      </c>
      <c r="K909" s="98">
        <f t="shared" si="121"/>
        <v>5575.3628323582543</v>
      </c>
      <c r="L909" s="213">
        <f t="shared" si="118"/>
        <v>6.2859999999999996</v>
      </c>
      <c r="M909" s="214">
        <f t="shared" si="119"/>
        <v>1.784</v>
      </c>
    </row>
    <row r="910" spans="1:13" ht="15" customHeight="1" x14ac:dyDescent="0.2">
      <c r="A910" s="192">
        <f t="shared" si="120"/>
        <v>893</v>
      </c>
      <c r="B910" s="225">
        <f t="shared" si="113"/>
        <v>141.91879871314748</v>
      </c>
      <c r="C910" s="193">
        <v>500</v>
      </c>
      <c r="D910" s="212">
        <v>40620</v>
      </c>
      <c r="E910" s="104">
        <v>27110</v>
      </c>
      <c r="F910" s="96">
        <f t="shared" si="114"/>
        <v>3434.6401211106304</v>
      </c>
      <c r="G910" s="104">
        <f t="shared" si="115"/>
        <v>650.64</v>
      </c>
      <c r="H910" s="194">
        <f t="shared" si="116"/>
        <v>1380.824680935393</v>
      </c>
      <c r="I910" s="104">
        <f t="shared" si="117"/>
        <v>81.705602422212607</v>
      </c>
      <c r="J910" s="96">
        <v>27</v>
      </c>
      <c r="K910" s="98">
        <f t="shared" si="121"/>
        <v>5574.8104044682359</v>
      </c>
      <c r="L910" s="213">
        <f t="shared" si="118"/>
        <v>6.2923</v>
      </c>
      <c r="M910" s="214">
        <f t="shared" si="119"/>
        <v>1.786</v>
      </c>
    </row>
    <row r="911" spans="1:13" ht="15" customHeight="1" x14ac:dyDescent="0.2">
      <c r="A911" s="192">
        <f t="shared" si="120"/>
        <v>894</v>
      </c>
      <c r="B911" s="225">
        <f t="shared" si="113"/>
        <v>141.9355866276027</v>
      </c>
      <c r="C911" s="193">
        <v>500</v>
      </c>
      <c r="D911" s="212">
        <v>40620</v>
      </c>
      <c r="E911" s="104">
        <v>27110</v>
      </c>
      <c r="F911" s="96">
        <f t="shared" si="114"/>
        <v>3434.2338773636766</v>
      </c>
      <c r="G911" s="104">
        <f t="shared" si="115"/>
        <v>650.64</v>
      </c>
      <c r="H911" s="194">
        <f t="shared" si="116"/>
        <v>1380.6873705489224</v>
      </c>
      <c r="I911" s="104">
        <f t="shared" si="117"/>
        <v>81.697477547273536</v>
      </c>
      <c r="J911" s="96">
        <v>27</v>
      </c>
      <c r="K911" s="98">
        <f t="shared" si="121"/>
        <v>5574.2587254598729</v>
      </c>
      <c r="L911" s="213">
        <f t="shared" si="118"/>
        <v>6.2986000000000004</v>
      </c>
      <c r="M911" s="214">
        <f t="shared" si="119"/>
        <v>1.788</v>
      </c>
    </row>
    <row r="912" spans="1:13" ht="15" customHeight="1" x14ac:dyDescent="0.2">
      <c r="A912" s="192">
        <f t="shared" si="120"/>
        <v>895</v>
      </c>
      <c r="B912" s="225">
        <f t="shared" si="113"/>
        <v>141.95235577412285</v>
      </c>
      <c r="C912" s="193">
        <v>500</v>
      </c>
      <c r="D912" s="212">
        <v>40620</v>
      </c>
      <c r="E912" s="104">
        <v>27110</v>
      </c>
      <c r="F912" s="96">
        <f t="shared" si="114"/>
        <v>3433.828183701462</v>
      </c>
      <c r="G912" s="104">
        <f t="shared" si="115"/>
        <v>650.64</v>
      </c>
      <c r="H912" s="194">
        <f t="shared" si="116"/>
        <v>1380.5502460910939</v>
      </c>
      <c r="I912" s="104">
        <f t="shared" si="117"/>
        <v>81.689363674029238</v>
      </c>
      <c r="J912" s="96">
        <v>27</v>
      </c>
      <c r="K912" s="98">
        <f t="shared" si="121"/>
        <v>5573.7077934665849</v>
      </c>
      <c r="L912" s="213">
        <f t="shared" si="118"/>
        <v>6.3048999999999999</v>
      </c>
      <c r="M912" s="214">
        <f t="shared" si="119"/>
        <v>1.79</v>
      </c>
    </row>
    <row r="913" spans="1:13" ht="15" customHeight="1" x14ac:dyDescent="0.2">
      <c r="A913" s="192">
        <f t="shared" si="120"/>
        <v>896</v>
      </c>
      <c r="B913" s="225">
        <f t="shared" si="113"/>
        <v>141.96910619462398</v>
      </c>
      <c r="C913" s="193">
        <v>500</v>
      </c>
      <c r="D913" s="212">
        <v>40620</v>
      </c>
      <c r="E913" s="104">
        <v>27110</v>
      </c>
      <c r="F913" s="96">
        <f t="shared" si="114"/>
        <v>3433.4230387544567</v>
      </c>
      <c r="G913" s="104">
        <f t="shared" si="115"/>
        <v>650.64</v>
      </c>
      <c r="H913" s="194">
        <f t="shared" si="116"/>
        <v>1380.4133070990063</v>
      </c>
      <c r="I913" s="104">
        <f t="shared" si="117"/>
        <v>81.681260775089129</v>
      </c>
      <c r="J913" s="96">
        <v>27</v>
      </c>
      <c r="K913" s="98">
        <f t="shared" si="121"/>
        <v>5573.1576066285515</v>
      </c>
      <c r="L913" s="213">
        <f t="shared" si="118"/>
        <v>6.3112000000000004</v>
      </c>
      <c r="M913" s="214">
        <f t="shared" si="119"/>
        <v>1.792</v>
      </c>
    </row>
    <row r="914" spans="1:13" ht="15" customHeight="1" x14ac:dyDescent="0.2">
      <c r="A914" s="192">
        <f t="shared" si="120"/>
        <v>897</v>
      </c>
      <c r="B914" s="225">
        <f t="shared" si="113"/>
        <v>141.98583793088193</v>
      </c>
      <c r="C914" s="193">
        <v>500</v>
      </c>
      <c r="D914" s="212">
        <v>40620</v>
      </c>
      <c r="E914" s="104">
        <v>27110</v>
      </c>
      <c r="F914" s="96">
        <f t="shared" si="114"/>
        <v>3433.0184411580794</v>
      </c>
      <c r="G914" s="104">
        <f t="shared" si="115"/>
        <v>650.64</v>
      </c>
      <c r="H914" s="194">
        <f t="shared" si="116"/>
        <v>1380.2765531114308</v>
      </c>
      <c r="I914" s="104">
        <f t="shared" si="117"/>
        <v>81.673168823161589</v>
      </c>
      <c r="J914" s="96">
        <v>27</v>
      </c>
      <c r="K914" s="98">
        <f t="shared" si="121"/>
        <v>5572.608163092671</v>
      </c>
      <c r="L914" s="213">
        <f t="shared" si="118"/>
        <v>6.3174999999999999</v>
      </c>
      <c r="M914" s="214">
        <f t="shared" si="119"/>
        <v>1.794</v>
      </c>
    </row>
    <row r="915" spans="1:13" ht="15" customHeight="1" x14ac:dyDescent="0.2">
      <c r="A915" s="192">
        <f t="shared" si="120"/>
        <v>898</v>
      </c>
      <c r="B915" s="225">
        <f t="shared" ref="B915:B978" si="122">15*LN(A915)+40</f>
        <v>142.00255102453301</v>
      </c>
      <c r="C915" s="193">
        <v>500</v>
      </c>
      <c r="D915" s="212">
        <v>40620</v>
      </c>
      <c r="E915" s="104">
        <v>27110</v>
      </c>
      <c r="F915" s="96">
        <f t="shared" ref="F915:F978" si="123">12*(1/B915*D915)</f>
        <v>3432.6143895526752</v>
      </c>
      <c r="G915" s="104">
        <f t="shared" ref="G915:G978" si="124">12*(1/C915*E915)</f>
        <v>650.64</v>
      </c>
      <c r="H915" s="194">
        <f t="shared" ref="H915:H978" si="125">SUM(F915:G915)*33.8%</f>
        <v>1380.139983668804</v>
      </c>
      <c r="I915" s="104">
        <f t="shared" ref="I915:I978" si="126">SUM(F915:G915)*2%</f>
        <v>81.665087791053509</v>
      </c>
      <c r="J915" s="96">
        <v>27</v>
      </c>
      <c r="K915" s="98">
        <f t="shared" si="121"/>
        <v>5572.0594610125327</v>
      </c>
      <c r="L915" s="213">
        <f t="shared" ref="L915:L978" si="127">ROUND(A915/B915,4)</f>
        <v>6.3238000000000003</v>
      </c>
      <c r="M915" s="214">
        <f t="shared" ref="M915:M978" si="128">ROUND(A915/C915,4)</f>
        <v>1.796</v>
      </c>
    </row>
    <row r="916" spans="1:13" ht="15" customHeight="1" x14ac:dyDescent="0.2">
      <c r="A916" s="192">
        <f t="shared" si="120"/>
        <v>899</v>
      </c>
      <c r="B916" s="225">
        <f t="shared" si="122"/>
        <v>142.0192455170743</v>
      </c>
      <c r="C916" s="193">
        <v>500</v>
      </c>
      <c r="D916" s="212">
        <v>40620</v>
      </c>
      <c r="E916" s="104">
        <v>27110</v>
      </c>
      <c r="F916" s="96">
        <f t="shared" si="123"/>
        <v>3432.2108825834976</v>
      </c>
      <c r="G916" s="104">
        <f t="shared" si="124"/>
        <v>650.64</v>
      </c>
      <c r="H916" s="194">
        <f t="shared" si="125"/>
        <v>1380.003598313222</v>
      </c>
      <c r="I916" s="104">
        <f t="shared" si="126"/>
        <v>81.657017651669946</v>
      </c>
      <c r="J916" s="96">
        <v>27</v>
      </c>
      <c r="K916" s="98">
        <f t="shared" si="121"/>
        <v>5571.5114985483897</v>
      </c>
      <c r="L916" s="213">
        <f t="shared" si="127"/>
        <v>6.3300999999999998</v>
      </c>
      <c r="M916" s="214">
        <f t="shared" si="128"/>
        <v>1.798</v>
      </c>
    </row>
    <row r="917" spans="1:13" ht="15" customHeight="1" x14ac:dyDescent="0.2">
      <c r="A917" s="195">
        <f t="shared" si="120"/>
        <v>900</v>
      </c>
      <c r="B917" s="225">
        <f t="shared" si="122"/>
        <v>142.03592144986465</v>
      </c>
      <c r="C917" s="193">
        <v>500</v>
      </c>
      <c r="D917" s="212">
        <v>40620</v>
      </c>
      <c r="E917" s="104">
        <v>27110</v>
      </c>
      <c r="F917" s="96">
        <f t="shared" si="123"/>
        <v>3431.8079189006767</v>
      </c>
      <c r="G917" s="104">
        <f t="shared" si="124"/>
        <v>650.64</v>
      </c>
      <c r="H917" s="194">
        <f t="shared" si="125"/>
        <v>1379.8673965884286</v>
      </c>
      <c r="I917" s="104">
        <f t="shared" si="126"/>
        <v>81.648958378013532</v>
      </c>
      <c r="J917" s="96">
        <v>27</v>
      </c>
      <c r="K917" s="98">
        <f t="shared" si="121"/>
        <v>5570.9642738671191</v>
      </c>
      <c r="L917" s="213">
        <f t="shared" si="127"/>
        <v>6.3364000000000003</v>
      </c>
      <c r="M917" s="214">
        <f t="shared" si="128"/>
        <v>1.8</v>
      </c>
    </row>
    <row r="918" spans="1:13" ht="15" customHeight="1" x14ac:dyDescent="0.2">
      <c r="A918" s="192">
        <f t="shared" si="120"/>
        <v>901</v>
      </c>
      <c r="B918" s="225">
        <f t="shared" si="122"/>
        <v>142.05257886412505</v>
      </c>
      <c r="C918" s="193">
        <v>500</v>
      </c>
      <c r="D918" s="212">
        <v>40620</v>
      </c>
      <c r="E918" s="104">
        <v>27110</v>
      </c>
      <c r="F918" s="96">
        <f t="shared" si="123"/>
        <v>3431.4054971592036</v>
      </c>
      <c r="G918" s="104">
        <f t="shared" si="124"/>
        <v>650.64</v>
      </c>
      <c r="H918" s="194">
        <f t="shared" si="125"/>
        <v>1379.7313780398106</v>
      </c>
      <c r="I918" s="104">
        <f t="shared" si="126"/>
        <v>81.64090994318407</v>
      </c>
      <c r="J918" s="96">
        <v>27</v>
      </c>
      <c r="K918" s="98">
        <f t="shared" si="121"/>
        <v>5570.4177851421982</v>
      </c>
      <c r="L918" s="213">
        <f t="shared" si="127"/>
        <v>6.3426999999999998</v>
      </c>
      <c r="M918" s="214">
        <f t="shared" si="128"/>
        <v>1.802</v>
      </c>
    </row>
    <row r="919" spans="1:13" ht="15" customHeight="1" x14ac:dyDescent="0.2">
      <c r="A919" s="192">
        <f t="shared" ref="A919:A982" si="129">1+A918</f>
        <v>902</v>
      </c>
      <c r="B919" s="225">
        <f t="shared" si="122"/>
        <v>142.06921780093936</v>
      </c>
      <c r="C919" s="193">
        <v>500</v>
      </c>
      <c r="D919" s="212">
        <v>40620</v>
      </c>
      <c r="E919" s="104">
        <v>27110</v>
      </c>
      <c r="F919" s="96">
        <f t="shared" si="123"/>
        <v>3431.0036160189029</v>
      </c>
      <c r="G919" s="104">
        <f t="shared" si="124"/>
        <v>650.64</v>
      </c>
      <c r="H919" s="194">
        <f t="shared" si="125"/>
        <v>1379.5955422143891</v>
      </c>
      <c r="I919" s="104">
        <f t="shared" si="126"/>
        <v>81.632872320378056</v>
      </c>
      <c r="J919" s="96">
        <v>27</v>
      </c>
      <c r="K919" s="98">
        <f t="shared" si="121"/>
        <v>5569.8720305536699</v>
      </c>
      <c r="L919" s="213">
        <f t="shared" si="127"/>
        <v>6.3490000000000002</v>
      </c>
      <c r="M919" s="214">
        <f t="shared" si="128"/>
        <v>1.804</v>
      </c>
    </row>
    <row r="920" spans="1:13" ht="15" customHeight="1" x14ac:dyDescent="0.2">
      <c r="A920" s="192">
        <f t="shared" si="129"/>
        <v>903</v>
      </c>
      <c r="B920" s="225">
        <f t="shared" si="122"/>
        <v>142.0858383012548</v>
      </c>
      <c r="C920" s="193">
        <v>500</v>
      </c>
      <c r="D920" s="212">
        <v>40620</v>
      </c>
      <c r="E920" s="104">
        <v>27110</v>
      </c>
      <c r="F920" s="96">
        <f t="shared" si="123"/>
        <v>3430.6022741444131</v>
      </c>
      <c r="G920" s="104">
        <f t="shared" si="124"/>
        <v>650.64</v>
      </c>
      <c r="H920" s="194">
        <f t="shared" si="125"/>
        <v>1379.4598886608114</v>
      </c>
      <c r="I920" s="104">
        <f t="shared" si="126"/>
        <v>81.624845482888261</v>
      </c>
      <c r="J920" s="96">
        <v>27</v>
      </c>
      <c r="K920" s="98">
        <f t="shared" si="121"/>
        <v>5569.3270082881127</v>
      </c>
      <c r="L920" s="213">
        <f t="shared" si="127"/>
        <v>6.3552999999999997</v>
      </c>
      <c r="M920" s="214">
        <f t="shared" si="128"/>
        <v>1.806</v>
      </c>
    </row>
    <row r="921" spans="1:13" ht="15" customHeight="1" x14ac:dyDescent="0.2">
      <c r="A921" s="192">
        <f t="shared" si="129"/>
        <v>904</v>
      </c>
      <c r="B921" s="225">
        <f t="shared" si="122"/>
        <v>142.10244040588265</v>
      </c>
      <c r="C921" s="193">
        <v>500</v>
      </c>
      <c r="D921" s="212">
        <v>40620</v>
      </c>
      <c r="E921" s="104">
        <v>27110</v>
      </c>
      <c r="F921" s="96">
        <f t="shared" si="123"/>
        <v>3430.2014702051615</v>
      </c>
      <c r="G921" s="104">
        <f t="shared" si="124"/>
        <v>650.64</v>
      </c>
      <c r="H921" s="194">
        <f t="shared" si="125"/>
        <v>1379.3244169293444</v>
      </c>
      <c r="I921" s="104">
        <f t="shared" si="126"/>
        <v>81.616829404103228</v>
      </c>
      <c r="J921" s="96">
        <v>27</v>
      </c>
      <c r="K921" s="98">
        <f t="shared" si="121"/>
        <v>5568.7827165386097</v>
      </c>
      <c r="L921" s="213">
        <f t="shared" si="127"/>
        <v>6.3616000000000001</v>
      </c>
      <c r="M921" s="214">
        <f t="shared" si="128"/>
        <v>1.8080000000000001</v>
      </c>
    </row>
    <row r="922" spans="1:13" ht="15" customHeight="1" x14ac:dyDescent="0.2">
      <c r="A922" s="192">
        <f t="shared" si="129"/>
        <v>905</v>
      </c>
      <c r="B922" s="225">
        <f t="shared" si="122"/>
        <v>142.11902415549889</v>
      </c>
      <c r="C922" s="193">
        <v>500</v>
      </c>
      <c r="D922" s="212">
        <v>40620</v>
      </c>
      <c r="E922" s="104">
        <v>27110</v>
      </c>
      <c r="F922" s="96">
        <f t="shared" si="123"/>
        <v>3429.8012028753424</v>
      </c>
      <c r="G922" s="104">
        <f t="shared" si="124"/>
        <v>650.64</v>
      </c>
      <c r="H922" s="194">
        <f t="shared" si="125"/>
        <v>1379.1891265718655</v>
      </c>
      <c r="I922" s="104">
        <f t="shared" si="126"/>
        <v>81.608824057506851</v>
      </c>
      <c r="J922" s="96">
        <v>27</v>
      </c>
      <c r="K922" s="98">
        <f t="shared" si="121"/>
        <v>5568.2391535047145</v>
      </c>
      <c r="L922" s="213">
        <f t="shared" si="127"/>
        <v>6.3678999999999997</v>
      </c>
      <c r="M922" s="214">
        <f t="shared" si="128"/>
        <v>1.81</v>
      </c>
    </row>
    <row r="923" spans="1:13" ht="15" customHeight="1" x14ac:dyDescent="0.2">
      <c r="A923" s="192">
        <f t="shared" si="129"/>
        <v>906</v>
      </c>
      <c r="B923" s="225">
        <f t="shared" si="122"/>
        <v>142.13558959064471</v>
      </c>
      <c r="C923" s="193">
        <v>500</v>
      </c>
      <c r="D923" s="212">
        <v>40620</v>
      </c>
      <c r="E923" s="104">
        <v>27110</v>
      </c>
      <c r="F923" s="96">
        <f t="shared" si="123"/>
        <v>3429.4014708338964</v>
      </c>
      <c r="G923" s="104">
        <f t="shared" si="124"/>
        <v>650.64</v>
      </c>
      <c r="H923" s="194">
        <f t="shared" si="125"/>
        <v>1379.0540171418568</v>
      </c>
      <c r="I923" s="104">
        <f t="shared" si="126"/>
        <v>81.600829416677925</v>
      </c>
      <c r="J923" s="96">
        <v>27</v>
      </c>
      <c r="K923" s="98">
        <f t="shared" si="121"/>
        <v>5567.6963173924305</v>
      </c>
      <c r="L923" s="213">
        <f t="shared" si="127"/>
        <v>6.3742000000000001</v>
      </c>
      <c r="M923" s="214">
        <f t="shared" si="128"/>
        <v>1.8120000000000001</v>
      </c>
    </row>
    <row r="924" spans="1:13" ht="15" customHeight="1" x14ac:dyDescent="0.2">
      <c r="A924" s="192">
        <f t="shared" si="129"/>
        <v>907</v>
      </c>
      <c r="B924" s="225">
        <f t="shared" si="122"/>
        <v>142.15213675172703</v>
      </c>
      <c r="C924" s="193">
        <v>500</v>
      </c>
      <c r="D924" s="212">
        <v>40620</v>
      </c>
      <c r="E924" s="104">
        <v>27110</v>
      </c>
      <c r="F924" s="96">
        <f t="shared" si="123"/>
        <v>3429.0022727644855</v>
      </c>
      <c r="G924" s="104">
        <f t="shared" si="124"/>
        <v>650.64</v>
      </c>
      <c r="H924" s="194">
        <f t="shared" si="125"/>
        <v>1378.919088194396</v>
      </c>
      <c r="I924" s="104">
        <f t="shared" si="126"/>
        <v>81.592845455289705</v>
      </c>
      <c r="J924" s="96">
        <v>27</v>
      </c>
      <c r="K924" s="98">
        <f t="shared" si="121"/>
        <v>5567.1542064141713</v>
      </c>
      <c r="L924" s="213">
        <f t="shared" si="127"/>
        <v>6.3804999999999996</v>
      </c>
      <c r="M924" s="214">
        <f t="shared" si="128"/>
        <v>1.8140000000000001</v>
      </c>
    </row>
    <row r="925" spans="1:13" ht="15" customHeight="1" x14ac:dyDescent="0.2">
      <c r="A925" s="192">
        <f t="shared" si="129"/>
        <v>908</v>
      </c>
      <c r="B925" s="225">
        <f t="shared" si="122"/>
        <v>142.1686656790194</v>
      </c>
      <c r="C925" s="193">
        <v>500</v>
      </c>
      <c r="D925" s="212">
        <v>40620</v>
      </c>
      <c r="E925" s="104">
        <v>27110</v>
      </c>
      <c r="F925" s="96">
        <f t="shared" si="123"/>
        <v>3428.6036073554724</v>
      </c>
      <c r="G925" s="104">
        <f t="shared" si="124"/>
        <v>650.64</v>
      </c>
      <c r="H925" s="194">
        <f t="shared" si="125"/>
        <v>1378.7843392861496</v>
      </c>
      <c r="I925" s="104">
        <f t="shared" si="126"/>
        <v>81.584872147109451</v>
      </c>
      <c r="J925" s="96">
        <v>27</v>
      </c>
      <c r="K925" s="98">
        <f t="shared" si="121"/>
        <v>5566.6128187887307</v>
      </c>
      <c r="L925" s="213">
        <f t="shared" si="127"/>
        <v>6.3868</v>
      </c>
      <c r="M925" s="214">
        <f t="shared" si="128"/>
        <v>1.8160000000000001</v>
      </c>
    </row>
    <row r="926" spans="1:13" ht="15" customHeight="1" x14ac:dyDescent="0.2">
      <c r="A926" s="192">
        <f t="shared" si="129"/>
        <v>909</v>
      </c>
      <c r="B926" s="225">
        <f t="shared" si="122"/>
        <v>142.1851764126622</v>
      </c>
      <c r="C926" s="193">
        <v>500</v>
      </c>
      <c r="D926" s="212">
        <v>40620</v>
      </c>
      <c r="E926" s="104">
        <v>27110</v>
      </c>
      <c r="F926" s="96">
        <f t="shared" si="123"/>
        <v>3428.2054732998977</v>
      </c>
      <c r="G926" s="104">
        <f t="shared" si="124"/>
        <v>650.64</v>
      </c>
      <c r="H926" s="194">
        <f t="shared" si="125"/>
        <v>1378.6497699753652</v>
      </c>
      <c r="I926" s="104">
        <f t="shared" si="126"/>
        <v>81.576909465997957</v>
      </c>
      <c r="J926" s="96">
        <v>27</v>
      </c>
      <c r="K926" s="98">
        <f t="shared" si="121"/>
        <v>5566.0721527412607</v>
      </c>
      <c r="L926" s="213">
        <f t="shared" si="127"/>
        <v>6.3930999999999996</v>
      </c>
      <c r="M926" s="214">
        <f t="shared" si="128"/>
        <v>1.8180000000000001</v>
      </c>
    </row>
    <row r="927" spans="1:13" ht="15" customHeight="1" x14ac:dyDescent="0.2">
      <c r="A927" s="195">
        <f t="shared" si="129"/>
        <v>910</v>
      </c>
      <c r="B927" s="225">
        <f t="shared" si="122"/>
        <v>142.20166899266343</v>
      </c>
      <c r="C927" s="193">
        <v>500</v>
      </c>
      <c r="D927" s="212">
        <v>40620</v>
      </c>
      <c r="E927" s="104">
        <v>27110</v>
      </c>
      <c r="F927" s="96">
        <f t="shared" si="123"/>
        <v>3427.8078692954605</v>
      </c>
      <c r="G927" s="104">
        <f t="shared" si="124"/>
        <v>650.64</v>
      </c>
      <c r="H927" s="194">
        <f t="shared" si="125"/>
        <v>1378.5153798218655</v>
      </c>
      <c r="I927" s="104">
        <f t="shared" si="126"/>
        <v>81.568957385909215</v>
      </c>
      <c r="J927" s="96">
        <v>27</v>
      </c>
      <c r="K927" s="98">
        <f t="shared" si="121"/>
        <v>5565.5322065032351</v>
      </c>
      <c r="L927" s="213">
        <f t="shared" si="127"/>
        <v>6.3994</v>
      </c>
      <c r="M927" s="214">
        <f t="shared" si="128"/>
        <v>1.82</v>
      </c>
    </row>
    <row r="928" spans="1:13" ht="15" customHeight="1" x14ac:dyDescent="0.2">
      <c r="A928" s="192">
        <f t="shared" si="129"/>
        <v>911</v>
      </c>
      <c r="B928" s="225">
        <f t="shared" si="122"/>
        <v>142.21814345889936</v>
      </c>
      <c r="C928" s="193">
        <v>500</v>
      </c>
      <c r="D928" s="212">
        <v>40620</v>
      </c>
      <c r="E928" s="104">
        <v>27110</v>
      </c>
      <c r="F928" s="96">
        <f t="shared" si="123"/>
        <v>3427.4107940444937</v>
      </c>
      <c r="G928" s="104">
        <f t="shared" si="124"/>
        <v>650.64</v>
      </c>
      <c r="H928" s="194">
        <f t="shared" si="125"/>
        <v>1378.3811683870388</v>
      </c>
      <c r="I928" s="104">
        <f t="shared" si="126"/>
        <v>81.561015880889869</v>
      </c>
      <c r="J928" s="96">
        <v>27</v>
      </c>
      <c r="K928" s="98">
        <f t="shared" si="121"/>
        <v>5564.9929783124217</v>
      </c>
      <c r="L928" s="213">
        <f t="shared" si="127"/>
        <v>6.4057000000000004</v>
      </c>
      <c r="M928" s="214">
        <f t="shared" si="128"/>
        <v>1.8220000000000001</v>
      </c>
    </row>
    <row r="929" spans="1:13" ht="15" customHeight="1" x14ac:dyDescent="0.2">
      <c r="A929" s="192">
        <f t="shared" si="129"/>
        <v>912</v>
      </c>
      <c r="B929" s="225">
        <f t="shared" si="122"/>
        <v>142.23459985111498</v>
      </c>
      <c r="C929" s="193">
        <v>500</v>
      </c>
      <c r="D929" s="212">
        <v>40620</v>
      </c>
      <c r="E929" s="104">
        <v>27110</v>
      </c>
      <c r="F929" s="96">
        <f t="shared" si="123"/>
        <v>3427.0142462539425</v>
      </c>
      <c r="G929" s="104">
        <f t="shared" si="124"/>
        <v>650.64</v>
      </c>
      <c r="H929" s="194">
        <f t="shared" si="125"/>
        <v>1378.2471352338323</v>
      </c>
      <c r="I929" s="104">
        <f t="shared" si="126"/>
        <v>81.553084925078849</v>
      </c>
      <c r="J929" s="96">
        <v>27</v>
      </c>
      <c r="K929" s="98">
        <f t="shared" si="121"/>
        <v>5564.4544664128534</v>
      </c>
      <c r="L929" s="213">
        <f t="shared" si="127"/>
        <v>6.4119000000000002</v>
      </c>
      <c r="M929" s="214">
        <f t="shared" si="128"/>
        <v>1.8240000000000001</v>
      </c>
    </row>
    <row r="930" spans="1:13" ht="15" customHeight="1" x14ac:dyDescent="0.2">
      <c r="A930" s="192">
        <f t="shared" si="129"/>
        <v>913</v>
      </c>
      <c r="B930" s="225">
        <f t="shared" si="122"/>
        <v>142.25103820892451</v>
      </c>
      <c r="C930" s="193">
        <v>500</v>
      </c>
      <c r="D930" s="212">
        <v>40620</v>
      </c>
      <c r="E930" s="104">
        <v>27110</v>
      </c>
      <c r="F930" s="96">
        <f t="shared" si="123"/>
        <v>3426.6182246353483</v>
      </c>
      <c r="G930" s="104">
        <f t="shared" si="124"/>
        <v>650.64</v>
      </c>
      <c r="H930" s="194">
        <f t="shared" si="125"/>
        <v>1378.1132799267475</v>
      </c>
      <c r="I930" s="104">
        <f t="shared" si="126"/>
        <v>81.545164492706959</v>
      </c>
      <c r="J930" s="96">
        <v>27</v>
      </c>
      <c r="K930" s="98">
        <f t="shared" si="121"/>
        <v>5563.9166690548027</v>
      </c>
      <c r="L930" s="213">
        <f t="shared" si="127"/>
        <v>6.4181999999999997</v>
      </c>
      <c r="M930" s="214">
        <f t="shared" si="128"/>
        <v>1.8260000000000001</v>
      </c>
    </row>
    <row r="931" spans="1:13" ht="15" customHeight="1" x14ac:dyDescent="0.2">
      <c r="A931" s="192">
        <f t="shared" si="129"/>
        <v>914</v>
      </c>
      <c r="B931" s="225">
        <f t="shared" si="122"/>
        <v>142.26745857181226</v>
      </c>
      <c r="C931" s="193">
        <v>500</v>
      </c>
      <c r="D931" s="212">
        <v>40620</v>
      </c>
      <c r="E931" s="104">
        <v>27110</v>
      </c>
      <c r="F931" s="96">
        <f t="shared" si="123"/>
        <v>3426.2227279048157</v>
      </c>
      <c r="G931" s="104">
        <f t="shared" si="124"/>
        <v>650.64</v>
      </c>
      <c r="H931" s="194">
        <f t="shared" si="125"/>
        <v>1377.9796020318274</v>
      </c>
      <c r="I931" s="104">
        <f t="shared" si="126"/>
        <v>81.537254558096308</v>
      </c>
      <c r="J931" s="96">
        <v>27</v>
      </c>
      <c r="K931" s="98">
        <f t="shared" si="121"/>
        <v>5563.3795844947399</v>
      </c>
      <c r="L931" s="213">
        <f t="shared" si="127"/>
        <v>6.4245000000000001</v>
      </c>
      <c r="M931" s="214">
        <f t="shared" si="128"/>
        <v>1.8280000000000001</v>
      </c>
    </row>
    <row r="932" spans="1:13" ht="15" customHeight="1" x14ac:dyDescent="0.2">
      <c r="A932" s="192">
        <f t="shared" si="129"/>
        <v>915</v>
      </c>
      <c r="B932" s="225">
        <f t="shared" si="122"/>
        <v>142.28386097913281</v>
      </c>
      <c r="C932" s="193">
        <v>500</v>
      </c>
      <c r="D932" s="212">
        <v>40620</v>
      </c>
      <c r="E932" s="104">
        <v>27110</v>
      </c>
      <c r="F932" s="96">
        <f t="shared" si="123"/>
        <v>3425.8277547830066</v>
      </c>
      <c r="G932" s="104">
        <f t="shared" si="124"/>
        <v>650.64</v>
      </c>
      <c r="H932" s="194">
        <f t="shared" si="125"/>
        <v>1377.846101116656</v>
      </c>
      <c r="I932" s="104">
        <f t="shared" si="126"/>
        <v>81.529355095660136</v>
      </c>
      <c r="J932" s="96">
        <v>27</v>
      </c>
      <c r="K932" s="98">
        <f t="shared" si="121"/>
        <v>5562.8432109953228</v>
      </c>
      <c r="L932" s="213">
        <f t="shared" si="127"/>
        <v>6.4307999999999996</v>
      </c>
      <c r="M932" s="214">
        <f t="shared" si="128"/>
        <v>1.83</v>
      </c>
    </row>
    <row r="933" spans="1:13" ht="15" customHeight="1" x14ac:dyDescent="0.2">
      <c r="A933" s="192">
        <f t="shared" si="129"/>
        <v>916</v>
      </c>
      <c r="B933" s="225">
        <f t="shared" si="122"/>
        <v>142.30024547011195</v>
      </c>
      <c r="C933" s="193">
        <v>500</v>
      </c>
      <c r="D933" s="212">
        <v>40620</v>
      </c>
      <c r="E933" s="104">
        <v>27110</v>
      </c>
      <c r="F933" s="96">
        <f t="shared" si="123"/>
        <v>3425.4333039951048</v>
      </c>
      <c r="G933" s="104">
        <f t="shared" si="124"/>
        <v>650.64</v>
      </c>
      <c r="H933" s="194">
        <f t="shared" si="125"/>
        <v>1377.7127767503453</v>
      </c>
      <c r="I933" s="104">
        <f t="shared" si="126"/>
        <v>81.521466079902098</v>
      </c>
      <c r="J933" s="96">
        <v>27</v>
      </c>
      <c r="K933" s="98">
        <f t="shared" ref="K933:K996" si="130">SUM(F933:J933)</f>
        <v>5562.3075468253519</v>
      </c>
      <c r="L933" s="213">
        <f t="shared" si="127"/>
        <v>6.4371</v>
      </c>
      <c r="M933" s="214">
        <f t="shared" si="128"/>
        <v>1.8320000000000001</v>
      </c>
    </row>
    <row r="934" spans="1:13" ht="15" customHeight="1" x14ac:dyDescent="0.2">
      <c r="A934" s="192">
        <f t="shared" si="129"/>
        <v>917</v>
      </c>
      <c r="B934" s="225">
        <f t="shared" si="122"/>
        <v>142.31661208384696</v>
      </c>
      <c r="C934" s="193">
        <v>500</v>
      </c>
      <c r="D934" s="212">
        <v>40620</v>
      </c>
      <c r="E934" s="104">
        <v>27110</v>
      </c>
      <c r="F934" s="96">
        <f t="shared" si="123"/>
        <v>3425.0393742708047</v>
      </c>
      <c r="G934" s="104">
        <f t="shared" si="124"/>
        <v>650.64</v>
      </c>
      <c r="H934" s="194">
        <f t="shared" si="125"/>
        <v>1377.5796285035319</v>
      </c>
      <c r="I934" s="104">
        <f t="shared" si="126"/>
        <v>81.513587485416096</v>
      </c>
      <c r="J934" s="96">
        <v>27</v>
      </c>
      <c r="K934" s="98">
        <f t="shared" si="130"/>
        <v>5561.7725902597522</v>
      </c>
      <c r="L934" s="213">
        <f t="shared" si="127"/>
        <v>6.4433999999999996</v>
      </c>
      <c r="M934" s="214">
        <f t="shared" si="128"/>
        <v>1.8340000000000001</v>
      </c>
    </row>
    <row r="935" spans="1:13" ht="15" customHeight="1" x14ac:dyDescent="0.2">
      <c r="A935" s="192">
        <f t="shared" si="129"/>
        <v>918</v>
      </c>
      <c r="B935" s="225">
        <f t="shared" si="122"/>
        <v>142.33296085930738</v>
      </c>
      <c r="C935" s="193">
        <v>500</v>
      </c>
      <c r="D935" s="212">
        <v>40620</v>
      </c>
      <c r="E935" s="104">
        <v>27110</v>
      </c>
      <c r="F935" s="96">
        <f t="shared" si="123"/>
        <v>3424.645964344284</v>
      </c>
      <c r="G935" s="104">
        <f t="shared" si="124"/>
        <v>650.64</v>
      </c>
      <c r="H935" s="194">
        <f t="shared" si="125"/>
        <v>1377.4466559483678</v>
      </c>
      <c r="I935" s="104">
        <f t="shared" si="126"/>
        <v>81.505719286885679</v>
      </c>
      <c r="J935" s="96">
        <v>27</v>
      </c>
      <c r="K935" s="98">
        <f t="shared" si="130"/>
        <v>5561.2383395795368</v>
      </c>
      <c r="L935" s="213">
        <f t="shared" si="127"/>
        <v>6.4497</v>
      </c>
      <c r="M935" s="214">
        <f t="shared" si="128"/>
        <v>1.8360000000000001</v>
      </c>
    </row>
    <row r="936" spans="1:13" ht="15" customHeight="1" x14ac:dyDescent="0.2">
      <c r="A936" s="192">
        <f t="shared" si="129"/>
        <v>919</v>
      </c>
      <c r="B936" s="225">
        <f t="shared" si="122"/>
        <v>142.34929183533529</v>
      </c>
      <c r="C936" s="193">
        <v>500</v>
      </c>
      <c r="D936" s="212">
        <v>40620</v>
      </c>
      <c r="E936" s="104">
        <v>27110</v>
      </c>
      <c r="F936" s="96">
        <f t="shared" si="123"/>
        <v>3424.2530729541922</v>
      </c>
      <c r="G936" s="104">
        <f t="shared" si="124"/>
        <v>650.64</v>
      </c>
      <c r="H936" s="194">
        <f t="shared" si="125"/>
        <v>1377.3138586585169</v>
      </c>
      <c r="I936" s="104">
        <f t="shared" si="126"/>
        <v>81.49786145908385</v>
      </c>
      <c r="J936" s="96">
        <v>27</v>
      </c>
      <c r="K936" s="98">
        <f t="shared" si="130"/>
        <v>5560.7047930717927</v>
      </c>
      <c r="L936" s="213">
        <f t="shared" si="127"/>
        <v>6.4560000000000004</v>
      </c>
      <c r="M936" s="214">
        <f t="shared" si="128"/>
        <v>1.8380000000000001</v>
      </c>
    </row>
    <row r="937" spans="1:13" ht="15" customHeight="1" x14ac:dyDescent="0.2">
      <c r="A937" s="195">
        <f t="shared" si="129"/>
        <v>920</v>
      </c>
      <c r="B937" s="225">
        <f t="shared" si="122"/>
        <v>142.36560505064631</v>
      </c>
      <c r="C937" s="193">
        <v>500</v>
      </c>
      <c r="D937" s="212">
        <v>40620</v>
      </c>
      <c r="E937" s="104">
        <v>27110</v>
      </c>
      <c r="F937" s="96">
        <f t="shared" si="123"/>
        <v>3423.8606988436154</v>
      </c>
      <c r="G937" s="104">
        <f t="shared" si="124"/>
        <v>650.64</v>
      </c>
      <c r="H937" s="194">
        <f t="shared" si="125"/>
        <v>1377.1812362091418</v>
      </c>
      <c r="I937" s="104">
        <f t="shared" si="126"/>
        <v>81.490013976872305</v>
      </c>
      <c r="J937" s="96">
        <v>27</v>
      </c>
      <c r="K937" s="98">
        <f t="shared" si="130"/>
        <v>5560.1719490296291</v>
      </c>
      <c r="L937" s="213">
        <f t="shared" si="127"/>
        <v>6.4622000000000002</v>
      </c>
      <c r="M937" s="214">
        <f t="shared" si="128"/>
        <v>1.84</v>
      </c>
    </row>
    <row r="938" spans="1:13" ht="15" customHeight="1" x14ac:dyDescent="0.2">
      <c r="A938" s="192">
        <f t="shared" si="129"/>
        <v>921</v>
      </c>
      <c r="B938" s="225">
        <f t="shared" si="122"/>
        <v>142.3819005438296</v>
      </c>
      <c r="C938" s="193">
        <v>500</v>
      </c>
      <c r="D938" s="212">
        <v>40620</v>
      </c>
      <c r="E938" s="104">
        <v>27110</v>
      </c>
      <c r="F938" s="96">
        <f t="shared" si="123"/>
        <v>3423.4688407600706</v>
      </c>
      <c r="G938" s="104">
        <f t="shared" si="124"/>
        <v>650.64</v>
      </c>
      <c r="H938" s="194">
        <f t="shared" si="125"/>
        <v>1377.0487881769036</v>
      </c>
      <c r="I938" s="104">
        <f t="shared" si="126"/>
        <v>81.482176815201413</v>
      </c>
      <c r="J938" s="96">
        <v>27</v>
      </c>
      <c r="K938" s="98">
        <f t="shared" si="130"/>
        <v>5559.6398057521756</v>
      </c>
      <c r="L938" s="213">
        <f t="shared" si="127"/>
        <v>6.4684999999999997</v>
      </c>
      <c r="M938" s="214">
        <f t="shared" si="128"/>
        <v>1.8420000000000001</v>
      </c>
    </row>
    <row r="939" spans="1:13" ht="15" customHeight="1" x14ac:dyDescent="0.2">
      <c r="A939" s="192">
        <f t="shared" si="129"/>
        <v>922</v>
      </c>
      <c r="B939" s="225">
        <f t="shared" si="122"/>
        <v>142.3981783533489</v>
      </c>
      <c r="C939" s="193">
        <v>500</v>
      </c>
      <c r="D939" s="212">
        <v>40620</v>
      </c>
      <c r="E939" s="104">
        <v>27110</v>
      </c>
      <c r="F939" s="96">
        <f t="shared" si="123"/>
        <v>3423.0774974554752</v>
      </c>
      <c r="G939" s="104">
        <f t="shared" si="124"/>
        <v>650.64</v>
      </c>
      <c r="H939" s="194">
        <f t="shared" si="125"/>
        <v>1376.9165141399503</v>
      </c>
      <c r="I939" s="104">
        <f t="shared" si="126"/>
        <v>81.474349949109509</v>
      </c>
      <c r="J939" s="96">
        <v>27</v>
      </c>
      <c r="K939" s="98">
        <f t="shared" si="130"/>
        <v>5559.108361544535</v>
      </c>
      <c r="L939" s="213">
        <f t="shared" si="127"/>
        <v>6.4748000000000001</v>
      </c>
      <c r="M939" s="214">
        <f t="shared" si="128"/>
        <v>1.8440000000000001</v>
      </c>
    </row>
    <row r="940" spans="1:13" ht="15" customHeight="1" x14ac:dyDescent="0.2">
      <c r="A940" s="192">
        <f t="shared" si="129"/>
        <v>923</v>
      </c>
      <c r="B940" s="225">
        <f t="shared" si="122"/>
        <v>142.41443851754278</v>
      </c>
      <c r="C940" s="193">
        <v>500</v>
      </c>
      <c r="D940" s="212">
        <v>40620</v>
      </c>
      <c r="E940" s="104">
        <v>27110</v>
      </c>
      <c r="F940" s="96">
        <f t="shared" si="123"/>
        <v>3422.6866676861318</v>
      </c>
      <c r="G940" s="104">
        <f t="shared" si="124"/>
        <v>650.64</v>
      </c>
      <c r="H940" s="194">
        <f t="shared" si="125"/>
        <v>1376.7844136779124</v>
      </c>
      <c r="I940" s="104">
        <f t="shared" si="126"/>
        <v>81.466533353722639</v>
      </c>
      <c r="J940" s="96">
        <v>27</v>
      </c>
      <c r="K940" s="98">
        <f t="shared" si="130"/>
        <v>5558.5776147177667</v>
      </c>
      <c r="L940" s="213">
        <f t="shared" si="127"/>
        <v>6.4810999999999996</v>
      </c>
      <c r="M940" s="214">
        <f t="shared" si="128"/>
        <v>1.8460000000000001</v>
      </c>
    </row>
    <row r="941" spans="1:13" ht="15" customHeight="1" x14ac:dyDescent="0.2">
      <c r="A941" s="192">
        <f t="shared" si="129"/>
        <v>924</v>
      </c>
      <c r="B941" s="225">
        <f t="shared" si="122"/>
        <v>142.43068107462526</v>
      </c>
      <c r="C941" s="193">
        <v>500</v>
      </c>
      <c r="D941" s="212">
        <v>40620</v>
      </c>
      <c r="E941" s="104">
        <v>27110</v>
      </c>
      <c r="F941" s="96">
        <f t="shared" si="123"/>
        <v>3422.2963502127059</v>
      </c>
      <c r="G941" s="104">
        <f t="shared" si="124"/>
        <v>650.64</v>
      </c>
      <c r="H941" s="194">
        <f t="shared" si="125"/>
        <v>1376.6524863718944</v>
      </c>
      <c r="I941" s="104">
        <f t="shared" si="126"/>
        <v>81.458727004254115</v>
      </c>
      <c r="J941" s="96">
        <v>27</v>
      </c>
      <c r="K941" s="98">
        <f t="shared" si="130"/>
        <v>5558.0475635888542</v>
      </c>
      <c r="L941" s="213">
        <f t="shared" si="127"/>
        <v>6.4874000000000001</v>
      </c>
      <c r="M941" s="214">
        <f t="shared" si="128"/>
        <v>1.8480000000000001</v>
      </c>
    </row>
    <row r="942" spans="1:13" ht="15" customHeight="1" x14ac:dyDescent="0.2">
      <c r="A942" s="192">
        <f t="shared" si="129"/>
        <v>925</v>
      </c>
      <c r="B942" s="225">
        <f t="shared" si="122"/>
        <v>142.44690606268637</v>
      </c>
      <c r="C942" s="193">
        <v>500</v>
      </c>
      <c r="D942" s="212">
        <v>40620</v>
      </c>
      <c r="E942" s="104">
        <v>27110</v>
      </c>
      <c r="F942" s="96">
        <f t="shared" si="123"/>
        <v>3421.9065438002081</v>
      </c>
      <c r="G942" s="104">
        <f t="shared" si="124"/>
        <v>650.64</v>
      </c>
      <c r="H942" s="194">
        <f t="shared" si="125"/>
        <v>1376.5207318044702</v>
      </c>
      <c r="I942" s="104">
        <f t="shared" si="126"/>
        <v>81.450930876004165</v>
      </c>
      <c r="J942" s="96">
        <v>27</v>
      </c>
      <c r="K942" s="98">
        <f t="shared" si="130"/>
        <v>5557.5182064806822</v>
      </c>
      <c r="L942" s="213">
        <f t="shared" si="127"/>
        <v>6.4935999999999998</v>
      </c>
      <c r="M942" s="214">
        <f t="shared" si="128"/>
        <v>1.85</v>
      </c>
    </row>
    <row r="943" spans="1:13" ht="15" customHeight="1" x14ac:dyDescent="0.2">
      <c r="A943" s="192">
        <f t="shared" si="129"/>
        <v>926</v>
      </c>
      <c r="B943" s="225">
        <f t="shared" si="122"/>
        <v>142.46311351969268</v>
      </c>
      <c r="C943" s="193">
        <v>500</v>
      </c>
      <c r="D943" s="212">
        <v>40620</v>
      </c>
      <c r="E943" s="104">
        <v>27110</v>
      </c>
      <c r="F943" s="96">
        <f t="shared" si="123"/>
        <v>3421.5172472179693</v>
      </c>
      <c r="G943" s="104">
        <f t="shared" si="124"/>
        <v>650.64</v>
      </c>
      <c r="H943" s="194">
        <f t="shared" si="125"/>
        <v>1376.3891495596733</v>
      </c>
      <c r="I943" s="104">
        <f t="shared" si="126"/>
        <v>81.443144944359389</v>
      </c>
      <c r="J943" s="96">
        <v>27</v>
      </c>
      <c r="K943" s="98">
        <f t="shared" si="130"/>
        <v>5556.9895417220014</v>
      </c>
      <c r="L943" s="213">
        <f t="shared" si="127"/>
        <v>6.4999000000000002</v>
      </c>
      <c r="M943" s="214">
        <f t="shared" si="128"/>
        <v>1.8520000000000001</v>
      </c>
    </row>
    <row r="944" spans="1:13" ht="15" customHeight="1" x14ac:dyDescent="0.2">
      <c r="A944" s="192">
        <f t="shared" si="129"/>
        <v>927</v>
      </c>
      <c r="B944" s="225">
        <f t="shared" si="122"/>
        <v>142.47930348348783</v>
      </c>
      <c r="C944" s="193">
        <v>500</v>
      </c>
      <c r="D944" s="212">
        <v>40620</v>
      </c>
      <c r="E944" s="104">
        <v>27110</v>
      </c>
      <c r="F944" s="96">
        <f t="shared" si="123"/>
        <v>3421.1284592396278</v>
      </c>
      <c r="G944" s="104">
        <f t="shared" si="124"/>
        <v>650.64</v>
      </c>
      <c r="H944" s="194">
        <f t="shared" si="125"/>
        <v>1376.2577392229939</v>
      </c>
      <c r="I944" s="104">
        <f t="shared" si="126"/>
        <v>81.435369184792549</v>
      </c>
      <c r="J944" s="96">
        <v>27</v>
      </c>
      <c r="K944" s="98">
        <f t="shared" si="130"/>
        <v>5556.4615676474141</v>
      </c>
      <c r="L944" s="213">
        <f t="shared" si="127"/>
        <v>6.5061999999999998</v>
      </c>
      <c r="M944" s="214">
        <f t="shared" si="128"/>
        <v>1.8540000000000001</v>
      </c>
    </row>
    <row r="945" spans="1:13" ht="15" customHeight="1" x14ac:dyDescent="0.2">
      <c r="A945" s="192">
        <f t="shared" si="129"/>
        <v>928</v>
      </c>
      <c r="B945" s="225">
        <f t="shared" si="122"/>
        <v>142.495475991793</v>
      </c>
      <c r="C945" s="193">
        <v>500</v>
      </c>
      <c r="D945" s="212">
        <v>40620</v>
      </c>
      <c r="E945" s="104">
        <v>27110</v>
      </c>
      <c r="F945" s="96">
        <f t="shared" si="123"/>
        <v>3420.7401786431033</v>
      </c>
      <c r="G945" s="104">
        <f t="shared" si="124"/>
        <v>650.64</v>
      </c>
      <c r="H945" s="194">
        <f t="shared" si="125"/>
        <v>1376.1265003813687</v>
      </c>
      <c r="I945" s="104">
        <f t="shared" si="126"/>
        <v>81.427603572862068</v>
      </c>
      <c r="J945" s="96">
        <v>27</v>
      </c>
      <c r="K945" s="98">
        <f t="shared" si="130"/>
        <v>5555.9342825973335</v>
      </c>
      <c r="L945" s="213">
        <f t="shared" si="127"/>
        <v>6.5125000000000002</v>
      </c>
      <c r="M945" s="214">
        <f t="shared" si="128"/>
        <v>1.8560000000000001</v>
      </c>
    </row>
    <row r="946" spans="1:13" ht="15" customHeight="1" x14ac:dyDescent="0.2">
      <c r="A946" s="192">
        <f t="shared" si="129"/>
        <v>929</v>
      </c>
      <c r="B946" s="225">
        <f t="shared" si="122"/>
        <v>142.51163108220757</v>
      </c>
      <c r="C946" s="193">
        <v>500</v>
      </c>
      <c r="D946" s="212">
        <v>40620</v>
      </c>
      <c r="E946" s="104">
        <v>27110</v>
      </c>
      <c r="F946" s="96">
        <f t="shared" si="123"/>
        <v>3420.352404210581</v>
      </c>
      <c r="G946" s="104">
        <f t="shared" si="124"/>
        <v>650.64</v>
      </c>
      <c r="H946" s="194">
        <f t="shared" si="125"/>
        <v>1375.9954326231762</v>
      </c>
      <c r="I946" s="104">
        <f t="shared" si="126"/>
        <v>81.419848084211623</v>
      </c>
      <c r="J946" s="96">
        <v>27</v>
      </c>
      <c r="K946" s="98">
        <f t="shared" si="130"/>
        <v>5555.4076849179683</v>
      </c>
      <c r="L946" s="213">
        <f t="shared" si="127"/>
        <v>6.5187999999999997</v>
      </c>
      <c r="M946" s="214">
        <f t="shared" si="128"/>
        <v>1.8580000000000001</v>
      </c>
    </row>
    <row r="947" spans="1:13" ht="15" customHeight="1" x14ac:dyDescent="0.2">
      <c r="A947" s="195">
        <f t="shared" si="129"/>
        <v>930</v>
      </c>
      <c r="B947" s="225">
        <f t="shared" si="122"/>
        <v>142.52776879220951</v>
      </c>
      <c r="C947" s="193">
        <v>500</v>
      </c>
      <c r="D947" s="212">
        <v>40620</v>
      </c>
      <c r="E947" s="104">
        <v>27110</v>
      </c>
      <c r="F947" s="96">
        <f t="shared" si="123"/>
        <v>3419.9651347284907</v>
      </c>
      <c r="G947" s="104">
        <f t="shared" si="124"/>
        <v>650.64</v>
      </c>
      <c r="H947" s="194">
        <f t="shared" si="125"/>
        <v>1375.8645355382298</v>
      </c>
      <c r="I947" s="104">
        <f t="shared" si="126"/>
        <v>81.412102694569811</v>
      </c>
      <c r="J947" s="96">
        <v>27</v>
      </c>
      <c r="K947" s="98">
        <f t="shared" si="130"/>
        <v>5554.8817729612902</v>
      </c>
      <c r="L947" s="213">
        <f t="shared" si="127"/>
        <v>6.5250000000000004</v>
      </c>
      <c r="M947" s="214">
        <f t="shared" si="128"/>
        <v>1.86</v>
      </c>
    </row>
    <row r="948" spans="1:13" ht="15" customHeight="1" x14ac:dyDescent="0.2">
      <c r="A948" s="192">
        <f t="shared" si="129"/>
        <v>931</v>
      </c>
      <c r="B948" s="225">
        <f t="shared" si="122"/>
        <v>142.54388915915601</v>
      </c>
      <c r="C948" s="193">
        <v>500</v>
      </c>
      <c r="D948" s="212">
        <v>40620</v>
      </c>
      <c r="E948" s="104">
        <v>27110</v>
      </c>
      <c r="F948" s="96">
        <f t="shared" si="123"/>
        <v>3419.5783689874888</v>
      </c>
      <c r="G948" s="104">
        <f t="shared" si="124"/>
        <v>650.64</v>
      </c>
      <c r="H948" s="194">
        <f t="shared" si="125"/>
        <v>1375.7338087177711</v>
      </c>
      <c r="I948" s="104">
        <f t="shared" si="126"/>
        <v>81.404367379749772</v>
      </c>
      <c r="J948" s="96">
        <v>27</v>
      </c>
      <c r="K948" s="98">
        <f t="shared" si="130"/>
        <v>5554.3565450850092</v>
      </c>
      <c r="L948" s="213">
        <f t="shared" si="127"/>
        <v>6.5312999999999999</v>
      </c>
      <c r="M948" s="214">
        <f t="shared" si="128"/>
        <v>1.8620000000000001</v>
      </c>
    </row>
    <row r="949" spans="1:13" ht="15" customHeight="1" x14ac:dyDescent="0.2">
      <c r="A949" s="192">
        <f t="shared" si="129"/>
        <v>932</v>
      </c>
      <c r="B949" s="225">
        <f t="shared" si="122"/>
        <v>142.55999222028385</v>
      </c>
      <c r="C949" s="193">
        <v>500</v>
      </c>
      <c r="D949" s="212">
        <v>40620</v>
      </c>
      <c r="E949" s="104">
        <v>27110</v>
      </c>
      <c r="F949" s="96">
        <f t="shared" si="123"/>
        <v>3419.1921057824366</v>
      </c>
      <c r="G949" s="104">
        <f t="shared" si="124"/>
        <v>650.64</v>
      </c>
      <c r="H949" s="194">
        <f t="shared" si="125"/>
        <v>1375.6032517544634</v>
      </c>
      <c r="I949" s="104">
        <f t="shared" si="126"/>
        <v>81.396642115648731</v>
      </c>
      <c r="J949" s="96">
        <v>27</v>
      </c>
      <c r="K949" s="98">
        <f t="shared" si="130"/>
        <v>5553.8319996525479</v>
      </c>
      <c r="L949" s="213">
        <f t="shared" si="127"/>
        <v>6.5376000000000003</v>
      </c>
      <c r="M949" s="214">
        <f t="shared" si="128"/>
        <v>1.8640000000000001</v>
      </c>
    </row>
    <row r="950" spans="1:13" ht="15" customHeight="1" x14ac:dyDescent="0.2">
      <c r="A950" s="192">
        <f t="shared" si="129"/>
        <v>933</v>
      </c>
      <c r="B950" s="225">
        <f t="shared" si="122"/>
        <v>142.57607801271016</v>
      </c>
      <c r="C950" s="193">
        <v>500</v>
      </c>
      <c r="D950" s="212">
        <v>40620</v>
      </c>
      <c r="E950" s="104">
        <v>27110</v>
      </c>
      <c r="F950" s="96">
        <f t="shared" si="123"/>
        <v>3418.8063439123807</v>
      </c>
      <c r="G950" s="104">
        <f t="shared" si="124"/>
        <v>650.64</v>
      </c>
      <c r="H950" s="194">
        <f t="shared" si="125"/>
        <v>1375.4728642423845</v>
      </c>
      <c r="I950" s="104">
        <f t="shared" si="126"/>
        <v>81.388926878247617</v>
      </c>
      <c r="J950" s="96">
        <v>27</v>
      </c>
      <c r="K950" s="98">
        <f t="shared" si="130"/>
        <v>5553.3081350330131</v>
      </c>
      <c r="L950" s="213">
        <f t="shared" si="127"/>
        <v>6.5438999999999998</v>
      </c>
      <c r="M950" s="214">
        <f t="shared" si="128"/>
        <v>1.8660000000000001</v>
      </c>
    </row>
    <row r="951" spans="1:13" ht="15" customHeight="1" x14ac:dyDescent="0.2">
      <c r="A951" s="192">
        <f t="shared" si="129"/>
        <v>934</v>
      </c>
      <c r="B951" s="225">
        <f t="shared" si="122"/>
        <v>142.59214657343264</v>
      </c>
      <c r="C951" s="193">
        <v>500</v>
      </c>
      <c r="D951" s="212">
        <v>40620</v>
      </c>
      <c r="E951" s="104">
        <v>27110</v>
      </c>
      <c r="F951" s="96">
        <f t="shared" si="123"/>
        <v>3418.4210821805409</v>
      </c>
      <c r="G951" s="104">
        <f t="shared" si="124"/>
        <v>650.64</v>
      </c>
      <c r="H951" s="194">
        <f t="shared" si="125"/>
        <v>1375.3426457770227</v>
      </c>
      <c r="I951" s="104">
        <f t="shared" si="126"/>
        <v>81.381221643610814</v>
      </c>
      <c r="J951" s="96">
        <v>27</v>
      </c>
      <c r="K951" s="98">
        <f t="shared" si="130"/>
        <v>5552.784949601174</v>
      </c>
      <c r="L951" s="213">
        <f t="shared" si="127"/>
        <v>6.5502000000000002</v>
      </c>
      <c r="M951" s="214">
        <f t="shared" si="128"/>
        <v>1.8680000000000001</v>
      </c>
    </row>
    <row r="952" spans="1:13" ht="15" customHeight="1" x14ac:dyDescent="0.2">
      <c r="A952" s="192">
        <f t="shared" si="129"/>
        <v>935</v>
      </c>
      <c r="B952" s="225">
        <f t="shared" si="122"/>
        <v>142.6081979393303</v>
      </c>
      <c r="C952" s="193">
        <v>500</v>
      </c>
      <c r="D952" s="212">
        <v>40620</v>
      </c>
      <c r="E952" s="104">
        <v>27110</v>
      </c>
      <c r="F952" s="96">
        <f t="shared" si="123"/>
        <v>3418.0363193942835</v>
      </c>
      <c r="G952" s="104">
        <f t="shared" si="124"/>
        <v>650.64</v>
      </c>
      <c r="H952" s="194">
        <f t="shared" si="125"/>
        <v>1375.2125959552677</v>
      </c>
      <c r="I952" s="104">
        <f t="shared" si="126"/>
        <v>81.373526387885676</v>
      </c>
      <c r="J952" s="96">
        <v>27</v>
      </c>
      <c r="K952" s="98">
        <f t="shared" si="130"/>
        <v>5552.2624417374363</v>
      </c>
      <c r="L952" s="213">
        <f t="shared" si="127"/>
        <v>6.5564</v>
      </c>
      <c r="M952" s="214">
        <f t="shared" si="128"/>
        <v>1.87</v>
      </c>
    </row>
    <row r="953" spans="1:13" ht="15" customHeight="1" x14ac:dyDescent="0.2">
      <c r="A953" s="192">
        <f t="shared" si="129"/>
        <v>936</v>
      </c>
      <c r="B953" s="225">
        <f t="shared" si="122"/>
        <v>142.62423214716387</v>
      </c>
      <c r="C953" s="193">
        <v>500</v>
      </c>
      <c r="D953" s="212">
        <v>40620</v>
      </c>
      <c r="E953" s="104">
        <v>27110</v>
      </c>
      <c r="F953" s="96">
        <f t="shared" si="123"/>
        <v>3417.6520543651036</v>
      </c>
      <c r="G953" s="104">
        <f t="shared" si="124"/>
        <v>650.64</v>
      </c>
      <c r="H953" s="194">
        <f t="shared" si="125"/>
        <v>1375.0827143754047</v>
      </c>
      <c r="I953" s="104">
        <f t="shared" si="126"/>
        <v>81.365841087302073</v>
      </c>
      <c r="J953" s="96">
        <v>27</v>
      </c>
      <c r="K953" s="98">
        <f t="shared" si="130"/>
        <v>5551.7406098278107</v>
      </c>
      <c r="L953" s="213">
        <f t="shared" si="127"/>
        <v>6.5627000000000004</v>
      </c>
      <c r="M953" s="214">
        <f t="shared" si="128"/>
        <v>1.8720000000000001</v>
      </c>
    </row>
    <row r="954" spans="1:13" ht="15" customHeight="1" x14ac:dyDescent="0.2">
      <c r="A954" s="192">
        <f t="shared" si="129"/>
        <v>937</v>
      </c>
      <c r="B954" s="225">
        <f t="shared" si="122"/>
        <v>142.64024923357633</v>
      </c>
      <c r="C954" s="193">
        <v>500</v>
      </c>
      <c r="D954" s="212">
        <v>40620</v>
      </c>
      <c r="E954" s="104">
        <v>27110</v>
      </c>
      <c r="F954" s="96">
        <f t="shared" si="123"/>
        <v>3417.268285908608</v>
      </c>
      <c r="G954" s="104">
        <f t="shared" si="124"/>
        <v>650.64</v>
      </c>
      <c r="H954" s="194">
        <f t="shared" si="125"/>
        <v>1374.9530006371094</v>
      </c>
      <c r="I954" s="104">
        <f t="shared" si="126"/>
        <v>81.35816571817216</v>
      </c>
      <c r="J954" s="96">
        <v>27</v>
      </c>
      <c r="K954" s="98">
        <f t="shared" si="130"/>
        <v>5551.2194522638893</v>
      </c>
      <c r="L954" s="213">
        <f t="shared" si="127"/>
        <v>6.569</v>
      </c>
      <c r="M954" s="214">
        <f t="shared" si="128"/>
        <v>1.8740000000000001</v>
      </c>
    </row>
    <row r="955" spans="1:13" ht="15" customHeight="1" x14ac:dyDescent="0.2">
      <c r="A955" s="192">
        <f t="shared" si="129"/>
        <v>938</v>
      </c>
      <c r="B955" s="225">
        <f t="shared" si="122"/>
        <v>142.65624923509336</v>
      </c>
      <c r="C955" s="193">
        <v>500</v>
      </c>
      <c r="D955" s="212">
        <v>40620</v>
      </c>
      <c r="E955" s="104">
        <v>27110</v>
      </c>
      <c r="F955" s="96">
        <f t="shared" si="123"/>
        <v>3416.8850128444992</v>
      </c>
      <c r="G955" s="104">
        <f t="shared" si="124"/>
        <v>650.64</v>
      </c>
      <c r="H955" s="194">
        <f t="shared" si="125"/>
        <v>1374.8234543414405</v>
      </c>
      <c r="I955" s="104">
        <f t="shared" si="126"/>
        <v>81.350500256889987</v>
      </c>
      <c r="J955" s="96">
        <v>27</v>
      </c>
      <c r="K955" s="98">
        <f t="shared" si="130"/>
        <v>5550.6989674428296</v>
      </c>
      <c r="L955" s="213">
        <f t="shared" si="127"/>
        <v>6.5751999999999997</v>
      </c>
      <c r="M955" s="214">
        <f t="shared" si="128"/>
        <v>1.8759999999999999</v>
      </c>
    </row>
    <row r="956" spans="1:13" ht="15" customHeight="1" x14ac:dyDescent="0.2">
      <c r="A956" s="192">
        <f t="shared" si="129"/>
        <v>939</v>
      </c>
      <c r="B956" s="225">
        <f t="shared" si="122"/>
        <v>142.67223218812393</v>
      </c>
      <c r="C956" s="193">
        <v>500</v>
      </c>
      <c r="D956" s="212">
        <v>40620</v>
      </c>
      <c r="E956" s="104">
        <v>27110</v>
      </c>
      <c r="F956" s="96">
        <f t="shared" si="123"/>
        <v>3416.5022339965508</v>
      </c>
      <c r="G956" s="104">
        <f t="shared" si="124"/>
        <v>650.64</v>
      </c>
      <c r="H956" s="194">
        <f t="shared" si="125"/>
        <v>1374.6940750908341</v>
      </c>
      <c r="I956" s="104">
        <f t="shared" si="126"/>
        <v>81.342844679931019</v>
      </c>
      <c r="J956" s="96">
        <v>27</v>
      </c>
      <c r="K956" s="98">
        <f t="shared" si="130"/>
        <v>5550.1791537673153</v>
      </c>
      <c r="L956" s="213">
        <f t="shared" si="127"/>
        <v>6.5815000000000001</v>
      </c>
      <c r="M956" s="214">
        <f t="shared" si="128"/>
        <v>1.8779999999999999</v>
      </c>
    </row>
    <row r="957" spans="1:13" ht="15" customHeight="1" x14ac:dyDescent="0.2">
      <c r="A957" s="195">
        <f t="shared" si="129"/>
        <v>940</v>
      </c>
      <c r="B957" s="225">
        <f t="shared" si="122"/>
        <v>142.68819812896075</v>
      </c>
      <c r="C957" s="193">
        <v>500</v>
      </c>
      <c r="D957" s="212">
        <v>40620</v>
      </c>
      <c r="E957" s="104">
        <v>27110</v>
      </c>
      <c r="F957" s="96">
        <f t="shared" si="123"/>
        <v>3416.1199481925942</v>
      </c>
      <c r="G957" s="104">
        <f t="shared" si="124"/>
        <v>650.64</v>
      </c>
      <c r="H957" s="194">
        <f t="shared" si="125"/>
        <v>1374.5648624890966</v>
      </c>
      <c r="I957" s="104">
        <f t="shared" si="126"/>
        <v>81.33519896385188</v>
      </c>
      <c r="J957" s="96">
        <v>27</v>
      </c>
      <c r="K957" s="98">
        <f t="shared" si="130"/>
        <v>5549.6600096455431</v>
      </c>
      <c r="L957" s="213">
        <f t="shared" si="127"/>
        <v>6.5877999999999997</v>
      </c>
      <c r="M957" s="214">
        <f t="shared" si="128"/>
        <v>1.88</v>
      </c>
    </row>
    <row r="958" spans="1:13" ht="15" customHeight="1" x14ac:dyDescent="0.2">
      <c r="A958" s="192">
        <f t="shared" si="129"/>
        <v>941</v>
      </c>
      <c r="B958" s="225">
        <f t="shared" si="122"/>
        <v>142.7041470937807</v>
      </c>
      <c r="C958" s="193">
        <v>500</v>
      </c>
      <c r="D958" s="212">
        <v>40620</v>
      </c>
      <c r="E958" s="104">
        <v>27110</v>
      </c>
      <c r="F958" s="96">
        <f t="shared" si="123"/>
        <v>3415.738154264498</v>
      </c>
      <c r="G958" s="104">
        <f t="shared" si="124"/>
        <v>650.64</v>
      </c>
      <c r="H958" s="194">
        <f t="shared" si="125"/>
        <v>1374.4358161414002</v>
      </c>
      <c r="I958" s="104">
        <f t="shared" si="126"/>
        <v>81.327563085289952</v>
      </c>
      <c r="J958" s="96">
        <v>27</v>
      </c>
      <c r="K958" s="98">
        <f t="shared" si="130"/>
        <v>5549.1415334911871</v>
      </c>
      <c r="L958" s="213">
        <f t="shared" si="127"/>
        <v>6.5941000000000001</v>
      </c>
      <c r="M958" s="214">
        <f t="shared" si="128"/>
        <v>1.8819999999999999</v>
      </c>
    </row>
    <row r="959" spans="1:13" ht="15" customHeight="1" x14ac:dyDescent="0.2">
      <c r="A959" s="192">
        <f t="shared" si="129"/>
        <v>942</v>
      </c>
      <c r="B959" s="225">
        <f t="shared" si="122"/>
        <v>142.72007911864546</v>
      </c>
      <c r="C959" s="193">
        <v>500</v>
      </c>
      <c r="D959" s="212">
        <v>40620</v>
      </c>
      <c r="E959" s="104">
        <v>27110</v>
      </c>
      <c r="F959" s="96">
        <f t="shared" si="123"/>
        <v>3415.3568510481518</v>
      </c>
      <c r="G959" s="104">
        <f t="shared" si="124"/>
        <v>650.64</v>
      </c>
      <c r="H959" s="194">
        <f t="shared" si="125"/>
        <v>1374.3069356542751</v>
      </c>
      <c r="I959" s="104">
        <f t="shared" si="126"/>
        <v>81.319937020963039</v>
      </c>
      <c r="J959" s="96">
        <v>27</v>
      </c>
      <c r="K959" s="98">
        <f t="shared" si="130"/>
        <v>5548.62372372339</v>
      </c>
      <c r="L959" s="213">
        <f t="shared" si="127"/>
        <v>6.6002999999999998</v>
      </c>
      <c r="M959" s="214">
        <f t="shared" si="128"/>
        <v>1.8839999999999999</v>
      </c>
    </row>
    <row r="960" spans="1:13" ht="15" customHeight="1" x14ac:dyDescent="0.2">
      <c r="A960" s="192">
        <f t="shared" si="129"/>
        <v>943</v>
      </c>
      <c r="B960" s="225">
        <f t="shared" si="122"/>
        <v>142.73599423950185</v>
      </c>
      <c r="C960" s="193">
        <v>500</v>
      </c>
      <c r="D960" s="212">
        <v>40620</v>
      </c>
      <c r="E960" s="104">
        <v>27110</v>
      </c>
      <c r="F960" s="96">
        <f t="shared" si="123"/>
        <v>3414.9760373834433</v>
      </c>
      <c r="G960" s="104">
        <f t="shared" si="124"/>
        <v>650.64</v>
      </c>
      <c r="H960" s="194">
        <f t="shared" si="125"/>
        <v>1374.1782206356036</v>
      </c>
      <c r="I960" s="104">
        <f t="shared" si="126"/>
        <v>81.312320747668863</v>
      </c>
      <c r="J960" s="96">
        <v>27</v>
      </c>
      <c r="K960" s="98">
        <f t="shared" si="130"/>
        <v>5548.1065787667158</v>
      </c>
      <c r="L960" s="213">
        <f t="shared" si="127"/>
        <v>6.6066000000000003</v>
      </c>
      <c r="M960" s="214">
        <f t="shared" si="128"/>
        <v>1.8859999999999999</v>
      </c>
    </row>
    <row r="961" spans="1:13" ht="15" customHeight="1" x14ac:dyDescent="0.2">
      <c r="A961" s="192">
        <f t="shared" si="129"/>
        <v>944</v>
      </c>
      <c r="B961" s="225">
        <f t="shared" si="122"/>
        <v>142.75189249218249</v>
      </c>
      <c r="C961" s="193">
        <v>500</v>
      </c>
      <c r="D961" s="212">
        <v>40620</v>
      </c>
      <c r="E961" s="104">
        <v>27110</v>
      </c>
      <c r="F961" s="96">
        <f t="shared" si="123"/>
        <v>3414.5957121142451</v>
      </c>
      <c r="G961" s="104">
        <f t="shared" si="124"/>
        <v>650.64</v>
      </c>
      <c r="H961" s="194">
        <f t="shared" si="125"/>
        <v>1374.0496706946146</v>
      </c>
      <c r="I961" s="104">
        <f t="shared" si="126"/>
        <v>81.304714242284902</v>
      </c>
      <c r="J961" s="96">
        <v>27</v>
      </c>
      <c r="K961" s="98">
        <f t="shared" si="130"/>
        <v>5547.5900970511439</v>
      </c>
      <c r="L961" s="213">
        <f t="shared" si="127"/>
        <v>6.6128999999999998</v>
      </c>
      <c r="M961" s="214">
        <f t="shared" si="128"/>
        <v>1.8879999999999999</v>
      </c>
    </row>
    <row r="962" spans="1:13" ht="15" customHeight="1" x14ac:dyDescent="0.2">
      <c r="A962" s="192">
        <f t="shared" si="129"/>
        <v>945</v>
      </c>
      <c r="B962" s="225">
        <f t="shared" si="122"/>
        <v>142.76777391240614</v>
      </c>
      <c r="C962" s="193">
        <v>500</v>
      </c>
      <c r="D962" s="212">
        <v>40620</v>
      </c>
      <c r="E962" s="104">
        <v>27110</v>
      </c>
      <c r="F962" s="96">
        <f t="shared" si="123"/>
        <v>3414.2158740883947</v>
      </c>
      <c r="G962" s="104">
        <f t="shared" si="124"/>
        <v>650.64</v>
      </c>
      <c r="H962" s="194">
        <f t="shared" si="125"/>
        <v>1373.9212854418772</v>
      </c>
      <c r="I962" s="104">
        <f t="shared" si="126"/>
        <v>81.297117481767899</v>
      </c>
      <c r="J962" s="96">
        <v>27</v>
      </c>
      <c r="K962" s="98">
        <f t="shared" si="130"/>
        <v>5547.0742770120396</v>
      </c>
      <c r="L962" s="213">
        <f t="shared" si="127"/>
        <v>6.6191000000000004</v>
      </c>
      <c r="M962" s="214">
        <f t="shared" si="128"/>
        <v>1.89</v>
      </c>
    </row>
    <row r="963" spans="1:13" ht="15" customHeight="1" x14ac:dyDescent="0.2">
      <c r="A963" s="192">
        <f t="shared" si="129"/>
        <v>946</v>
      </c>
      <c r="B963" s="225">
        <f t="shared" si="122"/>
        <v>142.78363853577815</v>
      </c>
      <c r="C963" s="193">
        <v>500</v>
      </c>
      <c r="D963" s="212">
        <v>40620</v>
      </c>
      <c r="E963" s="104">
        <v>27110</v>
      </c>
      <c r="F963" s="96">
        <f t="shared" si="123"/>
        <v>3413.8365221576792</v>
      </c>
      <c r="G963" s="104">
        <f t="shared" si="124"/>
        <v>650.64</v>
      </c>
      <c r="H963" s="194">
        <f t="shared" si="125"/>
        <v>1373.7930644892954</v>
      </c>
      <c r="I963" s="104">
        <f t="shared" si="126"/>
        <v>81.289530443153581</v>
      </c>
      <c r="J963" s="96">
        <v>27</v>
      </c>
      <c r="K963" s="98">
        <f t="shared" si="130"/>
        <v>5546.559117090128</v>
      </c>
      <c r="L963" s="213">
        <f t="shared" si="127"/>
        <v>6.6254</v>
      </c>
      <c r="M963" s="214">
        <f t="shared" si="128"/>
        <v>1.8919999999999999</v>
      </c>
    </row>
    <row r="964" spans="1:13" ht="15" customHeight="1" x14ac:dyDescent="0.2">
      <c r="A964" s="192">
        <f t="shared" si="129"/>
        <v>947</v>
      </c>
      <c r="B964" s="225">
        <f t="shared" si="122"/>
        <v>142.79948639779116</v>
      </c>
      <c r="C964" s="193">
        <v>500</v>
      </c>
      <c r="D964" s="212">
        <v>40620</v>
      </c>
      <c r="E964" s="104">
        <v>27110</v>
      </c>
      <c r="F964" s="96">
        <f t="shared" si="123"/>
        <v>3413.4576551778118</v>
      </c>
      <c r="G964" s="104">
        <f t="shared" si="124"/>
        <v>650.64</v>
      </c>
      <c r="H964" s="194">
        <f t="shared" si="125"/>
        <v>1373.6650074501001</v>
      </c>
      <c r="I964" s="104">
        <f t="shared" si="126"/>
        <v>81.281953103556233</v>
      </c>
      <c r="J964" s="96">
        <v>27</v>
      </c>
      <c r="K964" s="98">
        <f t="shared" si="130"/>
        <v>5546.0446157314682</v>
      </c>
      <c r="L964" s="213">
        <f t="shared" si="127"/>
        <v>6.6317000000000004</v>
      </c>
      <c r="M964" s="214">
        <f t="shared" si="128"/>
        <v>1.8939999999999999</v>
      </c>
    </row>
    <row r="965" spans="1:13" ht="15" customHeight="1" x14ac:dyDescent="0.2">
      <c r="A965" s="192">
        <f t="shared" si="129"/>
        <v>948</v>
      </c>
      <c r="B965" s="225">
        <f t="shared" si="122"/>
        <v>142.81531753382532</v>
      </c>
      <c r="C965" s="193">
        <v>500</v>
      </c>
      <c r="D965" s="212">
        <v>40620</v>
      </c>
      <c r="E965" s="104">
        <v>27110</v>
      </c>
      <c r="F965" s="96">
        <f t="shared" si="123"/>
        <v>3413.079272008421</v>
      </c>
      <c r="G965" s="104">
        <f t="shared" si="124"/>
        <v>650.64</v>
      </c>
      <c r="H965" s="194">
        <f t="shared" si="125"/>
        <v>1373.537113938846</v>
      </c>
      <c r="I965" s="104">
        <f t="shared" si="126"/>
        <v>81.274385440168416</v>
      </c>
      <c r="J965" s="96">
        <v>27</v>
      </c>
      <c r="K965" s="98">
        <f t="shared" si="130"/>
        <v>5545.5307713874354</v>
      </c>
      <c r="L965" s="213">
        <f t="shared" si="127"/>
        <v>6.6379000000000001</v>
      </c>
      <c r="M965" s="214">
        <f t="shared" si="128"/>
        <v>1.8959999999999999</v>
      </c>
    </row>
    <row r="966" spans="1:13" ht="15" customHeight="1" x14ac:dyDescent="0.2">
      <c r="A966" s="192">
        <f t="shared" si="129"/>
        <v>949</v>
      </c>
      <c r="B966" s="225">
        <f t="shared" si="122"/>
        <v>142.83113197914892</v>
      </c>
      <c r="C966" s="193">
        <v>500</v>
      </c>
      <c r="D966" s="212">
        <v>40620</v>
      </c>
      <c r="E966" s="104">
        <v>27110</v>
      </c>
      <c r="F966" s="96">
        <f t="shared" si="123"/>
        <v>3412.7013715130297</v>
      </c>
      <c r="G966" s="104">
        <f t="shared" si="124"/>
        <v>650.64</v>
      </c>
      <c r="H966" s="194">
        <f t="shared" si="125"/>
        <v>1373.4093835714039</v>
      </c>
      <c r="I966" s="104">
        <f t="shared" si="126"/>
        <v>81.266827430260591</v>
      </c>
      <c r="J966" s="96">
        <v>27</v>
      </c>
      <c r="K966" s="98">
        <f t="shared" si="130"/>
        <v>5545.0175825146935</v>
      </c>
      <c r="L966" s="213">
        <f t="shared" si="127"/>
        <v>6.6441999999999997</v>
      </c>
      <c r="M966" s="214">
        <f t="shared" si="128"/>
        <v>1.8979999999999999</v>
      </c>
    </row>
    <row r="967" spans="1:13" ht="15" customHeight="1" x14ac:dyDescent="0.2">
      <c r="A967" s="195">
        <f t="shared" si="129"/>
        <v>950</v>
      </c>
      <c r="B967" s="225">
        <f t="shared" si="122"/>
        <v>142.84692976891881</v>
      </c>
      <c r="C967" s="193">
        <v>500</v>
      </c>
      <c r="D967" s="212">
        <v>40620</v>
      </c>
      <c r="E967" s="104">
        <v>27110</v>
      </c>
      <c r="F967" s="96">
        <f t="shared" si="123"/>
        <v>3412.3239525590352</v>
      </c>
      <c r="G967" s="104">
        <f t="shared" si="124"/>
        <v>650.64</v>
      </c>
      <c r="H967" s="194">
        <f t="shared" si="125"/>
        <v>1373.2818159649537</v>
      </c>
      <c r="I967" s="104">
        <f t="shared" si="126"/>
        <v>81.259279051180698</v>
      </c>
      <c r="J967" s="96">
        <v>27</v>
      </c>
      <c r="K967" s="98">
        <f t="shared" si="130"/>
        <v>5544.5050475751696</v>
      </c>
      <c r="L967" s="213">
        <f t="shared" si="127"/>
        <v>6.6505000000000001</v>
      </c>
      <c r="M967" s="214">
        <f t="shared" si="128"/>
        <v>1.9</v>
      </c>
    </row>
    <row r="968" spans="1:13" ht="15" customHeight="1" x14ac:dyDescent="0.2">
      <c r="A968" s="192">
        <f t="shared" si="129"/>
        <v>951</v>
      </c>
      <c r="B968" s="225">
        <f t="shared" si="122"/>
        <v>142.86271093818084</v>
      </c>
      <c r="C968" s="193">
        <v>500</v>
      </c>
      <c r="D968" s="212">
        <v>40620</v>
      </c>
      <c r="E968" s="104">
        <v>27110</v>
      </c>
      <c r="F968" s="96">
        <f t="shared" si="123"/>
        <v>3411.9470140177009</v>
      </c>
      <c r="G968" s="104">
        <f t="shared" si="124"/>
        <v>650.64</v>
      </c>
      <c r="H968" s="194">
        <f t="shared" si="125"/>
        <v>1373.1544107379827</v>
      </c>
      <c r="I968" s="104">
        <f t="shared" si="126"/>
        <v>81.251740280354014</v>
      </c>
      <c r="J968" s="96">
        <v>27</v>
      </c>
      <c r="K968" s="98">
        <f t="shared" si="130"/>
        <v>5543.9931650360377</v>
      </c>
      <c r="L968" s="213">
        <f t="shared" si="127"/>
        <v>6.6566999999999998</v>
      </c>
      <c r="M968" s="214">
        <f t="shared" si="128"/>
        <v>1.9019999999999999</v>
      </c>
    </row>
    <row r="969" spans="1:13" ht="15" customHeight="1" x14ac:dyDescent="0.2">
      <c r="A969" s="192">
        <f t="shared" si="129"/>
        <v>952</v>
      </c>
      <c r="B969" s="225">
        <f t="shared" si="122"/>
        <v>142.87847552187048</v>
      </c>
      <c r="C969" s="193">
        <v>500</v>
      </c>
      <c r="D969" s="212">
        <v>40620</v>
      </c>
      <c r="E969" s="104">
        <v>27110</v>
      </c>
      <c r="F969" s="96">
        <f t="shared" si="123"/>
        <v>3411.5705547641246</v>
      </c>
      <c r="G969" s="104">
        <f t="shared" si="124"/>
        <v>650.64</v>
      </c>
      <c r="H969" s="194">
        <f t="shared" si="125"/>
        <v>1373.027167510274</v>
      </c>
      <c r="I969" s="104">
        <f t="shared" si="126"/>
        <v>81.244211095282495</v>
      </c>
      <c r="J969" s="96">
        <v>27</v>
      </c>
      <c r="K969" s="98">
        <f t="shared" si="130"/>
        <v>5543.4819333696805</v>
      </c>
      <c r="L969" s="213">
        <f t="shared" si="127"/>
        <v>6.6630000000000003</v>
      </c>
      <c r="M969" s="214">
        <f t="shared" si="128"/>
        <v>1.9039999999999999</v>
      </c>
    </row>
    <row r="970" spans="1:13" ht="15" customHeight="1" x14ac:dyDescent="0.2">
      <c r="A970" s="192">
        <f t="shared" si="129"/>
        <v>953</v>
      </c>
      <c r="B970" s="225">
        <f t="shared" si="122"/>
        <v>142.89422355481304</v>
      </c>
      <c r="C970" s="193">
        <v>500</v>
      </c>
      <c r="D970" s="212">
        <v>40620</v>
      </c>
      <c r="E970" s="104">
        <v>27110</v>
      </c>
      <c r="F970" s="96">
        <f t="shared" si="123"/>
        <v>3411.194573677235</v>
      </c>
      <c r="G970" s="104">
        <f t="shared" si="124"/>
        <v>650.64</v>
      </c>
      <c r="H970" s="194">
        <f t="shared" si="125"/>
        <v>1372.9000859029052</v>
      </c>
      <c r="I970" s="104">
        <f t="shared" si="126"/>
        <v>81.236691473544695</v>
      </c>
      <c r="J970" s="96">
        <v>27</v>
      </c>
      <c r="K970" s="98">
        <f t="shared" si="130"/>
        <v>5542.9713510536849</v>
      </c>
      <c r="L970" s="213">
        <f t="shared" si="127"/>
        <v>6.6692999999999998</v>
      </c>
      <c r="M970" s="214">
        <f t="shared" si="128"/>
        <v>1.9059999999999999</v>
      </c>
    </row>
    <row r="971" spans="1:13" ht="15" customHeight="1" x14ac:dyDescent="0.2">
      <c r="A971" s="192">
        <f t="shared" si="129"/>
        <v>954</v>
      </c>
      <c r="B971" s="225">
        <f t="shared" si="122"/>
        <v>142.90995507172431</v>
      </c>
      <c r="C971" s="193">
        <v>500</v>
      </c>
      <c r="D971" s="212">
        <v>40620</v>
      </c>
      <c r="E971" s="104">
        <v>27110</v>
      </c>
      <c r="F971" s="96">
        <f t="shared" si="123"/>
        <v>3410.8190696397696</v>
      </c>
      <c r="G971" s="104">
        <f t="shared" si="124"/>
        <v>650.64</v>
      </c>
      <c r="H971" s="194">
        <f t="shared" si="125"/>
        <v>1372.773165538242</v>
      </c>
      <c r="I971" s="104">
        <f t="shared" si="126"/>
        <v>81.229181392795397</v>
      </c>
      <c r="J971" s="96">
        <v>27</v>
      </c>
      <c r="K971" s="98">
        <f t="shared" si="130"/>
        <v>5542.4614165708063</v>
      </c>
      <c r="L971" s="213">
        <f t="shared" si="127"/>
        <v>6.6755000000000004</v>
      </c>
      <c r="M971" s="214">
        <f t="shared" si="128"/>
        <v>1.9079999999999999</v>
      </c>
    </row>
    <row r="972" spans="1:13" ht="15" customHeight="1" x14ac:dyDescent="0.2">
      <c r="A972" s="192">
        <f t="shared" si="129"/>
        <v>955</v>
      </c>
      <c r="B972" s="225">
        <f t="shared" si="122"/>
        <v>142.92567010721098</v>
      </c>
      <c r="C972" s="193">
        <v>500</v>
      </c>
      <c r="D972" s="212">
        <v>40620</v>
      </c>
      <c r="E972" s="104">
        <v>27110</v>
      </c>
      <c r="F972" s="96">
        <f t="shared" si="123"/>
        <v>3410.4440415382551</v>
      </c>
      <c r="G972" s="104">
        <f t="shared" si="124"/>
        <v>650.64</v>
      </c>
      <c r="H972" s="194">
        <f t="shared" si="125"/>
        <v>1372.6464060399301</v>
      </c>
      <c r="I972" s="104">
        <f t="shared" si="126"/>
        <v>81.221680830765095</v>
      </c>
      <c r="J972" s="96">
        <v>27</v>
      </c>
      <c r="K972" s="98">
        <f t="shared" si="130"/>
        <v>5541.9521284089496</v>
      </c>
      <c r="L972" s="213">
        <f t="shared" si="127"/>
        <v>6.6818</v>
      </c>
      <c r="M972" s="214">
        <f t="shared" si="128"/>
        <v>1.91</v>
      </c>
    </row>
    <row r="973" spans="1:13" ht="15" customHeight="1" x14ac:dyDescent="0.2">
      <c r="A973" s="192">
        <f t="shared" si="129"/>
        <v>956</v>
      </c>
      <c r="B973" s="225">
        <f t="shared" si="122"/>
        <v>142.94136869577102</v>
      </c>
      <c r="C973" s="193">
        <v>500</v>
      </c>
      <c r="D973" s="212">
        <v>40620</v>
      </c>
      <c r="E973" s="104">
        <v>27110</v>
      </c>
      <c r="F973" s="96">
        <f t="shared" si="123"/>
        <v>3410.069488262995</v>
      </c>
      <c r="G973" s="104">
        <f t="shared" si="124"/>
        <v>650.64</v>
      </c>
      <c r="H973" s="194">
        <f t="shared" si="125"/>
        <v>1372.5198070328922</v>
      </c>
      <c r="I973" s="104">
        <f t="shared" si="126"/>
        <v>81.214189765259903</v>
      </c>
      <c r="J973" s="96">
        <v>27</v>
      </c>
      <c r="K973" s="98">
        <f t="shared" si="130"/>
        <v>5541.4434850611469</v>
      </c>
      <c r="L973" s="213">
        <f t="shared" si="127"/>
        <v>6.6881000000000004</v>
      </c>
      <c r="M973" s="214">
        <f t="shared" si="128"/>
        <v>1.9119999999999999</v>
      </c>
    </row>
    <row r="974" spans="1:13" ht="15" customHeight="1" x14ac:dyDescent="0.2">
      <c r="A974" s="192">
        <f t="shared" si="129"/>
        <v>957</v>
      </c>
      <c r="B974" s="225">
        <f t="shared" si="122"/>
        <v>142.95705087179431</v>
      </c>
      <c r="C974" s="193">
        <v>500</v>
      </c>
      <c r="D974" s="212">
        <v>40620</v>
      </c>
      <c r="E974" s="104">
        <v>27110</v>
      </c>
      <c r="F974" s="96">
        <f t="shared" si="123"/>
        <v>3409.6954087080485</v>
      </c>
      <c r="G974" s="104">
        <f t="shared" si="124"/>
        <v>650.64</v>
      </c>
      <c r="H974" s="194">
        <f t="shared" si="125"/>
        <v>1372.3933681433202</v>
      </c>
      <c r="I974" s="104">
        <f t="shared" si="126"/>
        <v>81.206708174160966</v>
      </c>
      <c r="J974" s="96">
        <v>27</v>
      </c>
      <c r="K974" s="98">
        <f t="shared" si="130"/>
        <v>5540.9354850255295</v>
      </c>
      <c r="L974" s="213">
        <f t="shared" si="127"/>
        <v>6.6943000000000001</v>
      </c>
      <c r="M974" s="214">
        <f t="shared" si="128"/>
        <v>1.9139999999999999</v>
      </c>
    </row>
    <row r="975" spans="1:13" ht="15" customHeight="1" x14ac:dyDescent="0.2">
      <c r="A975" s="192">
        <f t="shared" si="129"/>
        <v>958</v>
      </c>
      <c r="B975" s="225">
        <f t="shared" si="122"/>
        <v>142.97271666956289</v>
      </c>
      <c r="C975" s="193">
        <v>500</v>
      </c>
      <c r="D975" s="212">
        <v>40620</v>
      </c>
      <c r="E975" s="104">
        <v>27110</v>
      </c>
      <c r="F975" s="96">
        <f t="shared" si="123"/>
        <v>3409.3218017712184</v>
      </c>
      <c r="G975" s="104">
        <f t="shared" si="124"/>
        <v>650.64</v>
      </c>
      <c r="H975" s="194">
        <f t="shared" si="125"/>
        <v>1372.2670889986716</v>
      </c>
      <c r="I975" s="104">
        <f t="shared" si="126"/>
        <v>81.199236035424363</v>
      </c>
      <c r="J975" s="96">
        <v>27</v>
      </c>
      <c r="K975" s="98">
        <f t="shared" si="130"/>
        <v>5540.4281268053137</v>
      </c>
      <c r="L975" s="213">
        <f t="shared" si="127"/>
        <v>6.7005999999999997</v>
      </c>
      <c r="M975" s="214">
        <f t="shared" si="128"/>
        <v>1.9159999999999999</v>
      </c>
    </row>
    <row r="976" spans="1:13" ht="15" customHeight="1" x14ac:dyDescent="0.2">
      <c r="A976" s="192">
        <f t="shared" si="129"/>
        <v>959</v>
      </c>
      <c r="B976" s="225">
        <f t="shared" si="122"/>
        <v>142.98836612325158</v>
      </c>
      <c r="C976" s="193">
        <v>500</v>
      </c>
      <c r="D976" s="212">
        <v>40620</v>
      </c>
      <c r="E976" s="104">
        <v>27110</v>
      </c>
      <c r="F976" s="96">
        <f t="shared" si="123"/>
        <v>3408.9486663540288</v>
      </c>
      <c r="G976" s="104">
        <f t="shared" si="124"/>
        <v>650.64</v>
      </c>
      <c r="H976" s="194">
        <f t="shared" si="125"/>
        <v>1372.1409692276616</v>
      </c>
      <c r="I976" s="104">
        <f t="shared" si="126"/>
        <v>81.191773327080568</v>
      </c>
      <c r="J976" s="96">
        <v>27</v>
      </c>
      <c r="K976" s="98">
        <f t="shared" si="130"/>
        <v>5539.9214089087709</v>
      </c>
      <c r="L976" s="213">
        <f t="shared" si="127"/>
        <v>6.7068000000000003</v>
      </c>
      <c r="M976" s="214">
        <f t="shared" si="128"/>
        <v>1.9179999999999999</v>
      </c>
    </row>
    <row r="977" spans="1:13" ht="15" customHeight="1" x14ac:dyDescent="0.2">
      <c r="A977" s="195">
        <f t="shared" si="129"/>
        <v>960</v>
      </c>
      <c r="B977" s="225">
        <f t="shared" si="122"/>
        <v>143.00399926692825</v>
      </c>
      <c r="C977" s="193">
        <v>500</v>
      </c>
      <c r="D977" s="212">
        <v>40620</v>
      </c>
      <c r="E977" s="104">
        <v>27110</v>
      </c>
      <c r="F977" s="96">
        <f t="shared" si="123"/>
        <v>3408.5760013617155</v>
      </c>
      <c r="G977" s="104">
        <f t="shared" si="124"/>
        <v>650.64</v>
      </c>
      <c r="H977" s="194">
        <f t="shared" si="125"/>
        <v>1372.0150084602597</v>
      </c>
      <c r="I977" s="104">
        <f t="shared" si="126"/>
        <v>81.184320027234307</v>
      </c>
      <c r="J977" s="96">
        <v>27</v>
      </c>
      <c r="K977" s="98">
        <f t="shared" si="130"/>
        <v>5539.4153298492092</v>
      </c>
      <c r="L977" s="213">
        <f t="shared" si="127"/>
        <v>6.7130999999999998</v>
      </c>
      <c r="M977" s="214">
        <f t="shared" si="128"/>
        <v>1.92</v>
      </c>
    </row>
    <row r="978" spans="1:13" ht="15" customHeight="1" x14ac:dyDescent="0.2">
      <c r="A978" s="192">
        <f t="shared" si="129"/>
        <v>961</v>
      </c>
      <c r="B978" s="225">
        <f t="shared" si="122"/>
        <v>143.01961613455438</v>
      </c>
      <c r="C978" s="193">
        <v>500</v>
      </c>
      <c r="D978" s="212">
        <v>40620</v>
      </c>
      <c r="E978" s="104">
        <v>27110</v>
      </c>
      <c r="F978" s="96">
        <f t="shared" si="123"/>
        <v>3408.2038057032069</v>
      </c>
      <c r="G978" s="104">
        <f t="shared" si="124"/>
        <v>650.64</v>
      </c>
      <c r="H978" s="194">
        <f t="shared" si="125"/>
        <v>1371.8892063276837</v>
      </c>
      <c r="I978" s="104">
        <f t="shared" si="126"/>
        <v>81.176876114064143</v>
      </c>
      <c r="J978" s="96">
        <v>27</v>
      </c>
      <c r="K978" s="98">
        <f t="shared" si="130"/>
        <v>5538.9098881449545</v>
      </c>
      <c r="L978" s="213">
        <f t="shared" si="127"/>
        <v>6.7194000000000003</v>
      </c>
      <c r="M978" s="214">
        <f t="shared" si="128"/>
        <v>1.9219999999999999</v>
      </c>
    </row>
    <row r="979" spans="1:13" ht="15" customHeight="1" x14ac:dyDescent="0.2">
      <c r="A979" s="192">
        <f t="shared" si="129"/>
        <v>962</v>
      </c>
      <c r="B979" s="225">
        <f t="shared" ref="B979:B1017" si="131">15*LN(A979)+40</f>
        <v>143.03521675998559</v>
      </c>
      <c r="C979" s="193">
        <v>500</v>
      </c>
      <c r="D979" s="212">
        <v>40620</v>
      </c>
      <c r="E979" s="104">
        <v>27110</v>
      </c>
      <c r="F979" s="96">
        <f t="shared" ref="F979:F1042" si="132">12*(1/B979*D979)</f>
        <v>3407.8320782911023</v>
      </c>
      <c r="G979" s="104">
        <f t="shared" ref="G979:G1042" si="133">12*(1/C979*E979)</f>
        <v>650.64</v>
      </c>
      <c r="H979" s="194">
        <f t="shared" ref="H979:H1042" si="134">SUM(F979:G979)*33.8%</f>
        <v>1371.7635624623924</v>
      </c>
      <c r="I979" s="104">
        <f t="shared" ref="I979:I1042" si="135">SUM(F979:G979)*2%</f>
        <v>81.169441565822041</v>
      </c>
      <c r="J979" s="96">
        <v>27</v>
      </c>
      <c r="K979" s="98">
        <f t="shared" si="130"/>
        <v>5538.4050823193165</v>
      </c>
      <c r="L979" s="213">
        <f t="shared" ref="L979:L1042" si="136">ROUND(A979/B979,4)</f>
        <v>6.7256</v>
      </c>
      <c r="M979" s="214">
        <f t="shared" ref="M979:M1042" si="137">ROUND(A979/C979,4)</f>
        <v>1.9239999999999999</v>
      </c>
    </row>
    <row r="980" spans="1:13" ht="15" customHeight="1" x14ac:dyDescent="0.2">
      <c r="A980" s="192">
        <f t="shared" si="129"/>
        <v>963</v>
      </c>
      <c r="B980" s="225">
        <f t="shared" si="131"/>
        <v>143.0508011769719</v>
      </c>
      <c r="C980" s="193">
        <v>500</v>
      </c>
      <c r="D980" s="212">
        <v>40620</v>
      </c>
      <c r="E980" s="104">
        <v>27110</v>
      </c>
      <c r="F980" s="96">
        <f t="shared" si="132"/>
        <v>3407.4608180416635</v>
      </c>
      <c r="G980" s="104">
        <f t="shared" si="133"/>
        <v>650.64</v>
      </c>
      <c r="H980" s="194">
        <f t="shared" si="134"/>
        <v>1371.638076498082</v>
      </c>
      <c r="I980" s="104">
        <f t="shared" si="135"/>
        <v>81.162016360833263</v>
      </c>
      <c r="J980" s="96">
        <v>27</v>
      </c>
      <c r="K980" s="98">
        <f t="shared" si="130"/>
        <v>5537.9009109005783</v>
      </c>
      <c r="L980" s="213">
        <f t="shared" si="136"/>
        <v>6.7319000000000004</v>
      </c>
      <c r="M980" s="214">
        <f t="shared" si="137"/>
        <v>1.9259999999999999</v>
      </c>
    </row>
    <row r="981" spans="1:13" ht="15" customHeight="1" x14ac:dyDescent="0.2">
      <c r="A981" s="192">
        <f t="shared" si="129"/>
        <v>964</v>
      </c>
      <c r="B981" s="225">
        <f t="shared" si="131"/>
        <v>143.06636941915818</v>
      </c>
      <c r="C981" s="193">
        <v>500</v>
      </c>
      <c r="D981" s="212">
        <v>40620</v>
      </c>
      <c r="E981" s="104">
        <v>27110</v>
      </c>
      <c r="F981" s="96">
        <f t="shared" si="132"/>
        <v>3407.0900238747963</v>
      </c>
      <c r="G981" s="104">
        <f t="shared" si="133"/>
        <v>650.64</v>
      </c>
      <c r="H981" s="194">
        <f t="shared" si="134"/>
        <v>1371.512748069681</v>
      </c>
      <c r="I981" s="104">
        <f t="shared" si="135"/>
        <v>81.154600477495919</v>
      </c>
      <c r="J981" s="96">
        <v>27</v>
      </c>
      <c r="K981" s="98">
        <f t="shared" si="130"/>
        <v>5537.3973724219722</v>
      </c>
      <c r="L981" s="213">
        <f t="shared" si="136"/>
        <v>6.7381000000000002</v>
      </c>
      <c r="M981" s="214">
        <f t="shared" si="137"/>
        <v>1.9279999999999999</v>
      </c>
    </row>
    <row r="982" spans="1:13" ht="15" customHeight="1" x14ac:dyDescent="0.2">
      <c r="A982" s="192">
        <f t="shared" si="129"/>
        <v>965</v>
      </c>
      <c r="B982" s="225">
        <f t="shared" si="131"/>
        <v>143.08192152008479</v>
      </c>
      <c r="C982" s="193">
        <v>500</v>
      </c>
      <c r="D982" s="212">
        <v>40620</v>
      </c>
      <c r="E982" s="104">
        <v>27110</v>
      </c>
      <c r="F982" s="96">
        <f t="shared" si="132"/>
        <v>3406.7196947140301</v>
      </c>
      <c r="G982" s="104">
        <f t="shared" si="133"/>
        <v>650.64</v>
      </c>
      <c r="H982" s="194">
        <f t="shared" si="134"/>
        <v>1371.3875768133421</v>
      </c>
      <c r="I982" s="104">
        <f t="shared" si="135"/>
        <v>81.147193894280605</v>
      </c>
      <c r="J982" s="96">
        <v>27</v>
      </c>
      <c r="K982" s="98">
        <f t="shared" si="130"/>
        <v>5536.894465421653</v>
      </c>
      <c r="L982" s="213">
        <f t="shared" si="136"/>
        <v>6.7443999999999997</v>
      </c>
      <c r="M982" s="214">
        <f t="shared" si="137"/>
        <v>1.93</v>
      </c>
    </row>
    <row r="983" spans="1:13" ht="15" customHeight="1" x14ac:dyDescent="0.2">
      <c r="A983" s="192">
        <f t="shared" ref="A983:A1046" si="138">1+A982</f>
        <v>966</v>
      </c>
      <c r="B983" s="225">
        <f t="shared" si="131"/>
        <v>143.09745751318775</v>
      </c>
      <c r="C983" s="193">
        <v>500</v>
      </c>
      <c r="D983" s="212">
        <v>40620</v>
      </c>
      <c r="E983" s="104">
        <v>27110</v>
      </c>
      <c r="F983" s="96">
        <f t="shared" si="132"/>
        <v>3406.3498294865085</v>
      </c>
      <c r="G983" s="104">
        <f t="shared" si="133"/>
        <v>650.64</v>
      </c>
      <c r="H983" s="194">
        <f t="shared" si="134"/>
        <v>1371.2625623664396</v>
      </c>
      <c r="I983" s="104">
        <f t="shared" si="135"/>
        <v>81.139796589730167</v>
      </c>
      <c r="J983" s="96">
        <v>27</v>
      </c>
      <c r="K983" s="98">
        <f t="shared" si="130"/>
        <v>5536.3921884426782</v>
      </c>
      <c r="L983" s="213">
        <f t="shared" si="136"/>
        <v>6.7506000000000004</v>
      </c>
      <c r="M983" s="214">
        <f t="shared" si="137"/>
        <v>1.9319999999999999</v>
      </c>
    </row>
    <row r="984" spans="1:13" ht="15" customHeight="1" x14ac:dyDescent="0.2">
      <c r="A984" s="192">
        <f t="shared" si="138"/>
        <v>967</v>
      </c>
      <c r="B984" s="225">
        <f t="shared" si="131"/>
        <v>143.11297743179941</v>
      </c>
      <c r="C984" s="193">
        <v>500</v>
      </c>
      <c r="D984" s="212">
        <v>40620</v>
      </c>
      <c r="E984" s="104">
        <v>27110</v>
      </c>
      <c r="F984" s="96">
        <f t="shared" si="132"/>
        <v>3405.9804271229691</v>
      </c>
      <c r="G984" s="104">
        <f t="shared" si="133"/>
        <v>650.64</v>
      </c>
      <c r="H984" s="194">
        <f t="shared" si="134"/>
        <v>1371.1377043675634</v>
      </c>
      <c r="I984" s="104">
        <f t="shared" si="135"/>
        <v>81.132408542459387</v>
      </c>
      <c r="J984" s="96">
        <v>27</v>
      </c>
      <c r="K984" s="98">
        <f t="shared" si="130"/>
        <v>5535.8905400329922</v>
      </c>
      <c r="L984" s="213">
        <f t="shared" si="136"/>
        <v>6.7568999999999999</v>
      </c>
      <c r="M984" s="214">
        <f t="shared" si="137"/>
        <v>1.9339999999999999</v>
      </c>
    </row>
    <row r="985" spans="1:13" ht="15" customHeight="1" x14ac:dyDescent="0.2">
      <c r="A985" s="192">
        <f t="shared" si="138"/>
        <v>968</v>
      </c>
      <c r="B985" s="225">
        <f t="shared" si="131"/>
        <v>143.12848130914864</v>
      </c>
      <c r="C985" s="193">
        <v>500</v>
      </c>
      <c r="D985" s="212">
        <v>40620</v>
      </c>
      <c r="E985" s="104">
        <v>27110</v>
      </c>
      <c r="F985" s="96">
        <f t="shared" si="132"/>
        <v>3405.6114865577301</v>
      </c>
      <c r="G985" s="104">
        <f t="shared" si="133"/>
        <v>650.64</v>
      </c>
      <c r="H985" s="194">
        <f t="shared" si="134"/>
        <v>1371.0130024565126</v>
      </c>
      <c r="I985" s="104">
        <f t="shared" si="135"/>
        <v>81.125029731154598</v>
      </c>
      <c r="J985" s="96">
        <v>27</v>
      </c>
      <c r="K985" s="98">
        <f t="shared" si="130"/>
        <v>5535.3895187453973</v>
      </c>
      <c r="L985" s="213">
        <f t="shared" si="136"/>
        <v>6.7632000000000003</v>
      </c>
      <c r="M985" s="214">
        <f t="shared" si="137"/>
        <v>1.9359999999999999</v>
      </c>
    </row>
    <row r="986" spans="1:13" ht="15" customHeight="1" x14ac:dyDescent="0.2">
      <c r="A986" s="192">
        <f t="shared" si="138"/>
        <v>969</v>
      </c>
      <c r="B986" s="225">
        <f t="shared" si="131"/>
        <v>143.14396917836149</v>
      </c>
      <c r="C986" s="193">
        <v>500</v>
      </c>
      <c r="D986" s="212">
        <v>40620</v>
      </c>
      <c r="E986" s="104">
        <v>27110</v>
      </c>
      <c r="F986" s="96">
        <f t="shared" si="132"/>
        <v>3405.2430067286723</v>
      </c>
      <c r="G986" s="104">
        <f t="shared" si="133"/>
        <v>650.64</v>
      </c>
      <c r="H986" s="194">
        <f t="shared" si="134"/>
        <v>1370.888456274291</v>
      </c>
      <c r="I986" s="104">
        <f t="shared" si="135"/>
        <v>81.117660134573441</v>
      </c>
      <c r="J986" s="96">
        <v>27</v>
      </c>
      <c r="K986" s="98">
        <f t="shared" si="130"/>
        <v>5534.8891231375364</v>
      </c>
      <c r="L986" s="213">
        <f t="shared" si="136"/>
        <v>6.7694000000000001</v>
      </c>
      <c r="M986" s="214">
        <f t="shared" si="137"/>
        <v>1.9379999999999999</v>
      </c>
    </row>
    <row r="987" spans="1:13" ht="15" customHeight="1" x14ac:dyDescent="0.2">
      <c r="A987" s="195">
        <f t="shared" si="138"/>
        <v>970</v>
      </c>
      <c r="B987" s="225">
        <f t="shared" si="131"/>
        <v>143.15944107246145</v>
      </c>
      <c r="C987" s="193">
        <v>500</v>
      </c>
      <c r="D987" s="212">
        <v>40620</v>
      </c>
      <c r="E987" s="104">
        <v>27110</v>
      </c>
      <c r="F987" s="96">
        <f t="shared" si="132"/>
        <v>3404.8749865772234</v>
      </c>
      <c r="G987" s="104">
        <f t="shared" si="133"/>
        <v>650.64</v>
      </c>
      <c r="H987" s="194">
        <f t="shared" si="134"/>
        <v>1370.7640654631014</v>
      </c>
      <c r="I987" s="104">
        <f t="shared" si="135"/>
        <v>81.110299731544472</v>
      </c>
      <c r="J987" s="96">
        <v>27</v>
      </c>
      <c r="K987" s="98">
        <f t="shared" si="130"/>
        <v>5534.3893517718698</v>
      </c>
      <c r="L987" s="213">
        <f t="shared" si="136"/>
        <v>6.7756999999999996</v>
      </c>
      <c r="M987" s="214">
        <f t="shared" si="137"/>
        <v>1.94</v>
      </c>
    </row>
    <row r="988" spans="1:13" ht="15" customHeight="1" x14ac:dyDescent="0.2">
      <c r="A988" s="192">
        <f t="shared" si="138"/>
        <v>971</v>
      </c>
      <c r="B988" s="225">
        <f t="shared" si="131"/>
        <v>143.1748970243699</v>
      </c>
      <c r="C988" s="193">
        <v>500</v>
      </c>
      <c r="D988" s="212">
        <v>40620</v>
      </c>
      <c r="E988" s="104">
        <v>27110</v>
      </c>
      <c r="F988" s="96">
        <f t="shared" si="132"/>
        <v>3404.5074250483485</v>
      </c>
      <c r="G988" s="104">
        <f t="shared" si="133"/>
        <v>650.64</v>
      </c>
      <c r="H988" s="194">
        <f t="shared" si="134"/>
        <v>1370.6398296663417</v>
      </c>
      <c r="I988" s="104">
        <f t="shared" si="135"/>
        <v>81.102948500966974</v>
      </c>
      <c r="J988" s="96">
        <v>27</v>
      </c>
      <c r="K988" s="98">
        <f t="shared" si="130"/>
        <v>5533.8902032156566</v>
      </c>
      <c r="L988" s="213">
        <f t="shared" si="136"/>
        <v>6.7819000000000003</v>
      </c>
      <c r="M988" s="214">
        <f t="shared" si="137"/>
        <v>1.9419999999999999</v>
      </c>
    </row>
    <row r="989" spans="1:13" ht="15" customHeight="1" x14ac:dyDescent="0.2">
      <c r="A989" s="192">
        <f t="shared" si="138"/>
        <v>972</v>
      </c>
      <c r="B989" s="225">
        <f t="shared" si="131"/>
        <v>143.19033706690658</v>
      </c>
      <c r="C989" s="193">
        <v>500</v>
      </c>
      <c r="D989" s="212">
        <v>40620</v>
      </c>
      <c r="E989" s="104">
        <v>27110</v>
      </c>
      <c r="F989" s="96">
        <f t="shared" si="132"/>
        <v>3404.140321090526</v>
      </c>
      <c r="G989" s="104">
        <f t="shared" si="133"/>
        <v>650.64</v>
      </c>
      <c r="H989" s="194">
        <f t="shared" si="134"/>
        <v>1370.5157485285977</v>
      </c>
      <c r="I989" s="104">
        <f t="shared" si="135"/>
        <v>81.095606421810515</v>
      </c>
      <c r="J989" s="96">
        <v>27</v>
      </c>
      <c r="K989" s="98">
        <f t="shared" si="130"/>
        <v>5533.3916760409347</v>
      </c>
      <c r="L989" s="213">
        <f t="shared" si="136"/>
        <v>6.7881999999999998</v>
      </c>
      <c r="M989" s="214">
        <f t="shared" si="137"/>
        <v>1.944</v>
      </c>
    </row>
    <row r="990" spans="1:13" ht="15" customHeight="1" x14ac:dyDescent="0.2">
      <c r="A990" s="192">
        <f t="shared" si="138"/>
        <v>973</v>
      </c>
      <c r="B990" s="225">
        <f t="shared" si="131"/>
        <v>143.20576123279008</v>
      </c>
      <c r="C990" s="193">
        <v>500</v>
      </c>
      <c r="D990" s="212">
        <v>40620</v>
      </c>
      <c r="E990" s="104">
        <v>27110</v>
      </c>
      <c r="F990" s="96">
        <f t="shared" si="132"/>
        <v>3403.7736736557354</v>
      </c>
      <c r="G990" s="104">
        <f t="shared" si="133"/>
        <v>650.64</v>
      </c>
      <c r="H990" s="194">
        <f t="shared" si="134"/>
        <v>1370.3918216956383</v>
      </c>
      <c r="I990" s="104">
        <f t="shared" si="135"/>
        <v>81.088273473114711</v>
      </c>
      <c r="J990" s="96">
        <v>27</v>
      </c>
      <c r="K990" s="98">
        <f t="shared" si="130"/>
        <v>5532.8937688244887</v>
      </c>
      <c r="L990" s="213">
        <f t="shared" si="136"/>
        <v>6.7944000000000004</v>
      </c>
      <c r="M990" s="214">
        <f t="shared" si="137"/>
        <v>1.946</v>
      </c>
    </row>
    <row r="991" spans="1:13" ht="15" customHeight="1" x14ac:dyDescent="0.2">
      <c r="A991" s="192">
        <f t="shared" si="138"/>
        <v>974</v>
      </c>
      <c r="B991" s="225">
        <f t="shared" si="131"/>
        <v>143.22116955463804</v>
      </c>
      <c r="C991" s="193">
        <v>500</v>
      </c>
      <c r="D991" s="212">
        <v>40620</v>
      </c>
      <c r="E991" s="104">
        <v>27110</v>
      </c>
      <c r="F991" s="96">
        <f t="shared" si="132"/>
        <v>3403.4074816994462</v>
      </c>
      <c r="G991" s="104">
        <f t="shared" si="133"/>
        <v>650.64</v>
      </c>
      <c r="H991" s="194">
        <f t="shared" si="134"/>
        <v>1370.2680488144126</v>
      </c>
      <c r="I991" s="104">
        <f t="shared" si="135"/>
        <v>81.080949633988922</v>
      </c>
      <c r="J991" s="96">
        <v>27</v>
      </c>
      <c r="K991" s="98">
        <f t="shared" si="130"/>
        <v>5532.3964801478478</v>
      </c>
      <c r="L991" s="213">
        <f t="shared" si="136"/>
        <v>6.8007</v>
      </c>
      <c r="M991" s="214">
        <f t="shared" si="137"/>
        <v>1.948</v>
      </c>
    </row>
    <row r="992" spans="1:13" ht="15" customHeight="1" x14ac:dyDescent="0.2">
      <c r="A992" s="192">
        <f t="shared" si="138"/>
        <v>975</v>
      </c>
      <c r="B992" s="225">
        <f t="shared" si="131"/>
        <v>143.2365620649677</v>
      </c>
      <c r="C992" s="193">
        <v>500</v>
      </c>
      <c r="D992" s="212">
        <v>40620</v>
      </c>
      <c r="E992" s="104">
        <v>27110</v>
      </c>
      <c r="F992" s="96">
        <f t="shared" si="132"/>
        <v>3403.0417441805971</v>
      </c>
      <c r="G992" s="104">
        <f t="shared" si="133"/>
        <v>650.64</v>
      </c>
      <c r="H992" s="194">
        <f t="shared" si="134"/>
        <v>1370.1444295330416</v>
      </c>
      <c r="I992" s="104">
        <f t="shared" si="135"/>
        <v>81.073634883611945</v>
      </c>
      <c r="J992" s="96">
        <v>27</v>
      </c>
      <c r="K992" s="98">
        <f t="shared" si="130"/>
        <v>5531.8998085972498</v>
      </c>
      <c r="L992" s="213">
        <f t="shared" si="136"/>
        <v>6.8068999999999997</v>
      </c>
      <c r="M992" s="214">
        <f t="shared" si="137"/>
        <v>1.95</v>
      </c>
    </row>
    <row r="993" spans="1:13" ht="15" customHeight="1" x14ac:dyDescent="0.2">
      <c r="A993" s="192">
        <f t="shared" si="138"/>
        <v>976</v>
      </c>
      <c r="B993" s="225">
        <f t="shared" si="131"/>
        <v>143.25193879619638</v>
      </c>
      <c r="C993" s="193">
        <v>500</v>
      </c>
      <c r="D993" s="212">
        <v>40620</v>
      </c>
      <c r="E993" s="104">
        <v>27110</v>
      </c>
      <c r="F993" s="96">
        <f t="shared" si="132"/>
        <v>3402.6764600615825</v>
      </c>
      <c r="G993" s="104">
        <f t="shared" si="133"/>
        <v>650.64</v>
      </c>
      <c r="H993" s="194">
        <f t="shared" si="134"/>
        <v>1370.0209635008148</v>
      </c>
      <c r="I993" s="104">
        <f t="shared" si="135"/>
        <v>81.066329201231653</v>
      </c>
      <c r="J993" s="96">
        <v>27</v>
      </c>
      <c r="K993" s="98">
        <f t="shared" si="130"/>
        <v>5531.4037527636283</v>
      </c>
      <c r="L993" s="213">
        <f t="shared" si="136"/>
        <v>6.8132000000000001</v>
      </c>
      <c r="M993" s="214">
        <f t="shared" si="137"/>
        <v>1.952</v>
      </c>
    </row>
    <row r="994" spans="1:13" ht="15" customHeight="1" x14ac:dyDescent="0.2">
      <c r="A994" s="192">
        <f t="shared" si="138"/>
        <v>977</v>
      </c>
      <c r="B994" s="225">
        <f t="shared" si="131"/>
        <v>143.26729978064174</v>
      </c>
      <c r="C994" s="193">
        <v>500</v>
      </c>
      <c r="D994" s="212">
        <v>40620</v>
      </c>
      <c r="E994" s="104">
        <v>27110</v>
      </c>
      <c r="F994" s="96">
        <f t="shared" si="132"/>
        <v>3402.31162830824</v>
      </c>
      <c r="G994" s="104">
        <f t="shared" si="133"/>
        <v>650.64</v>
      </c>
      <c r="H994" s="194">
        <f t="shared" si="134"/>
        <v>1369.8976503681849</v>
      </c>
      <c r="I994" s="104">
        <f t="shared" si="135"/>
        <v>81.059032566164802</v>
      </c>
      <c r="J994" s="96">
        <v>27</v>
      </c>
      <c r="K994" s="98">
        <f t="shared" si="130"/>
        <v>5530.9083112425897</v>
      </c>
      <c r="L994" s="213">
        <f t="shared" si="136"/>
        <v>6.8193999999999999</v>
      </c>
      <c r="M994" s="214">
        <f t="shared" si="137"/>
        <v>1.954</v>
      </c>
    </row>
    <row r="995" spans="1:13" ht="15" customHeight="1" x14ac:dyDescent="0.2">
      <c r="A995" s="192">
        <f t="shared" si="138"/>
        <v>978</v>
      </c>
      <c r="B995" s="225">
        <f t="shared" si="131"/>
        <v>143.28264505052226</v>
      </c>
      <c r="C995" s="193">
        <v>500</v>
      </c>
      <c r="D995" s="212">
        <v>40620</v>
      </c>
      <c r="E995" s="104">
        <v>27110</v>
      </c>
      <c r="F995" s="96">
        <f t="shared" si="132"/>
        <v>3401.9472478898329</v>
      </c>
      <c r="G995" s="104">
        <f t="shared" si="133"/>
        <v>650.64</v>
      </c>
      <c r="H995" s="194">
        <f t="shared" si="134"/>
        <v>1369.7744897867633</v>
      </c>
      <c r="I995" s="104">
        <f t="shared" si="135"/>
        <v>81.051744957796657</v>
      </c>
      <c r="J995" s="96">
        <v>27</v>
      </c>
      <c r="K995" s="98">
        <f t="shared" si="130"/>
        <v>5530.4134826343925</v>
      </c>
      <c r="L995" s="213">
        <f t="shared" si="136"/>
        <v>6.8257000000000003</v>
      </c>
      <c r="M995" s="214">
        <f t="shared" si="137"/>
        <v>1.956</v>
      </c>
    </row>
    <row r="996" spans="1:13" ht="15" customHeight="1" x14ac:dyDescent="0.2">
      <c r="A996" s="192">
        <f t="shared" si="138"/>
        <v>979</v>
      </c>
      <c r="B996" s="225">
        <f t="shared" si="131"/>
        <v>143.29797463795765</v>
      </c>
      <c r="C996" s="193">
        <v>500</v>
      </c>
      <c r="D996" s="212">
        <v>40620</v>
      </c>
      <c r="E996" s="104">
        <v>27110</v>
      </c>
      <c r="F996" s="96">
        <f t="shared" si="132"/>
        <v>3401.5833177790355</v>
      </c>
      <c r="G996" s="104">
        <f t="shared" si="133"/>
        <v>650.64</v>
      </c>
      <c r="H996" s="194">
        <f t="shared" si="134"/>
        <v>1369.6514814093139</v>
      </c>
      <c r="I996" s="104">
        <f t="shared" si="135"/>
        <v>81.04446635558071</v>
      </c>
      <c r="J996" s="96">
        <v>27</v>
      </c>
      <c r="K996" s="98">
        <f t="shared" si="130"/>
        <v>5529.9192655439301</v>
      </c>
      <c r="L996" s="213">
        <f t="shared" si="136"/>
        <v>6.8319000000000001</v>
      </c>
      <c r="M996" s="214">
        <f t="shared" si="137"/>
        <v>1.958</v>
      </c>
    </row>
    <row r="997" spans="1:13" ht="15" customHeight="1" x14ac:dyDescent="0.2">
      <c r="A997" s="195">
        <f t="shared" si="138"/>
        <v>980</v>
      </c>
      <c r="B997" s="225">
        <f t="shared" si="131"/>
        <v>143.31328857496925</v>
      </c>
      <c r="C997" s="193">
        <v>500</v>
      </c>
      <c r="D997" s="212">
        <v>40620</v>
      </c>
      <c r="E997" s="104">
        <v>27110</v>
      </c>
      <c r="F997" s="96">
        <f t="shared" si="132"/>
        <v>3401.2198369519174</v>
      </c>
      <c r="G997" s="104">
        <f t="shared" si="133"/>
        <v>650.64</v>
      </c>
      <c r="H997" s="194">
        <f t="shared" si="134"/>
        <v>1369.5286248897478</v>
      </c>
      <c r="I997" s="104">
        <f t="shared" si="135"/>
        <v>81.03719673903835</v>
      </c>
      <c r="J997" s="96">
        <v>27</v>
      </c>
      <c r="K997" s="98">
        <f t="shared" ref="K997:K1060" si="139">SUM(F997:J997)</f>
        <v>5529.4256585807034</v>
      </c>
      <c r="L997" s="213">
        <f t="shared" si="136"/>
        <v>6.8381999999999996</v>
      </c>
      <c r="M997" s="214">
        <f t="shared" si="137"/>
        <v>1.96</v>
      </c>
    </row>
    <row r="998" spans="1:13" ht="15" customHeight="1" x14ac:dyDescent="0.2">
      <c r="A998" s="192">
        <f t="shared" si="138"/>
        <v>981</v>
      </c>
      <c r="B998" s="225">
        <f t="shared" si="131"/>
        <v>143.32858689348046</v>
      </c>
      <c r="C998" s="193">
        <v>500</v>
      </c>
      <c r="D998" s="212">
        <v>40620</v>
      </c>
      <c r="E998" s="104">
        <v>27110</v>
      </c>
      <c r="F998" s="96">
        <f t="shared" si="132"/>
        <v>3400.8568043879322</v>
      </c>
      <c r="G998" s="104">
        <f t="shared" si="133"/>
        <v>650.64</v>
      </c>
      <c r="H998" s="194">
        <f t="shared" si="134"/>
        <v>1369.405919883121</v>
      </c>
      <c r="I998" s="104">
        <f t="shared" si="135"/>
        <v>81.029936087758642</v>
      </c>
      <c r="J998" s="96">
        <v>27</v>
      </c>
      <c r="K998" s="98">
        <f t="shared" si="139"/>
        <v>5528.9326603588115</v>
      </c>
      <c r="L998" s="213">
        <f t="shared" si="136"/>
        <v>6.8444000000000003</v>
      </c>
      <c r="M998" s="214">
        <f t="shared" si="137"/>
        <v>1.962</v>
      </c>
    </row>
    <row r="999" spans="1:13" ht="15" customHeight="1" x14ac:dyDescent="0.2">
      <c r="A999" s="192">
        <f t="shared" si="138"/>
        <v>982</v>
      </c>
      <c r="B999" s="225">
        <f t="shared" si="131"/>
        <v>143.34386962531698</v>
      </c>
      <c r="C999" s="193">
        <v>500</v>
      </c>
      <c r="D999" s="212">
        <v>40620</v>
      </c>
      <c r="E999" s="104">
        <v>27110</v>
      </c>
      <c r="F999" s="96">
        <f t="shared" si="132"/>
        <v>3400.4942190699016</v>
      </c>
      <c r="G999" s="104">
        <f t="shared" si="133"/>
        <v>650.64</v>
      </c>
      <c r="H999" s="194">
        <f t="shared" si="134"/>
        <v>1369.2833660456265</v>
      </c>
      <c r="I999" s="104">
        <f t="shared" si="135"/>
        <v>81.022684381398037</v>
      </c>
      <c r="J999" s="96">
        <v>27</v>
      </c>
      <c r="K999" s="98">
        <f t="shared" si="139"/>
        <v>5528.4402694969258</v>
      </c>
      <c r="L999" s="213">
        <f t="shared" si="136"/>
        <v>6.8506999999999998</v>
      </c>
      <c r="M999" s="214">
        <f t="shared" si="137"/>
        <v>1.964</v>
      </c>
    </row>
    <row r="1000" spans="1:13" ht="15" customHeight="1" x14ac:dyDescent="0.2">
      <c r="A1000" s="192">
        <f t="shared" si="138"/>
        <v>983</v>
      </c>
      <c r="B1000" s="225">
        <f t="shared" si="131"/>
        <v>143.3591368022075</v>
      </c>
      <c r="C1000" s="193">
        <v>500</v>
      </c>
      <c r="D1000" s="212">
        <v>40620</v>
      </c>
      <c r="E1000" s="104">
        <v>27110</v>
      </c>
      <c r="F1000" s="96">
        <f t="shared" si="132"/>
        <v>3400.1320799839959</v>
      </c>
      <c r="G1000" s="104">
        <f t="shared" si="133"/>
        <v>650.64</v>
      </c>
      <c r="H1000" s="194">
        <f t="shared" si="134"/>
        <v>1369.1609630345904</v>
      </c>
      <c r="I1000" s="104">
        <f t="shared" si="135"/>
        <v>81.015441599679917</v>
      </c>
      <c r="J1000" s="96">
        <v>27</v>
      </c>
      <c r="K1000" s="98">
        <f t="shared" si="139"/>
        <v>5527.9484846182668</v>
      </c>
      <c r="L1000" s="213">
        <f t="shared" si="136"/>
        <v>6.8569000000000004</v>
      </c>
      <c r="M1000" s="214">
        <f t="shared" si="137"/>
        <v>1.966</v>
      </c>
    </row>
    <row r="1001" spans="1:13" ht="15" customHeight="1" x14ac:dyDescent="0.2">
      <c r="A1001" s="192">
        <f t="shared" si="138"/>
        <v>984</v>
      </c>
      <c r="B1001" s="225">
        <f t="shared" si="131"/>
        <v>143.37438845578379</v>
      </c>
      <c r="C1001" s="193">
        <v>500</v>
      </c>
      <c r="D1001" s="212">
        <v>40620</v>
      </c>
      <c r="E1001" s="104">
        <v>27110</v>
      </c>
      <c r="F1001" s="96">
        <f t="shared" si="132"/>
        <v>3399.7703861197283</v>
      </c>
      <c r="G1001" s="104">
        <f t="shared" si="133"/>
        <v>650.64</v>
      </c>
      <c r="H1001" s="194">
        <f t="shared" si="134"/>
        <v>1369.0387105084681</v>
      </c>
      <c r="I1001" s="104">
        <f t="shared" si="135"/>
        <v>81.008207722394559</v>
      </c>
      <c r="J1001" s="96">
        <v>27</v>
      </c>
      <c r="K1001" s="98">
        <f t="shared" si="139"/>
        <v>5527.4573043505907</v>
      </c>
      <c r="L1001" s="213">
        <f t="shared" si="136"/>
        <v>6.8632</v>
      </c>
      <c r="M1001" s="214">
        <f t="shared" si="137"/>
        <v>1.968</v>
      </c>
    </row>
    <row r="1002" spans="1:13" ht="15" customHeight="1" x14ac:dyDescent="0.2">
      <c r="A1002" s="192">
        <f t="shared" si="138"/>
        <v>985</v>
      </c>
      <c r="B1002" s="225">
        <f t="shared" si="131"/>
        <v>143.38962461758132</v>
      </c>
      <c r="C1002" s="193">
        <v>500</v>
      </c>
      <c r="D1002" s="212">
        <v>40620</v>
      </c>
      <c r="E1002" s="104">
        <v>27110</v>
      </c>
      <c r="F1002" s="96">
        <f t="shared" si="132"/>
        <v>3399.4091364699334</v>
      </c>
      <c r="G1002" s="104">
        <f t="shared" si="133"/>
        <v>650.64</v>
      </c>
      <c r="H1002" s="194">
        <f t="shared" si="134"/>
        <v>1368.9166081268372</v>
      </c>
      <c r="I1002" s="104">
        <f t="shared" si="135"/>
        <v>81.000982729398672</v>
      </c>
      <c r="J1002" s="96">
        <v>27</v>
      </c>
      <c r="K1002" s="98">
        <f t="shared" si="139"/>
        <v>5526.9667273261693</v>
      </c>
      <c r="L1002" s="213">
        <f t="shared" si="136"/>
        <v>6.8693999999999997</v>
      </c>
      <c r="M1002" s="214">
        <f t="shared" si="137"/>
        <v>1.97</v>
      </c>
    </row>
    <row r="1003" spans="1:13" ht="15" customHeight="1" x14ac:dyDescent="0.2">
      <c r="A1003" s="192">
        <f t="shared" si="138"/>
        <v>986</v>
      </c>
      <c r="B1003" s="225">
        <f t="shared" si="131"/>
        <v>143.40484531903951</v>
      </c>
      <c r="C1003" s="193">
        <v>500</v>
      </c>
      <c r="D1003" s="212">
        <v>40620</v>
      </c>
      <c r="E1003" s="104">
        <v>27110</v>
      </c>
      <c r="F1003" s="96">
        <f t="shared" si="132"/>
        <v>3399.0483300307551</v>
      </c>
      <c r="G1003" s="104">
        <f t="shared" si="133"/>
        <v>650.64</v>
      </c>
      <c r="H1003" s="194">
        <f t="shared" si="134"/>
        <v>1368.794655550395</v>
      </c>
      <c r="I1003" s="104">
        <f t="shared" si="135"/>
        <v>80.993766600615103</v>
      </c>
      <c r="J1003" s="96">
        <v>27</v>
      </c>
      <c r="K1003" s="98">
        <f t="shared" si="139"/>
        <v>5526.4767521817648</v>
      </c>
      <c r="L1003" s="213">
        <f t="shared" si="136"/>
        <v>6.8756000000000004</v>
      </c>
      <c r="M1003" s="214">
        <f t="shared" si="137"/>
        <v>1.972</v>
      </c>
    </row>
    <row r="1004" spans="1:13" ht="15" customHeight="1" x14ac:dyDescent="0.2">
      <c r="A1004" s="192">
        <f t="shared" si="138"/>
        <v>987</v>
      </c>
      <c r="B1004" s="225">
        <f t="shared" si="131"/>
        <v>143.42005059150222</v>
      </c>
      <c r="C1004" s="193">
        <v>500</v>
      </c>
      <c r="D1004" s="212">
        <v>40620</v>
      </c>
      <c r="E1004" s="104">
        <v>27110</v>
      </c>
      <c r="F1004" s="96">
        <f t="shared" si="132"/>
        <v>3398.6879658016333</v>
      </c>
      <c r="G1004" s="104">
        <f t="shared" si="133"/>
        <v>650.64</v>
      </c>
      <c r="H1004" s="194">
        <f t="shared" si="134"/>
        <v>1368.6728524409518</v>
      </c>
      <c r="I1004" s="104">
        <f t="shared" si="135"/>
        <v>80.986559316032668</v>
      </c>
      <c r="J1004" s="96">
        <v>27</v>
      </c>
      <c r="K1004" s="98">
        <f t="shared" si="139"/>
        <v>5525.9873775586175</v>
      </c>
      <c r="L1004" s="213">
        <f t="shared" si="136"/>
        <v>6.8818999999999999</v>
      </c>
      <c r="M1004" s="214">
        <f t="shared" si="137"/>
        <v>1.974</v>
      </c>
    </row>
    <row r="1005" spans="1:13" ht="15" customHeight="1" x14ac:dyDescent="0.2">
      <c r="A1005" s="192">
        <f t="shared" si="138"/>
        <v>988</v>
      </c>
      <c r="B1005" s="225">
        <f t="shared" si="131"/>
        <v>143.43524046621803</v>
      </c>
      <c r="C1005" s="193">
        <v>500</v>
      </c>
      <c r="D1005" s="212">
        <v>40620</v>
      </c>
      <c r="E1005" s="104">
        <v>27110</v>
      </c>
      <c r="F1005" s="96">
        <f t="shared" si="132"/>
        <v>3398.3280427852887</v>
      </c>
      <c r="G1005" s="104">
        <f t="shared" si="133"/>
        <v>650.64</v>
      </c>
      <c r="H1005" s="194">
        <f t="shared" si="134"/>
        <v>1368.5511984614275</v>
      </c>
      <c r="I1005" s="104">
        <f t="shared" si="135"/>
        <v>80.979360855705778</v>
      </c>
      <c r="J1005" s="96">
        <v>27</v>
      </c>
      <c r="K1005" s="98">
        <f t="shared" si="139"/>
        <v>5525.4986021024215</v>
      </c>
      <c r="L1005" s="213">
        <f t="shared" si="136"/>
        <v>6.8880999999999997</v>
      </c>
      <c r="M1005" s="214">
        <f t="shared" si="137"/>
        <v>1.976</v>
      </c>
    </row>
    <row r="1006" spans="1:13" ht="15" customHeight="1" x14ac:dyDescent="0.2">
      <c r="A1006" s="192">
        <f t="shared" si="138"/>
        <v>989</v>
      </c>
      <c r="B1006" s="225">
        <f t="shared" si="131"/>
        <v>143.45041497434067</v>
      </c>
      <c r="C1006" s="193">
        <v>500</v>
      </c>
      <c r="D1006" s="212">
        <v>40620</v>
      </c>
      <c r="E1006" s="104">
        <v>27110</v>
      </c>
      <c r="F1006" s="96">
        <f t="shared" si="132"/>
        <v>3397.9685599877112</v>
      </c>
      <c r="G1006" s="104">
        <f t="shared" si="133"/>
        <v>650.64</v>
      </c>
      <c r="H1006" s="194">
        <f t="shared" si="134"/>
        <v>1368.4296932758461</v>
      </c>
      <c r="I1006" s="104">
        <f t="shared" si="135"/>
        <v>80.972171199754229</v>
      </c>
      <c r="J1006" s="96">
        <v>27</v>
      </c>
      <c r="K1006" s="98">
        <f t="shared" si="139"/>
        <v>5525.0104244633121</v>
      </c>
      <c r="L1006" s="213">
        <f t="shared" si="136"/>
        <v>6.8944000000000001</v>
      </c>
      <c r="M1006" s="214">
        <f t="shared" si="137"/>
        <v>1.978</v>
      </c>
    </row>
    <row r="1007" spans="1:13" ht="15" customHeight="1" x14ac:dyDescent="0.2">
      <c r="A1007" s="195">
        <f t="shared" si="138"/>
        <v>990</v>
      </c>
      <c r="B1007" s="225">
        <f t="shared" si="131"/>
        <v>143.46557414692955</v>
      </c>
      <c r="C1007" s="193">
        <v>500</v>
      </c>
      <c r="D1007" s="212">
        <v>40620</v>
      </c>
      <c r="E1007" s="104">
        <v>27110</v>
      </c>
      <c r="F1007" s="96">
        <f t="shared" si="132"/>
        <v>3397.6095164181388</v>
      </c>
      <c r="G1007" s="104">
        <f t="shared" si="133"/>
        <v>650.64</v>
      </c>
      <c r="H1007" s="194">
        <f t="shared" si="134"/>
        <v>1368.3083365493308</v>
      </c>
      <c r="I1007" s="104">
        <f t="shared" si="135"/>
        <v>80.964990328362774</v>
      </c>
      <c r="J1007" s="96">
        <v>27</v>
      </c>
      <c r="K1007" s="98">
        <f t="shared" si="139"/>
        <v>5524.522843295832</v>
      </c>
      <c r="L1007" s="213">
        <f t="shared" si="136"/>
        <v>6.9005999999999998</v>
      </c>
      <c r="M1007" s="214">
        <f t="shared" si="137"/>
        <v>1.98</v>
      </c>
    </row>
    <row r="1008" spans="1:13" ht="15" customHeight="1" x14ac:dyDescent="0.2">
      <c r="A1008" s="192">
        <f t="shared" si="138"/>
        <v>991</v>
      </c>
      <c r="B1008" s="225">
        <f t="shared" si="131"/>
        <v>143.48071801494984</v>
      </c>
      <c r="C1008" s="193">
        <v>500</v>
      </c>
      <c r="D1008" s="212">
        <v>40620</v>
      </c>
      <c r="E1008" s="104">
        <v>27110</v>
      </c>
      <c r="F1008" s="96">
        <f t="shared" si="132"/>
        <v>3397.2509110890542</v>
      </c>
      <c r="G1008" s="104">
        <f t="shared" si="133"/>
        <v>650.64</v>
      </c>
      <c r="H1008" s="194">
        <f t="shared" si="134"/>
        <v>1368.1871279481002</v>
      </c>
      <c r="I1008" s="104">
        <f t="shared" si="135"/>
        <v>80.957818221781082</v>
      </c>
      <c r="J1008" s="96">
        <v>27</v>
      </c>
      <c r="K1008" s="98">
        <f t="shared" si="139"/>
        <v>5524.0358572589357</v>
      </c>
      <c r="L1008" s="213">
        <f t="shared" si="136"/>
        <v>6.9069000000000003</v>
      </c>
      <c r="M1008" s="214">
        <f t="shared" si="137"/>
        <v>1.982</v>
      </c>
    </row>
    <row r="1009" spans="1:13" ht="15" customHeight="1" x14ac:dyDescent="0.2">
      <c r="A1009" s="192">
        <f t="shared" si="138"/>
        <v>992</v>
      </c>
      <c r="B1009" s="225">
        <f t="shared" si="131"/>
        <v>143.49584660927309</v>
      </c>
      <c r="C1009" s="193">
        <v>500</v>
      </c>
      <c r="D1009" s="212">
        <v>40620</v>
      </c>
      <c r="E1009" s="104">
        <v>27110</v>
      </c>
      <c r="F1009" s="96">
        <f t="shared" si="132"/>
        <v>3396.8927430161611</v>
      </c>
      <c r="G1009" s="104">
        <f t="shared" si="133"/>
        <v>650.64</v>
      </c>
      <c r="H1009" s="194">
        <f t="shared" si="134"/>
        <v>1368.0660671394623</v>
      </c>
      <c r="I1009" s="104">
        <f t="shared" si="135"/>
        <v>80.950654860323226</v>
      </c>
      <c r="J1009" s="96">
        <v>27</v>
      </c>
      <c r="K1009" s="98">
        <f t="shared" si="139"/>
        <v>5523.5494650159462</v>
      </c>
      <c r="L1009" s="213">
        <f t="shared" si="136"/>
        <v>6.9131</v>
      </c>
      <c r="M1009" s="214">
        <f t="shared" si="137"/>
        <v>1.984</v>
      </c>
    </row>
    <row r="1010" spans="1:13" ht="15" customHeight="1" x14ac:dyDescent="0.2">
      <c r="A1010" s="192">
        <f t="shared" si="138"/>
        <v>993</v>
      </c>
      <c r="B1010" s="225">
        <f t="shared" si="131"/>
        <v>143.51095996067761</v>
      </c>
      <c r="C1010" s="193">
        <v>500</v>
      </c>
      <c r="D1010" s="212">
        <v>40620</v>
      </c>
      <c r="E1010" s="104">
        <v>27110</v>
      </c>
      <c r="F1010" s="96">
        <f t="shared" si="132"/>
        <v>3396.535011218376</v>
      </c>
      <c r="G1010" s="104">
        <f t="shared" si="133"/>
        <v>650.64</v>
      </c>
      <c r="H1010" s="194">
        <f t="shared" si="134"/>
        <v>1367.945153791811</v>
      </c>
      <c r="I1010" s="104">
        <f t="shared" si="135"/>
        <v>80.943500224367526</v>
      </c>
      <c r="J1010" s="96">
        <v>27</v>
      </c>
      <c r="K1010" s="98">
        <f t="shared" si="139"/>
        <v>5523.0636652345538</v>
      </c>
      <c r="L1010" s="213">
        <f t="shared" si="136"/>
        <v>6.9192999999999998</v>
      </c>
      <c r="M1010" s="214">
        <f t="shared" si="137"/>
        <v>1.986</v>
      </c>
    </row>
    <row r="1011" spans="1:13" ht="15" customHeight="1" x14ac:dyDescent="0.2">
      <c r="A1011" s="192">
        <f t="shared" si="138"/>
        <v>994</v>
      </c>
      <c r="B1011" s="225">
        <f t="shared" si="131"/>
        <v>143.52605809984863</v>
      </c>
      <c r="C1011" s="193">
        <v>500</v>
      </c>
      <c r="D1011" s="212">
        <v>40620</v>
      </c>
      <c r="E1011" s="104">
        <v>27110</v>
      </c>
      <c r="F1011" s="96">
        <f t="shared" si="132"/>
        <v>3396.1777147178132</v>
      </c>
      <c r="G1011" s="104">
        <f t="shared" si="133"/>
        <v>650.64</v>
      </c>
      <c r="H1011" s="194">
        <f t="shared" si="134"/>
        <v>1367.8243875746207</v>
      </c>
      <c r="I1011" s="104">
        <f t="shared" si="135"/>
        <v>80.936354294356263</v>
      </c>
      <c r="J1011" s="96">
        <v>27</v>
      </c>
      <c r="K1011" s="98">
        <f t="shared" si="139"/>
        <v>5522.5784565867898</v>
      </c>
      <c r="L1011" s="213">
        <f t="shared" si="136"/>
        <v>6.9256000000000002</v>
      </c>
      <c r="M1011" s="214">
        <f t="shared" si="137"/>
        <v>1.988</v>
      </c>
    </row>
    <row r="1012" spans="1:13" ht="15" customHeight="1" x14ac:dyDescent="0.2">
      <c r="A1012" s="192">
        <f t="shared" si="138"/>
        <v>995</v>
      </c>
      <c r="B1012" s="225">
        <f t="shared" si="131"/>
        <v>143.54114105737889</v>
      </c>
      <c r="C1012" s="193">
        <v>500</v>
      </c>
      <c r="D1012" s="212">
        <v>40620</v>
      </c>
      <c r="E1012" s="104">
        <v>27110</v>
      </c>
      <c r="F1012" s="96">
        <f t="shared" si="132"/>
        <v>3395.8208525397722</v>
      </c>
      <c r="G1012" s="104">
        <f t="shared" si="133"/>
        <v>650.64</v>
      </c>
      <c r="H1012" s="194">
        <f t="shared" si="134"/>
        <v>1367.7037681584429</v>
      </c>
      <c r="I1012" s="104">
        <f t="shared" si="135"/>
        <v>80.929217050795444</v>
      </c>
      <c r="J1012" s="96">
        <v>27</v>
      </c>
      <c r="K1012" s="98">
        <f t="shared" si="139"/>
        <v>5522.0938377490102</v>
      </c>
      <c r="L1012" s="213">
        <f t="shared" si="136"/>
        <v>6.9318</v>
      </c>
      <c r="M1012" s="214">
        <f t="shared" si="137"/>
        <v>1.99</v>
      </c>
    </row>
    <row r="1013" spans="1:13" ht="15" customHeight="1" x14ac:dyDescent="0.2">
      <c r="A1013" s="192">
        <f t="shared" si="138"/>
        <v>996</v>
      </c>
      <c r="B1013" s="225">
        <f t="shared" si="131"/>
        <v>143.55620886376897</v>
      </c>
      <c r="C1013" s="193">
        <v>500</v>
      </c>
      <c r="D1013" s="212">
        <v>40620</v>
      </c>
      <c r="E1013" s="104">
        <v>27110</v>
      </c>
      <c r="F1013" s="96">
        <f t="shared" si="132"/>
        <v>3395.4644237127186</v>
      </c>
      <c r="G1013" s="104">
        <f t="shared" si="133"/>
        <v>650.64</v>
      </c>
      <c r="H1013" s="194">
        <f t="shared" si="134"/>
        <v>1367.5832952148987</v>
      </c>
      <c r="I1013" s="104">
        <f t="shared" si="135"/>
        <v>80.922088474254366</v>
      </c>
      <c r="J1013" s="96">
        <v>27</v>
      </c>
      <c r="K1013" s="98">
        <f t="shared" si="139"/>
        <v>5521.6098074018719</v>
      </c>
      <c r="L1013" s="213">
        <f t="shared" si="136"/>
        <v>6.9379999999999997</v>
      </c>
      <c r="M1013" s="214">
        <f t="shared" si="137"/>
        <v>1.992</v>
      </c>
    </row>
    <row r="1014" spans="1:13" ht="15" customHeight="1" x14ac:dyDescent="0.2">
      <c r="A1014" s="192">
        <f t="shared" si="138"/>
        <v>997</v>
      </c>
      <c r="B1014" s="225">
        <f t="shared" si="131"/>
        <v>143.57126154942756</v>
      </c>
      <c r="C1014" s="193">
        <v>500</v>
      </c>
      <c r="D1014" s="212">
        <v>40620</v>
      </c>
      <c r="E1014" s="104">
        <v>27110</v>
      </c>
      <c r="F1014" s="96">
        <f t="shared" si="132"/>
        <v>3395.1084272682806</v>
      </c>
      <c r="G1014" s="104">
        <f t="shared" si="133"/>
        <v>650.64</v>
      </c>
      <c r="H1014" s="194">
        <f t="shared" si="134"/>
        <v>1367.4629684166787</v>
      </c>
      <c r="I1014" s="104">
        <f t="shared" si="135"/>
        <v>80.91496854536561</v>
      </c>
      <c r="J1014" s="96">
        <v>27</v>
      </c>
      <c r="K1014" s="98">
        <f t="shared" si="139"/>
        <v>5521.1263642303247</v>
      </c>
      <c r="L1014" s="213">
        <f t="shared" si="136"/>
        <v>6.9443000000000001</v>
      </c>
      <c r="M1014" s="214">
        <f t="shared" si="137"/>
        <v>1.994</v>
      </c>
    </row>
    <row r="1015" spans="1:13" ht="15" customHeight="1" x14ac:dyDescent="0.2">
      <c r="A1015" s="192">
        <f t="shared" si="138"/>
        <v>998</v>
      </c>
      <c r="B1015" s="225">
        <f t="shared" si="131"/>
        <v>143.58629914467195</v>
      </c>
      <c r="C1015" s="193">
        <v>500</v>
      </c>
      <c r="D1015" s="212">
        <v>40620</v>
      </c>
      <c r="E1015" s="104">
        <v>27110</v>
      </c>
      <c r="F1015" s="96">
        <f t="shared" si="132"/>
        <v>3394.752862241226</v>
      </c>
      <c r="G1015" s="104">
        <f t="shared" si="133"/>
        <v>650.64</v>
      </c>
      <c r="H1015" s="194">
        <f t="shared" si="134"/>
        <v>1367.3427874375343</v>
      </c>
      <c r="I1015" s="104">
        <f t="shared" si="135"/>
        <v>80.907857244824513</v>
      </c>
      <c r="J1015" s="96">
        <v>27</v>
      </c>
      <c r="K1015" s="98">
        <f t="shared" si="139"/>
        <v>5520.643506923584</v>
      </c>
      <c r="L1015" s="213">
        <f t="shared" si="136"/>
        <v>6.9504999999999999</v>
      </c>
      <c r="M1015" s="214">
        <f t="shared" si="137"/>
        <v>1.996</v>
      </c>
    </row>
    <row r="1016" spans="1:13" ht="15" customHeight="1" x14ac:dyDescent="0.2">
      <c r="A1016" s="192">
        <f t="shared" si="138"/>
        <v>999</v>
      </c>
      <c r="B1016" s="225">
        <f t="shared" si="131"/>
        <v>143.6013216797283</v>
      </c>
      <c r="C1016" s="193">
        <v>500</v>
      </c>
      <c r="D1016" s="212">
        <v>40620</v>
      </c>
      <c r="E1016" s="104">
        <v>27110</v>
      </c>
      <c r="F1016" s="96">
        <f t="shared" si="132"/>
        <v>3394.3977276694532</v>
      </c>
      <c r="G1016" s="104">
        <f t="shared" si="133"/>
        <v>650.64</v>
      </c>
      <c r="H1016" s="194">
        <f t="shared" si="134"/>
        <v>1367.2227519522751</v>
      </c>
      <c r="I1016" s="104">
        <f t="shared" si="135"/>
        <v>80.900754553389064</v>
      </c>
      <c r="J1016" s="96">
        <v>27</v>
      </c>
      <c r="K1016" s="98">
        <f t="shared" si="139"/>
        <v>5520.161234175117</v>
      </c>
      <c r="L1016" s="213">
        <f t="shared" si="136"/>
        <v>6.9568000000000003</v>
      </c>
      <c r="M1016" s="214">
        <f t="shared" si="137"/>
        <v>1.998</v>
      </c>
    </row>
    <row r="1017" spans="1:13" ht="15" customHeight="1" thickBot="1" x14ac:dyDescent="0.25">
      <c r="A1017" s="202">
        <f t="shared" si="138"/>
        <v>1000</v>
      </c>
      <c r="B1017" s="226">
        <f t="shared" si="131"/>
        <v>143.61632918473205</v>
      </c>
      <c r="C1017" s="197">
        <v>500</v>
      </c>
      <c r="D1017" s="215">
        <v>40620</v>
      </c>
      <c r="E1017" s="118">
        <v>27110</v>
      </c>
      <c r="F1017" s="119">
        <f t="shared" si="132"/>
        <v>3394.0430225939799</v>
      </c>
      <c r="G1017" s="118">
        <f t="shared" si="133"/>
        <v>650.64</v>
      </c>
      <c r="H1017" s="198">
        <f t="shared" si="134"/>
        <v>1367.1028616367651</v>
      </c>
      <c r="I1017" s="118">
        <f t="shared" si="135"/>
        <v>80.893660451879597</v>
      </c>
      <c r="J1017" s="119">
        <v>27</v>
      </c>
      <c r="K1017" s="120">
        <f t="shared" si="139"/>
        <v>5519.6795446826245</v>
      </c>
      <c r="L1017" s="216">
        <f t="shared" si="136"/>
        <v>6.9630000000000001</v>
      </c>
      <c r="M1017" s="217">
        <f t="shared" si="137"/>
        <v>2</v>
      </c>
    </row>
    <row r="1018" spans="1:13" ht="15" customHeight="1" x14ac:dyDescent="0.2">
      <c r="A1018" s="186">
        <f t="shared" si="138"/>
        <v>1001</v>
      </c>
      <c r="B1018" s="218">
        <f>59*LN(A1018)-264</f>
        <v>143.61653197959799</v>
      </c>
      <c r="C1018" s="187">
        <v>500</v>
      </c>
      <c r="D1018" s="219">
        <v>40620</v>
      </c>
      <c r="E1018" s="220">
        <v>27110</v>
      </c>
      <c r="F1018" s="221">
        <f t="shared" si="132"/>
        <v>3394.0382300085421</v>
      </c>
      <c r="G1018" s="220">
        <f t="shared" si="133"/>
        <v>650.64</v>
      </c>
      <c r="H1018" s="222">
        <f t="shared" si="134"/>
        <v>1367.1012417428869</v>
      </c>
      <c r="I1018" s="220">
        <f t="shared" si="135"/>
        <v>80.893564600170848</v>
      </c>
      <c r="J1018" s="221">
        <v>27</v>
      </c>
      <c r="K1018" s="190">
        <f t="shared" si="139"/>
        <v>5519.6730363515999</v>
      </c>
      <c r="L1018" s="223">
        <f t="shared" si="136"/>
        <v>6.9699</v>
      </c>
      <c r="M1018" s="224">
        <f t="shared" si="137"/>
        <v>2.0019999999999998</v>
      </c>
    </row>
    <row r="1019" spans="1:13" ht="15" customHeight="1" x14ac:dyDescent="0.2">
      <c r="A1019" s="192">
        <f t="shared" si="138"/>
        <v>1002</v>
      </c>
      <c r="B1019" s="225">
        <f t="shared" ref="B1019:B1082" si="140">59*LN(A1019)-264</f>
        <v>143.67544361704381</v>
      </c>
      <c r="C1019" s="193">
        <v>500</v>
      </c>
      <c r="D1019" s="212">
        <v>40620</v>
      </c>
      <c r="E1019" s="104">
        <v>27110</v>
      </c>
      <c r="F1019" s="96">
        <f t="shared" si="132"/>
        <v>3392.6465631749502</v>
      </c>
      <c r="G1019" s="104">
        <f t="shared" si="133"/>
        <v>650.64</v>
      </c>
      <c r="H1019" s="194">
        <f t="shared" si="134"/>
        <v>1366.6308583531329</v>
      </c>
      <c r="I1019" s="104">
        <f t="shared" si="135"/>
        <v>80.865731263499001</v>
      </c>
      <c r="J1019" s="96">
        <v>27</v>
      </c>
      <c r="K1019" s="98">
        <f t="shared" si="139"/>
        <v>5517.7831527915814</v>
      </c>
      <c r="L1019" s="213">
        <f t="shared" si="136"/>
        <v>6.9741</v>
      </c>
      <c r="M1019" s="214">
        <f t="shared" si="137"/>
        <v>2.004</v>
      </c>
    </row>
    <row r="1020" spans="1:13" ht="15" customHeight="1" x14ac:dyDescent="0.2">
      <c r="A1020" s="192">
        <f t="shared" si="138"/>
        <v>1003</v>
      </c>
      <c r="B1020" s="225">
        <f t="shared" si="140"/>
        <v>143.73429648975423</v>
      </c>
      <c r="C1020" s="193">
        <v>500</v>
      </c>
      <c r="D1020" s="212">
        <v>40620</v>
      </c>
      <c r="E1020" s="104">
        <v>27110</v>
      </c>
      <c r="F1020" s="96">
        <f t="shared" si="132"/>
        <v>3391.2574236222463</v>
      </c>
      <c r="G1020" s="104">
        <f t="shared" si="133"/>
        <v>650.64</v>
      </c>
      <c r="H1020" s="194">
        <f t="shared" si="134"/>
        <v>1366.1613291843191</v>
      </c>
      <c r="I1020" s="104">
        <f t="shared" si="135"/>
        <v>80.837948472444921</v>
      </c>
      <c r="J1020" s="96">
        <v>27</v>
      </c>
      <c r="K1020" s="98">
        <f t="shared" si="139"/>
        <v>5515.8967012790099</v>
      </c>
      <c r="L1020" s="213">
        <f t="shared" si="136"/>
        <v>6.9782000000000002</v>
      </c>
      <c r="M1020" s="214">
        <f t="shared" si="137"/>
        <v>2.0059999999999998</v>
      </c>
    </row>
    <row r="1021" spans="1:13" ht="15" customHeight="1" x14ac:dyDescent="0.2">
      <c r="A1021" s="192">
        <f t="shared" si="138"/>
        <v>1004</v>
      </c>
      <c r="B1021" s="225">
        <f t="shared" si="140"/>
        <v>143.7930907148488</v>
      </c>
      <c r="C1021" s="193">
        <v>500</v>
      </c>
      <c r="D1021" s="212">
        <v>40620</v>
      </c>
      <c r="E1021" s="104">
        <v>27110</v>
      </c>
      <c r="F1021" s="96">
        <f t="shared" si="132"/>
        <v>3389.8708037830952</v>
      </c>
      <c r="G1021" s="104">
        <f t="shared" si="133"/>
        <v>650.64</v>
      </c>
      <c r="H1021" s="194">
        <f t="shared" si="134"/>
        <v>1365.6926516786859</v>
      </c>
      <c r="I1021" s="104">
        <f t="shared" si="135"/>
        <v>80.810216075661899</v>
      </c>
      <c r="J1021" s="96">
        <v>27</v>
      </c>
      <c r="K1021" s="98">
        <f t="shared" si="139"/>
        <v>5514.0136715374429</v>
      </c>
      <c r="L1021" s="213">
        <f t="shared" si="136"/>
        <v>6.9823000000000004</v>
      </c>
      <c r="M1021" s="214">
        <f t="shared" si="137"/>
        <v>2.008</v>
      </c>
    </row>
    <row r="1022" spans="1:13" ht="15" customHeight="1" x14ac:dyDescent="0.2">
      <c r="A1022" s="192">
        <f t="shared" si="138"/>
        <v>1005</v>
      </c>
      <c r="B1022" s="225">
        <f t="shared" si="140"/>
        <v>143.85182640909738</v>
      </c>
      <c r="C1022" s="193">
        <v>500</v>
      </c>
      <c r="D1022" s="212">
        <v>40620</v>
      </c>
      <c r="E1022" s="104">
        <v>27110</v>
      </c>
      <c r="F1022" s="96">
        <f t="shared" si="132"/>
        <v>3388.4866961214584</v>
      </c>
      <c r="G1022" s="104">
        <f t="shared" si="133"/>
        <v>650.64</v>
      </c>
      <c r="H1022" s="194">
        <f t="shared" si="134"/>
        <v>1365.2248232890527</v>
      </c>
      <c r="I1022" s="104">
        <f t="shared" si="135"/>
        <v>80.782533922429167</v>
      </c>
      <c r="J1022" s="96">
        <v>27</v>
      </c>
      <c r="K1022" s="98">
        <f t="shared" si="139"/>
        <v>5512.1340533329403</v>
      </c>
      <c r="L1022" s="213">
        <f t="shared" si="136"/>
        <v>6.9863999999999997</v>
      </c>
      <c r="M1022" s="214">
        <f t="shared" si="137"/>
        <v>2.0099999999999998</v>
      </c>
    </row>
    <row r="1023" spans="1:13" ht="15" customHeight="1" x14ac:dyDescent="0.2">
      <c r="A1023" s="192">
        <f t="shared" si="138"/>
        <v>1006</v>
      </c>
      <c r="B1023" s="225">
        <f t="shared" si="140"/>
        <v>143.91050368892138</v>
      </c>
      <c r="C1023" s="193">
        <v>500</v>
      </c>
      <c r="D1023" s="212">
        <v>40620</v>
      </c>
      <c r="E1023" s="104">
        <v>27110</v>
      </c>
      <c r="F1023" s="96">
        <f t="shared" si="132"/>
        <v>3387.1050931324371</v>
      </c>
      <c r="G1023" s="104">
        <f t="shared" si="133"/>
        <v>650.64</v>
      </c>
      <c r="H1023" s="194">
        <f t="shared" si="134"/>
        <v>1364.7578414787636</v>
      </c>
      <c r="I1023" s="104">
        <f t="shared" si="135"/>
        <v>80.754901862648737</v>
      </c>
      <c r="J1023" s="96">
        <v>27</v>
      </c>
      <c r="K1023" s="98">
        <f t="shared" si="139"/>
        <v>5510.2578364738492</v>
      </c>
      <c r="L1023" s="213">
        <f t="shared" si="136"/>
        <v>6.9904999999999999</v>
      </c>
      <c r="M1023" s="214">
        <f t="shared" si="137"/>
        <v>2.012</v>
      </c>
    </row>
    <row r="1024" spans="1:13" ht="15" customHeight="1" x14ac:dyDescent="0.2">
      <c r="A1024" s="192">
        <f t="shared" si="138"/>
        <v>1007</v>
      </c>
      <c r="B1024" s="225">
        <f t="shared" si="140"/>
        <v>143.96912267039522</v>
      </c>
      <c r="C1024" s="193">
        <v>500</v>
      </c>
      <c r="D1024" s="212">
        <v>40620</v>
      </c>
      <c r="E1024" s="104">
        <v>27110</v>
      </c>
      <c r="F1024" s="96">
        <f t="shared" si="132"/>
        <v>3385.7259873421017</v>
      </c>
      <c r="G1024" s="104">
        <f t="shared" si="133"/>
        <v>650.64</v>
      </c>
      <c r="H1024" s="194">
        <f t="shared" si="134"/>
        <v>1364.2917037216303</v>
      </c>
      <c r="I1024" s="104">
        <f t="shared" si="135"/>
        <v>80.727319746842028</v>
      </c>
      <c r="J1024" s="96">
        <v>27</v>
      </c>
      <c r="K1024" s="98">
        <f t="shared" si="139"/>
        <v>5508.3850108105744</v>
      </c>
      <c r="L1024" s="213">
        <f t="shared" si="136"/>
        <v>6.9946000000000002</v>
      </c>
      <c r="M1024" s="214">
        <f t="shared" si="137"/>
        <v>2.0139999999999998</v>
      </c>
    </row>
    <row r="1025" spans="1:13" ht="15" customHeight="1" x14ac:dyDescent="0.2">
      <c r="A1025" s="192">
        <f t="shared" si="138"/>
        <v>1008</v>
      </c>
      <c r="B1025" s="225">
        <f t="shared" si="140"/>
        <v>144.02768346924756</v>
      </c>
      <c r="C1025" s="193">
        <v>500</v>
      </c>
      <c r="D1025" s="212">
        <v>40620</v>
      </c>
      <c r="E1025" s="104">
        <v>27110</v>
      </c>
      <c r="F1025" s="96">
        <f t="shared" si="132"/>
        <v>3384.3493713073358</v>
      </c>
      <c r="G1025" s="104">
        <f t="shared" si="133"/>
        <v>650.64</v>
      </c>
      <c r="H1025" s="194">
        <f t="shared" si="134"/>
        <v>1363.8264075018794</v>
      </c>
      <c r="I1025" s="104">
        <f t="shared" si="135"/>
        <v>80.699787426146713</v>
      </c>
      <c r="J1025" s="96">
        <v>27</v>
      </c>
      <c r="K1025" s="98">
        <f t="shared" si="139"/>
        <v>5506.5155662353618</v>
      </c>
      <c r="L1025" s="213">
        <f t="shared" si="136"/>
        <v>6.9987000000000004</v>
      </c>
      <c r="M1025" s="214">
        <f t="shared" si="137"/>
        <v>2.016</v>
      </c>
    </row>
    <row r="1026" spans="1:13" ht="15" customHeight="1" x14ac:dyDescent="0.2">
      <c r="A1026" s="192">
        <f t="shared" si="138"/>
        <v>1009</v>
      </c>
      <c r="B1026" s="225">
        <f t="shared" si="140"/>
        <v>144.08618620086293</v>
      </c>
      <c r="C1026" s="193">
        <v>500</v>
      </c>
      <c r="D1026" s="212">
        <v>40620</v>
      </c>
      <c r="E1026" s="104">
        <v>27110</v>
      </c>
      <c r="F1026" s="96">
        <f t="shared" si="132"/>
        <v>3382.9752376156703</v>
      </c>
      <c r="G1026" s="104">
        <f t="shared" si="133"/>
        <v>650.64</v>
      </c>
      <c r="H1026" s="194">
        <f t="shared" si="134"/>
        <v>1363.3619503140965</v>
      </c>
      <c r="I1026" s="104">
        <f t="shared" si="135"/>
        <v>80.672304752313408</v>
      </c>
      <c r="J1026" s="96">
        <v>27</v>
      </c>
      <c r="K1026" s="98">
        <f t="shared" si="139"/>
        <v>5504.6494926820806</v>
      </c>
      <c r="L1026" s="213">
        <f t="shared" si="136"/>
        <v>7.0027999999999997</v>
      </c>
      <c r="M1026" s="214">
        <f t="shared" si="137"/>
        <v>2.0179999999999998</v>
      </c>
    </row>
    <row r="1027" spans="1:13" ht="15" customHeight="1" x14ac:dyDescent="0.2">
      <c r="A1027" s="195">
        <f t="shared" si="138"/>
        <v>1010</v>
      </c>
      <c r="B1027" s="225">
        <f t="shared" si="140"/>
        <v>144.14463098028295</v>
      </c>
      <c r="C1027" s="193">
        <v>500</v>
      </c>
      <c r="D1027" s="212">
        <v>40620</v>
      </c>
      <c r="E1027" s="104">
        <v>27110</v>
      </c>
      <c r="F1027" s="96">
        <f t="shared" si="132"/>
        <v>3381.6035788851214</v>
      </c>
      <c r="G1027" s="104">
        <f t="shared" si="133"/>
        <v>650.64</v>
      </c>
      <c r="H1027" s="194">
        <f t="shared" si="134"/>
        <v>1362.8983296631709</v>
      </c>
      <c r="I1027" s="104">
        <f t="shared" si="135"/>
        <v>80.644871577702432</v>
      </c>
      <c r="J1027" s="96">
        <v>27</v>
      </c>
      <c r="K1027" s="98">
        <f t="shared" si="139"/>
        <v>5502.7867801259945</v>
      </c>
      <c r="L1027" s="213">
        <f t="shared" si="136"/>
        <v>7.0068999999999999</v>
      </c>
      <c r="M1027" s="214">
        <f t="shared" si="137"/>
        <v>2.02</v>
      </c>
    </row>
    <row r="1028" spans="1:13" ht="15" customHeight="1" x14ac:dyDescent="0.2">
      <c r="A1028" s="192">
        <f t="shared" si="138"/>
        <v>1011</v>
      </c>
      <c r="B1028" s="225">
        <f t="shared" si="140"/>
        <v>144.20301792220783</v>
      </c>
      <c r="C1028" s="193">
        <v>500</v>
      </c>
      <c r="D1028" s="212">
        <v>40620</v>
      </c>
      <c r="E1028" s="104">
        <v>27110</v>
      </c>
      <c r="F1028" s="96">
        <f t="shared" si="132"/>
        <v>3380.2343877640324</v>
      </c>
      <c r="G1028" s="104">
        <f t="shared" si="133"/>
        <v>650.64</v>
      </c>
      <c r="H1028" s="194">
        <f t="shared" si="134"/>
        <v>1362.4355430642427</v>
      </c>
      <c r="I1028" s="104">
        <f t="shared" si="135"/>
        <v>80.617487755280649</v>
      </c>
      <c r="J1028" s="96">
        <v>27</v>
      </c>
      <c r="K1028" s="98">
        <f t="shared" si="139"/>
        <v>5500.9274185835548</v>
      </c>
      <c r="L1028" s="213">
        <f t="shared" si="136"/>
        <v>7.0109000000000004</v>
      </c>
      <c r="M1028" s="214">
        <f t="shared" si="137"/>
        <v>2.0219999999999998</v>
      </c>
    </row>
    <row r="1029" spans="1:13" ht="15" customHeight="1" x14ac:dyDescent="0.2">
      <c r="A1029" s="192">
        <f t="shared" si="138"/>
        <v>1012</v>
      </c>
      <c r="B1029" s="225">
        <f t="shared" si="140"/>
        <v>144.26134714099726</v>
      </c>
      <c r="C1029" s="193">
        <v>500</v>
      </c>
      <c r="D1029" s="212">
        <v>40620</v>
      </c>
      <c r="E1029" s="104">
        <v>27110</v>
      </c>
      <c r="F1029" s="96">
        <f t="shared" si="132"/>
        <v>3378.8676569309237</v>
      </c>
      <c r="G1029" s="104">
        <f t="shared" si="133"/>
        <v>650.64</v>
      </c>
      <c r="H1029" s="194">
        <f t="shared" si="134"/>
        <v>1361.973588042652</v>
      </c>
      <c r="I1029" s="104">
        <f t="shared" si="135"/>
        <v>80.590153138618476</v>
      </c>
      <c r="J1029" s="96">
        <v>27</v>
      </c>
      <c r="K1029" s="98">
        <f t="shared" si="139"/>
        <v>5499.0713981121944</v>
      </c>
      <c r="L1029" s="213">
        <f t="shared" si="136"/>
        <v>7.0149999999999997</v>
      </c>
      <c r="M1029" s="214">
        <f t="shared" si="137"/>
        <v>2.024</v>
      </c>
    </row>
    <row r="1030" spans="1:13" ht="15" customHeight="1" x14ac:dyDescent="0.2">
      <c r="A1030" s="192">
        <f t="shared" si="138"/>
        <v>1013</v>
      </c>
      <c r="B1030" s="225">
        <f t="shared" si="140"/>
        <v>144.3196187506723</v>
      </c>
      <c r="C1030" s="193">
        <v>500</v>
      </c>
      <c r="D1030" s="212">
        <v>40620</v>
      </c>
      <c r="E1030" s="104">
        <v>27110</v>
      </c>
      <c r="F1030" s="96">
        <f t="shared" si="132"/>
        <v>3377.5033790943221</v>
      </c>
      <c r="G1030" s="104">
        <f t="shared" si="133"/>
        <v>650.64</v>
      </c>
      <c r="H1030" s="194">
        <f t="shared" si="134"/>
        <v>1361.5124621338807</v>
      </c>
      <c r="I1030" s="104">
        <f t="shared" si="135"/>
        <v>80.562867581886437</v>
      </c>
      <c r="J1030" s="96">
        <v>27</v>
      </c>
      <c r="K1030" s="98">
        <f t="shared" si="139"/>
        <v>5497.2187088100891</v>
      </c>
      <c r="L1030" s="213">
        <f t="shared" si="136"/>
        <v>7.0190999999999999</v>
      </c>
      <c r="M1030" s="214">
        <f t="shared" si="137"/>
        <v>2.0259999999999998</v>
      </c>
    </row>
    <row r="1031" spans="1:13" ht="15" customHeight="1" x14ac:dyDescent="0.2">
      <c r="A1031" s="192">
        <f t="shared" si="138"/>
        <v>1014</v>
      </c>
      <c r="B1031" s="225">
        <f t="shared" si="140"/>
        <v>144.37783286491663</v>
      </c>
      <c r="C1031" s="193">
        <v>500</v>
      </c>
      <c r="D1031" s="212">
        <v>40620</v>
      </c>
      <c r="E1031" s="104">
        <v>27110</v>
      </c>
      <c r="F1031" s="96">
        <f t="shared" si="132"/>
        <v>3376.1415469926096</v>
      </c>
      <c r="G1031" s="104">
        <f t="shared" si="133"/>
        <v>650.64</v>
      </c>
      <c r="H1031" s="194">
        <f t="shared" si="134"/>
        <v>1361.052162883502</v>
      </c>
      <c r="I1031" s="104">
        <f t="shared" si="135"/>
        <v>80.535630939852197</v>
      </c>
      <c r="J1031" s="96">
        <v>27</v>
      </c>
      <c r="K1031" s="98">
        <f t="shared" si="139"/>
        <v>5495.3693408159634</v>
      </c>
      <c r="L1031" s="213">
        <f t="shared" si="136"/>
        <v>7.0232000000000001</v>
      </c>
      <c r="M1031" s="214">
        <f t="shared" si="137"/>
        <v>2.028</v>
      </c>
    </row>
    <row r="1032" spans="1:13" ht="15" customHeight="1" x14ac:dyDescent="0.2">
      <c r="A1032" s="192">
        <f t="shared" si="138"/>
        <v>1015</v>
      </c>
      <c r="B1032" s="225">
        <f t="shared" si="140"/>
        <v>144.43598959707737</v>
      </c>
      <c r="C1032" s="193">
        <v>500</v>
      </c>
      <c r="D1032" s="212">
        <v>40620</v>
      </c>
      <c r="E1032" s="104">
        <v>27110</v>
      </c>
      <c r="F1032" s="96">
        <f t="shared" si="132"/>
        <v>3374.7821533938741</v>
      </c>
      <c r="G1032" s="104">
        <f t="shared" si="133"/>
        <v>650.64</v>
      </c>
      <c r="H1032" s="194">
        <f t="shared" si="134"/>
        <v>1360.5926878471294</v>
      </c>
      <c r="I1032" s="104">
        <f t="shared" si="135"/>
        <v>80.508443067877479</v>
      </c>
      <c r="J1032" s="96">
        <v>27</v>
      </c>
      <c r="K1032" s="98">
        <f t="shared" si="139"/>
        <v>5493.5232843088806</v>
      </c>
      <c r="L1032" s="213">
        <f t="shared" si="136"/>
        <v>7.0273000000000003</v>
      </c>
      <c r="M1032" s="214">
        <f t="shared" si="137"/>
        <v>2.0299999999999998</v>
      </c>
    </row>
    <row r="1033" spans="1:13" ht="15" customHeight="1" x14ac:dyDescent="0.2">
      <c r="A1033" s="192">
        <f t="shared" si="138"/>
        <v>1016</v>
      </c>
      <c r="B1033" s="225">
        <f t="shared" si="140"/>
        <v>144.4940890601672</v>
      </c>
      <c r="C1033" s="193">
        <v>500</v>
      </c>
      <c r="D1033" s="212">
        <v>40620</v>
      </c>
      <c r="E1033" s="104">
        <v>27110</v>
      </c>
      <c r="F1033" s="96">
        <f t="shared" si="132"/>
        <v>3373.4251910957441</v>
      </c>
      <c r="G1033" s="104">
        <f t="shared" si="133"/>
        <v>650.64</v>
      </c>
      <c r="H1033" s="194">
        <f t="shared" si="134"/>
        <v>1360.1340345903614</v>
      </c>
      <c r="I1033" s="104">
        <f t="shared" si="135"/>
        <v>80.481303821914878</v>
      </c>
      <c r="J1033" s="96">
        <v>27</v>
      </c>
      <c r="K1033" s="98">
        <f t="shared" si="139"/>
        <v>5491.6805295080194</v>
      </c>
      <c r="L1033" s="213">
        <f t="shared" si="136"/>
        <v>7.0313999999999997</v>
      </c>
      <c r="M1033" s="214">
        <f t="shared" si="137"/>
        <v>2.032</v>
      </c>
    </row>
    <row r="1034" spans="1:13" ht="15" customHeight="1" x14ac:dyDescent="0.2">
      <c r="A1034" s="192">
        <f t="shared" si="138"/>
        <v>1017</v>
      </c>
      <c r="B1034" s="225">
        <f t="shared" si="140"/>
        <v>144.55213136686501</v>
      </c>
      <c r="C1034" s="193">
        <v>500</v>
      </c>
      <c r="D1034" s="212">
        <v>40620</v>
      </c>
      <c r="E1034" s="104">
        <v>27110</v>
      </c>
      <c r="F1034" s="96">
        <f t="shared" si="132"/>
        <v>3372.0706529252429</v>
      </c>
      <c r="G1034" s="104">
        <f t="shared" si="133"/>
        <v>650.64</v>
      </c>
      <c r="H1034" s="194">
        <f t="shared" si="134"/>
        <v>1359.676200688732</v>
      </c>
      <c r="I1034" s="104">
        <f t="shared" si="135"/>
        <v>80.454213058504862</v>
      </c>
      <c r="J1034" s="96">
        <v>27</v>
      </c>
      <c r="K1034" s="98">
        <f t="shared" si="139"/>
        <v>5489.8410666724794</v>
      </c>
      <c r="L1034" s="213">
        <f t="shared" si="136"/>
        <v>7.0354999999999999</v>
      </c>
      <c r="M1034" s="214">
        <f t="shared" si="137"/>
        <v>2.0339999999999998</v>
      </c>
    </row>
    <row r="1035" spans="1:13" ht="15" customHeight="1" x14ac:dyDescent="0.2">
      <c r="A1035" s="192">
        <f t="shared" si="138"/>
        <v>1018</v>
      </c>
      <c r="B1035" s="225">
        <f t="shared" si="140"/>
        <v>144.61011662951762</v>
      </c>
      <c r="C1035" s="193">
        <v>500</v>
      </c>
      <c r="D1035" s="212">
        <v>40620</v>
      </c>
      <c r="E1035" s="104">
        <v>27110</v>
      </c>
      <c r="F1035" s="96">
        <f t="shared" si="132"/>
        <v>3370.7185317386325</v>
      </c>
      <c r="G1035" s="104">
        <f t="shared" si="133"/>
        <v>650.64</v>
      </c>
      <c r="H1035" s="194">
        <f t="shared" si="134"/>
        <v>1359.2191837276575</v>
      </c>
      <c r="I1035" s="104">
        <f t="shared" si="135"/>
        <v>80.427170634772651</v>
      </c>
      <c r="J1035" s="96">
        <v>27</v>
      </c>
      <c r="K1035" s="98">
        <f t="shared" si="139"/>
        <v>5488.0048861010628</v>
      </c>
      <c r="L1035" s="213">
        <f t="shared" si="136"/>
        <v>7.0396000000000001</v>
      </c>
      <c r="M1035" s="214">
        <f t="shared" si="137"/>
        <v>2.036</v>
      </c>
    </row>
    <row r="1036" spans="1:13" ht="15" customHeight="1" x14ac:dyDescent="0.2">
      <c r="A1036" s="192">
        <f t="shared" si="138"/>
        <v>1019</v>
      </c>
      <c r="B1036" s="225">
        <f t="shared" si="140"/>
        <v>144.66804496014078</v>
      </c>
      <c r="C1036" s="193">
        <v>500</v>
      </c>
      <c r="D1036" s="212">
        <v>40620</v>
      </c>
      <c r="E1036" s="104">
        <v>27110</v>
      </c>
      <c r="F1036" s="96">
        <f t="shared" si="132"/>
        <v>3369.3688204212649</v>
      </c>
      <c r="G1036" s="104">
        <f t="shared" si="133"/>
        <v>650.64</v>
      </c>
      <c r="H1036" s="194">
        <f t="shared" si="134"/>
        <v>1358.7629813023873</v>
      </c>
      <c r="I1036" s="104">
        <f t="shared" si="135"/>
        <v>80.400176408425295</v>
      </c>
      <c r="J1036" s="96">
        <v>27</v>
      </c>
      <c r="K1036" s="98">
        <f t="shared" si="139"/>
        <v>5486.1719781320771</v>
      </c>
      <c r="L1036" s="213">
        <f t="shared" si="136"/>
        <v>7.0437000000000003</v>
      </c>
      <c r="M1036" s="214">
        <f t="shared" si="137"/>
        <v>2.0379999999999998</v>
      </c>
    </row>
    <row r="1037" spans="1:13" ht="15" customHeight="1" x14ac:dyDescent="0.2">
      <c r="A1037" s="195">
        <f t="shared" si="138"/>
        <v>1020</v>
      </c>
      <c r="B1037" s="225">
        <f t="shared" si="140"/>
        <v>144.72591647042066</v>
      </c>
      <c r="C1037" s="193">
        <v>500</v>
      </c>
      <c r="D1037" s="212">
        <v>40620</v>
      </c>
      <c r="E1037" s="104">
        <v>27110</v>
      </c>
      <c r="F1037" s="96">
        <f t="shared" si="132"/>
        <v>3368.0215118874294</v>
      </c>
      <c r="G1037" s="104">
        <f t="shared" si="133"/>
        <v>650.64</v>
      </c>
      <c r="H1037" s="194">
        <f t="shared" si="134"/>
        <v>1358.3075910179509</v>
      </c>
      <c r="I1037" s="104">
        <f t="shared" si="135"/>
        <v>80.373230237748587</v>
      </c>
      <c r="J1037" s="96">
        <v>27</v>
      </c>
      <c r="K1037" s="98">
        <f t="shared" si="139"/>
        <v>5484.3423331431286</v>
      </c>
      <c r="L1037" s="213">
        <f t="shared" si="136"/>
        <v>7.0477999999999996</v>
      </c>
      <c r="M1037" s="214">
        <f t="shared" si="137"/>
        <v>2.04</v>
      </c>
    </row>
    <row r="1038" spans="1:13" ht="15" customHeight="1" x14ac:dyDescent="0.2">
      <c r="A1038" s="192">
        <f t="shared" si="138"/>
        <v>1021</v>
      </c>
      <c r="B1038" s="225">
        <f t="shared" si="140"/>
        <v>144.78373127171523</v>
      </c>
      <c r="C1038" s="193">
        <v>500</v>
      </c>
      <c r="D1038" s="212">
        <v>40620</v>
      </c>
      <c r="E1038" s="104">
        <v>27110</v>
      </c>
      <c r="F1038" s="96">
        <f t="shared" si="132"/>
        <v>3366.6765990802014</v>
      </c>
      <c r="G1038" s="104">
        <f t="shared" si="133"/>
        <v>650.64</v>
      </c>
      <c r="H1038" s="194">
        <f t="shared" si="134"/>
        <v>1357.8530104891079</v>
      </c>
      <c r="I1038" s="104">
        <f t="shared" si="135"/>
        <v>80.346331981604024</v>
      </c>
      <c r="J1038" s="96">
        <v>27</v>
      </c>
      <c r="K1038" s="98">
        <f t="shared" si="139"/>
        <v>5482.5159415509133</v>
      </c>
      <c r="L1038" s="213">
        <f t="shared" si="136"/>
        <v>7.0518999999999998</v>
      </c>
      <c r="M1038" s="214">
        <f t="shared" si="137"/>
        <v>2.0419999999999998</v>
      </c>
    </row>
    <row r="1039" spans="1:13" ht="15" customHeight="1" x14ac:dyDescent="0.2">
      <c r="A1039" s="192">
        <f t="shared" si="138"/>
        <v>1022</v>
      </c>
      <c r="B1039" s="225">
        <f t="shared" si="140"/>
        <v>144.84148947505531</v>
      </c>
      <c r="C1039" s="193">
        <v>500</v>
      </c>
      <c r="D1039" s="212">
        <v>40620</v>
      </c>
      <c r="E1039" s="104">
        <v>27110</v>
      </c>
      <c r="F1039" s="96">
        <f t="shared" si="132"/>
        <v>3365.3340749712966</v>
      </c>
      <c r="G1039" s="104">
        <f t="shared" si="133"/>
        <v>650.64</v>
      </c>
      <c r="H1039" s="194">
        <f t="shared" si="134"/>
        <v>1357.399237340298</v>
      </c>
      <c r="I1039" s="104">
        <f t="shared" si="135"/>
        <v>80.319481499425933</v>
      </c>
      <c r="J1039" s="96">
        <v>27</v>
      </c>
      <c r="K1039" s="98">
        <f t="shared" si="139"/>
        <v>5480.6927938110202</v>
      </c>
      <c r="L1039" s="213">
        <f t="shared" si="136"/>
        <v>7.056</v>
      </c>
      <c r="M1039" s="214">
        <f t="shared" si="137"/>
        <v>2.044</v>
      </c>
    </row>
    <row r="1040" spans="1:13" ht="15" customHeight="1" x14ac:dyDescent="0.2">
      <c r="A1040" s="192">
        <f t="shared" si="138"/>
        <v>1023</v>
      </c>
      <c r="B1040" s="225">
        <f t="shared" si="140"/>
        <v>144.89919119114592</v>
      </c>
      <c r="C1040" s="193">
        <v>500</v>
      </c>
      <c r="D1040" s="212">
        <v>40620</v>
      </c>
      <c r="E1040" s="104">
        <v>27110</v>
      </c>
      <c r="F1040" s="96">
        <f t="shared" si="132"/>
        <v>3363.993932560923</v>
      </c>
      <c r="G1040" s="104">
        <f t="shared" si="133"/>
        <v>650.64</v>
      </c>
      <c r="H1040" s="194">
        <f t="shared" si="134"/>
        <v>1356.9462692055918</v>
      </c>
      <c r="I1040" s="104">
        <f t="shared" si="135"/>
        <v>80.292678651218452</v>
      </c>
      <c r="J1040" s="96">
        <v>27</v>
      </c>
      <c r="K1040" s="98">
        <f t="shared" si="139"/>
        <v>5478.8728804177326</v>
      </c>
      <c r="L1040" s="213">
        <f t="shared" si="136"/>
        <v>7.0601000000000003</v>
      </c>
      <c r="M1040" s="214">
        <f t="shared" si="137"/>
        <v>2.0459999999999998</v>
      </c>
    </row>
    <row r="1041" spans="1:13" ht="15" customHeight="1" x14ac:dyDescent="0.2">
      <c r="A1041" s="192">
        <f t="shared" si="138"/>
        <v>1024</v>
      </c>
      <c r="B1041" s="225">
        <f t="shared" si="140"/>
        <v>144.95683653036775</v>
      </c>
      <c r="C1041" s="193">
        <v>500</v>
      </c>
      <c r="D1041" s="212">
        <v>40620</v>
      </c>
      <c r="E1041" s="104">
        <v>27110</v>
      </c>
      <c r="F1041" s="96">
        <f t="shared" si="132"/>
        <v>3362.6561648776305</v>
      </c>
      <c r="G1041" s="104">
        <f t="shared" si="133"/>
        <v>650.64</v>
      </c>
      <c r="H1041" s="194">
        <f t="shared" si="134"/>
        <v>1356.4941037286389</v>
      </c>
      <c r="I1041" s="104">
        <f t="shared" si="135"/>
        <v>80.265923297552604</v>
      </c>
      <c r="J1041" s="96">
        <v>27</v>
      </c>
      <c r="K1041" s="98">
        <f t="shared" si="139"/>
        <v>5477.0561919038228</v>
      </c>
      <c r="L1041" s="213">
        <f t="shared" si="136"/>
        <v>7.0641999999999996</v>
      </c>
      <c r="M1041" s="214">
        <f t="shared" si="137"/>
        <v>2.048</v>
      </c>
    </row>
    <row r="1042" spans="1:13" ht="15" customHeight="1" x14ac:dyDescent="0.2">
      <c r="A1042" s="192">
        <f t="shared" si="138"/>
        <v>1025</v>
      </c>
      <c r="B1042" s="225">
        <f t="shared" si="140"/>
        <v>145.01442560277803</v>
      </c>
      <c r="C1042" s="193">
        <v>500</v>
      </c>
      <c r="D1042" s="212">
        <v>40620</v>
      </c>
      <c r="E1042" s="104">
        <v>27110</v>
      </c>
      <c r="F1042" s="96">
        <f t="shared" si="132"/>
        <v>3361.3207649781716</v>
      </c>
      <c r="G1042" s="104">
        <f t="shared" si="133"/>
        <v>650.64</v>
      </c>
      <c r="H1042" s="194">
        <f t="shared" si="134"/>
        <v>1356.0427385626219</v>
      </c>
      <c r="I1042" s="104">
        <f t="shared" si="135"/>
        <v>80.239215299563426</v>
      </c>
      <c r="J1042" s="96">
        <v>27</v>
      </c>
      <c r="K1042" s="98">
        <f t="shared" si="139"/>
        <v>5475.2427188403572</v>
      </c>
      <c r="L1042" s="213">
        <f t="shared" si="136"/>
        <v>7.0682999999999998</v>
      </c>
      <c r="M1042" s="214">
        <f t="shared" si="137"/>
        <v>2.0499999999999998</v>
      </c>
    </row>
    <row r="1043" spans="1:13" ht="15" customHeight="1" x14ac:dyDescent="0.2">
      <c r="A1043" s="192">
        <f t="shared" si="138"/>
        <v>1026</v>
      </c>
      <c r="B1043" s="225">
        <f t="shared" si="140"/>
        <v>145.07195851811218</v>
      </c>
      <c r="C1043" s="193">
        <v>500</v>
      </c>
      <c r="D1043" s="212">
        <v>40620</v>
      </c>
      <c r="E1043" s="104">
        <v>27110</v>
      </c>
      <c r="F1043" s="96">
        <f t="shared" ref="F1043:F1106" si="141">12*(1/B1043*D1043)</f>
        <v>3359.9877259473501</v>
      </c>
      <c r="G1043" s="104">
        <f t="shared" ref="G1043:G1106" si="142">12*(1/C1043*E1043)</f>
        <v>650.64</v>
      </c>
      <c r="H1043" s="194">
        <f t="shared" ref="H1043:H1106" si="143">SUM(F1043:G1043)*33.8%</f>
        <v>1355.5921713702041</v>
      </c>
      <c r="I1043" s="104">
        <f t="shared" ref="I1043:I1106" si="144">SUM(F1043:G1043)*2%</f>
        <v>80.212554518947002</v>
      </c>
      <c r="J1043" s="96">
        <v>27</v>
      </c>
      <c r="K1043" s="98">
        <f t="shared" si="139"/>
        <v>5473.432451836502</v>
      </c>
      <c r="L1043" s="213">
        <f t="shared" ref="L1043:L1106" si="145">ROUND(A1043/B1043,4)</f>
        <v>7.0724</v>
      </c>
      <c r="M1043" s="214">
        <f t="shared" ref="M1043:M1106" si="146">ROUND(A1043/C1043,4)</f>
        <v>2.052</v>
      </c>
    </row>
    <row r="1044" spans="1:13" ht="15" customHeight="1" x14ac:dyDescent="0.2">
      <c r="A1044" s="192">
        <f t="shared" si="138"/>
        <v>1027</v>
      </c>
      <c r="B1044" s="225">
        <f t="shared" si="140"/>
        <v>145.12943538578492</v>
      </c>
      <c r="C1044" s="193">
        <v>500</v>
      </c>
      <c r="D1044" s="212">
        <v>40620</v>
      </c>
      <c r="E1044" s="104">
        <v>27110</v>
      </c>
      <c r="F1044" s="96">
        <f t="shared" si="141"/>
        <v>3358.6570408978769</v>
      </c>
      <c r="G1044" s="104">
        <f t="shared" si="142"/>
        <v>650.64</v>
      </c>
      <c r="H1044" s="194">
        <f t="shared" si="143"/>
        <v>1355.1423998234823</v>
      </c>
      <c r="I1044" s="104">
        <f t="shared" si="144"/>
        <v>80.18594081795753</v>
      </c>
      <c r="J1044" s="96">
        <v>27</v>
      </c>
      <c r="K1044" s="98">
        <f t="shared" si="139"/>
        <v>5471.6253815393156</v>
      </c>
      <c r="L1044" s="213">
        <f t="shared" si="145"/>
        <v>7.0763999999999996</v>
      </c>
      <c r="M1044" s="214">
        <f t="shared" si="146"/>
        <v>2.0539999999999998</v>
      </c>
    </row>
    <row r="1045" spans="1:13" ht="15" customHeight="1" x14ac:dyDescent="0.2">
      <c r="A1045" s="192">
        <f t="shared" si="138"/>
        <v>1028</v>
      </c>
      <c r="B1045" s="225">
        <f t="shared" si="140"/>
        <v>145.18685631489149</v>
      </c>
      <c r="C1045" s="193">
        <v>500</v>
      </c>
      <c r="D1045" s="212">
        <v>40620</v>
      </c>
      <c r="E1045" s="104">
        <v>27110</v>
      </c>
      <c r="F1045" s="96">
        <f t="shared" si="141"/>
        <v>3357.3287029702315</v>
      </c>
      <c r="G1045" s="104">
        <f t="shared" si="142"/>
        <v>650.64</v>
      </c>
      <c r="H1045" s="194">
        <f t="shared" si="143"/>
        <v>1354.6934216039381</v>
      </c>
      <c r="I1045" s="104">
        <f t="shared" si="144"/>
        <v>80.159374059404627</v>
      </c>
      <c r="J1045" s="96">
        <v>27</v>
      </c>
      <c r="K1045" s="98">
        <f t="shared" si="139"/>
        <v>5469.8214986335743</v>
      </c>
      <c r="L1045" s="213">
        <f t="shared" si="145"/>
        <v>7.0804999999999998</v>
      </c>
      <c r="M1045" s="214">
        <f t="shared" si="146"/>
        <v>2.056</v>
      </c>
    </row>
    <row r="1046" spans="1:13" ht="15" customHeight="1" x14ac:dyDescent="0.2">
      <c r="A1046" s="192">
        <f t="shared" si="138"/>
        <v>1029</v>
      </c>
      <c r="B1046" s="225">
        <f t="shared" si="140"/>
        <v>145.24422141420894</v>
      </c>
      <c r="C1046" s="193">
        <v>500</v>
      </c>
      <c r="D1046" s="212">
        <v>40620</v>
      </c>
      <c r="E1046" s="104">
        <v>27110</v>
      </c>
      <c r="F1046" s="96">
        <f t="shared" si="141"/>
        <v>3356.0027053325148</v>
      </c>
      <c r="G1046" s="104">
        <f t="shared" si="142"/>
        <v>650.64</v>
      </c>
      <c r="H1046" s="194">
        <f t="shared" si="143"/>
        <v>1354.2452344023898</v>
      </c>
      <c r="I1046" s="104">
        <f t="shared" si="144"/>
        <v>80.132854106650299</v>
      </c>
      <c r="J1046" s="96">
        <v>27</v>
      </c>
      <c r="K1046" s="98">
        <f t="shared" si="139"/>
        <v>5468.0207938415551</v>
      </c>
      <c r="L1046" s="213">
        <f t="shared" si="145"/>
        <v>7.0846</v>
      </c>
      <c r="M1046" s="214">
        <f t="shared" si="146"/>
        <v>2.0579999999999998</v>
      </c>
    </row>
    <row r="1047" spans="1:13" ht="15" customHeight="1" x14ac:dyDescent="0.2">
      <c r="A1047" s="195">
        <f t="shared" ref="A1047:A1110" si="147">1+A1046</f>
        <v>1030</v>
      </c>
      <c r="B1047" s="225">
        <f t="shared" si="140"/>
        <v>145.30153079219724</v>
      </c>
      <c r="C1047" s="193">
        <v>500</v>
      </c>
      <c r="D1047" s="212">
        <v>40620</v>
      </c>
      <c r="E1047" s="104">
        <v>27110</v>
      </c>
      <c r="F1047" s="96">
        <f t="shared" si="141"/>
        <v>3354.6790411803131</v>
      </c>
      <c r="G1047" s="104">
        <f t="shared" si="142"/>
        <v>650.64</v>
      </c>
      <c r="H1047" s="194">
        <f t="shared" si="143"/>
        <v>1353.7978359189456</v>
      </c>
      <c r="I1047" s="104">
        <f t="shared" si="144"/>
        <v>80.106380823606258</v>
      </c>
      <c r="J1047" s="96">
        <v>27</v>
      </c>
      <c r="K1047" s="98">
        <f t="shared" si="139"/>
        <v>5466.2232579228648</v>
      </c>
      <c r="L1047" s="213">
        <f t="shared" si="145"/>
        <v>7.0887000000000002</v>
      </c>
      <c r="M1047" s="214">
        <f t="shared" si="146"/>
        <v>2.06</v>
      </c>
    </row>
    <row r="1048" spans="1:13" ht="15" customHeight="1" x14ac:dyDescent="0.2">
      <c r="A1048" s="192">
        <f t="shared" si="147"/>
        <v>1031</v>
      </c>
      <c r="B1048" s="225">
        <f t="shared" si="140"/>
        <v>145.35878455700066</v>
      </c>
      <c r="C1048" s="193">
        <v>500</v>
      </c>
      <c r="D1048" s="212">
        <v>40620</v>
      </c>
      <c r="E1048" s="104">
        <v>27110</v>
      </c>
      <c r="F1048" s="96">
        <f t="shared" si="141"/>
        <v>3353.3577037365521</v>
      </c>
      <c r="G1048" s="104">
        <f t="shared" si="142"/>
        <v>650.64</v>
      </c>
      <c r="H1048" s="194">
        <f t="shared" si="143"/>
        <v>1353.3512238629544</v>
      </c>
      <c r="I1048" s="104">
        <f t="shared" si="144"/>
        <v>80.079954074731049</v>
      </c>
      <c r="J1048" s="96">
        <v>27</v>
      </c>
      <c r="K1048" s="98">
        <f t="shared" si="139"/>
        <v>5464.4288816742373</v>
      </c>
      <c r="L1048" s="213">
        <f t="shared" si="145"/>
        <v>7.0928000000000004</v>
      </c>
      <c r="M1048" s="214">
        <f t="shared" si="146"/>
        <v>2.0619999999999998</v>
      </c>
    </row>
    <row r="1049" spans="1:13" ht="15" customHeight="1" x14ac:dyDescent="0.2">
      <c r="A1049" s="192">
        <f t="shared" si="147"/>
        <v>1032</v>
      </c>
      <c r="B1049" s="225">
        <f t="shared" si="140"/>
        <v>145.415982816449</v>
      </c>
      <c r="C1049" s="193">
        <v>500</v>
      </c>
      <c r="D1049" s="212">
        <v>40620</v>
      </c>
      <c r="E1049" s="104">
        <v>27110</v>
      </c>
      <c r="F1049" s="96">
        <f t="shared" si="141"/>
        <v>3352.0386862513592</v>
      </c>
      <c r="G1049" s="104">
        <f t="shared" si="142"/>
        <v>650.64</v>
      </c>
      <c r="H1049" s="194">
        <f t="shared" si="143"/>
        <v>1352.9053959529592</v>
      </c>
      <c r="I1049" s="104">
        <f t="shared" si="144"/>
        <v>80.053573725027178</v>
      </c>
      <c r="J1049" s="96">
        <v>27</v>
      </c>
      <c r="K1049" s="98">
        <f t="shared" si="139"/>
        <v>5462.6376559293458</v>
      </c>
      <c r="L1049" s="213">
        <f t="shared" si="145"/>
        <v>7.0968999999999998</v>
      </c>
      <c r="M1049" s="214">
        <f t="shared" si="146"/>
        <v>2.0640000000000001</v>
      </c>
    </row>
    <row r="1050" spans="1:13" ht="15" customHeight="1" x14ac:dyDescent="0.2">
      <c r="A1050" s="192">
        <f t="shared" si="147"/>
        <v>1033</v>
      </c>
      <c r="B1050" s="225">
        <f t="shared" si="140"/>
        <v>145.47312567805869</v>
      </c>
      <c r="C1050" s="193">
        <v>500</v>
      </c>
      <c r="D1050" s="212">
        <v>40620</v>
      </c>
      <c r="E1050" s="104">
        <v>27110</v>
      </c>
      <c r="F1050" s="96">
        <f t="shared" si="141"/>
        <v>3350.7219820019254</v>
      </c>
      <c r="G1050" s="104">
        <f t="shared" si="142"/>
        <v>650.64</v>
      </c>
      <c r="H1050" s="194">
        <f t="shared" si="143"/>
        <v>1352.4603499166506</v>
      </c>
      <c r="I1050" s="104">
        <f t="shared" si="144"/>
        <v>80.027239640038502</v>
      </c>
      <c r="J1050" s="96">
        <v>27</v>
      </c>
      <c r="K1050" s="98">
        <f t="shared" si="139"/>
        <v>5460.849571558615</v>
      </c>
      <c r="L1050" s="213">
        <f t="shared" si="145"/>
        <v>7.101</v>
      </c>
      <c r="M1050" s="214">
        <f t="shared" si="146"/>
        <v>2.0659999999999998</v>
      </c>
    </row>
    <row r="1051" spans="1:13" ht="15" customHeight="1" x14ac:dyDescent="0.2">
      <c r="A1051" s="192">
        <f t="shared" si="147"/>
        <v>1034</v>
      </c>
      <c r="B1051" s="225">
        <f t="shared" si="140"/>
        <v>145.53021324903409</v>
      </c>
      <c r="C1051" s="193">
        <v>500</v>
      </c>
      <c r="D1051" s="212">
        <v>40620</v>
      </c>
      <c r="E1051" s="104">
        <v>27110</v>
      </c>
      <c r="F1051" s="96">
        <f t="shared" si="141"/>
        <v>3349.4075842923648</v>
      </c>
      <c r="G1051" s="104">
        <f t="shared" si="142"/>
        <v>650.64</v>
      </c>
      <c r="H1051" s="194">
        <f t="shared" si="143"/>
        <v>1352.0160834908193</v>
      </c>
      <c r="I1051" s="104">
        <f t="shared" si="144"/>
        <v>80.000951685847298</v>
      </c>
      <c r="J1051" s="96">
        <v>27</v>
      </c>
      <c r="K1051" s="98">
        <f t="shared" si="139"/>
        <v>5459.0646194690316</v>
      </c>
      <c r="L1051" s="213">
        <f t="shared" si="145"/>
        <v>7.1051000000000002</v>
      </c>
      <c r="M1051" s="214">
        <f t="shared" si="146"/>
        <v>2.0680000000000001</v>
      </c>
    </row>
    <row r="1052" spans="1:13" ht="15" customHeight="1" x14ac:dyDescent="0.2">
      <c r="A1052" s="192">
        <f t="shared" si="147"/>
        <v>1035</v>
      </c>
      <c r="B1052" s="225">
        <f t="shared" si="140"/>
        <v>145.58724563626868</v>
      </c>
      <c r="C1052" s="193">
        <v>500</v>
      </c>
      <c r="D1052" s="212">
        <v>40620</v>
      </c>
      <c r="E1052" s="104">
        <v>27110</v>
      </c>
      <c r="F1052" s="96">
        <f t="shared" si="141"/>
        <v>3348.0954864535815</v>
      </c>
      <c r="G1052" s="104">
        <f t="shared" si="142"/>
        <v>650.64</v>
      </c>
      <c r="H1052" s="194">
        <f t="shared" si="143"/>
        <v>1351.5725944213104</v>
      </c>
      <c r="I1052" s="104">
        <f t="shared" si="144"/>
        <v>79.974709729071634</v>
      </c>
      <c r="J1052" s="96">
        <v>27</v>
      </c>
      <c r="K1052" s="98">
        <f t="shared" si="139"/>
        <v>5457.2827906039638</v>
      </c>
      <c r="L1052" s="213">
        <f t="shared" si="145"/>
        <v>7.1090999999999998</v>
      </c>
      <c r="M1052" s="214">
        <f t="shared" si="146"/>
        <v>2.0699999999999998</v>
      </c>
    </row>
    <row r="1053" spans="1:13" ht="15" customHeight="1" x14ac:dyDescent="0.2">
      <c r="A1053" s="192">
        <f t="shared" si="147"/>
        <v>1036</v>
      </c>
      <c r="B1053" s="225">
        <f t="shared" si="140"/>
        <v>145.64422294634625</v>
      </c>
      <c r="C1053" s="193">
        <v>500</v>
      </c>
      <c r="D1053" s="212">
        <v>40620</v>
      </c>
      <c r="E1053" s="104">
        <v>27110</v>
      </c>
      <c r="F1053" s="96">
        <f t="shared" si="141"/>
        <v>3346.7856818431283</v>
      </c>
      <c r="G1053" s="104">
        <f t="shared" si="142"/>
        <v>650.64</v>
      </c>
      <c r="H1053" s="194">
        <f t="shared" si="143"/>
        <v>1351.1298804629771</v>
      </c>
      <c r="I1053" s="104">
        <f t="shared" si="144"/>
        <v>79.948513636862558</v>
      </c>
      <c r="J1053" s="96">
        <v>27</v>
      </c>
      <c r="K1053" s="98">
        <f t="shared" si="139"/>
        <v>5455.5040759429676</v>
      </c>
      <c r="L1053" s="213">
        <f t="shared" si="145"/>
        <v>7.1132</v>
      </c>
      <c r="M1053" s="214">
        <f t="shared" si="146"/>
        <v>2.0720000000000001</v>
      </c>
    </row>
    <row r="1054" spans="1:13" ht="15" customHeight="1" x14ac:dyDescent="0.2">
      <c r="A1054" s="192">
        <f t="shared" si="147"/>
        <v>1037</v>
      </c>
      <c r="B1054" s="225">
        <f t="shared" si="140"/>
        <v>145.70114528554211</v>
      </c>
      <c r="C1054" s="193">
        <v>500</v>
      </c>
      <c r="D1054" s="212">
        <v>40620</v>
      </c>
      <c r="E1054" s="104">
        <v>27110</v>
      </c>
      <c r="F1054" s="96">
        <f t="shared" si="141"/>
        <v>3345.4781638450754</v>
      </c>
      <c r="G1054" s="104">
        <f t="shared" si="142"/>
        <v>650.64</v>
      </c>
      <c r="H1054" s="194">
        <f t="shared" si="143"/>
        <v>1350.6879393796353</v>
      </c>
      <c r="I1054" s="104">
        <f t="shared" si="144"/>
        <v>79.922363276901507</v>
      </c>
      <c r="J1054" s="96">
        <v>27</v>
      </c>
      <c r="K1054" s="98">
        <f t="shared" si="139"/>
        <v>5453.7284665016123</v>
      </c>
      <c r="L1054" s="213">
        <f t="shared" si="145"/>
        <v>7.1173000000000002</v>
      </c>
      <c r="M1054" s="214">
        <f t="shared" si="146"/>
        <v>2.0739999999999998</v>
      </c>
    </row>
    <row r="1055" spans="1:13" ht="15" customHeight="1" x14ac:dyDescent="0.2">
      <c r="A1055" s="192">
        <f t="shared" si="147"/>
        <v>1038</v>
      </c>
      <c r="B1055" s="225">
        <f t="shared" si="140"/>
        <v>145.75801275982417</v>
      </c>
      <c r="C1055" s="193">
        <v>500</v>
      </c>
      <c r="D1055" s="212">
        <v>40620</v>
      </c>
      <c r="E1055" s="104">
        <v>27110</v>
      </c>
      <c r="F1055" s="96">
        <f t="shared" si="141"/>
        <v>3344.172925869877</v>
      </c>
      <c r="G1055" s="104">
        <f t="shared" si="142"/>
        <v>650.64</v>
      </c>
      <c r="H1055" s="194">
        <f t="shared" si="143"/>
        <v>1350.2467689440182</v>
      </c>
      <c r="I1055" s="104">
        <f t="shared" si="144"/>
        <v>79.896258517397541</v>
      </c>
      <c r="J1055" s="96">
        <v>27</v>
      </c>
      <c r="K1055" s="98">
        <f t="shared" si="139"/>
        <v>5451.9559533312931</v>
      </c>
      <c r="L1055" s="213">
        <f t="shared" si="145"/>
        <v>7.1214000000000004</v>
      </c>
      <c r="M1055" s="214">
        <f t="shared" si="146"/>
        <v>2.0760000000000001</v>
      </c>
    </row>
    <row r="1056" spans="1:13" ht="15" customHeight="1" x14ac:dyDescent="0.2">
      <c r="A1056" s="192">
        <f t="shared" si="147"/>
        <v>1039</v>
      </c>
      <c r="B1056" s="225">
        <f t="shared" si="140"/>
        <v>145.81482547485439</v>
      </c>
      <c r="C1056" s="193">
        <v>500</v>
      </c>
      <c r="D1056" s="212">
        <v>40620</v>
      </c>
      <c r="E1056" s="104">
        <v>27110</v>
      </c>
      <c r="F1056" s="96">
        <f t="shared" si="141"/>
        <v>3342.8699613542285</v>
      </c>
      <c r="G1056" s="104">
        <f t="shared" si="142"/>
        <v>650.64</v>
      </c>
      <c r="H1056" s="194">
        <f t="shared" si="143"/>
        <v>1349.8063669377291</v>
      </c>
      <c r="I1056" s="104">
        <f t="shared" si="144"/>
        <v>79.870199227084569</v>
      </c>
      <c r="J1056" s="96">
        <v>27</v>
      </c>
      <c r="K1056" s="98">
        <f t="shared" si="139"/>
        <v>5450.1865275190421</v>
      </c>
      <c r="L1056" s="213">
        <f t="shared" si="145"/>
        <v>7.1254999999999997</v>
      </c>
      <c r="M1056" s="214">
        <f t="shared" si="146"/>
        <v>2.0779999999999998</v>
      </c>
    </row>
    <row r="1057" spans="1:13" ht="15" customHeight="1" x14ac:dyDescent="0.2">
      <c r="A1057" s="195">
        <f t="shared" si="147"/>
        <v>1040</v>
      </c>
      <c r="B1057" s="225">
        <f t="shared" si="140"/>
        <v>145.87158353598966</v>
      </c>
      <c r="C1057" s="193">
        <v>500</v>
      </c>
      <c r="D1057" s="212">
        <v>40620</v>
      </c>
      <c r="E1057" s="104">
        <v>27110</v>
      </c>
      <c r="F1057" s="96">
        <f t="shared" si="141"/>
        <v>3341.5692637609441</v>
      </c>
      <c r="G1057" s="104">
        <f t="shared" si="142"/>
        <v>650.64</v>
      </c>
      <c r="H1057" s="194">
        <f t="shared" si="143"/>
        <v>1349.366731151199</v>
      </c>
      <c r="I1057" s="104">
        <f t="shared" si="144"/>
        <v>79.844185275218877</v>
      </c>
      <c r="J1057" s="96">
        <v>27</v>
      </c>
      <c r="K1057" s="98">
        <f t="shared" si="139"/>
        <v>5448.4201801873614</v>
      </c>
      <c r="L1057" s="213">
        <f t="shared" si="145"/>
        <v>7.1295999999999999</v>
      </c>
      <c r="M1057" s="214">
        <f t="shared" si="146"/>
        <v>2.08</v>
      </c>
    </row>
    <row r="1058" spans="1:13" ht="15" customHeight="1" x14ac:dyDescent="0.2">
      <c r="A1058" s="192">
        <f t="shared" si="147"/>
        <v>1041</v>
      </c>
      <c r="B1058" s="225">
        <f t="shared" si="140"/>
        <v>145.92828704828321</v>
      </c>
      <c r="C1058" s="193">
        <v>500</v>
      </c>
      <c r="D1058" s="212">
        <v>40620</v>
      </c>
      <c r="E1058" s="104">
        <v>27110</v>
      </c>
      <c r="F1058" s="96">
        <f t="shared" si="141"/>
        <v>3340.2708265788178</v>
      </c>
      <c r="G1058" s="104">
        <f t="shared" si="142"/>
        <v>650.64</v>
      </c>
      <c r="H1058" s="194">
        <f t="shared" si="143"/>
        <v>1348.9278593836402</v>
      </c>
      <c r="I1058" s="104">
        <f t="shared" si="144"/>
        <v>79.818216531576354</v>
      </c>
      <c r="J1058" s="96">
        <v>27</v>
      </c>
      <c r="K1058" s="98">
        <f t="shared" si="139"/>
        <v>5446.6569024940345</v>
      </c>
      <c r="L1058" s="213">
        <f t="shared" si="145"/>
        <v>7.1336000000000004</v>
      </c>
      <c r="M1058" s="214">
        <f t="shared" si="146"/>
        <v>2.0819999999999999</v>
      </c>
    </row>
    <row r="1059" spans="1:13" ht="15" customHeight="1" x14ac:dyDescent="0.2">
      <c r="A1059" s="192">
        <f t="shared" si="147"/>
        <v>1042</v>
      </c>
      <c r="B1059" s="225">
        <f t="shared" si="140"/>
        <v>145.98493611648541</v>
      </c>
      <c r="C1059" s="193">
        <v>500</v>
      </c>
      <c r="D1059" s="212">
        <v>40620</v>
      </c>
      <c r="E1059" s="104">
        <v>27110</v>
      </c>
      <c r="F1059" s="96">
        <f t="shared" si="141"/>
        <v>3338.9746433225009</v>
      </c>
      <c r="G1059" s="104">
        <f t="shared" si="142"/>
        <v>650.64</v>
      </c>
      <c r="H1059" s="194">
        <f t="shared" si="143"/>
        <v>1348.4897494430052</v>
      </c>
      <c r="I1059" s="104">
        <f t="shared" si="144"/>
        <v>79.792292866450012</v>
      </c>
      <c r="J1059" s="96">
        <v>27</v>
      </c>
      <c r="K1059" s="98">
        <f t="shared" si="139"/>
        <v>5444.8966856319566</v>
      </c>
      <c r="L1059" s="213">
        <f t="shared" si="145"/>
        <v>7.1376999999999997</v>
      </c>
      <c r="M1059" s="214">
        <f t="shared" si="146"/>
        <v>2.0840000000000001</v>
      </c>
    </row>
    <row r="1060" spans="1:13" ht="15" customHeight="1" x14ac:dyDescent="0.2">
      <c r="A1060" s="192">
        <f t="shared" si="147"/>
        <v>1043</v>
      </c>
      <c r="B1060" s="225">
        <f t="shared" si="140"/>
        <v>146.0415308450456</v>
      </c>
      <c r="C1060" s="193">
        <v>500</v>
      </c>
      <c r="D1060" s="212">
        <v>40620</v>
      </c>
      <c r="E1060" s="104">
        <v>27110</v>
      </c>
      <c r="F1060" s="96">
        <f t="shared" si="141"/>
        <v>3337.680707532355</v>
      </c>
      <c r="G1060" s="104">
        <f t="shared" si="142"/>
        <v>650.64</v>
      </c>
      <c r="H1060" s="194">
        <f t="shared" si="143"/>
        <v>1348.0523991459359</v>
      </c>
      <c r="I1060" s="104">
        <f t="shared" si="144"/>
        <v>79.766414150647094</v>
      </c>
      <c r="J1060" s="96">
        <v>27</v>
      </c>
      <c r="K1060" s="98">
        <f t="shared" si="139"/>
        <v>5443.1395208289387</v>
      </c>
      <c r="L1060" s="213">
        <f t="shared" si="145"/>
        <v>7.1417999999999999</v>
      </c>
      <c r="M1060" s="214">
        <f t="shared" si="146"/>
        <v>2.0859999999999999</v>
      </c>
    </row>
    <row r="1061" spans="1:13" ht="15" customHeight="1" x14ac:dyDescent="0.2">
      <c r="A1061" s="192">
        <f t="shared" si="147"/>
        <v>1044</v>
      </c>
      <c r="B1061" s="225">
        <f t="shared" si="140"/>
        <v>146.09807133811245</v>
      </c>
      <c r="C1061" s="193">
        <v>500</v>
      </c>
      <c r="D1061" s="212">
        <v>40620</v>
      </c>
      <c r="E1061" s="104">
        <v>27110</v>
      </c>
      <c r="F1061" s="96">
        <f t="shared" si="141"/>
        <v>3336.3890127743398</v>
      </c>
      <c r="G1061" s="104">
        <f t="shared" si="142"/>
        <v>650.64</v>
      </c>
      <c r="H1061" s="194">
        <f t="shared" si="143"/>
        <v>1347.6158063177268</v>
      </c>
      <c r="I1061" s="104">
        <f t="shared" si="144"/>
        <v>79.74058025548679</v>
      </c>
      <c r="J1061" s="96">
        <v>27</v>
      </c>
      <c r="K1061" s="98">
        <f t="shared" ref="K1061:K1124" si="148">SUM(F1061:J1061)</f>
        <v>5441.3853993475532</v>
      </c>
      <c r="L1061" s="213">
        <f t="shared" si="145"/>
        <v>7.1459000000000001</v>
      </c>
      <c r="M1061" s="214">
        <f t="shared" si="146"/>
        <v>2.0880000000000001</v>
      </c>
    </row>
    <row r="1062" spans="1:13" ht="15" customHeight="1" x14ac:dyDescent="0.2">
      <c r="A1062" s="192">
        <f t="shared" si="147"/>
        <v>1045</v>
      </c>
      <c r="B1062" s="225">
        <f t="shared" si="140"/>
        <v>146.15455769953576</v>
      </c>
      <c r="C1062" s="193">
        <v>500</v>
      </c>
      <c r="D1062" s="212">
        <v>40620</v>
      </c>
      <c r="E1062" s="104">
        <v>27110</v>
      </c>
      <c r="F1062" s="96">
        <f t="shared" si="141"/>
        <v>3335.0995526398719</v>
      </c>
      <c r="G1062" s="104">
        <f t="shared" si="142"/>
        <v>650.64</v>
      </c>
      <c r="H1062" s="194">
        <f t="shared" si="143"/>
        <v>1347.1799687922764</v>
      </c>
      <c r="I1062" s="104">
        <f t="shared" si="144"/>
        <v>79.714791052797437</v>
      </c>
      <c r="J1062" s="96">
        <v>27</v>
      </c>
      <c r="K1062" s="98">
        <f t="shared" si="148"/>
        <v>5439.6343124849454</v>
      </c>
      <c r="L1062" s="213">
        <f t="shared" si="145"/>
        <v>7.15</v>
      </c>
      <c r="M1062" s="214">
        <f t="shared" si="146"/>
        <v>2.09</v>
      </c>
    </row>
    <row r="1063" spans="1:13" ht="15" customHeight="1" x14ac:dyDescent="0.2">
      <c r="A1063" s="192">
        <f t="shared" si="147"/>
        <v>1046</v>
      </c>
      <c r="B1063" s="225">
        <f t="shared" si="140"/>
        <v>146.21099003286724</v>
      </c>
      <c r="C1063" s="193">
        <v>500</v>
      </c>
      <c r="D1063" s="212">
        <v>40620</v>
      </c>
      <c r="E1063" s="104">
        <v>27110</v>
      </c>
      <c r="F1063" s="96">
        <f t="shared" si="141"/>
        <v>3333.8123207457029</v>
      </c>
      <c r="G1063" s="104">
        <f t="shared" si="142"/>
        <v>650.64</v>
      </c>
      <c r="H1063" s="194">
        <f t="shared" si="143"/>
        <v>1346.7448844120474</v>
      </c>
      <c r="I1063" s="104">
        <f t="shared" si="144"/>
        <v>79.68904641491406</v>
      </c>
      <c r="J1063" s="96">
        <v>27</v>
      </c>
      <c r="K1063" s="98">
        <f t="shared" si="148"/>
        <v>5437.8862515726642</v>
      </c>
      <c r="L1063" s="213">
        <f t="shared" si="145"/>
        <v>7.1539999999999999</v>
      </c>
      <c r="M1063" s="214">
        <f t="shared" si="146"/>
        <v>2.0920000000000001</v>
      </c>
    </row>
    <row r="1064" spans="1:13" ht="15" customHeight="1" x14ac:dyDescent="0.2">
      <c r="A1064" s="192">
        <f t="shared" si="147"/>
        <v>1047</v>
      </c>
      <c r="B1064" s="225">
        <f t="shared" si="140"/>
        <v>146.26736844136167</v>
      </c>
      <c r="C1064" s="193">
        <v>500</v>
      </c>
      <c r="D1064" s="212">
        <v>40620</v>
      </c>
      <c r="E1064" s="104">
        <v>27110</v>
      </c>
      <c r="F1064" s="96">
        <f t="shared" si="141"/>
        <v>3332.5273107337944</v>
      </c>
      <c r="G1064" s="104">
        <f t="shared" si="142"/>
        <v>650.64</v>
      </c>
      <c r="H1064" s="194">
        <f t="shared" si="143"/>
        <v>1346.3105510280222</v>
      </c>
      <c r="I1064" s="104">
        <f t="shared" si="144"/>
        <v>79.663346214675883</v>
      </c>
      <c r="J1064" s="96">
        <v>27</v>
      </c>
      <c r="K1064" s="98">
        <f t="shared" si="148"/>
        <v>5436.1412079764923</v>
      </c>
      <c r="L1064" s="213">
        <f t="shared" si="145"/>
        <v>7.1581000000000001</v>
      </c>
      <c r="M1064" s="214">
        <f t="shared" si="146"/>
        <v>2.0939999999999999</v>
      </c>
    </row>
    <row r="1065" spans="1:13" ht="15" customHeight="1" x14ac:dyDescent="0.2">
      <c r="A1065" s="192">
        <f t="shared" si="147"/>
        <v>1048</v>
      </c>
      <c r="B1065" s="225">
        <f t="shared" si="140"/>
        <v>146.32369302797827</v>
      </c>
      <c r="C1065" s="193">
        <v>500</v>
      </c>
      <c r="D1065" s="212">
        <v>40620</v>
      </c>
      <c r="E1065" s="104">
        <v>27110</v>
      </c>
      <c r="F1065" s="96">
        <f t="shared" si="141"/>
        <v>3331.2445162711792</v>
      </c>
      <c r="G1065" s="104">
        <f t="shared" si="142"/>
        <v>650.64</v>
      </c>
      <c r="H1065" s="194">
        <f t="shared" si="143"/>
        <v>1345.8769664996585</v>
      </c>
      <c r="I1065" s="104">
        <f t="shared" si="144"/>
        <v>79.637690325423577</v>
      </c>
      <c r="J1065" s="96">
        <v>27</v>
      </c>
      <c r="K1065" s="98">
        <f t="shared" si="148"/>
        <v>5434.3991730962607</v>
      </c>
      <c r="L1065" s="213">
        <f t="shared" si="145"/>
        <v>7.1622000000000003</v>
      </c>
      <c r="M1065" s="214">
        <f t="shared" si="146"/>
        <v>2.0960000000000001</v>
      </c>
    </row>
    <row r="1066" spans="1:13" ht="15" customHeight="1" x14ac:dyDescent="0.2">
      <c r="A1066" s="192">
        <f t="shared" si="147"/>
        <v>1049</v>
      </c>
      <c r="B1066" s="225">
        <f t="shared" si="140"/>
        <v>146.37996389538154</v>
      </c>
      <c r="C1066" s="193">
        <v>500</v>
      </c>
      <c r="D1066" s="212">
        <v>40620</v>
      </c>
      <c r="E1066" s="104">
        <v>27110</v>
      </c>
      <c r="F1066" s="96">
        <f t="shared" si="141"/>
        <v>3329.9639310498515</v>
      </c>
      <c r="G1066" s="104">
        <f t="shared" si="142"/>
        <v>650.64</v>
      </c>
      <c r="H1066" s="194">
        <f t="shared" si="143"/>
        <v>1345.4441286948497</v>
      </c>
      <c r="I1066" s="104">
        <f t="shared" si="144"/>
        <v>79.612078620997025</v>
      </c>
      <c r="J1066" s="96">
        <v>27</v>
      </c>
      <c r="K1066" s="98">
        <f t="shared" si="148"/>
        <v>5432.660138365698</v>
      </c>
      <c r="L1066" s="213">
        <f t="shared" si="145"/>
        <v>7.1662999999999997</v>
      </c>
      <c r="M1066" s="214">
        <f t="shared" si="146"/>
        <v>2.0979999999999999</v>
      </c>
    </row>
    <row r="1067" spans="1:13" ht="15" customHeight="1" x14ac:dyDescent="0.2">
      <c r="A1067" s="195">
        <f t="shared" si="147"/>
        <v>1050</v>
      </c>
      <c r="B1067" s="225">
        <f t="shared" si="140"/>
        <v>146.43618114594256</v>
      </c>
      <c r="C1067" s="193">
        <v>500</v>
      </c>
      <c r="D1067" s="212">
        <v>40620</v>
      </c>
      <c r="E1067" s="104">
        <v>27110</v>
      </c>
      <c r="F1067" s="96">
        <f t="shared" si="141"/>
        <v>3328.6855487866287</v>
      </c>
      <c r="G1067" s="104">
        <f t="shared" si="142"/>
        <v>650.64</v>
      </c>
      <c r="H1067" s="194">
        <f t="shared" si="143"/>
        <v>1345.0120354898804</v>
      </c>
      <c r="I1067" s="104">
        <f t="shared" si="144"/>
        <v>79.58651097573258</v>
      </c>
      <c r="J1067" s="96">
        <v>27</v>
      </c>
      <c r="K1067" s="98">
        <f t="shared" si="148"/>
        <v>5430.9240952522414</v>
      </c>
      <c r="L1067" s="213">
        <f t="shared" si="145"/>
        <v>7.1703999999999999</v>
      </c>
      <c r="M1067" s="214">
        <f t="shared" si="146"/>
        <v>2.1</v>
      </c>
    </row>
    <row r="1068" spans="1:13" ht="15" customHeight="1" x14ac:dyDescent="0.2">
      <c r="A1068" s="192">
        <f t="shared" si="147"/>
        <v>1051</v>
      </c>
      <c r="B1068" s="225">
        <f t="shared" si="140"/>
        <v>146.49234488174011</v>
      </c>
      <c r="C1068" s="193">
        <v>500</v>
      </c>
      <c r="D1068" s="212">
        <v>40620</v>
      </c>
      <c r="E1068" s="104">
        <v>27110</v>
      </c>
      <c r="F1068" s="96">
        <f t="shared" si="141"/>
        <v>3327.4093632230342</v>
      </c>
      <c r="G1068" s="104">
        <f t="shared" si="142"/>
        <v>650.64</v>
      </c>
      <c r="H1068" s="194">
        <f t="shared" si="143"/>
        <v>1344.5806847693855</v>
      </c>
      <c r="I1068" s="104">
        <f t="shared" si="144"/>
        <v>79.560987264460678</v>
      </c>
      <c r="J1068" s="96">
        <v>27</v>
      </c>
      <c r="K1068" s="98">
        <f t="shared" si="148"/>
        <v>5429.1910352568802</v>
      </c>
      <c r="L1068" s="213">
        <f t="shared" si="145"/>
        <v>7.1744000000000003</v>
      </c>
      <c r="M1068" s="214">
        <f t="shared" si="146"/>
        <v>2.1019999999999999</v>
      </c>
    </row>
    <row r="1069" spans="1:13" ht="15" customHeight="1" x14ac:dyDescent="0.2">
      <c r="A1069" s="192">
        <f t="shared" si="147"/>
        <v>1052</v>
      </c>
      <c r="B1069" s="225">
        <f t="shared" si="140"/>
        <v>146.54845520456166</v>
      </c>
      <c r="C1069" s="193">
        <v>500</v>
      </c>
      <c r="D1069" s="212">
        <v>40620</v>
      </c>
      <c r="E1069" s="104">
        <v>27110</v>
      </c>
      <c r="F1069" s="96">
        <f t="shared" si="141"/>
        <v>3326.1353681251721</v>
      </c>
      <c r="G1069" s="104">
        <f t="shared" si="142"/>
        <v>650.64</v>
      </c>
      <c r="H1069" s="194">
        <f t="shared" si="143"/>
        <v>1344.150074426308</v>
      </c>
      <c r="I1069" s="104">
        <f t="shared" si="144"/>
        <v>79.535507362503438</v>
      </c>
      <c r="J1069" s="96">
        <v>27</v>
      </c>
      <c r="K1069" s="98">
        <f t="shared" si="148"/>
        <v>5427.4609499139833</v>
      </c>
      <c r="L1069" s="213">
        <f t="shared" si="145"/>
        <v>7.1784999999999997</v>
      </c>
      <c r="M1069" s="214">
        <f t="shared" si="146"/>
        <v>2.1040000000000001</v>
      </c>
    </row>
    <row r="1070" spans="1:13" ht="15" customHeight="1" x14ac:dyDescent="0.2">
      <c r="A1070" s="192">
        <f t="shared" si="147"/>
        <v>1053</v>
      </c>
      <c r="B1070" s="225">
        <f t="shared" si="140"/>
        <v>146.60451221590455</v>
      </c>
      <c r="C1070" s="193">
        <v>500</v>
      </c>
      <c r="D1070" s="212">
        <v>40620</v>
      </c>
      <c r="E1070" s="104">
        <v>27110</v>
      </c>
      <c r="F1070" s="96">
        <f t="shared" si="141"/>
        <v>3324.8635572836042</v>
      </c>
      <c r="G1070" s="104">
        <f t="shared" si="142"/>
        <v>650.64</v>
      </c>
      <c r="H1070" s="194">
        <f t="shared" si="143"/>
        <v>1343.7202023618581</v>
      </c>
      <c r="I1070" s="104">
        <f t="shared" si="144"/>
        <v>79.510071145672086</v>
      </c>
      <c r="J1070" s="96">
        <v>27</v>
      </c>
      <c r="K1070" s="98">
        <f t="shared" si="148"/>
        <v>5425.7338307911341</v>
      </c>
      <c r="L1070" s="213">
        <f t="shared" si="145"/>
        <v>7.1825999999999999</v>
      </c>
      <c r="M1070" s="214">
        <f t="shared" si="146"/>
        <v>2.1059999999999999</v>
      </c>
    </row>
    <row r="1071" spans="1:13" ht="15" customHeight="1" x14ac:dyDescent="0.2">
      <c r="A1071" s="192">
        <f t="shared" si="147"/>
        <v>1054</v>
      </c>
      <c r="B1071" s="225">
        <f t="shared" si="140"/>
        <v>146.66051601697717</v>
      </c>
      <c r="C1071" s="193">
        <v>500</v>
      </c>
      <c r="D1071" s="212">
        <v>40620</v>
      </c>
      <c r="E1071" s="104">
        <v>27110</v>
      </c>
      <c r="F1071" s="96">
        <f t="shared" si="141"/>
        <v>3323.5939245132258</v>
      </c>
      <c r="G1071" s="104">
        <f t="shared" si="142"/>
        <v>650.64</v>
      </c>
      <c r="H1071" s="194">
        <f t="shared" si="143"/>
        <v>1343.2910664854701</v>
      </c>
      <c r="I1071" s="104">
        <f t="shared" si="144"/>
        <v>79.484678490264514</v>
      </c>
      <c r="J1071" s="96">
        <v>27</v>
      </c>
      <c r="K1071" s="98">
        <f t="shared" si="148"/>
        <v>5424.0096694889608</v>
      </c>
      <c r="L1071" s="213">
        <f t="shared" si="145"/>
        <v>7.1867000000000001</v>
      </c>
      <c r="M1071" s="214">
        <f t="shared" si="146"/>
        <v>2.1080000000000001</v>
      </c>
    </row>
    <row r="1072" spans="1:13" ht="15" customHeight="1" x14ac:dyDescent="0.2">
      <c r="A1072" s="192">
        <f t="shared" si="147"/>
        <v>1055</v>
      </c>
      <c r="B1072" s="225">
        <f t="shared" si="140"/>
        <v>146.71646670869984</v>
      </c>
      <c r="C1072" s="193">
        <v>500</v>
      </c>
      <c r="D1072" s="212">
        <v>40620</v>
      </c>
      <c r="E1072" s="104">
        <v>27110</v>
      </c>
      <c r="F1072" s="96">
        <f t="shared" si="141"/>
        <v>3322.3264636531503</v>
      </c>
      <c r="G1072" s="104">
        <f t="shared" si="142"/>
        <v>650.64</v>
      </c>
      <c r="H1072" s="194">
        <f t="shared" si="143"/>
        <v>1342.8626647147646</v>
      </c>
      <c r="I1072" s="104">
        <f t="shared" si="144"/>
        <v>79.459329273063005</v>
      </c>
      <c r="J1072" s="96">
        <v>27</v>
      </c>
      <c r="K1072" s="98">
        <f t="shared" si="148"/>
        <v>5422.2884576409779</v>
      </c>
      <c r="L1072" s="213">
        <f t="shared" si="145"/>
        <v>7.1906999999999996</v>
      </c>
      <c r="M1072" s="214">
        <f t="shared" si="146"/>
        <v>2.11</v>
      </c>
    </row>
    <row r="1073" spans="1:13" ht="15" customHeight="1" x14ac:dyDescent="0.2">
      <c r="A1073" s="192">
        <f t="shared" si="147"/>
        <v>1056</v>
      </c>
      <c r="B1073" s="225">
        <f t="shared" si="140"/>
        <v>146.77236439170622</v>
      </c>
      <c r="C1073" s="193">
        <v>500</v>
      </c>
      <c r="D1073" s="212">
        <v>40620</v>
      </c>
      <c r="E1073" s="104">
        <v>27110</v>
      </c>
      <c r="F1073" s="96">
        <f t="shared" si="141"/>
        <v>3321.0611685665817</v>
      </c>
      <c r="G1073" s="104">
        <f t="shared" si="142"/>
        <v>650.64</v>
      </c>
      <c r="H1073" s="194">
        <f t="shared" si="143"/>
        <v>1342.4349949755044</v>
      </c>
      <c r="I1073" s="104">
        <f t="shared" si="144"/>
        <v>79.434023371331634</v>
      </c>
      <c r="J1073" s="96">
        <v>27</v>
      </c>
      <c r="K1073" s="98">
        <f t="shared" si="148"/>
        <v>5420.5701869134182</v>
      </c>
      <c r="L1073" s="213">
        <f t="shared" si="145"/>
        <v>7.1947999999999999</v>
      </c>
      <c r="M1073" s="214">
        <f t="shared" si="146"/>
        <v>2.1120000000000001</v>
      </c>
    </row>
    <row r="1074" spans="1:13" ht="15" customHeight="1" x14ac:dyDescent="0.2">
      <c r="A1074" s="192">
        <f t="shared" si="147"/>
        <v>1057</v>
      </c>
      <c r="B1074" s="225">
        <f t="shared" si="140"/>
        <v>146.82820916634404</v>
      </c>
      <c r="C1074" s="193">
        <v>500</v>
      </c>
      <c r="D1074" s="212">
        <v>40620</v>
      </c>
      <c r="E1074" s="104">
        <v>27110</v>
      </c>
      <c r="F1074" s="96">
        <f t="shared" si="141"/>
        <v>3319.7980331406989</v>
      </c>
      <c r="G1074" s="104">
        <f t="shared" si="142"/>
        <v>650.64</v>
      </c>
      <c r="H1074" s="194">
        <f t="shared" si="143"/>
        <v>1342.0080552015561</v>
      </c>
      <c r="I1074" s="104">
        <f t="shared" si="144"/>
        <v>79.408760662813975</v>
      </c>
      <c r="J1074" s="96">
        <v>27</v>
      </c>
      <c r="K1074" s="98">
        <f t="shared" si="148"/>
        <v>5418.854849005068</v>
      </c>
      <c r="L1074" s="213">
        <f t="shared" si="145"/>
        <v>7.1989000000000001</v>
      </c>
      <c r="M1074" s="214">
        <f t="shared" si="146"/>
        <v>2.1139999999999999</v>
      </c>
    </row>
    <row r="1075" spans="1:13" ht="15" customHeight="1" x14ac:dyDescent="0.2">
      <c r="A1075" s="192">
        <f t="shared" si="147"/>
        <v>1058</v>
      </c>
      <c r="B1075" s="225">
        <f t="shared" si="140"/>
        <v>146.88400113267642</v>
      </c>
      <c r="C1075" s="193">
        <v>500</v>
      </c>
      <c r="D1075" s="212">
        <v>40620</v>
      </c>
      <c r="E1075" s="104">
        <v>27110</v>
      </c>
      <c r="F1075" s="96">
        <f t="shared" si="141"/>
        <v>3318.5370512865347</v>
      </c>
      <c r="G1075" s="104">
        <f t="shared" si="142"/>
        <v>650.64</v>
      </c>
      <c r="H1075" s="194">
        <f t="shared" si="143"/>
        <v>1341.5818433348486</v>
      </c>
      <c r="I1075" s="104">
        <f t="shared" si="144"/>
        <v>79.383541025730693</v>
      </c>
      <c r="J1075" s="96">
        <v>27</v>
      </c>
      <c r="K1075" s="98">
        <f t="shared" si="148"/>
        <v>5417.1424356471143</v>
      </c>
      <c r="L1075" s="213">
        <f t="shared" si="145"/>
        <v>7.2030000000000003</v>
      </c>
      <c r="M1075" s="214">
        <f t="shared" si="146"/>
        <v>2.1160000000000001</v>
      </c>
    </row>
    <row r="1076" spans="1:13" ht="15" customHeight="1" x14ac:dyDescent="0.2">
      <c r="A1076" s="192">
        <f t="shared" si="147"/>
        <v>1059</v>
      </c>
      <c r="B1076" s="225">
        <f t="shared" si="140"/>
        <v>146.939740390483</v>
      </c>
      <c r="C1076" s="193">
        <v>500</v>
      </c>
      <c r="D1076" s="212">
        <v>40620</v>
      </c>
      <c r="E1076" s="104">
        <v>27110</v>
      </c>
      <c r="F1076" s="96">
        <f t="shared" si="141"/>
        <v>3317.2782169388574</v>
      </c>
      <c r="G1076" s="104">
        <f t="shared" si="142"/>
        <v>650.64</v>
      </c>
      <c r="H1076" s="194">
        <f t="shared" si="143"/>
        <v>1341.1563573253336</v>
      </c>
      <c r="I1076" s="104">
        <f t="shared" si="144"/>
        <v>79.35836433877715</v>
      </c>
      <c r="J1076" s="96">
        <v>27</v>
      </c>
      <c r="K1076" s="98">
        <f t="shared" si="148"/>
        <v>5415.4329386029685</v>
      </c>
      <c r="L1076" s="213">
        <f t="shared" si="145"/>
        <v>7.2069999999999999</v>
      </c>
      <c r="M1076" s="214">
        <f t="shared" si="146"/>
        <v>2.1179999999999999</v>
      </c>
    </row>
    <row r="1077" spans="1:13" ht="15" customHeight="1" x14ac:dyDescent="0.2">
      <c r="A1077" s="195">
        <f t="shared" si="147"/>
        <v>1060</v>
      </c>
      <c r="B1077" s="225">
        <f t="shared" si="140"/>
        <v>146.99542703926068</v>
      </c>
      <c r="C1077" s="193">
        <v>500</v>
      </c>
      <c r="D1077" s="212">
        <v>40620</v>
      </c>
      <c r="E1077" s="104">
        <v>27110</v>
      </c>
      <c r="F1077" s="96">
        <f t="shared" si="141"/>
        <v>3316.021524056056</v>
      </c>
      <c r="G1077" s="104">
        <f t="shared" si="142"/>
        <v>650.64</v>
      </c>
      <c r="H1077" s="194">
        <f t="shared" si="143"/>
        <v>1340.7315951309467</v>
      </c>
      <c r="I1077" s="104">
        <f t="shared" si="144"/>
        <v>79.33323048112112</v>
      </c>
      <c r="J1077" s="96">
        <v>27</v>
      </c>
      <c r="K1077" s="98">
        <f t="shared" si="148"/>
        <v>5413.7263496681235</v>
      </c>
      <c r="L1077" s="213">
        <f t="shared" si="145"/>
        <v>7.2111000000000001</v>
      </c>
      <c r="M1077" s="214">
        <f t="shared" si="146"/>
        <v>2.12</v>
      </c>
    </row>
    <row r="1078" spans="1:13" ht="15" customHeight="1" x14ac:dyDescent="0.2">
      <c r="A1078" s="192">
        <f t="shared" si="147"/>
        <v>1061</v>
      </c>
      <c r="B1078" s="225">
        <f t="shared" si="140"/>
        <v>147.05106117822498</v>
      </c>
      <c r="C1078" s="193">
        <v>500</v>
      </c>
      <c r="D1078" s="212">
        <v>40620</v>
      </c>
      <c r="E1078" s="104">
        <v>27110</v>
      </c>
      <c r="F1078" s="96">
        <f t="shared" si="141"/>
        <v>3314.7669666200209</v>
      </c>
      <c r="G1078" s="104">
        <f t="shared" si="142"/>
        <v>650.64</v>
      </c>
      <c r="H1078" s="194">
        <f t="shared" si="143"/>
        <v>1340.307554717567</v>
      </c>
      <c r="I1078" s="104">
        <f t="shared" si="144"/>
        <v>79.308139332400415</v>
      </c>
      <c r="J1078" s="96">
        <v>27</v>
      </c>
      <c r="K1078" s="98">
        <f t="shared" si="148"/>
        <v>5412.022660669988</v>
      </c>
      <c r="L1078" s="213">
        <f t="shared" si="145"/>
        <v>7.2152000000000003</v>
      </c>
      <c r="M1078" s="214">
        <f t="shared" si="146"/>
        <v>2.1219999999999999</v>
      </c>
    </row>
    <row r="1079" spans="1:13" ht="15" customHeight="1" x14ac:dyDescent="0.2">
      <c r="A1079" s="192">
        <f t="shared" si="147"/>
        <v>1062</v>
      </c>
      <c r="B1079" s="225">
        <f t="shared" si="140"/>
        <v>147.10664290631115</v>
      </c>
      <c r="C1079" s="193">
        <v>500</v>
      </c>
      <c r="D1079" s="212">
        <v>40620</v>
      </c>
      <c r="E1079" s="104">
        <v>27110</v>
      </c>
      <c r="F1079" s="96">
        <f t="shared" si="141"/>
        <v>3313.5145386360241</v>
      </c>
      <c r="G1079" s="104">
        <f t="shared" si="142"/>
        <v>650.64</v>
      </c>
      <c r="H1079" s="194">
        <f t="shared" si="143"/>
        <v>1339.8842340589761</v>
      </c>
      <c r="I1079" s="104">
        <f t="shared" si="144"/>
        <v>79.283090772720485</v>
      </c>
      <c r="J1079" s="96">
        <v>27</v>
      </c>
      <c r="K1079" s="98">
        <f t="shared" si="148"/>
        <v>5410.3218634677205</v>
      </c>
      <c r="L1079" s="213">
        <f t="shared" si="145"/>
        <v>7.2192999999999996</v>
      </c>
      <c r="M1079" s="214">
        <f t="shared" si="146"/>
        <v>2.1240000000000001</v>
      </c>
    </row>
    <row r="1080" spans="1:13" ht="15" customHeight="1" x14ac:dyDescent="0.2">
      <c r="A1080" s="192">
        <f t="shared" si="147"/>
        <v>1063</v>
      </c>
      <c r="B1080" s="225">
        <f t="shared" si="140"/>
        <v>147.16217232217491</v>
      </c>
      <c r="C1080" s="193">
        <v>500</v>
      </c>
      <c r="D1080" s="212">
        <v>40620</v>
      </c>
      <c r="E1080" s="104">
        <v>27110</v>
      </c>
      <c r="F1080" s="96">
        <f t="shared" si="141"/>
        <v>3312.2642341326105</v>
      </c>
      <c r="G1080" s="104">
        <f t="shared" si="142"/>
        <v>650.64</v>
      </c>
      <c r="H1080" s="194">
        <f t="shared" si="143"/>
        <v>1339.4616311368222</v>
      </c>
      <c r="I1080" s="104">
        <f t="shared" si="144"/>
        <v>79.258084682652211</v>
      </c>
      <c r="J1080" s="96">
        <v>27</v>
      </c>
      <c r="K1080" s="98">
        <f t="shared" si="148"/>
        <v>5408.6239499520843</v>
      </c>
      <c r="L1080" s="213">
        <f t="shared" si="145"/>
        <v>7.2233000000000001</v>
      </c>
      <c r="M1080" s="214">
        <f t="shared" si="146"/>
        <v>2.1259999999999999</v>
      </c>
    </row>
    <row r="1081" spans="1:13" ht="15" customHeight="1" x14ac:dyDescent="0.2">
      <c r="A1081" s="192">
        <f t="shared" si="147"/>
        <v>1064</v>
      </c>
      <c r="B1081" s="225">
        <f t="shared" si="140"/>
        <v>147.2176495241938</v>
      </c>
      <c r="C1081" s="193">
        <v>500</v>
      </c>
      <c r="D1081" s="212">
        <v>40620</v>
      </c>
      <c r="E1081" s="104">
        <v>27110</v>
      </c>
      <c r="F1081" s="96">
        <f t="shared" si="141"/>
        <v>3311.0160471614781</v>
      </c>
      <c r="G1081" s="104">
        <f t="shared" si="142"/>
        <v>650.64</v>
      </c>
      <c r="H1081" s="194">
        <f t="shared" si="143"/>
        <v>1339.0397439405795</v>
      </c>
      <c r="I1081" s="104">
        <f t="shared" si="144"/>
        <v>79.233120943229565</v>
      </c>
      <c r="J1081" s="96">
        <v>27</v>
      </c>
      <c r="K1081" s="98">
        <f t="shared" si="148"/>
        <v>5406.9289120452868</v>
      </c>
      <c r="L1081" s="213">
        <f t="shared" si="145"/>
        <v>7.2274000000000003</v>
      </c>
      <c r="M1081" s="214">
        <f t="shared" si="146"/>
        <v>2.1280000000000001</v>
      </c>
    </row>
    <row r="1082" spans="1:13" ht="15" customHeight="1" x14ac:dyDescent="0.2">
      <c r="A1082" s="192">
        <f t="shared" si="147"/>
        <v>1065</v>
      </c>
      <c r="B1082" s="225">
        <f t="shared" si="140"/>
        <v>147.27307461046797</v>
      </c>
      <c r="C1082" s="193">
        <v>500</v>
      </c>
      <c r="D1082" s="212">
        <v>40620</v>
      </c>
      <c r="E1082" s="104">
        <v>27110</v>
      </c>
      <c r="F1082" s="96">
        <f t="shared" si="141"/>
        <v>3309.7699717973655</v>
      </c>
      <c r="G1082" s="104">
        <f t="shared" si="142"/>
        <v>650.64</v>
      </c>
      <c r="H1082" s="194">
        <f t="shared" si="143"/>
        <v>1338.6185704675095</v>
      </c>
      <c r="I1082" s="104">
        <f t="shared" si="144"/>
        <v>79.208199435947307</v>
      </c>
      <c r="J1082" s="96">
        <v>27</v>
      </c>
      <c r="K1082" s="98">
        <f t="shared" si="148"/>
        <v>5405.2367417008218</v>
      </c>
      <c r="L1082" s="213">
        <f t="shared" si="145"/>
        <v>7.2314999999999996</v>
      </c>
      <c r="M1082" s="214">
        <f t="shared" si="146"/>
        <v>2.13</v>
      </c>
    </row>
    <row r="1083" spans="1:13" ht="15" customHeight="1" x14ac:dyDescent="0.2">
      <c r="A1083" s="192">
        <f t="shared" si="147"/>
        <v>1066</v>
      </c>
      <c r="B1083" s="225">
        <f t="shared" ref="B1083:B1146" si="149">59*LN(A1083)-264</f>
        <v>147.32844767882159</v>
      </c>
      <c r="C1083" s="193">
        <v>500</v>
      </c>
      <c r="D1083" s="212">
        <v>40620</v>
      </c>
      <c r="E1083" s="104">
        <v>27110</v>
      </c>
      <c r="F1083" s="96">
        <f t="shared" si="141"/>
        <v>3308.5260021379381</v>
      </c>
      <c r="G1083" s="104">
        <f t="shared" si="142"/>
        <v>650.64</v>
      </c>
      <c r="H1083" s="194">
        <f t="shared" si="143"/>
        <v>1338.1981087226229</v>
      </c>
      <c r="I1083" s="104">
        <f t="shared" si="144"/>
        <v>79.183320042758766</v>
      </c>
      <c r="J1083" s="96">
        <v>27</v>
      </c>
      <c r="K1083" s="98">
        <f t="shared" si="148"/>
        <v>5403.5474309033198</v>
      </c>
      <c r="L1083" s="213">
        <f t="shared" si="145"/>
        <v>7.2355</v>
      </c>
      <c r="M1083" s="214">
        <f t="shared" si="146"/>
        <v>2.1320000000000001</v>
      </c>
    </row>
    <row r="1084" spans="1:13" ht="15" customHeight="1" x14ac:dyDescent="0.2">
      <c r="A1084" s="192">
        <f t="shared" si="147"/>
        <v>1067</v>
      </c>
      <c r="B1084" s="225">
        <f t="shared" si="149"/>
        <v>147.38376882680348</v>
      </c>
      <c r="C1084" s="193">
        <v>500</v>
      </c>
      <c r="D1084" s="212">
        <v>40620</v>
      </c>
      <c r="E1084" s="104">
        <v>27110</v>
      </c>
      <c r="F1084" s="96">
        <f t="shared" si="141"/>
        <v>3307.2841323036741</v>
      </c>
      <c r="G1084" s="104">
        <f t="shared" si="142"/>
        <v>650.64</v>
      </c>
      <c r="H1084" s="194">
        <f t="shared" si="143"/>
        <v>1337.7783567186416</v>
      </c>
      <c r="I1084" s="104">
        <f t="shared" si="144"/>
        <v>79.15848264607348</v>
      </c>
      <c r="J1084" s="96">
        <v>27</v>
      </c>
      <c r="K1084" s="98">
        <f t="shared" si="148"/>
        <v>5401.8609716683895</v>
      </c>
      <c r="L1084" s="213">
        <f t="shared" si="145"/>
        <v>7.2396000000000003</v>
      </c>
      <c r="M1084" s="214">
        <f t="shared" si="146"/>
        <v>2.1339999999999999</v>
      </c>
    </row>
    <row r="1085" spans="1:13" ht="15" customHeight="1" x14ac:dyDescent="0.2">
      <c r="A1085" s="192">
        <f t="shared" si="147"/>
        <v>1068</v>
      </c>
      <c r="B1085" s="225">
        <f t="shared" si="149"/>
        <v>147.43903815168829</v>
      </c>
      <c r="C1085" s="193">
        <v>500</v>
      </c>
      <c r="D1085" s="212">
        <v>40620</v>
      </c>
      <c r="E1085" s="104">
        <v>27110</v>
      </c>
      <c r="F1085" s="96">
        <f t="shared" si="141"/>
        <v>3306.0443564377551</v>
      </c>
      <c r="G1085" s="104">
        <f t="shared" si="142"/>
        <v>650.64</v>
      </c>
      <c r="H1085" s="194">
        <f t="shared" si="143"/>
        <v>1337.3593124759611</v>
      </c>
      <c r="I1085" s="104">
        <f t="shared" si="144"/>
        <v>79.133687128755099</v>
      </c>
      <c r="J1085" s="96">
        <v>27</v>
      </c>
      <c r="K1085" s="98">
        <f t="shared" si="148"/>
        <v>5400.1773560424708</v>
      </c>
      <c r="L1085" s="213">
        <f t="shared" si="145"/>
        <v>7.2436999999999996</v>
      </c>
      <c r="M1085" s="214">
        <f t="shared" si="146"/>
        <v>2.1360000000000001</v>
      </c>
    </row>
    <row r="1086" spans="1:13" ht="15" customHeight="1" x14ac:dyDescent="0.2">
      <c r="A1086" s="192">
        <f t="shared" si="147"/>
        <v>1069</v>
      </c>
      <c r="B1086" s="225">
        <f t="shared" si="149"/>
        <v>147.49425575047769</v>
      </c>
      <c r="C1086" s="193">
        <v>500</v>
      </c>
      <c r="D1086" s="212">
        <v>40620</v>
      </c>
      <c r="E1086" s="104">
        <v>27110</v>
      </c>
      <c r="F1086" s="96">
        <f t="shared" si="141"/>
        <v>3304.8066687059527</v>
      </c>
      <c r="G1086" s="104">
        <f t="shared" si="142"/>
        <v>650.64</v>
      </c>
      <c r="H1086" s="194">
        <f t="shared" si="143"/>
        <v>1336.9409740226117</v>
      </c>
      <c r="I1086" s="104">
        <f t="shared" si="144"/>
        <v>79.108933374119047</v>
      </c>
      <c r="J1086" s="96">
        <v>27</v>
      </c>
      <c r="K1086" s="98">
        <f t="shared" si="148"/>
        <v>5398.4965761026833</v>
      </c>
      <c r="L1086" s="213">
        <f t="shared" si="145"/>
        <v>7.2477</v>
      </c>
      <c r="M1086" s="214">
        <f t="shared" si="146"/>
        <v>2.1379999999999999</v>
      </c>
    </row>
    <row r="1087" spans="1:13" ht="15" customHeight="1" x14ac:dyDescent="0.2">
      <c r="A1087" s="195">
        <f t="shared" si="147"/>
        <v>1070</v>
      </c>
      <c r="B1087" s="225">
        <f t="shared" si="149"/>
        <v>147.54942171990115</v>
      </c>
      <c r="C1087" s="193">
        <v>500</v>
      </c>
      <c r="D1087" s="212">
        <v>40620</v>
      </c>
      <c r="E1087" s="104">
        <v>27110</v>
      </c>
      <c r="F1087" s="96">
        <f t="shared" si="141"/>
        <v>3303.5710632965165</v>
      </c>
      <c r="G1087" s="104">
        <f t="shared" si="142"/>
        <v>650.64</v>
      </c>
      <c r="H1087" s="194">
        <f t="shared" si="143"/>
        <v>1336.5233393942224</v>
      </c>
      <c r="I1087" s="104">
        <f t="shared" si="144"/>
        <v>79.084221265930324</v>
      </c>
      <c r="J1087" s="96">
        <v>27</v>
      </c>
      <c r="K1087" s="98">
        <f t="shared" si="148"/>
        <v>5396.8186239566685</v>
      </c>
      <c r="L1087" s="213">
        <f t="shared" si="145"/>
        <v>7.2518000000000002</v>
      </c>
      <c r="M1087" s="214">
        <f t="shared" si="146"/>
        <v>2.14</v>
      </c>
    </row>
    <row r="1088" spans="1:13" ht="15" customHeight="1" x14ac:dyDescent="0.2">
      <c r="A1088" s="192">
        <f t="shared" si="147"/>
        <v>1071</v>
      </c>
      <c r="B1088" s="225">
        <f t="shared" si="149"/>
        <v>147.60453615641717</v>
      </c>
      <c r="C1088" s="193">
        <v>500</v>
      </c>
      <c r="D1088" s="212">
        <v>40620</v>
      </c>
      <c r="E1088" s="104">
        <v>27110</v>
      </c>
      <c r="F1088" s="96">
        <f t="shared" si="141"/>
        <v>3302.3375344200645</v>
      </c>
      <c r="G1088" s="104">
        <f t="shared" si="142"/>
        <v>650.64</v>
      </c>
      <c r="H1088" s="194">
        <f t="shared" si="143"/>
        <v>1336.1064066339816</v>
      </c>
      <c r="I1088" s="104">
        <f t="shared" si="144"/>
        <v>79.059550688401288</v>
      </c>
      <c r="J1088" s="96">
        <v>27</v>
      </c>
      <c r="K1088" s="98">
        <f t="shared" si="148"/>
        <v>5395.1434917424467</v>
      </c>
      <c r="L1088" s="213">
        <f t="shared" si="145"/>
        <v>7.2558999999999996</v>
      </c>
      <c r="M1088" s="214">
        <f t="shared" si="146"/>
        <v>2.1419999999999999</v>
      </c>
    </row>
    <row r="1089" spans="1:13" ht="15" customHeight="1" x14ac:dyDescent="0.2">
      <c r="A1089" s="192">
        <f t="shared" si="147"/>
        <v>1072</v>
      </c>
      <c r="B1089" s="225">
        <f t="shared" si="149"/>
        <v>147.65959915621409</v>
      </c>
      <c r="C1089" s="193">
        <v>500</v>
      </c>
      <c r="D1089" s="212">
        <v>40620</v>
      </c>
      <c r="E1089" s="104">
        <v>27110</v>
      </c>
      <c r="F1089" s="96">
        <f t="shared" si="141"/>
        <v>3301.1060763094765</v>
      </c>
      <c r="G1089" s="104">
        <f t="shared" si="142"/>
        <v>650.64</v>
      </c>
      <c r="H1089" s="194">
        <f t="shared" si="143"/>
        <v>1335.690173792603</v>
      </c>
      <c r="I1089" s="104">
        <f t="shared" si="144"/>
        <v>79.034921526189535</v>
      </c>
      <c r="J1089" s="96">
        <v>27</v>
      </c>
      <c r="K1089" s="98">
        <f t="shared" si="148"/>
        <v>5393.4711716282691</v>
      </c>
      <c r="L1089" s="213">
        <f t="shared" si="145"/>
        <v>7.2599</v>
      </c>
      <c r="M1089" s="214">
        <f t="shared" si="146"/>
        <v>2.1440000000000001</v>
      </c>
    </row>
    <row r="1090" spans="1:13" ht="15" customHeight="1" x14ac:dyDescent="0.2">
      <c r="A1090" s="192">
        <f t="shared" si="147"/>
        <v>1073</v>
      </c>
      <c r="B1090" s="225">
        <f t="shared" si="149"/>
        <v>147.71461081521119</v>
      </c>
      <c r="C1090" s="193">
        <v>500</v>
      </c>
      <c r="D1090" s="212">
        <v>40620</v>
      </c>
      <c r="E1090" s="104">
        <v>27110</v>
      </c>
      <c r="F1090" s="96">
        <f t="shared" si="141"/>
        <v>3299.8766832197821</v>
      </c>
      <c r="G1090" s="104">
        <f t="shared" si="142"/>
        <v>650.64</v>
      </c>
      <c r="H1090" s="194">
        <f t="shared" si="143"/>
        <v>1335.2746389282861</v>
      </c>
      <c r="I1090" s="104">
        <f t="shared" si="144"/>
        <v>79.010333664395645</v>
      </c>
      <c r="J1090" s="96">
        <v>27</v>
      </c>
      <c r="K1090" s="98">
        <f t="shared" si="148"/>
        <v>5391.8016558124646</v>
      </c>
      <c r="L1090" s="213">
        <f t="shared" si="145"/>
        <v>7.2640000000000002</v>
      </c>
      <c r="M1090" s="214">
        <f t="shared" si="146"/>
        <v>2.1459999999999999</v>
      </c>
    </row>
    <row r="1091" spans="1:13" ht="15" customHeight="1" x14ac:dyDescent="0.2">
      <c r="A1091" s="192">
        <f t="shared" si="147"/>
        <v>1074</v>
      </c>
      <c r="B1091" s="225">
        <f t="shared" si="149"/>
        <v>147.76957122905981</v>
      </c>
      <c r="C1091" s="193">
        <v>500</v>
      </c>
      <c r="D1091" s="212">
        <v>40620</v>
      </c>
      <c r="E1091" s="104">
        <v>27110</v>
      </c>
      <c r="F1091" s="96">
        <f t="shared" si="141"/>
        <v>3298.6493494280498</v>
      </c>
      <c r="G1091" s="104">
        <f t="shared" si="142"/>
        <v>650.64</v>
      </c>
      <c r="H1091" s="194">
        <f t="shared" si="143"/>
        <v>1334.8598001066807</v>
      </c>
      <c r="I1091" s="104">
        <f t="shared" si="144"/>
        <v>78.985786988561003</v>
      </c>
      <c r="J1091" s="96">
        <v>27</v>
      </c>
      <c r="K1091" s="98">
        <f t="shared" si="148"/>
        <v>5390.1349365232918</v>
      </c>
      <c r="L1091" s="213">
        <f t="shared" si="145"/>
        <v>7.2680999999999996</v>
      </c>
      <c r="M1091" s="214">
        <f t="shared" si="146"/>
        <v>2.1480000000000001</v>
      </c>
    </row>
    <row r="1092" spans="1:13" ht="15" customHeight="1" x14ac:dyDescent="0.2">
      <c r="A1092" s="192">
        <f t="shared" si="147"/>
        <v>1075</v>
      </c>
      <c r="B1092" s="225">
        <f t="shared" si="149"/>
        <v>147.82448049314399</v>
      </c>
      <c r="C1092" s="193">
        <v>500</v>
      </c>
      <c r="D1092" s="212">
        <v>40620</v>
      </c>
      <c r="E1092" s="104">
        <v>27110</v>
      </c>
      <c r="F1092" s="96">
        <f t="shared" si="141"/>
        <v>3297.4240692332901</v>
      </c>
      <c r="G1092" s="104">
        <f t="shared" si="142"/>
        <v>650.64</v>
      </c>
      <c r="H1092" s="194">
        <f t="shared" si="143"/>
        <v>1334.4456554008518</v>
      </c>
      <c r="I1092" s="104">
        <f t="shared" si="144"/>
        <v>78.961281384665796</v>
      </c>
      <c r="J1092" s="96">
        <v>27</v>
      </c>
      <c r="K1092" s="98">
        <f t="shared" si="148"/>
        <v>5388.4710060188081</v>
      </c>
      <c r="L1092" s="213">
        <f t="shared" si="145"/>
        <v>7.2721</v>
      </c>
      <c r="M1092" s="214">
        <f t="shared" si="146"/>
        <v>2.15</v>
      </c>
    </row>
    <row r="1093" spans="1:13" ht="15" customHeight="1" x14ac:dyDescent="0.2">
      <c r="A1093" s="192">
        <f t="shared" si="147"/>
        <v>1076</v>
      </c>
      <c r="B1093" s="225">
        <f t="shared" si="149"/>
        <v>147.87933870258206</v>
      </c>
      <c r="C1093" s="193">
        <v>500</v>
      </c>
      <c r="D1093" s="212">
        <v>40620</v>
      </c>
      <c r="E1093" s="104">
        <v>27110</v>
      </c>
      <c r="F1093" s="96">
        <f t="shared" si="141"/>
        <v>3296.2008369563328</v>
      </c>
      <c r="G1093" s="104">
        <f t="shared" si="142"/>
        <v>650.64</v>
      </c>
      <c r="H1093" s="194">
        <f t="shared" si="143"/>
        <v>1334.0322028912403</v>
      </c>
      <c r="I1093" s="104">
        <f t="shared" si="144"/>
        <v>78.936816739126655</v>
      </c>
      <c r="J1093" s="96">
        <v>27</v>
      </c>
      <c r="K1093" s="98">
        <f t="shared" si="148"/>
        <v>5386.8098565866994</v>
      </c>
      <c r="L1093" s="213">
        <f t="shared" si="145"/>
        <v>7.2762000000000002</v>
      </c>
      <c r="M1093" s="214">
        <f t="shared" si="146"/>
        <v>2.1520000000000001</v>
      </c>
    </row>
    <row r="1094" spans="1:13" ht="15" customHeight="1" x14ac:dyDescent="0.2">
      <c r="A1094" s="192">
        <f t="shared" si="147"/>
        <v>1077</v>
      </c>
      <c r="B1094" s="225">
        <f t="shared" si="149"/>
        <v>147.93414595222691</v>
      </c>
      <c r="C1094" s="193">
        <v>500</v>
      </c>
      <c r="D1094" s="212">
        <v>40620</v>
      </c>
      <c r="E1094" s="104">
        <v>27110</v>
      </c>
      <c r="F1094" s="96">
        <f t="shared" si="141"/>
        <v>3294.9796469397356</v>
      </c>
      <c r="G1094" s="104">
        <f t="shared" si="142"/>
        <v>650.64</v>
      </c>
      <c r="H1094" s="194">
        <f t="shared" si="143"/>
        <v>1333.6194406656305</v>
      </c>
      <c r="I1094" s="104">
        <f t="shared" si="144"/>
        <v>78.91239293879471</v>
      </c>
      <c r="J1094" s="96">
        <v>27</v>
      </c>
      <c r="K1094" s="98">
        <f t="shared" si="148"/>
        <v>5385.1514805441602</v>
      </c>
      <c r="L1094" s="213">
        <f t="shared" si="145"/>
        <v>7.2803000000000004</v>
      </c>
      <c r="M1094" s="214">
        <f t="shared" si="146"/>
        <v>2.1539999999999999</v>
      </c>
    </row>
    <row r="1095" spans="1:13" ht="15" customHeight="1" x14ac:dyDescent="0.2">
      <c r="A1095" s="192">
        <f t="shared" si="147"/>
        <v>1078</v>
      </c>
      <c r="B1095" s="225">
        <f t="shared" si="149"/>
        <v>147.98890233666759</v>
      </c>
      <c r="C1095" s="193">
        <v>500</v>
      </c>
      <c r="D1095" s="212">
        <v>40620</v>
      </c>
      <c r="E1095" s="104">
        <v>27110</v>
      </c>
      <c r="F1095" s="96">
        <f t="shared" si="141"/>
        <v>3293.7604935476688</v>
      </c>
      <c r="G1095" s="104">
        <f t="shared" si="142"/>
        <v>650.64</v>
      </c>
      <c r="H1095" s="194">
        <f t="shared" si="143"/>
        <v>1333.2073668191119</v>
      </c>
      <c r="I1095" s="104">
        <f t="shared" si="144"/>
        <v>78.888009870953383</v>
      </c>
      <c r="J1095" s="96">
        <v>27</v>
      </c>
      <c r="K1095" s="98">
        <f t="shared" si="148"/>
        <v>5383.4958702377344</v>
      </c>
      <c r="L1095" s="213">
        <f t="shared" si="145"/>
        <v>7.2843</v>
      </c>
      <c r="M1095" s="214">
        <f t="shared" si="146"/>
        <v>2.1560000000000001</v>
      </c>
    </row>
    <row r="1096" spans="1:13" ht="15" customHeight="1" x14ac:dyDescent="0.2">
      <c r="A1096" s="192">
        <f t="shared" si="147"/>
        <v>1079</v>
      </c>
      <c r="B1096" s="225">
        <f t="shared" si="149"/>
        <v>148.04360795022995</v>
      </c>
      <c r="C1096" s="193">
        <v>500</v>
      </c>
      <c r="D1096" s="212">
        <v>40620</v>
      </c>
      <c r="E1096" s="104">
        <v>27110</v>
      </c>
      <c r="F1096" s="96">
        <f t="shared" si="141"/>
        <v>3292.543371165812</v>
      </c>
      <c r="G1096" s="104">
        <f t="shared" si="142"/>
        <v>650.64</v>
      </c>
      <c r="H1096" s="194">
        <f t="shared" si="143"/>
        <v>1332.7959794540443</v>
      </c>
      <c r="I1096" s="104">
        <f t="shared" si="144"/>
        <v>78.863667423316244</v>
      </c>
      <c r="J1096" s="96">
        <v>27</v>
      </c>
      <c r="K1096" s="98">
        <f t="shared" si="148"/>
        <v>5381.8430180431733</v>
      </c>
      <c r="L1096" s="213">
        <f t="shared" si="145"/>
        <v>7.2884000000000002</v>
      </c>
      <c r="M1096" s="214">
        <f t="shared" si="146"/>
        <v>2.1579999999999999</v>
      </c>
    </row>
    <row r="1097" spans="1:13" ht="15" customHeight="1" x14ac:dyDescent="0.2">
      <c r="A1097" s="195">
        <f t="shared" si="147"/>
        <v>1080</v>
      </c>
      <c r="B1097" s="225">
        <f t="shared" si="149"/>
        <v>148.09826288697769</v>
      </c>
      <c r="C1097" s="193">
        <v>500</v>
      </c>
      <c r="D1097" s="212">
        <v>40620</v>
      </c>
      <c r="E1097" s="104">
        <v>27110</v>
      </c>
      <c r="F1097" s="96">
        <f t="shared" si="141"/>
        <v>3291.3282742012552</v>
      </c>
      <c r="G1097" s="104">
        <f t="shared" si="142"/>
        <v>650.64</v>
      </c>
      <c r="H1097" s="194">
        <f t="shared" si="143"/>
        <v>1332.3852766800242</v>
      </c>
      <c r="I1097" s="104">
        <f t="shared" si="144"/>
        <v>78.839365484025109</v>
      </c>
      <c r="J1097" s="96">
        <v>27</v>
      </c>
      <c r="K1097" s="98">
        <f t="shared" si="148"/>
        <v>5380.192916365304</v>
      </c>
      <c r="L1097" s="213">
        <f t="shared" si="145"/>
        <v>7.2925000000000004</v>
      </c>
      <c r="M1097" s="214">
        <f t="shared" si="146"/>
        <v>2.16</v>
      </c>
    </row>
    <row r="1098" spans="1:13" ht="15" customHeight="1" x14ac:dyDescent="0.2">
      <c r="A1098" s="192">
        <f t="shared" si="147"/>
        <v>1081</v>
      </c>
      <c r="B1098" s="225">
        <f t="shared" si="149"/>
        <v>148.15286724071331</v>
      </c>
      <c r="C1098" s="193">
        <v>500</v>
      </c>
      <c r="D1098" s="212">
        <v>40620</v>
      </c>
      <c r="E1098" s="104">
        <v>27110</v>
      </c>
      <c r="F1098" s="96">
        <f t="shared" si="141"/>
        <v>3290.1151970823857</v>
      </c>
      <c r="G1098" s="104">
        <f t="shared" si="142"/>
        <v>650.64</v>
      </c>
      <c r="H1098" s="194">
        <f t="shared" si="143"/>
        <v>1331.9752566138461</v>
      </c>
      <c r="I1098" s="104">
        <f t="shared" si="144"/>
        <v>78.81510394164772</v>
      </c>
      <c r="J1098" s="96">
        <v>27</v>
      </c>
      <c r="K1098" s="98">
        <f t="shared" si="148"/>
        <v>5378.5455576378799</v>
      </c>
      <c r="L1098" s="213">
        <f t="shared" si="145"/>
        <v>7.2965</v>
      </c>
      <c r="M1098" s="214">
        <f t="shared" si="146"/>
        <v>2.1619999999999999</v>
      </c>
    </row>
    <row r="1099" spans="1:13" ht="15" customHeight="1" x14ac:dyDescent="0.2">
      <c r="A1099" s="192">
        <f t="shared" si="147"/>
        <v>1082</v>
      </c>
      <c r="B1099" s="225">
        <f t="shared" si="149"/>
        <v>148.20742110497918</v>
      </c>
      <c r="C1099" s="193">
        <v>500</v>
      </c>
      <c r="D1099" s="212">
        <v>40620</v>
      </c>
      <c r="E1099" s="104">
        <v>27110</v>
      </c>
      <c r="F1099" s="96">
        <f t="shared" si="141"/>
        <v>3288.9041342587934</v>
      </c>
      <c r="G1099" s="104">
        <f t="shared" si="142"/>
        <v>650.64</v>
      </c>
      <c r="H1099" s="194">
        <f t="shared" si="143"/>
        <v>1331.565917379472</v>
      </c>
      <c r="I1099" s="104">
        <f t="shared" si="144"/>
        <v>78.790882685175873</v>
      </c>
      <c r="J1099" s="96">
        <v>27</v>
      </c>
      <c r="K1099" s="98">
        <f t="shared" si="148"/>
        <v>5376.9009343234411</v>
      </c>
      <c r="L1099" s="213">
        <f t="shared" si="145"/>
        <v>7.3006000000000002</v>
      </c>
      <c r="M1099" s="214">
        <f t="shared" si="146"/>
        <v>2.1640000000000001</v>
      </c>
    </row>
    <row r="1100" spans="1:13" ht="15" customHeight="1" x14ac:dyDescent="0.2">
      <c r="A1100" s="192">
        <f t="shared" si="147"/>
        <v>1083</v>
      </c>
      <c r="B1100" s="225">
        <f t="shared" si="149"/>
        <v>148.26192457305842</v>
      </c>
      <c r="C1100" s="193">
        <v>500</v>
      </c>
      <c r="D1100" s="212">
        <v>40620</v>
      </c>
      <c r="E1100" s="104">
        <v>27110</v>
      </c>
      <c r="F1100" s="96">
        <f t="shared" si="141"/>
        <v>3287.6950802011625</v>
      </c>
      <c r="G1100" s="104">
        <f t="shared" si="142"/>
        <v>650.64</v>
      </c>
      <c r="H1100" s="194">
        <f t="shared" si="143"/>
        <v>1331.1572571079928</v>
      </c>
      <c r="I1100" s="104">
        <f t="shared" si="144"/>
        <v>78.766701604023254</v>
      </c>
      <c r="J1100" s="96">
        <v>27</v>
      </c>
      <c r="K1100" s="98">
        <f t="shared" si="148"/>
        <v>5375.2590389131783</v>
      </c>
      <c r="L1100" s="213">
        <f t="shared" si="145"/>
        <v>7.3045999999999998</v>
      </c>
      <c r="M1100" s="214">
        <f t="shared" si="146"/>
        <v>2.1659999999999999</v>
      </c>
    </row>
    <row r="1101" spans="1:13" ht="15" customHeight="1" x14ac:dyDescent="0.2">
      <c r="A1101" s="192">
        <f t="shared" si="147"/>
        <v>1084</v>
      </c>
      <c r="B1101" s="225">
        <f t="shared" si="149"/>
        <v>148.31637773797593</v>
      </c>
      <c r="C1101" s="193">
        <v>500</v>
      </c>
      <c r="D1101" s="212">
        <v>40620</v>
      </c>
      <c r="E1101" s="104">
        <v>27110</v>
      </c>
      <c r="F1101" s="96">
        <f t="shared" si="141"/>
        <v>3286.4880294011696</v>
      </c>
      <c r="G1101" s="104">
        <f t="shared" si="142"/>
        <v>650.64</v>
      </c>
      <c r="H1101" s="194">
        <f t="shared" si="143"/>
        <v>1330.749273937595</v>
      </c>
      <c r="I1101" s="104">
        <f t="shared" si="144"/>
        <v>78.742560588023395</v>
      </c>
      <c r="J1101" s="96">
        <v>27</v>
      </c>
      <c r="K1101" s="98">
        <f t="shared" si="148"/>
        <v>5373.6198639267877</v>
      </c>
      <c r="L1101" s="213">
        <f t="shared" si="145"/>
        <v>7.3087</v>
      </c>
      <c r="M1101" s="214">
        <f t="shared" si="146"/>
        <v>2.1680000000000001</v>
      </c>
    </row>
    <row r="1102" spans="1:13" ht="15" customHeight="1" x14ac:dyDescent="0.2">
      <c r="A1102" s="192">
        <f t="shared" si="147"/>
        <v>1085</v>
      </c>
      <c r="B1102" s="225">
        <f t="shared" si="149"/>
        <v>148.37078069249907</v>
      </c>
      <c r="C1102" s="193">
        <v>500</v>
      </c>
      <c r="D1102" s="212">
        <v>40620</v>
      </c>
      <c r="E1102" s="104">
        <v>27110</v>
      </c>
      <c r="F1102" s="96">
        <f t="shared" si="141"/>
        <v>3285.2829763713894</v>
      </c>
      <c r="G1102" s="104">
        <f t="shared" si="142"/>
        <v>650.64</v>
      </c>
      <c r="H1102" s="194">
        <f t="shared" si="143"/>
        <v>1330.3419660135294</v>
      </c>
      <c r="I1102" s="104">
        <f t="shared" si="144"/>
        <v>78.718459527427783</v>
      </c>
      <c r="J1102" s="96">
        <v>27</v>
      </c>
      <c r="K1102" s="98">
        <f t="shared" si="148"/>
        <v>5371.9834019123464</v>
      </c>
      <c r="L1102" s="213">
        <f t="shared" si="145"/>
        <v>7.3128000000000002</v>
      </c>
      <c r="M1102" s="214">
        <f t="shared" si="146"/>
        <v>2.17</v>
      </c>
    </row>
    <row r="1103" spans="1:13" ht="15" customHeight="1" x14ac:dyDescent="0.2">
      <c r="A1103" s="192">
        <f t="shared" si="147"/>
        <v>1086</v>
      </c>
      <c r="B1103" s="225">
        <f t="shared" si="149"/>
        <v>148.42513352913898</v>
      </c>
      <c r="C1103" s="193">
        <v>500</v>
      </c>
      <c r="D1103" s="212">
        <v>40620</v>
      </c>
      <c r="E1103" s="104">
        <v>27110</v>
      </c>
      <c r="F1103" s="96">
        <f t="shared" si="141"/>
        <v>3284.0799156451849</v>
      </c>
      <c r="G1103" s="104">
        <f t="shared" si="142"/>
        <v>650.64</v>
      </c>
      <c r="H1103" s="194">
        <f t="shared" si="143"/>
        <v>1329.9353314880723</v>
      </c>
      <c r="I1103" s="104">
        <f t="shared" si="144"/>
        <v>78.694398312903701</v>
      </c>
      <c r="J1103" s="96">
        <v>27</v>
      </c>
      <c r="K1103" s="98">
        <f t="shared" si="148"/>
        <v>5370.349645446161</v>
      </c>
      <c r="L1103" s="213">
        <f t="shared" si="145"/>
        <v>7.3167999999999997</v>
      </c>
      <c r="M1103" s="214">
        <f t="shared" si="146"/>
        <v>2.1720000000000002</v>
      </c>
    </row>
    <row r="1104" spans="1:13" ht="15" customHeight="1" x14ac:dyDescent="0.2">
      <c r="A1104" s="192">
        <f t="shared" si="147"/>
        <v>1087</v>
      </c>
      <c r="B1104" s="225">
        <f t="shared" si="149"/>
        <v>148.47943634015138</v>
      </c>
      <c r="C1104" s="193">
        <v>500</v>
      </c>
      <c r="D1104" s="212">
        <v>40620</v>
      </c>
      <c r="E1104" s="104">
        <v>27110</v>
      </c>
      <c r="F1104" s="96">
        <f t="shared" si="141"/>
        <v>3282.8788417766095</v>
      </c>
      <c r="G1104" s="104">
        <f t="shared" si="142"/>
        <v>650.64</v>
      </c>
      <c r="H1104" s="194">
        <f t="shared" si="143"/>
        <v>1329.5293685204938</v>
      </c>
      <c r="I1104" s="104">
        <f t="shared" si="144"/>
        <v>78.670376835532196</v>
      </c>
      <c r="J1104" s="96">
        <v>27</v>
      </c>
      <c r="K1104" s="98">
        <f t="shared" si="148"/>
        <v>5368.7185871326355</v>
      </c>
      <c r="L1104" s="213">
        <f t="shared" si="145"/>
        <v>7.3209</v>
      </c>
      <c r="M1104" s="214">
        <f t="shared" si="146"/>
        <v>2.1739999999999999</v>
      </c>
    </row>
    <row r="1105" spans="1:13" ht="15" customHeight="1" x14ac:dyDescent="0.2">
      <c r="A1105" s="192">
        <f t="shared" si="147"/>
        <v>1088</v>
      </c>
      <c r="B1105" s="225">
        <f t="shared" si="149"/>
        <v>148.53368921753736</v>
      </c>
      <c r="C1105" s="193">
        <v>500</v>
      </c>
      <c r="D1105" s="212">
        <v>40620</v>
      </c>
      <c r="E1105" s="104">
        <v>27110</v>
      </c>
      <c r="F1105" s="96">
        <f t="shared" si="141"/>
        <v>3281.6797493403137</v>
      </c>
      <c r="G1105" s="104">
        <f t="shared" si="142"/>
        <v>650.64</v>
      </c>
      <c r="H1105" s="194">
        <f t="shared" si="143"/>
        <v>1329.1240752770259</v>
      </c>
      <c r="I1105" s="104">
        <f t="shared" si="144"/>
        <v>78.646394986806271</v>
      </c>
      <c r="J1105" s="96">
        <v>27</v>
      </c>
      <c r="K1105" s="98">
        <f t="shared" si="148"/>
        <v>5367.0902196041461</v>
      </c>
      <c r="L1105" s="213">
        <f t="shared" si="145"/>
        <v>7.3249000000000004</v>
      </c>
      <c r="M1105" s="214">
        <f t="shared" si="146"/>
        <v>2.1760000000000002</v>
      </c>
    </row>
    <row r="1106" spans="1:13" ht="15" customHeight="1" x14ac:dyDescent="0.2">
      <c r="A1106" s="192">
        <f t="shared" si="147"/>
        <v>1089</v>
      </c>
      <c r="B1106" s="225">
        <f t="shared" si="149"/>
        <v>148.58789225304469</v>
      </c>
      <c r="C1106" s="193">
        <v>500</v>
      </c>
      <c r="D1106" s="212">
        <v>40620</v>
      </c>
      <c r="E1106" s="104">
        <v>27110</v>
      </c>
      <c r="F1106" s="96">
        <f t="shared" si="141"/>
        <v>3280.4826329314324</v>
      </c>
      <c r="G1106" s="104">
        <f t="shared" si="142"/>
        <v>650.64</v>
      </c>
      <c r="H1106" s="194">
        <f t="shared" si="143"/>
        <v>1328.7194499308239</v>
      </c>
      <c r="I1106" s="104">
        <f t="shared" si="144"/>
        <v>78.622452658628646</v>
      </c>
      <c r="J1106" s="96">
        <v>27</v>
      </c>
      <c r="K1106" s="98">
        <f t="shared" si="148"/>
        <v>5365.464535520885</v>
      </c>
      <c r="L1106" s="213">
        <f t="shared" si="145"/>
        <v>7.3289999999999997</v>
      </c>
      <c r="M1106" s="214">
        <f t="shared" si="146"/>
        <v>2.1779999999999999</v>
      </c>
    </row>
    <row r="1107" spans="1:13" ht="15" customHeight="1" x14ac:dyDescent="0.2">
      <c r="A1107" s="195">
        <f t="shared" si="147"/>
        <v>1090</v>
      </c>
      <c r="B1107" s="225">
        <f t="shared" si="149"/>
        <v>148.64204553816819</v>
      </c>
      <c r="C1107" s="193">
        <v>500</v>
      </c>
      <c r="D1107" s="212">
        <v>40620</v>
      </c>
      <c r="E1107" s="104">
        <v>27110</v>
      </c>
      <c r="F1107" s="96">
        <f t="shared" ref="F1107:F1170" si="150">12*(1/B1107*D1107)</f>
        <v>3279.287487165504</v>
      </c>
      <c r="G1107" s="104">
        <f t="shared" ref="G1107:G1170" si="151">12*(1/C1107*E1107)</f>
        <v>650.64</v>
      </c>
      <c r="H1107" s="194">
        <f t="shared" ref="H1107:H1170" si="152">SUM(F1107:G1107)*33.8%</f>
        <v>1328.3154906619402</v>
      </c>
      <c r="I1107" s="104">
        <f t="shared" ref="I1107:I1170" si="153">SUM(F1107:G1107)*2%</f>
        <v>78.598549743310073</v>
      </c>
      <c r="J1107" s="96">
        <v>27</v>
      </c>
      <c r="K1107" s="98">
        <f t="shared" si="148"/>
        <v>5363.8415275707539</v>
      </c>
      <c r="L1107" s="213">
        <f t="shared" ref="L1107:L1170" si="154">ROUND(A1107/B1107,4)</f>
        <v>7.3331</v>
      </c>
      <c r="M1107" s="214">
        <f t="shared" ref="M1107:M1170" si="155">ROUND(A1107/C1107,4)</f>
        <v>2.1800000000000002</v>
      </c>
    </row>
    <row r="1108" spans="1:13" ht="15" customHeight="1" x14ac:dyDescent="0.2">
      <c r="A1108" s="192">
        <f t="shared" si="147"/>
        <v>1091</v>
      </c>
      <c r="B1108" s="225">
        <f t="shared" si="149"/>
        <v>148.69614916415117</v>
      </c>
      <c r="C1108" s="193">
        <v>500</v>
      </c>
      <c r="D1108" s="212">
        <v>40620</v>
      </c>
      <c r="E1108" s="104">
        <v>27110</v>
      </c>
      <c r="F1108" s="96">
        <f t="shared" si="150"/>
        <v>3278.0943066783593</v>
      </c>
      <c r="G1108" s="104">
        <f t="shared" si="151"/>
        <v>650.64</v>
      </c>
      <c r="H1108" s="194">
        <f t="shared" si="152"/>
        <v>1327.9121956572853</v>
      </c>
      <c r="I1108" s="104">
        <f t="shared" si="153"/>
        <v>78.574686133567184</v>
      </c>
      <c r="J1108" s="96">
        <v>27</v>
      </c>
      <c r="K1108" s="98">
        <f t="shared" si="148"/>
        <v>5362.2211884692124</v>
      </c>
      <c r="L1108" s="213">
        <f t="shared" si="154"/>
        <v>7.3371000000000004</v>
      </c>
      <c r="M1108" s="214">
        <f t="shared" si="155"/>
        <v>2.1819999999999999</v>
      </c>
    </row>
    <row r="1109" spans="1:13" ht="15" customHeight="1" x14ac:dyDescent="0.2">
      <c r="A1109" s="192">
        <f t="shared" si="147"/>
        <v>1092</v>
      </c>
      <c r="B1109" s="225">
        <f t="shared" si="149"/>
        <v>148.75020322198617</v>
      </c>
      <c r="C1109" s="193">
        <v>500</v>
      </c>
      <c r="D1109" s="212">
        <v>40620</v>
      </c>
      <c r="E1109" s="104">
        <v>27110</v>
      </c>
      <c r="F1109" s="96">
        <f t="shared" si="150"/>
        <v>3276.9030861260253</v>
      </c>
      <c r="G1109" s="104">
        <f t="shared" si="151"/>
        <v>650.64</v>
      </c>
      <c r="H1109" s="194">
        <f t="shared" si="152"/>
        <v>1327.5095631105964</v>
      </c>
      <c r="I1109" s="104">
        <f t="shared" si="153"/>
        <v>78.550861722520509</v>
      </c>
      <c r="J1109" s="96">
        <v>27</v>
      </c>
      <c r="K1109" s="98">
        <f t="shared" si="148"/>
        <v>5360.6035109591421</v>
      </c>
      <c r="L1109" s="213">
        <f t="shared" si="154"/>
        <v>7.3411999999999997</v>
      </c>
      <c r="M1109" s="214">
        <f t="shared" si="155"/>
        <v>2.1840000000000002</v>
      </c>
    </row>
    <row r="1110" spans="1:13" ht="15" customHeight="1" x14ac:dyDescent="0.2">
      <c r="A1110" s="192">
        <f t="shared" si="147"/>
        <v>1093</v>
      </c>
      <c r="B1110" s="225">
        <f t="shared" si="149"/>
        <v>148.80420780241582</v>
      </c>
      <c r="C1110" s="193">
        <v>500</v>
      </c>
      <c r="D1110" s="212">
        <v>40620</v>
      </c>
      <c r="E1110" s="104">
        <v>27110</v>
      </c>
      <c r="F1110" s="96">
        <f t="shared" si="150"/>
        <v>3275.7138201846365</v>
      </c>
      <c r="G1110" s="104">
        <f t="shared" si="151"/>
        <v>650.64</v>
      </c>
      <c r="H1110" s="194">
        <f t="shared" si="152"/>
        <v>1327.1075912224069</v>
      </c>
      <c r="I1110" s="104">
        <f t="shared" si="153"/>
        <v>78.527076403692732</v>
      </c>
      <c r="J1110" s="96">
        <v>27</v>
      </c>
      <c r="K1110" s="98">
        <f t="shared" si="148"/>
        <v>5358.9884878107359</v>
      </c>
      <c r="L1110" s="213">
        <f t="shared" si="154"/>
        <v>7.3452000000000002</v>
      </c>
      <c r="M1110" s="214">
        <f t="shared" si="155"/>
        <v>2.1859999999999999</v>
      </c>
    </row>
    <row r="1111" spans="1:13" ht="15" customHeight="1" x14ac:dyDescent="0.2">
      <c r="A1111" s="192">
        <f t="shared" ref="A1111:A1174" si="156">1+A1110</f>
        <v>1094</v>
      </c>
      <c r="B1111" s="225">
        <f t="shared" si="149"/>
        <v>148.85816299593364</v>
      </c>
      <c r="C1111" s="193">
        <v>500</v>
      </c>
      <c r="D1111" s="212">
        <v>40620</v>
      </c>
      <c r="E1111" s="104">
        <v>27110</v>
      </c>
      <c r="F1111" s="96">
        <f t="shared" si="150"/>
        <v>3274.5265035503321</v>
      </c>
      <c r="G1111" s="104">
        <f t="shared" si="151"/>
        <v>650.64</v>
      </c>
      <c r="H1111" s="194">
        <f t="shared" si="152"/>
        <v>1326.7062782000121</v>
      </c>
      <c r="I1111" s="104">
        <f t="shared" si="153"/>
        <v>78.503330071006644</v>
      </c>
      <c r="J1111" s="96">
        <v>27</v>
      </c>
      <c r="K1111" s="98">
        <f t="shared" si="148"/>
        <v>5357.3761118213506</v>
      </c>
      <c r="L1111" s="213">
        <f t="shared" si="154"/>
        <v>7.3493000000000004</v>
      </c>
      <c r="M1111" s="214">
        <f t="shared" si="155"/>
        <v>2.1880000000000002</v>
      </c>
    </row>
    <row r="1112" spans="1:13" ht="15" customHeight="1" x14ac:dyDescent="0.2">
      <c r="A1112" s="192">
        <f t="shared" si="156"/>
        <v>1095</v>
      </c>
      <c r="B1112" s="225">
        <f t="shared" si="149"/>
        <v>148.9120688927855</v>
      </c>
      <c r="C1112" s="193">
        <v>500</v>
      </c>
      <c r="D1112" s="212">
        <v>40620</v>
      </c>
      <c r="E1112" s="104">
        <v>27110</v>
      </c>
      <c r="F1112" s="96">
        <f t="shared" si="150"/>
        <v>3273.3411309391558</v>
      </c>
      <c r="G1112" s="104">
        <f t="shared" si="151"/>
        <v>650.64</v>
      </c>
      <c r="H1112" s="194">
        <f t="shared" si="152"/>
        <v>1326.3056222574346</v>
      </c>
      <c r="I1112" s="104">
        <f t="shared" si="153"/>
        <v>78.479622618783111</v>
      </c>
      <c r="J1112" s="96">
        <v>27</v>
      </c>
      <c r="K1112" s="98">
        <f t="shared" si="148"/>
        <v>5355.7663758153731</v>
      </c>
      <c r="L1112" s="213">
        <f t="shared" si="154"/>
        <v>7.3532999999999999</v>
      </c>
      <c r="M1112" s="214">
        <f t="shared" si="155"/>
        <v>2.19</v>
      </c>
    </row>
    <row r="1113" spans="1:13" ht="15" customHeight="1" x14ac:dyDescent="0.2">
      <c r="A1113" s="192">
        <f t="shared" si="156"/>
        <v>1096</v>
      </c>
      <c r="B1113" s="225">
        <f t="shared" si="149"/>
        <v>148.9659255829697</v>
      </c>
      <c r="C1113" s="193">
        <v>500</v>
      </c>
      <c r="D1113" s="212">
        <v>40620</v>
      </c>
      <c r="E1113" s="104">
        <v>27110</v>
      </c>
      <c r="F1113" s="96">
        <f t="shared" si="150"/>
        <v>3272.157697086976</v>
      </c>
      <c r="G1113" s="104">
        <f t="shared" si="151"/>
        <v>650.64</v>
      </c>
      <c r="H1113" s="194">
        <f t="shared" si="152"/>
        <v>1325.9056216153976</v>
      </c>
      <c r="I1113" s="104">
        <f t="shared" si="153"/>
        <v>78.455953941739523</v>
      </c>
      <c r="J1113" s="96">
        <v>27</v>
      </c>
      <c r="K1113" s="98">
        <f t="shared" si="148"/>
        <v>5354.1592726441131</v>
      </c>
      <c r="L1113" s="213">
        <f t="shared" si="154"/>
        <v>7.3574000000000002</v>
      </c>
      <c r="M1113" s="214">
        <f t="shared" si="155"/>
        <v>2.1920000000000002</v>
      </c>
    </row>
    <row r="1114" spans="1:13" ht="15" customHeight="1" x14ac:dyDescent="0.2">
      <c r="A1114" s="192">
        <f t="shared" si="156"/>
        <v>1097</v>
      </c>
      <c r="B1114" s="225">
        <f t="shared" si="149"/>
        <v>149.01973315623854</v>
      </c>
      <c r="C1114" s="193">
        <v>500</v>
      </c>
      <c r="D1114" s="212">
        <v>40620</v>
      </c>
      <c r="E1114" s="104">
        <v>27110</v>
      </c>
      <c r="F1114" s="96">
        <f t="shared" si="150"/>
        <v>3270.976196749376</v>
      </c>
      <c r="G1114" s="104">
        <f t="shared" si="151"/>
        <v>650.64</v>
      </c>
      <c r="H1114" s="194">
        <f t="shared" si="152"/>
        <v>1325.506274501289</v>
      </c>
      <c r="I1114" s="104">
        <f t="shared" si="153"/>
        <v>78.432323934987522</v>
      </c>
      <c r="J1114" s="96">
        <v>27</v>
      </c>
      <c r="K1114" s="98">
        <f t="shared" si="148"/>
        <v>5352.5547951856524</v>
      </c>
      <c r="L1114" s="213">
        <f t="shared" si="154"/>
        <v>7.3613999999999997</v>
      </c>
      <c r="M1114" s="214">
        <f t="shared" si="155"/>
        <v>2.194</v>
      </c>
    </row>
    <row r="1115" spans="1:13" ht="15" customHeight="1" x14ac:dyDescent="0.2">
      <c r="A1115" s="192">
        <f t="shared" si="156"/>
        <v>1098</v>
      </c>
      <c r="B1115" s="225">
        <f t="shared" si="149"/>
        <v>149.07349170209909</v>
      </c>
      <c r="C1115" s="193">
        <v>500</v>
      </c>
      <c r="D1115" s="212">
        <v>40620</v>
      </c>
      <c r="E1115" s="104">
        <v>27110</v>
      </c>
      <c r="F1115" s="96">
        <f t="shared" si="150"/>
        <v>3269.7966247015629</v>
      </c>
      <c r="G1115" s="104">
        <f t="shared" si="151"/>
        <v>650.64</v>
      </c>
      <c r="H1115" s="194">
        <f t="shared" si="152"/>
        <v>1325.107579149128</v>
      </c>
      <c r="I1115" s="104">
        <f t="shared" si="153"/>
        <v>78.408732494031256</v>
      </c>
      <c r="J1115" s="96">
        <v>27</v>
      </c>
      <c r="K1115" s="98">
        <f t="shared" si="148"/>
        <v>5350.9529363447218</v>
      </c>
      <c r="L1115" s="213">
        <f t="shared" si="154"/>
        <v>7.3654999999999999</v>
      </c>
      <c r="M1115" s="214">
        <f t="shared" si="155"/>
        <v>2.1960000000000002</v>
      </c>
    </row>
    <row r="1116" spans="1:13" ht="15" customHeight="1" x14ac:dyDescent="0.2">
      <c r="A1116" s="192">
        <f t="shared" si="156"/>
        <v>1099</v>
      </c>
      <c r="B1116" s="225">
        <f t="shared" si="149"/>
        <v>149.12720130981364</v>
      </c>
      <c r="C1116" s="193">
        <v>500</v>
      </c>
      <c r="D1116" s="212">
        <v>40620</v>
      </c>
      <c r="E1116" s="104">
        <v>27110</v>
      </c>
      <c r="F1116" s="96">
        <f t="shared" si="150"/>
        <v>3268.6189757382845</v>
      </c>
      <c r="G1116" s="104">
        <f t="shared" si="151"/>
        <v>650.64</v>
      </c>
      <c r="H1116" s="194">
        <f t="shared" si="152"/>
        <v>1324.7095337995399</v>
      </c>
      <c r="I1116" s="104">
        <f t="shared" si="153"/>
        <v>78.385179514765682</v>
      </c>
      <c r="J1116" s="96">
        <v>27</v>
      </c>
      <c r="K1116" s="98">
        <f t="shared" si="148"/>
        <v>5349.3536890525902</v>
      </c>
      <c r="L1116" s="213">
        <f t="shared" si="154"/>
        <v>7.3695000000000004</v>
      </c>
      <c r="M1116" s="214">
        <f t="shared" si="155"/>
        <v>2.198</v>
      </c>
    </row>
    <row r="1117" spans="1:13" ht="15" customHeight="1" x14ac:dyDescent="0.2">
      <c r="A1117" s="195">
        <f t="shared" si="156"/>
        <v>1100</v>
      </c>
      <c r="B1117" s="225">
        <f t="shared" si="149"/>
        <v>149.18086206840121</v>
      </c>
      <c r="C1117" s="193">
        <v>500</v>
      </c>
      <c r="D1117" s="212">
        <v>40620</v>
      </c>
      <c r="E1117" s="104">
        <v>27110</v>
      </c>
      <c r="F1117" s="96">
        <f t="shared" si="150"/>
        <v>3267.4432446737228</v>
      </c>
      <c r="G1117" s="104">
        <f t="shared" si="151"/>
        <v>650.64</v>
      </c>
      <c r="H1117" s="194">
        <f t="shared" si="152"/>
        <v>1324.3121366997182</v>
      </c>
      <c r="I1117" s="104">
        <f t="shared" si="153"/>
        <v>78.361664893474455</v>
      </c>
      <c r="J1117" s="96">
        <v>27</v>
      </c>
      <c r="K1117" s="98">
        <f t="shared" si="148"/>
        <v>5347.7570462669155</v>
      </c>
      <c r="L1117" s="213">
        <f t="shared" si="154"/>
        <v>7.3735999999999997</v>
      </c>
      <c r="M1117" s="214">
        <f t="shared" si="155"/>
        <v>2.2000000000000002</v>
      </c>
    </row>
    <row r="1118" spans="1:13" ht="15" customHeight="1" x14ac:dyDescent="0.2">
      <c r="A1118" s="192">
        <f t="shared" si="156"/>
        <v>1101</v>
      </c>
      <c r="B1118" s="225">
        <f t="shared" si="149"/>
        <v>149.23447406663809</v>
      </c>
      <c r="C1118" s="193">
        <v>500</v>
      </c>
      <c r="D1118" s="212">
        <v>40620</v>
      </c>
      <c r="E1118" s="104">
        <v>27110</v>
      </c>
      <c r="F1118" s="96">
        <f t="shared" si="150"/>
        <v>3266.2694263414096</v>
      </c>
      <c r="G1118" s="104">
        <f t="shared" si="151"/>
        <v>650.64</v>
      </c>
      <c r="H1118" s="194">
        <f t="shared" si="152"/>
        <v>1323.9153861033963</v>
      </c>
      <c r="I1118" s="104">
        <f t="shared" si="153"/>
        <v>78.338188526828191</v>
      </c>
      <c r="J1118" s="96">
        <v>27</v>
      </c>
      <c r="K1118" s="98">
        <f t="shared" si="148"/>
        <v>5346.1630009716337</v>
      </c>
      <c r="L1118" s="213">
        <f t="shared" si="154"/>
        <v>7.3776999999999999</v>
      </c>
      <c r="M1118" s="214">
        <f t="shared" si="155"/>
        <v>2.202</v>
      </c>
    </row>
    <row r="1119" spans="1:13" ht="15" customHeight="1" x14ac:dyDescent="0.2">
      <c r="A1119" s="192">
        <f t="shared" si="156"/>
        <v>1102</v>
      </c>
      <c r="B1119" s="225">
        <f t="shared" si="149"/>
        <v>149.28803739305869</v>
      </c>
      <c r="C1119" s="193">
        <v>500</v>
      </c>
      <c r="D1119" s="212">
        <v>40620</v>
      </c>
      <c r="E1119" s="104">
        <v>27110</v>
      </c>
      <c r="F1119" s="96">
        <f t="shared" si="150"/>
        <v>3265.0975155941333</v>
      </c>
      <c r="G1119" s="104">
        <f t="shared" si="151"/>
        <v>650.64</v>
      </c>
      <c r="H1119" s="194">
        <f t="shared" si="152"/>
        <v>1323.5192802708168</v>
      </c>
      <c r="I1119" s="104">
        <f t="shared" si="153"/>
        <v>78.314750311882662</v>
      </c>
      <c r="J1119" s="96">
        <v>27</v>
      </c>
      <c r="K1119" s="98">
        <f t="shared" si="148"/>
        <v>5344.5715461768323</v>
      </c>
      <c r="L1119" s="213">
        <f t="shared" si="154"/>
        <v>7.3817000000000004</v>
      </c>
      <c r="M1119" s="214">
        <f t="shared" si="155"/>
        <v>2.2040000000000002</v>
      </c>
    </row>
    <row r="1120" spans="1:13" ht="15" customHeight="1" x14ac:dyDescent="0.2">
      <c r="A1120" s="192">
        <f t="shared" si="156"/>
        <v>1103</v>
      </c>
      <c r="B1120" s="225">
        <f t="shared" si="149"/>
        <v>149.34155213595665</v>
      </c>
      <c r="C1120" s="193">
        <v>500</v>
      </c>
      <c r="D1120" s="212">
        <v>40620</v>
      </c>
      <c r="E1120" s="104">
        <v>27110</v>
      </c>
      <c r="F1120" s="96">
        <f t="shared" si="150"/>
        <v>3263.9275073038439</v>
      </c>
      <c r="G1120" s="104">
        <f t="shared" si="151"/>
        <v>650.64</v>
      </c>
      <c r="H1120" s="194">
        <f t="shared" si="152"/>
        <v>1323.1238174686991</v>
      </c>
      <c r="I1120" s="104">
        <f t="shared" si="153"/>
        <v>78.29135014607688</v>
      </c>
      <c r="J1120" s="96">
        <v>27</v>
      </c>
      <c r="K1120" s="98">
        <f t="shared" si="148"/>
        <v>5342.9826749186195</v>
      </c>
      <c r="L1120" s="213">
        <f t="shared" si="154"/>
        <v>7.3857999999999997</v>
      </c>
      <c r="M1120" s="214">
        <f t="shared" si="155"/>
        <v>2.206</v>
      </c>
    </row>
    <row r="1121" spans="1:13" ht="15" customHeight="1" x14ac:dyDescent="0.2">
      <c r="A1121" s="192">
        <f t="shared" si="156"/>
        <v>1104</v>
      </c>
      <c r="B1121" s="225">
        <f t="shared" si="149"/>
        <v>149.39501838338538</v>
      </c>
      <c r="C1121" s="193">
        <v>500</v>
      </c>
      <c r="D1121" s="212">
        <v>40620</v>
      </c>
      <c r="E1121" s="104">
        <v>27110</v>
      </c>
      <c r="F1121" s="96">
        <f t="shared" si="150"/>
        <v>3262.7593963615691</v>
      </c>
      <c r="G1121" s="104">
        <f t="shared" si="151"/>
        <v>650.64</v>
      </c>
      <c r="H1121" s="194">
        <f t="shared" si="152"/>
        <v>1322.7289959702102</v>
      </c>
      <c r="I1121" s="104">
        <f t="shared" si="153"/>
        <v>78.267987927231374</v>
      </c>
      <c r="J1121" s="96">
        <v>27</v>
      </c>
      <c r="K1121" s="98">
        <f t="shared" si="148"/>
        <v>5341.3963802590097</v>
      </c>
      <c r="L1121" s="213">
        <f t="shared" si="154"/>
        <v>7.3898000000000001</v>
      </c>
      <c r="M1121" s="214">
        <f t="shared" si="155"/>
        <v>2.2080000000000002</v>
      </c>
    </row>
    <row r="1122" spans="1:13" ht="15" customHeight="1" x14ac:dyDescent="0.2">
      <c r="A1122" s="192">
        <f t="shared" si="156"/>
        <v>1105</v>
      </c>
      <c r="B1122" s="225">
        <f t="shared" si="149"/>
        <v>149.44843622315932</v>
      </c>
      <c r="C1122" s="193">
        <v>500</v>
      </c>
      <c r="D1122" s="212">
        <v>40620</v>
      </c>
      <c r="E1122" s="104">
        <v>27110</v>
      </c>
      <c r="F1122" s="96">
        <f t="shared" si="150"/>
        <v>3261.5931776773168</v>
      </c>
      <c r="G1122" s="104">
        <f t="shared" si="151"/>
        <v>650.64</v>
      </c>
      <c r="H1122" s="194">
        <f t="shared" si="152"/>
        <v>1322.3348140549328</v>
      </c>
      <c r="I1122" s="104">
        <f t="shared" si="153"/>
        <v>78.244663553546332</v>
      </c>
      <c r="J1122" s="96">
        <v>27</v>
      </c>
      <c r="K1122" s="98">
        <f t="shared" si="148"/>
        <v>5339.8126552857957</v>
      </c>
      <c r="L1122" s="213">
        <f t="shared" si="154"/>
        <v>7.3939000000000004</v>
      </c>
      <c r="M1122" s="214">
        <f t="shared" si="155"/>
        <v>2.21</v>
      </c>
    </row>
    <row r="1123" spans="1:13" ht="15" customHeight="1" x14ac:dyDescent="0.2">
      <c r="A1123" s="192">
        <f t="shared" si="156"/>
        <v>1106</v>
      </c>
      <c r="B1123" s="225">
        <f t="shared" si="149"/>
        <v>149.50180574285451</v>
      </c>
      <c r="C1123" s="193">
        <v>500</v>
      </c>
      <c r="D1123" s="212">
        <v>40620</v>
      </c>
      <c r="E1123" s="104">
        <v>27110</v>
      </c>
      <c r="F1123" s="96">
        <f t="shared" si="150"/>
        <v>3260.4288461799888</v>
      </c>
      <c r="G1123" s="104">
        <f t="shared" si="151"/>
        <v>650.64</v>
      </c>
      <c r="H1123" s="194">
        <f t="shared" si="152"/>
        <v>1321.941270008836</v>
      </c>
      <c r="I1123" s="104">
        <f t="shared" si="153"/>
        <v>78.221376923599777</v>
      </c>
      <c r="J1123" s="96">
        <v>27</v>
      </c>
      <c r="K1123" s="98">
        <f t="shared" si="148"/>
        <v>5338.2314931124247</v>
      </c>
      <c r="L1123" s="213">
        <f t="shared" si="154"/>
        <v>7.3978999999999999</v>
      </c>
      <c r="M1123" s="214">
        <f t="shared" si="155"/>
        <v>2.2120000000000002</v>
      </c>
    </row>
    <row r="1124" spans="1:13" ht="15" customHeight="1" x14ac:dyDescent="0.2">
      <c r="A1124" s="192">
        <f t="shared" si="156"/>
        <v>1107</v>
      </c>
      <c r="B1124" s="225">
        <f t="shared" si="149"/>
        <v>149.55512702980957</v>
      </c>
      <c r="C1124" s="193">
        <v>500</v>
      </c>
      <c r="D1124" s="212">
        <v>40620</v>
      </c>
      <c r="E1124" s="104">
        <v>27110</v>
      </c>
      <c r="F1124" s="96">
        <f t="shared" si="150"/>
        <v>3259.2663968172933</v>
      </c>
      <c r="G1124" s="104">
        <f t="shared" si="151"/>
        <v>650.64</v>
      </c>
      <c r="H1124" s="194">
        <f t="shared" si="152"/>
        <v>1321.5483621242449</v>
      </c>
      <c r="I1124" s="104">
        <f t="shared" si="153"/>
        <v>78.19812793634587</v>
      </c>
      <c r="J1124" s="96">
        <v>27</v>
      </c>
      <c r="K1124" s="98">
        <f t="shared" si="148"/>
        <v>5336.6528868778842</v>
      </c>
      <c r="L1124" s="213">
        <f t="shared" si="154"/>
        <v>7.4020000000000001</v>
      </c>
      <c r="M1124" s="214">
        <f t="shared" si="155"/>
        <v>2.214</v>
      </c>
    </row>
    <row r="1125" spans="1:13" ht="15" customHeight="1" x14ac:dyDescent="0.2">
      <c r="A1125" s="192">
        <f t="shared" si="156"/>
        <v>1108</v>
      </c>
      <c r="B1125" s="225">
        <f t="shared" si="149"/>
        <v>149.6084001711265</v>
      </c>
      <c r="C1125" s="193">
        <v>500</v>
      </c>
      <c r="D1125" s="212">
        <v>40620</v>
      </c>
      <c r="E1125" s="104">
        <v>27110</v>
      </c>
      <c r="F1125" s="96">
        <f t="shared" si="150"/>
        <v>3258.1058245556515</v>
      </c>
      <c r="G1125" s="104">
        <f t="shared" si="151"/>
        <v>650.64</v>
      </c>
      <c r="H1125" s="194">
        <f t="shared" si="152"/>
        <v>1321.15608869981</v>
      </c>
      <c r="I1125" s="104">
        <f t="shared" si="153"/>
        <v>78.174916491113024</v>
      </c>
      <c r="J1125" s="96">
        <v>27</v>
      </c>
      <c r="K1125" s="98">
        <f t="shared" ref="K1125:K1188" si="157">SUM(F1125:J1125)</f>
        <v>5335.0768297465747</v>
      </c>
      <c r="L1125" s="213">
        <f t="shared" si="154"/>
        <v>7.4059999999999997</v>
      </c>
      <c r="M1125" s="214">
        <f t="shared" si="155"/>
        <v>2.2160000000000002</v>
      </c>
    </row>
    <row r="1126" spans="1:13" ht="15" customHeight="1" x14ac:dyDescent="0.2">
      <c r="A1126" s="192">
        <f t="shared" si="156"/>
        <v>1109</v>
      </c>
      <c r="B1126" s="225">
        <f t="shared" si="149"/>
        <v>149.66162525367167</v>
      </c>
      <c r="C1126" s="193">
        <v>500</v>
      </c>
      <c r="D1126" s="212">
        <v>40620</v>
      </c>
      <c r="E1126" s="104">
        <v>27110</v>
      </c>
      <c r="F1126" s="96">
        <f t="shared" si="150"/>
        <v>3256.9471243801127</v>
      </c>
      <c r="G1126" s="104">
        <f t="shared" si="151"/>
        <v>650.64</v>
      </c>
      <c r="H1126" s="194">
        <f t="shared" si="152"/>
        <v>1320.7644480404779</v>
      </c>
      <c r="I1126" s="104">
        <f t="shared" si="153"/>
        <v>78.151742487602249</v>
      </c>
      <c r="J1126" s="96">
        <v>27</v>
      </c>
      <c r="K1126" s="98">
        <f t="shared" si="157"/>
        <v>5333.5033149081919</v>
      </c>
      <c r="L1126" s="213">
        <f t="shared" si="154"/>
        <v>7.41</v>
      </c>
      <c r="M1126" s="214">
        <f t="shared" si="155"/>
        <v>2.218</v>
      </c>
    </row>
    <row r="1127" spans="1:13" ht="15" customHeight="1" x14ac:dyDescent="0.2">
      <c r="A1127" s="195">
        <f t="shared" si="156"/>
        <v>1110</v>
      </c>
      <c r="B1127" s="225">
        <f t="shared" si="149"/>
        <v>149.71480236407643</v>
      </c>
      <c r="C1127" s="193">
        <v>500</v>
      </c>
      <c r="D1127" s="212">
        <v>40620</v>
      </c>
      <c r="E1127" s="104">
        <v>27110</v>
      </c>
      <c r="F1127" s="96">
        <f t="shared" si="150"/>
        <v>3255.7902912942664</v>
      </c>
      <c r="G1127" s="104">
        <f t="shared" si="151"/>
        <v>650.64</v>
      </c>
      <c r="H1127" s="194">
        <f t="shared" si="152"/>
        <v>1320.3734384574618</v>
      </c>
      <c r="I1127" s="104">
        <f t="shared" si="153"/>
        <v>78.12860582588533</v>
      </c>
      <c r="J1127" s="96">
        <v>27</v>
      </c>
      <c r="K1127" s="98">
        <f t="shared" si="157"/>
        <v>5331.9323355776132</v>
      </c>
      <c r="L1127" s="213">
        <f t="shared" si="154"/>
        <v>7.4141000000000004</v>
      </c>
      <c r="M1127" s="214">
        <f t="shared" si="155"/>
        <v>2.2200000000000002</v>
      </c>
    </row>
    <row r="1128" spans="1:13" ht="15" customHeight="1" x14ac:dyDescent="0.2">
      <c r="A1128" s="192">
        <f t="shared" si="156"/>
        <v>1111</v>
      </c>
      <c r="B1128" s="225">
        <f t="shared" si="149"/>
        <v>149.76793158873818</v>
      </c>
      <c r="C1128" s="193">
        <v>500</v>
      </c>
      <c r="D1128" s="212">
        <v>40620</v>
      </c>
      <c r="E1128" s="104">
        <v>27110</v>
      </c>
      <c r="F1128" s="96">
        <f t="shared" si="150"/>
        <v>3254.6353203201552</v>
      </c>
      <c r="G1128" s="104">
        <f t="shared" si="151"/>
        <v>650.64</v>
      </c>
      <c r="H1128" s="194">
        <f t="shared" si="152"/>
        <v>1319.9830582682123</v>
      </c>
      <c r="I1128" s="104">
        <f t="shared" si="153"/>
        <v>78.105506406403109</v>
      </c>
      <c r="J1128" s="96">
        <v>27</v>
      </c>
      <c r="K1128" s="98">
        <f t="shared" si="157"/>
        <v>5330.3638849947702</v>
      </c>
      <c r="L1128" s="213">
        <f t="shared" si="154"/>
        <v>7.4180999999999999</v>
      </c>
      <c r="M1128" s="214">
        <f t="shared" si="155"/>
        <v>2.222</v>
      </c>
    </row>
    <row r="1129" spans="1:13" ht="15" customHeight="1" x14ac:dyDescent="0.2">
      <c r="A1129" s="192">
        <f t="shared" si="156"/>
        <v>1112</v>
      </c>
      <c r="B1129" s="225">
        <f t="shared" si="149"/>
        <v>149.82101301382113</v>
      </c>
      <c r="C1129" s="193">
        <v>500</v>
      </c>
      <c r="D1129" s="212">
        <v>40620</v>
      </c>
      <c r="E1129" s="104">
        <v>27110</v>
      </c>
      <c r="F1129" s="96">
        <f t="shared" si="150"/>
        <v>3253.4822064981845</v>
      </c>
      <c r="G1129" s="104">
        <f t="shared" si="151"/>
        <v>650.64</v>
      </c>
      <c r="H1129" s="194">
        <f t="shared" si="152"/>
        <v>1319.5933057963862</v>
      </c>
      <c r="I1129" s="104">
        <f t="shared" si="153"/>
        <v>78.08244412996369</v>
      </c>
      <c r="J1129" s="96">
        <v>27</v>
      </c>
      <c r="K1129" s="98">
        <f t="shared" si="157"/>
        <v>5328.7979564245343</v>
      </c>
      <c r="L1129" s="213">
        <f t="shared" si="154"/>
        <v>7.4222000000000001</v>
      </c>
      <c r="M1129" s="214">
        <f t="shared" si="155"/>
        <v>2.2240000000000002</v>
      </c>
    </row>
    <row r="1130" spans="1:13" ht="15" customHeight="1" x14ac:dyDescent="0.2">
      <c r="A1130" s="192">
        <f t="shared" si="156"/>
        <v>1113</v>
      </c>
      <c r="B1130" s="225">
        <f t="shared" si="149"/>
        <v>149.87404672525713</v>
      </c>
      <c r="C1130" s="193">
        <v>500</v>
      </c>
      <c r="D1130" s="212">
        <v>40620</v>
      </c>
      <c r="E1130" s="104">
        <v>27110</v>
      </c>
      <c r="F1130" s="96">
        <f t="shared" si="150"/>
        <v>3252.3309448870405</v>
      </c>
      <c r="G1130" s="104">
        <f t="shared" si="151"/>
        <v>650.64</v>
      </c>
      <c r="H1130" s="194">
        <f t="shared" si="152"/>
        <v>1319.2041793718195</v>
      </c>
      <c r="I1130" s="104">
        <f t="shared" si="153"/>
        <v>78.059418897740812</v>
      </c>
      <c r="J1130" s="96">
        <v>27</v>
      </c>
      <c r="K1130" s="98">
        <f t="shared" si="157"/>
        <v>5327.2345431566009</v>
      </c>
      <c r="L1130" s="213">
        <f t="shared" si="154"/>
        <v>7.4261999999999997</v>
      </c>
      <c r="M1130" s="214">
        <f t="shared" si="155"/>
        <v>2.226</v>
      </c>
    </row>
    <row r="1131" spans="1:13" ht="15" customHeight="1" x14ac:dyDescent="0.2">
      <c r="A1131" s="192">
        <f t="shared" si="156"/>
        <v>1114</v>
      </c>
      <c r="B1131" s="225">
        <f t="shared" si="149"/>
        <v>149.92703280874656</v>
      </c>
      <c r="C1131" s="193">
        <v>500</v>
      </c>
      <c r="D1131" s="212">
        <v>40620</v>
      </c>
      <c r="E1131" s="104">
        <v>27110</v>
      </c>
      <c r="F1131" s="96">
        <f t="shared" si="150"/>
        <v>3251.1815305636019</v>
      </c>
      <c r="G1131" s="104">
        <f t="shared" si="151"/>
        <v>650.64</v>
      </c>
      <c r="H1131" s="194">
        <f t="shared" si="152"/>
        <v>1318.8156773304972</v>
      </c>
      <c r="I1131" s="104">
        <f t="shared" si="153"/>
        <v>78.036430611272039</v>
      </c>
      <c r="J1131" s="96">
        <v>27</v>
      </c>
      <c r="K1131" s="98">
        <f t="shared" si="157"/>
        <v>5325.6736385053709</v>
      </c>
      <c r="L1131" s="213">
        <f t="shared" si="154"/>
        <v>7.4302999999999999</v>
      </c>
      <c r="M1131" s="214">
        <f t="shared" si="155"/>
        <v>2.2280000000000002</v>
      </c>
    </row>
    <row r="1132" spans="1:13" ht="15" customHeight="1" x14ac:dyDescent="0.2">
      <c r="A1132" s="192">
        <f t="shared" si="156"/>
        <v>1115</v>
      </c>
      <c r="B1132" s="225">
        <f t="shared" si="149"/>
        <v>149.97997134975896</v>
      </c>
      <c r="C1132" s="193">
        <v>500</v>
      </c>
      <c r="D1132" s="212">
        <v>40620</v>
      </c>
      <c r="E1132" s="104">
        <v>27110</v>
      </c>
      <c r="F1132" s="96">
        <f t="shared" si="150"/>
        <v>3250.0339586228583</v>
      </c>
      <c r="G1132" s="104">
        <f t="shared" si="151"/>
        <v>650.64</v>
      </c>
      <c r="H1132" s="194">
        <f t="shared" si="152"/>
        <v>1318.4277980145259</v>
      </c>
      <c r="I1132" s="104">
        <f t="shared" si="153"/>
        <v>78.013479172457167</v>
      </c>
      <c r="J1132" s="96">
        <v>27</v>
      </c>
      <c r="K1132" s="98">
        <f t="shared" si="157"/>
        <v>5324.1152358098407</v>
      </c>
      <c r="L1132" s="213">
        <f t="shared" si="154"/>
        <v>7.4343000000000004</v>
      </c>
      <c r="M1132" s="214">
        <f t="shared" si="155"/>
        <v>2.23</v>
      </c>
    </row>
    <row r="1133" spans="1:13" ht="15" customHeight="1" x14ac:dyDescent="0.2">
      <c r="A1133" s="192">
        <f t="shared" si="156"/>
        <v>1116</v>
      </c>
      <c r="B1133" s="225">
        <f t="shared" si="149"/>
        <v>150.03286243353409</v>
      </c>
      <c r="C1133" s="193">
        <v>500</v>
      </c>
      <c r="D1133" s="212">
        <v>40620</v>
      </c>
      <c r="E1133" s="104">
        <v>27110</v>
      </c>
      <c r="F1133" s="96">
        <f t="shared" si="150"/>
        <v>3248.8882241778219</v>
      </c>
      <c r="G1133" s="104">
        <f t="shared" si="151"/>
        <v>650.64</v>
      </c>
      <c r="H1133" s="194">
        <f t="shared" si="152"/>
        <v>1318.0405397721036</v>
      </c>
      <c r="I1133" s="104">
        <f t="shared" si="153"/>
        <v>77.99056448355644</v>
      </c>
      <c r="J1133" s="96">
        <v>27</v>
      </c>
      <c r="K1133" s="98">
        <f t="shared" si="157"/>
        <v>5322.5593284334818</v>
      </c>
      <c r="L1133" s="213">
        <f t="shared" si="154"/>
        <v>7.4383999999999997</v>
      </c>
      <c r="M1133" s="214">
        <f t="shared" si="155"/>
        <v>2.2320000000000002</v>
      </c>
    </row>
    <row r="1134" spans="1:13" ht="15" customHeight="1" x14ac:dyDescent="0.2">
      <c r="A1134" s="192">
        <f t="shared" si="156"/>
        <v>1117</v>
      </c>
      <c r="B1134" s="225">
        <f t="shared" si="149"/>
        <v>150.08570614508284</v>
      </c>
      <c r="C1134" s="193">
        <v>500</v>
      </c>
      <c r="D1134" s="212">
        <v>40620</v>
      </c>
      <c r="E1134" s="104">
        <v>27110</v>
      </c>
      <c r="F1134" s="96">
        <f t="shared" si="150"/>
        <v>3247.7443223594391</v>
      </c>
      <c r="G1134" s="104">
        <f t="shared" si="151"/>
        <v>650.64</v>
      </c>
      <c r="H1134" s="194">
        <f t="shared" si="152"/>
        <v>1317.6539009574904</v>
      </c>
      <c r="I1134" s="104">
        <f t="shared" si="153"/>
        <v>77.967686447188782</v>
      </c>
      <c r="J1134" s="96">
        <v>27</v>
      </c>
      <c r="K1134" s="98">
        <f t="shared" si="157"/>
        <v>5321.0059097641179</v>
      </c>
      <c r="L1134" s="213">
        <f t="shared" si="154"/>
        <v>7.4424000000000001</v>
      </c>
      <c r="M1134" s="214">
        <f t="shared" si="155"/>
        <v>2.234</v>
      </c>
    </row>
    <row r="1135" spans="1:13" ht="15" customHeight="1" x14ac:dyDescent="0.2">
      <c r="A1135" s="192">
        <f t="shared" si="156"/>
        <v>1118</v>
      </c>
      <c r="B1135" s="225">
        <f t="shared" si="149"/>
        <v>150.13850256918761</v>
      </c>
      <c r="C1135" s="193">
        <v>500</v>
      </c>
      <c r="D1135" s="212">
        <v>40620</v>
      </c>
      <c r="E1135" s="104">
        <v>27110</v>
      </c>
      <c r="F1135" s="96">
        <f t="shared" si="150"/>
        <v>3246.6022483165198</v>
      </c>
      <c r="G1135" s="104">
        <f t="shared" si="151"/>
        <v>650.64</v>
      </c>
      <c r="H1135" s="194">
        <f t="shared" si="152"/>
        <v>1317.2678799309836</v>
      </c>
      <c r="I1135" s="104">
        <f t="shared" si="153"/>
        <v>77.944844966330393</v>
      </c>
      <c r="J1135" s="96">
        <v>27</v>
      </c>
      <c r="K1135" s="98">
        <f t="shared" si="157"/>
        <v>5319.4549732138339</v>
      </c>
      <c r="L1135" s="213">
        <f t="shared" si="154"/>
        <v>7.4465000000000003</v>
      </c>
      <c r="M1135" s="214">
        <f t="shared" si="155"/>
        <v>2.2360000000000002</v>
      </c>
    </row>
    <row r="1136" spans="1:13" ht="15" customHeight="1" x14ac:dyDescent="0.2">
      <c r="A1136" s="192">
        <f t="shared" si="156"/>
        <v>1119</v>
      </c>
      <c r="B1136" s="225">
        <f t="shared" si="149"/>
        <v>150.19125179040356</v>
      </c>
      <c r="C1136" s="193">
        <v>500</v>
      </c>
      <c r="D1136" s="212">
        <v>40620</v>
      </c>
      <c r="E1136" s="104">
        <v>27110</v>
      </c>
      <c r="F1136" s="96">
        <f t="shared" si="150"/>
        <v>3245.4619972156388</v>
      </c>
      <c r="G1136" s="104">
        <f t="shared" si="151"/>
        <v>650.64</v>
      </c>
      <c r="H1136" s="194">
        <f t="shared" si="152"/>
        <v>1316.8824750588858</v>
      </c>
      <c r="I1136" s="104">
        <f t="shared" si="153"/>
        <v>77.922039944312772</v>
      </c>
      <c r="J1136" s="96">
        <v>27</v>
      </c>
      <c r="K1136" s="98">
        <f t="shared" si="157"/>
        <v>5317.9065122188376</v>
      </c>
      <c r="L1136" s="213">
        <f t="shared" si="154"/>
        <v>7.4504999999999999</v>
      </c>
      <c r="M1136" s="214">
        <f t="shared" si="155"/>
        <v>2.238</v>
      </c>
    </row>
    <row r="1137" spans="1:13" ht="15" customHeight="1" x14ac:dyDescent="0.2">
      <c r="A1137" s="195">
        <f t="shared" si="156"/>
        <v>1120</v>
      </c>
      <c r="B1137" s="225">
        <f t="shared" si="149"/>
        <v>150.24395389305926</v>
      </c>
      <c r="C1137" s="193">
        <v>500</v>
      </c>
      <c r="D1137" s="212">
        <v>40620</v>
      </c>
      <c r="E1137" s="104">
        <v>27110</v>
      </c>
      <c r="F1137" s="96">
        <f t="shared" si="150"/>
        <v>3244.3235642410637</v>
      </c>
      <c r="G1137" s="104">
        <f t="shared" si="151"/>
        <v>650.64</v>
      </c>
      <c r="H1137" s="194">
        <f t="shared" si="152"/>
        <v>1316.4976847134794</v>
      </c>
      <c r="I1137" s="104">
        <f t="shared" si="153"/>
        <v>77.899271284821268</v>
      </c>
      <c r="J1137" s="96">
        <v>27</v>
      </c>
      <c r="K1137" s="98">
        <f t="shared" si="157"/>
        <v>5316.3605202393646</v>
      </c>
      <c r="L1137" s="213">
        <f t="shared" si="154"/>
        <v>7.4545000000000003</v>
      </c>
      <c r="M1137" s="214">
        <f t="shared" si="155"/>
        <v>2.2400000000000002</v>
      </c>
    </row>
    <row r="1138" spans="1:13" ht="15" customHeight="1" x14ac:dyDescent="0.2">
      <c r="A1138" s="192">
        <f t="shared" si="156"/>
        <v>1121</v>
      </c>
      <c r="B1138" s="225">
        <f t="shared" si="149"/>
        <v>150.29660896125745</v>
      </c>
      <c r="C1138" s="193">
        <v>500</v>
      </c>
      <c r="D1138" s="212">
        <v>40620</v>
      </c>
      <c r="E1138" s="104">
        <v>27110</v>
      </c>
      <c r="F1138" s="96">
        <f t="shared" si="150"/>
        <v>3243.1869445946668</v>
      </c>
      <c r="G1138" s="104">
        <f t="shared" si="151"/>
        <v>650.64</v>
      </c>
      <c r="H1138" s="194">
        <f t="shared" si="152"/>
        <v>1316.1135072729971</v>
      </c>
      <c r="I1138" s="104">
        <f t="shared" si="153"/>
        <v>77.876538891893333</v>
      </c>
      <c r="J1138" s="96">
        <v>27</v>
      </c>
      <c r="K1138" s="98">
        <f t="shared" si="157"/>
        <v>5314.8169907595575</v>
      </c>
      <c r="L1138" s="213">
        <f t="shared" si="154"/>
        <v>7.4585999999999997</v>
      </c>
      <c r="M1138" s="214">
        <f t="shared" si="155"/>
        <v>2.242</v>
      </c>
    </row>
    <row r="1139" spans="1:13" ht="15" customHeight="1" x14ac:dyDescent="0.2">
      <c r="A1139" s="192">
        <f t="shared" si="156"/>
        <v>1122</v>
      </c>
      <c r="B1139" s="225">
        <f t="shared" si="149"/>
        <v>150.34921707887582</v>
      </c>
      <c r="C1139" s="193">
        <v>500</v>
      </c>
      <c r="D1139" s="212">
        <v>40620</v>
      </c>
      <c r="E1139" s="104">
        <v>27110</v>
      </c>
      <c r="F1139" s="96">
        <f t="shared" si="150"/>
        <v>3242.0521334958494</v>
      </c>
      <c r="G1139" s="104">
        <f t="shared" si="151"/>
        <v>650.64</v>
      </c>
      <c r="H1139" s="194">
        <f t="shared" si="152"/>
        <v>1315.729941121597</v>
      </c>
      <c r="I1139" s="104">
        <f t="shared" si="153"/>
        <v>77.853842669916986</v>
      </c>
      <c r="J1139" s="96">
        <v>27</v>
      </c>
      <c r="K1139" s="98">
        <f t="shared" si="157"/>
        <v>5313.275917287363</v>
      </c>
      <c r="L1139" s="213">
        <f t="shared" si="154"/>
        <v>7.4626000000000001</v>
      </c>
      <c r="M1139" s="214">
        <f t="shared" si="155"/>
        <v>2.2440000000000002</v>
      </c>
    </row>
    <row r="1140" spans="1:13" ht="15" customHeight="1" x14ac:dyDescent="0.2">
      <c r="A1140" s="192">
        <f t="shared" si="156"/>
        <v>1123</v>
      </c>
      <c r="B1140" s="225">
        <f t="shared" si="149"/>
        <v>150.40177832956812</v>
      </c>
      <c r="C1140" s="193">
        <v>500</v>
      </c>
      <c r="D1140" s="212">
        <v>40620</v>
      </c>
      <c r="E1140" s="104">
        <v>27110</v>
      </c>
      <c r="F1140" s="96">
        <f t="shared" si="150"/>
        <v>3240.9191261814494</v>
      </c>
      <c r="G1140" s="104">
        <f t="shared" si="151"/>
        <v>650.64</v>
      </c>
      <c r="H1140" s="194">
        <f t="shared" si="152"/>
        <v>1315.3469846493297</v>
      </c>
      <c r="I1140" s="104">
        <f t="shared" si="153"/>
        <v>77.831182523628982</v>
      </c>
      <c r="J1140" s="96">
        <v>27</v>
      </c>
      <c r="K1140" s="98">
        <f t="shared" si="157"/>
        <v>5311.7372933544075</v>
      </c>
      <c r="L1140" s="213">
        <f t="shared" si="154"/>
        <v>7.4667000000000003</v>
      </c>
      <c r="M1140" s="214">
        <f t="shared" si="155"/>
        <v>2.246</v>
      </c>
    </row>
    <row r="1141" spans="1:13" ht="15" customHeight="1" x14ac:dyDescent="0.2">
      <c r="A1141" s="192">
        <f t="shared" si="156"/>
        <v>1124</v>
      </c>
      <c r="B1141" s="225">
        <f t="shared" si="149"/>
        <v>150.45429279676455</v>
      </c>
      <c r="C1141" s="193">
        <v>500</v>
      </c>
      <c r="D1141" s="212">
        <v>40620</v>
      </c>
      <c r="E1141" s="104">
        <v>27110</v>
      </c>
      <c r="F1141" s="96">
        <f t="shared" si="150"/>
        <v>3239.7879179056708</v>
      </c>
      <c r="G1141" s="104">
        <f t="shared" si="151"/>
        <v>650.64</v>
      </c>
      <c r="H1141" s="194">
        <f t="shared" si="152"/>
        <v>1314.9646362521166</v>
      </c>
      <c r="I1141" s="104">
        <f t="shared" si="153"/>
        <v>77.808558358113416</v>
      </c>
      <c r="J1141" s="96">
        <v>27</v>
      </c>
      <c r="K1141" s="98">
        <f t="shared" si="157"/>
        <v>5310.2011125159006</v>
      </c>
      <c r="L1141" s="213">
        <f t="shared" si="154"/>
        <v>7.4706999999999999</v>
      </c>
      <c r="M1141" s="214">
        <f t="shared" si="155"/>
        <v>2.2480000000000002</v>
      </c>
    </row>
    <row r="1142" spans="1:13" ht="15" customHeight="1" x14ac:dyDescent="0.2">
      <c r="A1142" s="192">
        <f t="shared" si="156"/>
        <v>1125</v>
      </c>
      <c r="B1142" s="225">
        <f t="shared" si="149"/>
        <v>150.50676056367274</v>
      </c>
      <c r="C1142" s="193">
        <v>500</v>
      </c>
      <c r="D1142" s="212">
        <v>40620</v>
      </c>
      <c r="E1142" s="104">
        <v>27110</v>
      </c>
      <c r="F1142" s="96">
        <f t="shared" si="150"/>
        <v>3238.6585039399988</v>
      </c>
      <c r="G1142" s="104">
        <f t="shared" si="151"/>
        <v>650.64</v>
      </c>
      <c r="H1142" s="194">
        <f t="shared" si="152"/>
        <v>1314.5828943317194</v>
      </c>
      <c r="I1142" s="104">
        <f t="shared" si="153"/>
        <v>77.785970078799977</v>
      </c>
      <c r="J1142" s="96">
        <v>27</v>
      </c>
      <c r="K1142" s="98">
        <f t="shared" si="157"/>
        <v>5308.6673683505187</v>
      </c>
      <c r="L1142" s="213">
        <f t="shared" si="154"/>
        <v>7.4747000000000003</v>
      </c>
      <c r="M1142" s="214">
        <f t="shared" si="155"/>
        <v>2.25</v>
      </c>
    </row>
    <row r="1143" spans="1:13" ht="15" customHeight="1" x14ac:dyDescent="0.2">
      <c r="A1143" s="192">
        <f t="shared" si="156"/>
        <v>1126</v>
      </c>
      <c r="B1143" s="225">
        <f t="shared" si="149"/>
        <v>150.55918171327852</v>
      </c>
      <c r="C1143" s="193">
        <v>500</v>
      </c>
      <c r="D1143" s="212">
        <v>40620</v>
      </c>
      <c r="E1143" s="104">
        <v>27110</v>
      </c>
      <c r="F1143" s="96">
        <f t="shared" si="150"/>
        <v>3237.5308795731212</v>
      </c>
      <c r="G1143" s="104">
        <f t="shared" si="151"/>
        <v>650.64</v>
      </c>
      <c r="H1143" s="194">
        <f t="shared" si="152"/>
        <v>1314.2017572957147</v>
      </c>
      <c r="I1143" s="104">
        <f t="shared" si="153"/>
        <v>77.763417591462428</v>
      </c>
      <c r="J1143" s="96">
        <v>27</v>
      </c>
      <c r="K1143" s="98">
        <f t="shared" si="157"/>
        <v>5307.1360544602985</v>
      </c>
      <c r="L1143" s="213">
        <f t="shared" si="154"/>
        <v>7.4787999999999997</v>
      </c>
      <c r="M1143" s="214">
        <f t="shared" si="155"/>
        <v>2.2519999999999998</v>
      </c>
    </row>
    <row r="1144" spans="1:13" ht="15" customHeight="1" x14ac:dyDescent="0.2">
      <c r="A1144" s="192">
        <f t="shared" si="156"/>
        <v>1127</v>
      </c>
      <c r="B1144" s="225">
        <f t="shared" si="149"/>
        <v>150.61155632834681</v>
      </c>
      <c r="C1144" s="193">
        <v>500</v>
      </c>
      <c r="D1144" s="212">
        <v>40620</v>
      </c>
      <c r="E1144" s="104">
        <v>27110</v>
      </c>
      <c r="F1144" s="96">
        <f t="shared" si="150"/>
        <v>3236.4050401108448</v>
      </c>
      <c r="G1144" s="104">
        <f t="shared" si="151"/>
        <v>650.64</v>
      </c>
      <c r="H1144" s="194">
        <f t="shared" si="152"/>
        <v>1313.8212235574654</v>
      </c>
      <c r="I1144" s="104">
        <f t="shared" si="153"/>
        <v>77.740900802216899</v>
      </c>
      <c r="J1144" s="96">
        <v>27</v>
      </c>
      <c r="K1144" s="98">
        <f t="shared" si="157"/>
        <v>5305.6071644705271</v>
      </c>
      <c r="L1144" s="213">
        <f t="shared" si="154"/>
        <v>7.4828000000000001</v>
      </c>
      <c r="M1144" s="214">
        <f t="shared" si="155"/>
        <v>2.254</v>
      </c>
    </row>
    <row r="1145" spans="1:13" ht="15" customHeight="1" x14ac:dyDescent="0.2">
      <c r="A1145" s="192">
        <f t="shared" si="156"/>
        <v>1128</v>
      </c>
      <c r="B1145" s="225">
        <f t="shared" si="149"/>
        <v>150.66388449142227</v>
      </c>
      <c r="C1145" s="193">
        <v>500</v>
      </c>
      <c r="D1145" s="212">
        <v>40620</v>
      </c>
      <c r="E1145" s="104">
        <v>27110</v>
      </c>
      <c r="F1145" s="96">
        <f t="shared" si="150"/>
        <v>3235.2809808760198</v>
      </c>
      <c r="G1145" s="104">
        <f t="shared" si="151"/>
        <v>650.64</v>
      </c>
      <c r="H1145" s="194">
        <f t="shared" si="152"/>
        <v>1313.4412915360945</v>
      </c>
      <c r="I1145" s="104">
        <f t="shared" si="153"/>
        <v>77.718419617520397</v>
      </c>
      <c r="J1145" s="96">
        <v>27</v>
      </c>
      <c r="K1145" s="98">
        <f t="shared" si="157"/>
        <v>5304.0806920296345</v>
      </c>
      <c r="L1145" s="213">
        <f t="shared" si="154"/>
        <v>7.4869000000000003</v>
      </c>
      <c r="M1145" s="214">
        <f t="shared" si="155"/>
        <v>2.2559999999999998</v>
      </c>
    </row>
    <row r="1146" spans="1:13" ht="15" customHeight="1" x14ac:dyDescent="0.2">
      <c r="A1146" s="192">
        <f t="shared" si="156"/>
        <v>1129</v>
      </c>
      <c r="B1146" s="225">
        <f t="shared" si="149"/>
        <v>150.71616628483002</v>
      </c>
      <c r="C1146" s="193">
        <v>500</v>
      </c>
      <c r="D1146" s="212">
        <v>40620</v>
      </c>
      <c r="E1146" s="104">
        <v>27110</v>
      </c>
      <c r="F1146" s="96">
        <f t="shared" si="150"/>
        <v>3234.1586972084633</v>
      </c>
      <c r="G1146" s="104">
        <f t="shared" si="151"/>
        <v>650.64</v>
      </c>
      <c r="H1146" s="194">
        <f t="shared" si="152"/>
        <v>1313.0619596564604</v>
      </c>
      <c r="I1146" s="104">
        <f t="shared" si="153"/>
        <v>77.695973944169268</v>
      </c>
      <c r="J1146" s="96">
        <v>27</v>
      </c>
      <c r="K1146" s="98">
        <f t="shared" si="157"/>
        <v>5302.5566308090929</v>
      </c>
      <c r="L1146" s="213">
        <f t="shared" si="154"/>
        <v>7.4908999999999999</v>
      </c>
      <c r="M1146" s="214">
        <f t="shared" si="155"/>
        <v>2.258</v>
      </c>
    </row>
    <row r="1147" spans="1:13" ht="15" customHeight="1" x14ac:dyDescent="0.2">
      <c r="A1147" s="195">
        <f t="shared" si="156"/>
        <v>1130</v>
      </c>
      <c r="B1147" s="225">
        <f t="shared" ref="B1147:B1210" si="158">59*LN(A1147)-264</f>
        <v>150.76840179067676</v>
      </c>
      <c r="C1147" s="193">
        <v>500</v>
      </c>
      <c r="D1147" s="212">
        <v>40620</v>
      </c>
      <c r="E1147" s="104">
        <v>27110</v>
      </c>
      <c r="F1147" s="96">
        <f t="shared" si="150"/>
        <v>3233.0381844648723</v>
      </c>
      <c r="G1147" s="104">
        <f t="shared" si="151"/>
        <v>650.64</v>
      </c>
      <c r="H1147" s="194">
        <f t="shared" si="152"/>
        <v>1312.6832263491267</v>
      </c>
      <c r="I1147" s="104">
        <f t="shared" si="153"/>
        <v>77.673563689297438</v>
      </c>
      <c r="J1147" s="96">
        <v>27</v>
      </c>
      <c r="K1147" s="98">
        <f t="shared" si="157"/>
        <v>5301.0349745032963</v>
      </c>
      <c r="L1147" s="213">
        <f t="shared" si="154"/>
        <v>7.4949000000000003</v>
      </c>
      <c r="M1147" s="214">
        <f t="shared" si="155"/>
        <v>2.2599999999999998</v>
      </c>
    </row>
    <row r="1148" spans="1:13" ht="15" customHeight="1" x14ac:dyDescent="0.2">
      <c r="A1148" s="192">
        <f t="shared" si="156"/>
        <v>1131</v>
      </c>
      <c r="B1148" s="225">
        <f t="shared" si="158"/>
        <v>150.82059109085111</v>
      </c>
      <c r="C1148" s="193">
        <v>500</v>
      </c>
      <c r="D1148" s="212">
        <v>40620</v>
      </c>
      <c r="E1148" s="104">
        <v>27110</v>
      </c>
      <c r="F1148" s="96">
        <f t="shared" si="150"/>
        <v>3231.9194380187546</v>
      </c>
      <c r="G1148" s="104">
        <f t="shared" si="151"/>
        <v>650.64</v>
      </c>
      <c r="H1148" s="194">
        <f t="shared" si="152"/>
        <v>1312.3050900503388</v>
      </c>
      <c r="I1148" s="104">
        <f t="shared" si="153"/>
        <v>77.651188760375092</v>
      </c>
      <c r="J1148" s="96">
        <v>27</v>
      </c>
      <c r="K1148" s="98">
        <f t="shared" si="157"/>
        <v>5299.5157168294681</v>
      </c>
      <c r="L1148" s="213">
        <f t="shared" si="154"/>
        <v>7.4989999999999997</v>
      </c>
      <c r="M1148" s="214">
        <f t="shared" si="155"/>
        <v>2.262</v>
      </c>
    </row>
    <row r="1149" spans="1:13" ht="15" customHeight="1" x14ac:dyDescent="0.2">
      <c r="A1149" s="192">
        <f t="shared" si="156"/>
        <v>1132</v>
      </c>
      <c r="B1149" s="225">
        <f t="shared" si="158"/>
        <v>150.87273426702455</v>
      </c>
      <c r="C1149" s="193">
        <v>500</v>
      </c>
      <c r="D1149" s="212">
        <v>40620</v>
      </c>
      <c r="E1149" s="104">
        <v>27110</v>
      </c>
      <c r="F1149" s="96">
        <f t="shared" si="150"/>
        <v>3230.8024532603513</v>
      </c>
      <c r="G1149" s="104">
        <f t="shared" si="151"/>
        <v>650.64</v>
      </c>
      <c r="H1149" s="194">
        <f t="shared" si="152"/>
        <v>1311.9275492019985</v>
      </c>
      <c r="I1149" s="104">
        <f t="shared" si="153"/>
        <v>77.628849065207021</v>
      </c>
      <c r="J1149" s="96">
        <v>27</v>
      </c>
      <c r="K1149" s="98">
        <f t="shared" si="157"/>
        <v>5297.9988515275563</v>
      </c>
      <c r="L1149" s="213">
        <f t="shared" si="154"/>
        <v>7.5030000000000001</v>
      </c>
      <c r="M1149" s="214">
        <f t="shared" si="155"/>
        <v>2.2639999999999998</v>
      </c>
    </row>
    <row r="1150" spans="1:13" ht="15" customHeight="1" x14ac:dyDescent="0.2">
      <c r="A1150" s="192">
        <f t="shared" si="156"/>
        <v>1133</v>
      </c>
      <c r="B1150" s="225">
        <f t="shared" si="158"/>
        <v>150.92483140065241</v>
      </c>
      <c r="C1150" s="193">
        <v>500</v>
      </c>
      <c r="D1150" s="212">
        <v>40620</v>
      </c>
      <c r="E1150" s="104">
        <v>27110</v>
      </c>
      <c r="F1150" s="96">
        <f t="shared" si="150"/>
        <v>3229.6872255965491</v>
      </c>
      <c r="G1150" s="104">
        <f t="shared" si="151"/>
        <v>650.64</v>
      </c>
      <c r="H1150" s="194">
        <f t="shared" si="152"/>
        <v>1311.5506022516333</v>
      </c>
      <c r="I1150" s="104">
        <f t="shared" si="153"/>
        <v>77.606544511930977</v>
      </c>
      <c r="J1150" s="96">
        <v>27</v>
      </c>
      <c r="K1150" s="98">
        <f t="shared" si="157"/>
        <v>5296.4843723601134</v>
      </c>
      <c r="L1150" s="213">
        <f t="shared" si="154"/>
        <v>7.5069999999999997</v>
      </c>
      <c r="M1150" s="214">
        <f t="shared" si="155"/>
        <v>2.266</v>
      </c>
    </row>
    <row r="1151" spans="1:13" ht="15" customHeight="1" x14ac:dyDescent="0.2">
      <c r="A1151" s="192">
        <f t="shared" si="156"/>
        <v>1134</v>
      </c>
      <c r="B1151" s="225">
        <f t="shared" si="158"/>
        <v>150.97688257297415</v>
      </c>
      <c r="C1151" s="193">
        <v>500</v>
      </c>
      <c r="D1151" s="212">
        <v>40620</v>
      </c>
      <c r="E1151" s="104">
        <v>27110</v>
      </c>
      <c r="F1151" s="96">
        <f t="shared" si="150"/>
        <v>3228.5737504508188</v>
      </c>
      <c r="G1151" s="104">
        <f t="shared" si="151"/>
        <v>650.64</v>
      </c>
      <c r="H1151" s="194">
        <f t="shared" si="152"/>
        <v>1311.1742476523766</v>
      </c>
      <c r="I1151" s="104">
        <f t="shared" si="153"/>
        <v>77.58427500901638</v>
      </c>
      <c r="J1151" s="96">
        <v>27</v>
      </c>
      <c r="K1151" s="98">
        <f t="shared" si="157"/>
        <v>5294.972273112211</v>
      </c>
      <c r="L1151" s="213">
        <f t="shared" si="154"/>
        <v>7.5110999999999999</v>
      </c>
      <c r="M1151" s="214">
        <f t="shared" si="155"/>
        <v>2.2679999999999998</v>
      </c>
    </row>
    <row r="1152" spans="1:13" ht="15" customHeight="1" x14ac:dyDescent="0.2">
      <c r="A1152" s="192">
        <f t="shared" si="156"/>
        <v>1135</v>
      </c>
      <c r="B1152" s="225">
        <f t="shared" si="158"/>
        <v>151.02888786501472</v>
      </c>
      <c r="C1152" s="193">
        <v>500</v>
      </c>
      <c r="D1152" s="212">
        <v>40620</v>
      </c>
      <c r="E1152" s="104">
        <v>27110</v>
      </c>
      <c r="F1152" s="96">
        <f t="shared" si="150"/>
        <v>3227.4620232631246</v>
      </c>
      <c r="G1152" s="104">
        <f t="shared" si="151"/>
        <v>650.64</v>
      </c>
      <c r="H1152" s="194">
        <f t="shared" si="152"/>
        <v>1310.7984838629359</v>
      </c>
      <c r="I1152" s="104">
        <f t="shared" si="153"/>
        <v>77.562040465262484</v>
      </c>
      <c r="J1152" s="96">
        <v>27</v>
      </c>
      <c r="K1152" s="98">
        <f t="shared" si="157"/>
        <v>5293.4625475913226</v>
      </c>
      <c r="L1152" s="213">
        <f t="shared" si="154"/>
        <v>7.5151000000000003</v>
      </c>
      <c r="M1152" s="214">
        <f t="shared" si="155"/>
        <v>2.27</v>
      </c>
    </row>
    <row r="1153" spans="1:13" ht="15" customHeight="1" x14ac:dyDescent="0.2">
      <c r="A1153" s="192">
        <f t="shared" si="156"/>
        <v>1136</v>
      </c>
      <c r="B1153" s="225">
        <f t="shared" si="158"/>
        <v>151.08084735758473</v>
      </c>
      <c r="C1153" s="193">
        <v>500</v>
      </c>
      <c r="D1153" s="212">
        <v>40620</v>
      </c>
      <c r="E1153" s="104">
        <v>27110</v>
      </c>
      <c r="F1153" s="96">
        <f t="shared" si="150"/>
        <v>3226.3520394898619</v>
      </c>
      <c r="G1153" s="104">
        <f t="shared" si="151"/>
        <v>650.64</v>
      </c>
      <c r="H1153" s="194">
        <f t="shared" si="152"/>
        <v>1310.4233093475732</v>
      </c>
      <c r="I1153" s="104">
        <f t="shared" si="153"/>
        <v>77.539840789797239</v>
      </c>
      <c r="J1153" s="96">
        <v>27</v>
      </c>
      <c r="K1153" s="98">
        <f t="shared" si="157"/>
        <v>5291.9551896272324</v>
      </c>
      <c r="L1153" s="213">
        <f t="shared" si="154"/>
        <v>7.5191999999999997</v>
      </c>
      <c r="M1153" s="214">
        <f t="shared" si="155"/>
        <v>2.2719999999999998</v>
      </c>
    </row>
    <row r="1154" spans="1:13" ht="15" customHeight="1" x14ac:dyDescent="0.2">
      <c r="A1154" s="192">
        <f t="shared" si="156"/>
        <v>1137</v>
      </c>
      <c r="B1154" s="225">
        <f t="shared" si="158"/>
        <v>151.13276113128165</v>
      </c>
      <c r="C1154" s="193">
        <v>500</v>
      </c>
      <c r="D1154" s="212">
        <v>40620</v>
      </c>
      <c r="E1154" s="104">
        <v>27110</v>
      </c>
      <c r="F1154" s="96">
        <f t="shared" si="150"/>
        <v>3225.2437946037699</v>
      </c>
      <c r="G1154" s="104">
        <f t="shared" si="151"/>
        <v>650.64</v>
      </c>
      <c r="H1154" s="194">
        <f t="shared" si="152"/>
        <v>1310.0487225760739</v>
      </c>
      <c r="I1154" s="104">
        <f t="shared" si="153"/>
        <v>77.517675892075403</v>
      </c>
      <c r="J1154" s="96">
        <v>27</v>
      </c>
      <c r="K1154" s="98">
        <f t="shared" si="157"/>
        <v>5290.4501930719189</v>
      </c>
      <c r="L1154" s="213">
        <f t="shared" si="154"/>
        <v>7.5232000000000001</v>
      </c>
      <c r="M1154" s="214">
        <f t="shared" si="155"/>
        <v>2.274</v>
      </c>
    </row>
    <row r="1155" spans="1:13" ht="15" customHeight="1" x14ac:dyDescent="0.2">
      <c r="A1155" s="192">
        <f t="shared" si="156"/>
        <v>1138</v>
      </c>
      <c r="B1155" s="225">
        <f t="shared" si="158"/>
        <v>151.18462926649028</v>
      </c>
      <c r="C1155" s="193">
        <v>500</v>
      </c>
      <c r="D1155" s="212">
        <v>40620</v>
      </c>
      <c r="E1155" s="104">
        <v>27110</v>
      </c>
      <c r="F1155" s="96">
        <f t="shared" si="150"/>
        <v>3224.1372840938661</v>
      </c>
      <c r="G1155" s="104">
        <f t="shared" si="151"/>
        <v>650.64</v>
      </c>
      <c r="H1155" s="194">
        <f t="shared" si="152"/>
        <v>1309.6747220237266</v>
      </c>
      <c r="I1155" s="104">
        <f t="shared" si="153"/>
        <v>77.495545681877317</v>
      </c>
      <c r="J1155" s="96">
        <v>27</v>
      </c>
      <c r="K1155" s="98">
        <f t="shared" si="157"/>
        <v>5288.9475517994697</v>
      </c>
      <c r="L1155" s="213">
        <f t="shared" si="154"/>
        <v>7.5271999999999997</v>
      </c>
      <c r="M1155" s="214">
        <f t="shared" si="155"/>
        <v>2.2759999999999998</v>
      </c>
    </row>
    <row r="1156" spans="1:13" ht="15" customHeight="1" x14ac:dyDescent="0.2">
      <c r="A1156" s="192">
        <f t="shared" si="156"/>
        <v>1139</v>
      </c>
      <c r="B1156" s="225">
        <f t="shared" si="158"/>
        <v>151.23645184338375</v>
      </c>
      <c r="C1156" s="193">
        <v>500</v>
      </c>
      <c r="D1156" s="212">
        <v>40620</v>
      </c>
      <c r="E1156" s="104">
        <v>27110</v>
      </c>
      <c r="F1156" s="96">
        <f t="shared" si="150"/>
        <v>3223.0325034653633</v>
      </c>
      <c r="G1156" s="104">
        <f t="shared" si="151"/>
        <v>650.64</v>
      </c>
      <c r="H1156" s="194">
        <f t="shared" si="152"/>
        <v>1309.3013061712927</v>
      </c>
      <c r="I1156" s="104">
        <f t="shared" si="153"/>
        <v>77.473450069307262</v>
      </c>
      <c r="J1156" s="96">
        <v>27</v>
      </c>
      <c r="K1156" s="98">
        <f t="shared" si="157"/>
        <v>5287.4472597059639</v>
      </c>
      <c r="L1156" s="213">
        <f t="shared" si="154"/>
        <v>7.5312999999999999</v>
      </c>
      <c r="M1156" s="214">
        <f t="shared" si="155"/>
        <v>2.278</v>
      </c>
    </row>
    <row r="1157" spans="1:13" ht="15" customHeight="1" x14ac:dyDescent="0.2">
      <c r="A1157" s="195">
        <f t="shared" si="156"/>
        <v>1140</v>
      </c>
      <c r="B1157" s="225">
        <f t="shared" si="158"/>
        <v>151.28822894192393</v>
      </c>
      <c r="C1157" s="193">
        <v>500</v>
      </c>
      <c r="D1157" s="212">
        <v>40620</v>
      </c>
      <c r="E1157" s="104">
        <v>27110</v>
      </c>
      <c r="F1157" s="96">
        <f t="shared" si="150"/>
        <v>3221.9294482396044</v>
      </c>
      <c r="G1157" s="104">
        <f t="shared" si="151"/>
        <v>650.64</v>
      </c>
      <c r="H1157" s="194">
        <f t="shared" si="152"/>
        <v>1308.9284735049862</v>
      </c>
      <c r="I1157" s="104">
        <f t="shared" si="153"/>
        <v>77.451388964792088</v>
      </c>
      <c r="J1157" s="96">
        <v>27</v>
      </c>
      <c r="K1157" s="98">
        <f t="shared" si="157"/>
        <v>5285.9493107093831</v>
      </c>
      <c r="L1157" s="213">
        <f t="shared" si="154"/>
        <v>7.5353000000000003</v>
      </c>
      <c r="M1157" s="214">
        <f t="shared" si="155"/>
        <v>2.2799999999999998</v>
      </c>
    </row>
    <row r="1158" spans="1:13" ht="15" customHeight="1" x14ac:dyDescent="0.2">
      <c r="A1158" s="192">
        <f t="shared" si="156"/>
        <v>1141</v>
      </c>
      <c r="B1158" s="225">
        <f t="shared" si="158"/>
        <v>151.33996064186249</v>
      </c>
      <c r="C1158" s="193">
        <v>500</v>
      </c>
      <c r="D1158" s="212">
        <v>40620</v>
      </c>
      <c r="E1158" s="104">
        <v>27110</v>
      </c>
      <c r="F1158" s="96">
        <f t="shared" si="150"/>
        <v>3220.8281139539831</v>
      </c>
      <c r="G1158" s="104">
        <f t="shared" si="151"/>
        <v>650.64</v>
      </c>
      <c r="H1158" s="194">
        <f t="shared" si="152"/>
        <v>1308.556222516446</v>
      </c>
      <c r="I1158" s="104">
        <f t="shared" si="153"/>
        <v>77.429362279079655</v>
      </c>
      <c r="J1158" s="96">
        <v>27</v>
      </c>
      <c r="K1158" s="98">
        <f t="shared" si="157"/>
        <v>5284.4536987495085</v>
      </c>
      <c r="L1158" s="213">
        <f t="shared" si="154"/>
        <v>7.5392999999999999</v>
      </c>
      <c r="M1158" s="214">
        <f t="shared" si="155"/>
        <v>2.282</v>
      </c>
    </row>
    <row r="1159" spans="1:13" ht="15" customHeight="1" x14ac:dyDescent="0.2">
      <c r="A1159" s="192">
        <f t="shared" si="156"/>
        <v>1142</v>
      </c>
      <c r="B1159" s="225">
        <f t="shared" si="158"/>
        <v>151.39164702274138</v>
      </c>
      <c r="C1159" s="193">
        <v>500</v>
      </c>
      <c r="D1159" s="212">
        <v>40620</v>
      </c>
      <c r="E1159" s="104">
        <v>27110</v>
      </c>
      <c r="F1159" s="96">
        <f t="shared" si="150"/>
        <v>3219.7284961618716</v>
      </c>
      <c r="G1159" s="104">
        <f t="shared" si="151"/>
        <v>650.64</v>
      </c>
      <c r="H1159" s="194">
        <f t="shared" si="152"/>
        <v>1308.1845517027125</v>
      </c>
      <c r="I1159" s="104">
        <f t="shared" si="153"/>
        <v>77.407369923237425</v>
      </c>
      <c r="J1159" s="96">
        <v>27</v>
      </c>
      <c r="K1159" s="98">
        <f t="shared" si="157"/>
        <v>5282.9604177878218</v>
      </c>
      <c r="L1159" s="213">
        <f t="shared" si="154"/>
        <v>7.5433000000000003</v>
      </c>
      <c r="M1159" s="214">
        <f t="shared" si="155"/>
        <v>2.2839999999999998</v>
      </c>
    </row>
    <row r="1160" spans="1:13" ht="15" customHeight="1" x14ac:dyDescent="0.2">
      <c r="A1160" s="192">
        <f t="shared" si="156"/>
        <v>1143</v>
      </c>
      <c r="B1160" s="225">
        <f t="shared" si="158"/>
        <v>151.44328816389378</v>
      </c>
      <c r="C1160" s="193">
        <v>500</v>
      </c>
      <c r="D1160" s="212">
        <v>40620</v>
      </c>
      <c r="E1160" s="104">
        <v>27110</v>
      </c>
      <c r="F1160" s="96">
        <f t="shared" si="150"/>
        <v>3218.6305904325482</v>
      </c>
      <c r="G1160" s="104">
        <f t="shared" si="151"/>
        <v>650.64</v>
      </c>
      <c r="H1160" s="194">
        <f t="shared" si="152"/>
        <v>1307.8134595662011</v>
      </c>
      <c r="I1160" s="104">
        <f t="shared" si="153"/>
        <v>77.385411808650957</v>
      </c>
      <c r="J1160" s="96">
        <v>27</v>
      </c>
      <c r="K1160" s="98">
        <f t="shared" si="157"/>
        <v>5281.4694618074</v>
      </c>
      <c r="L1160" s="213">
        <f t="shared" si="154"/>
        <v>7.5473999999999997</v>
      </c>
      <c r="M1160" s="214">
        <f t="shared" si="155"/>
        <v>2.286</v>
      </c>
    </row>
    <row r="1161" spans="1:13" ht="15" customHeight="1" x14ac:dyDescent="0.2">
      <c r="A1161" s="192">
        <f t="shared" si="156"/>
        <v>1144</v>
      </c>
      <c r="B1161" s="225">
        <f t="shared" si="158"/>
        <v>151.49488414444482</v>
      </c>
      <c r="C1161" s="193">
        <v>500</v>
      </c>
      <c r="D1161" s="212">
        <v>40620</v>
      </c>
      <c r="E1161" s="104">
        <v>27110</v>
      </c>
      <c r="F1161" s="96">
        <f t="shared" si="150"/>
        <v>3217.5343923511223</v>
      </c>
      <c r="G1161" s="104">
        <f t="shared" si="151"/>
        <v>650.64</v>
      </c>
      <c r="H1161" s="194">
        <f t="shared" si="152"/>
        <v>1307.4429446146792</v>
      </c>
      <c r="I1161" s="104">
        <f t="shared" si="153"/>
        <v>77.363487847022441</v>
      </c>
      <c r="J1161" s="96">
        <v>27</v>
      </c>
      <c r="K1161" s="98">
        <f t="shared" si="157"/>
        <v>5279.9808248128229</v>
      </c>
      <c r="L1161" s="213">
        <f t="shared" si="154"/>
        <v>7.5514000000000001</v>
      </c>
      <c r="M1161" s="214">
        <f t="shared" si="155"/>
        <v>2.2879999999999998</v>
      </c>
    </row>
    <row r="1162" spans="1:13" ht="15" customHeight="1" x14ac:dyDescent="0.2">
      <c r="A1162" s="192">
        <f t="shared" si="156"/>
        <v>1145</v>
      </c>
      <c r="B1162" s="225">
        <f t="shared" si="158"/>
        <v>151.5464350433121</v>
      </c>
      <c r="C1162" s="193">
        <v>500</v>
      </c>
      <c r="D1162" s="212">
        <v>40620</v>
      </c>
      <c r="E1162" s="104">
        <v>27110</v>
      </c>
      <c r="F1162" s="96">
        <f t="shared" si="150"/>
        <v>3216.4398975184681</v>
      </c>
      <c r="G1162" s="104">
        <f t="shared" si="151"/>
        <v>650.64</v>
      </c>
      <c r="H1162" s="194">
        <f t="shared" si="152"/>
        <v>1307.0730053612419</v>
      </c>
      <c r="I1162" s="104">
        <f t="shared" si="153"/>
        <v>77.341597950369362</v>
      </c>
      <c r="J1162" s="96">
        <v>27</v>
      </c>
      <c r="K1162" s="98">
        <f t="shared" si="157"/>
        <v>5278.4945008300801</v>
      </c>
      <c r="L1162" s="213">
        <f t="shared" si="154"/>
        <v>7.5553999999999997</v>
      </c>
      <c r="M1162" s="214">
        <f t="shared" si="155"/>
        <v>2.29</v>
      </c>
    </row>
    <row r="1163" spans="1:13" ht="15" customHeight="1" x14ac:dyDescent="0.2">
      <c r="A1163" s="192">
        <f t="shared" si="156"/>
        <v>1146</v>
      </c>
      <c r="B1163" s="225">
        <f t="shared" si="158"/>
        <v>151.59794093920641</v>
      </c>
      <c r="C1163" s="193">
        <v>500</v>
      </c>
      <c r="D1163" s="212">
        <v>40620</v>
      </c>
      <c r="E1163" s="104">
        <v>27110</v>
      </c>
      <c r="F1163" s="96">
        <f t="shared" si="150"/>
        <v>3215.3471015511518</v>
      </c>
      <c r="G1163" s="104">
        <f t="shared" si="151"/>
        <v>650.64</v>
      </c>
      <c r="H1163" s="194">
        <f t="shared" si="152"/>
        <v>1306.7036403242892</v>
      </c>
      <c r="I1163" s="104">
        <f t="shared" si="153"/>
        <v>77.31974203102304</v>
      </c>
      <c r="J1163" s="96">
        <v>27</v>
      </c>
      <c r="K1163" s="98">
        <f t="shared" si="157"/>
        <v>5277.0104839064643</v>
      </c>
      <c r="L1163" s="213">
        <f t="shared" si="154"/>
        <v>7.5594999999999999</v>
      </c>
      <c r="M1163" s="214">
        <f t="shared" si="155"/>
        <v>2.2919999999999998</v>
      </c>
    </row>
    <row r="1164" spans="1:13" ht="15" customHeight="1" x14ac:dyDescent="0.2">
      <c r="A1164" s="192">
        <f t="shared" si="156"/>
        <v>1147</v>
      </c>
      <c r="B1164" s="225">
        <f t="shared" si="158"/>
        <v>151.64940191063289</v>
      </c>
      <c r="C1164" s="193">
        <v>500</v>
      </c>
      <c r="D1164" s="212">
        <v>40620</v>
      </c>
      <c r="E1164" s="104">
        <v>27110</v>
      </c>
      <c r="F1164" s="96">
        <f t="shared" si="150"/>
        <v>3214.2560000813505</v>
      </c>
      <c r="G1164" s="104">
        <f t="shared" si="151"/>
        <v>650.64</v>
      </c>
      <c r="H1164" s="194">
        <f t="shared" si="152"/>
        <v>1306.3348480274963</v>
      </c>
      <c r="I1164" s="104">
        <f t="shared" si="153"/>
        <v>77.297920001627006</v>
      </c>
      <c r="J1164" s="96">
        <v>27</v>
      </c>
      <c r="K1164" s="98">
        <f t="shared" si="157"/>
        <v>5275.5287681104737</v>
      </c>
      <c r="L1164" s="213">
        <f t="shared" si="154"/>
        <v>7.5635000000000003</v>
      </c>
      <c r="M1164" s="214">
        <f t="shared" si="155"/>
        <v>2.294</v>
      </c>
    </row>
    <row r="1165" spans="1:13" ht="15" customHeight="1" x14ac:dyDescent="0.2">
      <c r="A1165" s="192">
        <f t="shared" si="156"/>
        <v>1148</v>
      </c>
      <c r="B1165" s="225">
        <f t="shared" si="158"/>
        <v>151.70081803589119</v>
      </c>
      <c r="C1165" s="193">
        <v>500</v>
      </c>
      <c r="D1165" s="212">
        <v>40620</v>
      </c>
      <c r="E1165" s="104">
        <v>27110</v>
      </c>
      <c r="F1165" s="96">
        <f t="shared" si="150"/>
        <v>3213.1665887567965</v>
      </c>
      <c r="G1165" s="104">
        <f t="shared" si="151"/>
        <v>650.64</v>
      </c>
      <c r="H1165" s="194">
        <f t="shared" si="152"/>
        <v>1305.966626999797</v>
      </c>
      <c r="I1165" s="104">
        <f t="shared" si="153"/>
        <v>77.276131775135923</v>
      </c>
      <c r="J1165" s="96">
        <v>27</v>
      </c>
      <c r="K1165" s="98">
        <f t="shared" si="157"/>
        <v>5274.0493475317289</v>
      </c>
      <c r="L1165" s="213">
        <f t="shared" si="154"/>
        <v>7.5674999999999999</v>
      </c>
      <c r="M1165" s="214">
        <f t="shared" si="155"/>
        <v>2.2959999999999998</v>
      </c>
    </row>
    <row r="1166" spans="1:13" ht="15" customHeight="1" x14ac:dyDescent="0.2">
      <c r="A1166" s="192">
        <f t="shared" si="156"/>
        <v>1149</v>
      </c>
      <c r="B1166" s="225">
        <f t="shared" si="158"/>
        <v>151.75218939307661</v>
      </c>
      <c r="C1166" s="193">
        <v>500</v>
      </c>
      <c r="D1166" s="212">
        <v>40620</v>
      </c>
      <c r="E1166" s="104">
        <v>27110</v>
      </c>
      <c r="F1166" s="96">
        <f t="shared" si="150"/>
        <v>3212.0788632406939</v>
      </c>
      <c r="G1166" s="104">
        <f t="shared" si="151"/>
        <v>650.64</v>
      </c>
      <c r="H1166" s="194">
        <f t="shared" si="152"/>
        <v>1305.5989757753543</v>
      </c>
      <c r="I1166" s="104">
        <f t="shared" si="153"/>
        <v>77.254377264813883</v>
      </c>
      <c r="J1166" s="96">
        <v>27</v>
      </c>
      <c r="K1166" s="98">
        <f t="shared" si="157"/>
        <v>5272.5722162808624</v>
      </c>
      <c r="L1166" s="213">
        <f t="shared" si="154"/>
        <v>7.5716000000000001</v>
      </c>
      <c r="M1166" s="214">
        <f t="shared" si="155"/>
        <v>2.298</v>
      </c>
    </row>
    <row r="1167" spans="1:13" ht="15" customHeight="1" x14ac:dyDescent="0.2">
      <c r="A1167" s="195">
        <f t="shared" si="156"/>
        <v>1150</v>
      </c>
      <c r="B1167" s="225">
        <f t="shared" si="158"/>
        <v>151.80351606008048</v>
      </c>
      <c r="C1167" s="193">
        <v>500</v>
      </c>
      <c r="D1167" s="212">
        <v>40620</v>
      </c>
      <c r="E1167" s="104">
        <v>27110</v>
      </c>
      <c r="F1167" s="96">
        <f t="shared" si="150"/>
        <v>3210.9928192116577</v>
      </c>
      <c r="G1167" s="104">
        <f t="shared" si="151"/>
        <v>650.64</v>
      </c>
      <c r="H1167" s="194">
        <f t="shared" si="152"/>
        <v>1305.2318928935401</v>
      </c>
      <c r="I1167" s="104">
        <f t="shared" si="153"/>
        <v>77.232656384233152</v>
      </c>
      <c r="J1167" s="96">
        <v>27</v>
      </c>
      <c r="K1167" s="98">
        <f t="shared" si="157"/>
        <v>5271.0973684894316</v>
      </c>
      <c r="L1167" s="213">
        <f t="shared" si="154"/>
        <v>7.5755999999999997</v>
      </c>
      <c r="M1167" s="214">
        <f t="shared" si="155"/>
        <v>2.2999999999999998</v>
      </c>
    </row>
    <row r="1168" spans="1:13" ht="15" customHeight="1" x14ac:dyDescent="0.2">
      <c r="A1168" s="192">
        <f t="shared" si="156"/>
        <v>1151</v>
      </c>
      <c r="B1168" s="225">
        <f t="shared" si="158"/>
        <v>151.85479811459106</v>
      </c>
      <c r="C1168" s="193">
        <v>500</v>
      </c>
      <c r="D1168" s="212">
        <v>40620</v>
      </c>
      <c r="E1168" s="104">
        <v>27110</v>
      </c>
      <c r="F1168" s="96">
        <f t="shared" si="150"/>
        <v>3209.9084523636402</v>
      </c>
      <c r="G1168" s="104">
        <f t="shared" si="151"/>
        <v>650.64</v>
      </c>
      <c r="H1168" s="194">
        <f t="shared" si="152"/>
        <v>1304.8653768989102</v>
      </c>
      <c r="I1168" s="104">
        <f t="shared" si="153"/>
        <v>77.210969047272798</v>
      </c>
      <c r="J1168" s="96">
        <v>27</v>
      </c>
      <c r="K1168" s="98">
        <f t="shared" si="157"/>
        <v>5269.6247983098228</v>
      </c>
      <c r="L1168" s="213">
        <f t="shared" si="154"/>
        <v>7.5796000000000001</v>
      </c>
      <c r="M1168" s="214">
        <f t="shared" si="155"/>
        <v>2.302</v>
      </c>
    </row>
    <row r="1169" spans="1:13" ht="15" customHeight="1" x14ac:dyDescent="0.2">
      <c r="A1169" s="192">
        <f t="shared" si="156"/>
        <v>1152</v>
      </c>
      <c r="B1169" s="225">
        <f t="shared" si="158"/>
        <v>151.90603563409439</v>
      </c>
      <c r="C1169" s="193">
        <v>500</v>
      </c>
      <c r="D1169" s="212">
        <v>40620</v>
      </c>
      <c r="E1169" s="104">
        <v>27110</v>
      </c>
      <c r="F1169" s="96">
        <f t="shared" si="150"/>
        <v>3208.8257584058565</v>
      </c>
      <c r="G1169" s="104">
        <f t="shared" si="151"/>
        <v>650.64</v>
      </c>
      <c r="H1169" s="194">
        <f t="shared" si="152"/>
        <v>1304.4994263411793</v>
      </c>
      <c r="I1169" s="104">
        <f t="shared" si="153"/>
        <v>77.189315168117133</v>
      </c>
      <c r="J1169" s="96">
        <v>27</v>
      </c>
      <c r="K1169" s="98">
        <f t="shared" si="157"/>
        <v>5268.1544999151529</v>
      </c>
      <c r="L1169" s="213">
        <f t="shared" si="154"/>
        <v>7.5835999999999997</v>
      </c>
      <c r="M1169" s="214">
        <f t="shared" si="155"/>
        <v>2.3039999999999998</v>
      </c>
    </row>
    <row r="1170" spans="1:13" ht="15" customHeight="1" x14ac:dyDescent="0.2">
      <c r="A1170" s="192">
        <f t="shared" si="156"/>
        <v>1153</v>
      </c>
      <c r="B1170" s="225">
        <f t="shared" si="158"/>
        <v>151.95722869587451</v>
      </c>
      <c r="C1170" s="193">
        <v>500</v>
      </c>
      <c r="D1170" s="212">
        <v>40620</v>
      </c>
      <c r="E1170" s="104">
        <v>27110</v>
      </c>
      <c r="F1170" s="96">
        <f t="shared" si="150"/>
        <v>3207.7447330627292</v>
      </c>
      <c r="G1170" s="104">
        <f t="shared" si="151"/>
        <v>650.64</v>
      </c>
      <c r="H1170" s="194">
        <f t="shared" si="152"/>
        <v>1304.1340397752024</v>
      </c>
      <c r="I1170" s="104">
        <f t="shared" si="153"/>
        <v>77.167694661254586</v>
      </c>
      <c r="J1170" s="96">
        <v>27</v>
      </c>
      <c r="K1170" s="98">
        <f t="shared" si="157"/>
        <v>5266.6864674991857</v>
      </c>
      <c r="L1170" s="213">
        <f t="shared" si="154"/>
        <v>7.5876999999999999</v>
      </c>
      <c r="M1170" s="214">
        <f t="shared" si="155"/>
        <v>2.306</v>
      </c>
    </row>
    <row r="1171" spans="1:13" ht="15" customHeight="1" x14ac:dyDescent="0.2">
      <c r="A1171" s="192">
        <f t="shared" si="156"/>
        <v>1154</v>
      </c>
      <c r="B1171" s="225">
        <f t="shared" si="158"/>
        <v>152.00837737701465</v>
      </c>
      <c r="C1171" s="193">
        <v>500</v>
      </c>
      <c r="D1171" s="212">
        <v>40620</v>
      </c>
      <c r="E1171" s="104">
        <v>27110</v>
      </c>
      <c r="F1171" s="96">
        <f t="shared" ref="F1171:F1234" si="159">12*(1/B1171*D1171)</f>
        <v>3206.6653720738045</v>
      </c>
      <c r="G1171" s="104">
        <f t="shared" ref="G1171:G1234" si="160">12*(1/C1171*E1171)</f>
        <v>650.64</v>
      </c>
      <c r="H1171" s="194">
        <f t="shared" ref="H1171:H1234" si="161">SUM(F1171:G1171)*33.8%</f>
        <v>1303.7692157609458</v>
      </c>
      <c r="I1171" s="104">
        <f t="shared" ref="I1171:I1234" si="162">SUM(F1171:G1171)*2%</f>
        <v>77.14610744147609</v>
      </c>
      <c r="J1171" s="96">
        <v>27</v>
      </c>
      <c r="K1171" s="98">
        <f t="shared" si="157"/>
        <v>5265.2206952762263</v>
      </c>
      <c r="L1171" s="213">
        <f t="shared" ref="L1171:L1234" si="163">ROUND(A1171/B1171,4)</f>
        <v>7.5917000000000003</v>
      </c>
      <c r="M1171" s="214">
        <f t="shared" ref="M1171:M1234" si="164">ROUND(A1171/C1171,4)</f>
        <v>2.3079999999999998</v>
      </c>
    </row>
    <row r="1172" spans="1:13" ht="15" customHeight="1" x14ac:dyDescent="0.2">
      <c r="A1172" s="192">
        <f t="shared" si="156"/>
        <v>1155</v>
      </c>
      <c r="B1172" s="225">
        <f t="shared" si="158"/>
        <v>152.05948175439772</v>
      </c>
      <c r="C1172" s="193">
        <v>500</v>
      </c>
      <c r="D1172" s="212">
        <v>40620</v>
      </c>
      <c r="E1172" s="104">
        <v>27110</v>
      </c>
      <c r="F1172" s="96">
        <f t="shared" si="159"/>
        <v>3205.5876711936953</v>
      </c>
      <c r="G1172" s="104">
        <f t="shared" si="160"/>
        <v>650.64</v>
      </c>
      <c r="H1172" s="194">
        <f t="shared" si="161"/>
        <v>1303.4049528634689</v>
      </c>
      <c r="I1172" s="104">
        <f t="shared" si="162"/>
        <v>77.124553423873905</v>
      </c>
      <c r="J1172" s="96">
        <v>27</v>
      </c>
      <c r="K1172" s="98">
        <f t="shared" si="157"/>
        <v>5263.7571774810385</v>
      </c>
      <c r="L1172" s="213">
        <f t="shared" si="163"/>
        <v>7.5956999999999999</v>
      </c>
      <c r="M1172" s="214">
        <f t="shared" si="164"/>
        <v>2.31</v>
      </c>
    </row>
    <row r="1173" spans="1:13" ht="15" customHeight="1" x14ac:dyDescent="0.2">
      <c r="A1173" s="192">
        <f t="shared" si="156"/>
        <v>1156</v>
      </c>
      <c r="B1173" s="225">
        <f t="shared" si="158"/>
        <v>152.11054190470708</v>
      </c>
      <c r="C1173" s="193">
        <v>500</v>
      </c>
      <c r="D1173" s="212">
        <v>40620</v>
      </c>
      <c r="E1173" s="104">
        <v>27110</v>
      </c>
      <c r="F1173" s="96">
        <f t="shared" si="159"/>
        <v>3204.5116261920048</v>
      </c>
      <c r="G1173" s="104">
        <f t="shared" si="160"/>
        <v>650.64</v>
      </c>
      <c r="H1173" s="194">
        <f t="shared" si="161"/>
        <v>1303.0412496528975</v>
      </c>
      <c r="I1173" s="104">
        <f t="shared" si="162"/>
        <v>77.103032523840099</v>
      </c>
      <c r="J1173" s="96">
        <v>27</v>
      </c>
      <c r="K1173" s="98">
        <f t="shared" si="157"/>
        <v>5262.2959083687419</v>
      </c>
      <c r="L1173" s="213">
        <f t="shared" si="163"/>
        <v>7.5997000000000003</v>
      </c>
      <c r="M1173" s="214">
        <f t="shared" si="164"/>
        <v>2.3119999999999998</v>
      </c>
    </row>
    <row r="1174" spans="1:13" ht="15" customHeight="1" x14ac:dyDescent="0.2">
      <c r="A1174" s="192">
        <f t="shared" si="156"/>
        <v>1157</v>
      </c>
      <c r="B1174" s="225">
        <f t="shared" si="158"/>
        <v>152.16155790442696</v>
      </c>
      <c r="C1174" s="193">
        <v>500</v>
      </c>
      <c r="D1174" s="212">
        <v>40620</v>
      </c>
      <c r="E1174" s="104">
        <v>27110</v>
      </c>
      <c r="F1174" s="96">
        <f t="shared" si="159"/>
        <v>3203.4372328532691</v>
      </c>
      <c r="G1174" s="104">
        <f t="shared" si="160"/>
        <v>650.64</v>
      </c>
      <c r="H1174" s="194">
        <f t="shared" si="161"/>
        <v>1302.6781047044049</v>
      </c>
      <c r="I1174" s="104">
        <f t="shared" si="162"/>
        <v>77.081544657065379</v>
      </c>
      <c r="J1174" s="96">
        <v>27</v>
      </c>
      <c r="K1174" s="98">
        <f t="shared" si="157"/>
        <v>5260.8368822147386</v>
      </c>
      <c r="L1174" s="213">
        <f t="shared" si="163"/>
        <v>7.6037999999999997</v>
      </c>
      <c r="M1174" s="214">
        <f t="shared" si="164"/>
        <v>2.3140000000000001</v>
      </c>
    </row>
    <row r="1175" spans="1:13" ht="15" customHeight="1" x14ac:dyDescent="0.2">
      <c r="A1175" s="192">
        <f t="shared" ref="A1175:A1238" si="165">1+A1174</f>
        <v>1158</v>
      </c>
      <c r="B1175" s="225">
        <f t="shared" si="158"/>
        <v>152.21252982984345</v>
      </c>
      <c r="C1175" s="193">
        <v>500</v>
      </c>
      <c r="D1175" s="212">
        <v>40620</v>
      </c>
      <c r="E1175" s="104">
        <v>27110</v>
      </c>
      <c r="F1175" s="96">
        <f t="shared" si="159"/>
        <v>3202.3644869768823</v>
      </c>
      <c r="G1175" s="104">
        <f t="shared" si="160"/>
        <v>650.64</v>
      </c>
      <c r="H1175" s="194">
        <f t="shared" si="161"/>
        <v>1302.3155165981862</v>
      </c>
      <c r="I1175" s="104">
        <f t="shared" si="162"/>
        <v>77.060089739537645</v>
      </c>
      <c r="J1175" s="96">
        <v>27</v>
      </c>
      <c r="K1175" s="98">
        <f t="shared" si="157"/>
        <v>5259.3800933146067</v>
      </c>
      <c r="L1175" s="213">
        <f t="shared" si="163"/>
        <v>7.6078000000000001</v>
      </c>
      <c r="M1175" s="214">
        <f t="shared" si="164"/>
        <v>2.3159999999999998</v>
      </c>
    </row>
    <row r="1176" spans="1:13" ht="15" customHeight="1" x14ac:dyDescent="0.2">
      <c r="A1176" s="192">
        <f t="shared" si="165"/>
        <v>1159</v>
      </c>
      <c r="B1176" s="225">
        <f t="shared" si="158"/>
        <v>152.26345775704533</v>
      </c>
      <c r="C1176" s="193">
        <v>500</v>
      </c>
      <c r="D1176" s="212">
        <v>40620</v>
      </c>
      <c r="E1176" s="104">
        <v>27110</v>
      </c>
      <c r="F1176" s="96">
        <f t="shared" si="159"/>
        <v>3201.2933843770261</v>
      </c>
      <c r="G1176" s="104">
        <f t="shared" si="160"/>
        <v>650.64</v>
      </c>
      <c r="H1176" s="194">
        <f t="shared" si="161"/>
        <v>1301.9534839194346</v>
      </c>
      <c r="I1176" s="104">
        <f t="shared" si="162"/>
        <v>77.038667687540524</v>
      </c>
      <c r="J1176" s="96">
        <v>27</v>
      </c>
      <c r="K1176" s="98">
        <f t="shared" si="157"/>
        <v>5257.9255359840008</v>
      </c>
      <c r="L1176" s="213">
        <f t="shared" si="163"/>
        <v>7.6117999999999997</v>
      </c>
      <c r="M1176" s="214">
        <f t="shared" si="164"/>
        <v>2.3180000000000001</v>
      </c>
    </row>
    <row r="1177" spans="1:13" ht="15" customHeight="1" x14ac:dyDescent="0.2">
      <c r="A1177" s="195">
        <f t="shared" si="165"/>
        <v>1160</v>
      </c>
      <c r="B1177" s="225">
        <f t="shared" si="158"/>
        <v>152.3143417619242</v>
      </c>
      <c r="C1177" s="193">
        <v>500</v>
      </c>
      <c r="D1177" s="212">
        <v>40620</v>
      </c>
      <c r="E1177" s="104">
        <v>27110</v>
      </c>
      <c r="F1177" s="96">
        <f t="shared" si="159"/>
        <v>3200.2239208826172</v>
      </c>
      <c r="G1177" s="104">
        <f t="shared" si="160"/>
        <v>650.64</v>
      </c>
      <c r="H1177" s="194">
        <f t="shared" si="161"/>
        <v>1301.5920052583244</v>
      </c>
      <c r="I1177" s="104">
        <f t="shared" si="162"/>
        <v>77.017278417652349</v>
      </c>
      <c r="J1177" s="96">
        <v>27</v>
      </c>
      <c r="K1177" s="98">
        <f t="shared" si="157"/>
        <v>5256.4732045585934</v>
      </c>
      <c r="L1177" s="213">
        <f t="shared" si="163"/>
        <v>7.6158000000000001</v>
      </c>
      <c r="M1177" s="214">
        <f t="shared" si="164"/>
        <v>2.3199999999999998</v>
      </c>
    </row>
    <row r="1178" spans="1:13" ht="15" customHeight="1" x14ac:dyDescent="0.2">
      <c r="A1178" s="192">
        <f t="shared" si="165"/>
        <v>1161</v>
      </c>
      <c r="B1178" s="225">
        <f t="shared" si="158"/>
        <v>152.36518192017559</v>
      </c>
      <c r="C1178" s="193">
        <v>500</v>
      </c>
      <c r="D1178" s="212">
        <v>40620</v>
      </c>
      <c r="E1178" s="104">
        <v>27110</v>
      </c>
      <c r="F1178" s="96">
        <f t="shared" si="159"/>
        <v>3199.1560923372299</v>
      </c>
      <c r="G1178" s="104">
        <f t="shared" si="160"/>
        <v>650.64</v>
      </c>
      <c r="H1178" s="194">
        <f t="shared" si="161"/>
        <v>1301.2310792099836</v>
      </c>
      <c r="I1178" s="104">
        <f t="shared" si="162"/>
        <v>76.995921846744594</v>
      </c>
      <c r="J1178" s="96">
        <v>27</v>
      </c>
      <c r="K1178" s="98">
        <f t="shared" si="157"/>
        <v>5255.0230933939583</v>
      </c>
      <c r="L1178" s="213">
        <f t="shared" si="163"/>
        <v>7.6199000000000003</v>
      </c>
      <c r="M1178" s="214">
        <f t="shared" si="164"/>
        <v>2.3220000000000001</v>
      </c>
    </row>
    <row r="1179" spans="1:13" ht="15" customHeight="1" x14ac:dyDescent="0.2">
      <c r="A1179" s="192">
        <f t="shared" si="165"/>
        <v>1162</v>
      </c>
      <c r="B1179" s="225">
        <f t="shared" si="158"/>
        <v>152.4159783072995</v>
      </c>
      <c r="C1179" s="193">
        <v>500</v>
      </c>
      <c r="D1179" s="212">
        <v>40620</v>
      </c>
      <c r="E1179" s="104">
        <v>27110</v>
      </c>
      <c r="F1179" s="96">
        <f t="shared" si="159"/>
        <v>3198.0898945990334</v>
      </c>
      <c r="G1179" s="104">
        <f t="shared" si="160"/>
        <v>650.64</v>
      </c>
      <c r="H1179" s="194">
        <f t="shared" si="161"/>
        <v>1300.8707043744732</v>
      </c>
      <c r="I1179" s="104">
        <f t="shared" si="162"/>
        <v>76.974597891980665</v>
      </c>
      <c r="J1179" s="96">
        <v>27</v>
      </c>
      <c r="K1179" s="98">
        <f t="shared" si="157"/>
        <v>5253.5751968654877</v>
      </c>
      <c r="L1179" s="213">
        <f t="shared" si="163"/>
        <v>7.6238999999999999</v>
      </c>
      <c r="M1179" s="214">
        <f t="shared" si="164"/>
        <v>2.3239999999999998</v>
      </c>
    </row>
    <row r="1180" spans="1:13" ht="15" customHeight="1" x14ac:dyDescent="0.2">
      <c r="A1180" s="192">
        <f t="shared" si="165"/>
        <v>1163</v>
      </c>
      <c r="B1180" s="225">
        <f t="shared" si="158"/>
        <v>152.46673099860118</v>
      </c>
      <c r="C1180" s="193">
        <v>500</v>
      </c>
      <c r="D1180" s="212">
        <v>40620</v>
      </c>
      <c r="E1180" s="104">
        <v>27110</v>
      </c>
      <c r="F1180" s="96">
        <f t="shared" si="159"/>
        <v>3197.0253235407276</v>
      </c>
      <c r="G1180" s="104">
        <f t="shared" si="160"/>
        <v>650.64</v>
      </c>
      <c r="H1180" s="194">
        <f t="shared" si="161"/>
        <v>1300.5108793567658</v>
      </c>
      <c r="I1180" s="104">
        <f t="shared" si="162"/>
        <v>76.953306470814553</v>
      </c>
      <c r="J1180" s="96">
        <v>27</v>
      </c>
      <c r="K1180" s="98">
        <f t="shared" si="157"/>
        <v>5252.1295093683084</v>
      </c>
      <c r="L1180" s="213">
        <f t="shared" si="163"/>
        <v>7.6279000000000003</v>
      </c>
      <c r="M1180" s="214">
        <f t="shared" si="164"/>
        <v>2.3260000000000001</v>
      </c>
    </row>
    <row r="1181" spans="1:13" ht="15" customHeight="1" x14ac:dyDescent="0.2">
      <c r="A1181" s="192">
        <f t="shared" si="165"/>
        <v>1164</v>
      </c>
      <c r="B1181" s="225">
        <f t="shared" si="158"/>
        <v>152.51744006919159</v>
      </c>
      <c r="C1181" s="193">
        <v>500</v>
      </c>
      <c r="D1181" s="212">
        <v>40620</v>
      </c>
      <c r="E1181" s="104">
        <v>27110</v>
      </c>
      <c r="F1181" s="96">
        <f t="shared" si="159"/>
        <v>3195.9623750494779</v>
      </c>
      <c r="G1181" s="104">
        <f t="shared" si="160"/>
        <v>650.64</v>
      </c>
      <c r="H1181" s="194">
        <f t="shared" si="161"/>
        <v>1300.1516027667233</v>
      </c>
      <c r="I1181" s="104">
        <f t="shared" si="162"/>
        <v>76.932047500989555</v>
      </c>
      <c r="J1181" s="96">
        <v>27</v>
      </c>
      <c r="K1181" s="98">
        <f t="shared" si="157"/>
        <v>5250.6860253171908</v>
      </c>
      <c r="L1181" s="213">
        <f t="shared" si="163"/>
        <v>7.6318999999999999</v>
      </c>
      <c r="M1181" s="214">
        <f t="shared" si="164"/>
        <v>2.3279999999999998</v>
      </c>
    </row>
    <row r="1182" spans="1:13" ht="15" customHeight="1" x14ac:dyDescent="0.2">
      <c r="A1182" s="192">
        <f t="shared" si="165"/>
        <v>1165</v>
      </c>
      <c r="B1182" s="225">
        <f t="shared" si="158"/>
        <v>152.56810559398826</v>
      </c>
      <c r="C1182" s="193">
        <v>500</v>
      </c>
      <c r="D1182" s="212">
        <v>40620</v>
      </c>
      <c r="E1182" s="104">
        <v>27110</v>
      </c>
      <c r="F1182" s="96">
        <f t="shared" si="159"/>
        <v>3194.9010450268506</v>
      </c>
      <c r="G1182" s="104">
        <f t="shared" si="160"/>
        <v>650.64</v>
      </c>
      <c r="H1182" s="194">
        <f t="shared" si="161"/>
        <v>1299.7928732190753</v>
      </c>
      <c r="I1182" s="104">
        <f t="shared" si="162"/>
        <v>76.910820900537018</v>
      </c>
      <c r="J1182" s="96">
        <v>27</v>
      </c>
      <c r="K1182" s="98">
        <f t="shared" si="157"/>
        <v>5249.244739146463</v>
      </c>
      <c r="L1182" s="213">
        <f t="shared" si="163"/>
        <v>7.6359000000000004</v>
      </c>
      <c r="M1182" s="214">
        <f t="shared" si="164"/>
        <v>2.33</v>
      </c>
    </row>
    <row r="1183" spans="1:13" ht="15" customHeight="1" x14ac:dyDescent="0.2">
      <c r="A1183" s="192">
        <f t="shared" si="165"/>
        <v>1166</v>
      </c>
      <c r="B1183" s="225">
        <f t="shared" si="158"/>
        <v>152.61872764771584</v>
      </c>
      <c r="C1183" s="193">
        <v>500</v>
      </c>
      <c r="D1183" s="212">
        <v>40620</v>
      </c>
      <c r="E1183" s="104">
        <v>27110</v>
      </c>
      <c r="F1183" s="96">
        <f t="shared" si="159"/>
        <v>3193.8413293887479</v>
      </c>
      <c r="G1183" s="104">
        <f t="shared" si="160"/>
        <v>650.64</v>
      </c>
      <c r="H1183" s="194">
        <f t="shared" si="161"/>
        <v>1299.4346893333966</v>
      </c>
      <c r="I1183" s="104">
        <f t="shared" si="162"/>
        <v>76.889626587774956</v>
      </c>
      <c r="J1183" s="96">
        <v>27</v>
      </c>
      <c r="K1183" s="98">
        <f t="shared" si="157"/>
        <v>5247.8056453099189</v>
      </c>
      <c r="L1183" s="213">
        <f t="shared" si="163"/>
        <v>7.64</v>
      </c>
      <c r="M1183" s="214">
        <f t="shared" si="164"/>
        <v>2.3319999999999999</v>
      </c>
    </row>
    <row r="1184" spans="1:13" ht="15" customHeight="1" x14ac:dyDescent="0.2">
      <c r="A1184" s="192">
        <f t="shared" si="165"/>
        <v>1167</v>
      </c>
      <c r="B1184" s="225">
        <f t="shared" si="158"/>
        <v>152.6693063049068</v>
      </c>
      <c r="C1184" s="193">
        <v>500</v>
      </c>
      <c r="D1184" s="212">
        <v>40620</v>
      </c>
      <c r="E1184" s="104">
        <v>27110</v>
      </c>
      <c r="F1184" s="96">
        <f t="shared" si="159"/>
        <v>3192.7832240653452</v>
      </c>
      <c r="G1184" s="104">
        <f t="shared" si="160"/>
        <v>650.64</v>
      </c>
      <c r="H1184" s="194">
        <f t="shared" si="161"/>
        <v>1299.0770497340866</v>
      </c>
      <c r="I1184" s="104">
        <f t="shared" si="162"/>
        <v>76.868464481306901</v>
      </c>
      <c r="J1184" s="96">
        <v>27</v>
      </c>
      <c r="K1184" s="98">
        <f t="shared" si="157"/>
        <v>5246.3687382807384</v>
      </c>
      <c r="L1184" s="213">
        <f t="shared" si="163"/>
        <v>7.6440000000000001</v>
      </c>
      <c r="M1184" s="214">
        <f t="shared" si="164"/>
        <v>2.3340000000000001</v>
      </c>
    </row>
    <row r="1185" spans="1:13" ht="15" customHeight="1" x14ac:dyDescent="0.2">
      <c r="A1185" s="192">
        <f t="shared" si="165"/>
        <v>1168</v>
      </c>
      <c r="B1185" s="225">
        <f t="shared" si="158"/>
        <v>152.7198416399022</v>
      </c>
      <c r="C1185" s="193">
        <v>500</v>
      </c>
      <c r="D1185" s="212">
        <v>40620</v>
      </c>
      <c r="E1185" s="104">
        <v>27110</v>
      </c>
      <c r="F1185" s="96">
        <f t="shared" si="159"/>
        <v>3191.7267250010236</v>
      </c>
      <c r="G1185" s="104">
        <f t="shared" si="160"/>
        <v>650.64</v>
      </c>
      <c r="H1185" s="194">
        <f t="shared" si="161"/>
        <v>1298.7199530503458</v>
      </c>
      <c r="I1185" s="104">
        <f t="shared" si="162"/>
        <v>76.847334500020466</v>
      </c>
      <c r="J1185" s="96">
        <v>27</v>
      </c>
      <c r="K1185" s="98">
        <f t="shared" si="157"/>
        <v>5244.93401255139</v>
      </c>
      <c r="L1185" s="213">
        <f t="shared" si="163"/>
        <v>7.6479999999999997</v>
      </c>
      <c r="M1185" s="214">
        <f t="shared" si="164"/>
        <v>2.3359999999999999</v>
      </c>
    </row>
    <row r="1186" spans="1:13" ht="15" customHeight="1" x14ac:dyDescent="0.2">
      <c r="A1186" s="192">
        <f t="shared" si="165"/>
        <v>1169</v>
      </c>
      <c r="B1186" s="225">
        <f t="shared" si="158"/>
        <v>152.77033372685202</v>
      </c>
      <c r="C1186" s="193">
        <v>500</v>
      </c>
      <c r="D1186" s="212">
        <v>40620</v>
      </c>
      <c r="E1186" s="104">
        <v>27110</v>
      </c>
      <c r="F1186" s="96">
        <f t="shared" si="159"/>
        <v>3190.6718281543172</v>
      </c>
      <c r="G1186" s="104">
        <f t="shared" si="160"/>
        <v>650.64</v>
      </c>
      <c r="H1186" s="194">
        <f t="shared" si="161"/>
        <v>1298.3633979161591</v>
      </c>
      <c r="I1186" s="104">
        <f t="shared" si="162"/>
        <v>76.82623656308634</v>
      </c>
      <c r="J1186" s="96">
        <v>27</v>
      </c>
      <c r="K1186" s="98">
        <f t="shared" si="157"/>
        <v>5243.5014626335624</v>
      </c>
      <c r="L1186" s="213">
        <f t="shared" si="163"/>
        <v>7.6520000000000001</v>
      </c>
      <c r="M1186" s="214">
        <f t="shared" si="164"/>
        <v>2.3380000000000001</v>
      </c>
    </row>
    <row r="1187" spans="1:13" ht="15" customHeight="1" x14ac:dyDescent="0.2">
      <c r="A1187" s="195">
        <f t="shared" si="165"/>
        <v>1170</v>
      </c>
      <c r="B1187" s="225">
        <f t="shared" si="158"/>
        <v>152.82078263971636</v>
      </c>
      <c r="C1187" s="193">
        <v>500</v>
      </c>
      <c r="D1187" s="212">
        <v>40620</v>
      </c>
      <c r="E1187" s="104">
        <v>27110</v>
      </c>
      <c r="F1187" s="96">
        <f t="shared" si="159"/>
        <v>3189.6185294978322</v>
      </c>
      <c r="G1187" s="104">
        <f t="shared" si="160"/>
        <v>650.64</v>
      </c>
      <c r="H1187" s="194">
        <f t="shared" si="161"/>
        <v>1298.0073829702671</v>
      </c>
      <c r="I1187" s="104">
        <f t="shared" si="162"/>
        <v>76.805170589956646</v>
      </c>
      <c r="J1187" s="96">
        <v>27</v>
      </c>
      <c r="K1187" s="98">
        <f t="shared" si="157"/>
        <v>5242.0710830580565</v>
      </c>
      <c r="L1187" s="213">
        <f t="shared" si="163"/>
        <v>7.6559999999999997</v>
      </c>
      <c r="M1187" s="214">
        <f t="shared" si="164"/>
        <v>2.34</v>
      </c>
    </row>
    <row r="1188" spans="1:13" ht="15" customHeight="1" x14ac:dyDescent="0.2">
      <c r="A1188" s="192">
        <f t="shared" si="165"/>
        <v>1171</v>
      </c>
      <c r="B1188" s="225">
        <f t="shared" si="158"/>
        <v>152.8711884522653</v>
      </c>
      <c r="C1188" s="193">
        <v>500</v>
      </c>
      <c r="D1188" s="212">
        <v>40620</v>
      </c>
      <c r="E1188" s="104">
        <v>27110</v>
      </c>
      <c r="F1188" s="96">
        <f t="shared" si="159"/>
        <v>3188.5668250182098</v>
      </c>
      <c r="G1188" s="104">
        <f t="shared" si="160"/>
        <v>650.64</v>
      </c>
      <c r="H1188" s="194">
        <f t="shared" si="161"/>
        <v>1297.6519068561547</v>
      </c>
      <c r="I1188" s="104">
        <f t="shared" si="162"/>
        <v>76.784136500364198</v>
      </c>
      <c r="J1188" s="96">
        <v>27</v>
      </c>
      <c r="K1188" s="98">
        <f t="shared" si="157"/>
        <v>5240.642868374729</v>
      </c>
      <c r="L1188" s="213">
        <f t="shared" si="163"/>
        <v>7.66</v>
      </c>
      <c r="M1188" s="214">
        <f t="shared" si="164"/>
        <v>2.3420000000000001</v>
      </c>
    </row>
    <row r="1189" spans="1:13" ht="15" customHeight="1" x14ac:dyDescent="0.2">
      <c r="A1189" s="192">
        <f t="shared" si="165"/>
        <v>1172</v>
      </c>
      <c r="B1189" s="225">
        <f t="shared" si="158"/>
        <v>152.9215512380805</v>
      </c>
      <c r="C1189" s="193">
        <v>500</v>
      </c>
      <c r="D1189" s="212">
        <v>40620</v>
      </c>
      <c r="E1189" s="104">
        <v>27110</v>
      </c>
      <c r="F1189" s="96">
        <f t="shared" si="159"/>
        <v>3187.5167107160355</v>
      </c>
      <c r="G1189" s="104">
        <f t="shared" si="160"/>
        <v>650.64</v>
      </c>
      <c r="H1189" s="194">
        <f t="shared" si="161"/>
        <v>1297.2969682220198</v>
      </c>
      <c r="I1189" s="104">
        <f t="shared" si="162"/>
        <v>76.763134214320715</v>
      </c>
      <c r="J1189" s="96">
        <v>27</v>
      </c>
      <c r="K1189" s="98">
        <f t="shared" ref="K1189:K1252" si="166">SUM(F1189:J1189)</f>
        <v>5239.2168131523758</v>
      </c>
      <c r="L1189" s="213">
        <f t="shared" si="163"/>
        <v>7.6641000000000004</v>
      </c>
      <c r="M1189" s="214">
        <f t="shared" si="164"/>
        <v>2.3439999999999999</v>
      </c>
    </row>
    <row r="1190" spans="1:13" ht="15" customHeight="1" x14ac:dyDescent="0.2">
      <c r="A1190" s="192">
        <f t="shared" si="165"/>
        <v>1173</v>
      </c>
      <c r="B1190" s="225">
        <f t="shared" si="158"/>
        <v>152.9718710705551</v>
      </c>
      <c r="C1190" s="193">
        <v>500</v>
      </c>
      <c r="D1190" s="212">
        <v>40620</v>
      </c>
      <c r="E1190" s="104">
        <v>27110</v>
      </c>
      <c r="F1190" s="96">
        <f t="shared" si="159"/>
        <v>3186.4681826057972</v>
      </c>
      <c r="G1190" s="104">
        <f t="shared" si="160"/>
        <v>650.64</v>
      </c>
      <c r="H1190" s="194">
        <f t="shared" si="161"/>
        <v>1296.9425657207594</v>
      </c>
      <c r="I1190" s="104">
        <f t="shared" si="162"/>
        <v>76.742163652115948</v>
      </c>
      <c r="J1190" s="96">
        <v>27</v>
      </c>
      <c r="K1190" s="98">
        <f t="shared" si="166"/>
        <v>5237.7929119786722</v>
      </c>
      <c r="L1190" s="213">
        <f t="shared" si="163"/>
        <v>7.6680999999999999</v>
      </c>
      <c r="M1190" s="214">
        <f t="shared" si="164"/>
        <v>2.3460000000000001</v>
      </c>
    </row>
    <row r="1191" spans="1:13" ht="15" customHeight="1" x14ac:dyDescent="0.2">
      <c r="A1191" s="192">
        <f t="shared" si="165"/>
        <v>1174</v>
      </c>
      <c r="B1191" s="225">
        <f t="shared" si="158"/>
        <v>153.0221480228945</v>
      </c>
      <c r="C1191" s="193">
        <v>500</v>
      </c>
      <c r="D1191" s="212">
        <v>40620</v>
      </c>
      <c r="E1191" s="104">
        <v>27110</v>
      </c>
      <c r="F1191" s="96">
        <f t="shared" si="159"/>
        <v>3185.4212367158207</v>
      </c>
      <c r="G1191" s="104">
        <f t="shared" si="160"/>
        <v>650.64</v>
      </c>
      <c r="H1191" s="194">
        <f t="shared" si="161"/>
        <v>1296.5886980099472</v>
      </c>
      <c r="I1191" s="104">
        <f t="shared" si="162"/>
        <v>76.721224734316408</v>
      </c>
      <c r="J1191" s="96">
        <v>27</v>
      </c>
      <c r="K1191" s="98">
        <f t="shared" si="166"/>
        <v>5236.3711594600845</v>
      </c>
      <c r="L1191" s="213">
        <f t="shared" si="163"/>
        <v>7.6721000000000004</v>
      </c>
      <c r="M1191" s="214">
        <f t="shared" si="164"/>
        <v>2.3479999999999999</v>
      </c>
    </row>
    <row r="1192" spans="1:13" ht="15" customHeight="1" x14ac:dyDescent="0.2">
      <c r="A1192" s="192">
        <f t="shared" si="165"/>
        <v>1175</v>
      </c>
      <c r="B1192" s="225">
        <f t="shared" si="158"/>
        <v>153.07238216811731</v>
      </c>
      <c r="C1192" s="193">
        <v>500</v>
      </c>
      <c r="D1192" s="212">
        <v>40620</v>
      </c>
      <c r="E1192" s="104">
        <v>27110</v>
      </c>
      <c r="F1192" s="96">
        <f t="shared" si="159"/>
        <v>3184.3758690882023</v>
      </c>
      <c r="G1192" s="104">
        <f t="shared" si="160"/>
        <v>650.64</v>
      </c>
      <c r="H1192" s="194">
        <f t="shared" si="161"/>
        <v>1296.2353637518122</v>
      </c>
      <c r="I1192" s="104">
        <f t="shared" si="162"/>
        <v>76.700317381764052</v>
      </c>
      <c r="J1192" s="96">
        <v>27</v>
      </c>
      <c r="K1192" s="98">
        <f t="shared" si="166"/>
        <v>5234.9515502217782</v>
      </c>
      <c r="L1192" s="213">
        <f t="shared" si="163"/>
        <v>7.6760999999999999</v>
      </c>
      <c r="M1192" s="214">
        <f t="shared" si="164"/>
        <v>2.35</v>
      </c>
    </row>
    <row r="1193" spans="1:13" ht="15" customHeight="1" x14ac:dyDescent="0.2">
      <c r="A1193" s="192">
        <f t="shared" si="165"/>
        <v>1176</v>
      </c>
      <c r="B1193" s="225">
        <f t="shared" si="158"/>
        <v>153.12257357905577</v>
      </c>
      <c r="C1193" s="193">
        <v>500</v>
      </c>
      <c r="D1193" s="212">
        <v>40620</v>
      </c>
      <c r="E1193" s="104">
        <v>27110</v>
      </c>
      <c r="F1193" s="96">
        <f t="shared" si="159"/>
        <v>3183.3320757787496</v>
      </c>
      <c r="G1193" s="104">
        <f t="shared" si="160"/>
        <v>650.64</v>
      </c>
      <c r="H1193" s="194">
        <f t="shared" si="161"/>
        <v>1295.8825616132171</v>
      </c>
      <c r="I1193" s="104">
        <f t="shared" si="162"/>
        <v>76.679441515574993</v>
      </c>
      <c r="J1193" s="96">
        <v>27</v>
      </c>
      <c r="K1193" s="98">
        <f t="shared" si="166"/>
        <v>5233.5340789075417</v>
      </c>
      <c r="L1193" s="213">
        <f t="shared" si="163"/>
        <v>7.6801000000000004</v>
      </c>
      <c r="M1193" s="214">
        <f t="shared" si="164"/>
        <v>2.3519999999999999</v>
      </c>
    </row>
    <row r="1194" spans="1:13" ht="15" customHeight="1" x14ac:dyDescent="0.2">
      <c r="A1194" s="192">
        <f t="shared" si="165"/>
        <v>1177</v>
      </c>
      <c r="B1194" s="225">
        <f t="shared" si="158"/>
        <v>153.17272232835631</v>
      </c>
      <c r="C1194" s="193">
        <v>500</v>
      </c>
      <c r="D1194" s="212">
        <v>40620</v>
      </c>
      <c r="E1194" s="104">
        <v>27110</v>
      </c>
      <c r="F1194" s="96">
        <f t="shared" si="159"/>
        <v>3182.2898528569272</v>
      </c>
      <c r="G1194" s="104">
        <f t="shared" si="160"/>
        <v>650.64</v>
      </c>
      <c r="H1194" s="194">
        <f t="shared" si="161"/>
        <v>1295.5302902656413</v>
      </c>
      <c r="I1194" s="104">
        <f t="shared" si="162"/>
        <v>76.658597057138536</v>
      </c>
      <c r="J1194" s="96">
        <v>27</v>
      </c>
      <c r="K1194" s="98">
        <f t="shared" si="166"/>
        <v>5232.1187401797069</v>
      </c>
      <c r="L1194" s="213">
        <f t="shared" si="163"/>
        <v>7.6840999999999999</v>
      </c>
      <c r="M1194" s="214">
        <f t="shared" si="164"/>
        <v>2.3540000000000001</v>
      </c>
    </row>
    <row r="1195" spans="1:13" ht="15" customHeight="1" x14ac:dyDescent="0.2">
      <c r="A1195" s="192">
        <f t="shared" si="165"/>
        <v>1178</v>
      </c>
      <c r="B1195" s="225">
        <f t="shared" si="158"/>
        <v>153.22282848848039</v>
      </c>
      <c r="C1195" s="193">
        <v>500</v>
      </c>
      <c r="D1195" s="212">
        <v>40620</v>
      </c>
      <c r="E1195" s="104">
        <v>27110</v>
      </c>
      <c r="F1195" s="96">
        <f t="shared" si="159"/>
        <v>3181.2491964057872</v>
      </c>
      <c r="G1195" s="104">
        <f t="shared" si="160"/>
        <v>650.64</v>
      </c>
      <c r="H1195" s="194">
        <f t="shared" si="161"/>
        <v>1295.1785483851559</v>
      </c>
      <c r="I1195" s="104">
        <f t="shared" si="162"/>
        <v>76.637783928115738</v>
      </c>
      <c r="J1195" s="96">
        <v>27</v>
      </c>
      <c r="K1195" s="98">
        <f t="shared" si="166"/>
        <v>5230.7055287190587</v>
      </c>
      <c r="L1195" s="213">
        <f t="shared" si="163"/>
        <v>7.6881000000000004</v>
      </c>
      <c r="M1195" s="214">
        <f t="shared" si="164"/>
        <v>2.3559999999999999</v>
      </c>
    </row>
    <row r="1196" spans="1:13" ht="15" customHeight="1" x14ac:dyDescent="0.2">
      <c r="A1196" s="192">
        <f t="shared" si="165"/>
        <v>1179</v>
      </c>
      <c r="B1196" s="225">
        <f t="shared" si="158"/>
        <v>153.27289213170491</v>
      </c>
      <c r="C1196" s="193">
        <v>500</v>
      </c>
      <c r="D1196" s="212">
        <v>40620</v>
      </c>
      <c r="E1196" s="104">
        <v>27110</v>
      </c>
      <c r="F1196" s="96">
        <f t="shared" si="159"/>
        <v>3180.2101025219172</v>
      </c>
      <c r="G1196" s="104">
        <f t="shared" si="160"/>
        <v>650.64</v>
      </c>
      <c r="H1196" s="194">
        <f t="shared" si="161"/>
        <v>1294.8273346524079</v>
      </c>
      <c r="I1196" s="104">
        <f t="shared" si="162"/>
        <v>76.617002050438344</v>
      </c>
      <c r="J1196" s="96">
        <v>27</v>
      </c>
      <c r="K1196" s="98">
        <f t="shared" si="166"/>
        <v>5229.2944392247637</v>
      </c>
      <c r="L1196" s="213">
        <f t="shared" si="163"/>
        <v>7.6921999999999997</v>
      </c>
      <c r="M1196" s="214">
        <f t="shared" si="164"/>
        <v>2.3580000000000001</v>
      </c>
    </row>
    <row r="1197" spans="1:13" ht="15" customHeight="1" x14ac:dyDescent="0.2">
      <c r="A1197" s="195">
        <f t="shared" si="165"/>
        <v>1180</v>
      </c>
      <c r="B1197" s="225">
        <f t="shared" si="158"/>
        <v>153.3229133301229</v>
      </c>
      <c r="C1197" s="193">
        <v>500</v>
      </c>
      <c r="D1197" s="212">
        <v>40620</v>
      </c>
      <c r="E1197" s="104">
        <v>27110</v>
      </c>
      <c r="F1197" s="96">
        <f t="shared" si="159"/>
        <v>3179.1725673153778</v>
      </c>
      <c r="G1197" s="104">
        <f t="shared" si="160"/>
        <v>650.64</v>
      </c>
      <c r="H1197" s="194">
        <f t="shared" si="161"/>
        <v>1294.4766477525975</v>
      </c>
      <c r="I1197" s="104">
        <f t="shared" si="162"/>
        <v>76.596251346307554</v>
      </c>
      <c r="J1197" s="96">
        <v>27</v>
      </c>
      <c r="K1197" s="98">
        <f t="shared" si="166"/>
        <v>5227.8854664142827</v>
      </c>
      <c r="L1197" s="213">
        <f t="shared" si="163"/>
        <v>7.6962000000000002</v>
      </c>
      <c r="M1197" s="214">
        <f t="shared" si="164"/>
        <v>2.36</v>
      </c>
    </row>
    <row r="1198" spans="1:13" ht="15" customHeight="1" x14ac:dyDescent="0.2">
      <c r="A1198" s="192">
        <f t="shared" si="165"/>
        <v>1181</v>
      </c>
      <c r="B1198" s="225">
        <f t="shared" si="158"/>
        <v>153.37289215564437</v>
      </c>
      <c r="C1198" s="193">
        <v>500</v>
      </c>
      <c r="D1198" s="212">
        <v>40620</v>
      </c>
      <c r="E1198" s="104">
        <v>27110</v>
      </c>
      <c r="F1198" s="96">
        <f t="shared" si="159"/>
        <v>3178.1365869096408</v>
      </c>
      <c r="G1198" s="104">
        <f t="shared" si="160"/>
        <v>650.64</v>
      </c>
      <c r="H1198" s="194">
        <f t="shared" si="161"/>
        <v>1294.1264863754584</v>
      </c>
      <c r="I1198" s="104">
        <f t="shared" si="162"/>
        <v>76.575531738192808</v>
      </c>
      <c r="J1198" s="96">
        <v>27</v>
      </c>
      <c r="K1198" s="98">
        <f t="shared" si="166"/>
        <v>5226.4786050232915</v>
      </c>
      <c r="L1198" s="213">
        <f t="shared" si="163"/>
        <v>7.7001999999999997</v>
      </c>
      <c r="M1198" s="214">
        <f t="shared" si="164"/>
        <v>2.3620000000000001</v>
      </c>
    </row>
    <row r="1199" spans="1:13" ht="15" customHeight="1" x14ac:dyDescent="0.2">
      <c r="A1199" s="192">
        <f t="shared" si="165"/>
        <v>1182</v>
      </c>
      <c r="B1199" s="225">
        <f t="shared" si="158"/>
        <v>153.4228286799966</v>
      </c>
      <c r="C1199" s="193">
        <v>500</v>
      </c>
      <c r="D1199" s="212">
        <v>40620</v>
      </c>
      <c r="E1199" s="104">
        <v>27110</v>
      </c>
      <c r="F1199" s="96">
        <f t="shared" si="159"/>
        <v>3177.1021574415336</v>
      </c>
      <c r="G1199" s="104">
        <f t="shared" si="160"/>
        <v>650.64</v>
      </c>
      <c r="H1199" s="194">
        <f t="shared" si="161"/>
        <v>1293.7768492152381</v>
      </c>
      <c r="I1199" s="104">
        <f t="shared" si="162"/>
        <v>76.55484314883067</v>
      </c>
      <c r="J1199" s="96">
        <v>27</v>
      </c>
      <c r="K1199" s="98">
        <f t="shared" si="166"/>
        <v>5225.0738498056025</v>
      </c>
      <c r="L1199" s="213">
        <f t="shared" si="163"/>
        <v>7.7042000000000002</v>
      </c>
      <c r="M1199" s="214">
        <f t="shared" si="164"/>
        <v>2.3639999999999999</v>
      </c>
    </row>
    <row r="1200" spans="1:13" ht="15" customHeight="1" x14ac:dyDescent="0.2">
      <c r="A1200" s="192">
        <f t="shared" si="165"/>
        <v>1183</v>
      </c>
      <c r="B1200" s="225">
        <f t="shared" si="158"/>
        <v>153.47272297472483</v>
      </c>
      <c r="C1200" s="193">
        <v>500</v>
      </c>
      <c r="D1200" s="212">
        <v>40620</v>
      </c>
      <c r="E1200" s="104">
        <v>27110</v>
      </c>
      <c r="F1200" s="96">
        <f t="shared" si="159"/>
        <v>3176.0692750611825</v>
      </c>
      <c r="G1200" s="104">
        <f t="shared" si="160"/>
        <v>650.64</v>
      </c>
      <c r="H1200" s="194">
        <f t="shared" si="161"/>
        <v>1293.4277349706795</v>
      </c>
      <c r="I1200" s="104">
        <f t="shared" si="162"/>
        <v>76.534185501223646</v>
      </c>
      <c r="J1200" s="96">
        <v>27</v>
      </c>
      <c r="K1200" s="98">
        <f t="shared" si="166"/>
        <v>5223.6711955330857</v>
      </c>
      <c r="L1200" s="213">
        <f t="shared" si="163"/>
        <v>7.7081999999999997</v>
      </c>
      <c r="M1200" s="214">
        <f t="shared" si="164"/>
        <v>2.3660000000000001</v>
      </c>
    </row>
    <row r="1201" spans="1:13" ht="15" customHeight="1" x14ac:dyDescent="0.2">
      <c r="A1201" s="192">
        <f t="shared" si="165"/>
        <v>1184</v>
      </c>
      <c r="B1201" s="225">
        <f t="shared" si="158"/>
        <v>153.52257511119308</v>
      </c>
      <c r="C1201" s="193">
        <v>500</v>
      </c>
      <c r="D1201" s="212">
        <v>40620</v>
      </c>
      <c r="E1201" s="104">
        <v>27110</v>
      </c>
      <c r="F1201" s="96">
        <f t="shared" si="159"/>
        <v>3175.0379359319486</v>
      </c>
      <c r="G1201" s="104">
        <f t="shared" si="160"/>
        <v>650.64</v>
      </c>
      <c r="H1201" s="194">
        <f t="shared" si="161"/>
        <v>1293.0791423449984</v>
      </c>
      <c r="I1201" s="104">
        <f t="shared" si="162"/>
        <v>76.513558718638976</v>
      </c>
      <c r="J1201" s="96">
        <v>27</v>
      </c>
      <c r="K1201" s="98">
        <f t="shared" si="166"/>
        <v>5222.2706369955858</v>
      </c>
      <c r="L1201" s="213">
        <f t="shared" si="163"/>
        <v>7.7122000000000002</v>
      </c>
      <c r="M1201" s="214">
        <f t="shared" si="164"/>
        <v>2.3679999999999999</v>
      </c>
    </row>
    <row r="1202" spans="1:13" ht="15" customHeight="1" x14ac:dyDescent="0.2">
      <c r="A1202" s="192">
        <f t="shared" si="165"/>
        <v>1185</v>
      </c>
      <c r="B1202" s="225">
        <f t="shared" si="158"/>
        <v>153.57238516058464</v>
      </c>
      <c r="C1202" s="193">
        <v>500</v>
      </c>
      <c r="D1202" s="212">
        <v>40620</v>
      </c>
      <c r="E1202" s="104">
        <v>27110</v>
      </c>
      <c r="F1202" s="96">
        <f t="shared" si="159"/>
        <v>3174.0081362303713</v>
      </c>
      <c r="G1202" s="104">
        <f t="shared" si="160"/>
        <v>650.64</v>
      </c>
      <c r="H1202" s="194">
        <f t="shared" si="161"/>
        <v>1292.7310700458654</v>
      </c>
      <c r="I1202" s="104">
        <f t="shared" si="162"/>
        <v>76.492962724607423</v>
      </c>
      <c r="J1202" s="96">
        <v>27</v>
      </c>
      <c r="K1202" s="98">
        <f t="shared" si="166"/>
        <v>5220.8721690008442</v>
      </c>
      <c r="L1202" s="213">
        <f t="shared" si="163"/>
        <v>7.7161999999999997</v>
      </c>
      <c r="M1202" s="214">
        <f t="shared" si="164"/>
        <v>2.37</v>
      </c>
    </row>
    <row r="1203" spans="1:13" ht="15" customHeight="1" x14ac:dyDescent="0.2">
      <c r="A1203" s="192">
        <f t="shared" si="165"/>
        <v>1186</v>
      </c>
      <c r="B1203" s="225">
        <f t="shared" si="158"/>
        <v>153.62215319390259</v>
      </c>
      <c r="C1203" s="193">
        <v>500</v>
      </c>
      <c r="D1203" s="212">
        <v>40620</v>
      </c>
      <c r="E1203" s="104">
        <v>27110</v>
      </c>
      <c r="F1203" s="96">
        <f t="shared" si="159"/>
        <v>3172.9798721461157</v>
      </c>
      <c r="G1203" s="104">
        <f t="shared" si="160"/>
        <v>650.64</v>
      </c>
      <c r="H1203" s="194">
        <f t="shared" si="161"/>
        <v>1292.383516785387</v>
      </c>
      <c r="I1203" s="104">
        <f t="shared" si="162"/>
        <v>76.472397442922315</v>
      </c>
      <c r="J1203" s="96">
        <v>27</v>
      </c>
      <c r="K1203" s="98">
        <f t="shared" si="166"/>
        <v>5219.4757863744253</v>
      </c>
      <c r="L1203" s="213">
        <f t="shared" si="163"/>
        <v>7.7202000000000002</v>
      </c>
      <c r="M1203" s="214">
        <f t="shared" si="164"/>
        <v>2.3719999999999999</v>
      </c>
    </row>
    <row r="1204" spans="1:13" ht="15" customHeight="1" x14ac:dyDescent="0.2">
      <c r="A1204" s="192">
        <f t="shared" si="165"/>
        <v>1187</v>
      </c>
      <c r="B1204" s="225">
        <f t="shared" si="158"/>
        <v>153.6718792819704</v>
      </c>
      <c r="C1204" s="193">
        <v>500</v>
      </c>
      <c r="D1204" s="212">
        <v>40620</v>
      </c>
      <c r="E1204" s="104">
        <v>27110</v>
      </c>
      <c r="F1204" s="96">
        <f t="shared" si="159"/>
        <v>3171.9531398819113</v>
      </c>
      <c r="G1204" s="104">
        <f t="shared" si="160"/>
        <v>650.64</v>
      </c>
      <c r="H1204" s="194">
        <f t="shared" si="161"/>
        <v>1292.0364812800858</v>
      </c>
      <c r="I1204" s="104">
        <f t="shared" si="162"/>
        <v>76.451862797638228</v>
      </c>
      <c r="J1204" s="96">
        <v>27</v>
      </c>
      <c r="K1204" s="98">
        <f t="shared" si="166"/>
        <v>5218.081483959636</v>
      </c>
      <c r="L1204" s="213">
        <f t="shared" si="163"/>
        <v>7.7241999999999997</v>
      </c>
      <c r="M1204" s="214">
        <f t="shared" si="164"/>
        <v>2.3740000000000001</v>
      </c>
    </row>
    <row r="1205" spans="1:13" ht="15" customHeight="1" x14ac:dyDescent="0.2">
      <c r="A1205" s="192">
        <f t="shared" si="165"/>
        <v>1188</v>
      </c>
      <c r="B1205" s="225">
        <f t="shared" si="158"/>
        <v>153.72156349543286</v>
      </c>
      <c r="C1205" s="193">
        <v>500</v>
      </c>
      <c r="D1205" s="212">
        <v>40620</v>
      </c>
      <c r="E1205" s="104">
        <v>27110</v>
      </c>
      <c r="F1205" s="96">
        <f t="shared" si="159"/>
        <v>3170.9279356534912</v>
      </c>
      <c r="G1205" s="104">
        <f t="shared" si="160"/>
        <v>650.64</v>
      </c>
      <c r="H1205" s="194">
        <f t="shared" si="161"/>
        <v>1291.6899622508799</v>
      </c>
      <c r="I1205" s="104">
        <f t="shared" si="162"/>
        <v>76.431358713069827</v>
      </c>
      <c r="J1205" s="96">
        <v>27</v>
      </c>
      <c r="K1205" s="98">
        <f t="shared" si="166"/>
        <v>5216.6892566174411</v>
      </c>
      <c r="L1205" s="213">
        <f t="shared" si="163"/>
        <v>7.7282999999999999</v>
      </c>
      <c r="M1205" s="214">
        <f t="shared" si="164"/>
        <v>2.3759999999999999</v>
      </c>
    </row>
    <row r="1206" spans="1:13" ht="15" customHeight="1" x14ac:dyDescent="0.2">
      <c r="A1206" s="192">
        <f t="shared" si="165"/>
        <v>1189</v>
      </c>
      <c r="B1206" s="225">
        <f t="shared" si="158"/>
        <v>153.77120590475613</v>
      </c>
      <c r="C1206" s="193">
        <v>500</v>
      </c>
      <c r="D1206" s="212">
        <v>40620</v>
      </c>
      <c r="E1206" s="104">
        <v>27110</v>
      </c>
      <c r="F1206" s="96">
        <f t="shared" si="159"/>
        <v>3169.9042556895465</v>
      </c>
      <c r="G1206" s="104">
        <f t="shared" si="160"/>
        <v>650.64</v>
      </c>
      <c r="H1206" s="194">
        <f t="shared" si="161"/>
        <v>1291.3439584230666</v>
      </c>
      <c r="I1206" s="104">
        <f t="shared" si="162"/>
        <v>76.410885113790926</v>
      </c>
      <c r="J1206" s="96">
        <v>27</v>
      </c>
      <c r="K1206" s="98">
        <f t="shared" si="166"/>
        <v>5215.299099226404</v>
      </c>
      <c r="L1206" s="213">
        <f t="shared" si="163"/>
        <v>7.7323000000000004</v>
      </c>
      <c r="M1206" s="214">
        <f t="shared" si="164"/>
        <v>2.3780000000000001</v>
      </c>
    </row>
    <row r="1207" spans="1:13" ht="15" customHeight="1" x14ac:dyDescent="0.2">
      <c r="A1207" s="195">
        <f t="shared" si="165"/>
        <v>1190</v>
      </c>
      <c r="B1207" s="225">
        <f t="shared" si="158"/>
        <v>153.82080658022892</v>
      </c>
      <c r="C1207" s="193">
        <v>500</v>
      </c>
      <c r="D1207" s="212">
        <v>40620</v>
      </c>
      <c r="E1207" s="104">
        <v>27110</v>
      </c>
      <c r="F1207" s="96">
        <f t="shared" si="159"/>
        <v>3168.8820962316568</v>
      </c>
      <c r="G1207" s="104">
        <f t="shared" si="160"/>
        <v>650.64</v>
      </c>
      <c r="H1207" s="194">
        <f t="shared" si="161"/>
        <v>1290.9984685262998</v>
      </c>
      <c r="I1207" s="104">
        <f t="shared" si="162"/>
        <v>76.390441924633137</v>
      </c>
      <c r="J1207" s="96">
        <v>27</v>
      </c>
      <c r="K1207" s="98">
        <f t="shared" si="166"/>
        <v>5213.9110066825897</v>
      </c>
      <c r="L1207" s="213">
        <f t="shared" si="163"/>
        <v>7.7363</v>
      </c>
      <c r="M1207" s="214">
        <f t="shared" si="164"/>
        <v>2.38</v>
      </c>
    </row>
    <row r="1208" spans="1:13" ht="15" customHeight="1" x14ac:dyDescent="0.2">
      <c r="A1208" s="192">
        <f t="shared" si="165"/>
        <v>1191</v>
      </c>
      <c r="B1208" s="225">
        <f t="shared" si="158"/>
        <v>153.8703655919627</v>
      </c>
      <c r="C1208" s="193">
        <v>500</v>
      </c>
      <c r="D1208" s="212">
        <v>40620</v>
      </c>
      <c r="E1208" s="104">
        <v>27110</v>
      </c>
      <c r="F1208" s="96">
        <f t="shared" si="159"/>
        <v>3167.8614535342408</v>
      </c>
      <c r="G1208" s="104">
        <f t="shared" si="160"/>
        <v>650.64</v>
      </c>
      <c r="H1208" s="194">
        <f t="shared" si="161"/>
        <v>1290.6534912945733</v>
      </c>
      <c r="I1208" s="104">
        <f t="shared" si="162"/>
        <v>76.370029070684822</v>
      </c>
      <c r="J1208" s="96">
        <v>27</v>
      </c>
      <c r="K1208" s="98">
        <f t="shared" si="166"/>
        <v>5212.5249738994989</v>
      </c>
      <c r="L1208" s="213">
        <f t="shared" si="163"/>
        <v>7.7403000000000004</v>
      </c>
      <c r="M1208" s="214">
        <f t="shared" si="164"/>
        <v>2.3820000000000001</v>
      </c>
    </row>
    <row r="1209" spans="1:13" ht="15" customHeight="1" x14ac:dyDescent="0.2">
      <c r="A1209" s="192">
        <f t="shared" si="165"/>
        <v>1192</v>
      </c>
      <c r="B1209" s="225">
        <f t="shared" si="158"/>
        <v>153.91988300989243</v>
      </c>
      <c r="C1209" s="193">
        <v>500</v>
      </c>
      <c r="D1209" s="212">
        <v>40620</v>
      </c>
      <c r="E1209" s="104">
        <v>27110</v>
      </c>
      <c r="F1209" s="96">
        <f t="shared" si="159"/>
        <v>3166.8423238645019</v>
      </c>
      <c r="G1209" s="104">
        <f t="shared" si="160"/>
        <v>650.64</v>
      </c>
      <c r="H1209" s="194">
        <f t="shared" si="161"/>
        <v>1290.3090254662015</v>
      </c>
      <c r="I1209" s="104">
        <f t="shared" si="162"/>
        <v>76.349646477290037</v>
      </c>
      <c r="J1209" s="96">
        <v>27</v>
      </c>
      <c r="K1209" s="98">
        <f t="shared" si="166"/>
        <v>5211.140995807993</v>
      </c>
      <c r="L1209" s="213">
        <f t="shared" si="163"/>
        <v>7.7443</v>
      </c>
      <c r="M1209" s="214">
        <f t="shared" si="164"/>
        <v>2.3839999999999999</v>
      </c>
    </row>
    <row r="1210" spans="1:13" ht="15" customHeight="1" x14ac:dyDescent="0.2">
      <c r="A1210" s="192">
        <f t="shared" si="165"/>
        <v>1193</v>
      </c>
      <c r="B1210" s="225">
        <f t="shared" si="158"/>
        <v>153.96935890377705</v>
      </c>
      <c r="C1210" s="193">
        <v>500</v>
      </c>
      <c r="D1210" s="212">
        <v>40620</v>
      </c>
      <c r="E1210" s="104">
        <v>27110</v>
      </c>
      <c r="F1210" s="96">
        <f t="shared" si="159"/>
        <v>3165.8247035023705</v>
      </c>
      <c r="G1210" s="104">
        <f t="shared" si="160"/>
        <v>650.64</v>
      </c>
      <c r="H1210" s="194">
        <f t="shared" si="161"/>
        <v>1289.965069783801</v>
      </c>
      <c r="I1210" s="104">
        <f t="shared" si="162"/>
        <v>76.329294070047411</v>
      </c>
      <c r="J1210" s="96">
        <v>27</v>
      </c>
      <c r="K1210" s="98">
        <f t="shared" si="166"/>
        <v>5209.759067356219</v>
      </c>
      <c r="L1210" s="213">
        <f t="shared" si="163"/>
        <v>7.7483000000000004</v>
      </c>
      <c r="M1210" s="214">
        <f t="shared" si="164"/>
        <v>2.3860000000000001</v>
      </c>
    </row>
    <row r="1211" spans="1:13" ht="15" customHeight="1" x14ac:dyDescent="0.2">
      <c r="A1211" s="192">
        <f t="shared" si="165"/>
        <v>1194</v>
      </c>
      <c r="B1211" s="225">
        <f t="shared" ref="B1211:B1274" si="167">59*LN(A1211)-264</f>
        <v>154.01879334320029</v>
      </c>
      <c r="C1211" s="193">
        <v>500</v>
      </c>
      <c r="D1211" s="212">
        <v>40620</v>
      </c>
      <c r="E1211" s="104">
        <v>27110</v>
      </c>
      <c r="F1211" s="96">
        <f t="shared" si="159"/>
        <v>3164.8085887404454</v>
      </c>
      <c r="G1211" s="104">
        <f t="shared" si="160"/>
        <v>650.64</v>
      </c>
      <c r="H1211" s="194">
        <f t="shared" si="161"/>
        <v>1289.6216229942704</v>
      </c>
      <c r="I1211" s="104">
        <f t="shared" si="162"/>
        <v>76.30897177480891</v>
      </c>
      <c r="J1211" s="96">
        <v>27</v>
      </c>
      <c r="K1211" s="98">
        <f t="shared" si="166"/>
        <v>5208.3791835095244</v>
      </c>
      <c r="L1211" s="213">
        <f t="shared" si="163"/>
        <v>7.7523</v>
      </c>
      <c r="M1211" s="214">
        <f t="shared" si="164"/>
        <v>2.3879999999999999</v>
      </c>
    </row>
    <row r="1212" spans="1:13" ht="15" customHeight="1" x14ac:dyDescent="0.2">
      <c r="A1212" s="192">
        <f t="shared" si="165"/>
        <v>1195</v>
      </c>
      <c r="B1212" s="225">
        <f t="shared" si="167"/>
        <v>154.06818639757103</v>
      </c>
      <c r="C1212" s="193">
        <v>500</v>
      </c>
      <c r="D1212" s="212">
        <v>40620</v>
      </c>
      <c r="E1212" s="104">
        <v>27110</v>
      </c>
      <c r="F1212" s="96">
        <f t="shared" si="159"/>
        <v>3163.7939758839452</v>
      </c>
      <c r="G1212" s="104">
        <f t="shared" si="160"/>
        <v>650.64</v>
      </c>
      <c r="H1212" s="194">
        <f t="shared" si="161"/>
        <v>1289.2786838487734</v>
      </c>
      <c r="I1212" s="104">
        <f t="shared" si="162"/>
        <v>76.288679517678901</v>
      </c>
      <c r="J1212" s="96">
        <v>27</v>
      </c>
      <c r="K1212" s="98">
        <f t="shared" si="166"/>
        <v>5207.0013392503979</v>
      </c>
      <c r="L1212" s="213">
        <f t="shared" si="163"/>
        <v>7.7563000000000004</v>
      </c>
      <c r="M1212" s="214">
        <f t="shared" si="164"/>
        <v>2.39</v>
      </c>
    </row>
    <row r="1213" spans="1:13" ht="15" customHeight="1" x14ac:dyDescent="0.2">
      <c r="A1213" s="192">
        <f t="shared" si="165"/>
        <v>1196</v>
      </c>
      <c r="B1213" s="225">
        <f t="shared" si="167"/>
        <v>154.11753813612404</v>
      </c>
      <c r="C1213" s="193">
        <v>500</v>
      </c>
      <c r="D1213" s="212">
        <v>40620</v>
      </c>
      <c r="E1213" s="104">
        <v>27110</v>
      </c>
      <c r="F1213" s="96">
        <f t="shared" si="159"/>
        <v>3162.7808612506483</v>
      </c>
      <c r="G1213" s="104">
        <f t="shared" si="160"/>
        <v>650.64</v>
      </c>
      <c r="H1213" s="194">
        <f t="shared" si="161"/>
        <v>1288.9362511027189</v>
      </c>
      <c r="I1213" s="104">
        <f t="shared" si="162"/>
        <v>76.268417225012968</v>
      </c>
      <c r="J1213" s="96">
        <v>27</v>
      </c>
      <c r="K1213" s="98">
        <f t="shared" si="166"/>
        <v>5205.6255295783803</v>
      </c>
      <c r="L1213" s="213">
        <f t="shared" si="163"/>
        <v>7.7603</v>
      </c>
      <c r="M1213" s="214">
        <f t="shared" si="164"/>
        <v>2.3919999999999999</v>
      </c>
    </row>
    <row r="1214" spans="1:13" ht="15" customHeight="1" x14ac:dyDescent="0.2">
      <c r="A1214" s="192">
        <f t="shared" si="165"/>
        <v>1197</v>
      </c>
      <c r="B1214" s="225">
        <f t="shared" si="167"/>
        <v>154.16684862792039</v>
      </c>
      <c r="C1214" s="193">
        <v>500</v>
      </c>
      <c r="D1214" s="212">
        <v>40620</v>
      </c>
      <c r="E1214" s="104">
        <v>27110</v>
      </c>
      <c r="F1214" s="96">
        <f t="shared" si="159"/>
        <v>3161.7692411708422</v>
      </c>
      <c r="G1214" s="104">
        <f t="shared" si="160"/>
        <v>650.64</v>
      </c>
      <c r="H1214" s="194">
        <f t="shared" si="161"/>
        <v>1288.5943235157445</v>
      </c>
      <c r="I1214" s="104">
        <f t="shared" si="162"/>
        <v>76.24818482341685</v>
      </c>
      <c r="J1214" s="96">
        <v>27</v>
      </c>
      <c r="K1214" s="98">
        <f t="shared" si="166"/>
        <v>5204.2517495100028</v>
      </c>
      <c r="L1214" s="213">
        <f t="shared" si="163"/>
        <v>7.7643000000000004</v>
      </c>
      <c r="M1214" s="214">
        <f t="shared" si="164"/>
        <v>2.3940000000000001</v>
      </c>
    </row>
    <row r="1215" spans="1:13" ht="15" customHeight="1" x14ac:dyDescent="0.2">
      <c r="A1215" s="192">
        <f t="shared" si="165"/>
        <v>1198</v>
      </c>
      <c r="B1215" s="225">
        <f t="shared" si="167"/>
        <v>154.21611794184827</v>
      </c>
      <c r="C1215" s="193">
        <v>500</v>
      </c>
      <c r="D1215" s="212">
        <v>40620</v>
      </c>
      <c r="E1215" s="104">
        <v>27110</v>
      </c>
      <c r="F1215" s="96">
        <f t="shared" si="159"/>
        <v>3160.7591119872677</v>
      </c>
      <c r="G1215" s="104">
        <f t="shared" si="160"/>
        <v>650.64</v>
      </c>
      <c r="H1215" s="194">
        <f t="shared" si="161"/>
        <v>1288.2528998516964</v>
      </c>
      <c r="I1215" s="104">
        <f t="shared" si="162"/>
        <v>76.227982239745359</v>
      </c>
      <c r="J1215" s="96">
        <v>27</v>
      </c>
      <c r="K1215" s="98">
        <f t="shared" si="166"/>
        <v>5202.8799940787085</v>
      </c>
      <c r="L1215" s="213">
        <f t="shared" si="163"/>
        <v>7.7683</v>
      </c>
      <c r="M1215" s="214">
        <f t="shared" si="164"/>
        <v>2.3959999999999999</v>
      </c>
    </row>
    <row r="1216" spans="1:13" ht="15" customHeight="1" x14ac:dyDescent="0.2">
      <c r="A1216" s="192">
        <f t="shared" si="165"/>
        <v>1199</v>
      </c>
      <c r="B1216" s="225">
        <f t="shared" si="167"/>
        <v>154.26534614662336</v>
      </c>
      <c r="C1216" s="193">
        <v>500</v>
      </c>
      <c r="D1216" s="212">
        <v>40620</v>
      </c>
      <c r="E1216" s="104">
        <v>27110</v>
      </c>
      <c r="F1216" s="96">
        <f t="shared" si="159"/>
        <v>3159.7504700550626</v>
      </c>
      <c r="G1216" s="104">
        <f t="shared" si="160"/>
        <v>650.64</v>
      </c>
      <c r="H1216" s="194">
        <f t="shared" si="161"/>
        <v>1287.9119788786111</v>
      </c>
      <c r="I1216" s="104">
        <f t="shared" si="162"/>
        <v>76.207809401101244</v>
      </c>
      <c r="J1216" s="96">
        <v>27</v>
      </c>
      <c r="K1216" s="98">
        <f t="shared" si="166"/>
        <v>5201.5102583347743</v>
      </c>
      <c r="L1216" s="213">
        <f t="shared" si="163"/>
        <v>7.7723000000000004</v>
      </c>
      <c r="M1216" s="214">
        <f t="shared" si="164"/>
        <v>2.3980000000000001</v>
      </c>
    </row>
    <row r="1217" spans="1:13" ht="15" customHeight="1" x14ac:dyDescent="0.2">
      <c r="A1217" s="195">
        <f t="shared" si="165"/>
        <v>1200</v>
      </c>
      <c r="B1217" s="225">
        <f t="shared" si="167"/>
        <v>154.31453331078939</v>
      </c>
      <c r="C1217" s="193">
        <v>500</v>
      </c>
      <c r="D1217" s="212">
        <v>40620</v>
      </c>
      <c r="E1217" s="104">
        <v>27110</v>
      </c>
      <c r="F1217" s="96">
        <f t="shared" si="159"/>
        <v>3158.7433117417149</v>
      </c>
      <c r="G1217" s="104">
        <f t="shared" si="160"/>
        <v>650.64</v>
      </c>
      <c r="H1217" s="194">
        <f t="shared" si="161"/>
        <v>1287.5715593686996</v>
      </c>
      <c r="I1217" s="104">
        <f t="shared" si="162"/>
        <v>76.187666234834296</v>
      </c>
      <c r="J1217" s="96">
        <v>27</v>
      </c>
      <c r="K1217" s="98">
        <f t="shared" si="166"/>
        <v>5200.1425373452485</v>
      </c>
      <c r="L1217" s="213">
        <f t="shared" si="163"/>
        <v>7.7763</v>
      </c>
      <c r="M1217" s="214">
        <f t="shared" si="164"/>
        <v>2.4</v>
      </c>
    </row>
    <row r="1218" spans="1:13" ht="15" customHeight="1" x14ac:dyDescent="0.2">
      <c r="A1218" s="192">
        <f t="shared" si="165"/>
        <v>1201</v>
      </c>
      <c r="B1218" s="225">
        <f t="shared" si="167"/>
        <v>154.36367950271904</v>
      </c>
      <c r="C1218" s="193">
        <v>500</v>
      </c>
      <c r="D1218" s="212">
        <v>40620</v>
      </c>
      <c r="E1218" s="104">
        <v>27110</v>
      </c>
      <c r="F1218" s="96">
        <f t="shared" si="159"/>
        <v>3157.7376334270002</v>
      </c>
      <c r="G1218" s="104">
        <f t="shared" si="160"/>
        <v>650.64</v>
      </c>
      <c r="H1218" s="194">
        <f t="shared" si="161"/>
        <v>1287.2316400983259</v>
      </c>
      <c r="I1218" s="104">
        <f t="shared" si="162"/>
        <v>76.167552668539997</v>
      </c>
      <c r="J1218" s="96">
        <v>27</v>
      </c>
      <c r="K1218" s="98">
        <f t="shared" si="166"/>
        <v>5198.7768261938663</v>
      </c>
      <c r="L1218" s="213">
        <f t="shared" si="163"/>
        <v>7.7803000000000004</v>
      </c>
      <c r="M1218" s="214">
        <f t="shared" si="164"/>
        <v>2.4020000000000001</v>
      </c>
    </row>
    <row r="1219" spans="1:13" ht="15" customHeight="1" x14ac:dyDescent="0.2">
      <c r="A1219" s="192">
        <f t="shared" si="165"/>
        <v>1202</v>
      </c>
      <c r="B1219" s="225">
        <f t="shared" si="167"/>
        <v>154.41278479061401</v>
      </c>
      <c r="C1219" s="193">
        <v>500</v>
      </c>
      <c r="D1219" s="212">
        <v>40620</v>
      </c>
      <c r="E1219" s="104">
        <v>27110</v>
      </c>
      <c r="F1219" s="96">
        <f t="shared" si="159"/>
        <v>3156.7334315029407</v>
      </c>
      <c r="G1219" s="104">
        <f t="shared" si="160"/>
        <v>650.64</v>
      </c>
      <c r="H1219" s="194">
        <f t="shared" si="161"/>
        <v>1286.8922198479938</v>
      </c>
      <c r="I1219" s="104">
        <f t="shared" si="162"/>
        <v>76.14746863005881</v>
      </c>
      <c r="J1219" s="96">
        <v>27</v>
      </c>
      <c r="K1219" s="98">
        <f t="shared" si="166"/>
        <v>5197.4131199809935</v>
      </c>
      <c r="L1219" s="213">
        <f t="shared" si="163"/>
        <v>7.7843</v>
      </c>
      <c r="M1219" s="214">
        <f t="shared" si="164"/>
        <v>2.4039999999999999</v>
      </c>
    </row>
    <row r="1220" spans="1:13" ht="15" customHeight="1" x14ac:dyDescent="0.2">
      <c r="A1220" s="192">
        <f t="shared" si="165"/>
        <v>1203</v>
      </c>
      <c r="B1220" s="225">
        <f t="shared" si="167"/>
        <v>154.46184924250605</v>
      </c>
      <c r="C1220" s="193">
        <v>500</v>
      </c>
      <c r="D1220" s="212">
        <v>40620</v>
      </c>
      <c r="E1220" s="104">
        <v>27110</v>
      </c>
      <c r="F1220" s="96">
        <f t="shared" si="159"/>
        <v>3155.7307023737376</v>
      </c>
      <c r="G1220" s="104">
        <f t="shared" si="160"/>
        <v>650.64</v>
      </c>
      <c r="H1220" s="194">
        <f t="shared" si="161"/>
        <v>1286.5532974023231</v>
      </c>
      <c r="I1220" s="104">
        <f t="shared" si="162"/>
        <v>76.127414047474744</v>
      </c>
      <c r="J1220" s="96">
        <v>27</v>
      </c>
      <c r="K1220" s="98">
        <f t="shared" si="166"/>
        <v>5196.0514138235349</v>
      </c>
      <c r="L1220" s="213">
        <f t="shared" si="163"/>
        <v>7.7882999999999996</v>
      </c>
      <c r="M1220" s="214">
        <f t="shared" si="164"/>
        <v>2.4060000000000001</v>
      </c>
    </row>
    <row r="1221" spans="1:13" ht="15" customHeight="1" x14ac:dyDescent="0.2">
      <c r="A1221" s="192">
        <f t="shared" si="165"/>
        <v>1204</v>
      </c>
      <c r="B1221" s="225">
        <f t="shared" si="167"/>
        <v>154.51087292625721</v>
      </c>
      <c r="C1221" s="193">
        <v>500</v>
      </c>
      <c r="D1221" s="212">
        <v>40620</v>
      </c>
      <c r="E1221" s="104">
        <v>27110</v>
      </c>
      <c r="F1221" s="96">
        <f t="shared" si="159"/>
        <v>3154.7294424557331</v>
      </c>
      <c r="G1221" s="104">
        <f t="shared" si="160"/>
        <v>650.64</v>
      </c>
      <c r="H1221" s="194">
        <f t="shared" si="161"/>
        <v>1286.2148715500375</v>
      </c>
      <c r="I1221" s="104">
        <f t="shared" si="162"/>
        <v>76.107388849114656</v>
      </c>
      <c r="J1221" s="96">
        <v>27</v>
      </c>
      <c r="K1221" s="98">
        <f t="shared" si="166"/>
        <v>5194.6917028548851</v>
      </c>
      <c r="L1221" s="213">
        <f t="shared" si="163"/>
        <v>7.7923</v>
      </c>
      <c r="M1221" s="214">
        <f t="shared" si="164"/>
        <v>2.4079999999999999</v>
      </c>
    </row>
    <row r="1222" spans="1:13" ht="15" customHeight="1" x14ac:dyDescent="0.2">
      <c r="A1222" s="192">
        <f t="shared" si="165"/>
        <v>1205</v>
      </c>
      <c r="B1222" s="225">
        <f t="shared" si="167"/>
        <v>154.55985590956055</v>
      </c>
      <c r="C1222" s="193">
        <v>500</v>
      </c>
      <c r="D1222" s="212">
        <v>40620</v>
      </c>
      <c r="E1222" s="104">
        <v>27110</v>
      </c>
      <c r="F1222" s="96">
        <f t="shared" si="159"/>
        <v>3153.7296481773483</v>
      </c>
      <c r="G1222" s="104">
        <f t="shared" si="160"/>
        <v>650.64</v>
      </c>
      <c r="H1222" s="194">
        <f t="shared" si="161"/>
        <v>1285.8769410839436</v>
      </c>
      <c r="I1222" s="104">
        <f t="shared" si="162"/>
        <v>76.087392963546961</v>
      </c>
      <c r="J1222" s="96">
        <v>27</v>
      </c>
      <c r="K1222" s="98">
        <f t="shared" si="166"/>
        <v>5193.333982224839</v>
      </c>
      <c r="L1222" s="213">
        <f t="shared" si="163"/>
        <v>7.7962999999999996</v>
      </c>
      <c r="M1222" s="214">
        <f t="shared" si="164"/>
        <v>2.41</v>
      </c>
    </row>
    <row r="1223" spans="1:13" ht="15" customHeight="1" x14ac:dyDescent="0.2">
      <c r="A1223" s="192">
        <f t="shared" si="165"/>
        <v>1206</v>
      </c>
      <c r="B1223" s="225">
        <f t="shared" si="167"/>
        <v>154.60879825994073</v>
      </c>
      <c r="C1223" s="193">
        <v>500</v>
      </c>
      <c r="D1223" s="212">
        <v>40620</v>
      </c>
      <c r="E1223" s="104">
        <v>27110</v>
      </c>
      <c r="F1223" s="96">
        <f t="shared" si="159"/>
        <v>3152.7313159790347</v>
      </c>
      <c r="G1223" s="104">
        <f t="shared" si="160"/>
        <v>650.64</v>
      </c>
      <c r="H1223" s="194">
        <f t="shared" si="161"/>
        <v>1285.5395048009136</v>
      </c>
      <c r="I1223" s="104">
        <f t="shared" si="162"/>
        <v>76.06742631958069</v>
      </c>
      <c r="J1223" s="96">
        <v>27</v>
      </c>
      <c r="K1223" s="98">
        <f t="shared" si="166"/>
        <v>5191.9782470995287</v>
      </c>
      <c r="L1223" s="213">
        <f t="shared" si="163"/>
        <v>7.8003</v>
      </c>
      <c r="M1223" s="214">
        <f t="shared" si="164"/>
        <v>2.4119999999999999</v>
      </c>
    </row>
    <row r="1224" spans="1:13" ht="15" customHeight="1" x14ac:dyDescent="0.2">
      <c r="A1224" s="192">
        <f t="shared" si="165"/>
        <v>1207</v>
      </c>
      <c r="B1224" s="225">
        <f t="shared" si="167"/>
        <v>154.65770004475439</v>
      </c>
      <c r="C1224" s="193">
        <v>500</v>
      </c>
      <c r="D1224" s="212">
        <v>40620</v>
      </c>
      <c r="E1224" s="104">
        <v>27110</v>
      </c>
      <c r="F1224" s="96">
        <f t="shared" si="159"/>
        <v>3151.7344423132245</v>
      </c>
      <c r="G1224" s="104">
        <f t="shared" si="160"/>
        <v>650.64</v>
      </c>
      <c r="H1224" s="194">
        <f t="shared" si="161"/>
        <v>1285.2025615018697</v>
      </c>
      <c r="I1224" s="104">
        <f t="shared" si="162"/>
        <v>76.047488846264486</v>
      </c>
      <c r="J1224" s="96">
        <v>27</v>
      </c>
      <c r="K1224" s="98">
        <f t="shared" si="166"/>
        <v>5190.6244926613581</v>
      </c>
      <c r="L1224" s="213">
        <f t="shared" si="163"/>
        <v>7.8042999999999996</v>
      </c>
      <c r="M1224" s="214">
        <f t="shared" si="164"/>
        <v>2.4140000000000001</v>
      </c>
    </row>
    <row r="1225" spans="1:13" ht="15" customHeight="1" x14ac:dyDescent="0.2">
      <c r="A1225" s="192">
        <f t="shared" si="165"/>
        <v>1208</v>
      </c>
      <c r="B1225" s="225">
        <f t="shared" si="167"/>
        <v>154.70656133119087</v>
      </c>
      <c r="C1225" s="193">
        <v>500</v>
      </c>
      <c r="D1225" s="212">
        <v>40620</v>
      </c>
      <c r="E1225" s="104">
        <v>27110</v>
      </c>
      <c r="F1225" s="96">
        <f t="shared" si="159"/>
        <v>3150.7390236442784</v>
      </c>
      <c r="G1225" s="104">
        <f t="shared" si="160"/>
        <v>650.64</v>
      </c>
      <c r="H1225" s="194">
        <f t="shared" si="161"/>
        <v>1284.8661099917658</v>
      </c>
      <c r="I1225" s="104">
        <f t="shared" si="162"/>
        <v>76.02758047288556</v>
      </c>
      <c r="J1225" s="96">
        <v>27</v>
      </c>
      <c r="K1225" s="98">
        <f t="shared" si="166"/>
        <v>5189.2727141089299</v>
      </c>
      <c r="L1225" s="213">
        <f t="shared" si="163"/>
        <v>7.8083</v>
      </c>
      <c r="M1225" s="214">
        <f t="shared" si="164"/>
        <v>2.4159999999999999</v>
      </c>
    </row>
    <row r="1226" spans="1:13" ht="15" customHeight="1" x14ac:dyDescent="0.2">
      <c r="A1226" s="192">
        <f t="shared" si="165"/>
        <v>1209</v>
      </c>
      <c r="B1226" s="225">
        <f t="shared" si="167"/>
        <v>154.75538218627275</v>
      </c>
      <c r="C1226" s="193">
        <v>500</v>
      </c>
      <c r="D1226" s="212">
        <v>40620</v>
      </c>
      <c r="E1226" s="104">
        <v>27110</v>
      </c>
      <c r="F1226" s="96">
        <f t="shared" si="159"/>
        <v>3149.7450564484298</v>
      </c>
      <c r="G1226" s="104">
        <f t="shared" si="160"/>
        <v>650.64</v>
      </c>
      <c r="H1226" s="194">
        <f t="shared" si="161"/>
        <v>1284.5301490795691</v>
      </c>
      <c r="I1226" s="104">
        <f t="shared" si="162"/>
        <v>76.007701128968591</v>
      </c>
      <c r="J1226" s="96">
        <v>27</v>
      </c>
      <c r="K1226" s="98">
        <f t="shared" si="166"/>
        <v>5187.9229066569678</v>
      </c>
      <c r="L1226" s="213">
        <f t="shared" si="163"/>
        <v>7.8122999999999996</v>
      </c>
      <c r="M1226" s="214">
        <f t="shared" si="164"/>
        <v>2.4180000000000001</v>
      </c>
    </row>
    <row r="1227" spans="1:13" ht="15" customHeight="1" x14ac:dyDescent="0.2">
      <c r="A1227" s="195">
        <f t="shared" si="165"/>
        <v>1210</v>
      </c>
      <c r="B1227" s="225">
        <f t="shared" si="167"/>
        <v>154.80416267685638</v>
      </c>
      <c r="C1227" s="193">
        <v>500</v>
      </c>
      <c r="D1227" s="212">
        <v>40620</v>
      </c>
      <c r="E1227" s="104">
        <v>27110</v>
      </c>
      <c r="F1227" s="96">
        <f t="shared" si="159"/>
        <v>3148.7525372137397</v>
      </c>
      <c r="G1227" s="104">
        <f t="shared" si="160"/>
        <v>650.64</v>
      </c>
      <c r="H1227" s="194">
        <f t="shared" si="161"/>
        <v>1284.194677578244</v>
      </c>
      <c r="I1227" s="104">
        <f t="shared" si="162"/>
        <v>75.987850744274795</v>
      </c>
      <c r="J1227" s="96">
        <v>27</v>
      </c>
      <c r="K1227" s="98">
        <f t="shared" si="166"/>
        <v>5186.5750655362581</v>
      </c>
      <c r="L1227" s="213">
        <f t="shared" si="163"/>
        <v>7.8163</v>
      </c>
      <c r="M1227" s="214">
        <f t="shared" si="164"/>
        <v>2.42</v>
      </c>
    </row>
    <row r="1228" spans="1:13" ht="15" customHeight="1" x14ac:dyDescent="0.2">
      <c r="A1228" s="192">
        <f t="shared" si="165"/>
        <v>1211</v>
      </c>
      <c r="B1228" s="225">
        <f t="shared" si="167"/>
        <v>154.85290286963243</v>
      </c>
      <c r="C1228" s="193">
        <v>500</v>
      </c>
      <c r="D1228" s="212">
        <v>40620</v>
      </c>
      <c r="E1228" s="104">
        <v>27110</v>
      </c>
      <c r="F1228" s="96">
        <f t="shared" si="159"/>
        <v>3147.7614624400421</v>
      </c>
      <c r="G1228" s="104">
        <f t="shared" si="160"/>
        <v>650.64</v>
      </c>
      <c r="H1228" s="194">
        <f t="shared" si="161"/>
        <v>1283.8596943047341</v>
      </c>
      <c r="I1228" s="104">
        <f t="shared" si="162"/>
        <v>75.968029248800846</v>
      </c>
      <c r="J1228" s="96">
        <v>27</v>
      </c>
      <c r="K1228" s="98">
        <f t="shared" si="166"/>
        <v>5185.2291859935776</v>
      </c>
      <c r="L1228" s="213">
        <f t="shared" si="163"/>
        <v>7.8202999999999996</v>
      </c>
      <c r="M1228" s="214">
        <f t="shared" si="164"/>
        <v>2.4220000000000002</v>
      </c>
    </row>
    <row r="1229" spans="1:13" ht="15" customHeight="1" x14ac:dyDescent="0.2">
      <c r="A1229" s="192">
        <f t="shared" si="165"/>
        <v>1212</v>
      </c>
      <c r="B1229" s="225">
        <f t="shared" si="167"/>
        <v>154.9016028311263</v>
      </c>
      <c r="C1229" s="193">
        <v>500</v>
      </c>
      <c r="D1229" s="212">
        <v>40620</v>
      </c>
      <c r="E1229" s="104">
        <v>27110</v>
      </c>
      <c r="F1229" s="96">
        <f t="shared" si="159"/>
        <v>3146.7718286388999</v>
      </c>
      <c r="G1229" s="104">
        <f t="shared" si="160"/>
        <v>650.64</v>
      </c>
      <c r="H1229" s="194">
        <f t="shared" si="161"/>
        <v>1283.525198079948</v>
      </c>
      <c r="I1229" s="104">
        <f t="shared" si="162"/>
        <v>75.948236572778001</v>
      </c>
      <c r="J1229" s="96">
        <v>27</v>
      </c>
      <c r="K1229" s="98">
        <f t="shared" si="166"/>
        <v>5183.885263291626</v>
      </c>
      <c r="L1229" s="213">
        <f t="shared" si="163"/>
        <v>7.8243</v>
      </c>
      <c r="M1229" s="214">
        <f t="shared" si="164"/>
        <v>2.4239999999999999</v>
      </c>
    </row>
    <row r="1230" spans="1:13" ht="15" customHeight="1" x14ac:dyDescent="0.2">
      <c r="A1230" s="192">
        <f t="shared" si="165"/>
        <v>1213</v>
      </c>
      <c r="B1230" s="225">
        <f t="shared" si="167"/>
        <v>154.95026262769898</v>
      </c>
      <c r="C1230" s="193">
        <v>500</v>
      </c>
      <c r="D1230" s="212">
        <v>40620</v>
      </c>
      <c r="E1230" s="104">
        <v>27110</v>
      </c>
      <c r="F1230" s="96">
        <f t="shared" si="159"/>
        <v>3145.7836323335478</v>
      </c>
      <c r="G1230" s="104">
        <f t="shared" si="160"/>
        <v>650.64</v>
      </c>
      <c r="H1230" s="194">
        <f t="shared" si="161"/>
        <v>1283.1911877287389</v>
      </c>
      <c r="I1230" s="104">
        <f t="shared" si="162"/>
        <v>75.928472646670954</v>
      </c>
      <c r="J1230" s="96">
        <v>27</v>
      </c>
      <c r="K1230" s="98">
        <f t="shared" si="166"/>
        <v>5182.5432927089578</v>
      </c>
      <c r="L1230" s="213">
        <f t="shared" si="163"/>
        <v>7.8282999999999996</v>
      </c>
      <c r="M1230" s="214">
        <f t="shared" si="164"/>
        <v>2.4260000000000002</v>
      </c>
    </row>
    <row r="1231" spans="1:13" ht="15" customHeight="1" x14ac:dyDescent="0.2">
      <c r="A1231" s="192">
        <f t="shared" si="165"/>
        <v>1214</v>
      </c>
      <c r="B1231" s="225">
        <f t="shared" si="167"/>
        <v>154.99888232554719</v>
      </c>
      <c r="C1231" s="193">
        <v>500</v>
      </c>
      <c r="D1231" s="212">
        <v>40620</v>
      </c>
      <c r="E1231" s="104">
        <v>27110</v>
      </c>
      <c r="F1231" s="96">
        <f t="shared" si="159"/>
        <v>3144.7968700588449</v>
      </c>
      <c r="G1231" s="104">
        <f t="shared" si="160"/>
        <v>650.64</v>
      </c>
      <c r="H1231" s="194">
        <f t="shared" si="161"/>
        <v>1282.8576620798895</v>
      </c>
      <c r="I1231" s="104">
        <f t="shared" si="162"/>
        <v>75.908737401176893</v>
      </c>
      <c r="J1231" s="96">
        <v>27</v>
      </c>
      <c r="K1231" s="98">
        <f t="shared" si="166"/>
        <v>5181.2032695399112</v>
      </c>
      <c r="L1231" s="213">
        <f t="shared" si="163"/>
        <v>7.8323</v>
      </c>
      <c r="M1231" s="214">
        <f t="shared" si="164"/>
        <v>2.4279999999999999</v>
      </c>
    </row>
    <row r="1232" spans="1:13" ht="15" customHeight="1" x14ac:dyDescent="0.2">
      <c r="A1232" s="192">
        <f t="shared" si="165"/>
        <v>1215</v>
      </c>
      <c r="B1232" s="225">
        <f t="shared" si="167"/>
        <v>155.04746199070428</v>
      </c>
      <c r="C1232" s="193">
        <v>500</v>
      </c>
      <c r="D1232" s="212">
        <v>40620</v>
      </c>
      <c r="E1232" s="104">
        <v>27110</v>
      </c>
      <c r="F1232" s="96">
        <f t="shared" si="159"/>
        <v>3143.8115383612276</v>
      </c>
      <c r="G1232" s="104">
        <f t="shared" si="160"/>
        <v>650.64</v>
      </c>
      <c r="H1232" s="194">
        <f t="shared" si="161"/>
        <v>1282.5246199660949</v>
      </c>
      <c r="I1232" s="104">
        <f t="shared" si="162"/>
        <v>75.889030767224554</v>
      </c>
      <c r="J1232" s="96">
        <v>27</v>
      </c>
      <c r="K1232" s="98">
        <f t="shared" si="166"/>
        <v>5179.8651890945466</v>
      </c>
      <c r="L1232" s="213">
        <f t="shared" si="163"/>
        <v>7.8362999999999996</v>
      </c>
      <c r="M1232" s="214">
        <f t="shared" si="164"/>
        <v>2.4300000000000002</v>
      </c>
    </row>
    <row r="1233" spans="1:13" ht="15" customHeight="1" x14ac:dyDescent="0.2">
      <c r="A1233" s="192">
        <f t="shared" si="165"/>
        <v>1216</v>
      </c>
      <c r="B1233" s="225">
        <f t="shared" si="167"/>
        <v>155.09600168904063</v>
      </c>
      <c r="C1233" s="193">
        <v>500</v>
      </c>
      <c r="D1233" s="212">
        <v>40620</v>
      </c>
      <c r="E1233" s="104">
        <v>27110</v>
      </c>
      <c r="F1233" s="96">
        <f t="shared" si="159"/>
        <v>3142.8276337986563</v>
      </c>
      <c r="G1233" s="104">
        <f t="shared" si="160"/>
        <v>650.64</v>
      </c>
      <c r="H1233" s="194">
        <f t="shared" si="161"/>
        <v>1282.1920602239456</v>
      </c>
      <c r="I1233" s="104">
        <f t="shared" si="162"/>
        <v>75.869352675973118</v>
      </c>
      <c r="J1233" s="96">
        <v>27</v>
      </c>
      <c r="K1233" s="98">
        <f t="shared" si="166"/>
        <v>5178.5290466985753</v>
      </c>
      <c r="L1233" s="213">
        <f t="shared" si="163"/>
        <v>7.8403</v>
      </c>
      <c r="M1233" s="214">
        <f t="shared" si="164"/>
        <v>2.4319999999999999</v>
      </c>
    </row>
    <row r="1234" spans="1:13" ht="15" customHeight="1" x14ac:dyDescent="0.2">
      <c r="A1234" s="192">
        <f t="shared" si="165"/>
        <v>1217</v>
      </c>
      <c r="B1234" s="225">
        <f t="shared" si="167"/>
        <v>155.14450148626406</v>
      </c>
      <c r="C1234" s="193">
        <v>500</v>
      </c>
      <c r="D1234" s="212">
        <v>40620</v>
      </c>
      <c r="E1234" s="104">
        <v>27110</v>
      </c>
      <c r="F1234" s="96">
        <f t="shared" si="159"/>
        <v>3141.8451529405711</v>
      </c>
      <c r="G1234" s="104">
        <f t="shared" si="160"/>
        <v>650.64</v>
      </c>
      <c r="H1234" s="194">
        <f t="shared" si="161"/>
        <v>1281.8599816939129</v>
      </c>
      <c r="I1234" s="104">
        <f t="shared" si="162"/>
        <v>75.849703058811414</v>
      </c>
      <c r="J1234" s="96">
        <v>27</v>
      </c>
      <c r="K1234" s="98">
        <f t="shared" si="166"/>
        <v>5177.1948376932951</v>
      </c>
      <c r="L1234" s="213">
        <f t="shared" si="163"/>
        <v>7.8442999999999996</v>
      </c>
      <c r="M1234" s="214">
        <f t="shared" si="164"/>
        <v>2.4340000000000002</v>
      </c>
    </row>
    <row r="1235" spans="1:13" ht="15" customHeight="1" x14ac:dyDescent="0.2">
      <c r="A1235" s="192">
        <f t="shared" si="165"/>
        <v>1218</v>
      </c>
      <c r="B1235" s="225">
        <f t="shared" si="167"/>
        <v>155.19296144792071</v>
      </c>
      <c r="C1235" s="193">
        <v>500</v>
      </c>
      <c r="D1235" s="212">
        <v>40620</v>
      </c>
      <c r="E1235" s="104">
        <v>27110</v>
      </c>
      <c r="F1235" s="96">
        <f t="shared" ref="F1235:F1298" si="168">12*(1/B1235*D1235)</f>
        <v>3140.8640923678358</v>
      </c>
      <c r="G1235" s="104">
        <f t="shared" ref="G1235:G1298" si="169">12*(1/C1235*E1235)</f>
        <v>650.64</v>
      </c>
      <c r="H1235" s="194">
        <f t="shared" ref="H1235:H1298" si="170">SUM(F1235:G1235)*33.8%</f>
        <v>1281.5283832203284</v>
      </c>
      <c r="I1235" s="104">
        <f t="shared" ref="I1235:I1298" si="171">SUM(F1235:G1235)*2%</f>
        <v>75.830081847356709</v>
      </c>
      <c r="J1235" s="96">
        <v>27</v>
      </c>
      <c r="K1235" s="98">
        <f t="shared" si="166"/>
        <v>5175.8625574355201</v>
      </c>
      <c r="L1235" s="213">
        <f t="shared" ref="L1235:L1298" si="172">ROUND(A1235/B1235,4)</f>
        <v>7.8483000000000001</v>
      </c>
      <c r="M1235" s="214">
        <f t="shared" ref="M1235:M1298" si="173">ROUND(A1235/C1235,4)</f>
        <v>2.4359999999999999</v>
      </c>
    </row>
    <row r="1236" spans="1:13" ht="15" customHeight="1" x14ac:dyDescent="0.2">
      <c r="A1236" s="192">
        <f t="shared" si="165"/>
        <v>1219</v>
      </c>
      <c r="B1236" s="225">
        <f t="shared" si="167"/>
        <v>155.241381639395</v>
      </c>
      <c r="C1236" s="193">
        <v>500</v>
      </c>
      <c r="D1236" s="212">
        <v>40620</v>
      </c>
      <c r="E1236" s="104">
        <v>27110</v>
      </c>
      <c r="F1236" s="96">
        <f t="shared" si="168"/>
        <v>3139.8844486726994</v>
      </c>
      <c r="G1236" s="104">
        <f t="shared" si="169"/>
        <v>650.64</v>
      </c>
      <c r="H1236" s="194">
        <f t="shared" si="170"/>
        <v>1281.1972636513722</v>
      </c>
      <c r="I1236" s="104">
        <f t="shared" si="171"/>
        <v>75.810488973453985</v>
      </c>
      <c r="J1236" s="96">
        <v>27</v>
      </c>
      <c r="K1236" s="98">
        <f t="shared" si="166"/>
        <v>5174.5322012975257</v>
      </c>
      <c r="L1236" s="213">
        <f t="shared" si="172"/>
        <v>7.8522999999999996</v>
      </c>
      <c r="M1236" s="214">
        <f t="shared" si="173"/>
        <v>2.4380000000000002</v>
      </c>
    </row>
    <row r="1237" spans="1:13" ht="15" customHeight="1" x14ac:dyDescent="0.2">
      <c r="A1237" s="195">
        <f t="shared" si="165"/>
        <v>1220</v>
      </c>
      <c r="B1237" s="225">
        <f t="shared" si="167"/>
        <v>155.28976212591084</v>
      </c>
      <c r="C1237" s="193">
        <v>500</v>
      </c>
      <c r="D1237" s="212">
        <v>40620</v>
      </c>
      <c r="E1237" s="104">
        <v>27110</v>
      </c>
      <c r="F1237" s="96">
        <f t="shared" si="168"/>
        <v>3138.9062184587401</v>
      </c>
      <c r="G1237" s="104">
        <f t="shared" si="169"/>
        <v>650.64</v>
      </c>
      <c r="H1237" s="194">
        <f t="shared" si="170"/>
        <v>1280.866621839054</v>
      </c>
      <c r="I1237" s="104">
        <f t="shared" si="171"/>
        <v>75.790924369174803</v>
      </c>
      <c r="J1237" s="96">
        <v>27</v>
      </c>
      <c r="K1237" s="98">
        <f t="shared" si="166"/>
        <v>5173.2037646669687</v>
      </c>
      <c r="L1237" s="213">
        <f t="shared" si="172"/>
        <v>7.8563000000000001</v>
      </c>
      <c r="M1237" s="214">
        <f t="shared" si="173"/>
        <v>2.44</v>
      </c>
    </row>
    <row r="1238" spans="1:13" ht="15" customHeight="1" x14ac:dyDescent="0.2">
      <c r="A1238" s="192">
        <f t="shared" si="165"/>
        <v>1221</v>
      </c>
      <c r="B1238" s="225">
        <f t="shared" si="167"/>
        <v>155.33810297253154</v>
      </c>
      <c r="C1238" s="193">
        <v>500</v>
      </c>
      <c r="D1238" s="212">
        <v>40620</v>
      </c>
      <c r="E1238" s="104">
        <v>27110</v>
      </c>
      <c r="F1238" s="96">
        <f t="shared" si="168"/>
        <v>3137.9293983408179</v>
      </c>
      <c r="G1238" s="104">
        <f t="shared" si="169"/>
        <v>650.64</v>
      </c>
      <c r="H1238" s="194">
        <f t="shared" si="170"/>
        <v>1280.5364566391963</v>
      </c>
      <c r="I1238" s="104">
        <f t="shared" si="171"/>
        <v>75.771387966816363</v>
      </c>
      <c r="J1238" s="96">
        <v>27</v>
      </c>
      <c r="K1238" s="98">
        <f t="shared" si="166"/>
        <v>5171.8772429468308</v>
      </c>
      <c r="L1238" s="213">
        <f t="shared" si="172"/>
        <v>7.8602999999999996</v>
      </c>
      <c r="M1238" s="214">
        <f t="shared" si="173"/>
        <v>2.4420000000000002</v>
      </c>
    </row>
    <row r="1239" spans="1:13" ht="15" customHeight="1" x14ac:dyDescent="0.2">
      <c r="A1239" s="192">
        <f t="shared" ref="A1239:A1302" si="174">1+A1238</f>
        <v>1222</v>
      </c>
      <c r="B1239" s="225">
        <f t="shared" si="167"/>
        <v>155.38640424416093</v>
      </c>
      <c r="C1239" s="193">
        <v>500</v>
      </c>
      <c r="D1239" s="212">
        <v>40620</v>
      </c>
      <c r="E1239" s="104">
        <v>27110</v>
      </c>
      <c r="F1239" s="96">
        <f t="shared" si="168"/>
        <v>3136.9539849450302</v>
      </c>
      <c r="G1239" s="104">
        <f t="shared" si="169"/>
        <v>650.64</v>
      </c>
      <c r="H1239" s="194">
        <f t="shared" si="170"/>
        <v>1280.2067669114201</v>
      </c>
      <c r="I1239" s="104">
        <f t="shared" si="171"/>
        <v>75.751879698900609</v>
      </c>
      <c r="J1239" s="96">
        <v>27</v>
      </c>
      <c r="K1239" s="98">
        <f t="shared" si="166"/>
        <v>5170.5526315553507</v>
      </c>
      <c r="L1239" s="213">
        <f t="shared" si="172"/>
        <v>7.8643000000000001</v>
      </c>
      <c r="M1239" s="214">
        <f t="shared" si="173"/>
        <v>2.444</v>
      </c>
    </row>
    <row r="1240" spans="1:13" ht="15" customHeight="1" x14ac:dyDescent="0.2">
      <c r="A1240" s="192">
        <f t="shared" si="174"/>
        <v>1223</v>
      </c>
      <c r="B1240" s="225">
        <f t="shared" si="167"/>
        <v>155.43466600554319</v>
      </c>
      <c r="C1240" s="193">
        <v>500</v>
      </c>
      <c r="D1240" s="212">
        <v>40620</v>
      </c>
      <c r="E1240" s="104">
        <v>27110</v>
      </c>
      <c r="F1240" s="96">
        <f t="shared" si="168"/>
        <v>3135.9799749086651</v>
      </c>
      <c r="G1240" s="104">
        <f t="shared" si="169"/>
        <v>650.64</v>
      </c>
      <c r="H1240" s="194">
        <f t="shared" si="170"/>
        <v>1279.8775515191287</v>
      </c>
      <c r="I1240" s="104">
        <f t="shared" si="171"/>
        <v>75.732399498173308</v>
      </c>
      <c r="J1240" s="96">
        <v>27</v>
      </c>
      <c r="K1240" s="98">
        <f t="shared" si="166"/>
        <v>5169.2299259259671</v>
      </c>
      <c r="L1240" s="213">
        <f t="shared" si="172"/>
        <v>7.8682999999999996</v>
      </c>
      <c r="M1240" s="214">
        <f t="shared" si="173"/>
        <v>2.4460000000000002</v>
      </c>
    </row>
    <row r="1241" spans="1:13" ht="15" customHeight="1" x14ac:dyDescent="0.2">
      <c r="A1241" s="192">
        <f t="shared" si="174"/>
        <v>1224</v>
      </c>
      <c r="B1241" s="225">
        <f t="shared" si="167"/>
        <v>155.482888321264</v>
      </c>
      <c r="C1241" s="193">
        <v>500</v>
      </c>
      <c r="D1241" s="212">
        <v>40620</v>
      </c>
      <c r="E1241" s="104">
        <v>27110</v>
      </c>
      <c r="F1241" s="96">
        <f t="shared" si="168"/>
        <v>3135.0073648801467</v>
      </c>
      <c r="G1241" s="104">
        <f t="shared" si="169"/>
        <v>650.64</v>
      </c>
      <c r="H1241" s="194">
        <f t="shared" si="170"/>
        <v>1279.5488093294894</v>
      </c>
      <c r="I1241" s="104">
        <f t="shared" si="171"/>
        <v>75.712947297602938</v>
      </c>
      <c r="J1241" s="96">
        <v>27</v>
      </c>
      <c r="K1241" s="98">
        <f t="shared" si="166"/>
        <v>5167.9091215072385</v>
      </c>
      <c r="L1241" s="213">
        <f t="shared" si="172"/>
        <v>7.8722000000000003</v>
      </c>
      <c r="M1241" s="214">
        <f t="shared" si="173"/>
        <v>2.448</v>
      </c>
    </row>
    <row r="1242" spans="1:13" ht="15" customHeight="1" x14ac:dyDescent="0.2">
      <c r="A1242" s="192">
        <f t="shared" si="174"/>
        <v>1225</v>
      </c>
      <c r="B1242" s="225">
        <f t="shared" si="167"/>
        <v>155.53107125575082</v>
      </c>
      <c r="C1242" s="193">
        <v>500</v>
      </c>
      <c r="D1242" s="212">
        <v>40620</v>
      </c>
      <c r="E1242" s="104">
        <v>27110</v>
      </c>
      <c r="F1242" s="96">
        <f t="shared" si="168"/>
        <v>3134.0361515189961</v>
      </c>
      <c r="G1242" s="104">
        <f t="shared" si="169"/>
        <v>650.64</v>
      </c>
      <c r="H1242" s="194">
        <f t="shared" si="170"/>
        <v>1279.2205392134206</v>
      </c>
      <c r="I1242" s="104">
        <f t="shared" si="171"/>
        <v>75.693523030379922</v>
      </c>
      <c r="J1242" s="96">
        <v>27</v>
      </c>
      <c r="K1242" s="98">
        <f t="shared" si="166"/>
        <v>5166.5902137627963</v>
      </c>
      <c r="L1242" s="213">
        <f t="shared" si="172"/>
        <v>7.8761999999999999</v>
      </c>
      <c r="M1242" s="214">
        <f t="shared" si="173"/>
        <v>2.4500000000000002</v>
      </c>
    </row>
    <row r="1243" spans="1:13" ht="15" customHeight="1" x14ac:dyDescent="0.2">
      <c r="A1243" s="192">
        <f t="shared" si="174"/>
        <v>1226</v>
      </c>
      <c r="B1243" s="225">
        <f t="shared" si="167"/>
        <v>155.57921487327326</v>
      </c>
      <c r="C1243" s="193">
        <v>500</v>
      </c>
      <c r="D1243" s="212">
        <v>40620</v>
      </c>
      <c r="E1243" s="104">
        <v>27110</v>
      </c>
      <c r="F1243" s="96">
        <f t="shared" si="168"/>
        <v>3133.0663314957801</v>
      </c>
      <c r="G1243" s="104">
        <f t="shared" si="169"/>
        <v>650.64</v>
      </c>
      <c r="H1243" s="194">
        <f t="shared" si="170"/>
        <v>1278.8927400455734</v>
      </c>
      <c r="I1243" s="104">
        <f t="shared" si="171"/>
        <v>75.674126629915605</v>
      </c>
      <c r="J1243" s="96">
        <v>27</v>
      </c>
      <c r="K1243" s="98">
        <f t="shared" si="166"/>
        <v>5165.2731981712695</v>
      </c>
      <c r="L1243" s="213">
        <f t="shared" si="172"/>
        <v>7.8802000000000003</v>
      </c>
      <c r="M1243" s="214">
        <f t="shared" si="173"/>
        <v>2.452</v>
      </c>
    </row>
    <row r="1244" spans="1:13" ht="15" customHeight="1" x14ac:dyDescent="0.2">
      <c r="A1244" s="192">
        <f t="shared" si="174"/>
        <v>1227</v>
      </c>
      <c r="B1244" s="225">
        <f t="shared" si="167"/>
        <v>155.62731923794377</v>
      </c>
      <c r="C1244" s="193">
        <v>500</v>
      </c>
      <c r="D1244" s="212">
        <v>40620</v>
      </c>
      <c r="E1244" s="104">
        <v>27110</v>
      </c>
      <c r="F1244" s="96">
        <f t="shared" si="168"/>
        <v>3132.0979014920695</v>
      </c>
      <c r="G1244" s="104">
        <f t="shared" si="169"/>
        <v>650.64</v>
      </c>
      <c r="H1244" s="194">
        <f t="shared" si="170"/>
        <v>1278.5654107043192</v>
      </c>
      <c r="I1244" s="104">
        <f t="shared" si="171"/>
        <v>75.654758029841389</v>
      </c>
      <c r="J1244" s="96">
        <v>27</v>
      </c>
      <c r="K1244" s="98">
        <f t="shared" si="166"/>
        <v>5163.9580702262301</v>
      </c>
      <c r="L1244" s="213">
        <f t="shared" si="172"/>
        <v>7.8841999999999999</v>
      </c>
      <c r="M1244" s="214">
        <f t="shared" si="173"/>
        <v>2.4540000000000002</v>
      </c>
    </row>
    <row r="1245" spans="1:13" ht="15" customHeight="1" x14ac:dyDescent="0.2">
      <c r="A1245" s="192">
        <f t="shared" si="174"/>
        <v>1228</v>
      </c>
      <c r="B1245" s="225">
        <f t="shared" si="167"/>
        <v>155.67538441371818</v>
      </c>
      <c r="C1245" s="193">
        <v>500</v>
      </c>
      <c r="D1245" s="212">
        <v>40620</v>
      </c>
      <c r="E1245" s="104">
        <v>27110</v>
      </c>
      <c r="F1245" s="96">
        <f t="shared" si="168"/>
        <v>3131.130858200384</v>
      </c>
      <c r="G1245" s="104">
        <f t="shared" si="169"/>
        <v>650.64</v>
      </c>
      <c r="H1245" s="194">
        <f t="shared" si="170"/>
        <v>1278.2385500717296</v>
      </c>
      <c r="I1245" s="104">
        <f t="shared" si="171"/>
        <v>75.635417164007677</v>
      </c>
      <c r="J1245" s="96">
        <v>27</v>
      </c>
      <c r="K1245" s="98">
        <f t="shared" si="166"/>
        <v>5162.6448254361212</v>
      </c>
      <c r="L1245" s="213">
        <f t="shared" si="172"/>
        <v>7.8882000000000003</v>
      </c>
      <c r="M1245" s="214">
        <f t="shared" si="173"/>
        <v>2.456</v>
      </c>
    </row>
    <row r="1246" spans="1:13" ht="15" customHeight="1" x14ac:dyDescent="0.2">
      <c r="A1246" s="192">
        <f t="shared" si="174"/>
        <v>1229</v>
      </c>
      <c r="B1246" s="225">
        <f t="shared" si="167"/>
        <v>155.72341046439601</v>
      </c>
      <c r="C1246" s="193">
        <v>500</v>
      </c>
      <c r="D1246" s="212">
        <v>40620</v>
      </c>
      <c r="E1246" s="104">
        <v>27110</v>
      </c>
      <c r="F1246" s="96">
        <f t="shared" si="168"/>
        <v>3130.1651983241554</v>
      </c>
      <c r="G1246" s="104">
        <f t="shared" si="169"/>
        <v>650.64</v>
      </c>
      <c r="H1246" s="194">
        <f t="shared" si="170"/>
        <v>1277.9121570335644</v>
      </c>
      <c r="I1246" s="104">
        <f t="shared" si="171"/>
        <v>75.616103966483109</v>
      </c>
      <c r="J1246" s="96">
        <v>27</v>
      </c>
      <c r="K1246" s="98">
        <f t="shared" si="166"/>
        <v>5161.3334593242025</v>
      </c>
      <c r="L1246" s="213">
        <f t="shared" si="172"/>
        <v>7.8921999999999999</v>
      </c>
      <c r="M1246" s="214">
        <f t="shared" si="173"/>
        <v>2.4580000000000002</v>
      </c>
    </row>
    <row r="1247" spans="1:13" ht="15" customHeight="1" x14ac:dyDescent="0.2">
      <c r="A1247" s="195">
        <f t="shared" si="174"/>
        <v>1230</v>
      </c>
      <c r="B1247" s="225">
        <f t="shared" si="167"/>
        <v>155.77139745362132</v>
      </c>
      <c r="C1247" s="193">
        <v>500</v>
      </c>
      <c r="D1247" s="212">
        <v>40620</v>
      </c>
      <c r="E1247" s="104">
        <v>27110</v>
      </c>
      <c r="F1247" s="96">
        <f t="shared" si="168"/>
        <v>3129.2009185776756</v>
      </c>
      <c r="G1247" s="104">
        <f t="shared" si="169"/>
        <v>650.64</v>
      </c>
      <c r="H1247" s="194">
        <f t="shared" si="170"/>
        <v>1277.5862304792543</v>
      </c>
      <c r="I1247" s="104">
        <f t="shared" si="171"/>
        <v>75.59681837155351</v>
      </c>
      <c r="J1247" s="96">
        <v>27</v>
      </c>
      <c r="K1247" s="98">
        <f t="shared" si="166"/>
        <v>5160.023967428483</v>
      </c>
      <c r="L1247" s="213">
        <f t="shared" si="172"/>
        <v>7.8962000000000003</v>
      </c>
      <c r="M1247" s="214">
        <f t="shared" si="173"/>
        <v>2.46</v>
      </c>
    </row>
    <row r="1248" spans="1:13" ht="15" customHeight="1" x14ac:dyDescent="0.2">
      <c r="A1248" s="192">
        <f t="shared" si="174"/>
        <v>1231</v>
      </c>
      <c r="B1248" s="225">
        <f t="shared" si="167"/>
        <v>155.8193454448828</v>
      </c>
      <c r="C1248" s="193">
        <v>500</v>
      </c>
      <c r="D1248" s="212">
        <v>40620</v>
      </c>
      <c r="E1248" s="104">
        <v>27110</v>
      </c>
      <c r="F1248" s="96">
        <f t="shared" si="168"/>
        <v>3128.238015686054</v>
      </c>
      <c r="G1248" s="104">
        <f t="shared" si="169"/>
        <v>650.64</v>
      </c>
      <c r="H1248" s="194">
        <f t="shared" si="170"/>
        <v>1277.2607693018861</v>
      </c>
      <c r="I1248" s="104">
        <f t="shared" si="171"/>
        <v>75.577560313721079</v>
      </c>
      <c r="J1248" s="96">
        <v>27</v>
      </c>
      <c r="K1248" s="98">
        <f t="shared" si="166"/>
        <v>5158.716345301661</v>
      </c>
      <c r="L1248" s="213">
        <f t="shared" si="172"/>
        <v>7.9001999999999999</v>
      </c>
      <c r="M1248" s="214">
        <f t="shared" si="173"/>
        <v>2.4620000000000002</v>
      </c>
    </row>
    <row r="1249" spans="1:13" ht="15" customHeight="1" x14ac:dyDescent="0.2">
      <c r="A1249" s="192">
        <f t="shared" si="174"/>
        <v>1232</v>
      </c>
      <c r="B1249" s="225">
        <f t="shared" si="167"/>
        <v>155.86725450151442</v>
      </c>
      <c r="C1249" s="193">
        <v>500</v>
      </c>
      <c r="D1249" s="212">
        <v>40620</v>
      </c>
      <c r="E1249" s="104">
        <v>27110</v>
      </c>
      <c r="F1249" s="96">
        <f t="shared" si="168"/>
        <v>3127.2764863851762</v>
      </c>
      <c r="G1249" s="104">
        <f t="shared" si="169"/>
        <v>650.64</v>
      </c>
      <c r="H1249" s="194">
        <f t="shared" si="170"/>
        <v>1276.9357723981893</v>
      </c>
      <c r="I1249" s="104">
        <f t="shared" si="171"/>
        <v>75.558329727703523</v>
      </c>
      <c r="J1249" s="96">
        <v>27</v>
      </c>
      <c r="K1249" s="98">
        <f t="shared" si="166"/>
        <v>5157.4105885110685</v>
      </c>
      <c r="L1249" s="213">
        <f t="shared" si="172"/>
        <v>7.9042000000000003</v>
      </c>
      <c r="M1249" s="214">
        <f t="shared" si="173"/>
        <v>2.464</v>
      </c>
    </row>
    <row r="1250" spans="1:13" ht="15" customHeight="1" x14ac:dyDescent="0.2">
      <c r="A1250" s="192">
        <f t="shared" si="174"/>
        <v>1233</v>
      </c>
      <c r="B1250" s="225">
        <f t="shared" si="167"/>
        <v>155.91512468669629</v>
      </c>
      <c r="C1250" s="193">
        <v>500</v>
      </c>
      <c r="D1250" s="212">
        <v>40620</v>
      </c>
      <c r="E1250" s="104">
        <v>27110</v>
      </c>
      <c r="F1250" s="96">
        <f t="shared" si="168"/>
        <v>3126.316327421644</v>
      </c>
      <c r="G1250" s="104">
        <f t="shared" si="169"/>
        <v>650.64</v>
      </c>
      <c r="H1250" s="194">
        <f t="shared" si="170"/>
        <v>1276.6112386685154</v>
      </c>
      <c r="I1250" s="104">
        <f t="shared" si="171"/>
        <v>75.539126548432876</v>
      </c>
      <c r="J1250" s="96">
        <v>27</v>
      </c>
      <c r="K1250" s="98">
        <f t="shared" si="166"/>
        <v>5156.1066926385929</v>
      </c>
      <c r="L1250" s="213">
        <f t="shared" si="172"/>
        <v>7.9081000000000001</v>
      </c>
      <c r="M1250" s="214">
        <f t="shared" si="173"/>
        <v>2.4660000000000002</v>
      </c>
    </row>
    <row r="1251" spans="1:13" ht="15" customHeight="1" x14ac:dyDescent="0.2">
      <c r="A1251" s="192">
        <f t="shared" si="174"/>
        <v>1234</v>
      </c>
      <c r="B1251" s="225">
        <f t="shared" si="167"/>
        <v>155.96295606345467</v>
      </c>
      <c r="C1251" s="193">
        <v>500</v>
      </c>
      <c r="D1251" s="212">
        <v>40620</v>
      </c>
      <c r="E1251" s="104">
        <v>27110</v>
      </c>
      <c r="F1251" s="96">
        <f t="shared" si="168"/>
        <v>3125.3575355527469</v>
      </c>
      <c r="G1251" s="104">
        <f t="shared" si="169"/>
        <v>650.64</v>
      </c>
      <c r="H1251" s="194">
        <f t="shared" si="170"/>
        <v>1276.2871670168283</v>
      </c>
      <c r="I1251" s="104">
        <f t="shared" si="171"/>
        <v>75.519950711054932</v>
      </c>
      <c r="J1251" s="96">
        <v>27</v>
      </c>
      <c r="K1251" s="98">
        <f t="shared" si="166"/>
        <v>5154.8046532806302</v>
      </c>
      <c r="L1251" s="213">
        <f t="shared" si="172"/>
        <v>7.9120999999999997</v>
      </c>
      <c r="M1251" s="214">
        <f t="shared" si="173"/>
        <v>2.468</v>
      </c>
    </row>
    <row r="1252" spans="1:13" ht="15" customHeight="1" x14ac:dyDescent="0.2">
      <c r="A1252" s="192">
        <f t="shared" si="174"/>
        <v>1235</v>
      </c>
      <c r="B1252" s="225">
        <f t="shared" si="167"/>
        <v>156.0107486946626</v>
      </c>
      <c r="C1252" s="193">
        <v>500</v>
      </c>
      <c r="D1252" s="212">
        <v>40620</v>
      </c>
      <c r="E1252" s="104">
        <v>27110</v>
      </c>
      <c r="F1252" s="96">
        <f t="shared" si="168"/>
        <v>3124.4001075464121</v>
      </c>
      <c r="G1252" s="104">
        <f t="shared" si="169"/>
        <v>650.64</v>
      </c>
      <c r="H1252" s="194">
        <f t="shared" si="170"/>
        <v>1275.9635563506872</v>
      </c>
      <c r="I1252" s="104">
        <f t="shared" si="171"/>
        <v>75.500802150928237</v>
      </c>
      <c r="J1252" s="96">
        <v>27</v>
      </c>
      <c r="K1252" s="98">
        <f t="shared" si="166"/>
        <v>5153.504466048028</v>
      </c>
      <c r="L1252" s="213">
        <f t="shared" si="172"/>
        <v>7.9161000000000001</v>
      </c>
      <c r="M1252" s="214">
        <f t="shared" si="173"/>
        <v>2.4700000000000002</v>
      </c>
    </row>
    <row r="1253" spans="1:13" ht="15" customHeight="1" x14ac:dyDescent="0.2">
      <c r="A1253" s="192">
        <f t="shared" si="174"/>
        <v>1236</v>
      </c>
      <c r="B1253" s="225">
        <f t="shared" si="167"/>
        <v>156.05850264304053</v>
      </c>
      <c r="C1253" s="193">
        <v>500</v>
      </c>
      <c r="D1253" s="212">
        <v>40620</v>
      </c>
      <c r="E1253" s="104">
        <v>27110</v>
      </c>
      <c r="F1253" s="96">
        <f t="shared" si="168"/>
        <v>3123.4440401811553</v>
      </c>
      <c r="G1253" s="104">
        <f t="shared" si="169"/>
        <v>650.64</v>
      </c>
      <c r="H1253" s="194">
        <f t="shared" si="170"/>
        <v>1275.6404055812304</v>
      </c>
      <c r="I1253" s="104">
        <f t="shared" si="171"/>
        <v>75.481680803623107</v>
      </c>
      <c r="J1253" s="96">
        <v>27</v>
      </c>
      <c r="K1253" s="98">
        <f t="shared" ref="K1253:K1316" si="175">SUM(F1253:J1253)</f>
        <v>5152.2061265660086</v>
      </c>
      <c r="L1253" s="213">
        <f t="shared" si="172"/>
        <v>7.9200999999999997</v>
      </c>
      <c r="M1253" s="214">
        <f t="shared" si="173"/>
        <v>2.472</v>
      </c>
    </row>
    <row r="1254" spans="1:13" ht="15" customHeight="1" x14ac:dyDescent="0.2">
      <c r="A1254" s="192">
        <f t="shared" si="174"/>
        <v>1237</v>
      </c>
      <c r="B1254" s="225">
        <f t="shared" si="167"/>
        <v>156.10621797115675</v>
      </c>
      <c r="C1254" s="193">
        <v>500</v>
      </c>
      <c r="D1254" s="212">
        <v>40620</v>
      </c>
      <c r="E1254" s="104">
        <v>27110</v>
      </c>
      <c r="F1254" s="96">
        <f t="shared" si="168"/>
        <v>3122.4893302460423</v>
      </c>
      <c r="G1254" s="104">
        <f t="shared" si="169"/>
        <v>650.64</v>
      </c>
      <c r="H1254" s="194">
        <f t="shared" si="170"/>
        <v>1275.317713623162</v>
      </c>
      <c r="I1254" s="104">
        <f t="shared" si="171"/>
        <v>75.462586604920844</v>
      </c>
      <c r="J1254" s="96">
        <v>27</v>
      </c>
      <c r="K1254" s="98">
        <f t="shared" si="175"/>
        <v>5150.9096304741252</v>
      </c>
      <c r="L1254" s="213">
        <f t="shared" si="172"/>
        <v>7.9241000000000001</v>
      </c>
      <c r="M1254" s="214">
        <f t="shared" si="173"/>
        <v>2.4740000000000002</v>
      </c>
    </row>
    <row r="1255" spans="1:13" ht="15" customHeight="1" x14ac:dyDescent="0.2">
      <c r="A1255" s="192">
        <f t="shared" si="174"/>
        <v>1238</v>
      </c>
      <c r="B1255" s="225">
        <f t="shared" si="167"/>
        <v>156.15389474142796</v>
      </c>
      <c r="C1255" s="193">
        <v>500</v>
      </c>
      <c r="D1255" s="212">
        <v>40620</v>
      </c>
      <c r="E1255" s="104">
        <v>27110</v>
      </c>
      <c r="F1255" s="96">
        <f t="shared" si="168"/>
        <v>3121.5359745406408</v>
      </c>
      <c r="G1255" s="104">
        <f t="shared" si="169"/>
        <v>650.64</v>
      </c>
      <c r="H1255" s="194">
        <f t="shared" si="170"/>
        <v>1274.9954793947365</v>
      </c>
      <c r="I1255" s="104">
        <f t="shared" si="171"/>
        <v>75.443519490812818</v>
      </c>
      <c r="J1255" s="96">
        <v>27</v>
      </c>
      <c r="K1255" s="98">
        <f t="shared" si="175"/>
        <v>5149.6149734261899</v>
      </c>
      <c r="L1255" s="213">
        <f t="shared" si="172"/>
        <v>7.9280999999999997</v>
      </c>
      <c r="M1255" s="214">
        <f t="shared" si="173"/>
        <v>2.476</v>
      </c>
    </row>
    <row r="1256" spans="1:13" ht="15" customHeight="1" x14ac:dyDescent="0.2">
      <c r="A1256" s="192">
        <f t="shared" si="174"/>
        <v>1239</v>
      </c>
      <c r="B1256" s="225">
        <f t="shared" si="167"/>
        <v>156.20153301611941</v>
      </c>
      <c r="C1256" s="193">
        <v>500</v>
      </c>
      <c r="D1256" s="212">
        <v>40620</v>
      </c>
      <c r="E1256" s="104">
        <v>27110</v>
      </c>
      <c r="F1256" s="96">
        <f t="shared" si="168"/>
        <v>3120.5839698749819</v>
      </c>
      <c r="G1256" s="104">
        <f t="shared" si="169"/>
        <v>650.64</v>
      </c>
      <c r="H1256" s="194">
        <f t="shared" si="170"/>
        <v>1274.6737018177437</v>
      </c>
      <c r="I1256" s="104">
        <f t="shared" si="171"/>
        <v>75.424479397499638</v>
      </c>
      <c r="J1256" s="96">
        <v>27</v>
      </c>
      <c r="K1256" s="98">
        <f t="shared" si="175"/>
        <v>5148.3221510902249</v>
      </c>
      <c r="L1256" s="213">
        <f t="shared" si="172"/>
        <v>7.9321000000000002</v>
      </c>
      <c r="M1256" s="214">
        <f t="shared" si="173"/>
        <v>2.4780000000000002</v>
      </c>
    </row>
    <row r="1257" spans="1:13" ht="15" customHeight="1" x14ac:dyDescent="0.2">
      <c r="A1257" s="195">
        <f t="shared" si="174"/>
        <v>1240</v>
      </c>
      <c r="B1257" s="225">
        <f t="shared" si="167"/>
        <v>156.2491328573459</v>
      </c>
      <c r="C1257" s="193">
        <v>500</v>
      </c>
      <c r="D1257" s="212">
        <v>40620</v>
      </c>
      <c r="E1257" s="104">
        <v>27110</v>
      </c>
      <c r="F1257" s="96">
        <f t="shared" si="168"/>
        <v>3119.6333130695102</v>
      </c>
      <c r="G1257" s="104">
        <f t="shared" si="169"/>
        <v>650.64</v>
      </c>
      <c r="H1257" s="194">
        <f t="shared" si="170"/>
        <v>1274.3523798174942</v>
      </c>
      <c r="I1257" s="104">
        <f t="shared" si="171"/>
        <v>75.405466261390202</v>
      </c>
      <c r="J1257" s="96">
        <v>27</v>
      </c>
      <c r="K1257" s="98">
        <f t="shared" si="175"/>
        <v>5147.0311591483942</v>
      </c>
      <c r="L1257" s="213">
        <f t="shared" si="172"/>
        <v>7.9359999999999999</v>
      </c>
      <c r="M1257" s="214">
        <f t="shared" si="173"/>
        <v>2.48</v>
      </c>
    </row>
    <row r="1258" spans="1:13" ht="15" customHeight="1" x14ac:dyDescent="0.2">
      <c r="A1258" s="192">
        <f t="shared" si="174"/>
        <v>1241</v>
      </c>
      <c r="B1258" s="225">
        <f t="shared" si="167"/>
        <v>156.2966943270718</v>
      </c>
      <c r="C1258" s="193">
        <v>500</v>
      </c>
      <c r="D1258" s="212">
        <v>40620</v>
      </c>
      <c r="E1258" s="104">
        <v>27110</v>
      </c>
      <c r="F1258" s="96">
        <f t="shared" si="168"/>
        <v>3118.6840009550451</v>
      </c>
      <c r="G1258" s="104">
        <f t="shared" si="169"/>
        <v>650.64</v>
      </c>
      <c r="H1258" s="194">
        <f t="shared" si="170"/>
        <v>1274.0315123228052</v>
      </c>
      <c r="I1258" s="104">
        <f t="shared" si="171"/>
        <v>75.386480019100901</v>
      </c>
      <c r="J1258" s="96">
        <v>27</v>
      </c>
      <c r="K1258" s="98">
        <f t="shared" si="175"/>
        <v>5145.7419932969515</v>
      </c>
      <c r="L1258" s="213">
        <f t="shared" si="172"/>
        <v>7.94</v>
      </c>
      <c r="M1258" s="214">
        <f t="shared" si="173"/>
        <v>2.4820000000000002</v>
      </c>
    </row>
    <row r="1259" spans="1:13" ht="15" customHeight="1" x14ac:dyDescent="0.2">
      <c r="A1259" s="192">
        <f t="shared" si="174"/>
        <v>1242</v>
      </c>
      <c r="B1259" s="225">
        <f t="shared" si="167"/>
        <v>156.34421748711202</v>
      </c>
      <c r="C1259" s="193">
        <v>500</v>
      </c>
      <c r="D1259" s="212">
        <v>40620</v>
      </c>
      <c r="E1259" s="104">
        <v>27110</v>
      </c>
      <c r="F1259" s="96">
        <f t="shared" si="168"/>
        <v>3117.7360303727337</v>
      </c>
      <c r="G1259" s="104">
        <f t="shared" si="169"/>
        <v>650.64</v>
      </c>
      <c r="H1259" s="194">
        <f t="shared" si="170"/>
        <v>1273.7110982659838</v>
      </c>
      <c r="I1259" s="104">
        <f t="shared" si="171"/>
        <v>75.367520607454679</v>
      </c>
      <c r="J1259" s="96">
        <v>27</v>
      </c>
      <c r="K1259" s="98">
        <f t="shared" si="175"/>
        <v>5144.4546492461723</v>
      </c>
      <c r="L1259" s="213">
        <f t="shared" si="172"/>
        <v>7.944</v>
      </c>
      <c r="M1259" s="214">
        <f t="shared" si="173"/>
        <v>2.484</v>
      </c>
    </row>
    <row r="1260" spans="1:13" ht="15" customHeight="1" x14ac:dyDescent="0.2">
      <c r="A1260" s="192">
        <f t="shared" si="174"/>
        <v>1243</v>
      </c>
      <c r="B1260" s="225">
        <f t="shared" si="167"/>
        <v>156.39170239913199</v>
      </c>
      <c r="C1260" s="193">
        <v>500</v>
      </c>
      <c r="D1260" s="212">
        <v>40620</v>
      </c>
      <c r="E1260" s="104">
        <v>27110</v>
      </c>
      <c r="F1260" s="96">
        <f t="shared" si="168"/>
        <v>3116.7893981740135</v>
      </c>
      <c r="G1260" s="104">
        <f t="shared" si="169"/>
        <v>650.64</v>
      </c>
      <c r="H1260" s="194">
        <f t="shared" si="170"/>
        <v>1273.3911365828164</v>
      </c>
      <c r="I1260" s="104">
        <f t="shared" si="171"/>
        <v>75.34858796348027</v>
      </c>
      <c r="J1260" s="96">
        <v>27</v>
      </c>
      <c r="K1260" s="98">
        <f t="shared" si="175"/>
        <v>5143.16912272031</v>
      </c>
      <c r="L1260" s="213">
        <f t="shared" si="172"/>
        <v>7.9480000000000004</v>
      </c>
      <c r="M1260" s="214">
        <f t="shared" si="173"/>
        <v>2.4860000000000002</v>
      </c>
    </row>
    <row r="1261" spans="1:13" ht="15" customHeight="1" x14ac:dyDescent="0.2">
      <c r="A1261" s="192">
        <f t="shared" si="174"/>
        <v>1244</v>
      </c>
      <c r="B1261" s="225">
        <f t="shared" si="167"/>
        <v>156.43914912464834</v>
      </c>
      <c r="C1261" s="193">
        <v>500</v>
      </c>
      <c r="D1261" s="212">
        <v>40620</v>
      </c>
      <c r="E1261" s="104">
        <v>27110</v>
      </c>
      <c r="F1261" s="96">
        <f t="shared" si="168"/>
        <v>3115.8441012205658</v>
      </c>
      <c r="G1261" s="104">
        <f t="shared" si="169"/>
        <v>650.64</v>
      </c>
      <c r="H1261" s="194">
        <f t="shared" si="170"/>
        <v>1273.0716262125511</v>
      </c>
      <c r="I1261" s="104">
        <f t="shared" si="171"/>
        <v>75.329682024411312</v>
      </c>
      <c r="J1261" s="96">
        <v>27</v>
      </c>
      <c r="K1261" s="98">
        <f t="shared" si="175"/>
        <v>5141.8854094575281</v>
      </c>
      <c r="L1261" s="213">
        <f t="shared" si="172"/>
        <v>7.952</v>
      </c>
      <c r="M1261" s="214">
        <f t="shared" si="173"/>
        <v>2.488</v>
      </c>
    </row>
    <row r="1262" spans="1:13" ht="15" customHeight="1" x14ac:dyDescent="0.2">
      <c r="A1262" s="192">
        <f t="shared" si="174"/>
        <v>1245</v>
      </c>
      <c r="B1262" s="225">
        <f t="shared" si="167"/>
        <v>156.48655772502968</v>
      </c>
      <c r="C1262" s="193">
        <v>500</v>
      </c>
      <c r="D1262" s="212">
        <v>40620</v>
      </c>
      <c r="E1262" s="104">
        <v>27110</v>
      </c>
      <c r="F1262" s="96">
        <f t="shared" si="168"/>
        <v>3114.9001363842708</v>
      </c>
      <c r="G1262" s="104">
        <f t="shared" si="169"/>
        <v>650.64</v>
      </c>
      <c r="H1262" s="194">
        <f t="shared" si="170"/>
        <v>1272.7525660978833</v>
      </c>
      <c r="I1262" s="104">
        <f t="shared" si="171"/>
        <v>75.310802727685413</v>
      </c>
      <c r="J1262" s="96">
        <v>27</v>
      </c>
      <c r="K1262" s="98">
        <f t="shared" si="175"/>
        <v>5140.6035052098396</v>
      </c>
      <c r="L1262" s="213">
        <f t="shared" si="172"/>
        <v>7.9560000000000004</v>
      </c>
      <c r="M1262" s="214">
        <f t="shared" si="173"/>
        <v>2.4900000000000002</v>
      </c>
    </row>
    <row r="1263" spans="1:13" ht="15" customHeight="1" x14ac:dyDescent="0.2">
      <c r="A1263" s="192">
        <f t="shared" si="174"/>
        <v>1246</v>
      </c>
      <c r="B1263" s="225">
        <f t="shared" si="167"/>
        <v>156.5339282614965</v>
      </c>
      <c r="C1263" s="193">
        <v>500</v>
      </c>
      <c r="D1263" s="212">
        <v>40620</v>
      </c>
      <c r="E1263" s="104">
        <v>27110</v>
      </c>
      <c r="F1263" s="96">
        <f t="shared" si="168"/>
        <v>3113.9575005471725</v>
      </c>
      <c r="G1263" s="104">
        <f t="shared" si="169"/>
        <v>650.64</v>
      </c>
      <c r="H1263" s="194">
        <f t="shared" si="170"/>
        <v>1272.4339551849441</v>
      </c>
      <c r="I1263" s="104">
        <f t="shared" si="171"/>
        <v>75.291950010943452</v>
      </c>
      <c r="J1263" s="96">
        <v>27</v>
      </c>
      <c r="K1263" s="98">
        <f t="shared" si="175"/>
        <v>5139.32340574306</v>
      </c>
      <c r="L1263" s="213">
        <f t="shared" si="172"/>
        <v>7.9599000000000002</v>
      </c>
      <c r="M1263" s="214">
        <f t="shared" si="173"/>
        <v>2.492</v>
      </c>
    </row>
    <row r="1264" spans="1:13" ht="15" customHeight="1" x14ac:dyDescent="0.2">
      <c r="A1264" s="192">
        <f t="shared" si="174"/>
        <v>1247</v>
      </c>
      <c r="B1264" s="225">
        <f t="shared" si="167"/>
        <v>156.58126079512215</v>
      </c>
      <c r="C1264" s="193">
        <v>500</v>
      </c>
      <c r="D1264" s="212">
        <v>40620</v>
      </c>
      <c r="E1264" s="104">
        <v>27110</v>
      </c>
      <c r="F1264" s="96">
        <f t="shared" si="168"/>
        <v>3113.0161906014282</v>
      </c>
      <c r="G1264" s="104">
        <f t="shared" si="169"/>
        <v>650.64</v>
      </c>
      <c r="H1264" s="194">
        <f t="shared" si="170"/>
        <v>1272.1157924232825</v>
      </c>
      <c r="I1264" s="104">
        <f t="shared" si="171"/>
        <v>75.273123812028558</v>
      </c>
      <c r="J1264" s="96">
        <v>27</v>
      </c>
      <c r="K1264" s="98">
        <f t="shared" si="175"/>
        <v>5138.0451068367393</v>
      </c>
      <c r="L1264" s="213">
        <f t="shared" si="172"/>
        <v>7.9638999999999998</v>
      </c>
      <c r="M1264" s="214">
        <f t="shared" si="173"/>
        <v>2.4940000000000002</v>
      </c>
    </row>
    <row r="1265" spans="1:13" ht="15" customHeight="1" x14ac:dyDescent="0.2">
      <c r="A1265" s="192">
        <f t="shared" si="174"/>
        <v>1248</v>
      </c>
      <c r="B1265" s="225">
        <f t="shared" si="167"/>
        <v>156.628555386833</v>
      </c>
      <c r="C1265" s="193">
        <v>500</v>
      </c>
      <c r="D1265" s="212">
        <v>40620</v>
      </c>
      <c r="E1265" s="104">
        <v>27110</v>
      </c>
      <c r="F1265" s="96">
        <f t="shared" si="168"/>
        <v>3112.0762034492764</v>
      </c>
      <c r="G1265" s="104">
        <f t="shared" si="169"/>
        <v>650.64</v>
      </c>
      <c r="H1265" s="194">
        <f t="shared" si="170"/>
        <v>1271.7980767658553</v>
      </c>
      <c r="I1265" s="104">
        <f t="shared" si="171"/>
        <v>75.254324068985525</v>
      </c>
      <c r="J1265" s="96">
        <v>27</v>
      </c>
      <c r="K1265" s="98">
        <f t="shared" si="175"/>
        <v>5136.7686042841169</v>
      </c>
      <c r="L1265" s="213">
        <f t="shared" si="172"/>
        <v>7.9679000000000002</v>
      </c>
      <c r="M1265" s="214">
        <f t="shared" si="173"/>
        <v>2.496</v>
      </c>
    </row>
    <row r="1266" spans="1:13" ht="15" customHeight="1" x14ac:dyDescent="0.2">
      <c r="A1266" s="192">
        <f t="shared" si="174"/>
        <v>1249</v>
      </c>
      <c r="B1266" s="225">
        <f t="shared" si="167"/>
        <v>156.67581209740911</v>
      </c>
      <c r="C1266" s="193">
        <v>500</v>
      </c>
      <c r="D1266" s="212">
        <v>40620</v>
      </c>
      <c r="E1266" s="104">
        <v>27110</v>
      </c>
      <c r="F1266" s="96">
        <f t="shared" si="168"/>
        <v>3111.1375360029851</v>
      </c>
      <c r="G1266" s="104">
        <f t="shared" si="169"/>
        <v>650.64</v>
      </c>
      <c r="H1266" s="194">
        <f t="shared" si="170"/>
        <v>1271.4808071690088</v>
      </c>
      <c r="I1266" s="104">
        <f t="shared" si="171"/>
        <v>75.235550720059706</v>
      </c>
      <c r="J1266" s="96">
        <v>27</v>
      </c>
      <c r="K1266" s="98">
        <f t="shared" si="175"/>
        <v>5135.4938938920541</v>
      </c>
      <c r="L1266" s="213">
        <f t="shared" si="172"/>
        <v>7.9718999999999998</v>
      </c>
      <c r="M1266" s="214">
        <f t="shared" si="173"/>
        <v>2.4980000000000002</v>
      </c>
    </row>
    <row r="1267" spans="1:13" ht="15" customHeight="1" x14ac:dyDescent="0.2">
      <c r="A1267" s="195">
        <f t="shared" si="174"/>
        <v>1250</v>
      </c>
      <c r="B1267" s="225">
        <f t="shared" si="167"/>
        <v>156.72303098748444</v>
      </c>
      <c r="C1267" s="193">
        <v>500</v>
      </c>
      <c r="D1267" s="212">
        <v>40620</v>
      </c>
      <c r="E1267" s="104">
        <v>27110</v>
      </c>
      <c r="F1267" s="96">
        <f t="shared" si="168"/>
        <v>3110.2001851848172</v>
      </c>
      <c r="G1267" s="104">
        <f t="shared" si="169"/>
        <v>650.64</v>
      </c>
      <c r="H1267" s="194">
        <f t="shared" si="170"/>
        <v>1271.1639825924681</v>
      </c>
      <c r="I1267" s="104">
        <f t="shared" si="171"/>
        <v>75.216803703696343</v>
      </c>
      <c r="J1267" s="96">
        <v>27</v>
      </c>
      <c r="K1267" s="98">
        <f t="shared" si="175"/>
        <v>5134.2209714809815</v>
      </c>
      <c r="L1267" s="213">
        <f t="shared" si="172"/>
        <v>7.9759000000000002</v>
      </c>
      <c r="M1267" s="214">
        <f t="shared" si="173"/>
        <v>2.5</v>
      </c>
    </row>
    <row r="1268" spans="1:13" ht="15" customHeight="1" x14ac:dyDescent="0.2">
      <c r="A1268" s="192">
        <f t="shared" si="174"/>
        <v>1251</v>
      </c>
      <c r="B1268" s="225">
        <f t="shared" si="167"/>
        <v>156.77021211754777</v>
      </c>
      <c r="C1268" s="193">
        <v>500</v>
      </c>
      <c r="D1268" s="212">
        <v>40620</v>
      </c>
      <c r="E1268" s="104">
        <v>27110</v>
      </c>
      <c r="F1268" s="96">
        <f t="shared" si="168"/>
        <v>3109.264147926986</v>
      </c>
      <c r="G1268" s="104">
        <f t="shared" si="169"/>
        <v>650.64</v>
      </c>
      <c r="H1268" s="194">
        <f t="shared" si="170"/>
        <v>1270.8476019993211</v>
      </c>
      <c r="I1268" s="104">
        <f t="shared" si="171"/>
        <v>75.198082958539715</v>
      </c>
      <c r="J1268" s="96">
        <v>27</v>
      </c>
      <c r="K1268" s="98">
        <f t="shared" si="175"/>
        <v>5132.9498328848467</v>
      </c>
      <c r="L1268" s="213">
        <f t="shared" si="172"/>
        <v>7.9798</v>
      </c>
      <c r="M1268" s="214">
        <f t="shared" si="173"/>
        <v>2.5019999999999998</v>
      </c>
    </row>
    <row r="1269" spans="1:13" ht="15" customHeight="1" x14ac:dyDescent="0.2">
      <c r="A1269" s="192">
        <f t="shared" si="174"/>
        <v>1252</v>
      </c>
      <c r="B1269" s="225">
        <f t="shared" si="167"/>
        <v>156.81735554794255</v>
      </c>
      <c r="C1269" s="193">
        <v>500</v>
      </c>
      <c r="D1269" s="212">
        <v>40620</v>
      </c>
      <c r="E1269" s="104">
        <v>27110</v>
      </c>
      <c r="F1269" s="96">
        <f t="shared" si="168"/>
        <v>3108.329421171617</v>
      </c>
      <c r="G1269" s="104">
        <f t="shared" si="169"/>
        <v>650.64</v>
      </c>
      <c r="H1269" s="194">
        <f t="shared" si="170"/>
        <v>1270.5316643560063</v>
      </c>
      <c r="I1269" s="104">
        <f t="shared" si="171"/>
        <v>75.179388423432343</v>
      </c>
      <c r="J1269" s="96">
        <v>27</v>
      </c>
      <c r="K1269" s="98">
        <f t="shared" si="175"/>
        <v>5131.6804739510553</v>
      </c>
      <c r="L1269" s="213">
        <f t="shared" si="172"/>
        <v>7.9837999999999996</v>
      </c>
      <c r="M1269" s="214">
        <f t="shared" si="173"/>
        <v>2.504</v>
      </c>
    </row>
    <row r="1270" spans="1:13" ht="15" customHeight="1" x14ac:dyDescent="0.2">
      <c r="A1270" s="192">
        <f t="shared" si="174"/>
        <v>1253</v>
      </c>
      <c r="B1270" s="225">
        <f t="shared" si="167"/>
        <v>156.86446133886801</v>
      </c>
      <c r="C1270" s="193">
        <v>500</v>
      </c>
      <c r="D1270" s="212">
        <v>40620</v>
      </c>
      <c r="E1270" s="104">
        <v>27110</v>
      </c>
      <c r="F1270" s="96">
        <f t="shared" si="168"/>
        <v>3107.3960018707039</v>
      </c>
      <c r="G1270" s="104">
        <f t="shared" si="169"/>
        <v>650.64</v>
      </c>
      <c r="H1270" s="194">
        <f t="shared" si="170"/>
        <v>1270.2161686322977</v>
      </c>
      <c r="I1270" s="104">
        <f t="shared" si="171"/>
        <v>75.16072003741408</v>
      </c>
      <c r="J1270" s="96">
        <v>27</v>
      </c>
      <c r="K1270" s="98">
        <f t="shared" si="175"/>
        <v>5130.412890540415</v>
      </c>
      <c r="L1270" s="213">
        <f t="shared" si="172"/>
        <v>7.9878</v>
      </c>
      <c r="M1270" s="214">
        <f t="shared" si="173"/>
        <v>2.5059999999999998</v>
      </c>
    </row>
    <row r="1271" spans="1:13" ht="15" customHeight="1" x14ac:dyDescent="0.2">
      <c r="A1271" s="192">
        <f t="shared" si="174"/>
        <v>1254</v>
      </c>
      <c r="B1271" s="225">
        <f t="shared" si="167"/>
        <v>156.9115295503791</v>
      </c>
      <c r="C1271" s="193">
        <v>500</v>
      </c>
      <c r="D1271" s="212">
        <v>40620</v>
      </c>
      <c r="E1271" s="104">
        <v>27110</v>
      </c>
      <c r="F1271" s="96">
        <f t="shared" si="168"/>
        <v>3106.4638869860682</v>
      </c>
      <c r="G1271" s="104">
        <f t="shared" si="169"/>
        <v>650.64</v>
      </c>
      <c r="H1271" s="194">
        <f t="shared" si="170"/>
        <v>1269.9011138012909</v>
      </c>
      <c r="I1271" s="104">
        <f t="shared" si="171"/>
        <v>75.142077739721358</v>
      </c>
      <c r="J1271" s="96">
        <v>27</v>
      </c>
      <c r="K1271" s="98">
        <f t="shared" si="175"/>
        <v>5129.1470785270803</v>
      </c>
      <c r="L1271" s="213">
        <f t="shared" si="172"/>
        <v>7.9917999999999996</v>
      </c>
      <c r="M1271" s="214">
        <f t="shared" si="173"/>
        <v>2.508</v>
      </c>
    </row>
    <row r="1272" spans="1:13" ht="15" customHeight="1" x14ac:dyDescent="0.2">
      <c r="A1272" s="192">
        <f t="shared" si="174"/>
        <v>1255</v>
      </c>
      <c r="B1272" s="225">
        <f t="shared" si="167"/>
        <v>156.95856024238714</v>
      </c>
      <c r="C1272" s="193">
        <v>500</v>
      </c>
      <c r="D1272" s="212">
        <v>40620</v>
      </c>
      <c r="E1272" s="104">
        <v>27110</v>
      </c>
      <c r="F1272" s="96">
        <f t="shared" si="168"/>
        <v>3105.533073489325</v>
      </c>
      <c r="G1272" s="104">
        <f t="shared" si="169"/>
        <v>650.64</v>
      </c>
      <c r="H1272" s="194">
        <f t="shared" si="170"/>
        <v>1269.5864988393917</v>
      </c>
      <c r="I1272" s="104">
        <f t="shared" si="171"/>
        <v>75.123461469786506</v>
      </c>
      <c r="J1272" s="96">
        <v>27</v>
      </c>
      <c r="K1272" s="98">
        <f t="shared" si="175"/>
        <v>5127.8830337985037</v>
      </c>
      <c r="L1272" s="213">
        <f t="shared" si="172"/>
        <v>7.9957000000000003</v>
      </c>
      <c r="M1272" s="214">
        <f t="shared" si="173"/>
        <v>2.5099999999999998</v>
      </c>
    </row>
    <row r="1273" spans="1:13" ht="15" customHeight="1" x14ac:dyDescent="0.2">
      <c r="A1273" s="192">
        <f t="shared" si="174"/>
        <v>1256</v>
      </c>
      <c r="B1273" s="225">
        <f t="shared" si="167"/>
        <v>157.00555347466047</v>
      </c>
      <c r="C1273" s="193">
        <v>500</v>
      </c>
      <c r="D1273" s="212">
        <v>40620</v>
      </c>
      <c r="E1273" s="104">
        <v>27110</v>
      </c>
      <c r="F1273" s="96">
        <f t="shared" si="168"/>
        <v>3104.6035583618332</v>
      </c>
      <c r="G1273" s="104">
        <f t="shared" si="169"/>
        <v>650.64</v>
      </c>
      <c r="H1273" s="194">
        <f t="shared" si="170"/>
        <v>1269.2723227262995</v>
      </c>
      <c r="I1273" s="104">
        <f t="shared" si="171"/>
        <v>75.104871167236666</v>
      </c>
      <c r="J1273" s="96">
        <v>27</v>
      </c>
      <c r="K1273" s="98">
        <f t="shared" si="175"/>
        <v>5126.6207522553696</v>
      </c>
      <c r="L1273" s="213">
        <f t="shared" si="172"/>
        <v>7.9996999999999998</v>
      </c>
      <c r="M1273" s="214">
        <f t="shared" si="173"/>
        <v>2.512</v>
      </c>
    </row>
    <row r="1274" spans="1:13" ht="15" customHeight="1" x14ac:dyDescent="0.2">
      <c r="A1274" s="192">
        <f t="shared" si="174"/>
        <v>1257</v>
      </c>
      <c r="B1274" s="225">
        <f t="shared" si="167"/>
        <v>157.05250930682462</v>
      </c>
      <c r="C1274" s="193">
        <v>500</v>
      </c>
      <c r="D1274" s="212">
        <v>40620</v>
      </c>
      <c r="E1274" s="104">
        <v>27110</v>
      </c>
      <c r="F1274" s="96">
        <f t="shared" si="168"/>
        <v>3103.6753385946608</v>
      </c>
      <c r="G1274" s="104">
        <f t="shared" si="169"/>
        <v>650.64</v>
      </c>
      <c r="H1274" s="194">
        <f t="shared" si="170"/>
        <v>1268.9585844449953</v>
      </c>
      <c r="I1274" s="104">
        <f t="shared" si="171"/>
        <v>75.08630677189322</v>
      </c>
      <c r="J1274" s="96">
        <v>27</v>
      </c>
      <c r="K1274" s="98">
        <f t="shared" si="175"/>
        <v>5125.3602298115493</v>
      </c>
      <c r="L1274" s="213">
        <f t="shared" si="172"/>
        <v>8.0037000000000003</v>
      </c>
      <c r="M1274" s="214">
        <f t="shared" si="173"/>
        <v>2.5139999999999998</v>
      </c>
    </row>
    <row r="1275" spans="1:13" ht="15" customHeight="1" x14ac:dyDescent="0.2">
      <c r="A1275" s="192">
        <f t="shared" si="174"/>
        <v>1258</v>
      </c>
      <c r="B1275" s="225">
        <f t="shared" ref="B1275:B1338" si="176">59*LN(A1275)-264</f>
        <v>157.09942779836274</v>
      </c>
      <c r="C1275" s="193">
        <v>500</v>
      </c>
      <c r="D1275" s="212">
        <v>40620</v>
      </c>
      <c r="E1275" s="104">
        <v>27110</v>
      </c>
      <c r="F1275" s="96">
        <f t="shared" si="168"/>
        <v>3102.7484111885478</v>
      </c>
      <c r="G1275" s="104">
        <f t="shared" si="169"/>
        <v>650.64</v>
      </c>
      <c r="H1275" s="194">
        <f t="shared" si="170"/>
        <v>1268.645282981729</v>
      </c>
      <c r="I1275" s="104">
        <f t="shared" si="171"/>
        <v>75.067768223770955</v>
      </c>
      <c r="J1275" s="96">
        <v>27</v>
      </c>
      <c r="K1275" s="98">
        <f t="shared" si="175"/>
        <v>5124.1014623940482</v>
      </c>
      <c r="L1275" s="213">
        <f t="shared" si="172"/>
        <v>8.0076999999999998</v>
      </c>
      <c r="M1275" s="214">
        <f t="shared" si="173"/>
        <v>2.516</v>
      </c>
    </row>
    <row r="1276" spans="1:13" ht="15" customHeight="1" x14ac:dyDescent="0.2">
      <c r="A1276" s="192">
        <f t="shared" si="174"/>
        <v>1259</v>
      </c>
      <c r="B1276" s="225">
        <f t="shared" si="176"/>
        <v>157.14630900861647</v>
      </c>
      <c r="C1276" s="193">
        <v>500</v>
      </c>
      <c r="D1276" s="212">
        <v>40620</v>
      </c>
      <c r="E1276" s="104">
        <v>27110</v>
      </c>
      <c r="F1276" s="96">
        <f t="shared" si="168"/>
        <v>3101.8227731538591</v>
      </c>
      <c r="G1276" s="104">
        <f t="shared" si="169"/>
        <v>650.64</v>
      </c>
      <c r="H1276" s="194">
        <f t="shared" si="170"/>
        <v>1268.3324173260041</v>
      </c>
      <c r="I1276" s="104">
        <f t="shared" si="171"/>
        <v>75.049255463077188</v>
      </c>
      <c r="J1276" s="96">
        <v>27</v>
      </c>
      <c r="K1276" s="98">
        <f t="shared" si="175"/>
        <v>5122.8444459429402</v>
      </c>
      <c r="L1276" s="213">
        <f t="shared" si="172"/>
        <v>8.0115999999999996</v>
      </c>
      <c r="M1276" s="214">
        <f t="shared" si="173"/>
        <v>2.5179999999999998</v>
      </c>
    </row>
    <row r="1277" spans="1:13" ht="15" customHeight="1" x14ac:dyDescent="0.2">
      <c r="A1277" s="195">
        <f t="shared" si="174"/>
        <v>1260</v>
      </c>
      <c r="B1277" s="225">
        <f t="shared" si="176"/>
        <v>157.1931529967859</v>
      </c>
      <c r="C1277" s="193">
        <v>500</v>
      </c>
      <c r="D1277" s="212">
        <v>40620</v>
      </c>
      <c r="E1277" s="104">
        <v>27110</v>
      </c>
      <c r="F1277" s="96">
        <f t="shared" si="168"/>
        <v>3100.898421510552</v>
      </c>
      <c r="G1277" s="104">
        <f t="shared" si="169"/>
        <v>650.64</v>
      </c>
      <c r="H1277" s="194">
        <f t="shared" si="170"/>
        <v>1268.0199864705664</v>
      </c>
      <c r="I1277" s="104">
        <f t="shared" si="171"/>
        <v>75.03076843021104</v>
      </c>
      <c r="J1277" s="96">
        <v>27</v>
      </c>
      <c r="K1277" s="98">
        <f t="shared" si="175"/>
        <v>5121.5891764113285</v>
      </c>
      <c r="L1277" s="213">
        <f t="shared" si="172"/>
        <v>8.0155999999999992</v>
      </c>
      <c r="M1277" s="214">
        <f t="shared" si="173"/>
        <v>2.52</v>
      </c>
    </row>
    <row r="1278" spans="1:13" ht="15" customHeight="1" x14ac:dyDescent="0.2">
      <c r="A1278" s="192">
        <f t="shared" si="174"/>
        <v>1261</v>
      </c>
      <c r="B1278" s="225">
        <f t="shared" si="176"/>
        <v>157.23995982193026</v>
      </c>
      <c r="C1278" s="193">
        <v>500</v>
      </c>
      <c r="D1278" s="212">
        <v>40620</v>
      </c>
      <c r="E1278" s="104">
        <v>27110</v>
      </c>
      <c r="F1278" s="96">
        <f t="shared" si="168"/>
        <v>3099.9753532881323</v>
      </c>
      <c r="G1278" s="104">
        <f t="shared" si="169"/>
        <v>650.64</v>
      </c>
      <c r="H1278" s="194">
        <f t="shared" si="170"/>
        <v>1267.7079894113886</v>
      </c>
      <c r="I1278" s="104">
        <f t="shared" si="171"/>
        <v>75.012307065762641</v>
      </c>
      <c r="J1278" s="96">
        <v>27</v>
      </c>
      <c r="K1278" s="98">
        <f t="shared" si="175"/>
        <v>5120.335649765284</v>
      </c>
      <c r="L1278" s="213">
        <f t="shared" si="172"/>
        <v>8.0196000000000005</v>
      </c>
      <c r="M1278" s="214">
        <f t="shared" si="173"/>
        <v>2.5219999999999998</v>
      </c>
    </row>
    <row r="1279" spans="1:13" ht="15" customHeight="1" x14ac:dyDescent="0.2">
      <c r="A1279" s="192">
        <f t="shared" si="174"/>
        <v>1262</v>
      </c>
      <c r="B1279" s="225">
        <f t="shared" si="176"/>
        <v>157.28672954296832</v>
      </c>
      <c r="C1279" s="193">
        <v>500</v>
      </c>
      <c r="D1279" s="212">
        <v>40620</v>
      </c>
      <c r="E1279" s="104">
        <v>27110</v>
      </c>
      <c r="F1279" s="96">
        <f t="shared" si="168"/>
        <v>3099.0535655256208</v>
      </c>
      <c r="G1279" s="104">
        <f t="shared" si="169"/>
        <v>650.64</v>
      </c>
      <c r="H1279" s="194">
        <f t="shared" si="170"/>
        <v>1267.3964251476596</v>
      </c>
      <c r="I1279" s="104">
        <f t="shared" si="171"/>
        <v>74.993871310512418</v>
      </c>
      <c r="J1279" s="96">
        <v>27</v>
      </c>
      <c r="K1279" s="98">
        <f t="shared" si="175"/>
        <v>5119.0838619837923</v>
      </c>
      <c r="L1279" s="213">
        <f t="shared" si="172"/>
        <v>8.0236000000000001</v>
      </c>
      <c r="M1279" s="214">
        <f t="shared" si="173"/>
        <v>2.524</v>
      </c>
    </row>
    <row r="1280" spans="1:13" ht="15" customHeight="1" x14ac:dyDescent="0.2">
      <c r="A1280" s="192">
        <f t="shared" si="174"/>
        <v>1263</v>
      </c>
      <c r="B1280" s="225">
        <f t="shared" si="176"/>
        <v>157.33346221867896</v>
      </c>
      <c r="C1280" s="193">
        <v>500</v>
      </c>
      <c r="D1280" s="212">
        <v>40620</v>
      </c>
      <c r="E1280" s="104">
        <v>27110</v>
      </c>
      <c r="F1280" s="96">
        <f t="shared" si="168"/>
        <v>3098.1330552715071</v>
      </c>
      <c r="G1280" s="104">
        <f t="shared" si="169"/>
        <v>650.64</v>
      </c>
      <c r="H1280" s="194">
        <f t="shared" si="170"/>
        <v>1267.0852926817693</v>
      </c>
      <c r="I1280" s="104">
        <f t="shared" si="171"/>
        <v>74.975461105430142</v>
      </c>
      <c r="J1280" s="96">
        <v>27</v>
      </c>
      <c r="K1280" s="98">
        <f t="shared" si="175"/>
        <v>5117.8338090587067</v>
      </c>
      <c r="L1280" s="213">
        <f t="shared" si="172"/>
        <v>8.0274999999999999</v>
      </c>
      <c r="M1280" s="214">
        <f t="shared" si="173"/>
        <v>2.5259999999999998</v>
      </c>
    </row>
    <row r="1281" spans="1:13" ht="15" customHeight="1" x14ac:dyDescent="0.2">
      <c r="A1281" s="192">
        <f t="shared" si="174"/>
        <v>1264</v>
      </c>
      <c r="B1281" s="225">
        <f t="shared" si="176"/>
        <v>157.3801579077014</v>
      </c>
      <c r="C1281" s="193">
        <v>500</v>
      </c>
      <c r="D1281" s="212">
        <v>40620</v>
      </c>
      <c r="E1281" s="104">
        <v>27110</v>
      </c>
      <c r="F1281" s="96">
        <f t="shared" si="168"/>
        <v>3097.2138195837147</v>
      </c>
      <c r="G1281" s="104">
        <f t="shared" si="169"/>
        <v>650.64</v>
      </c>
      <c r="H1281" s="194">
        <f t="shared" si="170"/>
        <v>1266.7745910192955</v>
      </c>
      <c r="I1281" s="104">
        <f t="shared" si="171"/>
        <v>74.957076391674292</v>
      </c>
      <c r="J1281" s="96">
        <v>27</v>
      </c>
      <c r="K1281" s="98">
        <f t="shared" si="175"/>
        <v>5116.5854869946843</v>
      </c>
      <c r="L1281" s="213">
        <f t="shared" si="172"/>
        <v>8.0314999999999994</v>
      </c>
      <c r="M1281" s="214">
        <f t="shared" si="173"/>
        <v>2.528</v>
      </c>
    </row>
    <row r="1282" spans="1:13" ht="15" customHeight="1" x14ac:dyDescent="0.2">
      <c r="A1282" s="192">
        <f t="shared" si="174"/>
        <v>1265</v>
      </c>
      <c r="B1282" s="225">
        <f t="shared" si="176"/>
        <v>157.42681666853565</v>
      </c>
      <c r="C1282" s="193">
        <v>500</v>
      </c>
      <c r="D1282" s="212">
        <v>40620</v>
      </c>
      <c r="E1282" s="104">
        <v>27110</v>
      </c>
      <c r="F1282" s="96">
        <f t="shared" si="168"/>
        <v>3096.2958555295677</v>
      </c>
      <c r="G1282" s="104">
        <f t="shared" si="169"/>
        <v>650.64</v>
      </c>
      <c r="H1282" s="194">
        <f t="shared" si="170"/>
        <v>1266.4643191689938</v>
      </c>
      <c r="I1282" s="104">
        <f t="shared" si="171"/>
        <v>74.938717110591355</v>
      </c>
      <c r="J1282" s="96">
        <v>27</v>
      </c>
      <c r="K1282" s="98">
        <f t="shared" si="175"/>
        <v>5115.3388918091523</v>
      </c>
      <c r="L1282" s="213">
        <f t="shared" si="172"/>
        <v>8.0355000000000008</v>
      </c>
      <c r="M1282" s="214">
        <f t="shared" si="173"/>
        <v>2.5299999999999998</v>
      </c>
    </row>
    <row r="1283" spans="1:13" ht="15" customHeight="1" x14ac:dyDescent="0.2">
      <c r="A1283" s="192">
        <f t="shared" si="174"/>
        <v>1266</v>
      </c>
      <c r="B1283" s="225">
        <f t="shared" si="176"/>
        <v>157.47343855954313</v>
      </c>
      <c r="C1283" s="193">
        <v>500</v>
      </c>
      <c r="D1283" s="212">
        <v>40620</v>
      </c>
      <c r="E1283" s="104">
        <v>27110</v>
      </c>
      <c r="F1283" s="96">
        <f t="shared" si="168"/>
        <v>3095.3791601857442</v>
      </c>
      <c r="G1283" s="104">
        <f t="shared" si="169"/>
        <v>650.64</v>
      </c>
      <c r="H1283" s="194">
        <f t="shared" si="170"/>
        <v>1266.1544761427813</v>
      </c>
      <c r="I1283" s="104">
        <f t="shared" si="171"/>
        <v>74.920383203714877</v>
      </c>
      <c r="J1283" s="96">
        <v>27</v>
      </c>
      <c r="K1283" s="98">
        <f t="shared" si="175"/>
        <v>5114.0940195322401</v>
      </c>
      <c r="L1283" s="213">
        <f t="shared" si="172"/>
        <v>8.0395000000000003</v>
      </c>
      <c r="M1283" s="214">
        <f t="shared" si="173"/>
        <v>2.532</v>
      </c>
    </row>
    <row r="1284" spans="1:13" ht="15" customHeight="1" x14ac:dyDescent="0.2">
      <c r="A1284" s="192">
        <f t="shared" si="174"/>
        <v>1267</v>
      </c>
      <c r="B1284" s="225">
        <f t="shared" si="176"/>
        <v>157.52002363894718</v>
      </c>
      <c r="C1284" s="193">
        <v>500</v>
      </c>
      <c r="D1284" s="212">
        <v>40620</v>
      </c>
      <c r="E1284" s="104">
        <v>27110</v>
      </c>
      <c r="F1284" s="96">
        <f t="shared" si="168"/>
        <v>3094.4637306382383</v>
      </c>
      <c r="G1284" s="104">
        <f t="shared" si="169"/>
        <v>650.64</v>
      </c>
      <c r="H1284" s="194">
        <f t="shared" si="170"/>
        <v>1265.8450609557244</v>
      </c>
      <c r="I1284" s="104">
        <f t="shared" si="171"/>
        <v>74.902074612764764</v>
      </c>
      <c r="J1284" s="96">
        <v>27</v>
      </c>
      <c r="K1284" s="98">
        <f t="shared" si="175"/>
        <v>5112.850866206727</v>
      </c>
      <c r="L1284" s="213">
        <f t="shared" si="172"/>
        <v>8.0434000000000001</v>
      </c>
      <c r="M1284" s="214">
        <f t="shared" si="173"/>
        <v>2.5339999999999998</v>
      </c>
    </row>
    <row r="1285" spans="1:13" ht="15" customHeight="1" x14ac:dyDescent="0.2">
      <c r="A1285" s="192">
        <f t="shared" si="174"/>
        <v>1268</v>
      </c>
      <c r="B1285" s="225">
        <f t="shared" si="176"/>
        <v>157.56657196483309</v>
      </c>
      <c r="C1285" s="193">
        <v>500</v>
      </c>
      <c r="D1285" s="212">
        <v>40620</v>
      </c>
      <c r="E1285" s="104">
        <v>27110</v>
      </c>
      <c r="F1285" s="96">
        <f t="shared" si="168"/>
        <v>3093.5495639823312</v>
      </c>
      <c r="G1285" s="104">
        <f t="shared" si="169"/>
        <v>650.64</v>
      </c>
      <c r="H1285" s="194">
        <f t="shared" si="170"/>
        <v>1265.5360726260278</v>
      </c>
      <c r="I1285" s="104">
        <f t="shared" si="171"/>
        <v>74.883791279646616</v>
      </c>
      <c r="J1285" s="96">
        <v>27</v>
      </c>
      <c r="K1285" s="98">
        <f t="shared" si="175"/>
        <v>5111.6094278880046</v>
      </c>
      <c r="L1285" s="213">
        <f t="shared" si="172"/>
        <v>8.0473999999999997</v>
      </c>
      <c r="M1285" s="214">
        <f t="shared" si="173"/>
        <v>2.536</v>
      </c>
    </row>
    <row r="1286" spans="1:13" ht="15" customHeight="1" x14ac:dyDescent="0.2">
      <c r="A1286" s="192">
        <f t="shared" si="174"/>
        <v>1269</v>
      </c>
      <c r="B1286" s="225">
        <f t="shared" si="176"/>
        <v>157.61308359514885</v>
      </c>
      <c r="C1286" s="193">
        <v>500</v>
      </c>
      <c r="D1286" s="212">
        <v>40620</v>
      </c>
      <c r="E1286" s="104">
        <v>27110</v>
      </c>
      <c r="F1286" s="96">
        <f t="shared" si="168"/>
        <v>3092.636657322545</v>
      </c>
      <c r="G1286" s="104">
        <f t="shared" si="169"/>
        <v>650.64</v>
      </c>
      <c r="H1286" s="194">
        <f t="shared" si="170"/>
        <v>1265.2275101750201</v>
      </c>
      <c r="I1286" s="104">
        <f t="shared" si="171"/>
        <v>74.8655331464509</v>
      </c>
      <c r="J1286" s="96">
        <v>27</v>
      </c>
      <c r="K1286" s="98">
        <f t="shared" si="175"/>
        <v>5110.3697006440161</v>
      </c>
      <c r="L1286" s="213">
        <f t="shared" si="172"/>
        <v>8.0513999999999992</v>
      </c>
      <c r="M1286" s="214">
        <f t="shared" si="173"/>
        <v>2.5379999999999998</v>
      </c>
    </row>
    <row r="1287" spans="1:13" ht="15" customHeight="1" x14ac:dyDescent="0.2">
      <c r="A1287" s="195">
        <f t="shared" si="174"/>
        <v>1270</v>
      </c>
      <c r="B1287" s="225">
        <f t="shared" si="176"/>
        <v>157.65955858770559</v>
      </c>
      <c r="C1287" s="193">
        <v>500</v>
      </c>
      <c r="D1287" s="212">
        <v>40620</v>
      </c>
      <c r="E1287" s="104">
        <v>27110</v>
      </c>
      <c r="F1287" s="96">
        <f t="shared" si="168"/>
        <v>3091.7250077726085</v>
      </c>
      <c r="G1287" s="104">
        <f t="shared" si="169"/>
        <v>650.64</v>
      </c>
      <c r="H1287" s="194">
        <f t="shared" si="170"/>
        <v>1264.9193726271415</v>
      </c>
      <c r="I1287" s="104">
        <f t="shared" si="171"/>
        <v>74.847300155452174</v>
      </c>
      <c r="J1287" s="96">
        <v>27</v>
      </c>
      <c r="K1287" s="98">
        <f t="shared" si="175"/>
        <v>5109.1316805552015</v>
      </c>
      <c r="L1287" s="213">
        <f t="shared" si="172"/>
        <v>8.0553000000000008</v>
      </c>
      <c r="M1287" s="214">
        <f t="shared" si="173"/>
        <v>2.54</v>
      </c>
    </row>
    <row r="1288" spans="1:13" ht="15" customHeight="1" x14ac:dyDescent="0.2">
      <c r="A1288" s="192">
        <f t="shared" si="174"/>
        <v>1271</v>
      </c>
      <c r="B1288" s="225">
        <f t="shared" si="176"/>
        <v>157.70599700017777</v>
      </c>
      <c r="C1288" s="193">
        <v>500</v>
      </c>
      <c r="D1288" s="212">
        <v>40620</v>
      </c>
      <c r="E1288" s="104">
        <v>27110</v>
      </c>
      <c r="F1288" s="96">
        <f t="shared" si="168"/>
        <v>3090.8146124554196</v>
      </c>
      <c r="G1288" s="104">
        <f t="shared" si="169"/>
        <v>650.64</v>
      </c>
      <c r="H1288" s="194">
        <f t="shared" si="170"/>
        <v>1264.6116590099316</v>
      </c>
      <c r="I1288" s="104">
        <f t="shared" si="171"/>
        <v>74.829092249108385</v>
      </c>
      <c r="J1288" s="96">
        <v>27</v>
      </c>
      <c r="K1288" s="98">
        <f t="shared" si="175"/>
        <v>5107.8953637144596</v>
      </c>
      <c r="L1288" s="213">
        <f t="shared" si="172"/>
        <v>8.0593000000000004</v>
      </c>
      <c r="M1288" s="214">
        <f t="shared" si="173"/>
        <v>2.5419999999999998</v>
      </c>
    </row>
    <row r="1289" spans="1:13" ht="15" customHeight="1" x14ac:dyDescent="0.2">
      <c r="A1289" s="192">
        <f t="shared" si="174"/>
        <v>1272</v>
      </c>
      <c r="B1289" s="225">
        <f t="shared" si="176"/>
        <v>157.75239889010402</v>
      </c>
      <c r="C1289" s="193">
        <v>500</v>
      </c>
      <c r="D1289" s="212">
        <v>40620</v>
      </c>
      <c r="E1289" s="104">
        <v>27110</v>
      </c>
      <c r="F1289" s="96">
        <f t="shared" si="168"/>
        <v>3089.905468503006</v>
      </c>
      <c r="G1289" s="104">
        <f t="shared" si="169"/>
        <v>650.64</v>
      </c>
      <c r="H1289" s="194">
        <f t="shared" si="170"/>
        <v>1264.3043683540159</v>
      </c>
      <c r="I1289" s="104">
        <f t="shared" si="171"/>
        <v>74.810909370060116</v>
      </c>
      <c r="J1289" s="96">
        <v>27</v>
      </c>
      <c r="K1289" s="98">
        <f t="shared" si="175"/>
        <v>5106.6607462270822</v>
      </c>
      <c r="L1289" s="213">
        <f t="shared" si="172"/>
        <v>8.0632999999999999</v>
      </c>
      <c r="M1289" s="214">
        <f t="shared" si="173"/>
        <v>2.544</v>
      </c>
    </row>
    <row r="1290" spans="1:13" ht="15" customHeight="1" x14ac:dyDescent="0.2">
      <c r="A1290" s="192">
        <f t="shared" si="174"/>
        <v>1273</v>
      </c>
      <c r="B1290" s="225">
        <f t="shared" si="176"/>
        <v>157.79876431488702</v>
      </c>
      <c r="C1290" s="193">
        <v>500</v>
      </c>
      <c r="D1290" s="212">
        <v>40620</v>
      </c>
      <c r="E1290" s="104">
        <v>27110</v>
      </c>
      <c r="F1290" s="96">
        <f t="shared" si="168"/>
        <v>3088.9975730564956</v>
      </c>
      <c r="G1290" s="104">
        <f t="shared" si="169"/>
        <v>650.64</v>
      </c>
      <c r="H1290" s="194">
        <f t="shared" si="170"/>
        <v>1263.9974996930953</v>
      </c>
      <c r="I1290" s="104">
        <f t="shared" si="171"/>
        <v>74.79275146112991</v>
      </c>
      <c r="J1290" s="96">
        <v>27</v>
      </c>
      <c r="K1290" s="98">
        <f t="shared" si="175"/>
        <v>5105.4278242107212</v>
      </c>
      <c r="L1290" s="213">
        <f t="shared" si="172"/>
        <v>8.0671999999999997</v>
      </c>
      <c r="M1290" s="214">
        <f t="shared" si="173"/>
        <v>2.5459999999999998</v>
      </c>
    </row>
    <row r="1291" spans="1:13" ht="15" customHeight="1" x14ac:dyDescent="0.2">
      <c r="A1291" s="192">
        <f t="shared" si="174"/>
        <v>1274</v>
      </c>
      <c r="B1291" s="225">
        <f t="shared" si="176"/>
        <v>157.84509333179443</v>
      </c>
      <c r="C1291" s="193">
        <v>500</v>
      </c>
      <c r="D1291" s="212">
        <v>40620</v>
      </c>
      <c r="E1291" s="104">
        <v>27110</v>
      </c>
      <c r="F1291" s="96">
        <f t="shared" si="168"/>
        <v>3088.0909232660697</v>
      </c>
      <c r="G1291" s="104">
        <f t="shared" si="169"/>
        <v>650.64</v>
      </c>
      <c r="H1291" s="194">
        <f t="shared" si="170"/>
        <v>1263.6910520639315</v>
      </c>
      <c r="I1291" s="104">
        <f t="shared" si="171"/>
        <v>74.774618465321396</v>
      </c>
      <c r="J1291" s="96">
        <v>27</v>
      </c>
      <c r="K1291" s="98">
        <f t="shared" si="175"/>
        <v>5104.1965937953228</v>
      </c>
      <c r="L1291" s="213">
        <f t="shared" si="172"/>
        <v>8.0711999999999993</v>
      </c>
      <c r="M1291" s="214">
        <f t="shared" si="173"/>
        <v>2.548</v>
      </c>
    </row>
    <row r="1292" spans="1:13" ht="15" customHeight="1" x14ac:dyDescent="0.2">
      <c r="A1292" s="192">
        <f t="shared" si="174"/>
        <v>1275</v>
      </c>
      <c r="B1292" s="225">
        <f t="shared" si="176"/>
        <v>157.89138599795905</v>
      </c>
      <c r="C1292" s="193">
        <v>500</v>
      </c>
      <c r="D1292" s="212">
        <v>40620</v>
      </c>
      <c r="E1292" s="104">
        <v>27110</v>
      </c>
      <c r="F1292" s="96">
        <f t="shared" si="168"/>
        <v>3087.1855162909314</v>
      </c>
      <c r="G1292" s="104">
        <f t="shared" si="169"/>
        <v>650.64</v>
      </c>
      <c r="H1292" s="194">
        <f t="shared" si="170"/>
        <v>1263.3850245063347</v>
      </c>
      <c r="I1292" s="104">
        <f t="shared" si="171"/>
        <v>74.756510325818624</v>
      </c>
      <c r="J1292" s="96">
        <v>27</v>
      </c>
      <c r="K1292" s="98">
        <f t="shared" si="175"/>
        <v>5102.9670511230843</v>
      </c>
      <c r="L1292" s="213">
        <f t="shared" si="172"/>
        <v>8.0752000000000006</v>
      </c>
      <c r="M1292" s="214">
        <f t="shared" si="173"/>
        <v>2.5499999999999998</v>
      </c>
    </row>
    <row r="1293" spans="1:13" ht="15" customHeight="1" x14ac:dyDescent="0.2">
      <c r="A1293" s="192">
        <f t="shared" si="174"/>
        <v>1276</v>
      </c>
      <c r="B1293" s="225">
        <f t="shared" si="176"/>
        <v>157.93764237037936</v>
      </c>
      <c r="C1293" s="193">
        <v>500</v>
      </c>
      <c r="D1293" s="212">
        <v>40620</v>
      </c>
      <c r="E1293" s="104">
        <v>27110</v>
      </c>
      <c r="F1293" s="96">
        <f t="shared" si="168"/>
        <v>3086.28134929927</v>
      </c>
      <c r="G1293" s="104">
        <f t="shared" si="169"/>
        <v>650.64</v>
      </c>
      <c r="H1293" s="194">
        <f t="shared" si="170"/>
        <v>1263.0794160631531</v>
      </c>
      <c r="I1293" s="104">
        <f t="shared" si="171"/>
        <v>74.738426985985399</v>
      </c>
      <c r="J1293" s="96">
        <v>27</v>
      </c>
      <c r="K1293" s="98">
        <f t="shared" si="175"/>
        <v>5101.7391923484092</v>
      </c>
      <c r="L1293" s="213">
        <f t="shared" si="172"/>
        <v>8.0791000000000004</v>
      </c>
      <c r="M1293" s="214">
        <f t="shared" si="173"/>
        <v>2.552</v>
      </c>
    </row>
    <row r="1294" spans="1:13" ht="15" customHeight="1" x14ac:dyDescent="0.2">
      <c r="A1294" s="192">
        <f t="shared" si="174"/>
        <v>1277</v>
      </c>
      <c r="B1294" s="225">
        <f t="shared" si="176"/>
        <v>157.98386250591983</v>
      </c>
      <c r="C1294" s="193">
        <v>500</v>
      </c>
      <c r="D1294" s="212">
        <v>40620</v>
      </c>
      <c r="E1294" s="104">
        <v>27110</v>
      </c>
      <c r="F1294" s="96">
        <f t="shared" si="168"/>
        <v>3085.378419468223</v>
      </c>
      <c r="G1294" s="104">
        <f t="shared" si="169"/>
        <v>650.64</v>
      </c>
      <c r="H1294" s="194">
        <f t="shared" si="170"/>
        <v>1262.7742257802593</v>
      </c>
      <c r="I1294" s="104">
        <f t="shared" si="171"/>
        <v>74.720368389364452</v>
      </c>
      <c r="J1294" s="96">
        <v>27</v>
      </c>
      <c r="K1294" s="98">
        <f t="shared" si="175"/>
        <v>5100.5130136378466</v>
      </c>
      <c r="L1294" s="213">
        <f t="shared" si="172"/>
        <v>8.0831</v>
      </c>
      <c r="M1294" s="214">
        <f t="shared" si="173"/>
        <v>2.5539999999999998</v>
      </c>
    </row>
    <row r="1295" spans="1:13" ht="15" customHeight="1" x14ac:dyDescent="0.2">
      <c r="A1295" s="192">
        <f t="shared" si="174"/>
        <v>1278</v>
      </c>
      <c r="B1295" s="225">
        <f t="shared" si="176"/>
        <v>158.03004646131131</v>
      </c>
      <c r="C1295" s="193">
        <v>500</v>
      </c>
      <c r="D1295" s="212">
        <v>40620</v>
      </c>
      <c r="E1295" s="104">
        <v>27110</v>
      </c>
      <c r="F1295" s="96">
        <f t="shared" si="168"/>
        <v>3084.4767239838429</v>
      </c>
      <c r="G1295" s="104">
        <f t="shared" si="169"/>
        <v>650.64</v>
      </c>
      <c r="H1295" s="194">
        <f t="shared" si="170"/>
        <v>1262.4694527065387</v>
      </c>
      <c r="I1295" s="104">
        <f t="shared" si="171"/>
        <v>74.702334479676864</v>
      </c>
      <c r="J1295" s="96">
        <v>27</v>
      </c>
      <c r="K1295" s="98">
        <f t="shared" si="175"/>
        <v>5099.2885111700589</v>
      </c>
      <c r="L1295" s="213">
        <f t="shared" si="172"/>
        <v>8.0870999999999995</v>
      </c>
      <c r="M1295" s="214">
        <f t="shared" si="173"/>
        <v>2.556</v>
      </c>
    </row>
    <row r="1296" spans="1:13" ht="15" customHeight="1" x14ac:dyDescent="0.2">
      <c r="A1296" s="192">
        <f t="shared" si="174"/>
        <v>1279</v>
      </c>
      <c r="B1296" s="225">
        <f t="shared" si="176"/>
        <v>158.07619429315173</v>
      </c>
      <c r="C1296" s="193">
        <v>500</v>
      </c>
      <c r="D1296" s="212">
        <v>40620</v>
      </c>
      <c r="E1296" s="104">
        <v>27110</v>
      </c>
      <c r="F1296" s="96">
        <f t="shared" si="168"/>
        <v>3083.5762600410553</v>
      </c>
      <c r="G1296" s="104">
        <f t="shared" si="169"/>
        <v>650.64</v>
      </c>
      <c r="H1296" s="194">
        <f t="shared" si="170"/>
        <v>1262.1650958938765</v>
      </c>
      <c r="I1296" s="104">
        <f t="shared" si="171"/>
        <v>74.684325200821107</v>
      </c>
      <c r="J1296" s="96">
        <v>27</v>
      </c>
      <c r="K1296" s="98">
        <f t="shared" si="175"/>
        <v>5098.065681135753</v>
      </c>
      <c r="L1296" s="213">
        <f t="shared" si="172"/>
        <v>8.0909999999999993</v>
      </c>
      <c r="M1296" s="214">
        <f t="shared" si="173"/>
        <v>2.5579999999999998</v>
      </c>
    </row>
    <row r="1297" spans="1:13" ht="15" customHeight="1" x14ac:dyDescent="0.2">
      <c r="A1297" s="195">
        <f t="shared" si="174"/>
        <v>1280</v>
      </c>
      <c r="B1297" s="225">
        <f t="shared" si="176"/>
        <v>158.12230605790609</v>
      </c>
      <c r="C1297" s="193">
        <v>500</v>
      </c>
      <c r="D1297" s="212">
        <v>40620</v>
      </c>
      <c r="E1297" s="104">
        <v>27110</v>
      </c>
      <c r="F1297" s="96">
        <f t="shared" si="168"/>
        <v>3082.6770248436314</v>
      </c>
      <c r="G1297" s="104">
        <f t="shared" si="169"/>
        <v>650.64</v>
      </c>
      <c r="H1297" s="194">
        <f t="shared" si="170"/>
        <v>1261.8611543971472</v>
      </c>
      <c r="I1297" s="104">
        <f t="shared" si="171"/>
        <v>74.666340496872621</v>
      </c>
      <c r="J1297" s="96">
        <v>27</v>
      </c>
      <c r="K1297" s="98">
        <f t="shared" si="175"/>
        <v>5096.8445197376504</v>
      </c>
      <c r="L1297" s="213">
        <f t="shared" si="172"/>
        <v>8.0950000000000006</v>
      </c>
      <c r="M1297" s="214">
        <f t="shared" si="173"/>
        <v>2.56</v>
      </c>
    </row>
    <row r="1298" spans="1:13" ht="15" customHeight="1" x14ac:dyDescent="0.2">
      <c r="A1298" s="192">
        <f t="shared" si="174"/>
        <v>1281</v>
      </c>
      <c r="B1298" s="225">
        <f t="shared" si="176"/>
        <v>158.1683818119073</v>
      </c>
      <c r="C1298" s="193">
        <v>500</v>
      </c>
      <c r="D1298" s="212">
        <v>40620</v>
      </c>
      <c r="E1298" s="104">
        <v>27110</v>
      </c>
      <c r="F1298" s="96">
        <f t="shared" si="168"/>
        <v>3081.7790156041438</v>
      </c>
      <c r="G1298" s="104">
        <f t="shared" si="169"/>
        <v>650.64</v>
      </c>
      <c r="H1298" s="194">
        <f t="shared" si="170"/>
        <v>1261.5576272742005</v>
      </c>
      <c r="I1298" s="104">
        <f t="shared" si="171"/>
        <v>74.648380312082878</v>
      </c>
      <c r="J1298" s="96">
        <v>27</v>
      </c>
      <c r="K1298" s="98">
        <f t="shared" si="175"/>
        <v>5095.6250231904269</v>
      </c>
      <c r="L1298" s="213">
        <f t="shared" si="172"/>
        <v>8.0990000000000002</v>
      </c>
      <c r="M1298" s="214">
        <f t="shared" si="173"/>
        <v>2.5619999999999998</v>
      </c>
    </row>
    <row r="1299" spans="1:13" ht="15" customHeight="1" x14ac:dyDescent="0.2">
      <c r="A1299" s="192">
        <f t="shared" si="174"/>
        <v>1282</v>
      </c>
      <c r="B1299" s="225">
        <f t="shared" si="176"/>
        <v>158.21442161135633</v>
      </c>
      <c r="C1299" s="193">
        <v>500</v>
      </c>
      <c r="D1299" s="212">
        <v>40620</v>
      </c>
      <c r="E1299" s="104">
        <v>27110</v>
      </c>
      <c r="F1299" s="96">
        <f t="shared" ref="F1299:F1362" si="177">12*(1/B1299*D1299)</f>
        <v>3080.8822295439372</v>
      </c>
      <c r="G1299" s="104">
        <f t="shared" ref="G1299:G1362" si="178">12*(1/C1299*E1299)</f>
        <v>650.64</v>
      </c>
      <c r="H1299" s="194">
        <f t="shared" ref="H1299:H1362" si="179">SUM(F1299:G1299)*33.8%</f>
        <v>1261.2545135858506</v>
      </c>
      <c r="I1299" s="104">
        <f t="shared" ref="I1299:I1362" si="180">SUM(F1299:G1299)*2%</f>
        <v>74.630444590878739</v>
      </c>
      <c r="J1299" s="96">
        <v>27</v>
      </c>
      <c r="K1299" s="98">
        <f t="shared" si="175"/>
        <v>5094.407187720667</v>
      </c>
      <c r="L1299" s="213">
        <f t="shared" ref="L1299:L1362" si="181">ROUND(A1299/B1299,4)</f>
        <v>8.1029</v>
      </c>
      <c r="M1299" s="214">
        <f t="shared" ref="M1299:M1362" si="182">ROUND(A1299/C1299,4)</f>
        <v>2.5640000000000001</v>
      </c>
    </row>
    <row r="1300" spans="1:13" ht="15" customHeight="1" x14ac:dyDescent="0.2">
      <c r="A1300" s="192">
        <f t="shared" si="174"/>
        <v>1283</v>
      </c>
      <c r="B1300" s="225">
        <f t="shared" si="176"/>
        <v>158.26042551232257</v>
      </c>
      <c r="C1300" s="193">
        <v>500</v>
      </c>
      <c r="D1300" s="212">
        <v>40620</v>
      </c>
      <c r="E1300" s="104">
        <v>27110</v>
      </c>
      <c r="F1300" s="96">
        <f t="shared" si="177"/>
        <v>3079.9866638930944</v>
      </c>
      <c r="G1300" s="104">
        <f t="shared" si="178"/>
        <v>650.64</v>
      </c>
      <c r="H1300" s="194">
        <f t="shared" si="179"/>
        <v>1260.9518123958658</v>
      </c>
      <c r="I1300" s="104">
        <f t="shared" si="180"/>
        <v>74.612533277861885</v>
      </c>
      <c r="J1300" s="96">
        <v>27</v>
      </c>
      <c r="K1300" s="98">
        <f t="shared" si="175"/>
        <v>5093.1910095668218</v>
      </c>
      <c r="L1300" s="213">
        <f t="shared" si="181"/>
        <v>8.1068999999999996</v>
      </c>
      <c r="M1300" s="214">
        <f t="shared" si="182"/>
        <v>2.5659999999999998</v>
      </c>
    </row>
    <row r="1301" spans="1:13" ht="15" customHeight="1" x14ac:dyDescent="0.2">
      <c r="A1301" s="192">
        <f t="shared" si="174"/>
        <v>1284</v>
      </c>
      <c r="B1301" s="225">
        <f t="shared" si="176"/>
        <v>158.30639357074449</v>
      </c>
      <c r="C1301" s="193">
        <v>500</v>
      </c>
      <c r="D1301" s="212">
        <v>40620</v>
      </c>
      <c r="E1301" s="104">
        <v>27110</v>
      </c>
      <c r="F1301" s="96">
        <f t="shared" si="177"/>
        <v>3079.0923158903952</v>
      </c>
      <c r="G1301" s="104">
        <f t="shared" si="178"/>
        <v>650.64</v>
      </c>
      <c r="H1301" s="194">
        <f t="shared" si="179"/>
        <v>1260.6495227709534</v>
      </c>
      <c r="I1301" s="104">
        <f t="shared" si="180"/>
        <v>74.5946463178079</v>
      </c>
      <c r="J1301" s="96">
        <v>27</v>
      </c>
      <c r="K1301" s="98">
        <f t="shared" si="175"/>
        <v>5091.9764849791563</v>
      </c>
      <c r="L1301" s="213">
        <f t="shared" si="181"/>
        <v>8.1109000000000009</v>
      </c>
      <c r="M1301" s="214">
        <f t="shared" si="182"/>
        <v>2.5680000000000001</v>
      </c>
    </row>
    <row r="1302" spans="1:13" ht="15" customHeight="1" x14ac:dyDescent="0.2">
      <c r="A1302" s="192">
        <f t="shared" si="174"/>
        <v>1285</v>
      </c>
      <c r="B1302" s="225">
        <f t="shared" si="176"/>
        <v>158.35232584242993</v>
      </c>
      <c r="C1302" s="193">
        <v>500</v>
      </c>
      <c r="D1302" s="212">
        <v>40620</v>
      </c>
      <c r="E1302" s="104">
        <v>27110</v>
      </c>
      <c r="F1302" s="96">
        <f t="shared" si="177"/>
        <v>3078.1991827832835</v>
      </c>
      <c r="G1302" s="104">
        <f t="shared" si="178"/>
        <v>650.64</v>
      </c>
      <c r="H1302" s="194">
        <f t="shared" si="179"/>
        <v>1260.3476437807496</v>
      </c>
      <c r="I1302" s="104">
        <f t="shared" si="180"/>
        <v>74.576783655665665</v>
      </c>
      <c r="J1302" s="96">
        <v>27</v>
      </c>
      <c r="K1302" s="98">
        <f t="shared" si="175"/>
        <v>5090.7636102196993</v>
      </c>
      <c r="L1302" s="213">
        <f t="shared" si="181"/>
        <v>8.1148000000000007</v>
      </c>
      <c r="M1302" s="214">
        <f t="shared" si="182"/>
        <v>2.57</v>
      </c>
    </row>
    <row r="1303" spans="1:13" ht="15" customHeight="1" x14ac:dyDescent="0.2">
      <c r="A1303" s="192">
        <f t="shared" ref="A1303:A1366" si="183">1+A1302</f>
        <v>1286</v>
      </c>
      <c r="B1303" s="225">
        <f t="shared" si="176"/>
        <v>158.39822238305629</v>
      </c>
      <c r="C1303" s="193">
        <v>500</v>
      </c>
      <c r="D1303" s="212">
        <v>40620</v>
      </c>
      <c r="E1303" s="104">
        <v>27110</v>
      </c>
      <c r="F1303" s="96">
        <f t="shared" si="177"/>
        <v>3077.3072618278388</v>
      </c>
      <c r="G1303" s="104">
        <f t="shared" si="178"/>
        <v>650.64</v>
      </c>
      <c r="H1303" s="194">
        <f t="shared" si="179"/>
        <v>1260.0461744978093</v>
      </c>
      <c r="I1303" s="104">
        <f t="shared" si="180"/>
        <v>74.558945236556781</v>
      </c>
      <c r="J1303" s="96">
        <v>27</v>
      </c>
      <c r="K1303" s="98">
        <f t="shared" si="175"/>
        <v>5089.5523815622046</v>
      </c>
      <c r="L1303" s="213">
        <f t="shared" si="181"/>
        <v>8.1188000000000002</v>
      </c>
      <c r="M1303" s="214">
        <f t="shared" si="182"/>
        <v>2.5720000000000001</v>
      </c>
    </row>
    <row r="1304" spans="1:13" ht="15" customHeight="1" x14ac:dyDescent="0.2">
      <c r="A1304" s="192">
        <f t="shared" si="183"/>
        <v>1287</v>
      </c>
      <c r="B1304" s="225">
        <f t="shared" si="176"/>
        <v>158.44408324817147</v>
      </c>
      <c r="C1304" s="193">
        <v>500</v>
      </c>
      <c r="D1304" s="212">
        <v>40620</v>
      </c>
      <c r="E1304" s="104">
        <v>27110</v>
      </c>
      <c r="F1304" s="96">
        <f t="shared" si="177"/>
        <v>3076.4165502887299</v>
      </c>
      <c r="G1304" s="104">
        <f t="shared" si="178"/>
        <v>650.64</v>
      </c>
      <c r="H1304" s="194">
        <f t="shared" si="179"/>
        <v>1259.7451139975906</v>
      </c>
      <c r="I1304" s="104">
        <f t="shared" si="180"/>
        <v>74.541131005774602</v>
      </c>
      <c r="J1304" s="96">
        <v>27</v>
      </c>
      <c r="K1304" s="98">
        <f t="shared" si="175"/>
        <v>5088.3427952920947</v>
      </c>
      <c r="L1304" s="213">
        <f t="shared" si="181"/>
        <v>8.1227</v>
      </c>
      <c r="M1304" s="214">
        <f t="shared" si="182"/>
        <v>2.5739999999999998</v>
      </c>
    </row>
    <row r="1305" spans="1:13" ht="15" customHeight="1" x14ac:dyDescent="0.2">
      <c r="A1305" s="192">
        <f t="shared" si="183"/>
        <v>1288</v>
      </c>
      <c r="B1305" s="225">
        <f t="shared" si="176"/>
        <v>158.48990849319364</v>
      </c>
      <c r="C1305" s="193">
        <v>500</v>
      </c>
      <c r="D1305" s="212">
        <v>40620</v>
      </c>
      <c r="E1305" s="104">
        <v>27110</v>
      </c>
      <c r="F1305" s="96">
        <f t="shared" si="177"/>
        <v>3075.5270454391939</v>
      </c>
      <c r="G1305" s="104">
        <f t="shared" si="178"/>
        <v>650.64</v>
      </c>
      <c r="H1305" s="194">
        <f t="shared" si="179"/>
        <v>1259.4444613584474</v>
      </c>
      <c r="I1305" s="104">
        <f t="shared" si="180"/>
        <v>74.523340908783879</v>
      </c>
      <c r="J1305" s="96">
        <v>27</v>
      </c>
      <c r="K1305" s="98">
        <f t="shared" si="175"/>
        <v>5087.1348477064248</v>
      </c>
      <c r="L1305" s="213">
        <f t="shared" si="181"/>
        <v>8.1266999999999996</v>
      </c>
      <c r="M1305" s="214">
        <f t="shared" si="182"/>
        <v>2.5760000000000001</v>
      </c>
    </row>
    <row r="1306" spans="1:13" ht="15" customHeight="1" x14ac:dyDescent="0.2">
      <c r="A1306" s="192">
        <f t="shared" si="183"/>
        <v>1289</v>
      </c>
      <c r="B1306" s="225">
        <f t="shared" si="176"/>
        <v>158.53569817341202</v>
      </c>
      <c r="C1306" s="193">
        <v>500</v>
      </c>
      <c r="D1306" s="212">
        <v>40620</v>
      </c>
      <c r="E1306" s="104">
        <v>27110</v>
      </c>
      <c r="F1306" s="96">
        <f t="shared" si="177"/>
        <v>3074.6387445609926</v>
      </c>
      <c r="G1306" s="104">
        <f t="shared" si="178"/>
        <v>650.64</v>
      </c>
      <c r="H1306" s="194">
        <f t="shared" si="179"/>
        <v>1259.1442156616154</v>
      </c>
      <c r="I1306" s="104">
        <f t="shared" si="180"/>
        <v>74.505574891219851</v>
      </c>
      <c r="J1306" s="96">
        <v>27</v>
      </c>
      <c r="K1306" s="98">
        <f t="shared" si="175"/>
        <v>5085.9285351138278</v>
      </c>
      <c r="L1306" s="213">
        <f t="shared" si="181"/>
        <v>8.1306999999999992</v>
      </c>
      <c r="M1306" s="214">
        <f t="shared" si="182"/>
        <v>2.5779999999999998</v>
      </c>
    </row>
    <row r="1307" spans="1:13" ht="15" customHeight="1" x14ac:dyDescent="0.2">
      <c r="A1307" s="195">
        <f t="shared" si="183"/>
        <v>1290</v>
      </c>
      <c r="B1307" s="225">
        <f t="shared" si="176"/>
        <v>158.58145234398734</v>
      </c>
      <c r="C1307" s="193">
        <v>500</v>
      </c>
      <c r="D1307" s="212">
        <v>40620</v>
      </c>
      <c r="E1307" s="104">
        <v>27110</v>
      </c>
      <c r="F1307" s="96">
        <f t="shared" si="177"/>
        <v>3073.7516449443806</v>
      </c>
      <c r="G1307" s="104">
        <f t="shared" si="178"/>
        <v>650.64</v>
      </c>
      <c r="H1307" s="194">
        <f t="shared" si="179"/>
        <v>1258.8443759912004</v>
      </c>
      <c r="I1307" s="104">
        <f t="shared" si="180"/>
        <v>74.487832898887618</v>
      </c>
      <c r="J1307" s="96">
        <v>27</v>
      </c>
      <c r="K1307" s="98">
        <f t="shared" si="175"/>
        <v>5084.7238538344691</v>
      </c>
      <c r="L1307" s="213">
        <f t="shared" si="181"/>
        <v>8.1346000000000007</v>
      </c>
      <c r="M1307" s="214">
        <f t="shared" si="182"/>
        <v>2.58</v>
      </c>
    </row>
    <row r="1308" spans="1:13" ht="15" customHeight="1" x14ac:dyDescent="0.2">
      <c r="A1308" s="192">
        <f t="shared" si="183"/>
        <v>1291</v>
      </c>
      <c r="B1308" s="225">
        <f t="shared" si="176"/>
        <v>158.62717105995193</v>
      </c>
      <c r="C1308" s="193">
        <v>500</v>
      </c>
      <c r="D1308" s="212">
        <v>40620</v>
      </c>
      <c r="E1308" s="104">
        <v>27110</v>
      </c>
      <c r="F1308" s="96">
        <f t="shared" si="177"/>
        <v>3072.8657438880746</v>
      </c>
      <c r="G1308" s="104">
        <f t="shared" si="178"/>
        <v>650.64</v>
      </c>
      <c r="H1308" s="194">
        <f t="shared" si="179"/>
        <v>1258.544941434169</v>
      </c>
      <c r="I1308" s="104">
        <f t="shared" si="180"/>
        <v>74.470114877761489</v>
      </c>
      <c r="J1308" s="96">
        <v>27</v>
      </c>
      <c r="K1308" s="98">
        <f t="shared" si="175"/>
        <v>5083.5208002000045</v>
      </c>
      <c r="L1308" s="213">
        <f t="shared" si="181"/>
        <v>8.1386000000000003</v>
      </c>
      <c r="M1308" s="214">
        <f t="shared" si="182"/>
        <v>2.5819999999999999</v>
      </c>
    </row>
    <row r="1309" spans="1:13" ht="15" customHeight="1" x14ac:dyDescent="0.2">
      <c r="A1309" s="192">
        <f t="shared" si="183"/>
        <v>1292</v>
      </c>
      <c r="B1309" s="225">
        <f t="shared" si="176"/>
        <v>158.6728543762103</v>
      </c>
      <c r="C1309" s="193">
        <v>500</v>
      </c>
      <c r="D1309" s="212">
        <v>40620</v>
      </c>
      <c r="E1309" s="104">
        <v>27110</v>
      </c>
      <c r="F1309" s="96">
        <f t="shared" si="177"/>
        <v>3071.9810386992162</v>
      </c>
      <c r="G1309" s="104">
        <f t="shared" si="178"/>
        <v>650.64</v>
      </c>
      <c r="H1309" s="194">
        <f t="shared" si="179"/>
        <v>1258.245911080335</v>
      </c>
      <c r="I1309" s="104">
        <f t="shared" si="180"/>
        <v>74.452420773984329</v>
      </c>
      <c r="J1309" s="96">
        <v>27</v>
      </c>
      <c r="K1309" s="98">
        <f t="shared" si="175"/>
        <v>5082.319370553535</v>
      </c>
      <c r="L1309" s="213">
        <f t="shared" si="181"/>
        <v>8.1425000000000001</v>
      </c>
      <c r="M1309" s="214">
        <f t="shared" si="182"/>
        <v>2.5840000000000001</v>
      </c>
    </row>
    <row r="1310" spans="1:13" ht="15" customHeight="1" x14ac:dyDescent="0.2">
      <c r="A1310" s="192">
        <f t="shared" si="183"/>
        <v>1293</v>
      </c>
      <c r="B1310" s="225">
        <f t="shared" si="176"/>
        <v>158.71850234753958</v>
      </c>
      <c r="C1310" s="193">
        <v>500</v>
      </c>
      <c r="D1310" s="212">
        <v>40620</v>
      </c>
      <c r="E1310" s="104">
        <v>27110</v>
      </c>
      <c r="F1310" s="96">
        <f t="shared" si="177"/>
        <v>3071.097526693341</v>
      </c>
      <c r="G1310" s="104">
        <f t="shared" si="178"/>
        <v>650.64</v>
      </c>
      <c r="H1310" s="194">
        <f t="shared" si="179"/>
        <v>1257.9472840223491</v>
      </c>
      <c r="I1310" s="104">
        <f t="shared" si="180"/>
        <v>74.434750533866819</v>
      </c>
      <c r="J1310" s="96">
        <v>27</v>
      </c>
      <c r="K1310" s="98">
        <f t="shared" si="175"/>
        <v>5081.1195612495567</v>
      </c>
      <c r="L1310" s="213">
        <f t="shared" si="181"/>
        <v>8.1464999999999996</v>
      </c>
      <c r="M1310" s="214">
        <f t="shared" si="182"/>
        <v>2.5859999999999999</v>
      </c>
    </row>
    <row r="1311" spans="1:13" ht="15" customHeight="1" x14ac:dyDescent="0.2">
      <c r="A1311" s="192">
        <f t="shared" si="183"/>
        <v>1294</v>
      </c>
      <c r="B1311" s="225">
        <f t="shared" si="176"/>
        <v>158.76411502858986</v>
      </c>
      <c r="C1311" s="193">
        <v>500</v>
      </c>
      <c r="D1311" s="212">
        <v>40620</v>
      </c>
      <c r="E1311" s="104">
        <v>27110</v>
      </c>
      <c r="F1311" s="96">
        <f t="shared" si="177"/>
        <v>3070.2152051943413</v>
      </c>
      <c r="G1311" s="104">
        <f t="shared" si="178"/>
        <v>650.64</v>
      </c>
      <c r="H1311" s="194">
        <f t="shared" si="179"/>
        <v>1257.6490593556871</v>
      </c>
      <c r="I1311" s="104">
        <f t="shared" si="180"/>
        <v>74.417104103886828</v>
      </c>
      <c r="J1311" s="96">
        <v>27</v>
      </c>
      <c r="K1311" s="98">
        <f t="shared" si="175"/>
        <v>5079.9213686539151</v>
      </c>
      <c r="L1311" s="213">
        <f t="shared" si="181"/>
        <v>8.1504999999999992</v>
      </c>
      <c r="M1311" s="214">
        <f t="shared" si="182"/>
        <v>2.5880000000000001</v>
      </c>
    </row>
    <row r="1312" spans="1:13" ht="15" customHeight="1" x14ac:dyDescent="0.2">
      <c r="A1312" s="192">
        <f t="shared" si="183"/>
        <v>1295</v>
      </c>
      <c r="B1312" s="225">
        <f t="shared" si="176"/>
        <v>158.80969247388464</v>
      </c>
      <c r="C1312" s="193">
        <v>500</v>
      </c>
      <c r="D1312" s="212">
        <v>40620</v>
      </c>
      <c r="E1312" s="104">
        <v>27110</v>
      </c>
      <c r="F1312" s="96">
        <f t="shared" si="177"/>
        <v>3069.3340715344357</v>
      </c>
      <c r="G1312" s="104">
        <f t="shared" si="178"/>
        <v>650.64</v>
      </c>
      <c r="H1312" s="194">
        <f t="shared" si="179"/>
        <v>1257.3512361786391</v>
      </c>
      <c r="I1312" s="104">
        <f t="shared" si="180"/>
        <v>74.399481430688709</v>
      </c>
      <c r="J1312" s="96">
        <v>27</v>
      </c>
      <c r="K1312" s="98">
        <f t="shared" si="175"/>
        <v>5078.7247891437637</v>
      </c>
      <c r="L1312" s="213">
        <f t="shared" si="181"/>
        <v>8.1544000000000008</v>
      </c>
      <c r="M1312" s="214">
        <f t="shared" si="182"/>
        <v>2.59</v>
      </c>
    </row>
    <row r="1313" spans="1:13" ht="15" customHeight="1" x14ac:dyDescent="0.2">
      <c r="A1313" s="192">
        <f t="shared" si="183"/>
        <v>1296</v>
      </c>
      <c r="B1313" s="225">
        <f t="shared" si="176"/>
        <v>158.85523473782098</v>
      </c>
      <c r="C1313" s="193">
        <v>500</v>
      </c>
      <c r="D1313" s="212">
        <v>40620</v>
      </c>
      <c r="E1313" s="104">
        <v>27110</v>
      </c>
      <c r="F1313" s="96">
        <f t="shared" si="177"/>
        <v>3068.4541230541399</v>
      </c>
      <c r="G1313" s="104">
        <f t="shared" si="178"/>
        <v>650.64</v>
      </c>
      <c r="H1313" s="194">
        <f t="shared" si="179"/>
        <v>1257.0538135922991</v>
      </c>
      <c r="I1313" s="104">
        <f t="shared" si="180"/>
        <v>74.381882461082796</v>
      </c>
      <c r="J1313" s="96">
        <v>27</v>
      </c>
      <c r="K1313" s="98">
        <f t="shared" si="175"/>
        <v>5077.5298191075217</v>
      </c>
      <c r="L1313" s="213">
        <f t="shared" si="181"/>
        <v>8.1584000000000003</v>
      </c>
      <c r="M1313" s="214">
        <f t="shared" si="182"/>
        <v>2.5920000000000001</v>
      </c>
    </row>
    <row r="1314" spans="1:13" ht="15" customHeight="1" x14ac:dyDescent="0.2">
      <c r="A1314" s="192">
        <f t="shared" si="183"/>
        <v>1297</v>
      </c>
      <c r="B1314" s="225">
        <f t="shared" si="176"/>
        <v>158.90074187467019</v>
      </c>
      <c r="C1314" s="193">
        <v>500</v>
      </c>
      <c r="D1314" s="212">
        <v>40620</v>
      </c>
      <c r="E1314" s="104">
        <v>27110</v>
      </c>
      <c r="F1314" s="96">
        <f t="shared" si="177"/>
        <v>3067.575357102226</v>
      </c>
      <c r="G1314" s="104">
        <f t="shared" si="178"/>
        <v>650.64</v>
      </c>
      <c r="H1314" s="194">
        <f t="shared" si="179"/>
        <v>1256.7567907005523</v>
      </c>
      <c r="I1314" s="104">
        <f t="shared" si="180"/>
        <v>74.364307142044524</v>
      </c>
      <c r="J1314" s="96">
        <v>27</v>
      </c>
      <c r="K1314" s="98">
        <f t="shared" si="175"/>
        <v>5076.3364549448233</v>
      </c>
      <c r="L1314" s="213">
        <f t="shared" si="181"/>
        <v>8.1623000000000001</v>
      </c>
      <c r="M1314" s="214">
        <f t="shared" si="182"/>
        <v>2.5939999999999999</v>
      </c>
    </row>
    <row r="1315" spans="1:13" ht="15" customHeight="1" x14ac:dyDescent="0.2">
      <c r="A1315" s="192">
        <f t="shared" si="183"/>
        <v>1298</v>
      </c>
      <c r="B1315" s="225">
        <f t="shared" si="176"/>
        <v>158.94621393857807</v>
      </c>
      <c r="C1315" s="193">
        <v>500</v>
      </c>
      <c r="D1315" s="212">
        <v>40620</v>
      </c>
      <c r="E1315" s="104">
        <v>27110</v>
      </c>
      <c r="F1315" s="96">
        <f t="shared" si="177"/>
        <v>3066.6977710356946</v>
      </c>
      <c r="G1315" s="104">
        <f t="shared" si="178"/>
        <v>650.64</v>
      </c>
      <c r="H1315" s="194">
        <f t="shared" si="179"/>
        <v>1256.4601666100646</v>
      </c>
      <c r="I1315" s="104">
        <f t="shared" si="180"/>
        <v>74.34675542071389</v>
      </c>
      <c r="J1315" s="96">
        <v>27</v>
      </c>
      <c r="K1315" s="98">
        <f t="shared" si="175"/>
        <v>5075.1446930664724</v>
      </c>
      <c r="L1315" s="213">
        <f t="shared" si="181"/>
        <v>8.1662999999999997</v>
      </c>
      <c r="M1315" s="214">
        <f t="shared" si="182"/>
        <v>2.5960000000000001</v>
      </c>
    </row>
    <row r="1316" spans="1:13" ht="15" customHeight="1" x14ac:dyDescent="0.2">
      <c r="A1316" s="192">
        <f t="shared" si="183"/>
        <v>1299</v>
      </c>
      <c r="B1316" s="225">
        <f t="shared" si="176"/>
        <v>158.99165098356536</v>
      </c>
      <c r="C1316" s="193">
        <v>500</v>
      </c>
      <c r="D1316" s="212">
        <v>40620</v>
      </c>
      <c r="E1316" s="104">
        <v>27110</v>
      </c>
      <c r="F1316" s="96">
        <f t="shared" si="177"/>
        <v>3065.8213622197413</v>
      </c>
      <c r="G1316" s="104">
        <f t="shared" si="178"/>
        <v>650.64</v>
      </c>
      <c r="H1316" s="194">
        <f t="shared" si="179"/>
        <v>1256.1639404302723</v>
      </c>
      <c r="I1316" s="104">
        <f t="shared" si="180"/>
        <v>74.329227244394829</v>
      </c>
      <c r="J1316" s="96">
        <v>27</v>
      </c>
      <c r="K1316" s="98">
        <f t="shared" si="175"/>
        <v>5073.9545298944086</v>
      </c>
      <c r="L1316" s="213">
        <f t="shared" si="181"/>
        <v>8.1701999999999995</v>
      </c>
      <c r="M1316" s="214">
        <f t="shared" si="182"/>
        <v>2.5979999999999999</v>
      </c>
    </row>
    <row r="1317" spans="1:13" ht="15" customHeight="1" x14ac:dyDescent="0.2">
      <c r="A1317" s="195">
        <f t="shared" si="183"/>
        <v>1300</v>
      </c>
      <c r="B1317" s="225">
        <f t="shared" si="176"/>
        <v>159.03705306352805</v>
      </c>
      <c r="C1317" s="193">
        <v>500</v>
      </c>
      <c r="D1317" s="212">
        <v>40620</v>
      </c>
      <c r="E1317" s="104">
        <v>27110</v>
      </c>
      <c r="F1317" s="96">
        <f t="shared" si="177"/>
        <v>3064.9461280277242</v>
      </c>
      <c r="G1317" s="104">
        <f t="shared" si="178"/>
        <v>650.64</v>
      </c>
      <c r="H1317" s="194">
        <f t="shared" si="179"/>
        <v>1255.8681112733707</v>
      </c>
      <c r="I1317" s="104">
        <f t="shared" si="180"/>
        <v>74.311722560554486</v>
      </c>
      <c r="J1317" s="96">
        <v>27</v>
      </c>
      <c r="K1317" s="98">
        <f t="shared" ref="K1317:K1380" si="184">SUM(F1317:J1317)</f>
        <v>5072.765961861649</v>
      </c>
      <c r="L1317" s="213">
        <f t="shared" si="181"/>
        <v>8.1742000000000008</v>
      </c>
      <c r="M1317" s="214">
        <f t="shared" si="182"/>
        <v>2.6</v>
      </c>
    </row>
    <row r="1318" spans="1:13" ht="15" customHeight="1" x14ac:dyDescent="0.2">
      <c r="A1318" s="192">
        <f t="shared" si="183"/>
        <v>1301</v>
      </c>
      <c r="B1318" s="225">
        <f t="shared" si="176"/>
        <v>159.08242023223778</v>
      </c>
      <c r="C1318" s="193">
        <v>500</v>
      </c>
      <c r="D1318" s="212">
        <v>40620</v>
      </c>
      <c r="E1318" s="104">
        <v>27110</v>
      </c>
      <c r="F1318" s="96">
        <f t="shared" si="177"/>
        <v>3064.0720658411324</v>
      </c>
      <c r="G1318" s="104">
        <f t="shared" si="178"/>
        <v>650.64</v>
      </c>
      <c r="H1318" s="194">
        <f t="shared" si="179"/>
        <v>1255.5726782543027</v>
      </c>
      <c r="I1318" s="104">
        <f t="shared" si="180"/>
        <v>74.294241316822649</v>
      </c>
      <c r="J1318" s="96">
        <v>27</v>
      </c>
      <c r="K1318" s="98">
        <f t="shared" si="184"/>
        <v>5071.5789854122577</v>
      </c>
      <c r="L1318" s="213">
        <f t="shared" si="181"/>
        <v>8.1782000000000004</v>
      </c>
      <c r="M1318" s="214">
        <f t="shared" si="182"/>
        <v>2.6019999999999999</v>
      </c>
    </row>
    <row r="1319" spans="1:13" ht="15" customHeight="1" x14ac:dyDescent="0.2">
      <c r="A1319" s="192">
        <f t="shared" si="183"/>
        <v>1302</v>
      </c>
      <c r="B1319" s="225">
        <f t="shared" si="176"/>
        <v>159.12775254334235</v>
      </c>
      <c r="C1319" s="193">
        <v>500</v>
      </c>
      <c r="D1319" s="212">
        <v>40620</v>
      </c>
      <c r="E1319" s="104">
        <v>27110</v>
      </c>
      <c r="F1319" s="96">
        <f t="shared" si="177"/>
        <v>3063.1991730495515</v>
      </c>
      <c r="G1319" s="104">
        <f t="shared" si="178"/>
        <v>650.64</v>
      </c>
      <c r="H1319" s="194">
        <f t="shared" si="179"/>
        <v>1255.2776404907484</v>
      </c>
      <c r="I1319" s="104">
        <f t="shared" si="180"/>
        <v>74.276783460991027</v>
      </c>
      <c r="J1319" s="96">
        <v>27</v>
      </c>
      <c r="K1319" s="98">
        <f t="shared" si="184"/>
        <v>5070.3935970012908</v>
      </c>
      <c r="L1319" s="213">
        <f t="shared" si="181"/>
        <v>8.1821000000000002</v>
      </c>
      <c r="M1319" s="214">
        <f t="shared" si="182"/>
        <v>2.6040000000000001</v>
      </c>
    </row>
    <row r="1320" spans="1:13" ht="15" customHeight="1" x14ac:dyDescent="0.2">
      <c r="A1320" s="192">
        <f t="shared" si="183"/>
        <v>1303</v>
      </c>
      <c r="B1320" s="225">
        <f t="shared" si="176"/>
        <v>159.17305005036587</v>
      </c>
      <c r="C1320" s="193">
        <v>500</v>
      </c>
      <c r="D1320" s="212">
        <v>40620</v>
      </c>
      <c r="E1320" s="104">
        <v>27110</v>
      </c>
      <c r="F1320" s="96">
        <f t="shared" si="177"/>
        <v>3062.3274470506358</v>
      </c>
      <c r="G1320" s="104">
        <f t="shared" si="178"/>
        <v>650.64</v>
      </c>
      <c r="H1320" s="194">
        <f t="shared" si="179"/>
        <v>1254.9829971031147</v>
      </c>
      <c r="I1320" s="104">
        <f t="shared" si="180"/>
        <v>74.259348941012718</v>
      </c>
      <c r="J1320" s="96">
        <v>27</v>
      </c>
      <c r="K1320" s="98">
        <f t="shared" si="184"/>
        <v>5069.209793094763</v>
      </c>
      <c r="L1320" s="213">
        <f t="shared" si="181"/>
        <v>8.1860999999999997</v>
      </c>
      <c r="M1320" s="214">
        <f t="shared" si="182"/>
        <v>2.6059999999999999</v>
      </c>
    </row>
    <row r="1321" spans="1:13" ht="15" customHeight="1" x14ac:dyDescent="0.2">
      <c r="A1321" s="192">
        <f t="shared" si="183"/>
        <v>1304</v>
      </c>
      <c r="B1321" s="225">
        <f t="shared" si="176"/>
        <v>159.21831280670932</v>
      </c>
      <c r="C1321" s="193">
        <v>500</v>
      </c>
      <c r="D1321" s="212">
        <v>40620</v>
      </c>
      <c r="E1321" s="104">
        <v>27110</v>
      </c>
      <c r="F1321" s="96">
        <f t="shared" si="177"/>
        <v>3061.456885250072</v>
      </c>
      <c r="G1321" s="104">
        <f t="shared" si="178"/>
        <v>650.64</v>
      </c>
      <c r="H1321" s="194">
        <f t="shared" si="179"/>
        <v>1254.6887472145243</v>
      </c>
      <c r="I1321" s="104">
        <f t="shared" si="180"/>
        <v>74.241937705001433</v>
      </c>
      <c r="J1321" s="96">
        <v>27</v>
      </c>
      <c r="K1321" s="98">
        <f t="shared" si="184"/>
        <v>5068.0275701695982</v>
      </c>
      <c r="L1321" s="213">
        <f t="shared" si="181"/>
        <v>8.19</v>
      </c>
      <c r="M1321" s="214">
        <f t="shared" si="182"/>
        <v>2.6080000000000001</v>
      </c>
    </row>
    <row r="1322" spans="1:13" ht="15" customHeight="1" x14ac:dyDescent="0.2">
      <c r="A1322" s="192">
        <f t="shared" si="183"/>
        <v>1305</v>
      </c>
      <c r="B1322" s="225">
        <f t="shared" si="176"/>
        <v>159.26354086565084</v>
      </c>
      <c r="C1322" s="193">
        <v>500</v>
      </c>
      <c r="D1322" s="212">
        <v>40620</v>
      </c>
      <c r="E1322" s="104">
        <v>27110</v>
      </c>
      <c r="F1322" s="96">
        <f t="shared" si="177"/>
        <v>3060.5874850615519</v>
      </c>
      <c r="G1322" s="104">
        <f t="shared" si="178"/>
        <v>650.64</v>
      </c>
      <c r="H1322" s="194">
        <f t="shared" si="179"/>
        <v>1254.3948899508043</v>
      </c>
      <c r="I1322" s="104">
        <f t="shared" si="180"/>
        <v>74.224549701231041</v>
      </c>
      <c r="J1322" s="96">
        <v>27</v>
      </c>
      <c r="K1322" s="98">
        <f t="shared" si="184"/>
        <v>5066.8469247135872</v>
      </c>
      <c r="L1322" s="213">
        <f t="shared" si="181"/>
        <v>8.1940000000000008</v>
      </c>
      <c r="M1322" s="214">
        <f t="shared" si="182"/>
        <v>2.61</v>
      </c>
    </row>
    <row r="1323" spans="1:13" ht="15" customHeight="1" x14ac:dyDescent="0.2">
      <c r="A1323" s="192">
        <f t="shared" si="183"/>
        <v>1306</v>
      </c>
      <c r="B1323" s="225">
        <f t="shared" si="176"/>
        <v>159.30873428034619</v>
      </c>
      <c r="C1323" s="193">
        <v>500</v>
      </c>
      <c r="D1323" s="212">
        <v>40620</v>
      </c>
      <c r="E1323" s="104">
        <v>27110</v>
      </c>
      <c r="F1323" s="96">
        <f t="shared" si="177"/>
        <v>3059.7192439067367</v>
      </c>
      <c r="G1323" s="104">
        <f t="shared" si="178"/>
        <v>650.64</v>
      </c>
      <c r="H1323" s="194">
        <f t="shared" si="179"/>
        <v>1254.1014244404769</v>
      </c>
      <c r="I1323" s="104">
        <f t="shared" si="180"/>
        <v>74.207184878134726</v>
      </c>
      <c r="J1323" s="96">
        <v>27</v>
      </c>
      <c r="K1323" s="98">
        <f t="shared" si="184"/>
        <v>5065.6678532253482</v>
      </c>
      <c r="L1323" s="213">
        <f t="shared" si="181"/>
        <v>8.1979000000000006</v>
      </c>
      <c r="M1323" s="214">
        <f t="shared" si="182"/>
        <v>2.6120000000000001</v>
      </c>
    </row>
    <row r="1324" spans="1:13" ht="15" customHeight="1" x14ac:dyDescent="0.2">
      <c r="A1324" s="192">
        <f t="shared" si="183"/>
        <v>1307</v>
      </c>
      <c r="B1324" s="225">
        <f t="shared" si="176"/>
        <v>159.35389310382908</v>
      </c>
      <c r="C1324" s="193">
        <v>500</v>
      </c>
      <c r="D1324" s="212">
        <v>40620</v>
      </c>
      <c r="E1324" s="104">
        <v>27110</v>
      </c>
      <c r="F1324" s="96">
        <f t="shared" si="177"/>
        <v>3058.8521592152265</v>
      </c>
      <c r="G1324" s="104">
        <f t="shared" si="178"/>
        <v>650.64</v>
      </c>
      <c r="H1324" s="194">
        <f t="shared" si="179"/>
        <v>1253.8083498147464</v>
      </c>
      <c r="I1324" s="104">
        <f t="shared" si="180"/>
        <v>74.189843184304536</v>
      </c>
      <c r="J1324" s="96">
        <v>27</v>
      </c>
      <c r="K1324" s="98">
        <f t="shared" si="184"/>
        <v>5064.4903522142777</v>
      </c>
      <c r="L1324" s="213">
        <f t="shared" si="181"/>
        <v>8.2019000000000002</v>
      </c>
      <c r="M1324" s="214">
        <f t="shared" si="182"/>
        <v>2.6139999999999999</v>
      </c>
    </row>
    <row r="1325" spans="1:13" ht="15" customHeight="1" x14ac:dyDescent="0.2">
      <c r="A1325" s="192">
        <f t="shared" si="183"/>
        <v>1308</v>
      </c>
      <c r="B1325" s="225">
        <f t="shared" si="176"/>
        <v>159.39901738901153</v>
      </c>
      <c r="C1325" s="193">
        <v>500</v>
      </c>
      <c r="D1325" s="212">
        <v>40620</v>
      </c>
      <c r="E1325" s="104">
        <v>27110</v>
      </c>
      <c r="F1325" s="96">
        <f t="shared" si="177"/>
        <v>3057.9862284245332</v>
      </c>
      <c r="G1325" s="104">
        <f t="shared" si="178"/>
        <v>650.64</v>
      </c>
      <c r="H1325" s="194">
        <f t="shared" si="179"/>
        <v>1253.515665207492</v>
      </c>
      <c r="I1325" s="104">
        <f t="shared" si="180"/>
        <v>74.172524568490658</v>
      </c>
      <c r="J1325" s="96">
        <v>27</v>
      </c>
      <c r="K1325" s="98">
        <f t="shared" si="184"/>
        <v>5063.3144182005162</v>
      </c>
      <c r="L1325" s="213">
        <f t="shared" si="181"/>
        <v>8.2058</v>
      </c>
      <c r="M1325" s="214">
        <f t="shared" si="182"/>
        <v>2.6160000000000001</v>
      </c>
    </row>
    <row r="1326" spans="1:13" ht="15" customHeight="1" x14ac:dyDescent="0.2">
      <c r="A1326" s="192">
        <f t="shared" si="183"/>
        <v>1309</v>
      </c>
      <c r="B1326" s="225">
        <f t="shared" si="176"/>
        <v>159.44410718868414</v>
      </c>
      <c r="C1326" s="193">
        <v>500</v>
      </c>
      <c r="D1326" s="212">
        <v>40620</v>
      </c>
      <c r="E1326" s="104">
        <v>27110</v>
      </c>
      <c r="F1326" s="96">
        <f t="shared" si="177"/>
        <v>3057.1214489800468</v>
      </c>
      <c r="G1326" s="104">
        <f t="shared" si="178"/>
        <v>650.64</v>
      </c>
      <c r="H1326" s="194">
        <f t="shared" si="179"/>
        <v>1253.2233697552556</v>
      </c>
      <c r="I1326" s="104">
        <f t="shared" si="180"/>
        <v>74.155228979600935</v>
      </c>
      <c r="J1326" s="96">
        <v>27</v>
      </c>
      <c r="K1326" s="98">
        <f t="shared" si="184"/>
        <v>5062.1400477149027</v>
      </c>
      <c r="L1326" s="213">
        <f t="shared" si="181"/>
        <v>8.2097999999999995</v>
      </c>
      <c r="M1326" s="214">
        <f t="shared" si="182"/>
        <v>2.6179999999999999</v>
      </c>
    </row>
    <row r="1327" spans="1:13" ht="15" customHeight="1" x14ac:dyDescent="0.2">
      <c r="A1327" s="195">
        <f t="shared" si="183"/>
        <v>1310</v>
      </c>
      <c r="B1327" s="225">
        <f t="shared" si="176"/>
        <v>159.4891625555166</v>
      </c>
      <c r="C1327" s="193">
        <v>500</v>
      </c>
      <c r="D1327" s="212">
        <v>40620</v>
      </c>
      <c r="E1327" s="104">
        <v>27110</v>
      </c>
      <c r="F1327" s="96">
        <f t="shared" si="177"/>
        <v>3056.2578183350042</v>
      </c>
      <c r="G1327" s="104">
        <f t="shared" si="178"/>
        <v>650.64</v>
      </c>
      <c r="H1327" s="194">
        <f t="shared" si="179"/>
        <v>1252.9314625972313</v>
      </c>
      <c r="I1327" s="104">
        <f t="shared" si="180"/>
        <v>74.137956366700081</v>
      </c>
      <c r="J1327" s="96">
        <v>27</v>
      </c>
      <c r="K1327" s="98">
        <f t="shared" si="184"/>
        <v>5060.9672372989353</v>
      </c>
      <c r="L1327" s="213">
        <f t="shared" si="181"/>
        <v>8.2136999999999993</v>
      </c>
      <c r="M1327" s="214">
        <f t="shared" si="182"/>
        <v>2.62</v>
      </c>
    </row>
    <row r="1328" spans="1:13" ht="15" customHeight="1" x14ac:dyDescent="0.2">
      <c r="A1328" s="192">
        <f t="shared" si="183"/>
        <v>1311</v>
      </c>
      <c r="B1328" s="225">
        <f t="shared" si="176"/>
        <v>159.53418354205832</v>
      </c>
      <c r="C1328" s="193">
        <v>500</v>
      </c>
      <c r="D1328" s="212">
        <v>40620</v>
      </c>
      <c r="E1328" s="104">
        <v>27110</v>
      </c>
      <c r="F1328" s="96">
        <f t="shared" si="177"/>
        <v>3055.3953339504519</v>
      </c>
      <c r="G1328" s="104">
        <f t="shared" si="178"/>
        <v>650.64</v>
      </c>
      <c r="H1328" s="194">
        <f t="shared" si="179"/>
        <v>1252.6399428752525</v>
      </c>
      <c r="I1328" s="104">
        <f t="shared" si="180"/>
        <v>74.120706679009032</v>
      </c>
      <c r="J1328" s="96">
        <v>27</v>
      </c>
      <c r="K1328" s="98">
        <f t="shared" si="184"/>
        <v>5059.7959835047141</v>
      </c>
      <c r="L1328" s="213">
        <f t="shared" si="181"/>
        <v>8.2177000000000007</v>
      </c>
      <c r="M1328" s="214">
        <f t="shared" si="182"/>
        <v>2.6219999999999999</v>
      </c>
    </row>
    <row r="1329" spans="1:13" ht="15" customHeight="1" x14ac:dyDescent="0.2">
      <c r="A1329" s="192">
        <f t="shared" si="183"/>
        <v>1312</v>
      </c>
      <c r="B1329" s="225">
        <f t="shared" si="176"/>
        <v>159.57917020073802</v>
      </c>
      <c r="C1329" s="193">
        <v>500</v>
      </c>
      <c r="D1329" s="212">
        <v>40620</v>
      </c>
      <c r="E1329" s="104">
        <v>27110</v>
      </c>
      <c r="F1329" s="96">
        <f t="shared" si="177"/>
        <v>3054.5339932952334</v>
      </c>
      <c r="G1329" s="104">
        <f t="shared" si="178"/>
        <v>650.64</v>
      </c>
      <c r="H1329" s="194">
        <f t="shared" si="179"/>
        <v>1252.3488097337888</v>
      </c>
      <c r="I1329" s="104">
        <f t="shared" si="180"/>
        <v>74.10347986590466</v>
      </c>
      <c r="J1329" s="96">
        <v>27</v>
      </c>
      <c r="K1329" s="98">
        <f t="shared" si="184"/>
        <v>5058.6262828949266</v>
      </c>
      <c r="L1329" s="213">
        <f t="shared" si="181"/>
        <v>8.2216000000000005</v>
      </c>
      <c r="M1329" s="214">
        <f t="shared" si="182"/>
        <v>2.6240000000000001</v>
      </c>
    </row>
    <row r="1330" spans="1:13" ht="15" customHeight="1" x14ac:dyDescent="0.2">
      <c r="A1330" s="192">
        <f t="shared" si="183"/>
        <v>1313</v>
      </c>
      <c r="B1330" s="225">
        <f t="shared" si="176"/>
        <v>159.62412258386496</v>
      </c>
      <c r="C1330" s="193">
        <v>500</v>
      </c>
      <c r="D1330" s="212">
        <v>40620</v>
      </c>
      <c r="E1330" s="104">
        <v>27110</v>
      </c>
      <c r="F1330" s="96">
        <f t="shared" si="177"/>
        <v>3053.6737938459382</v>
      </c>
      <c r="G1330" s="104">
        <f t="shared" si="178"/>
        <v>650.64</v>
      </c>
      <c r="H1330" s="194">
        <f t="shared" si="179"/>
        <v>1252.0580623199269</v>
      </c>
      <c r="I1330" s="104">
        <f t="shared" si="180"/>
        <v>74.086275876918762</v>
      </c>
      <c r="J1330" s="96">
        <v>27</v>
      </c>
      <c r="K1330" s="98">
        <f t="shared" si="184"/>
        <v>5057.4581320427842</v>
      </c>
      <c r="L1330" s="213">
        <f t="shared" si="181"/>
        <v>8.2256</v>
      </c>
      <c r="M1330" s="214">
        <f t="shared" si="182"/>
        <v>2.6259999999999999</v>
      </c>
    </row>
    <row r="1331" spans="1:13" ht="15" customHeight="1" x14ac:dyDescent="0.2">
      <c r="A1331" s="192">
        <f t="shared" si="183"/>
        <v>1314</v>
      </c>
      <c r="B1331" s="225">
        <f t="shared" si="176"/>
        <v>159.66904074362878</v>
      </c>
      <c r="C1331" s="193">
        <v>500</v>
      </c>
      <c r="D1331" s="212">
        <v>40620</v>
      </c>
      <c r="E1331" s="104">
        <v>27110</v>
      </c>
      <c r="F1331" s="96">
        <f t="shared" si="177"/>
        <v>3052.8147330868851</v>
      </c>
      <c r="G1331" s="104">
        <f t="shared" si="178"/>
        <v>650.64</v>
      </c>
      <c r="H1331" s="194">
        <f t="shared" si="179"/>
        <v>1251.7676997833671</v>
      </c>
      <c r="I1331" s="104">
        <f t="shared" si="180"/>
        <v>74.069094661737708</v>
      </c>
      <c r="J1331" s="96">
        <v>27</v>
      </c>
      <c r="K1331" s="98">
        <f t="shared" si="184"/>
        <v>5056.2915275319901</v>
      </c>
      <c r="L1331" s="213">
        <f t="shared" si="181"/>
        <v>8.2294999999999998</v>
      </c>
      <c r="M1331" s="214">
        <f t="shared" si="182"/>
        <v>2.6280000000000001</v>
      </c>
    </row>
    <row r="1332" spans="1:13" ht="15" customHeight="1" x14ac:dyDescent="0.2">
      <c r="A1332" s="192">
        <f t="shared" si="183"/>
        <v>1315</v>
      </c>
      <c r="B1332" s="225">
        <f t="shared" si="176"/>
        <v>159.71392473210005</v>
      </c>
      <c r="C1332" s="193">
        <v>500</v>
      </c>
      <c r="D1332" s="212">
        <v>40620</v>
      </c>
      <c r="E1332" s="104">
        <v>27110</v>
      </c>
      <c r="F1332" s="96">
        <f t="shared" si="177"/>
        <v>3051.956808510085</v>
      </c>
      <c r="G1332" s="104">
        <f t="shared" si="178"/>
        <v>650.64</v>
      </c>
      <c r="H1332" s="194">
        <f t="shared" si="179"/>
        <v>1251.4777212764086</v>
      </c>
      <c r="I1332" s="104">
        <f t="shared" si="180"/>
        <v>74.051936170201699</v>
      </c>
      <c r="J1332" s="96">
        <v>27</v>
      </c>
      <c r="K1332" s="98">
        <f t="shared" si="184"/>
        <v>5055.126465956695</v>
      </c>
      <c r="L1332" s="213">
        <f t="shared" si="181"/>
        <v>8.2334999999999994</v>
      </c>
      <c r="M1332" s="214">
        <f t="shared" si="182"/>
        <v>2.63</v>
      </c>
    </row>
    <row r="1333" spans="1:13" ht="15" customHeight="1" x14ac:dyDescent="0.2">
      <c r="A1333" s="192">
        <f t="shared" si="183"/>
        <v>1316</v>
      </c>
      <c r="B1333" s="225">
        <f t="shared" si="176"/>
        <v>159.75877460123047</v>
      </c>
      <c r="C1333" s="193">
        <v>500</v>
      </c>
      <c r="D1333" s="212">
        <v>40620</v>
      </c>
      <c r="E1333" s="104">
        <v>27110</v>
      </c>
      <c r="F1333" s="96">
        <f t="shared" si="177"/>
        <v>3051.1000176152183</v>
      </c>
      <c r="G1333" s="104">
        <f t="shared" si="178"/>
        <v>650.64</v>
      </c>
      <c r="H1333" s="194">
        <f t="shared" si="179"/>
        <v>1251.1881259539437</v>
      </c>
      <c r="I1333" s="104">
        <f t="shared" si="180"/>
        <v>74.034800352304373</v>
      </c>
      <c r="J1333" s="96">
        <v>27</v>
      </c>
      <c r="K1333" s="98">
        <f t="shared" si="184"/>
        <v>5053.9629439214659</v>
      </c>
      <c r="L1333" s="213">
        <f t="shared" si="181"/>
        <v>8.2373999999999992</v>
      </c>
      <c r="M1333" s="214">
        <f t="shared" si="182"/>
        <v>2.6320000000000001</v>
      </c>
    </row>
    <row r="1334" spans="1:13" ht="15" customHeight="1" x14ac:dyDescent="0.2">
      <c r="A1334" s="192">
        <f t="shared" si="183"/>
        <v>1317</v>
      </c>
      <c r="B1334" s="225">
        <f t="shared" si="176"/>
        <v>159.80359040285356</v>
      </c>
      <c r="C1334" s="193">
        <v>500</v>
      </c>
      <c r="D1334" s="212">
        <v>40620</v>
      </c>
      <c r="E1334" s="104">
        <v>27110</v>
      </c>
      <c r="F1334" s="96">
        <f t="shared" si="177"/>
        <v>3050.2443579095952</v>
      </c>
      <c r="G1334" s="104">
        <f t="shared" si="178"/>
        <v>650.64</v>
      </c>
      <c r="H1334" s="194">
        <f t="shared" si="179"/>
        <v>1250.898912973443</v>
      </c>
      <c r="I1334" s="104">
        <f t="shared" si="180"/>
        <v>74.017687158191904</v>
      </c>
      <c r="J1334" s="96">
        <v>27</v>
      </c>
      <c r="K1334" s="98">
        <f t="shared" si="184"/>
        <v>5052.8009580412299</v>
      </c>
      <c r="L1334" s="213">
        <f t="shared" si="181"/>
        <v>8.2414000000000005</v>
      </c>
      <c r="M1334" s="214">
        <f t="shared" si="182"/>
        <v>2.6339999999999999</v>
      </c>
    </row>
    <row r="1335" spans="1:13" ht="15" customHeight="1" x14ac:dyDescent="0.2">
      <c r="A1335" s="192">
        <f t="shared" si="183"/>
        <v>1318</v>
      </c>
      <c r="B1335" s="225">
        <f t="shared" si="176"/>
        <v>159.84837218868472</v>
      </c>
      <c r="C1335" s="193">
        <v>500</v>
      </c>
      <c r="D1335" s="212">
        <v>40620</v>
      </c>
      <c r="E1335" s="104">
        <v>27110</v>
      </c>
      <c r="F1335" s="96">
        <f t="shared" si="177"/>
        <v>3049.3898269081324</v>
      </c>
      <c r="G1335" s="104">
        <f t="shared" si="178"/>
        <v>650.64</v>
      </c>
      <c r="H1335" s="194">
        <f t="shared" si="179"/>
        <v>1250.6100814949486</v>
      </c>
      <c r="I1335" s="104">
        <f t="shared" si="180"/>
        <v>74.00059653816264</v>
      </c>
      <c r="J1335" s="96">
        <v>27</v>
      </c>
      <c r="K1335" s="98">
        <f t="shared" si="184"/>
        <v>5051.6405049412433</v>
      </c>
      <c r="L1335" s="213">
        <f t="shared" si="181"/>
        <v>8.2453000000000003</v>
      </c>
      <c r="M1335" s="214">
        <f t="shared" si="182"/>
        <v>2.6360000000000001</v>
      </c>
    </row>
    <row r="1336" spans="1:13" ht="15" customHeight="1" x14ac:dyDescent="0.2">
      <c r="A1336" s="192">
        <f t="shared" si="183"/>
        <v>1319</v>
      </c>
      <c r="B1336" s="225">
        <f t="shared" si="176"/>
        <v>159.89312001032158</v>
      </c>
      <c r="C1336" s="193">
        <v>500</v>
      </c>
      <c r="D1336" s="212">
        <v>40620</v>
      </c>
      <c r="E1336" s="104">
        <v>27110</v>
      </c>
      <c r="F1336" s="96">
        <f t="shared" si="177"/>
        <v>3048.5364221333239</v>
      </c>
      <c r="G1336" s="104">
        <f t="shared" si="178"/>
        <v>650.64</v>
      </c>
      <c r="H1336" s="194">
        <f t="shared" si="179"/>
        <v>1250.3216306810632</v>
      </c>
      <c r="I1336" s="104">
        <f t="shared" si="180"/>
        <v>73.983528442666483</v>
      </c>
      <c r="J1336" s="96">
        <v>27</v>
      </c>
      <c r="K1336" s="98">
        <f t="shared" si="184"/>
        <v>5050.4815812570532</v>
      </c>
      <c r="L1336" s="213">
        <f t="shared" si="181"/>
        <v>8.2492999999999999</v>
      </c>
      <c r="M1336" s="214">
        <f t="shared" si="182"/>
        <v>2.6379999999999999</v>
      </c>
    </row>
    <row r="1337" spans="1:13" ht="15" customHeight="1" x14ac:dyDescent="0.2">
      <c r="A1337" s="195">
        <f t="shared" si="183"/>
        <v>1320</v>
      </c>
      <c r="B1337" s="225">
        <f t="shared" si="176"/>
        <v>159.93783391924455</v>
      </c>
      <c r="C1337" s="193">
        <v>500</v>
      </c>
      <c r="D1337" s="212">
        <v>40620</v>
      </c>
      <c r="E1337" s="104">
        <v>27110</v>
      </c>
      <c r="F1337" s="96">
        <f t="shared" si="177"/>
        <v>3047.6841411152104</v>
      </c>
      <c r="G1337" s="104">
        <f t="shared" si="178"/>
        <v>650.64</v>
      </c>
      <c r="H1337" s="194">
        <f t="shared" si="179"/>
        <v>1250.033559696941</v>
      </c>
      <c r="I1337" s="104">
        <f t="shared" si="180"/>
        <v>73.966482822304201</v>
      </c>
      <c r="J1337" s="96">
        <v>27</v>
      </c>
      <c r="K1337" s="98">
        <f t="shared" si="184"/>
        <v>5049.324183634455</v>
      </c>
      <c r="L1337" s="213">
        <f t="shared" si="181"/>
        <v>8.2531999999999996</v>
      </c>
      <c r="M1337" s="214">
        <f t="shared" si="182"/>
        <v>2.64</v>
      </c>
    </row>
    <row r="1338" spans="1:13" ht="15" customHeight="1" x14ac:dyDescent="0.2">
      <c r="A1338" s="192">
        <f t="shared" si="183"/>
        <v>1321</v>
      </c>
      <c r="B1338" s="225">
        <f t="shared" si="176"/>
        <v>159.98251396681718</v>
      </c>
      <c r="C1338" s="193">
        <v>500</v>
      </c>
      <c r="D1338" s="212">
        <v>40620</v>
      </c>
      <c r="E1338" s="104">
        <v>27110</v>
      </c>
      <c r="F1338" s="96">
        <f t="shared" si="177"/>
        <v>3046.8329813913442</v>
      </c>
      <c r="G1338" s="104">
        <f t="shared" si="178"/>
        <v>650.64</v>
      </c>
      <c r="H1338" s="194">
        <f t="shared" si="179"/>
        <v>1249.7458677102741</v>
      </c>
      <c r="I1338" s="104">
        <f t="shared" si="180"/>
        <v>73.949459627826883</v>
      </c>
      <c r="J1338" s="96">
        <v>27</v>
      </c>
      <c r="K1338" s="98">
        <f t="shared" si="184"/>
        <v>5048.1683087294459</v>
      </c>
      <c r="L1338" s="213">
        <f t="shared" si="181"/>
        <v>8.2571999999999992</v>
      </c>
      <c r="M1338" s="214">
        <f t="shared" si="182"/>
        <v>2.6419999999999999</v>
      </c>
    </row>
    <row r="1339" spans="1:13" ht="15" customHeight="1" x14ac:dyDescent="0.2">
      <c r="A1339" s="192">
        <f t="shared" si="183"/>
        <v>1322</v>
      </c>
      <c r="B1339" s="225">
        <f t="shared" ref="B1339:B1402" si="185">59*LN(A1339)-264</f>
        <v>160.02716020428625</v>
      </c>
      <c r="C1339" s="193">
        <v>500</v>
      </c>
      <c r="D1339" s="212">
        <v>40620</v>
      </c>
      <c r="E1339" s="104">
        <v>27110</v>
      </c>
      <c r="F1339" s="96">
        <f t="shared" si="177"/>
        <v>3045.9829405067712</v>
      </c>
      <c r="G1339" s="104">
        <f t="shared" si="178"/>
        <v>650.64</v>
      </c>
      <c r="H1339" s="194">
        <f t="shared" si="179"/>
        <v>1249.4585538912886</v>
      </c>
      <c r="I1339" s="104">
        <f t="shared" si="180"/>
        <v>73.932458810135429</v>
      </c>
      <c r="J1339" s="96">
        <v>27</v>
      </c>
      <c r="K1339" s="98">
        <f t="shared" si="184"/>
        <v>5047.0139532081948</v>
      </c>
      <c r="L1339" s="213">
        <f t="shared" si="181"/>
        <v>8.2611000000000008</v>
      </c>
      <c r="M1339" s="214">
        <f t="shared" si="182"/>
        <v>2.6440000000000001</v>
      </c>
    </row>
    <row r="1340" spans="1:13" ht="15" customHeight="1" x14ac:dyDescent="0.2">
      <c r="A1340" s="192">
        <f t="shared" si="183"/>
        <v>1323</v>
      </c>
      <c r="B1340" s="225">
        <f t="shared" si="185"/>
        <v>160.07177268278241</v>
      </c>
      <c r="C1340" s="193">
        <v>500</v>
      </c>
      <c r="D1340" s="212">
        <v>40620</v>
      </c>
      <c r="E1340" s="104">
        <v>27110</v>
      </c>
      <c r="F1340" s="96">
        <f t="shared" si="177"/>
        <v>3045.1340160139921</v>
      </c>
      <c r="G1340" s="104">
        <f t="shared" si="178"/>
        <v>650.64</v>
      </c>
      <c r="H1340" s="194">
        <f t="shared" si="179"/>
        <v>1249.1716174127291</v>
      </c>
      <c r="I1340" s="104">
        <f t="shared" si="180"/>
        <v>73.91548032027984</v>
      </c>
      <c r="J1340" s="96">
        <v>27</v>
      </c>
      <c r="K1340" s="98">
        <f t="shared" si="184"/>
        <v>5045.8611137470016</v>
      </c>
      <c r="L1340" s="213">
        <f t="shared" si="181"/>
        <v>8.2650000000000006</v>
      </c>
      <c r="M1340" s="214">
        <f t="shared" si="182"/>
        <v>2.6459999999999999</v>
      </c>
    </row>
    <row r="1341" spans="1:13" ht="15" customHeight="1" x14ac:dyDescent="0.2">
      <c r="A1341" s="192">
        <f t="shared" si="183"/>
        <v>1324</v>
      </c>
      <c r="B1341" s="225">
        <f t="shared" si="185"/>
        <v>160.11635145332025</v>
      </c>
      <c r="C1341" s="193">
        <v>500</v>
      </c>
      <c r="D1341" s="212">
        <v>40620</v>
      </c>
      <c r="E1341" s="104">
        <v>27110</v>
      </c>
      <c r="F1341" s="96">
        <f t="shared" si="177"/>
        <v>3044.2862054729403</v>
      </c>
      <c r="G1341" s="104">
        <f t="shared" si="178"/>
        <v>650.64</v>
      </c>
      <c r="H1341" s="194">
        <f t="shared" si="179"/>
        <v>1248.8850574498535</v>
      </c>
      <c r="I1341" s="104">
        <f t="shared" si="180"/>
        <v>73.898524109458805</v>
      </c>
      <c r="J1341" s="96">
        <v>27</v>
      </c>
      <c r="K1341" s="98">
        <f t="shared" si="184"/>
        <v>5044.7097870322523</v>
      </c>
      <c r="L1341" s="213">
        <f t="shared" si="181"/>
        <v>8.2690000000000001</v>
      </c>
      <c r="M1341" s="214">
        <f t="shared" si="182"/>
        <v>2.6480000000000001</v>
      </c>
    </row>
    <row r="1342" spans="1:13" ht="15" customHeight="1" x14ac:dyDescent="0.2">
      <c r="A1342" s="192">
        <f t="shared" si="183"/>
        <v>1325</v>
      </c>
      <c r="B1342" s="225">
        <f t="shared" si="185"/>
        <v>160.16089656679901</v>
      </c>
      <c r="C1342" s="193">
        <v>500</v>
      </c>
      <c r="D1342" s="212">
        <v>40620</v>
      </c>
      <c r="E1342" s="104">
        <v>27110</v>
      </c>
      <c r="F1342" s="96">
        <f t="shared" si="177"/>
        <v>3043.4395064509472</v>
      </c>
      <c r="G1342" s="104">
        <f t="shared" si="178"/>
        <v>650.64</v>
      </c>
      <c r="H1342" s="194">
        <f t="shared" si="179"/>
        <v>1248.59887318042</v>
      </c>
      <c r="I1342" s="104">
        <f t="shared" si="180"/>
        <v>73.881590129018946</v>
      </c>
      <c r="J1342" s="96">
        <v>27</v>
      </c>
      <c r="K1342" s="98">
        <f t="shared" si="184"/>
        <v>5043.5599697603857</v>
      </c>
      <c r="L1342" s="213">
        <f t="shared" si="181"/>
        <v>8.2728999999999999</v>
      </c>
      <c r="M1342" s="214">
        <f t="shared" si="182"/>
        <v>2.65</v>
      </c>
    </row>
    <row r="1343" spans="1:13" ht="15" customHeight="1" x14ac:dyDescent="0.2">
      <c r="A1343" s="192">
        <f t="shared" si="183"/>
        <v>1326</v>
      </c>
      <c r="B1343" s="225">
        <f t="shared" si="185"/>
        <v>160.20540807400266</v>
      </c>
      <c r="C1343" s="193">
        <v>500</v>
      </c>
      <c r="D1343" s="212">
        <v>40620</v>
      </c>
      <c r="E1343" s="104">
        <v>27110</v>
      </c>
      <c r="F1343" s="96">
        <f t="shared" si="177"/>
        <v>3042.5939165227182</v>
      </c>
      <c r="G1343" s="104">
        <f t="shared" si="178"/>
        <v>650.64</v>
      </c>
      <c r="H1343" s="194">
        <f t="shared" si="179"/>
        <v>1248.3130637846787</v>
      </c>
      <c r="I1343" s="104">
        <f t="shared" si="180"/>
        <v>73.864678330454367</v>
      </c>
      <c r="J1343" s="96">
        <v>27</v>
      </c>
      <c r="K1343" s="98">
        <f t="shared" si="184"/>
        <v>5042.4116586378514</v>
      </c>
      <c r="L1343" s="213">
        <f t="shared" si="181"/>
        <v>8.2768999999999995</v>
      </c>
      <c r="M1343" s="214">
        <f t="shared" si="182"/>
        <v>2.6520000000000001</v>
      </c>
    </row>
    <row r="1344" spans="1:13" ht="15" customHeight="1" x14ac:dyDescent="0.2">
      <c r="A1344" s="192">
        <f t="shared" si="183"/>
        <v>1327</v>
      </c>
      <c r="B1344" s="225">
        <f t="shared" si="185"/>
        <v>160.24988602560023</v>
      </c>
      <c r="C1344" s="193">
        <v>500</v>
      </c>
      <c r="D1344" s="212">
        <v>40620</v>
      </c>
      <c r="E1344" s="104">
        <v>27110</v>
      </c>
      <c r="F1344" s="96">
        <f t="shared" si="177"/>
        <v>3041.7494332703018</v>
      </c>
      <c r="G1344" s="104">
        <f t="shared" si="178"/>
        <v>650.64</v>
      </c>
      <c r="H1344" s="194">
        <f t="shared" si="179"/>
        <v>1248.0276284453619</v>
      </c>
      <c r="I1344" s="104">
        <f t="shared" si="180"/>
        <v>73.847788665406028</v>
      </c>
      <c r="J1344" s="96">
        <v>27</v>
      </c>
      <c r="K1344" s="98">
        <f t="shared" si="184"/>
        <v>5041.2648503810697</v>
      </c>
      <c r="L1344" s="213">
        <f t="shared" si="181"/>
        <v>8.2807999999999993</v>
      </c>
      <c r="M1344" s="214">
        <f t="shared" si="182"/>
        <v>2.6539999999999999</v>
      </c>
    </row>
    <row r="1345" spans="1:13" ht="15" customHeight="1" x14ac:dyDescent="0.2">
      <c r="A1345" s="192">
        <f t="shared" si="183"/>
        <v>1328</v>
      </c>
      <c r="B1345" s="225">
        <f t="shared" si="185"/>
        <v>160.29433047214638</v>
      </c>
      <c r="C1345" s="193">
        <v>500</v>
      </c>
      <c r="D1345" s="212">
        <v>40620</v>
      </c>
      <c r="E1345" s="104">
        <v>27110</v>
      </c>
      <c r="F1345" s="96">
        <f t="shared" si="177"/>
        <v>3040.906054283063</v>
      </c>
      <c r="G1345" s="104">
        <f t="shared" si="178"/>
        <v>650.64</v>
      </c>
      <c r="H1345" s="194">
        <f t="shared" si="179"/>
        <v>1247.7425663476752</v>
      </c>
      <c r="I1345" s="104">
        <f t="shared" si="180"/>
        <v>73.830921085661259</v>
      </c>
      <c r="J1345" s="96">
        <v>27</v>
      </c>
      <c r="K1345" s="98">
        <f t="shared" si="184"/>
        <v>5040.119541716399</v>
      </c>
      <c r="L1345" s="213">
        <f t="shared" si="181"/>
        <v>8.2848000000000006</v>
      </c>
      <c r="M1345" s="214">
        <f t="shared" si="182"/>
        <v>2.6560000000000001</v>
      </c>
    </row>
    <row r="1346" spans="1:13" ht="15" customHeight="1" x14ac:dyDescent="0.2">
      <c r="A1346" s="192">
        <f t="shared" si="183"/>
        <v>1329</v>
      </c>
      <c r="B1346" s="225">
        <f t="shared" si="185"/>
        <v>160.33874146408152</v>
      </c>
      <c r="C1346" s="193">
        <v>500</v>
      </c>
      <c r="D1346" s="212">
        <v>40620</v>
      </c>
      <c r="E1346" s="104">
        <v>27110</v>
      </c>
      <c r="F1346" s="96">
        <f t="shared" si="177"/>
        <v>3040.063777157653</v>
      </c>
      <c r="G1346" s="104">
        <f t="shared" si="178"/>
        <v>650.64</v>
      </c>
      <c r="H1346" s="194">
        <f t="shared" si="179"/>
        <v>1247.4578766792865</v>
      </c>
      <c r="I1346" s="104">
        <f t="shared" si="180"/>
        <v>73.814075543153066</v>
      </c>
      <c r="J1346" s="96">
        <v>27</v>
      </c>
      <c r="K1346" s="98">
        <f t="shared" si="184"/>
        <v>5038.9757293800931</v>
      </c>
      <c r="L1346" s="213">
        <f t="shared" si="181"/>
        <v>8.2887000000000004</v>
      </c>
      <c r="M1346" s="214">
        <f t="shared" si="182"/>
        <v>2.6579999999999999</v>
      </c>
    </row>
    <row r="1347" spans="1:13" ht="15" customHeight="1" x14ac:dyDescent="0.2">
      <c r="A1347" s="195">
        <f t="shared" si="183"/>
        <v>1330</v>
      </c>
      <c r="B1347" s="225">
        <f t="shared" si="185"/>
        <v>160.38311905173219</v>
      </c>
      <c r="C1347" s="193">
        <v>500</v>
      </c>
      <c r="D1347" s="212">
        <v>40620</v>
      </c>
      <c r="E1347" s="104">
        <v>27110</v>
      </c>
      <c r="F1347" s="96">
        <f t="shared" si="177"/>
        <v>3039.2225994979831</v>
      </c>
      <c r="G1347" s="104">
        <f t="shared" si="178"/>
        <v>650.64</v>
      </c>
      <c r="H1347" s="194">
        <f t="shared" si="179"/>
        <v>1247.1735586303182</v>
      </c>
      <c r="I1347" s="104">
        <f t="shared" si="180"/>
        <v>73.797251989959662</v>
      </c>
      <c r="J1347" s="96">
        <v>27</v>
      </c>
      <c r="K1347" s="98">
        <f t="shared" si="184"/>
        <v>5037.8334101182609</v>
      </c>
      <c r="L1347" s="213">
        <f t="shared" si="181"/>
        <v>8.2926000000000002</v>
      </c>
      <c r="M1347" s="214">
        <f t="shared" si="182"/>
        <v>2.66</v>
      </c>
    </row>
    <row r="1348" spans="1:13" ht="15" customHeight="1" x14ac:dyDescent="0.2">
      <c r="A1348" s="192">
        <f t="shared" si="183"/>
        <v>1331</v>
      </c>
      <c r="B1348" s="225">
        <f t="shared" si="185"/>
        <v>160.4274632853116</v>
      </c>
      <c r="C1348" s="193">
        <v>500</v>
      </c>
      <c r="D1348" s="212">
        <v>40620</v>
      </c>
      <c r="E1348" s="104">
        <v>27110</v>
      </c>
      <c r="F1348" s="96">
        <f t="shared" si="177"/>
        <v>3038.3825189151949</v>
      </c>
      <c r="G1348" s="104">
        <f t="shared" si="178"/>
        <v>650.64</v>
      </c>
      <c r="H1348" s="194">
        <f t="shared" si="179"/>
        <v>1246.8896113933356</v>
      </c>
      <c r="I1348" s="104">
        <f t="shared" si="180"/>
        <v>73.780450378303897</v>
      </c>
      <c r="J1348" s="96">
        <v>27</v>
      </c>
      <c r="K1348" s="98">
        <f t="shared" si="184"/>
        <v>5036.6925806868339</v>
      </c>
      <c r="L1348" s="213">
        <f t="shared" si="181"/>
        <v>8.2965999999999998</v>
      </c>
      <c r="M1348" s="214">
        <f t="shared" si="182"/>
        <v>2.6619999999999999</v>
      </c>
    </row>
    <row r="1349" spans="1:13" ht="15" customHeight="1" x14ac:dyDescent="0.2">
      <c r="A1349" s="192">
        <f t="shared" si="183"/>
        <v>1332</v>
      </c>
      <c r="B1349" s="225">
        <f t="shared" si="185"/>
        <v>160.47177421491972</v>
      </c>
      <c r="C1349" s="193">
        <v>500</v>
      </c>
      <c r="D1349" s="212">
        <v>40620</v>
      </c>
      <c r="E1349" s="104">
        <v>27110</v>
      </c>
      <c r="F1349" s="96">
        <f t="shared" si="177"/>
        <v>3037.5435330276337</v>
      </c>
      <c r="G1349" s="104">
        <f t="shared" si="178"/>
        <v>650.64</v>
      </c>
      <c r="H1349" s="194">
        <f t="shared" si="179"/>
        <v>1246.6060341633399</v>
      </c>
      <c r="I1349" s="104">
        <f t="shared" si="180"/>
        <v>73.763670660552677</v>
      </c>
      <c r="J1349" s="96">
        <v>27</v>
      </c>
      <c r="K1349" s="98">
        <f t="shared" si="184"/>
        <v>5035.5532378515263</v>
      </c>
      <c r="L1349" s="213">
        <f t="shared" si="181"/>
        <v>8.3004999999999995</v>
      </c>
      <c r="M1349" s="214">
        <f t="shared" si="182"/>
        <v>2.6640000000000001</v>
      </c>
    </row>
    <row r="1350" spans="1:13" ht="15" customHeight="1" x14ac:dyDescent="0.2">
      <c r="A1350" s="192">
        <f t="shared" si="183"/>
        <v>1333</v>
      </c>
      <c r="B1350" s="225">
        <f t="shared" si="185"/>
        <v>160.51605189054385</v>
      </c>
      <c r="C1350" s="193">
        <v>500</v>
      </c>
      <c r="D1350" s="212">
        <v>40620</v>
      </c>
      <c r="E1350" s="104">
        <v>27110</v>
      </c>
      <c r="F1350" s="96">
        <f t="shared" si="177"/>
        <v>3036.7056394608194</v>
      </c>
      <c r="G1350" s="104">
        <f t="shared" si="178"/>
        <v>650.64</v>
      </c>
      <c r="H1350" s="194">
        <f t="shared" si="179"/>
        <v>1246.3228261377567</v>
      </c>
      <c r="I1350" s="104">
        <f t="shared" si="180"/>
        <v>73.746912789216381</v>
      </c>
      <c r="J1350" s="96">
        <v>27</v>
      </c>
      <c r="K1350" s="98">
        <f t="shared" si="184"/>
        <v>5034.4153783877919</v>
      </c>
      <c r="L1350" s="213">
        <f t="shared" si="181"/>
        <v>8.3045000000000009</v>
      </c>
      <c r="M1350" s="214">
        <f t="shared" si="182"/>
        <v>2.6659999999999999</v>
      </c>
    </row>
    <row r="1351" spans="1:13" ht="15" customHeight="1" x14ac:dyDescent="0.2">
      <c r="A1351" s="192">
        <f t="shared" si="183"/>
        <v>1334</v>
      </c>
      <c r="B1351" s="225">
        <f t="shared" si="185"/>
        <v>160.56029636205858</v>
      </c>
      <c r="C1351" s="193">
        <v>500</v>
      </c>
      <c r="D1351" s="212">
        <v>40620</v>
      </c>
      <c r="E1351" s="104">
        <v>27110</v>
      </c>
      <c r="F1351" s="96">
        <f t="shared" si="177"/>
        <v>3035.8688358474228</v>
      </c>
      <c r="G1351" s="104">
        <f t="shared" si="178"/>
        <v>650.64</v>
      </c>
      <c r="H1351" s="194">
        <f t="shared" si="179"/>
        <v>1246.0399865164288</v>
      </c>
      <c r="I1351" s="104">
        <f t="shared" si="180"/>
        <v>73.730176716948449</v>
      </c>
      <c r="J1351" s="96">
        <v>27</v>
      </c>
      <c r="K1351" s="98">
        <f t="shared" si="184"/>
        <v>5033.2789990807996</v>
      </c>
      <c r="L1351" s="213">
        <f t="shared" si="181"/>
        <v>8.3084000000000007</v>
      </c>
      <c r="M1351" s="214">
        <f t="shared" si="182"/>
        <v>2.6680000000000001</v>
      </c>
    </row>
    <row r="1352" spans="1:13" ht="15" customHeight="1" x14ac:dyDescent="0.2">
      <c r="A1352" s="192">
        <f t="shared" si="183"/>
        <v>1335</v>
      </c>
      <c r="B1352" s="225">
        <f t="shared" si="185"/>
        <v>160.60450767922669</v>
      </c>
      <c r="C1352" s="193">
        <v>500</v>
      </c>
      <c r="D1352" s="212">
        <v>40620</v>
      </c>
      <c r="E1352" s="104">
        <v>27110</v>
      </c>
      <c r="F1352" s="96">
        <f t="shared" si="177"/>
        <v>3035.033119827232</v>
      </c>
      <c r="G1352" s="104">
        <f t="shared" si="178"/>
        <v>650.64</v>
      </c>
      <c r="H1352" s="194">
        <f t="shared" si="179"/>
        <v>1245.7575145016042</v>
      </c>
      <c r="I1352" s="104">
        <f t="shared" si="180"/>
        <v>73.713462396544642</v>
      </c>
      <c r="J1352" s="96">
        <v>27</v>
      </c>
      <c r="K1352" s="98">
        <f t="shared" si="184"/>
        <v>5032.1440967253811</v>
      </c>
      <c r="L1352" s="213">
        <f t="shared" si="181"/>
        <v>8.3123000000000005</v>
      </c>
      <c r="M1352" s="214">
        <f t="shared" si="182"/>
        <v>2.67</v>
      </c>
    </row>
    <row r="1353" spans="1:13" ht="15" customHeight="1" x14ac:dyDescent="0.2">
      <c r="A1353" s="192">
        <f t="shared" si="183"/>
        <v>1336</v>
      </c>
      <c r="B1353" s="225">
        <f t="shared" si="185"/>
        <v>160.64868589169885</v>
      </c>
      <c r="C1353" s="193">
        <v>500</v>
      </c>
      <c r="D1353" s="212">
        <v>40620</v>
      </c>
      <c r="E1353" s="104">
        <v>27110</v>
      </c>
      <c r="F1353" s="96">
        <f t="shared" si="177"/>
        <v>3034.1984890471326</v>
      </c>
      <c r="G1353" s="104">
        <f t="shared" si="178"/>
        <v>650.64</v>
      </c>
      <c r="H1353" s="194">
        <f t="shared" si="179"/>
        <v>1245.4754092979306</v>
      </c>
      <c r="I1353" s="104">
        <f t="shared" si="180"/>
        <v>73.696769780942645</v>
      </c>
      <c r="J1353" s="96">
        <v>27</v>
      </c>
      <c r="K1353" s="98">
        <f t="shared" si="184"/>
        <v>5031.0106681260049</v>
      </c>
      <c r="L1353" s="213">
        <f t="shared" si="181"/>
        <v>8.3163</v>
      </c>
      <c r="M1353" s="214">
        <f t="shared" si="182"/>
        <v>2.6720000000000002</v>
      </c>
    </row>
    <row r="1354" spans="1:13" ht="15" customHeight="1" x14ac:dyDescent="0.2">
      <c r="A1354" s="192">
        <f t="shared" si="183"/>
        <v>1337</v>
      </c>
      <c r="B1354" s="225">
        <f t="shared" si="185"/>
        <v>160.69283104901467</v>
      </c>
      <c r="C1354" s="193">
        <v>500</v>
      </c>
      <c r="D1354" s="212">
        <v>40620</v>
      </c>
      <c r="E1354" s="104">
        <v>27110</v>
      </c>
      <c r="F1354" s="96">
        <f t="shared" si="177"/>
        <v>3033.3649411610691</v>
      </c>
      <c r="G1354" s="104">
        <f t="shared" si="178"/>
        <v>650.64</v>
      </c>
      <c r="H1354" s="194">
        <f t="shared" si="179"/>
        <v>1245.1936701124412</v>
      </c>
      <c r="I1354" s="104">
        <f t="shared" si="180"/>
        <v>73.680098823221385</v>
      </c>
      <c r="J1354" s="96">
        <v>27</v>
      </c>
      <c r="K1354" s="98">
        <f t="shared" si="184"/>
        <v>5029.878710096732</v>
      </c>
      <c r="L1354" s="213">
        <f t="shared" si="181"/>
        <v>8.3201999999999998</v>
      </c>
      <c r="M1354" s="214">
        <f t="shared" si="182"/>
        <v>2.6739999999999999</v>
      </c>
    </row>
    <row r="1355" spans="1:13" ht="15" customHeight="1" x14ac:dyDescent="0.2">
      <c r="A1355" s="192">
        <f t="shared" si="183"/>
        <v>1338</v>
      </c>
      <c r="B1355" s="225">
        <f t="shared" si="185"/>
        <v>160.73694320060224</v>
      </c>
      <c r="C1355" s="193">
        <v>500</v>
      </c>
      <c r="D1355" s="212">
        <v>40620</v>
      </c>
      <c r="E1355" s="104">
        <v>27110</v>
      </c>
      <c r="F1355" s="96">
        <f t="shared" si="177"/>
        <v>3032.5324738300342</v>
      </c>
      <c r="G1355" s="104">
        <f t="shared" si="178"/>
        <v>650.64</v>
      </c>
      <c r="H1355" s="194">
        <f t="shared" si="179"/>
        <v>1244.9122961545513</v>
      </c>
      <c r="I1355" s="104">
        <f t="shared" si="180"/>
        <v>73.66344947660069</v>
      </c>
      <c r="J1355" s="96">
        <v>27</v>
      </c>
      <c r="K1355" s="98">
        <f t="shared" si="184"/>
        <v>5028.7482194611857</v>
      </c>
      <c r="L1355" s="213">
        <f t="shared" si="181"/>
        <v>8.3241999999999994</v>
      </c>
      <c r="M1355" s="214">
        <f t="shared" si="182"/>
        <v>2.6760000000000002</v>
      </c>
    </row>
    <row r="1356" spans="1:13" ht="15" customHeight="1" x14ac:dyDescent="0.2">
      <c r="A1356" s="192">
        <f t="shared" si="183"/>
        <v>1339</v>
      </c>
      <c r="B1356" s="225">
        <f t="shared" si="185"/>
        <v>160.78102239577913</v>
      </c>
      <c r="C1356" s="193">
        <v>500</v>
      </c>
      <c r="D1356" s="212">
        <v>40620</v>
      </c>
      <c r="E1356" s="104">
        <v>27110</v>
      </c>
      <c r="F1356" s="96">
        <f t="shared" si="177"/>
        <v>3031.7010847220263</v>
      </c>
      <c r="G1356" s="104">
        <f t="shared" si="178"/>
        <v>650.64</v>
      </c>
      <c r="H1356" s="194">
        <f t="shared" si="179"/>
        <v>1244.6312866360447</v>
      </c>
      <c r="I1356" s="104">
        <f t="shared" si="180"/>
        <v>73.646821694440519</v>
      </c>
      <c r="J1356" s="96">
        <v>27</v>
      </c>
      <c r="K1356" s="98">
        <f t="shared" si="184"/>
        <v>5027.619193052511</v>
      </c>
      <c r="L1356" s="213">
        <f t="shared" si="181"/>
        <v>8.3280999999999992</v>
      </c>
      <c r="M1356" s="214">
        <f t="shared" si="182"/>
        <v>2.6779999999999999</v>
      </c>
    </row>
    <row r="1357" spans="1:13" ht="15" customHeight="1" x14ac:dyDescent="0.2">
      <c r="A1357" s="195">
        <f t="shared" si="183"/>
        <v>1340</v>
      </c>
      <c r="B1357" s="225">
        <f t="shared" si="185"/>
        <v>160.82506868375248</v>
      </c>
      <c r="C1357" s="193">
        <v>500</v>
      </c>
      <c r="D1357" s="212">
        <v>40620</v>
      </c>
      <c r="E1357" s="104">
        <v>27110</v>
      </c>
      <c r="F1357" s="96">
        <f t="shared" si="177"/>
        <v>3030.8707715120295</v>
      </c>
      <c r="G1357" s="104">
        <f t="shared" si="178"/>
        <v>650.64</v>
      </c>
      <c r="H1357" s="194">
        <f t="shared" si="179"/>
        <v>1244.3506407710659</v>
      </c>
      <c r="I1357" s="104">
        <f t="shared" si="180"/>
        <v>73.630215430240582</v>
      </c>
      <c r="J1357" s="96">
        <v>27</v>
      </c>
      <c r="K1357" s="98">
        <f t="shared" si="184"/>
        <v>5026.4916277133352</v>
      </c>
      <c r="L1357" s="213">
        <f t="shared" si="181"/>
        <v>8.3320000000000007</v>
      </c>
      <c r="M1357" s="214">
        <f t="shared" si="182"/>
        <v>2.68</v>
      </c>
    </row>
    <row r="1358" spans="1:13" ht="15" customHeight="1" x14ac:dyDescent="0.2">
      <c r="A1358" s="192">
        <f t="shared" si="183"/>
        <v>1341</v>
      </c>
      <c r="B1358" s="225">
        <f t="shared" si="185"/>
        <v>160.86908211361902</v>
      </c>
      <c r="C1358" s="193">
        <v>500</v>
      </c>
      <c r="D1358" s="212">
        <v>40620</v>
      </c>
      <c r="E1358" s="104">
        <v>27110</v>
      </c>
      <c r="F1358" s="96">
        <f t="shared" si="177"/>
        <v>3030.0415318819914</v>
      </c>
      <c r="G1358" s="104">
        <f t="shared" si="178"/>
        <v>650.64</v>
      </c>
      <c r="H1358" s="194">
        <f t="shared" si="179"/>
        <v>1244.070357776113</v>
      </c>
      <c r="I1358" s="104">
        <f t="shared" si="180"/>
        <v>73.61363063763983</v>
      </c>
      <c r="J1358" s="96">
        <v>27</v>
      </c>
      <c r="K1358" s="98">
        <f t="shared" si="184"/>
        <v>5025.3655202957443</v>
      </c>
      <c r="L1358" s="213">
        <f t="shared" si="181"/>
        <v>8.3360000000000003</v>
      </c>
      <c r="M1358" s="214">
        <f t="shared" si="182"/>
        <v>2.6819999999999999</v>
      </c>
    </row>
    <row r="1359" spans="1:13" ht="15" customHeight="1" x14ac:dyDescent="0.2">
      <c r="A1359" s="192">
        <f t="shared" si="183"/>
        <v>1342</v>
      </c>
      <c r="B1359" s="225">
        <f t="shared" si="185"/>
        <v>160.91306273436601</v>
      </c>
      <c r="C1359" s="193">
        <v>500</v>
      </c>
      <c r="D1359" s="212">
        <v>40620</v>
      </c>
      <c r="E1359" s="104">
        <v>27110</v>
      </c>
      <c r="F1359" s="96">
        <f t="shared" si="177"/>
        <v>3029.2133635207852</v>
      </c>
      <c r="G1359" s="104">
        <f t="shared" si="178"/>
        <v>650.64</v>
      </c>
      <c r="H1359" s="194">
        <f t="shared" si="179"/>
        <v>1243.7904368700251</v>
      </c>
      <c r="I1359" s="104">
        <f t="shared" si="180"/>
        <v>73.597067270415707</v>
      </c>
      <c r="J1359" s="96">
        <v>27</v>
      </c>
      <c r="K1359" s="98">
        <f t="shared" si="184"/>
        <v>5024.2408676612258</v>
      </c>
      <c r="L1359" s="213">
        <f t="shared" si="181"/>
        <v>8.3399000000000001</v>
      </c>
      <c r="M1359" s="214">
        <f t="shared" si="182"/>
        <v>2.6840000000000002</v>
      </c>
    </row>
    <row r="1360" spans="1:13" ht="15" customHeight="1" x14ac:dyDescent="0.2">
      <c r="A1360" s="192">
        <f t="shared" si="183"/>
        <v>1343</v>
      </c>
      <c r="B1360" s="225">
        <f t="shared" si="185"/>
        <v>160.95701059487101</v>
      </c>
      <c r="C1360" s="193">
        <v>500</v>
      </c>
      <c r="D1360" s="212">
        <v>40620</v>
      </c>
      <c r="E1360" s="104">
        <v>27110</v>
      </c>
      <c r="F1360" s="96">
        <f t="shared" si="177"/>
        <v>3028.3862641241958</v>
      </c>
      <c r="G1360" s="104">
        <f t="shared" si="178"/>
        <v>650.64</v>
      </c>
      <c r="H1360" s="194">
        <f t="shared" si="179"/>
        <v>1243.5108772739779</v>
      </c>
      <c r="I1360" s="104">
        <f t="shared" si="180"/>
        <v>73.580525282483919</v>
      </c>
      <c r="J1360" s="96">
        <v>27</v>
      </c>
      <c r="K1360" s="98">
        <f t="shared" si="184"/>
        <v>5023.1176666806577</v>
      </c>
      <c r="L1360" s="213">
        <f t="shared" si="181"/>
        <v>8.3437999999999999</v>
      </c>
      <c r="M1360" s="214">
        <f t="shared" si="182"/>
        <v>2.6859999999999999</v>
      </c>
    </row>
    <row r="1361" spans="1:13" ht="15" customHeight="1" x14ac:dyDescent="0.2">
      <c r="A1361" s="192">
        <f t="shared" si="183"/>
        <v>1344</v>
      </c>
      <c r="B1361" s="225">
        <f t="shared" si="185"/>
        <v>161.0009257439026</v>
      </c>
      <c r="C1361" s="193">
        <v>500</v>
      </c>
      <c r="D1361" s="212">
        <v>40620</v>
      </c>
      <c r="E1361" s="104">
        <v>27110</v>
      </c>
      <c r="F1361" s="96">
        <f t="shared" si="177"/>
        <v>3027.5602313948821</v>
      </c>
      <c r="G1361" s="104">
        <f t="shared" si="178"/>
        <v>650.64</v>
      </c>
      <c r="H1361" s="194">
        <f t="shared" si="179"/>
        <v>1243.2316782114699</v>
      </c>
      <c r="I1361" s="104">
        <f t="shared" si="180"/>
        <v>73.564004627897646</v>
      </c>
      <c r="J1361" s="96">
        <v>27</v>
      </c>
      <c r="K1361" s="98">
        <f t="shared" si="184"/>
        <v>5021.9959142342495</v>
      </c>
      <c r="L1361" s="213">
        <f t="shared" si="181"/>
        <v>8.3477999999999994</v>
      </c>
      <c r="M1361" s="214">
        <f t="shared" si="182"/>
        <v>2.6880000000000002</v>
      </c>
    </row>
    <row r="1362" spans="1:13" ht="15" customHeight="1" x14ac:dyDescent="0.2">
      <c r="A1362" s="192">
        <f t="shared" si="183"/>
        <v>1345</v>
      </c>
      <c r="B1362" s="225">
        <f t="shared" si="185"/>
        <v>161.04480823012045</v>
      </c>
      <c r="C1362" s="193">
        <v>500</v>
      </c>
      <c r="D1362" s="212">
        <v>40620</v>
      </c>
      <c r="E1362" s="104">
        <v>27110</v>
      </c>
      <c r="F1362" s="96">
        <f t="shared" si="177"/>
        <v>3026.7352630423597</v>
      </c>
      <c r="G1362" s="104">
        <f t="shared" si="178"/>
        <v>650.64</v>
      </c>
      <c r="H1362" s="194">
        <f t="shared" si="179"/>
        <v>1242.9528389083175</v>
      </c>
      <c r="I1362" s="104">
        <f t="shared" si="180"/>
        <v>73.547505260847188</v>
      </c>
      <c r="J1362" s="96">
        <v>27</v>
      </c>
      <c r="K1362" s="98">
        <f t="shared" si="184"/>
        <v>5020.8756072115248</v>
      </c>
      <c r="L1362" s="213">
        <f t="shared" si="181"/>
        <v>8.3516999999999992</v>
      </c>
      <c r="M1362" s="214">
        <f t="shared" si="182"/>
        <v>2.69</v>
      </c>
    </row>
    <row r="1363" spans="1:13" ht="15" customHeight="1" x14ac:dyDescent="0.2">
      <c r="A1363" s="192">
        <f t="shared" si="183"/>
        <v>1346</v>
      </c>
      <c r="B1363" s="225">
        <f t="shared" si="185"/>
        <v>161.08865810207573</v>
      </c>
      <c r="C1363" s="193">
        <v>500</v>
      </c>
      <c r="D1363" s="212">
        <v>40620</v>
      </c>
      <c r="E1363" s="104">
        <v>27110</v>
      </c>
      <c r="F1363" s="96">
        <f t="shared" ref="F1363:F1426" si="186">12*(1/B1363*D1363)</f>
        <v>3025.9113567829704</v>
      </c>
      <c r="G1363" s="104">
        <f t="shared" ref="G1363:G1426" si="187">12*(1/C1363*E1363)</f>
        <v>650.64</v>
      </c>
      <c r="H1363" s="194">
        <f t="shared" ref="H1363:H1426" si="188">SUM(F1363:G1363)*33.8%</f>
        <v>1242.6743585926438</v>
      </c>
      <c r="I1363" s="104">
        <f t="shared" ref="I1363:I1426" si="189">SUM(F1363:G1363)*2%</f>
        <v>73.531027135659414</v>
      </c>
      <c r="J1363" s="96">
        <v>27</v>
      </c>
      <c r="K1363" s="98">
        <f t="shared" si="184"/>
        <v>5019.7567425112738</v>
      </c>
      <c r="L1363" s="213">
        <f t="shared" ref="L1363:L1426" si="190">ROUND(A1363/B1363,4)</f>
        <v>8.3556000000000008</v>
      </c>
      <c r="M1363" s="214">
        <f t="shared" ref="M1363:M1426" si="191">ROUND(A1363/C1363,4)</f>
        <v>2.6920000000000002</v>
      </c>
    </row>
    <row r="1364" spans="1:13" ht="15" customHeight="1" x14ac:dyDescent="0.2">
      <c r="A1364" s="192">
        <f t="shared" si="183"/>
        <v>1347</v>
      </c>
      <c r="B1364" s="225">
        <f t="shared" si="185"/>
        <v>161.13247540821146</v>
      </c>
      <c r="C1364" s="193">
        <v>500</v>
      </c>
      <c r="D1364" s="212">
        <v>40620</v>
      </c>
      <c r="E1364" s="104">
        <v>27110</v>
      </c>
      <c r="F1364" s="96">
        <f t="shared" si="186"/>
        <v>3025.0885103398568</v>
      </c>
      <c r="G1364" s="104">
        <f t="shared" si="187"/>
        <v>650.64</v>
      </c>
      <c r="H1364" s="194">
        <f t="shared" si="188"/>
        <v>1242.3962364948713</v>
      </c>
      <c r="I1364" s="104">
        <f t="shared" si="189"/>
        <v>73.514570206797131</v>
      </c>
      <c r="J1364" s="96">
        <v>27</v>
      </c>
      <c r="K1364" s="98">
        <f t="shared" si="184"/>
        <v>5018.6393170415258</v>
      </c>
      <c r="L1364" s="213">
        <f t="shared" si="190"/>
        <v>8.3596000000000004</v>
      </c>
      <c r="M1364" s="214">
        <f t="shared" si="191"/>
        <v>2.694</v>
      </c>
    </row>
    <row r="1365" spans="1:13" ht="15" customHeight="1" x14ac:dyDescent="0.2">
      <c r="A1365" s="192">
        <f t="shared" si="183"/>
        <v>1348</v>
      </c>
      <c r="B1365" s="225">
        <f t="shared" si="185"/>
        <v>161.17626019686287</v>
      </c>
      <c r="C1365" s="193">
        <v>500</v>
      </c>
      <c r="D1365" s="212">
        <v>40620</v>
      </c>
      <c r="E1365" s="104">
        <v>27110</v>
      </c>
      <c r="F1365" s="96">
        <f t="shared" si="186"/>
        <v>3024.2667214429357</v>
      </c>
      <c r="G1365" s="104">
        <f t="shared" si="187"/>
        <v>650.64</v>
      </c>
      <c r="H1365" s="194">
        <f t="shared" si="188"/>
        <v>1242.118471847712</v>
      </c>
      <c r="I1365" s="104">
        <f t="shared" si="189"/>
        <v>73.49813442885872</v>
      </c>
      <c r="J1365" s="96">
        <v>27</v>
      </c>
      <c r="K1365" s="98">
        <f t="shared" si="184"/>
        <v>5017.5233277195066</v>
      </c>
      <c r="L1365" s="213">
        <f t="shared" si="190"/>
        <v>8.3635000000000002</v>
      </c>
      <c r="M1365" s="214">
        <f t="shared" si="191"/>
        <v>2.6960000000000002</v>
      </c>
    </row>
    <row r="1366" spans="1:13" ht="15" customHeight="1" x14ac:dyDescent="0.2">
      <c r="A1366" s="192">
        <f t="shared" si="183"/>
        <v>1349</v>
      </c>
      <c r="B1366" s="225">
        <f t="shared" si="185"/>
        <v>161.22001251625761</v>
      </c>
      <c r="C1366" s="193">
        <v>500</v>
      </c>
      <c r="D1366" s="212">
        <v>40620</v>
      </c>
      <c r="E1366" s="104">
        <v>27110</v>
      </c>
      <c r="F1366" s="96">
        <f t="shared" si="186"/>
        <v>3023.4459878288744</v>
      </c>
      <c r="G1366" s="104">
        <f t="shared" si="187"/>
        <v>650.64</v>
      </c>
      <c r="H1366" s="194">
        <f t="shared" si="188"/>
        <v>1241.8410638861594</v>
      </c>
      <c r="I1366" s="104">
        <f t="shared" si="189"/>
        <v>73.48171975657749</v>
      </c>
      <c r="J1366" s="96">
        <v>27</v>
      </c>
      <c r="K1366" s="98">
        <f t="shared" si="184"/>
        <v>5016.4087714716106</v>
      </c>
      <c r="L1366" s="213">
        <f t="shared" si="190"/>
        <v>8.3673999999999999</v>
      </c>
      <c r="M1366" s="214">
        <f t="shared" si="191"/>
        <v>2.698</v>
      </c>
    </row>
    <row r="1367" spans="1:13" ht="15" customHeight="1" x14ac:dyDescent="0.2">
      <c r="A1367" s="195">
        <f t="shared" ref="A1367:A1430" si="192">1+A1366</f>
        <v>1350</v>
      </c>
      <c r="B1367" s="225">
        <f t="shared" si="185"/>
        <v>161.26373241451608</v>
      </c>
      <c r="C1367" s="193">
        <v>500</v>
      </c>
      <c r="D1367" s="212">
        <v>40620</v>
      </c>
      <c r="E1367" s="104">
        <v>27110</v>
      </c>
      <c r="F1367" s="96">
        <f t="shared" si="186"/>
        <v>3022.6263072410648</v>
      </c>
      <c r="G1367" s="104">
        <f t="shared" si="187"/>
        <v>650.64</v>
      </c>
      <c r="H1367" s="194">
        <f t="shared" si="188"/>
        <v>1241.5640118474798</v>
      </c>
      <c r="I1367" s="104">
        <f t="shared" si="189"/>
        <v>73.46532614482129</v>
      </c>
      <c r="J1367" s="96">
        <v>27</v>
      </c>
      <c r="K1367" s="98">
        <f t="shared" si="184"/>
        <v>5015.2956452333656</v>
      </c>
      <c r="L1367" s="213">
        <f t="shared" si="190"/>
        <v>8.3713999999999995</v>
      </c>
      <c r="M1367" s="214">
        <f t="shared" si="191"/>
        <v>2.7</v>
      </c>
    </row>
    <row r="1368" spans="1:13" ht="15" customHeight="1" x14ac:dyDescent="0.2">
      <c r="A1368" s="192">
        <f t="shared" si="192"/>
        <v>1351</v>
      </c>
      <c r="B1368" s="225">
        <f t="shared" si="185"/>
        <v>161.30741993965177</v>
      </c>
      <c r="C1368" s="193">
        <v>500</v>
      </c>
      <c r="D1368" s="212">
        <v>40620</v>
      </c>
      <c r="E1368" s="104">
        <v>27110</v>
      </c>
      <c r="F1368" s="96">
        <f t="shared" si="186"/>
        <v>3021.8076774295987</v>
      </c>
      <c r="G1368" s="104">
        <f t="shared" si="187"/>
        <v>650.64</v>
      </c>
      <c r="H1368" s="194">
        <f t="shared" si="188"/>
        <v>1241.2873149712043</v>
      </c>
      <c r="I1368" s="104">
        <f t="shared" si="189"/>
        <v>73.448953548591973</v>
      </c>
      <c r="J1368" s="96">
        <v>27</v>
      </c>
      <c r="K1368" s="98">
        <f t="shared" si="184"/>
        <v>5014.1839459493949</v>
      </c>
      <c r="L1368" s="213">
        <f t="shared" si="190"/>
        <v>8.3752999999999993</v>
      </c>
      <c r="M1368" s="214">
        <f t="shared" si="191"/>
        <v>2.702</v>
      </c>
    </row>
    <row r="1369" spans="1:13" ht="15" customHeight="1" x14ac:dyDescent="0.2">
      <c r="A1369" s="192">
        <f t="shared" si="192"/>
        <v>1352</v>
      </c>
      <c r="B1369" s="225">
        <f t="shared" si="185"/>
        <v>161.35107513957166</v>
      </c>
      <c r="C1369" s="193">
        <v>500</v>
      </c>
      <c r="D1369" s="212">
        <v>40620</v>
      </c>
      <c r="E1369" s="104">
        <v>27110</v>
      </c>
      <c r="F1369" s="96">
        <f t="shared" si="186"/>
        <v>3020.9900961512367</v>
      </c>
      <c r="G1369" s="104">
        <f t="shared" si="187"/>
        <v>650.64</v>
      </c>
      <c r="H1369" s="194">
        <f t="shared" si="188"/>
        <v>1241.0109724991178</v>
      </c>
      <c r="I1369" s="104">
        <f t="shared" si="189"/>
        <v>73.432601923024734</v>
      </c>
      <c r="J1369" s="96">
        <v>27</v>
      </c>
      <c r="K1369" s="98">
        <f t="shared" si="184"/>
        <v>5013.0736705733789</v>
      </c>
      <c r="L1369" s="213">
        <f t="shared" si="190"/>
        <v>8.3792000000000009</v>
      </c>
      <c r="M1369" s="214">
        <f t="shared" si="191"/>
        <v>2.7040000000000002</v>
      </c>
    </row>
    <row r="1370" spans="1:13" ht="15" customHeight="1" x14ac:dyDescent="0.2">
      <c r="A1370" s="192">
        <f t="shared" si="192"/>
        <v>1353</v>
      </c>
      <c r="B1370" s="225">
        <f t="shared" si="185"/>
        <v>161.39469806207649</v>
      </c>
      <c r="C1370" s="193">
        <v>500</v>
      </c>
      <c r="D1370" s="212">
        <v>40620</v>
      </c>
      <c r="E1370" s="104">
        <v>27110</v>
      </c>
      <c r="F1370" s="96">
        <f t="shared" si="186"/>
        <v>3020.1735611693903</v>
      </c>
      <c r="G1370" s="104">
        <f t="shared" si="187"/>
        <v>650.64</v>
      </c>
      <c r="H1370" s="194">
        <f t="shared" si="188"/>
        <v>1240.7349836752537</v>
      </c>
      <c r="I1370" s="104">
        <f t="shared" si="189"/>
        <v>73.41627122338781</v>
      </c>
      <c r="J1370" s="96">
        <v>27</v>
      </c>
      <c r="K1370" s="98">
        <f t="shared" si="184"/>
        <v>5011.9648160680308</v>
      </c>
      <c r="L1370" s="213">
        <f t="shared" si="190"/>
        <v>8.3832000000000004</v>
      </c>
      <c r="M1370" s="214">
        <f t="shared" si="191"/>
        <v>2.706</v>
      </c>
    </row>
    <row r="1371" spans="1:13" ht="15" customHeight="1" x14ac:dyDescent="0.2">
      <c r="A1371" s="192">
        <f t="shared" si="192"/>
        <v>1354</v>
      </c>
      <c r="B1371" s="225">
        <f t="shared" si="185"/>
        <v>161.43828875486099</v>
      </c>
      <c r="C1371" s="193">
        <v>500</v>
      </c>
      <c r="D1371" s="212">
        <v>40620</v>
      </c>
      <c r="E1371" s="104">
        <v>27110</v>
      </c>
      <c r="F1371" s="96">
        <f t="shared" si="186"/>
        <v>3019.3580702540921</v>
      </c>
      <c r="G1371" s="104">
        <f t="shared" si="187"/>
        <v>650.64</v>
      </c>
      <c r="H1371" s="194">
        <f t="shared" si="188"/>
        <v>1240.459347745883</v>
      </c>
      <c r="I1371" s="104">
        <f t="shared" si="189"/>
        <v>73.399961405081839</v>
      </c>
      <c r="J1371" s="96">
        <v>27</v>
      </c>
      <c r="K1371" s="98">
        <f t="shared" si="184"/>
        <v>5010.8573794050562</v>
      </c>
      <c r="L1371" s="213">
        <f t="shared" si="190"/>
        <v>8.3871000000000002</v>
      </c>
      <c r="M1371" s="214">
        <f t="shared" si="191"/>
        <v>2.7080000000000002</v>
      </c>
    </row>
    <row r="1372" spans="1:13" ht="15" customHeight="1" x14ac:dyDescent="0.2">
      <c r="A1372" s="192">
        <f t="shared" si="192"/>
        <v>1355</v>
      </c>
      <c r="B1372" s="225">
        <f t="shared" si="185"/>
        <v>161.48184726551432</v>
      </c>
      <c r="C1372" s="193">
        <v>500</v>
      </c>
      <c r="D1372" s="212">
        <v>40620</v>
      </c>
      <c r="E1372" s="104">
        <v>27110</v>
      </c>
      <c r="F1372" s="96">
        <f t="shared" si="186"/>
        <v>3018.5436211819738</v>
      </c>
      <c r="G1372" s="104">
        <f t="shared" si="187"/>
        <v>650.64</v>
      </c>
      <c r="H1372" s="194">
        <f t="shared" si="188"/>
        <v>1240.1840639595071</v>
      </c>
      <c r="I1372" s="104">
        <f t="shared" si="189"/>
        <v>73.383672423639482</v>
      </c>
      <c r="J1372" s="96">
        <v>27</v>
      </c>
      <c r="K1372" s="98">
        <f t="shared" si="184"/>
        <v>5009.7513575651201</v>
      </c>
      <c r="L1372" s="213">
        <f t="shared" si="190"/>
        <v>8.391</v>
      </c>
      <c r="M1372" s="214">
        <f t="shared" si="191"/>
        <v>2.71</v>
      </c>
    </row>
    <row r="1373" spans="1:13" ht="15" customHeight="1" x14ac:dyDescent="0.2">
      <c r="A1373" s="192">
        <f t="shared" si="192"/>
        <v>1356</v>
      </c>
      <c r="B1373" s="225">
        <f t="shared" si="185"/>
        <v>161.5253736415201</v>
      </c>
      <c r="C1373" s="193">
        <v>500</v>
      </c>
      <c r="D1373" s="212">
        <v>40620</v>
      </c>
      <c r="E1373" s="104">
        <v>27110</v>
      </c>
      <c r="F1373" s="96">
        <f t="shared" si="186"/>
        <v>3017.7302117362415</v>
      </c>
      <c r="G1373" s="104">
        <f t="shared" si="187"/>
        <v>650.64</v>
      </c>
      <c r="H1373" s="194">
        <f t="shared" si="188"/>
        <v>1239.9091315668495</v>
      </c>
      <c r="I1373" s="104">
        <f t="shared" si="189"/>
        <v>73.36740423472483</v>
      </c>
      <c r="J1373" s="96">
        <v>27</v>
      </c>
      <c r="K1373" s="98">
        <f t="shared" si="184"/>
        <v>5008.6467475378158</v>
      </c>
      <c r="L1373" s="213">
        <f t="shared" si="190"/>
        <v>8.3949999999999996</v>
      </c>
      <c r="M1373" s="214">
        <f t="shared" si="191"/>
        <v>2.7120000000000002</v>
      </c>
    </row>
    <row r="1374" spans="1:13" ht="15" customHeight="1" x14ac:dyDescent="0.2">
      <c r="A1374" s="192">
        <f t="shared" si="192"/>
        <v>1357</v>
      </c>
      <c r="B1374" s="225">
        <f t="shared" si="185"/>
        <v>161.56886793025728</v>
      </c>
      <c r="C1374" s="193">
        <v>500</v>
      </c>
      <c r="D1374" s="212">
        <v>40620</v>
      </c>
      <c r="E1374" s="104">
        <v>27110</v>
      </c>
      <c r="F1374" s="96">
        <f t="shared" si="186"/>
        <v>3016.9178397066448</v>
      </c>
      <c r="G1374" s="104">
        <f t="shared" si="187"/>
        <v>650.64</v>
      </c>
      <c r="H1374" s="194">
        <f t="shared" si="188"/>
        <v>1239.6345498208457</v>
      </c>
      <c r="I1374" s="104">
        <f t="shared" si="189"/>
        <v>73.351156794132891</v>
      </c>
      <c r="J1374" s="96">
        <v>27</v>
      </c>
      <c r="K1374" s="98">
        <f t="shared" si="184"/>
        <v>5007.5435463216236</v>
      </c>
      <c r="L1374" s="213">
        <f t="shared" si="190"/>
        <v>8.3988999999999994</v>
      </c>
      <c r="M1374" s="214">
        <f t="shared" si="191"/>
        <v>2.714</v>
      </c>
    </row>
    <row r="1375" spans="1:13" ht="15" customHeight="1" x14ac:dyDescent="0.2">
      <c r="A1375" s="192">
        <f t="shared" si="192"/>
        <v>1358</v>
      </c>
      <c r="B1375" s="225">
        <f t="shared" si="185"/>
        <v>161.61233017899985</v>
      </c>
      <c r="C1375" s="193">
        <v>500</v>
      </c>
      <c r="D1375" s="212">
        <v>40620</v>
      </c>
      <c r="E1375" s="104">
        <v>27110</v>
      </c>
      <c r="F1375" s="96">
        <f t="shared" si="186"/>
        <v>3016.10650288946</v>
      </c>
      <c r="G1375" s="104">
        <f t="shared" si="187"/>
        <v>650.64</v>
      </c>
      <c r="H1375" s="194">
        <f t="shared" si="188"/>
        <v>1239.3603179766374</v>
      </c>
      <c r="I1375" s="104">
        <f t="shared" si="189"/>
        <v>73.334930057789194</v>
      </c>
      <c r="J1375" s="96">
        <v>27</v>
      </c>
      <c r="K1375" s="98">
        <f t="shared" si="184"/>
        <v>5006.4417509238865</v>
      </c>
      <c r="L1375" s="213">
        <f t="shared" si="190"/>
        <v>8.4027999999999992</v>
      </c>
      <c r="M1375" s="214">
        <f t="shared" si="191"/>
        <v>2.7160000000000002</v>
      </c>
    </row>
    <row r="1376" spans="1:13" ht="15" customHeight="1" x14ac:dyDescent="0.2">
      <c r="A1376" s="192">
        <f t="shared" si="192"/>
        <v>1359</v>
      </c>
      <c r="B1376" s="225">
        <f t="shared" si="185"/>
        <v>161.65576043491745</v>
      </c>
      <c r="C1376" s="193">
        <v>500</v>
      </c>
      <c r="D1376" s="212">
        <v>40620</v>
      </c>
      <c r="E1376" s="104">
        <v>27110</v>
      </c>
      <c r="F1376" s="96">
        <f t="shared" si="186"/>
        <v>3015.2961990874624</v>
      </c>
      <c r="G1376" s="104">
        <f t="shared" si="187"/>
        <v>650.64</v>
      </c>
      <c r="H1376" s="194">
        <f t="shared" si="188"/>
        <v>1239.0864352915621</v>
      </c>
      <c r="I1376" s="104">
        <f t="shared" si="189"/>
        <v>73.318723981749244</v>
      </c>
      <c r="J1376" s="96">
        <v>27</v>
      </c>
      <c r="K1376" s="98">
        <f t="shared" si="184"/>
        <v>5005.3413583607735</v>
      </c>
      <c r="L1376" s="213">
        <f t="shared" si="190"/>
        <v>8.4068000000000005</v>
      </c>
      <c r="M1376" s="214">
        <f t="shared" si="191"/>
        <v>2.718</v>
      </c>
    </row>
    <row r="1377" spans="1:13" ht="15" customHeight="1" x14ac:dyDescent="0.2">
      <c r="A1377" s="195">
        <f t="shared" si="192"/>
        <v>1360</v>
      </c>
      <c r="B1377" s="225">
        <f t="shared" si="185"/>
        <v>161.69915874507575</v>
      </c>
      <c r="C1377" s="193">
        <v>500</v>
      </c>
      <c r="D1377" s="212">
        <v>40620</v>
      </c>
      <c r="E1377" s="104">
        <v>27110</v>
      </c>
      <c r="F1377" s="96">
        <f t="shared" si="186"/>
        <v>3014.4869261098988</v>
      </c>
      <c r="G1377" s="104">
        <f t="shared" si="187"/>
        <v>650.64</v>
      </c>
      <c r="H1377" s="194">
        <f t="shared" si="188"/>
        <v>1238.8129010251457</v>
      </c>
      <c r="I1377" s="104">
        <f t="shared" si="189"/>
        <v>73.302538522197977</v>
      </c>
      <c r="J1377" s="96">
        <v>27</v>
      </c>
      <c r="K1377" s="98">
        <f t="shared" si="184"/>
        <v>5004.2423656572428</v>
      </c>
      <c r="L1377" s="213">
        <f t="shared" si="190"/>
        <v>8.4107000000000003</v>
      </c>
      <c r="M1377" s="214">
        <f t="shared" si="191"/>
        <v>2.72</v>
      </c>
    </row>
    <row r="1378" spans="1:13" ht="15" customHeight="1" x14ac:dyDescent="0.2">
      <c r="A1378" s="192">
        <f t="shared" si="192"/>
        <v>1361</v>
      </c>
      <c r="B1378" s="225">
        <f t="shared" si="185"/>
        <v>161.7425251564365</v>
      </c>
      <c r="C1378" s="193">
        <v>500</v>
      </c>
      <c r="D1378" s="212">
        <v>40620</v>
      </c>
      <c r="E1378" s="104">
        <v>27110</v>
      </c>
      <c r="F1378" s="96">
        <f t="shared" si="186"/>
        <v>3013.6786817724692</v>
      </c>
      <c r="G1378" s="104">
        <f t="shared" si="187"/>
        <v>650.64</v>
      </c>
      <c r="H1378" s="194">
        <f t="shared" si="188"/>
        <v>1238.5397144390945</v>
      </c>
      <c r="I1378" s="104">
        <f t="shared" si="189"/>
        <v>73.28637363544938</v>
      </c>
      <c r="J1378" s="96">
        <v>27</v>
      </c>
      <c r="K1378" s="98">
        <f t="shared" si="184"/>
        <v>5003.1447698470129</v>
      </c>
      <c r="L1378" s="213">
        <f t="shared" si="190"/>
        <v>8.4146000000000001</v>
      </c>
      <c r="M1378" s="214">
        <f t="shared" si="191"/>
        <v>2.722</v>
      </c>
    </row>
    <row r="1379" spans="1:13" ht="15" customHeight="1" x14ac:dyDescent="0.2">
      <c r="A1379" s="192">
        <f t="shared" si="192"/>
        <v>1362</v>
      </c>
      <c r="B1379" s="225">
        <f t="shared" si="185"/>
        <v>161.78585971585801</v>
      </c>
      <c r="C1379" s="193">
        <v>500</v>
      </c>
      <c r="D1379" s="212">
        <v>40620</v>
      </c>
      <c r="E1379" s="104">
        <v>27110</v>
      </c>
      <c r="F1379" s="96">
        <f t="shared" si="186"/>
        <v>3012.8714638972979</v>
      </c>
      <c r="G1379" s="104">
        <f t="shared" si="187"/>
        <v>650.64</v>
      </c>
      <c r="H1379" s="194">
        <f t="shared" si="188"/>
        <v>1238.2668747972866</v>
      </c>
      <c r="I1379" s="104">
        <f t="shared" si="189"/>
        <v>73.270229277945958</v>
      </c>
      <c r="J1379" s="96">
        <v>27</v>
      </c>
      <c r="K1379" s="98">
        <f t="shared" si="184"/>
        <v>5002.0485679725307</v>
      </c>
      <c r="L1379" s="213">
        <f t="shared" si="190"/>
        <v>8.4184999999999999</v>
      </c>
      <c r="M1379" s="214">
        <f t="shared" si="191"/>
        <v>2.7240000000000002</v>
      </c>
    </row>
    <row r="1380" spans="1:13" ht="15" customHeight="1" x14ac:dyDescent="0.2">
      <c r="A1380" s="192">
        <f t="shared" si="192"/>
        <v>1363</v>
      </c>
      <c r="B1380" s="225">
        <f t="shared" si="185"/>
        <v>161.82916247009547</v>
      </c>
      <c r="C1380" s="193">
        <v>500</v>
      </c>
      <c r="D1380" s="212">
        <v>40620</v>
      </c>
      <c r="E1380" s="104">
        <v>27110</v>
      </c>
      <c r="F1380" s="96">
        <f t="shared" si="186"/>
        <v>3012.0652703129103</v>
      </c>
      <c r="G1380" s="104">
        <f t="shared" si="187"/>
        <v>650.64</v>
      </c>
      <c r="H1380" s="194">
        <f t="shared" si="188"/>
        <v>1237.9943813657635</v>
      </c>
      <c r="I1380" s="104">
        <f t="shared" si="189"/>
        <v>73.254105406258205</v>
      </c>
      <c r="J1380" s="96">
        <v>27</v>
      </c>
      <c r="K1380" s="98">
        <f t="shared" si="184"/>
        <v>5000.9537570849325</v>
      </c>
      <c r="L1380" s="213">
        <f t="shared" si="190"/>
        <v>8.4224999999999994</v>
      </c>
      <c r="M1380" s="214">
        <f t="shared" si="191"/>
        <v>2.726</v>
      </c>
    </row>
    <row r="1381" spans="1:13" ht="15" customHeight="1" x14ac:dyDescent="0.2">
      <c r="A1381" s="192">
        <f t="shared" si="192"/>
        <v>1364</v>
      </c>
      <c r="B1381" s="225">
        <f t="shared" si="185"/>
        <v>161.87243346580107</v>
      </c>
      <c r="C1381" s="193">
        <v>500</v>
      </c>
      <c r="D1381" s="212">
        <v>40620</v>
      </c>
      <c r="E1381" s="104">
        <v>27110</v>
      </c>
      <c r="F1381" s="96">
        <f t="shared" si="186"/>
        <v>3011.2600988542122</v>
      </c>
      <c r="G1381" s="104">
        <f t="shared" si="187"/>
        <v>650.64</v>
      </c>
      <c r="H1381" s="194">
        <f t="shared" si="188"/>
        <v>1237.7222334127237</v>
      </c>
      <c r="I1381" s="104">
        <f t="shared" si="189"/>
        <v>73.238001977084238</v>
      </c>
      <c r="J1381" s="96">
        <v>27</v>
      </c>
      <c r="K1381" s="98">
        <f t="shared" ref="K1381:K1444" si="193">SUM(F1381:J1381)</f>
        <v>4999.8603342440201</v>
      </c>
      <c r="L1381" s="213">
        <f t="shared" si="190"/>
        <v>8.4263999999999992</v>
      </c>
      <c r="M1381" s="214">
        <f t="shared" si="191"/>
        <v>2.7280000000000002</v>
      </c>
    </row>
    <row r="1382" spans="1:13" ht="15" customHeight="1" x14ac:dyDescent="0.2">
      <c r="A1382" s="192">
        <f t="shared" si="192"/>
        <v>1365</v>
      </c>
      <c r="B1382" s="225">
        <f t="shared" si="185"/>
        <v>161.91567274952456</v>
      </c>
      <c r="C1382" s="193">
        <v>500</v>
      </c>
      <c r="D1382" s="212">
        <v>40620</v>
      </c>
      <c r="E1382" s="104">
        <v>27110</v>
      </c>
      <c r="F1382" s="96">
        <f t="shared" si="186"/>
        <v>3010.4559473624599</v>
      </c>
      <c r="G1382" s="104">
        <f t="shared" si="187"/>
        <v>650.64</v>
      </c>
      <c r="H1382" s="194">
        <f t="shared" si="188"/>
        <v>1237.4504302085113</v>
      </c>
      <c r="I1382" s="104">
        <f t="shared" si="189"/>
        <v>73.221918947249193</v>
      </c>
      <c r="J1382" s="96">
        <v>27</v>
      </c>
      <c r="K1382" s="98">
        <f t="shared" si="193"/>
        <v>4998.7682965182203</v>
      </c>
      <c r="L1382" s="213">
        <f t="shared" si="190"/>
        <v>8.4303000000000008</v>
      </c>
      <c r="M1382" s="214">
        <f t="shared" si="191"/>
        <v>2.73</v>
      </c>
    </row>
    <row r="1383" spans="1:13" ht="15" customHeight="1" x14ac:dyDescent="0.2">
      <c r="A1383" s="192">
        <f t="shared" si="192"/>
        <v>1366</v>
      </c>
      <c r="B1383" s="225">
        <f t="shared" si="185"/>
        <v>161.95888036771339</v>
      </c>
      <c r="C1383" s="193">
        <v>500</v>
      </c>
      <c r="D1383" s="212">
        <v>40620</v>
      </c>
      <c r="E1383" s="104">
        <v>27110</v>
      </c>
      <c r="F1383" s="96">
        <f t="shared" si="186"/>
        <v>3009.6528136852412</v>
      </c>
      <c r="G1383" s="104">
        <f t="shared" si="187"/>
        <v>650.64</v>
      </c>
      <c r="H1383" s="194">
        <f t="shared" si="188"/>
        <v>1237.1789710256114</v>
      </c>
      <c r="I1383" s="104">
        <f t="shared" si="189"/>
        <v>73.205856273704825</v>
      </c>
      <c r="J1383" s="96">
        <v>27</v>
      </c>
      <c r="K1383" s="98">
        <f t="shared" si="193"/>
        <v>4997.677640984557</v>
      </c>
      <c r="L1383" s="213">
        <f t="shared" si="190"/>
        <v>8.4342000000000006</v>
      </c>
      <c r="M1383" s="214">
        <f t="shared" si="191"/>
        <v>2.7320000000000002</v>
      </c>
    </row>
    <row r="1384" spans="1:13" ht="15" customHeight="1" x14ac:dyDescent="0.2">
      <c r="A1384" s="192">
        <f t="shared" si="192"/>
        <v>1367</v>
      </c>
      <c r="B1384" s="225">
        <f t="shared" si="185"/>
        <v>162.00205636671302</v>
      </c>
      <c r="C1384" s="193">
        <v>500</v>
      </c>
      <c r="D1384" s="212">
        <v>40620</v>
      </c>
      <c r="E1384" s="104">
        <v>27110</v>
      </c>
      <c r="F1384" s="96">
        <f t="shared" si="186"/>
        <v>3008.8506956764504</v>
      </c>
      <c r="G1384" s="104">
        <f t="shared" si="187"/>
        <v>650.64</v>
      </c>
      <c r="H1384" s="194">
        <f t="shared" si="188"/>
        <v>1236.9078551386401</v>
      </c>
      <c r="I1384" s="104">
        <f t="shared" si="189"/>
        <v>73.189813913529008</v>
      </c>
      <c r="J1384" s="96">
        <v>27</v>
      </c>
      <c r="K1384" s="98">
        <f t="shared" si="193"/>
        <v>4996.58836472862</v>
      </c>
      <c r="L1384" s="213">
        <f t="shared" si="190"/>
        <v>8.4382000000000001</v>
      </c>
      <c r="M1384" s="214">
        <f t="shared" si="191"/>
        <v>2.734</v>
      </c>
    </row>
    <row r="1385" spans="1:13" ht="15" customHeight="1" x14ac:dyDescent="0.2">
      <c r="A1385" s="192">
        <f t="shared" si="192"/>
        <v>1368</v>
      </c>
      <c r="B1385" s="225">
        <f t="shared" si="185"/>
        <v>162.04520079276722</v>
      </c>
      <c r="C1385" s="193">
        <v>500</v>
      </c>
      <c r="D1385" s="212">
        <v>40620</v>
      </c>
      <c r="E1385" s="104">
        <v>27110</v>
      </c>
      <c r="F1385" s="96">
        <f t="shared" si="186"/>
        <v>3008.0495911962644</v>
      </c>
      <c r="G1385" s="104">
        <f t="shared" si="187"/>
        <v>650.64</v>
      </c>
      <c r="H1385" s="194">
        <f t="shared" si="188"/>
        <v>1236.6370818243372</v>
      </c>
      <c r="I1385" s="104">
        <f t="shared" si="189"/>
        <v>73.173791823925285</v>
      </c>
      <c r="J1385" s="96">
        <v>27</v>
      </c>
      <c r="K1385" s="98">
        <f t="shared" si="193"/>
        <v>4995.5004648445265</v>
      </c>
      <c r="L1385" s="213">
        <f t="shared" si="190"/>
        <v>8.4420999999999999</v>
      </c>
      <c r="M1385" s="214">
        <f t="shared" si="191"/>
        <v>2.7360000000000002</v>
      </c>
    </row>
    <row r="1386" spans="1:13" ht="15" customHeight="1" x14ac:dyDescent="0.2">
      <c r="A1386" s="192">
        <f t="shared" si="192"/>
        <v>1369</v>
      </c>
      <c r="B1386" s="225">
        <f t="shared" si="185"/>
        <v>162.08831369201846</v>
      </c>
      <c r="C1386" s="193">
        <v>500</v>
      </c>
      <c r="D1386" s="212">
        <v>40620</v>
      </c>
      <c r="E1386" s="104">
        <v>27110</v>
      </c>
      <c r="F1386" s="96">
        <f t="shared" si="186"/>
        <v>3007.2494981111181</v>
      </c>
      <c r="G1386" s="104">
        <f t="shared" si="187"/>
        <v>650.64</v>
      </c>
      <c r="H1386" s="194">
        <f t="shared" si="188"/>
        <v>1236.3666503615577</v>
      </c>
      <c r="I1386" s="104">
        <f t="shared" si="189"/>
        <v>73.157789962222367</v>
      </c>
      <c r="J1386" s="96">
        <v>27</v>
      </c>
      <c r="K1386" s="98">
        <f t="shared" si="193"/>
        <v>4994.4139384348982</v>
      </c>
      <c r="L1386" s="213">
        <f t="shared" si="190"/>
        <v>8.4459999999999997</v>
      </c>
      <c r="M1386" s="214">
        <f t="shared" si="191"/>
        <v>2.738</v>
      </c>
    </row>
    <row r="1387" spans="1:13" ht="15" customHeight="1" x14ac:dyDescent="0.2">
      <c r="A1387" s="195">
        <f t="shared" si="192"/>
        <v>1370</v>
      </c>
      <c r="B1387" s="225">
        <f t="shared" si="185"/>
        <v>162.13139511050809</v>
      </c>
      <c r="C1387" s="193">
        <v>500</v>
      </c>
      <c r="D1387" s="212">
        <v>40620</v>
      </c>
      <c r="E1387" s="104">
        <v>27110</v>
      </c>
      <c r="F1387" s="96">
        <f t="shared" si="186"/>
        <v>3006.4504142936839</v>
      </c>
      <c r="G1387" s="104">
        <f t="shared" si="187"/>
        <v>650.64</v>
      </c>
      <c r="H1387" s="194">
        <f t="shared" si="188"/>
        <v>1236.096560031265</v>
      </c>
      <c r="I1387" s="104">
        <f t="shared" si="189"/>
        <v>73.14180828587368</v>
      </c>
      <c r="J1387" s="96">
        <v>27</v>
      </c>
      <c r="K1387" s="98">
        <f t="shared" si="193"/>
        <v>4993.3287826108226</v>
      </c>
      <c r="L1387" s="213">
        <f t="shared" si="190"/>
        <v>8.4498999999999995</v>
      </c>
      <c r="M1387" s="214">
        <f t="shared" si="191"/>
        <v>2.74</v>
      </c>
    </row>
    <row r="1388" spans="1:13" ht="15" customHeight="1" x14ac:dyDescent="0.2">
      <c r="A1388" s="192">
        <f t="shared" si="192"/>
        <v>1371</v>
      </c>
      <c r="B1388" s="225">
        <f t="shared" si="185"/>
        <v>162.17444509417652</v>
      </c>
      <c r="C1388" s="193">
        <v>500</v>
      </c>
      <c r="D1388" s="212">
        <v>40620</v>
      </c>
      <c r="E1388" s="104">
        <v>27110</v>
      </c>
      <c r="F1388" s="96">
        <f t="shared" si="186"/>
        <v>3005.6523376228488</v>
      </c>
      <c r="G1388" s="104">
        <f t="shared" si="187"/>
        <v>650.64</v>
      </c>
      <c r="H1388" s="194">
        <f t="shared" si="188"/>
        <v>1235.8268101165227</v>
      </c>
      <c r="I1388" s="104">
        <f t="shared" si="189"/>
        <v>73.12584675245698</v>
      </c>
      <c r="J1388" s="96">
        <v>27</v>
      </c>
      <c r="K1388" s="98">
        <f t="shared" si="193"/>
        <v>4992.244994491828</v>
      </c>
      <c r="L1388" s="213">
        <f t="shared" si="190"/>
        <v>8.4539000000000009</v>
      </c>
      <c r="M1388" s="214">
        <f t="shared" si="191"/>
        <v>2.742</v>
      </c>
    </row>
    <row r="1389" spans="1:13" ht="15" customHeight="1" x14ac:dyDescent="0.2">
      <c r="A1389" s="192">
        <f t="shared" si="192"/>
        <v>1372</v>
      </c>
      <c r="B1389" s="225">
        <f t="shared" si="185"/>
        <v>162.21746368886397</v>
      </c>
      <c r="C1389" s="193">
        <v>500</v>
      </c>
      <c r="D1389" s="212">
        <v>40620</v>
      </c>
      <c r="E1389" s="104">
        <v>27110</v>
      </c>
      <c r="F1389" s="96">
        <f t="shared" si="186"/>
        <v>3004.8552659836841</v>
      </c>
      <c r="G1389" s="104">
        <f t="shared" si="187"/>
        <v>650.64</v>
      </c>
      <c r="H1389" s="194">
        <f t="shared" si="188"/>
        <v>1235.557399902485</v>
      </c>
      <c r="I1389" s="104">
        <f t="shared" si="189"/>
        <v>73.109905319673686</v>
      </c>
      <c r="J1389" s="96">
        <v>27</v>
      </c>
      <c r="K1389" s="98">
        <f t="shared" si="193"/>
        <v>4991.1625712058431</v>
      </c>
      <c r="L1389" s="213">
        <f t="shared" si="190"/>
        <v>8.4578000000000007</v>
      </c>
      <c r="M1389" s="214">
        <f t="shared" si="191"/>
        <v>2.7440000000000002</v>
      </c>
    </row>
    <row r="1390" spans="1:13" ht="15" customHeight="1" x14ac:dyDescent="0.2">
      <c r="A1390" s="192">
        <f t="shared" si="192"/>
        <v>1373</v>
      </c>
      <c r="B1390" s="225">
        <f t="shared" si="185"/>
        <v>162.26045094031031</v>
      </c>
      <c r="C1390" s="193">
        <v>500</v>
      </c>
      <c r="D1390" s="212">
        <v>40620</v>
      </c>
      <c r="E1390" s="104">
        <v>27110</v>
      </c>
      <c r="F1390" s="96">
        <f t="shared" si="186"/>
        <v>3004.0591972674315</v>
      </c>
      <c r="G1390" s="104">
        <f t="shared" si="187"/>
        <v>650.64</v>
      </c>
      <c r="H1390" s="194">
        <f t="shared" si="188"/>
        <v>1235.2883286763918</v>
      </c>
      <c r="I1390" s="104">
        <f t="shared" si="189"/>
        <v>73.093983945348626</v>
      </c>
      <c r="J1390" s="96">
        <v>27</v>
      </c>
      <c r="K1390" s="98">
        <f t="shared" si="193"/>
        <v>4990.0815098891717</v>
      </c>
      <c r="L1390" s="213">
        <f t="shared" si="190"/>
        <v>8.4617000000000004</v>
      </c>
      <c r="M1390" s="214">
        <f t="shared" si="191"/>
        <v>2.746</v>
      </c>
    </row>
    <row r="1391" spans="1:13" ht="15" customHeight="1" x14ac:dyDescent="0.2">
      <c r="A1391" s="192">
        <f t="shared" si="192"/>
        <v>1374</v>
      </c>
      <c r="B1391" s="225">
        <f t="shared" si="185"/>
        <v>162.30340689415539</v>
      </c>
      <c r="C1391" s="193">
        <v>500</v>
      </c>
      <c r="D1391" s="212">
        <v>40620</v>
      </c>
      <c r="E1391" s="104">
        <v>27110</v>
      </c>
      <c r="F1391" s="96">
        <f t="shared" si="186"/>
        <v>3003.264129371476</v>
      </c>
      <c r="G1391" s="104">
        <f t="shared" si="187"/>
        <v>650.64</v>
      </c>
      <c r="H1391" s="194">
        <f t="shared" si="188"/>
        <v>1235.0195957275587</v>
      </c>
      <c r="I1391" s="104">
        <f t="shared" si="189"/>
        <v>73.07808258742952</v>
      </c>
      <c r="J1391" s="96">
        <v>27</v>
      </c>
      <c r="K1391" s="98">
        <f t="shared" si="193"/>
        <v>4989.0018076864644</v>
      </c>
      <c r="L1391" s="213">
        <f t="shared" si="190"/>
        <v>8.4656000000000002</v>
      </c>
      <c r="M1391" s="214">
        <f t="shared" si="191"/>
        <v>2.7480000000000002</v>
      </c>
    </row>
    <row r="1392" spans="1:13" ht="15" customHeight="1" x14ac:dyDescent="0.2">
      <c r="A1392" s="192">
        <f t="shared" si="192"/>
        <v>1375</v>
      </c>
      <c r="B1392" s="225">
        <f t="shared" si="185"/>
        <v>162.3463315959396</v>
      </c>
      <c r="C1392" s="193">
        <v>500</v>
      </c>
      <c r="D1392" s="212">
        <v>40620</v>
      </c>
      <c r="E1392" s="104">
        <v>27110</v>
      </c>
      <c r="F1392" s="96">
        <f t="shared" si="186"/>
        <v>3002.4700601993227</v>
      </c>
      <c r="G1392" s="104">
        <f t="shared" si="187"/>
        <v>650.64</v>
      </c>
      <c r="H1392" s="194">
        <f t="shared" si="188"/>
        <v>1234.751200347371</v>
      </c>
      <c r="I1392" s="104">
        <f t="shared" si="189"/>
        <v>73.062201203986447</v>
      </c>
      <c r="J1392" s="96">
        <v>27</v>
      </c>
      <c r="K1392" s="98">
        <f t="shared" si="193"/>
        <v>4987.92346175068</v>
      </c>
      <c r="L1392" s="213">
        <f t="shared" si="190"/>
        <v>8.4695</v>
      </c>
      <c r="M1392" s="214">
        <f t="shared" si="191"/>
        <v>2.75</v>
      </c>
    </row>
    <row r="1393" spans="1:13" ht="15" customHeight="1" x14ac:dyDescent="0.2">
      <c r="A1393" s="192">
        <f t="shared" si="192"/>
        <v>1376</v>
      </c>
      <c r="B1393" s="225">
        <f t="shared" si="185"/>
        <v>162.38922509110404</v>
      </c>
      <c r="C1393" s="193">
        <v>500</v>
      </c>
      <c r="D1393" s="212">
        <v>40620</v>
      </c>
      <c r="E1393" s="104">
        <v>27110</v>
      </c>
      <c r="F1393" s="96">
        <f t="shared" si="186"/>
        <v>3001.6769876605736</v>
      </c>
      <c r="G1393" s="104">
        <f t="shared" si="187"/>
        <v>650.64</v>
      </c>
      <c r="H1393" s="194">
        <f t="shared" si="188"/>
        <v>1234.4831418292738</v>
      </c>
      <c r="I1393" s="104">
        <f t="shared" si="189"/>
        <v>73.04633975321147</v>
      </c>
      <c r="J1393" s="96">
        <v>27</v>
      </c>
      <c r="K1393" s="98">
        <f t="shared" si="193"/>
        <v>4986.8464692430589</v>
      </c>
      <c r="L1393" s="213">
        <f t="shared" si="190"/>
        <v>8.4734999999999996</v>
      </c>
      <c r="M1393" s="214">
        <f t="shared" si="191"/>
        <v>2.7519999999999998</v>
      </c>
    </row>
    <row r="1394" spans="1:13" ht="15" customHeight="1" x14ac:dyDescent="0.2">
      <c r="A1394" s="192">
        <f t="shared" si="192"/>
        <v>1377</v>
      </c>
      <c r="B1394" s="225">
        <f t="shared" si="185"/>
        <v>162.43208742499058</v>
      </c>
      <c r="C1394" s="193">
        <v>500</v>
      </c>
      <c r="D1394" s="212">
        <v>40620</v>
      </c>
      <c r="E1394" s="104">
        <v>27110</v>
      </c>
      <c r="F1394" s="96">
        <f t="shared" si="186"/>
        <v>3000.8849096709087</v>
      </c>
      <c r="G1394" s="104">
        <f t="shared" si="187"/>
        <v>650.64</v>
      </c>
      <c r="H1394" s="194">
        <f t="shared" si="188"/>
        <v>1234.2154194687669</v>
      </c>
      <c r="I1394" s="104">
        <f t="shared" si="189"/>
        <v>73.030498193418168</v>
      </c>
      <c r="J1394" s="96">
        <v>27</v>
      </c>
      <c r="K1394" s="98">
        <f t="shared" si="193"/>
        <v>4985.7708273330927</v>
      </c>
      <c r="L1394" s="213">
        <f t="shared" si="190"/>
        <v>8.4773999999999994</v>
      </c>
      <c r="M1394" s="214">
        <f t="shared" si="191"/>
        <v>2.754</v>
      </c>
    </row>
    <row r="1395" spans="1:13" ht="15" customHeight="1" x14ac:dyDescent="0.2">
      <c r="A1395" s="192">
        <f t="shared" si="192"/>
        <v>1378</v>
      </c>
      <c r="B1395" s="225">
        <f t="shared" si="185"/>
        <v>162.47491864284262</v>
      </c>
      <c r="C1395" s="193">
        <v>500</v>
      </c>
      <c r="D1395" s="212">
        <v>40620</v>
      </c>
      <c r="E1395" s="104">
        <v>27110</v>
      </c>
      <c r="F1395" s="96">
        <f t="shared" si="186"/>
        <v>3000.0938241520566</v>
      </c>
      <c r="G1395" s="104">
        <f t="shared" si="187"/>
        <v>650.64</v>
      </c>
      <c r="H1395" s="194">
        <f t="shared" si="188"/>
        <v>1233.9480325633949</v>
      </c>
      <c r="I1395" s="104">
        <f t="shared" si="189"/>
        <v>73.014676483041129</v>
      </c>
      <c r="J1395" s="96">
        <v>27</v>
      </c>
      <c r="K1395" s="98">
        <f t="shared" si="193"/>
        <v>4984.6965331984929</v>
      </c>
      <c r="L1395" s="213">
        <f t="shared" si="190"/>
        <v>8.4812999999999992</v>
      </c>
      <c r="M1395" s="214">
        <f t="shared" si="191"/>
        <v>2.7559999999999998</v>
      </c>
    </row>
    <row r="1396" spans="1:13" ht="15" customHeight="1" x14ac:dyDescent="0.2">
      <c r="A1396" s="192">
        <f t="shared" si="192"/>
        <v>1379</v>
      </c>
      <c r="B1396" s="225">
        <f t="shared" si="185"/>
        <v>162.5177187898048</v>
      </c>
      <c r="C1396" s="193">
        <v>500</v>
      </c>
      <c r="D1396" s="212">
        <v>40620</v>
      </c>
      <c r="E1396" s="104">
        <v>27110</v>
      </c>
      <c r="F1396" s="96">
        <f t="shared" si="186"/>
        <v>2999.3037290317816</v>
      </c>
      <c r="G1396" s="104">
        <f t="shared" si="187"/>
        <v>650.64</v>
      </c>
      <c r="H1396" s="194">
        <f t="shared" si="188"/>
        <v>1233.680980412742</v>
      </c>
      <c r="I1396" s="104">
        <f t="shared" si="189"/>
        <v>72.998874580635629</v>
      </c>
      <c r="J1396" s="96">
        <v>27</v>
      </c>
      <c r="K1396" s="98">
        <f t="shared" si="193"/>
        <v>4983.6235840251593</v>
      </c>
      <c r="L1396" s="213">
        <f t="shared" si="190"/>
        <v>8.4852000000000007</v>
      </c>
      <c r="M1396" s="214">
        <f t="shared" si="191"/>
        <v>2.758</v>
      </c>
    </row>
    <row r="1397" spans="1:13" ht="15" customHeight="1" x14ac:dyDescent="0.2">
      <c r="A1397" s="195">
        <f t="shared" si="192"/>
        <v>1380</v>
      </c>
      <c r="B1397" s="225">
        <f t="shared" si="185"/>
        <v>162.56048791092377</v>
      </c>
      <c r="C1397" s="193">
        <v>500</v>
      </c>
      <c r="D1397" s="212">
        <v>40620</v>
      </c>
      <c r="E1397" s="104">
        <v>27110</v>
      </c>
      <c r="F1397" s="96">
        <f t="shared" si="186"/>
        <v>2998.5146222438525</v>
      </c>
      <c r="G1397" s="104">
        <f t="shared" si="187"/>
        <v>650.64</v>
      </c>
      <c r="H1397" s="194">
        <f t="shared" si="188"/>
        <v>1233.4142623184221</v>
      </c>
      <c r="I1397" s="104">
        <f t="shared" si="189"/>
        <v>72.983092444877045</v>
      </c>
      <c r="J1397" s="96">
        <v>27</v>
      </c>
      <c r="K1397" s="98">
        <f t="shared" si="193"/>
        <v>4982.5519770071514</v>
      </c>
      <c r="L1397" s="213">
        <f t="shared" si="190"/>
        <v>8.4891000000000005</v>
      </c>
      <c r="M1397" s="214">
        <f t="shared" si="191"/>
        <v>2.76</v>
      </c>
    </row>
    <row r="1398" spans="1:13" ht="15" customHeight="1" x14ac:dyDescent="0.2">
      <c r="A1398" s="192">
        <f t="shared" si="192"/>
        <v>1381</v>
      </c>
      <c r="B1398" s="225">
        <f t="shared" si="185"/>
        <v>162.60322605114823</v>
      </c>
      <c r="C1398" s="193">
        <v>500</v>
      </c>
      <c r="D1398" s="212">
        <v>40620</v>
      </c>
      <c r="E1398" s="104">
        <v>27110</v>
      </c>
      <c r="F1398" s="96">
        <f t="shared" si="186"/>
        <v>2997.7265017280261</v>
      </c>
      <c r="G1398" s="104">
        <f t="shared" si="187"/>
        <v>650.64</v>
      </c>
      <c r="H1398" s="194">
        <f t="shared" si="188"/>
        <v>1233.1478775840726</v>
      </c>
      <c r="I1398" s="104">
        <f t="shared" si="189"/>
        <v>72.967330034560518</v>
      </c>
      <c r="J1398" s="96">
        <v>27</v>
      </c>
      <c r="K1398" s="98">
        <f t="shared" si="193"/>
        <v>4981.481709346659</v>
      </c>
      <c r="L1398" s="213">
        <f t="shared" si="190"/>
        <v>8.4931000000000001</v>
      </c>
      <c r="M1398" s="214">
        <f t="shared" si="191"/>
        <v>2.762</v>
      </c>
    </row>
    <row r="1399" spans="1:13" ht="15" customHeight="1" x14ac:dyDescent="0.2">
      <c r="A1399" s="192">
        <f t="shared" si="192"/>
        <v>1382</v>
      </c>
      <c r="B1399" s="225">
        <f t="shared" si="185"/>
        <v>162.64593325532934</v>
      </c>
      <c r="C1399" s="193">
        <v>500</v>
      </c>
      <c r="D1399" s="212">
        <v>40620</v>
      </c>
      <c r="E1399" s="104">
        <v>27110</v>
      </c>
      <c r="F1399" s="96">
        <f t="shared" si="186"/>
        <v>2996.9393654300193</v>
      </c>
      <c r="G1399" s="104">
        <f t="shared" si="187"/>
        <v>650.64</v>
      </c>
      <c r="H1399" s="194">
        <f t="shared" si="188"/>
        <v>1232.8818255153465</v>
      </c>
      <c r="I1399" s="104">
        <f t="shared" si="189"/>
        <v>72.951587308600381</v>
      </c>
      <c r="J1399" s="96">
        <v>27</v>
      </c>
      <c r="K1399" s="98">
        <f t="shared" si="193"/>
        <v>4980.4127782539654</v>
      </c>
      <c r="L1399" s="213">
        <f t="shared" si="190"/>
        <v>8.4969999999999999</v>
      </c>
      <c r="M1399" s="214">
        <f t="shared" si="191"/>
        <v>2.7639999999999998</v>
      </c>
    </row>
    <row r="1400" spans="1:13" ht="15" customHeight="1" x14ac:dyDescent="0.2">
      <c r="A1400" s="192">
        <f t="shared" si="192"/>
        <v>1383</v>
      </c>
      <c r="B1400" s="225">
        <f t="shared" si="185"/>
        <v>162.68860956822078</v>
      </c>
      <c r="C1400" s="193">
        <v>500</v>
      </c>
      <c r="D1400" s="212">
        <v>40620</v>
      </c>
      <c r="E1400" s="104">
        <v>27110</v>
      </c>
      <c r="F1400" s="96">
        <f t="shared" si="186"/>
        <v>2996.1532113014964</v>
      </c>
      <c r="G1400" s="104">
        <f t="shared" si="187"/>
        <v>650.64</v>
      </c>
      <c r="H1400" s="194">
        <f t="shared" si="188"/>
        <v>1232.6161054199056</v>
      </c>
      <c r="I1400" s="104">
        <f t="shared" si="189"/>
        <v>72.935864226029921</v>
      </c>
      <c r="J1400" s="96">
        <v>27</v>
      </c>
      <c r="K1400" s="98">
        <f t="shared" si="193"/>
        <v>4979.3451809474309</v>
      </c>
      <c r="L1400" s="213">
        <f t="shared" si="190"/>
        <v>8.5008999999999997</v>
      </c>
      <c r="M1400" s="214">
        <f t="shared" si="191"/>
        <v>2.766</v>
      </c>
    </row>
    <row r="1401" spans="1:13" ht="15" customHeight="1" x14ac:dyDescent="0.2">
      <c r="A1401" s="192">
        <f t="shared" si="192"/>
        <v>1384</v>
      </c>
      <c r="B1401" s="225">
        <f t="shared" si="185"/>
        <v>162.73125503447926</v>
      </c>
      <c r="C1401" s="193">
        <v>500</v>
      </c>
      <c r="D1401" s="212">
        <v>40620</v>
      </c>
      <c r="E1401" s="104">
        <v>27110</v>
      </c>
      <c r="F1401" s="96">
        <f t="shared" si="186"/>
        <v>2995.3680373000375</v>
      </c>
      <c r="G1401" s="104">
        <f t="shared" si="187"/>
        <v>650.64</v>
      </c>
      <c r="H1401" s="194">
        <f t="shared" si="188"/>
        <v>1232.3507166074126</v>
      </c>
      <c r="I1401" s="104">
        <f t="shared" si="189"/>
        <v>72.920160746000747</v>
      </c>
      <c r="J1401" s="96">
        <v>27</v>
      </c>
      <c r="K1401" s="98">
        <f t="shared" si="193"/>
        <v>4978.2789146534506</v>
      </c>
      <c r="L1401" s="213">
        <f t="shared" si="190"/>
        <v>8.5047999999999995</v>
      </c>
      <c r="M1401" s="214">
        <f t="shared" si="191"/>
        <v>2.7679999999999998</v>
      </c>
    </row>
    <row r="1402" spans="1:13" ht="15" customHeight="1" x14ac:dyDescent="0.2">
      <c r="A1402" s="192">
        <f t="shared" si="192"/>
        <v>1385</v>
      </c>
      <c r="B1402" s="225">
        <f t="shared" si="185"/>
        <v>162.7738696986649</v>
      </c>
      <c r="C1402" s="193">
        <v>500</v>
      </c>
      <c r="D1402" s="212">
        <v>40620</v>
      </c>
      <c r="E1402" s="104">
        <v>27110</v>
      </c>
      <c r="F1402" s="96">
        <f t="shared" si="186"/>
        <v>2994.5838413891202</v>
      </c>
      <c r="G1402" s="104">
        <f t="shared" si="187"/>
        <v>650.64</v>
      </c>
      <c r="H1402" s="194">
        <f t="shared" si="188"/>
        <v>1232.0856583895225</v>
      </c>
      <c r="I1402" s="104">
        <f t="shared" si="189"/>
        <v>72.904476827782403</v>
      </c>
      <c r="J1402" s="96">
        <v>27</v>
      </c>
      <c r="K1402" s="98">
        <f t="shared" si="193"/>
        <v>4977.2139766064256</v>
      </c>
      <c r="L1402" s="213">
        <f t="shared" si="190"/>
        <v>8.5086999999999993</v>
      </c>
      <c r="M1402" s="214">
        <f t="shared" si="191"/>
        <v>2.77</v>
      </c>
    </row>
    <row r="1403" spans="1:13" ht="15" customHeight="1" x14ac:dyDescent="0.2">
      <c r="A1403" s="192">
        <f t="shared" si="192"/>
        <v>1386</v>
      </c>
      <c r="B1403" s="225">
        <f t="shared" ref="B1403:B1466" si="194">59*LN(A1403)-264</f>
        <v>162.81645360524107</v>
      </c>
      <c r="C1403" s="193">
        <v>500</v>
      </c>
      <c r="D1403" s="212">
        <v>40620</v>
      </c>
      <c r="E1403" s="104">
        <v>27110</v>
      </c>
      <c r="F1403" s="96">
        <f t="shared" si="186"/>
        <v>2993.8006215381001</v>
      </c>
      <c r="G1403" s="104">
        <f t="shared" si="187"/>
        <v>650.64</v>
      </c>
      <c r="H1403" s="194">
        <f t="shared" si="188"/>
        <v>1231.8209300798776</v>
      </c>
      <c r="I1403" s="104">
        <f t="shared" si="189"/>
        <v>72.888812430762002</v>
      </c>
      <c r="J1403" s="96">
        <v>27</v>
      </c>
      <c r="K1403" s="98">
        <f t="shared" si="193"/>
        <v>4976.1503640487399</v>
      </c>
      <c r="L1403" s="213">
        <f t="shared" si="190"/>
        <v>8.5127000000000006</v>
      </c>
      <c r="M1403" s="214">
        <f t="shared" si="191"/>
        <v>2.7719999999999998</v>
      </c>
    </row>
    <row r="1404" spans="1:13" ht="15" customHeight="1" x14ac:dyDescent="0.2">
      <c r="A1404" s="192">
        <f t="shared" si="192"/>
        <v>1387</v>
      </c>
      <c r="B1404" s="225">
        <f t="shared" si="194"/>
        <v>162.85900679857502</v>
      </c>
      <c r="C1404" s="193">
        <v>500</v>
      </c>
      <c r="D1404" s="212">
        <v>40620</v>
      </c>
      <c r="E1404" s="104">
        <v>27110</v>
      </c>
      <c r="F1404" s="96">
        <f t="shared" si="186"/>
        <v>2993.0183757221894</v>
      </c>
      <c r="G1404" s="104">
        <f t="shared" si="187"/>
        <v>650.64</v>
      </c>
      <c r="H1404" s="194">
        <f t="shared" si="188"/>
        <v>1231.5565309940998</v>
      </c>
      <c r="I1404" s="104">
        <f t="shared" si="189"/>
        <v>72.873167514443793</v>
      </c>
      <c r="J1404" s="96">
        <v>27</v>
      </c>
      <c r="K1404" s="98">
        <f t="shared" si="193"/>
        <v>4975.0880742307327</v>
      </c>
      <c r="L1404" s="213">
        <f t="shared" si="190"/>
        <v>8.5166000000000004</v>
      </c>
      <c r="M1404" s="214">
        <f t="shared" si="191"/>
        <v>2.774</v>
      </c>
    </row>
    <row r="1405" spans="1:13" ht="15" customHeight="1" x14ac:dyDescent="0.2">
      <c r="A1405" s="192">
        <f t="shared" si="192"/>
        <v>1388</v>
      </c>
      <c r="B1405" s="225">
        <f t="shared" si="194"/>
        <v>162.90152932293825</v>
      </c>
      <c r="C1405" s="193">
        <v>500</v>
      </c>
      <c r="D1405" s="212">
        <v>40620</v>
      </c>
      <c r="E1405" s="104">
        <v>27110</v>
      </c>
      <c r="F1405" s="96">
        <f t="shared" si="186"/>
        <v>2992.237101922427</v>
      </c>
      <c r="G1405" s="104">
        <f t="shared" si="187"/>
        <v>650.64</v>
      </c>
      <c r="H1405" s="194">
        <f t="shared" si="188"/>
        <v>1231.2924604497803</v>
      </c>
      <c r="I1405" s="104">
        <f t="shared" si="189"/>
        <v>72.857542038448543</v>
      </c>
      <c r="J1405" s="96">
        <v>27</v>
      </c>
      <c r="K1405" s="98">
        <f t="shared" si="193"/>
        <v>4974.0271044106557</v>
      </c>
      <c r="L1405" s="213">
        <f t="shared" si="190"/>
        <v>8.5205000000000002</v>
      </c>
      <c r="M1405" s="214">
        <f t="shared" si="191"/>
        <v>2.7759999999999998</v>
      </c>
    </row>
    <row r="1406" spans="1:13" ht="15" customHeight="1" x14ac:dyDescent="0.2">
      <c r="A1406" s="192">
        <f t="shared" si="192"/>
        <v>1389</v>
      </c>
      <c r="B1406" s="225">
        <f t="shared" si="194"/>
        <v>162.94402122250631</v>
      </c>
      <c r="C1406" s="193">
        <v>500</v>
      </c>
      <c r="D1406" s="212">
        <v>40620</v>
      </c>
      <c r="E1406" s="104">
        <v>27110</v>
      </c>
      <c r="F1406" s="96">
        <f t="shared" si="186"/>
        <v>2991.4567981256705</v>
      </c>
      <c r="G1406" s="104">
        <f t="shared" si="187"/>
        <v>650.64</v>
      </c>
      <c r="H1406" s="194">
        <f t="shared" si="188"/>
        <v>1231.0287177664766</v>
      </c>
      <c r="I1406" s="104">
        <f t="shared" si="189"/>
        <v>72.841935962513404</v>
      </c>
      <c r="J1406" s="96">
        <v>27</v>
      </c>
      <c r="K1406" s="98">
        <f t="shared" si="193"/>
        <v>4972.9674518546599</v>
      </c>
      <c r="L1406" s="213">
        <f t="shared" si="190"/>
        <v>8.5244</v>
      </c>
      <c r="M1406" s="214">
        <f t="shared" si="191"/>
        <v>2.778</v>
      </c>
    </row>
    <row r="1407" spans="1:13" ht="15" customHeight="1" x14ac:dyDescent="0.2">
      <c r="A1407" s="195">
        <f t="shared" si="192"/>
        <v>1390</v>
      </c>
      <c r="B1407" s="225">
        <f t="shared" si="194"/>
        <v>162.98648254135952</v>
      </c>
      <c r="C1407" s="193">
        <v>500</v>
      </c>
      <c r="D1407" s="212">
        <v>40620</v>
      </c>
      <c r="E1407" s="104">
        <v>27110</v>
      </c>
      <c r="F1407" s="96">
        <f t="shared" si="186"/>
        <v>2990.6774623245642</v>
      </c>
      <c r="G1407" s="104">
        <f t="shared" si="187"/>
        <v>650.64</v>
      </c>
      <c r="H1407" s="194">
        <f t="shared" si="188"/>
        <v>1230.7653022657025</v>
      </c>
      <c r="I1407" s="104">
        <f t="shared" si="189"/>
        <v>72.82634924649129</v>
      </c>
      <c r="J1407" s="96">
        <v>27</v>
      </c>
      <c r="K1407" s="98">
        <f t="shared" si="193"/>
        <v>4971.9091138367576</v>
      </c>
      <c r="L1407" s="213">
        <f t="shared" si="190"/>
        <v>8.5282999999999998</v>
      </c>
      <c r="M1407" s="214">
        <f t="shared" si="191"/>
        <v>2.78</v>
      </c>
    </row>
    <row r="1408" spans="1:13" ht="15" customHeight="1" x14ac:dyDescent="0.2">
      <c r="A1408" s="192">
        <f t="shared" si="192"/>
        <v>1391</v>
      </c>
      <c r="B1408" s="225">
        <f t="shared" si="194"/>
        <v>163.02891332348315</v>
      </c>
      <c r="C1408" s="193">
        <v>500</v>
      </c>
      <c r="D1408" s="212">
        <v>40620</v>
      </c>
      <c r="E1408" s="104">
        <v>27110</v>
      </c>
      <c r="F1408" s="96">
        <f t="shared" si="186"/>
        <v>2989.8990925175221</v>
      </c>
      <c r="G1408" s="104">
        <f t="shared" si="187"/>
        <v>650.64</v>
      </c>
      <c r="H1408" s="194">
        <f t="shared" si="188"/>
        <v>1230.5022132709223</v>
      </c>
      <c r="I1408" s="104">
        <f t="shared" si="189"/>
        <v>72.810781850350438</v>
      </c>
      <c r="J1408" s="96">
        <v>27</v>
      </c>
      <c r="K1408" s="98">
        <f t="shared" si="193"/>
        <v>4970.8520876387947</v>
      </c>
      <c r="L1408" s="213">
        <f t="shared" si="190"/>
        <v>8.5321999999999996</v>
      </c>
      <c r="M1408" s="214">
        <f t="shared" si="191"/>
        <v>2.782</v>
      </c>
    </row>
    <row r="1409" spans="1:13" ht="15" customHeight="1" x14ac:dyDescent="0.2">
      <c r="A1409" s="192">
        <f t="shared" si="192"/>
        <v>1392</v>
      </c>
      <c r="B1409" s="225">
        <f t="shared" si="194"/>
        <v>163.07131361276754</v>
      </c>
      <c r="C1409" s="193">
        <v>500</v>
      </c>
      <c r="D1409" s="212">
        <v>40620</v>
      </c>
      <c r="E1409" s="104">
        <v>27110</v>
      </c>
      <c r="F1409" s="96">
        <f t="shared" si="186"/>
        <v>2989.1216867087055</v>
      </c>
      <c r="G1409" s="104">
        <f t="shared" si="187"/>
        <v>650.64</v>
      </c>
      <c r="H1409" s="194">
        <f t="shared" si="188"/>
        <v>1230.2394501075423</v>
      </c>
      <c r="I1409" s="104">
        <f t="shared" si="189"/>
        <v>72.795233734174104</v>
      </c>
      <c r="J1409" s="96">
        <v>27</v>
      </c>
      <c r="K1409" s="98">
        <f t="shared" si="193"/>
        <v>4969.7963705504217</v>
      </c>
      <c r="L1409" s="213">
        <f t="shared" si="190"/>
        <v>8.5360999999999994</v>
      </c>
      <c r="M1409" s="214">
        <f t="shared" si="191"/>
        <v>2.7839999999999998</v>
      </c>
    </row>
    <row r="1410" spans="1:13" ht="15" customHeight="1" x14ac:dyDescent="0.2">
      <c r="A1410" s="192">
        <f t="shared" si="192"/>
        <v>1393</v>
      </c>
      <c r="B1410" s="225">
        <f t="shared" si="194"/>
        <v>163.11368345300855</v>
      </c>
      <c r="C1410" s="193">
        <v>500</v>
      </c>
      <c r="D1410" s="212">
        <v>40620</v>
      </c>
      <c r="E1410" s="104">
        <v>27110</v>
      </c>
      <c r="F1410" s="96">
        <f t="shared" si="186"/>
        <v>2988.3452429080035</v>
      </c>
      <c r="G1410" s="104">
        <f t="shared" si="187"/>
        <v>650.64</v>
      </c>
      <c r="H1410" s="194">
        <f t="shared" si="188"/>
        <v>1229.9770121029051</v>
      </c>
      <c r="I1410" s="104">
        <f t="shared" si="189"/>
        <v>72.779704858160073</v>
      </c>
      <c r="J1410" s="96">
        <v>27</v>
      </c>
      <c r="K1410" s="98">
        <f t="shared" si="193"/>
        <v>4968.7419598690685</v>
      </c>
      <c r="L1410" s="213">
        <f t="shared" si="190"/>
        <v>8.5401000000000007</v>
      </c>
      <c r="M1410" s="214">
        <f t="shared" si="191"/>
        <v>2.786</v>
      </c>
    </row>
    <row r="1411" spans="1:13" ht="15" customHeight="1" x14ac:dyDescent="0.2">
      <c r="A1411" s="192">
        <f t="shared" si="192"/>
        <v>1394</v>
      </c>
      <c r="B1411" s="225">
        <f t="shared" si="194"/>
        <v>163.15602288790768</v>
      </c>
      <c r="C1411" s="193">
        <v>500</v>
      </c>
      <c r="D1411" s="212">
        <v>40620</v>
      </c>
      <c r="E1411" s="104">
        <v>27110</v>
      </c>
      <c r="F1411" s="96">
        <f t="shared" si="186"/>
        <v>2987.5697591310104</v>
      </c>
      <c r="G1411" s="104">
        <f t="shared" si="187"/>
        <v>650.64</v>
      </c>
      <c r="H1411" s="194">
        <f t="shared" si="188"/>
        <v>1229.7148985862814</v>
      </c>
      <c r="I1411" s="104">
        <f t="shared" si="189"/>
        <v>72.764195182620213</v>
      </c>
      <c r="J1411" s="96">
        <v>27</v>
      </c>
      <c r="K1411" s="98">
        <f t="shared" si="193"/>
        <v>4967.6888528999116</v>
      </c>
      <c r="L1411" s="213">
        <f t="shared" si="190"/>
        <v>8.5440000000000005</v>
      </c>
      <c r="M1411" s="214">
        <f t="shared" si="191"/>
        <v>2.7879999999999998</v>
      </c>
    </row>
    <row r="1412" spans="1:13" ht="15" customHeight="1" x14ac:dyDescent="0.2">
      <c r="A1412" s="192">
        <f t="shared" si="192"/>
        <v>1395</v>
      </c>
      <c r="B1412" s="225">
        <f t="shared" si="194"/>
        <v>163.19833196107248</v>
      </c>
      <c r="C1412" s="193">
        <v>500</v>
      </c>
      <c r="D1412" s="212">
        <v>40620</v>
      </c>
      <c r="E1412" s="104">
        <v>27110</v>
      </c>
      <c r="F1412" s="96">
        <f t="shared" si="186"/>
        <v>2986.7952333990061</v>
      </c>
      <c r="G1412" s="104">
        <f t="shared" si="187"/>
        <v>650.64</v>
      </c>
      <c r="H1412" s="194">
        <f t="shared" si="188"/>
        <v>1229.4531088888639</v>
      </c>
      <c r="I1412" s="104">
        <f t="shared" si="189"/>
        <v>72.748704667980121</v>
      </c>
      <c r="J1412" s="96">
        <v>27</v>
      </c>
      <c r="K1412" s="98">
        <f t="shared" si="193"/>
        <v>4966.6370469558497</v>
      </c>
      <c r="L1412" s="213">
        <f t="shared" si="190"/>
        <v>8.5479000000000003</v>
      </c>
      <c r="M1412" s="214">
        <f t="shared" si="191"/>
        <v>2.79</v>
      </c>
    </row>
    <row r="1413" spans="1:13" ht="15" customHeight="1" x14ac:dyDescent="0.2">
      <c r="A1413" s="192">
        <f t="shared" si="192"/>
        <v>1396</v>
      </c>
      <c r="B1413" s="225">
        <f t="shared" si="194"/>
        <v>163.24061071601676</v>
      </c>
      <c r="C1413" s="193">
        <v>500</v>
      </c>
      <c r="D1413" s="212">
        <v>40620</v>
      </c>
      <c r="E1413" s="104">
        <v>27110</v>
      </c>
      <c r="F1413" s="96">
        <f t="shared" si="186"/>
        <v>2986.021663738934</v>
      </c>
      <c r="G1413" s="104">
        <f t="shared" si="187"/>
        <v>650.64</v>
      </c>
      <c r="H1413" s="194">
        <f t="shared" si="188"/>
        <v>1229.1916423437594</v>
      </c>
      <c r="I1413" s="104">
        <f t="shared" si="189"/>
        <v>72.733233274778684</v>
      </c>
      <c r="J1413" s="96">
        <v>27</v>
      </c>
      <c r="K1413" s="98">
        <f t="shared" si="193"/>
        <v>4965.5865393574713</v>
      </c>
      <c r="L1413" s="213">
        <f t="shared" si="190"/>
        <v>8.5518000000000001</v>
      </c>
      <c r="M1413" s="214">
        <f t="shared" si="191"/>
        <v>2.7919999999999998</v>
      </c>
    </row>
    <row r="1414" spans="1:13" ht="15" customHeight="1" x14ac:dyDescent="0.2">
      <c r="A1414" s="192">
        <f t="shared" si="192"/>
        <v>1397</v>
      </c>
      <c r="B1414" s="225">
        <f t="shared" si="194"/>
        <v>163.28285919616076</v>
      </c>
      <c r="C1414" s="193">
        <v>500</v>
      </c>
      <c r="D1414" s="212">
        <v>40620</v>
      </c>
      <c r="E1414" s="104">
        <v>27110</v>
      </c>
      <c r="F1414" s="96">
        <f t="shared" si="186"/>
        <v>2985.2490481833815</v>
      </c>
      <c r="G1414" s="104">
        <f t="shared" si="187"/>
        <v>650.64</v>
      </c>
      <c r="H1414" s="194">
        <f t="shared" si="188"/>
        <v>1228.9304982859828</v>
      </c>
      <c r="I1414" s="104">
        <f t="shared" si="189"/>
        <v>72.717780963667636</v>
      </c>
      <c r="J1414" s="96">
        <v>27</v>
      </c>
      <c r="K1414" s="98">
        <f t="shared" si="193"/>
        <v>4964.5373274330323</v>
      </c>
      <c r="L1414" s="213">
        <f t="shared" si="190"/>
        <v>8.5556999999999999</v>
      </c>
      <c r="M1414" s="214">
        <f t="shared" si="191"/>
        <v>2.794</v>
      </c>
    </row>
    <row r="1415" spans="1:13" ht="15" customHeight="1" x14ac:dyDescent="0.2">
      <c r="A1415" s="192">
        <f t="shared" si="192"/>
        <v>1398</v>
      </c>
      <c r="B1415" s="225">
        <f t="shared" si="194"/>
        <v>163.32507744483155</v>
      </c>
      <c r="C1415" s="193">
        <v>500</v>
      </c>
      <c r="D1415" s="212">
        <v>40620</v>
      </c>
      <c r="E1415" s="104">
        <v>27110</v>
      </c>
      <c r="F1415" s="96">
        <f t="shared" si="186"/>
        <v>2984.4773847705601</v>
      </c>
      <c r="G1415" s="104">
        <f t="shared" si="187"/>
        <v>650.64</v>
      </c>
      <c r="H1415" s="194">
        <f t="shared" si="188"/>
        <v>1228.6696760524492</v>
      </c>
      <c r="I1415" s="104">
        <f t="shared" si="189"/>
        <v>72.702347695411206</v>
      </c>
      <c r="J1415" s="96">
        <v>27</v>
      </c>
      <c r="K1415" s="98">
        <f t="shared" si="193"/>
        <v>4963.4894085184205</v>
      </c>
      <c r="L1415" s="213">
        <f t="shared" si="190"/>
        <v>8.5595999999999997</v>
      </c>
      <c r="M1415" s="214">
        <f t="shared" si="191"/>
        <v>2.7959999999999998</v>
      </c>
    </row>
    <row r="1416" spans="1:13" ht="15" customHeight="1" x14ac:dyDescent="0.2">
      <c r="A1416" s="192">
        <f t="shared" si="192"/>
        <v>1399</v>
      </c>
      <c r="B1416" s="225">
        <f t="shared" si="194"/>
        <v>163.36726550526339</v>
      </c>
      <c r="C1416" s="193">
        <v>500</v>
      </c>
      <c r="D1416" s="212">
        <v>40620</v>
      </c>
      <c r="E1416" s="104">
        <v>27110</v>
      </c>
      <c r="F1416" s="96">
        <f t="shared" si="186"/>
        <v>2983.7066715442793</v>
      </c>
      <c r="G1416" s="104">
        <f t="shared" si="187"/>
        <v>650.64</v>
      </c>
      <c r="H1416" s="194">
        <f t="shared" si="188"/>
        <v>1228.4091749819663</v>
      </c>
      <c r="I1416" s="104">
        <f t="shared" si="189"/>
        <v>72.686933430885588</v>
      </c>
      <c r="J1416" s="96">
        <v>27</v>
      </c>
      <c r="K1416" s="98">
        <f t="shared" si="193"/>
        <v>4962.4427799571313</v>
      </c>
      <c r="L1416" s="213">
        <f t="shared" si="190"/>
        <v>8.5634999999999994</v>
      </c>
      <c r="M1416" s="214">
        <f t="shared" si="191"/>
        <v>2.798</v>
      </c>
    </row>
    <row r="1417" spans="1:13" ht="15" customHeight="1" x14ac:dyDescent="0.2">
      <c r="A1417" s="195">
        <f t="shared" si="192"/>
        <v>1400</v>
      </c>
      <c r="B1417" s="225">
        <f t="shared" si="194"/>
        <v>163.40942342059765</v>
      </c>
      <c r="C1417" s="193">
        <v>500</v>
      </c>
      <c r="D1417" s="212">
        <v>40620</v>
      </c>
      <c r="E1417" s="104">
        <v>27110</v>
      </c>
      <c r="F1417" s="96">
        <f t="shared" si="186"/>
        <v>2982.9369065539368</v>
      </c>
      <c r="G1417" s="104">
        <f t="shared" si="187"/>
        <v>650.64</v>
      </c>
      <c r="H1417" s="194">
        <f t="shared" si="188"/>
        <v>1228.1489944152304</v>
      </c>
      <c r="I1417" s="104">
        <f t="shared" si="189"/>
        <v>72.671538131078734</v>
      </c>
      <c r="J1417" s="96">
        <v>27</v>
      </c>
      <c r="K1417" s="98">
        <f t="shared" si="193"/>
        <v>4961.3974391002457</v>
      </c>
      <c r="L1417" s="213">
        <f t="shared" si="190"/>
        <v>8.5673999999999992</v>
      </c>
      <c r="M1417" s="214">
        <f t="shared" si="191"/>
        <v>2.8</v>
      </c>
    </row>
    <row r="1418" spans="1:13" ht="15" customHeight="1" x14ac:dyDescent="0.2">
      <c r="A1418" s="192">
        <f t="shared" si="192"/>
        <v>1401</v>
      </c>
      <c r="B1418" s="225">
        <f t="shared" si="194"/>
        <v>163.45155123388338</v>
      </c>
      <c r="C1418" s="193">
        <v>500</v>
      </c>
      <c r="D1418" s="212">
        <v>40620</v>
      </c>
      <c r="E1418" s="104">
        <v>27110</v>
      </c>
      <c r="F1418" s="96">
        <f t="shared" si="186"/>
        <v>2982.1680878544889</v>
      </c>
      <c r="G1418" s="104">
        <f t="shared" si="187"/>
        <v>650.64</v>
      </c>
      <c r="H1418" s="194">
        <f t="shared" si="188"/>
        <v>1227.889133694817</v>
      </c>
      <c r="I1418" s="104">
        <f t="shared" si="189"/>
        <v>72.656161757089777</v>
      </c>
      <c r="J1418" s="96">
        <v>27</v>
      </c>
      <c r="K1418" s="98">
        <f t="shared" si="193"/>
        <v>4960.3533833063957</v>
      </c>
      <c r="L1418" s="213">
        <f t="shared" si="190"/>
        <v>8.5713000000000008</v>
      </c>
      <c r="M1418" s="214">
        <f t="shared" si="191"/>
        <v>2.802</v>
      </c>
    </row>
    <row r="1419" spans="1:13" ht="15" customHeight="1" x14ac:dyDescent="0.2">
      <c r="A1419" s="192">
        <f t="shared" si="192"/>
        <v>1402</v>
      </c>
      <c r="B1419" s="225">
        <f t="shared" si="194"/>
        <v>163.49364898807761</v>
      </c>
      <c r="C1419" s="193">
        <v>500</v>
      </c>
      <c r="D1419" s="212">
        <v>40620</v>
      </c>
      <c r="E1419" s="104">
        <v>27110</v>
      </c>
      <c r="F1419" s="96">
        <f t="shared" si="186"/>
        <v>2981.4002135064306</v>
      </c>
      <c r="G1419" s="104">
        <f t="shared" si="187"/>
        <v>650.64</v>
      </c>
      <c r="H1419" s="194">
        <f t="shared" si="188"/>
        <v>1227.6295921651733</v>
      </c>
      <c r="I1419" s="104">
        <f t="shared" si="189"/>
        <v>72.640804270128612</v>
      </c>
      <c r="J1419" s="96">
        <v>27</v>
      </c>
      <c r="K1419" s="98">
        <f t="shared" si="193"/>
        <v>4959.3106099417328</v>
      </c>
      <c r="L1419" s="213">
        <f t="shared" si="190"/>
        <v>8.5753000000000004</v>
      </c>
      <c r="M1419" s="214">
        <f t="shared" si="191"/>
        <v>2.8039999999999998</v>
      </c>
    </row>
    <row r="1420" spans="1:13" ht="15" customHeight="1" x14ac:dyDescent="0.2">
      <c r="A1420" s="192">
        <f t="shared" si="192"/>
        <v>1403</v>
      </c>
      <c r="B1420" s="225">
        <f t="shared" si="194"/>
        <v>163.53571672604522</v>
      </c>
      <c r="C1420" s="193">
        <v>500</v>
      </c>
      <c r="D1420" s="212">
        <v>40620</v>
      </c>
      <c r="E1420" s="104">
        <v>27110</v>
      </c>
      <c r="F1420" s="96">
        <f t="shared" si="186"/>
        <v>2980.6332815757842</v>
      </c>
      <c r="G1420" s="104">
        <f t="shared" si="187"/>
        <v>650.64</v>
      </c>
      <c r="H1420" s="194">
        <f t="shared" si="188"/>
        <v>1227.3703691726148</v>
      </c>
      <c r="I1420" s="104">
        <f t="shared" si="189"/>
        <v>72.625465631515681</v>
      </c>
      <c r="J1420" s="96">
        <v>27</v>
      </c>
      <c r="K1420" s="98">
        <f t="shared" si="193"/>
        <v>4958.2691163799145</v>
      </c>
      <c r="L1420" s="213">
        <f t="shared" si="190"/>
        <v>8.5792000000000002</v>
      </c>
      <c r="M1420" s="214">
        <f t="shared" si="191"/>
        <v>2.806</v>
      </c>
    </row>
    <row r="1421" spans="1:13" ht="15" customHeight="1" x14ac:dyDescent="0.2">
      <c r="A1421" s="192">
        <f t="shared" si="192"/>
        <v>1404</v>
      </c>
      <c r="B1421" s="225">
        <f t="shared" si="194"/>
        <v>163.57775449055964</v>
      </c>
      <c r="C1421" s="193">
        <v>500</v>
      </c>
      <c r="D1421" s="212">
        <v>40620</v>
      </c>
      <c r="E1421" s="104">
        <v>27110</v>
      </c>
      <c r="F1421" s="96">
        <f t="shared" si="186"/>
        <v>2979.8672901340692</v>
      </c>
      <c r="G1421" s="104">
        <f t="shared" si="187"/>
        <v>650.64</v>
      </c>
      <c r="H1421" s="194">
        <f t="shared" si="188"/>
        <v>1227.1114640653152</v>
      </c>
      <c r="I1421" s="104">
        <f t="shared" si="189"/>
        <v>72.610145802681387</v>
      </c>
      <c r="J1421" s="96">
        <v>27</v>
      </c>
      <c r="K1421" s="98">
        <f t="shared" si="193"/>
        <v>4957.2289000020655</v>
      </c>
      <c r="L1421" s="213">
        <f t="shared" si="190"/>
        <v>8.5831</v>
      </c>
      <c r="M1421" s="214">
        <f t="shared" si="191"/>
        <v>2.8079999999999998</v>
      </c>
    </row>
    <row r="1422" spans="1:13" ht="15" customHeight="1" x14ac:dyDescent="0.2">
      <c r="A1422" s="192">
        <f t="shared" si="192"/>
        <v>1405</v>
      </c>
      <c r="B1422" s="225">
        <f t="shared" si="194"/>
        <v>163.61976232430288</v>
      </c>
      <c r="C1422" s="193">
        <v>500</v>
      </c>
      <c r="D1422" s="212">
        <v>40620</v>
      </c>
      <c r="E1422" s="104">
        <v>27110</v>
      </c>
      <c r="F1422" s="96">
        <f t="shared" si="186"/>
        <v>2979.1022372582879</v>
      </c>
      <c r="G1422" s="104">
        <f t="shared" si="187"/>
        <v>650.64</v>
      </c>
      <c r="H1422" s="194">
        <f t="shared" si="188"/>
        <v>1226.8528761933012</v>
      </c>
      <c r="I1422" s="104">
        <f t="shared" si="189"/>
        <v>72.594844745165759</v>
      </c>
      <c r="J1422" s="96">
        <v>27</v>
      </c>
      <c r="K1422" s="98">
        <f t="shared" si="193"/>
        <v>4956.1899581967546</v>
      </c>
      <c r="L1422" s="213">
        <f t="shared" si="190"/>
        <v>8.5869999999999997</v>
      </c>
      <c r="M1422" s="214">
        <f t="shared" si="191"/>
        <v>2.81</v>
      </c>
    </row>
    <row r="1423" spans="1:13" ht="15" customHeight="1" x14ac:dyDescent="0.2">
      <c r="A1423" s="192">
        <f t="shared" si="192"/>
        <v>1406</v>
      </c>
      <c r="B1423" s="225">
        <f t="shared" si="194"/>
        <v>163.66174026986602</v>
      </c>
      <c r="C1423" s="193">
        <v>500</v>
      </c>
      <c r="D1423" s="212">
        <v>40620</v>
      </c>
      <c r="E1423" s="104">
        <v>27110</v>
      </c>
      <c r="F1423" s="96">
        <f t="shared" si="186"/>
        <v>2978.3381210309008</v>
      </c>
      <c r="G1423" s="104">
        <f t="shared" si="187"/>
        <v>650.64</v>
      </c>
      <c r="H1423" s="194">
        <f t="shared" si="188"/>
        <v>1226.5946049084444</v>
      </c>
      <c r="I1423" s="104">
        <f t="shared" si="189"/>
        <v>72.579562420618018</v>
      </c>
      <c r="J1423" s="96">
        <v>27</v>
      </c>
      <c r="K1423" s="98">
        <f t="shared" si="193"/>
        <v>4955.1522883599637</v>
      </c>
      <c r="L1423" s="213">
        <f t="shared" si="190"/>
        <v>8.5908999999999995</v>
      </c>
      <c r="M1423" s="214">
        <f t="shared" si="191"/>
        <v>2.8119999999999998</v>
      </c>
    </row>
    <row r="1424" spans="1:13" ht="15" customHeight="1" x14ac:dyDescent="0.2">
      <c r="A1424" s="192">
        <f t="shared" si="192"/>
        <v>1407</v>
      </c>
      <c r="B1424" s="225">
        <f t="shared" si="194"/>
        <v>163.70368836974899</v>
      </c>
      <c r="C1424" s="193">
        <v>500</v>
      </c>
      <c r="D1424" s="212">
        <v>40620</v>
      </c>
      <c r="E1424" s="104">
        <v>27110</v>
      </c>
      <c r="F1424" s="96">
        <f t="shared" si="186"/>
        <v>2977.5749395398143</v>
      </c>
      <c r="G1424" s="104">
        <f t="shared" si="187"/>
        <v>650.64</v>
      </c>
      <c r="H1424" s="194">
        <f t="shared" si="188"/>
        <v>1226.336649564457</v>
      </c>
      <c r="I1424" s="104">
        <f t="shared" si="189"/>
        <v>72.564298790796286</v>
      </c>
      <c r="J1424" s="96">
        <v>27</v>
      </c>
      <c r="K1424" s="98">
        <f t="shared" si="193"/>
        <v>4954.1158878950673</v>
      </c>
      <c r="L1424" s="213">
        <f t="shared" si="190"/>
        <v>8.5947999999999993</v>
      </c>
      <c r="M1424" s="214">
        <f t="shared" si="191"/>
        <v>2.8140000000000001</v>
      </c>
    </row>
    <row r="1425" spans="1:13" ht="15" customHeight="1" x14ac:dyDescent="0.2">
      <c r="A1425" s="192">
        <f t="shared" si="192"/>
        <v>1408</v>
      </c>
      <c r="B1425" s="225">
        <f t="shared" si="194"/>
        <v>163.74560666636125</v>
      </c>
      <c r="C1425" s="193">
        <v>500</v>
      </c>
      <c r="D1425" s="212">
        <v>40620</v>
      </c>
      <c r="E1425" s="104">
        <v>27110</v>
      </c>
      <c r="F1425" s="96">
        <f t="shared" si="186"/>
        <v>2976.8126908783579</v>
      </c>
      <c r="G1425" s="104">
        <f t="shared" si="187"/>
        <v>650.64</v>
      </c>
      <c r="H1425" s="194">
        <f t="shared" si="188"/>
        <v>1226.0790095168848</v>
      </c>
      <c r="I1425" s="104">
        <f t="shared" si="189"/>
        <v>72.549053817567156</v>
      </c>
      <c r="J1425" s="96">
        <v>27</v>
      </c>
      <c r="K1425" s="98">
        <f t="shared" si="193"/>
        <v>4953.0807542128096</v>
      </c>
      <c r="L1425" s="213">
        <f t="shared" si="190"/>
        <v>8.5986999999999991</v>
      </c>
      <c r="M1425" s="214">
        <f t="shared" si="191"/>
        <v>2.8159999999999998</v>
      </c>
    </row>
    <row r="1426" spans="1:13" ht="15" customHeight="1" x14ac:dyDescent="0.2">
      <c r="A1426" s="192">
        <f t="shared" si="192"/>
        <v>1409</v>
      </c>
      <c r="B1426" s="225">
        <f t="shared" si="194"/>
        <v>163.78749520202211</v>
      </c>
      <c r="C1426" s="193">
        <v>500</v>
      </c>
      <c r="D1426" s="212">
        <v>40620</v>
      </c>
      <c r="E1426" s="104">
        <v>27110</v>
      </c>
      <c r="F1426" s="96">
        <f t="shared" si="186"/>
        <v>2976.0513731452565</v>
      </c>
      <c r="G1426" s="104">
        <f t="shared" si="187"/>
        <v>650.64</v>
      </c>
      <c r="H1426" s="194">
        <f t="shared" si="188"/>
        <v>1225.8216841230965</v>
      </c>
      <c r="I1426" s="104">
        <f t="shared" si="189"/>
        <v>72.533827462905137</v>
      </c>
      <c r="J1426" s="96">
        <v>27</v>
      </c>
      <c r="K1426" s="98">
        <f t="shared" si="193"/>
        <v>4952.0468847312577</v>
      </c>
      <c r="L1426" s="213">
        <f t="shared" si="190"/>
        <v>8.6026000000000007</v>
      </c>
      <c r="M1426" s="214">
        <f t="shared" si="191"/>
        <v>2.8180000000000001</v>
      </c>
    </row>
    <row r="1427" spans="1:13" ht="15" customHeight="1" x14ac:dyDescent="0.2">
      <c r="A1427" s="195">
        <f t="shared" si="192"/>
        <v>1410</v>
      </c>
      <c r="B1427" s="225">
        <f t="shared" si="194"/>
        <v>163.82935401896066</v>
      </c>
      <c r="C1427" s="193">
        <v>500</v>
      </c>
      <c r="D1427" s="212">
        <v>40620</v>
      </c>
      <c r="E1427" s="104">
        <v>27110</v>
      </c>
      <c r="F1427" s="96">
        <f t="shared" ref="F1427:F1490" si="195">12*(1/B1427*D1427)</f>
        <v>2975.2909844446222</v>
      </c>
      <c r="G1427" s="104">
        <f t="shared" ref="G1427:G1490" si="196">12*(1/C1427*E1427)</f>
        <v>650.64</v>
      </c>
      <c r="H1427" s="194">
        <f t="shared" ref="H1427:H1490" si="197">SUM(F1427:G1427)*33.8%</f>
        <v>1225.564672742282</v>
      </c>
      <c r="I1427" s="104">
        <f t="shared" ref="I1427:I1490" si="198">SUM(F1427:G1427)*2%</f>
        <v>72.518619688892443</v>
      </c>
      <c r="J1427" s="96">
        <v>27</v>
      </c>
      <c r="K1427" s="98">
        <f t="shared" si="193"/>
        <v>4951.0142768757969</v>
      </c>
      <c r="L1427" s="213">
        <f t="shared" ref="L1427:L1490" si="199">ROUND(A1427/B1427,4)</f>
        <v>8.6065000000000005</v>
      </c>
      <c r="M1427" s="214">
        <f t="shared" ref="M1427:M1490" si="200">ROUND(A1427/C1427,4)</f>
        <v>2.82</v>
      </c>
    </row>
    <row r="1428" spans="1:13" ht="15" customHeight="1" x14ac:dyDescent="0.2">
      <c r="A1428" s="192">
        <f t="shared" si="192"/>
        <v>1411</v>
      </c>
      <c r="B1428" s="225">
        <f t="shared" si="194"/>
        <v>163.87118315931605</v>
      </c>
      <c r="C1428" s="193">
        <v>500</v>
      </c>
      <c r="D1428" s="212">
        <v>40620</v>
      </c>
      <c r="E1428" s="104">
        <v>27110</v>
      </c>
      <c r="F1428" s="96">
        <f t="shared" si="195"/>
        <v>2974.5315228859326</v>
      </c>
      <c r="G1428" s="104">
        <f t="shared" si="196"/>
        <v>650.64</v>
      </c>
      <c r="H1428" s="194">
        <f t="shared" si="197"/>
        <v>1225.307974735445</v>
      </c>
      <c r="I1428" s="104">
        <f t="shared" si="198"/>
        <v>72.50343045771865</v>
      </c>
      <c r="J1428" s="96">
        <v>27</v>
      </c>
      <c r="K1428" s="98">
        <f t="shared" si="193"/>
        <v>4949.9829280790964</v>
      </c>
      <c r="L1428" s="213">
        <f t="shared" si="199"/>
        <v>8.6104000000000003</v>
      </c>
      <c r="M1428" s="214">
        <f t="shared" si="200"/>
        <v>2.8220000000000001</v>
      </c>
    </row>
    <row r="1429" spans="1:13" ht="15" customHeight="1" x14ac:dyDescent="0.2">
      <c r="A1429" s="192">
        <f t="shared" si="192"/>
        <v>1412</v>
      </c>
      <c r="B1429" s="225">
        <f t="shared" si="194"/>
        <v>163.91298266513803</v>
      </c>
      <c r="C1429" s="193">
        <v>500</v>
      </c>
      <c r="D1429" s="212">
        <v>40620</v>
      </c>
      <c r="E1429" s="104">
        <v>27110</v>
      </c>
      <c r="F1429" s="96">
        <f t="shared" si="195"/>
        <v>2973.7729865840065</v>
      </c>
      <c r="G1429" s="104">
        <f t="shared" si="196"/>
        <v>650.64</v>
      </c>
      <c r="H1429" s="194">
        <f t="shared" si="197"/>
        <v>1225.051589465394</v>
      </c>
      <c r="I1429" s="104">
        <f t="shared" si="198"/>
        <v>72.488259731680131</v>
      </c>
      <c r="J1429" s="96">
        <v>27</v>
      </c>
      <c r="K1429" s="98">
        <f t="shared" si="193"/>
        <v>4948.9528357810805</v>
      </c>
      <c r="L1429" s="213">
        <f t="shared" si="199"/>
        <v>8.6143000000000001</v>
      </c>
      <c r="M1429" s="214">
        <f t="shared" si="200"/>
        <v>2.8239999999999998</v>
      </c>
    </row>
    <row r="1430" spans="1:13" ht="15" customHeight="1" x14ac:dyDescent="0.2">
      <c r="A1430" s="192">
        <f t="shared" si="192"/>
        <v>1413</v>
      </c>
      <c r="B1430" s="225">
        <f t="shared" si="194"/>
        <v>163.95475257838712</v>
      </c>
      <c r="C1430" s="193">
        <v>500</v>
      </c>
      <c r="D1430" s="212">
        <v>40620</v>
      </c>
      <c r="E1430" s="104">
        <v>27110</v>
      </c>
      <c r="F1430" s="96">
        <f t="shared" si="195"/>
        <v>2973.015373658985</v>
      </c>
      <c r="G1430" s="104">
        <f t="shared" si="196"/>
        <v>650.64</v>
      </c>
      <c r="H1430" s="194">
        <f t="shared" si="197"/>
        <v>1224.7955162967369</v>
      </c>
      <c r="I1430" s="104">
        <f t="shared" si="198"/>
        <v>72.473107473179695</v>
      </c>
      <c r="J1430" s="96">
        <v>27</v>
      </c>
      <c r="K1430" s="98">
        <f t="shared" si="193"/>
        <v>4947.9239974289021</v>
      </c>
      <c r="L1430" s="213">
        <f t="shared" si="199"/>
        <v>8.6181999999999999</v>
      </c>
      <c r="M1430" s="214">
        <f t="shared" si="200"/>
        <v>2.8260000000000001</v>
      </c>
    </row>
    <row r="1431" spans="1:13" ht="15" customHeight="1" x14ac:dyDescent="0.2">
      <c r="A1431" s="192">
        <f t="shared" ref="A1431:A1494" si="201">1+A1430</f>
        <v>1414</v>
      </c>
      <c r="B1431" s="225">
        <f t="shared" si="194"/>
        <v>163.99649294093456</v>
      </c>
      <c r="C1431" s="193">
        <v>500</v>
      </c>
      <c r="D1431" s="212">
        <v>40620</v>
      </c>
      <c r="E1431" s="104">
        <v>27110</v>
      </c>
      <c r="F1431" s="96">
        <f t="shared" si="195"/>
        <v>2972.2586822363191</v>
      </c>
      <c r="G1431" s="104">
        <f t="shared" si="196"/>
        <v>650.64</v>
      </c>
      <c r="H1431" s="194">
        <f t="shared" si="197"/>
        <v>1224.5397545958758</v>
      </c>
      <c r="I1431" s="104">
        <f t="shared" si="198"/>
        <v>72.45797364472638</v>
      </c>
      <c r="J1431" s="96">
        <v>27</v>
      </c>
      <c r="K1431" s="98">
        <f t="shared" si="193"/>
        <v>4946.896410476922</v>
      </c>
      <c r="L1431" s="213">
        <f t="shared" si="199"/>
        <v>8.6220999999999997</v>
      </c>
      <c r="M1431" s="214">
        <f t="shared" si="200"/>
        <v>2.8279999999999998</v>
      </c>
    </row>
    <row r="1432" spans="1:13" ht="15" customHeight="1" x14ac:dyDescent="0.2">
      <c r="A1432" s="192">
        <f t="shared" si="201"/>
        <v>1415</v>
      </c>
      <c r="B1432" s="225">
        <f t="shared" si="194"/>
        <v>164.03820379456295</v>
      </c>
      <c r="C1432" s="193">
        <v>500</v>
      </c>
      <c r="D1432" s="212">
        <v>40620</v>
      </c>
      <c r="E1432" s="104">
        <v>27110</v>
      </c>
      <c r="F1432" s="96">
        <f t="shared" si="195"/>
        <v>2971.5029104467444</v>
      </c>
      <c r="G1432" s="104">
        <f t="shared" si="196"/>
        <v>650.64</v>
      </c>
      <c r="H1432" s="194">
        <f t="shared" si="197"/>
        <v>1224.2843037309995</v>
      </c>
      <c r="I1432" s="104">
        <f t="shared" si="198"/>
        <v>72.442858208934894</v>
      </c>
      <c r="J1432" s="96">
        <v>27</v>
      </c>
      <c r="K1432" s="98">
        <f t="shared" si="193"/>
        <v>4945.8700723866787</v>
      </c>
      <c r="L1432" s="213">
        <f t="shared" si="199"/>
        <v>8.6259999999999994</v>
      </c>
      <c r="M1432" s="214">
        <f t="shared" si="200"/>
        <v>2.83</v>
      </c>
    </row>
    <row r="1433" spans="1:13" ht="15" customHeight="1" x14ac:dyDescent="0.2">
      <c r="A1433" s="192">
        <f t="shared" si="201"/>
        <v>1416</v>
      </c>
      <c r="B1433" s="225">
        <f t="shared" si="194"/>
        <v>164.07988518096624</v>
      </c>
      <c r="C1433" s="193">
        <v>500</v>
      </c>
      <c r="D1433" s="212">
        <v>40620</v>
      </c>
      <c r="E1433" s="104">
        <v>27110</v>
      </c>
      <c r="F1433" s="96">
        <f t="shared" si="195"/>
        <v>2970.7480564262637</v>
      </c>
      <c r="G1433" s="104">
        <f t="shared" si="196"/>
        <v>650.64</v>
      </c>
      <c r="H1433" s="194">
        <f t="shared" si="197"/>
        <v>1224.0291630720769</v>
      </c>
      <c r="I1433" s="104">
        <f t="shared" si="198"/>
        <v>72.427761128525276</v>
      </c>
      <c r="J1433" s="96">
        <v>27</v>
      </c>
      <c r="K1433" s="98">
        <f t="shared" si="193"/>
        <v>4944.8449806268654</v>
      </c>
      <c r="L1433" s="213">
        <f t="shared" si="199"/>
        <v>8.6298999999999992</v>
      </c>
      <c r="M1433" s="214">
        <f t="shared" si="200"/>
        <v>2.8319999999999999</v>
      </c>
    </row>
    <row r="1434" spans="1:13" ht="15" customHeight="1" x14ac:dyDescent="0.2">
      <c r="A1434" s="192">
        <f t="shared" si="201"/>
        <v>1417</v>
      </c>
      <c r="B1434" s="225">
        <f t="shared" si="194"/>
        <v>164.12153714175014</v>
      </c>
      <c r="C1434" s="193">
        <v>500</v>
      </c>
      <c r="D1434" s="212">
        <v>40620</v>
      </c>
      <c r="E1434" s="104">
        <v>27110</v>
      </c>
      <c r="F1434" s="96">
        <f t="shared" si="195"/>
        <v>2969.9941183161291</v>
      </c>
      <c r="G1434" s="104">
        <f t="shared" si="196"/>
        <v>650.64</v>
      </c>
      <c r="H1434" s="194">
        <f t="shared" si="197"/>
        <v>1223.7743319908514</v>
      </c>
      <c r="I1434" s="104">
        <f t="shared" si="198"/>
        <v>72.412682366322585</v>
      </c>
      <c r="J1434" s="96">
        <v>27</v>
      </c>
      <c r="K1434" s="98">
        <f t="shared" si="193"/>
        <v>4943.8211326733035</v>
      </c>
      <c r="L1434" s="213">
        <f t="shared" si="199"/>
        <v>8.6338000000000008</v>
      </c>
      <c r="M1434" s="214">
        <f t="shared" si="200"/>
        <v>2.8340000000000001</v>
      </c>
    </row>
    <row r="1435" spans="1:13" ht="15" customHeight="1" x14ac:dyDescent="0.2">
      <c r="A1435" s="192">
        <f t="shared" si="201"/>
        <v>1418</v>
      </c>
      <c r="B1435" s="225">
        <f t="shared" si="194"/>
        <v>164.16315971843233</v>
      </c>
      <c r="C1435" s="193">
        <v>500</v>
      </c>
      <c r="D1435" s="212">
        <v>40620</v>
      </c>
      <c r="E1435" s="104">
        <v>27110</v>
      </c>
      <c r="F1435" s="96">
        <f t="shared" si="195"/>
        <v>2969.2410942628194</v>
      </c>
      <c r="G1435" s="104">
        <f t="shared" si="196"/>
        <v>650.64</v>
      </c>
      <c r="H1435" s="194">
        <f t="shared" si="197"/>
        <v>1223.5198098608328</v>
      </c>
      <c r="I1435" s="104">
        <f t="shared" si="198"/>
        <v>72.397621885256385</v>
      </c>
      <c r="J1435" s="96">
        <v>27</v>
      </c>
      <c r="K1435" s="98">
        <f t="shared" si="193"/>
        <v>4942.798526008909</v>
      </c>
      <c r="L1435" s="213">
        <f t="shared" si="199"/>
        <v>8.6377000000000006</v>
      </c>
      <c r="M1435" s="214">
        <f t="shared" si="200"/>
        <v>2.8359999999999999</v>
      </c>
    </row>
    <row r="1436" spans="1:13" ht="15" customHeight="1" x14ac:dyDescent="0.2">
      <c r="A1436" s="192">
        <f t="shared" si="201"/>
        <v>1419</v>
      </c>
      <c r="B1436" s="225">
        <f t="shared" si="194"/>
        <v>164.2047529524425</v>
      </c>
      <c r="C1436" s="193">
        <v>500</v>
      </c>
      <c r="D1436" s="212">
        <v>40620</v>
      </c>
      <c r="E1436" s="104">
        <v>27110</v>
      </c>
      <c r="F1436" s="96">
        <f t="shared" si="195"/>
        <v>2968.4889824180295</v>
      </c>
      <c r="G1436" s="104">
        <f t="shared" si="196"/>
        <v>650.64</v>
      </c>
      <c r="H1436" s="194">
        <f t="shared" si="197"/>
        <v>1223.2655960572938</v>
      </c>
      <c r="I1436" s="104">
        <f t="shared" si="198"/>
        <v>72.38257964836059</v>
      </c>
      <c r="J1436" s="96">
        <v>27</v>
      </c>
      <c r="K1436" s="98">
        <f t="shared" si="193"/>
        <v>4941.7771581236839</v>
      </c>
      <c r="L1436" s="213">
        <f t="shared" si="199"/>
        <v>8.6416000000000004</v>
      </c>
      <c r="M1436" s="214">
        <f t="shared" si="200"/>
        <v>2.8380000000000001</v>
      </c>
    </row>
    <row r="1437" spans="1:13" ht="15" customHeight="1" x14ac:dyDescent="0.2">
      <c r="A1437" s="195">
        <f t="shared" si="201"/>
        <v>1420</v>
      </c>
      <c r="B1437" s="225">
        <f t="shared" si="194"/>
        <v>164.24631688512312</v>
      </c>
      <c r="C1437" s="193">
        <v>500</v>
      </c>
      <c r="D1437" s="212">
        <v>40620</v>
      </c>
      <c r="E1437" s="104">
        <v>27110</v>
      </c>
      <c r="F1437" s="96">
        <f t="shared" si="195"/>
        <v>2967.7377809386403</v>
      </c>
      <c r="G1437" s="104">
        <f t="shared" si="196"/>
        <v>650.64</v>
      </c>
      <c r="H1437" s="194">
        <f t="shared" si="197"/>
        <v>1223.0116899572602</v>
      </c>
      <c r="I1437" s="104">
        <f t="shared" si="198"/>
        <v>72.367555618772812</v>
      </c>
      <c r="J1437" s="96">
        <v>27</v>
      </c>
      <c r="K1437" s="98">
        <f t="shared" si="193"/>
        <v>4940.7570265146733</v>
      </c>
      <c r="L1437" s="213">
        <f t="shared" si="199"/>
        <v>8.6456</v>
      </c>
      <c r="M1437" s="214">
        <f t="shared" si="200"/>
        <v>2.84</v>
      </c>
    </row>
    <row r="1438" spans="1:13" ht="15" customHeight="1" x14ac:dyDescent="0.2">
      <c r="A1438" s="192">
        <f t="shared" si="201"/>
        <v>1421</v>
      </c>
      <c r="B1438" s="225">
        <f t="shared" si="194"/>
        <v>164.28785155772891</v>
      </c>
      <c r="C1438" s="193">
        <v>500</v>
      </c>
      <c r="D1438" s="212">
        <v>40620</v>
      </c>
      <c r="E1438" s="104">
        <v>27110</v>
      </c>
      <c r="F1438" s="96">
        <f t="shared" si="195"/>
        <v>2966.9874879867125</v>
      </c>
      <c r="G1438" s="104">
        <f t="shared" si="196"/>
        <v>650.64</v>
      </c>
      <c r="H1438" s="194">
        <f t="shared" si="197"/>
        <v>1222.7580909395087</v>
      </c>
      <c r="I1438" s="104">
        <f t="shared" si="198"/>
        <v>72.352549759734245</v>
      </c>
      <c r="J1438" s="96">
        <v>27</v>
      </c>
      <c r="K1438" s="98">
        <f t="shared" si="193"/>
        <v>4939.7381286859554</v>
      </c>
      <c r="L1438" s="213">
        <f t="shared" si="199"/>
        <v>8.6494999999999997</v>
      </c>
      <c r="M1438" s="214">
        <f t="shared" si="200"/>
        <v>2.8420000000000001</v>
      </c>
    </row>
    <row r="1439" spans="1:13" ht="15" customHeight="1" x14ac:dyDescent="0.2">
      <c r="A1439" s="192">
        <f t="shared" si="201"/>
        <v>1422</v>
      </c>
      <c r="B1439" s="225">
        <f t="shared" si="194"/>
        <v>164.32935701142799</v>
      </c>
      <c r="C1439" s="193">
        <v>500</v>
      </c>
      <c r="D1439" s="212">
        <v>40620</v>
      </c>
      <c r="E1439" s="104">
        <v>27110</v>
      </c>
      <c r="F1439" s="96">
        <f t="shared" si="195"/>
        <v>2966.2381017294547</v>
      </c>
      <c r="G1439" s="104">
        <f t="shared" si="196"/>
        <v>650.64</v>
      </c>
      <c r="H1439" s="194">
        <f t="shared" si="197"/>
        <v>1222.5047983845554</v>
      </c>
      <c r="I1439" s="104">
        <f t="shared" si="198"/>
        <v>72.337562034589098</v>
      </c>
      <c r="J1439" s="96">
        <v>27</v>
      </c>
      <c r="K1439" s="98">
        <f t="shared" si="193"/>
        <v>4938.7204621485989</v>
      </c>
      <c r="L1439" s="213">
        <f t="shared" si="199"/>
        <v>8.6533999999999995</v>
      </c>
      <c r="M1439" s="214">
        <f t="shared" si="200"/>
        <v>2.8439999999999999</v>
      </c>
    </row>
    <row r="1440" spans="1:13" ht="15" customHeight="1" x14ac:dyDescent="0.2">
      <c r="A1440" s="192">
        <f t="shared" si="201"/>
        <v>1423</v>
      </c>
      <c r="B1440" s="225">
        <f t="shared" si="194"/>
        <v>164.37083328730131</v>
      </c>
      <c r="C1440" s="193">
        <v>500</v>
      </c>
      <c r="D1440" s="212">
        <v>40620</v>
      </c>
      <c r="E1440" s="104">
        <v>27110</v>
      </c>
      <c r="F1440" s="96">
        <f t="shared" si="195"/>
        <v>2965.4896203392173</v>
      </c>
      <c r="G1440" s="104">
        <f t="shared" si="196"/>
        <v>650.64</v>
      </c>
      <c r="H1440" s="194">
        <f t="shared" si="197"/>
        <v>1222.2518116746553</v>
      </c>
      <c r="I1440" s="104">
        <f t="shared" si="198"/>
        <v>72.322592406784338</v>
      </c>
      <c r="J1440" s="96">
        <v>27</v>
      </c>
      <c r="K1440" s="98">
        <f t="shared" si="193"/>
        <v>4937.7040244206573</v>
      </c>
      <c r="L1440" s="213">
        <f t="shared" si="199"/>
        <v>8.6572999999999993</v>
      </c>
      <c r="M1440" s="214">
        <f t="shared" si="200"/>
        <v>2.8460000000000001</v>
      </c>
    </row>
    <row r="1441" spans="1:13" ht="15" customHeight="1" x14ac:dyDescent="0.2">
      <c r="A1441" s="192">
        <f t="shared" si="201"/>
        <v>1424</v>
      </c>
      <c r="B1441" s="225">
        <f t="shared" si="194"/>
        <v>164.41228042634333</v>
      </c>
      <c r="C1441" s="193">
        <v>500</v>
      </c>
      <c r="D1441" s="212">
        <v>40620</v>
      </c>
      <c r="E1441" s="104">
        <v>27110</v>
      </c>
      <c r="F1441" s="96">
        <f t="shared" si="195"/>
        <v>2964.7420419934692</v>
      </c>
      <c r="G1441" s="104">
        <f t="shared" si="196"/>
        <v>650.64</v>
      </c>
      <c r="H1441" s="194">
        <f t="shared" si="197"/>
        <v>1221.9991301937923</v>
      </c>
      <c r="I1441" s="104">
        <f t="shared" si="198"/>
        <v>72.307640839869379</v>
      </c>
      <c r="J1441" s="96">
        <v>27</v>
      </c>
      <c r="K1441" s="98">
        <f t="shared" si="193"/>
        <v>4936.6888130271309</v>
      </c>
      <c r="L1441" s="213">
        <f t="shared" si="199"/>
        <v>8.6611999999999991</v>
      </c>
      <c r="M1441" s="214">
        <f t="shared" si="200"/>
        <v>2.8479999999999999</v>
      </c>
    </row>
    <row r="1442" spans="1:13" ht="15" customHeight="1" x14ac:dyDescent="0.2">
      <c r="A1442" s="192">
        <f t="shared" si="201"/>
        <v>1425</v>
      </c>
      <c r="B1442" s="225">
        <f t="shared" si="194"/>
        <v>164.45369846946232</v>
      </c>
      <c r="C1442" s="193">
        <v>500</v>
      </c>
      <c r="D1442" s="212">
        <v>40620</v>
      </c>
      <c r="E1442" s="104">
        <v>27110</v>
      </c>
      <c r="F1442" s="96">
        <f t="shared" si="195"/>
        <v>2963.9953648747737</v>
      </c>
      <c r="G1442" s="104">
        <f t="shared" si="196"/>
        <v>650.64</v>
      </c>
      <c r="H1442" s="194">
        <f t="shared" si="197"/>
        <v>1221.7467533276733</v>
      </c>
      <c r="I1442" s="104">
        <f t="shared" si="198"/>
        <v>72.292707297495468</v>
      </c>
      <c r="J1442" s="96">
        <v>27</v>
      </c>
      <c r="K1442" s="98">
        <f t="shared" si="193"/>
        <v>4935.674825499942</v>
      </c>
      <c r="L1442" s="213">
        <f t="shared" si="199"/>
        <v>8.6651000000000007</v>
      </c>
      <c r="M1442" s="214">
        <f t="shared" si="200"/>
        <v>2.85</v>
      </c>
    </row>
    <row r="1443" spans="1:13" ht="15" customHeight="1" x14ac:dyDescent="0.2">
      <c r="A1443" s="192">
        <f t="shared" si="201"/>
        <v>1426</v>
      </c>
      <c r="B1443" s="225">
        <f t="shared" si="194"/>
        <v>164.49508745748022</v>
      </c>
      <c r="C1443" s="193">
        <v>500</v>
      </c>
      <c r="D1443" s="212">
        <v>40620</v>
      </c>
      <c r="E1443" s="104">
        <v>27110</v>
      </c>
      <c r="F1443" s="96">
        <f t="shared" si="195"/>
        <v>2963.2495871707824</v>
      </c>
      <c r="G1443" s="104">
        <f t="shared" si="196"/>
        <v>650.64</v>
      </c>
      <c r="H1443" s="194">
        <f t="shared" si="197"/>
        <v>1221.4946804637243</v>
      </c>
      <c r="I1443" s="104">
        <f t="shared" si="198"/>
        <v>72.277791743415648</v>
      </c>
      <c r="J1443" s="96">
        <v>27</v>
      </c>
      <c r="K1443" s="98">
        <f t="shared" si="193"/>
        <v>4934.6620593779226</v>
      </c>
      <c r="L1443" s="213">
        <f t="shared" si="199"/>
        <v>8.6690000000000005</v>
      </c>
      <c r="M1443" s="214">
        <f t="shared" si="200"/>
        <v>2.8519999999999999</v>
      </c>
    </row>
    <row r="1444" spans="1:13" ht="15" customHeight="1" x14ac:dyDescent="0.2">
      <c r="A1444" s="192">
        <f t="shared" si="201"/>
        <v>1427</v>
      </c>
      <c r="B1444" s="225">
        <f t="shared" si="194"/>
        <v>164.53644743113335</v>
      </c>
      <c r="C1444" s="193">
        <v>500</v>
      </c>
      <c r="D1444" s="212">
        <v>40620</v>
      </c>
      <c r="E1444" s="104">
        <v>27110</v>
      </c>
      <c r="F1444" s="96">
        <f t="shared" si="195"/>
        <v>2962.5047070742048</v>
      </c>
      <c r="G1444" s="104">
        <f t="shared" si="196"/>
        <v>650.64</v>
      </c>
      <c r="H1444" s="194">
        <f t="shared" si="197"/>
        <v>1221.2429109910811</v>
      </c>
      <c r="I1444" s="104">
        <f t="shared" si="198"/>
        <v>72.262894141484097</v>
      </c>
      <c r="J1444" s="96">
        <v>27</v>
      </c>
      <c r="K1444" s="98">
        <f t="shared" si="193"/>
        <v>4933.6505122067701</v>
      </c>
      <c r="L1444" s="213">
        <f t="shared" si="199"/>
        <v>8.6729000000000003</v>
      </c>
      <c r="M1444" s="214">
        <f t="shared" si="200"/>
        <v>2.8540000000000001</v>
      </c>
    </row>
    <row r="1445" spans="1:13" ht="15" customHeight="1" x14ac:dyDescent="0.2">
      <c r="A1445" s="192">
        <f t="shared" si="201"/>
        <v>1428</v>
      </c>
      <c r="B1445" s="225">
        <f t="shared" si="194"/>
        <v>164.57777843107226</v>
      </c>
      <c r="C1445" s="193">
        <v>500</v>
      </c>
      <c r="D1445" s="212">
        <v>40620</v>
      </c>
      <c r="E1445" s="104">
        <v>27110</v>
      </c>
      <c r="F1445" s="96">
        <f t="shared" si="195"/>
        <v>2961.7607227827993</v>
      </c>
      <c r="G1445" s="104">
        <f t="shared" si="196"/>
        <v>650.64</v>
      </c>
      <c r="H1445" s="194">
        <f t="shared" si="197"/>
        <v>1220.991444300586</v>
      </c>
      <c r="I1445" s="104">
        <f t="shared" si="198"/>
        <v>72.248014455655991</v>
      </c>
      <c r="J1445" s="96">
        <v>27</v>
      </c>
      <c r="K1445" s="98">
        <f t="shared" ref="K1445:K1508" si="202">SUM(F1445:J1445)</f>
        <v>4932.6401815390409</v>
      </c>
      <c r="L1445" s="213">
        <f t="shared" si="199"/>
        <v>8.6767000000000003</v>
      </c>
      <c r="M1445" s="214">
        <f t="shared" si="200"/>
        <v>2.8559999999999999</v>
      </c>
    </row>
    <row r="1446" spans="1:13" ht="15" customHeight="1" x14ac:dyDescent="0.2">
      <c r="A1446" s="192">
        <f t="shared" si="201"/>
        <v>1429</v>
      </c>
      <c r="B1446" s="225">
        <f t="shared" si="194"/>
        <v>164.61908049786217</v>
      </c>
      <c r="C1446" s="193">
        <v>500</v>
      </c>
      <c r="D1446" s="212">
        <v>40620</v>
      </c>
      <c r="E1446" s="104">
        <v>27110</v>
      </c>
      <c r="F1446" s="96">
        <f t="shared" si="195"/>
        <v>2961.0176324993517</v>
      </c>
      <c r="G1446" s="104">
        <f t="shared" si="196"/>
        <v>650.64</v>
      </c>
      <c r="H1446" s="194">
        <f t="shared" si="197"/>
        <v>1220.7402797847808</v>
      </c>
      <c r="I1446" s="104">
        <f t="shared" si="198"/>
        <v>72.233152649987034</v>
      </c>
      <c r="J1446" s="96">
        <v>27</v>
      </c>
      <c r="K1446" s="98">
        <f t="shared" si="202"/>
        <v>4931.6310649341194</v>
      </c>
      <c r="L1446" s="213">
        <f t="shared" si="199"/>
        <v>8.6806000000000001</v>
      </c>
      <c r="M1446" s="214">
        <f t="shared" si="200"/>
        <v>2.8580000000000001</v>
      </c>
    </row>
    <row r="1447" spans="1:13" ht="15" customHeight="1" x14ac:dyDescent="0.2">
      <c r="A1447" s="195">
        <f t="shared" si="201"/>
        <v>1430</v>
      </c>
      <c r="B1447" s="225">
        <f t="shared" si="194"/>
        <v>164.66035367198322</v>
      </c>
      <c r="C1447" s="193">
        <v>500</v>
      </c>
      <c r="D1447" s="212">
        <v>40620</v>
      </c>
      <c r="E1447" s="104">
        <v>27110</v>
      </c>
      <c r="F1447" s="96">
        <f t="shared" si="195"/>
        <v>2960.2754344316545</v>
      </c>
      <c r="G1447" s="104">
        <f t="shared" si="196"/>
        <v>650.64</v>
      </c>
      <c r="H1447" s="194">
        <f t="shared" si="197"/>
        <v>1220.4894168378992</v>
      </c>
      <c r="I1447" s="104">
        <f t="shared" si="198"/>
        <v>72.218308688633087</v>
      </c>
      <c r="J1447" s="96">
        <v>27</v>
      </c>
      <c r="K1447" s="98">
        <f t="shared" si="202"/>
        <v>4930.623159958187</v>
      </c>
      <c r="L1447" s="213">
        <f t="shared" si="199"/>
        <v>8.6844999999999999</v>
      </c>
      <c r="M1447" s="214">
        <f t="shared" si="200"/>
        <v>2.86</v>
      </c>
    </row>
    <row r="1448" spans="1:13" ht="15" customHeight="1" x14ac:dyDescent="0.2">
      <c r="A1448" s="192">
        <f t="shared" si="201"/>
        <v>1431</v>
      </c>
      <c r="B1448" s="225">
        <f t="shared" si="194"/>
        <v>164.7015979938306</v>
      </c>
      <c r="C1448" s="193">
        <v>500</v>
      </c>
      <c r="D1448" s="212">
        <v>40620</v>
      </c>
      <c r="E1448" s="104">
        <v>27110</v>
      </c>
      <c r="F1448" s="96">
        <f t="shared" si="195"/>
        <v>2959.534126792495</v>
      </c>
      <c r="G1448" s="104">
        <f t="shared" si="196"/>
        <v>650.64</v>
      </c>
      <c r="H1448" s="194">
        <f t="shared" si="197"/>
        <v>1220.2388548558631</v>
      </c>
      <c r="I1448" s="104">
        <f t="shared" si="198"/>
        <v>72.203482535849901</v>
      </c>
      <c r="J1448" s="96">
        <v>27</v>
      </c>
      <c r="K1448" s="98">
        <f t="shared" si="202"/>
        <v>4929.6164641842079</v>
      </c>
      <c r="L1448" s="213">
        <f t="shared" si="199"/>
        <v>8.6883999999999997</v>
      </c>
      <c r="M1448" s="214">
        <f t="shared" si="200"/>
        <v>2.8620000000000001</v>
      </c>
    </row>
    <row r="1449" spans="1:13" ht="15" customHeight="1" x14ac:dyDescent="0.2">
      <c r="A1449" s="192">
        <f t="shared" si="201"/>
        <v>1432</v>
      </c>
      <c r="B1449" s="225">
        <f t="shared" si="194"/>
        <v>164.7428135037149</v>
      </c>
      <c r="C1449" s="193">
        <v>500</v>
      </c>
      <c r="D1449" s="212">
        <v>40620</v>
      </c>
      <c r="E1449" s="104">
        <v>27110</v>
      </c>
      <c r="F1449" s="96">
        <f t="shared" si="195"/>
        <v>2958.793707799633</v>
      </c>
      <c r="G1449" s="104">
        <f t="shared" si="196"/>
        <v>650.64</v>
      </c>
      <c r="H1449" s="194">
        <f t="shared" si="197"/>
        <v>1219.9885932362758</v>
      </c>
      <c r="I1449" s="104">
        <f t="shared" si="198"/>
        <v>72.188674155992658</v>
      </c>
      <c r="J1449" s="96">
        <v>27</v>
      </c>
      <c r="K1449" s="98">
        <f t="shared" si="202"/>
        <v>4928.6109751919021</v>
      </c>
      <c r="L1449" s="213">
        <f t="shared" si="199"/>
        <v>8.6922999999999995</v>
      </c>
      <c r="M1449" s="214">
        <f t="shared" si="200"/>
        <v>2.8639999999999999</v>
      </c>
    </row>
    <row r="1450" spans="1:13" ht="15" customHeight="1" x14ac:dyDescent="0.2">
      <c r="A1450" s="192">
        <f t="shared" si="201"/>
        <v>1433</v>
      </c>
      <c r="B1450" s="225">
        <f t="shared" si="194"/>
        <v>164.78400024186215</v>
      </c>
      <c r="C1450" s="193">
        <v>500</v>
      </c>
      <c r="D1450" s="212">
        <v>40620</v>
      </c>
      <c r="E1450" s="104">
        <v>27110</v>
      </c>
      <c r="F1450" s="96">
        <f t="shared" si="195"/>
        <v>2958.0541756757857</v>
      </c>
      <c r="G1450" s="104">
        <f t="shared" si="196"/>
        <v>650.64</v>
      </c>
      <c r="H1450" s="194">
        <f t="shared" si="197"/>
        <v>1219.7386313784154</v>
      </c>
      <c r="I1450" s="104">
        <f t="shared" si="198"/>
        <v>72.173883513515719</v>
      </c>
      <c r="J1450" s="96">
        <v>27</v>
      </c>
      <c r="K1450" s="98">
        <f t="shared" si="202"/>
        <v>4927.6066905677171</v>
      </c>
      <c r="L1450" s="213">
        <f t="shared" si="199"/>
        <v>8.6961999999999993</v>
      </c>
      <c r="M1450" s="214">
        <f t="shared" si="200"/>
        <v>2.8660000000000001</v>
      </c>
    </row>
    <row r="1451" spans="1:13" ht="15" customHeight="1" x14ac:dyDescent="0.2">
      <c r="A1451" s="192">
        <f t="shared" si="201"/>
        <v>1434</v>
      </c>
      <c r="B1451" s="225">
        <f t="shared" si="194"/>
        <v>164.82515824841437</v>
      </c>
      <c r="C1451" s="193">
        <v>500</v>
      </c>
      <c r="D1451" s="212">
        <v>40620</v>
      </c>
      <c r="E1451" s="104">
        <v>27110</v>
      </c>
      <c r="F1451" s="96">
        <f t="shared" si="195"/>
        <v>2957.3155286486076</v>
      </c>
      <c r="G1451" s="104">
        <f t="shared" si="196"/>
        <v>650.64</v>
      </c>
      <c r="H1451" s="194">
        <f t="shared" si="197"/>
        <v>1219.4889686832291</v>
      </c>
      <c r="I1451" s="104">
        <f t="shared" si="198"/>
        <v>72.159110572972153</v>
      </c>
      <c r="J1451" s="96">
        <v>27</v>
      </c>
      <c r="K1451" s="98">
        <f t="shared" si="202"/>
        <v>4926.603607904809</v>
      </c>
      <c r="L1451" s="213">
        <f t="shared" si="199"/>
        <v>8.7001000000000008</v>
      </c>
      <c r="M1451" s="214">
        <f t="shared" si="200"/>
        <v>2.8679999999999999</v>
      </c>
    </row>
    <row r="1452" spans="1:13" ht="15" customHeight="1" x14ac:dyDescent="0.2">
      <c r="A1452" s="192">
        <f t="shared" si="201"/>
        <v>1435</v>
      </c>
      <c r="B1452" s="225">
        <f t="shared" si="194"/>
        <v>164.86628756342958</v>
      </c>
      <c r="C1452" s="193">
        <v>500</v>
      </c>
      <c r="D1452" s="212">
        <v>40620</v>
      </c>
      <c r="E1452" s="104">
        <v>27110</v>
      </c>
      <c r="F1452" s="96">
        <f t="shared" si="195"/>
        <v>2956.5777649506754</v>
      </c>
      <c r="G1452" s="104">
        <f t="shared" si="196"/>
        <v>650.64</v>
      </c>
      <c r="H1452" s="194">
        <f t="shared" si="197"/>
        <v>1219.239604553328</v>
      </c>
      <c r="I1452" s="104">
        <f t="shared" si="198"/>
        <v>72.144355299013512</v>
      </c>
      <c r="J1452" s="96">
        <v>27</v>
      </c>
      <c r="K1452" s="98">
        <f t="shared" si="202"/>
        <v>4925.6017248030166</v>
      </c>
      <c r="L1452" s="213">
        <f t="shared" si="199"/>
        <v>8.7040000000000006</v>
      </c>
      <c r="M1452" s="214">
        <f t="shared" si="200"/>
        <v>2.87</v>
      </c>
    </row>
    <row r="1453" spans="1:13" ht="15" customHeight="1" x14ac:dyDescent="0.2">
      <c r="A1453" s="192">
        <f t="shared" si="201"/>
        <v>1436</v>
      </c>
      <c r="B1453" s="225">
        <f t="shared" si="194"/>
        <v>164.90738822688201</v>
      </c>
      <c r="C1453" s="193">
        <v>500</v>
      </c>
      <c r="D1453" s="212">
        <v>40620</v>
      </c>
      <c r="E1453" s="104">
        <v>27110</v>
      </c>
      <c r="F1453" s="96">
        <f t="shared" si="195"/>
        <v>2955.8408828194697</v>
      </c>
      <c r="G1453" s="104">
        <f t="shared" si="196"/>
        <v>650.64</v>
      </c>
      <c r="H1453" s="194">
        <f t="shared" si="197"/>
        <v>1218.9905383929806</v>
      </c>
      <c r="I1453" s="104">
        <f t="shared" si="198"/>
        <v>72.129617656389399</v>
      </c>
      <c r="J1453" s="96">
        <v>27</v>
      </c>
      <c r="K1453" s="98">
        <f t="shared" si="202"/>
        <v>4924.6010388688392</v>
      </c>
      <c r="L1453" s="213">
        <f t="shared" si="199"/>
        <v>8.7079000000000004</v>
      </c>
      <c r="M1453" s="214">
        <f t="shared" si="200"/>
        <v>2.8719999999999999</v>
      </c>
    </row>
    <row r="1454" spans="1:13" ht="15" customHeight="1" x14ac:dyDescent="0.2">
      <c r="A1454" s="192">
        <f t="shared" si="201"/>
        <v>1437</v>
      </c>
      <c r="B1454" s="225">
        <f t="shared" si="194"/>
        <v>164.94846027866248</v>
      </c>
      <c r="C1454" s="193">
        <v>500</v>
      </c>
      <c r="D1454" s="212">
        <v>40620</v>
      </c>
      <c r="E1454" s="104">
        <v>27110</v>
      </c>
      <c r="F1454" s="96">
        <f t="shared" si="195"/>
        <v>2955.1048804973575</v>
      </c>
      <c r="G1454" s="104">
        <f t="shared" si="196"/>
        <v>650.64</v>
      </c>
      <c r="H1454" s="194">
        <f t="shared" si="197"/>
        <v>1218.7417696081068</v>
      </c>
      <c r="I1454" s="104">
        <f t="shared" si="198"/>
        <v>72.11489760994715</v>
      </c>
      <c r="J1454" s="96">
        <v>27</v>
      </c>
      <c r="K1454" s="98">
        <f t="shared" si="202"/>
        <v>4923.6015477154115</v>
      </c>
      <c r="L1454" s="213">
        <f t="shared" si="199"/>
        <v>8.7118000000000002</v>
      </c>
      <c r="M1454" s="214">
        <f t="shared" si="200"/>
        <v>2.8740000000000001</v>
      </c>
    </row>
    <row r="1455" spans="1:13" ht="15" customHeight="1" x14ac:dyDescent="0.2">
      <c r="A1455" s="192">
        <f t="shared" si="201"/>
        <v>1438</v>
      </c>
      <c r="B1455" s="225">
        <f t="shared" si="194"/>
        <v>164.98950375857856</v>
      </c>
      <c r="C1455" s="193">
        <v>500</v>
      </c>
      <c r="D1455" s="212">
        <v>40620</v>
      </c>
      <c r="E1455" s="104">
        <v>27110</v>
      </c>
      <c r="F1455" s="96">
        <f t="shared" si="195"/>
        <v>2954.3697562315733</v>
      </c>
      <c r="G1455" s="104">
        <f t="shared" si="196"/>
        <v>650.64</v>
      </c>
      <c r="H1455" s="194">
        <f t="shared" si="197"/>
        <v>1218.4932976062717</v>
      </c>
      <c r="I1455" s="104">
        <f t="shared" si="198"/>
        <v>72.100195124631469</v>
      </c>
      <c r="J1455" s="96">
        <v>27</v>
      </c>
      <c r="K1455" s="98">
        <f t="shared" si="202"/>
        <v>4922.6032489624768</v>
      </c>
      <c r="L1455" s="213">
        <f t="shared" si="199"/>
        <v>8.7157</v>
      </c>
      <c r="M1455" s="214">
        <f t="shared" si="200"/>
        <v>2.8759999999999999</v>
      </c>
    </row>
    <row r="1456" spans="1:13" ht="15" customHeight="1" x14ac:dyDescent="0.2">
      <c r="A1456" s="192">
        <f t="shared" si="201"/>
        <v>1439</v>
      </c>
      <c r="B1456" s="225">
        <f t="shared" si="194"/>
        <v>165.03051870635471</v>
      </c>
      <c r="C1456" s="193">
        <v>500</v>
      </c>
      <c r="D1456" s="212">
        <v>40620</v>
      </c>
      <c r="E1456" s="104">
        <v>27110</v>
      </c>
      <c r="F1456" s="96">
        <f t="shared" si="195"/>
        <v>2953.6355082742066</v>
      </c>
      <c r="G1456" s="104">
        <f t="shared" si="196"/>
        <v>650.64</v>
      </c>
      <c r="H1456" s="194">
        <f t="shared" si="197"/>
        <v>1218.2451217966816</v>
      </c>
      <c r="I1456" s="104">
        <f t="shared" si="198"/>
        <v>72.085510165484138</v>
      </c>
      <c r="J1456" s="96">
        <v>27</v>
      </c>
      <c r="K1456" s="98">
        <f t="shared" si="202"/>
        <v>4921.6061402363721</v>
      </c>
      <c r="L1456" s="213">
        <f t="shared" si="199"/>
        <v>8.7195999999999998</v>
      </c>
      <c r="M1456" s="214">
        <f t="shared" si="200"/>
        <v>2.8780000000000001</v>
      </c>
    </row>
    <row r="1457" spans="1:13" ht="15" customHeight="1" x14ac:dyDescent="0.2">
      <c r="A1457" s="195">
        <f t="shared" si="201"/>
        <v>1440</v>
      </c>
      <c r="B1457" s="225">
        <f t="shared" si="194"/>
        <v>165.07150516163273</v>
      </c>
      <c r="C1457" s="193">
        <v>500</v>
      </c>
      <c r="D1457" s="212">
        <v>40620</v>
      </c>
      <c r="E1457" s="104">
        <v>27110</v>
      </c>
      <c r="F1457" s="96">
        <f t="shared" si="195"/>
        <v>2952.9021348821798</v>
      </c>
      <c r="G1457" s="104">
        <f t="shared" si="196"/>
        <v>650.64</v>
      </c>
      <c r="H1457" s="194">
        <f t="shared" si="197"/>
        <v>1217.9972415901766</v>
      </c>
      <c r="I1457" s="104">
        <f t="shared" si="198"/>
        <v>72.070842697643599</v>
      </c>
      <c r="J1457" s="96">
        <v>27</v>
      </c>
      <c r="K1457" s="98">
        <f t="shared" si="202"/>
        <v>4920.6102191699993</v>
      </c>
      <c r="L1457" s="213">
        <f t="shared" si="199"/>
        <v>8.7234999999999996</v>
      </c>
      <c r="M1457" s="214">
        <f t="shared" si="200"/>
        <v>2.88</v>
      </c>
    </row>
    <row r="1458" spans="1:13" ht="15" customHeight="1" x14ac:dyDescent="0.2">
      <c r="A1458" s="192">
        <f t="shared" si="201"/>
        <v>1441</v>
      </c>
      <c r="B1458" s="225">
        <f t="shared" si="194"/>
        <v>165.11246316397177</v>
      </c>
      <c r="C1458" s="193">
        <v>500</v>
      </c>
      <c r="D1458" s="212">
        <v>40620</v>
      </c>
      <c r="E1458" s="104">
        <v>27110</v>
      </c>
      <c r="F1458" s="96">
        <f t="shared" si="195"/>
        <v>2952.1696343172321</v>
      </c>
      <c r="G1458" s="104">
        <f t="shared" si="196"/>
        <v>650.64</v>
      </c>
      <c r="H1458" s="194">
        <f t="shared" si="197"/>
        <v>1217.7496563992242</v>
      </c>
      <c r="I1458" s="104">
        <f t="shared" si="198"/>
        <v>72.056192686344644</v>
      </c>
      <c r="J1458" s="96">
        <v>27</v>
      </c>
      <c r="K1458" s="98">
        <f t="shared" si="202"/>
        <v>4919.6154834028011</v>
      </c>
      <c r="L1458" s="213">
        <f t="shared" si="199"/>
        <v>8.7273999999999994</v>
      </c>
      <c r="M1458" s="214">
        <f t="shared" si="200"/>
        <v>2.8820000000000001</v>
      </c>
    </row>
    <row r="1459" spans="1:13" ht="15" customHeight="1" x14ac:dyDescent="0.2">
      <c r="A1459" s="192">
        <f t="shared" si="201"/>
        <v>1442</v>
      </c>
      <c r="B1459" s="225">
        <f t="shared" si="194"/>
        <v>165.15339275284879</v>
      </c>
      <c r="C1459" s="193">
        <v>500</v>
      </c>
      <c r="D1459" s="212">
        <v>40620</v>
      </c>
      <c r="E1459" s="104">
        <v>27110</v>
      </c>
      <c r="F1459" s="96">
        <f t="shared" si="195"/>
        <v>2951.4380048459038</v>
      </c>
      <c r="G1459" s="104">
        <f t="shared" si="196"/>
        <v>650.64</v>
      </c>
      <c r="H1459" s="194">
        <f t="shared" si="197"/>
        <v>1217.5023656379153</v>
      </c>
      <c r="I1459" s="104">
        <f t="shared" si="198"/>
        <v>72.041560096918076</v>
      </c>
      <c r="J1459" s="96">
        <v>27</v>
      </c>
      <c r="K1459" s="98">
        <f t="shared" si="202"/>
        <v>4918.6219305807372</v>
      </c>
      <c r="L1459" s="213">
        <f t="shared" si="199"/>
        <v>8.7312999999999992</v>
      </c>
      <c r="M1459" s="214">
        <f t="shared" si="200"/>
        <v>2.8839999999999999</v>
      </c>
    </row>
    <row r="1460" spans="1:13" ht="15" customHeight="1" x14ac:dyDescent="0.2">
      <c r="A1460" s="192">
        <f t="shared" si="201"/>
        <v>1443</v>
      </c>
      <c r="B1460" s="225">
        <f t="shared" si="194"/>
        <v>165.19429396765838</v>
      </c>
      <c r="C1460" s="193">
        <v>500</v>
      </c>
      <c r="D1460" s="212">
        <v>40620</v>
      </c>
      <c r="E1460" s="104">
        <v>27110</v>
      </c>
      <c r="F1460" s="96">
        <f t="shared" si="195"/>
        <v>2950.707244739523</v>
      </c>
      <c r="G1460" s="104">
        <f t="shared" si="196"/>
        <v>650.64</v>
      </c>
      <c r="H1460" s="194">
        <f t="shared" si="197"/>
        <v>1217.2553687219586</v>
      </c>
      <c r="I1460" s="104">
        <f t="shared" si="198"/>
        <v>72.026944894790461</v>
      </c>
      <c r="J1460" s="96">
        <v>27</v>
      </c>
      <c r="K1460" s="98">
        <f t="shared" si="202"/>
        <v>4917.6295583562714</v>
      </c>
      <c r="L1460" s="213">
        <f t="shared" si="199"/>
        <v>8.7352000000000007</v>
      </c>
      <c r="M1460" s="214">
        <f t="shared" si="200"/>
        <v>2.8860000000000001</v>
      </c>
    </row>
    <row r="1461" spans="1:13" ht="15" customHeight="1" x14ac:dyDescent="0.2">
      <c r="A1461" s="192">
        <f t="shared" si="201"/>
        <v>1444</v>
      </c>
      <c r="B1461" s="225">
        <f t="shared" si="194"/>
        <v>165.23516684771351</v>
      </c>
      <c r="C1461" s="193">
        <v>500</v>
      </c>
      <c r="D1461" s="212">
        <v>40620</v>
      </c>
      <c r="E1461" s="104">
        <v>27110</v>
      </c>
      <c r="F1461" s="96">
        <f t="shared" si="195"/>
        <v>2949.977352274178</v>
      </c>
      <c r="G1461" s="104">
        <f t="shared" si="196"/>
        <v>650.64</v>
      </c>
      <c r="H1461" s="194">
        <f t="shared" si="197"/>
        <v>1217.0086650686719</v>
      </c>
      <c r="I1461" s="104">
        <f t="shared" si="198"/>
        <v>72.012347045483565</v>
      </c>
      <c r="J1461" s="96">
        <v>27</v>
      </c>
      <c r="K1461" s="98">
        <f t="shared" si="202"/>
        <v>4916.6383643883337</v>
      </c>
      <c r="L1461" s="213">
        <f t="shared" si="199"/>
        <v>8.7391000000000005</v>
      </c>
      <c r="M1461" s="214">
        <f t="shared" si="200"/>
        <v>2.8879999999999999</v>
      </c>
    </row>
    <row r="1462" spans="1:13" ht="15" customHeight="1" x14ac:dyDescent="0.2">
      <c r="A1462" s="192">
        <f t="shared" si="201"/>
        <v>1445</v>
      </c>
      <c r="B1462" s="225">
        <f t="shared" si="194"/>
        <v>165.27601143224541</v>
      </c>
      <c r="C1462" s="193">
        <v>500</v>
      </c>
      <c r="D1462" s="212">
        <v>40620</v>
      </c>
      <c r="E1462" s="104">
        <v>27110</v>
      </c>
      <c r="F1462" s="96">
        <f t="shared" si="195"/>
        <v>2949.2483257307131</v>
      </c>
      <c r="G1462" s="104">
        <f t="shared" si="196"/>
        <v>650.64</v>
      </c>
      <c r="H1462" s="194">
        <f t="shared" si="197"/>
        <v>1216.7622540969808</v>
      </c>
      <c r="I1462" s="104">
        <f t="shared" si="198"/>
        <v>71.997766514614256</v>
      </c>
      <c r="J1462" s="96">
        <v>27</v>
      </c>
      <c r="K1462" s="98">
        <f t="shared" si="202"/>
        <v>4915.6483463423083</v>
      </c>
      <c r="L1462" s="213">
        <f t="shared" si="199"/>
        <v>8.7430000000000003</v>
      </c>
      <c r="M1462" s="214">
        <f t="shared" si="200"/>
        <v>2.89</v>
      </c>
    </row>
    <row r="1463" spans="1:13" ht="15" customHeight="1" x14ac:dyDescent="0.2">
      <c r="A1463" s="192">
        <f t="shared" si="201"/>
        <v>1446</v>
      </c>
      <c r="B1463" s="225">
        <f t="shared" si="194"/>
        <v>165.3168277604039</v>
      </c>
      <c r="C1463" s="193">
        <v>500</v>
      </c>
      <c r="D1463" s="212">
        <v>40620</v>
      </c>
      <c r="E1463" s="104">
        <v>27110</v>
      </c>
      <c r="F1463" s="96">
        <f t="shared" si="195"/>
        <v>2948.5201633947026</v>
      </c>
      <c r="G1463" s="104">
        <f t="shared" si="196"/>
        <v>650.64</v>
      </c>
      <c r="H1463" s="194">
        <f t="shared" si="197"/>
        <v>1216.5161352274092</v>
      </c>
      <c r="I1463" s="104">
        <f t="shared" si="198"/>
        <v>71.983203267894055</v>
      </c>
      <c r="J1463" s="96">
        <v>27</v>
      </c>
      <c r="K1463" s="98">
        <f t="shared" si="202"/>
        <v>4914.6595018900061</v>
      </c>
      <c r="L1463" s="213">
        <f t="shared" si="199"/>
        <v>8.7468000000000004</v>
      </c>
      <c r="M1463" s="214">
        <f t="shared" si="200"/>
        <v>2.8919999999999999</v>
      </c>
    </row>
    <row r="1464" spans="1:13" ht="15" customHeight="1" x14ac:dyDescent="0.2">
      <c r="A1464" s="192">
        <f t="shared" si="201"/>
        <v>1447</v>
      </c>
      <c r="B1464" s="225">
        <f t="shared" si="194"/>
        <v>165.35761587125756</v>
      </c>
      <c r="C1464" s="193">
        <v>500</v>
      </c>
      <c r="D1464" s="212">
        <v>40620</v>
      </c>
      <c r="E1464" s="104">
        <v>27110</v>
      </c>
      <c r="F1464" s="96">
        <f t="shared" si="195"/>
        <v>2947.792863556439</v>
      </c>
      <c r="G1464" s="104">
        <f t="shared" si="196"/>
        <v>650.64</v>
      </c>
      <c r="H1464" s="194">
        <f t="shared" si="197"/>
        <v>1216.2703078820762</v>
      </c>
      <c r="I1464" s="104">
        <f t="shared" si="198"/>
        <v>71.968657271128777</v>
      </c>
      <c r="J1464" s="96">
        <v>27</v>
      </c>
      <c r="K1464" s="98">
        <f t="shared" si="202"/>
        <v>4913.6718287096437</v>
      </c>
      <c r="L1464" s="213">
        <f t="shared" si="199"/>
        <v>8.7507000000000001</v>
      </c>
      <c r="M1464" s="214">
        <f t="shared" si="200"/>
        <v>2.8940000000000001</v>
      </c>
    </row>
    <row r="1465" spans="1:13" ht="15" customHeight="1" x14ac:dyDescent="0.2">
      <c r="A1465" s="192">
        <f t="shared" si="201"/>
        <v>1448</v>
      </c>
      <c r="B1465" s="225">
        <f t="shared" si="194"/>
        <v>165.39837580379401</v>
      </c>
      <c r="C1465" s="193">
        <v>500</v>
      </c>
      <c r="D1465" s="212">
        <v>40620</v>
      </c>
      <c r="E1465" s="104">
        <v>27110</v>
      </c>
      <c r="F1465" s="96">
        <f t="shared" si="195"/>
        <v>2947.0664245109156</v>
      </c>
      <c r="G1465" s="104">
        <f t="shared" si="196"/>
        <v>650.64</v>
      </c>
      <c r="H1465" s="194">
        <f t="shared" si="197"/>
        <v>1216.0247714846894</v>
      </c>
      <c r="I1465" s="104">
        <f t="shared" si="198"/>
        <v>71.954128490218309</v>
      </c>
      <c r="J1465" s="96">
        <v>27</v>
      </c>
      <c r="K1465" s="98">
        <f t="shared" si="202"/>
        <v>4912.685324485823</v>
      </c>
      <c r="L1465" s="213">
        <f t="shared" si="199"/>
        <v>8.7545999999999999</v>
      </c>
      <c r="M1465" s="214">
        <f t="shared" si="200"/>
        <v>2.8959999999999999</v>
      </c>
    </row>
    <row r="1466" spans="1:13" ht="15" customHeight="1" x14ac:dyDescent="0.2">
      <c r="A1466" s="192">
        <f t="shared" si="201"/>
        <v>1449</v>
      </c>
      <c r="B1466" s="225">
        <f t="shared" si="194"/>
        <v>165.43910759692028</v>
      </c>
      <c r="C1466" s="193">
        <v>500</v>
      </c>
      <c r="D1466" s="212">
        <v>40620</v>
      </c>
      <c r="E1466" s="104">
        <v>27110</v>
      </c>
      <c r="F1466" s="96">
        <f t="shared" si="195"/>
        <v>2946.340844557807</v>
      </c>
      <c r="G1466" s="104">
        <f t="shared" si="196"/>
        <v>650.64</v>
      </c>
      <c r="H1466" s="194">
        <f t="shared" si="197"/>
        <v>1215.7795254605387</v>
      </c>
      <c r="I1466" s="104">
        <f t="shared" si="198"/>
        <v>71.939616891156135</v>
      </c>
      <c r="J1466" s="96">
        <v>27</v>
      </c>
      <c r="K1466" s="98">
        <f t="shared" si="202"/>
        <v>4911.6999869095016</v>
      </c>
      <c r="L1466" s="213">
        <f t="shared" si="199"/>
        <v>8.7584999999999997</v>
      </c>
      <c r="M1466" s="214">
        <f t="shared" si="200"/>
        <v>2.8980000000000001</v>
      </c>
    </row>
    <row r="1467" spans="1:13" ht="15" customHeight="1" x14ac:dyDescent="0.2">
      <c r="A1467" s="195">
        <f t="shared" si="201"/>
        <v>1450</v>
      </c>
      <c r="B1467" s="225">
        <f t="shared" ref="B1467:B1530" si="203">59*LN(A1467)-264</f>
        <v>165.47981128946259</v>
      </c>
      <c r="C1467" s="193">
        <v>500</v>
      </c>
      <c r="D1467" s="212">
        <v>40620</v>
      </c>
      <c r="E1467" s="104">
        <v>27110</v>
      </c>
      <c r="F1467" s="96">
        <f t="shared" si="195"/>
        <v>2945.6161220014587</v>
      </c>
      <c r="G1467" s="104">
        <f t="shared" si="196"/>
        <v>650.64</v>
      </c>
      <c r="H1467" s="194">
        <f t="shared" si="197"/>
        <v>1215.5345692364929</v>
      </c>
      <c r="I1467" s="104">
        <f t="shared" si="198"/>
        <v>71.92512244002917</v>
      </c>
      <c r="J1467" s="96">
        <v>27</v>
      </c>
      <c r="K1467" s="98">
        <f t="shared" si="202"/>
        <v>4910.7158136779808</v>
      </c>
      <c r="L1467" s="213">
        <f t="shared" si="199"/>
        <v>8.7623999999999995</v>
      </c>
      <c r="M1467" s="214">
        <f t="shared" si="200"/>
        <v>2.9</v>
      </c>
    </row>
    <row r="1468" spans="1:13" ht="15" customHeight="1" x14ac:dyDescent="0.2">
      <c r="A1468" s="192">
        <f t="shared" si="201"/>
        <v>1451</v>
      </c>
      <c r="B1468" s="225">
        <f t="shared" si="203"/>
        <v>165.52048692016706</v>
      </c>
      <c r="C1468" s="193">
        <v>500</v>
      </c>
      <c r="D1468" s="212">
        <v>40620</v>
      </c>
      <c r="E1468" s="104">
        <v>27110</v>
      </c>
      <c r="F1468" s="96">
        <f t="shared" si="195"/>
        <v>2944.8922551508649</v>
      </c>
      <c r="G1468" s="104">
        <f t="shared" si="196"/>
        <v>650.64</v>
      </c>
      <c r="H1468" s="194">
        <f t="shared" si="197"/>
        <v>1215.2899022409922</v>
      </c>
      <c r="I1468" s="104">
        <f t="shared" si="198"/>
        <v>71.910645103017302</v>
      </c>
      <c r="J1468" s="96">
        <v>27</v>
      </c>
      <c r="K1468" s="98">
        <f t="shared" si="202"/>
        <v>4909.7328024948747</v>
      </c>
      <c r="L1468" s="213">
        <f t="shared" si="199"/>
        <v>8.7662999999999993</v>
      </c>
      <c r="M1468" s="214">
        <f t="shared" si="200"/>
        <v>2.9020000000000001</v>
      </c>
    </row>
    <row r="1469" spans="1:13" ht="15" customHeight="1" x14ac:dyDescent="0.2">
      <c r="A1469" s="192">
        <f t="shared" si="201"/>
        <v>1452</v>
      </c>
      <c r="B1469" s="225">
        <f t="shared" si="203"/>
        <v>165.56113452769972</v>
      </c>
      <c r="C1469" s="193">
        <v>500</v>
      </c>
      <c r="D1469" s="212">
        <v>40620</v>
      </c>
      <c r="E1469" s="104">
        <v>27110</v>
      </c>
      <c r="F1469" s="96">
        <f t="shared" si="195"/>
        <v>2944.1692423196541</v>
      </c>
      <c r="G1469" s="104">
        <f t="shared" si="196"/>
        <v>650.64</v>
      </c>
      <c r="H1469" s="194">
        <f t="shared" si="197"/>
        <v>1215.045523904043</v>
      </c>
      <c r="I1469" s="104">
        <f t="shared" si="198"/>
        <v>71.896184846393083</v>
      </c>
      <c r="J1469" s="96">
        <v>27</v>
      </c>
      <c r="K1469" s="98">
        <f t="shared" si="202"/>
        <v>4908.7509510700902</v>
      </c>
      <c r="L1469" s="213">
        <f t="shared" si="199"/>
        <v>8.7702000000000009</v>
      </c>
      <c r="M1469" s="214">
        <f t="shared" si="200"/>
        <v>2.9039999999999999</v>
      </c>
    </row>
    <row r="1470" spans="1:13" ht="15" customHeight="1" x14ac:dyDescent="0.2">
      <c r="A1470" s="192">
        <f t="shared" si="201"/>
        <v>1453</v>
      </c>
      <c r="B1470" s="225">
        <f t="shared" si="203"/>
        <v>165.60175415064668</v>
      </c>
      <c r="C1470" s="193">
        <v>500</v>
      </c>
      <c r="D1470" s="212">
        <v>40620</v>
      </c>
      <c r="E1470" s="104">
        <v>27110</v>
      </c>
      <c r="F1470" s="96">
        <f t="shared" si="195"/>
        <v>2943.4470818260747</v>
      </c>
      <c r="G1470" s="104">
        <f t="shared" si="196"/>
        <v>650.64</v>
      </c>
      <c r="H1470" s="194">
        <f t="shared" si="197"/>
        <v>1214.801433657213</v>
      </c>
      <c r="I1470" s="104">
        <f t="shared" si="198"/>
        <v>71.881741636521497</v>
      </c>
      <c r="J1470" s="96">
        <v>27</v>
      </c>
      <c r="K1470" s="98">
        <f t="shared" si="202"/>
        <v>4907.7702571198097</v>
      </c>
      <c r="L1470" s="213">
        <f t="shared" si="199"/>
        <v>8.7741000000000007</v>
      </c>
      <c r="M1470" s="214">
        <f t="shared" si="200"/>
        <v>2.9060000000000001</v>
      </c>
    </row>
    <row r="1471" spans="1:13" ht="15" customHeight="1" x14ac:dyDescent="0.2">
      <c r="A1471" s="192">
        <f t="shared" si="201"/>
        <v>1454</v>
      </c>
      <c r="B1471" s="225">
        <f t="shared" si="203"/>
        <v>165.64234582751442</v>
      </c>
      <c r="C1471" s="193">
        <v>500</v>
      </c>
      <c r="D1471" s="212">
        <v>40620</v>
      </c>
      <c r="E1471" s="104">
        <v>27110</v>
      </c>
      <c r="F1471" s="96">
        <f t="shared" si="195"/>
        <v>2942.7257719929767</v>
      </c>
      <c r="G1471" s="104">
        <f t="shared" si="196"/>
        <v>650.64</v>
      </c>
      <c r="H1471" s="194">
        <f t="shared" si="197"/>
        <v>1214.5576309336259</v>
      </c>
      <c r="I1471" s="104">
        <f t="shared" si="198"/>
        <v>71.867315439859539</v>
      </c>
      <c r="J1471" s="96">
        <v>27</v>
      </c>
      <c r="K1471" s="98">
        <f t="shared" si="202"/>
        <v>4906.790718366462</v>
      </c>
      <c r="L1471" s="213">
        <f t="shared" si="199"/>
        <v>8.7779000000000007</v>
      </c>
      <c r="M1471" s="214">
        <f t="shared" si="200"/>
        <v>2.9079999999999999</v>
      </c>
    </row>
    <row r="1472" spans="1:13" ht="15" customHeight="1" x14ac:dyDescent="0.2">
      <c r="A1472" s="192">
        <f t="shared" si="201"/>
        <v>1455</v>
      </c>
      <c r="B1472" s="225">
        <f t="shared" si="203"/>
        <v>165.68290959672998</v>
      </c>
      <c r="C1472" s="193">
        <v>500</v>
      </c>
      <c r="D1472" s="212">
        <v>40620</v>
      </c>
      <c r="E1472" s="104">
        <v>27110</v>
      </c>
      <c r="F1472" s="96">
        <f t="shared" si="195"/>
        <v>2942.0053111477978</v>
      </c>
      <c r="G1472" s="104">
        <f t="shared" si="196"/>
        <v>650.64</v>
      </c>
      <c r="H1472" s="194">
        <f t="shared" si="197"/>
        <v>1214.3141151679554</v>
      </c>
      <c r="I1472" s="104">
        <f t="shared" si="198"/>
        <v>71.852906222955951</v>
      </c>
      <c r="J1472" s="96">
        <v>27</v>
      </c>
      <c r="K1472" s="98">
        <f t="shared" si="202"/>
        <v>4905.8123325387096</v>
      </c>
      <c r="L1472" s="213">
        <f t="shared" si="199"/>
        <v>8.7818000000000005</v>
      </c>
      <c r="M1472" s="214">
        <f t="shared" si="200"/>
        <v>2.91</v>
      </c>
    </row>
    <row r="1473" spans="1:13" ht="15" customHeight="1" x14ac:dyDescent="0.2">
      <c r="A1473" s="192">
        <f t="shared" si="201"/>
        <v>1456</v>
      </c>
      <c r="B1473" s="225">
        <f t="shared" si="203"/>
        <v>165.72344549664126</v>
      </c>
      <c r="C1473" s="193">
        <v>500</v>
      </c>
      <c r="D1473" s="212">
        <v>40620</v>
      </c>
      <c r="E1473" s="104">
        <v>27110</v>
      </c>
      <c r="F1473" s="96">
        <f t="shared" si="195"/>
        <v>2941.285697622543</v>
      </c>
      <c r="G1473" s="104">
        <f t="shared" si="196"/>
        <v>650.64</v>
      </c>
      <c r="H1473" s="194">
        <f t="shared" si="197"/>
        <v>1214.0708857964194</v>
      </c>
      <c r="I1473" s="104">
        <f t="shared" si="198"/>
        <v>71.838513952450853</v>
      </c>
      <c r="J1473" s="96">
        <v>27</v>
      </c>
      <c r="K1473" s="98">
        <f t="shared" si="202"/>
        <v>4904.8350973714132</v>
      </c>
      <c r="L1473" s="213">
        <f t="shared" si="199"/>
        <v>8.7857000000000003</v>
      </c>
      <c r="M1473" s="214">
        <f t="shared" si="200"/>
        <v>2.9119999999999999</v>
      </c>
    </row>
    <row r="1474" spans="1:13" ht="15" customHeight="1" x14ac:dyDescent="0.2">
      <c r="A1474" s="192">
        <f t="shared" si="201"/>
        <v>1457</v>
      </c>
      <c r="B1474" s="225">
        <f t="shared" si="203"/>
        <v>165.76395356551706</v>
      </c>
      <c r="C1474" s="193">
        <v>500</v>
      </c>
      <c r="D1474" s="212">
        <v>40620</v>
      </c>
      <c r="E1474" s="104">
        <v>27110</v>
      </c>
      <c r="F1474" s="96">
        <f t="shared" si="195"/>
        <v>2940.5669297537761</v>
      </c>
      <c r="G1474" s="104">
        <f t="shared" si="196"/>
        <v>650.64</v>
      </c>
      <c r="H1474" s="194">
        <f t="shared" si="197"/>
        <v>1213.8279422567762</v>
      </c>
      <c r="I1474" s="104">
        <f t="shared" si="198"/>
        <v>71.824138595075524</v>
      </c>
      <c r="J1474" s="96">
        <v>27</v>
      </c>
      <c r="K1474" s="98">
        <f t="shared" si="202"/>
        <v>4903.8590106056281</v>
      </c>
      <c r="L1474" s="213">
        <f t="shared" si="199"/>
        <v>8.7896000000000001</v>
      </c>
      <c r="M1474" s="214">
        <f t="shared" si="200"/>
        <v>2.9140000000000001</v>
      </c>
    </row>
    <row r="1475" spans="1:13" ht="15" customHeight="1" x14ac:dyDescent="0.2">
      <c r="A1475" s="192">
        <f t="shared" si="201"/>
        <v>1458</v>
      </c>
      <c r="B1475" s="225">
        <f t="shared" si="203"/>
        <v>165.80443384154762</v>
      </c>
      <c r="C1475" s="193">
        <v>500</v>
      </c>
      <c r="D1475" s="212">
        <v>40620</v>
      </c>
      <c r="E1475" s="104">
        <v>27110</v>
      </c>
      <c r="F1475" s="96">
        <f t="shared" si="195"/>
        <v>2939.8490058825937</v>
      </c>
      <c r="G1475" s="104">
        <f t="shared" si="196"/>
        <v>650.64</v>
      </c>
      <c r="H1475" s="194">
        <f t="shared" si="197"/>
        <v>1213.5852839883164</v>
      </c>
      <c r="I1475" s="104">
        <f t="shared" si="198"/>
        <v>71.809780117651869</v>
      </c>
      <c r="J1475" s="96">
        <v>27</v>
      </c>
      <c r="K1475" s="98">
        <f t="shared" si="202"/>
        <v>4902.8840699885623</v>
      </c>
      <c r="L1475" s="213">
        <f t="shared" si="199"/>
        <v>8.7934999999999999</v>
      </c>
      <c r="M1475" s="214">
        <f t="shared" si="200"/>
        <v>2.9159999999999999</v>
      </c>
    </row>
    <row r="1476" spans="1:13" ht="15" customHeight="1" x14ac:dyDescent="0.2">
      <c r="A1476" s="192">
        <f t="shared" si="201"/>
        <v>1459</v>
      </c>
      <c r="B1476" s="225">
        <f t="shared" si="203"/>
        <v>165.84488636284431</v>
      </c>
      <c r="C1476" s="193">
        <v>500</v>
      </c>
      <c r="D1476" s="212">
        <v>40620</v>
      </c>
      <c r="E1476" s="104">
        <v>27110</v>
      </c>
      <c r="F1476" s="96">
        <f t="shared" si="195"/>
        <v>2939.1319243546213</v>
      </c>
      <c r="G1476" s="104">
        <f t="shared" si="196"/>
        <v>650.64</v>
      </c>
      <c r="H1476" s="194">
        <f t="shared" si="197"/>
        <v>1213.3429104318618</v>
      </c>
      <c r="I1476" s="104">
        <f t="shared" si="198"/>
        <v>71.795438487092426</v>
      </c>
      <c r="J1476" s="96">
        <v>27</v>
      </c>
      <c r="K1476" s="98">
        <f t="shared" si="202"/>
        <v>4901.9102732735755</v>
      </c>
      <c r="L1476" s="213">
        <f t="shared" si="199"/>
        <v>8.7973999999999997</v>
      </c>
      <c r="M1476" s="214">
        <f t="shared" si="200"/>
        <v>2.9180000000000001</v>
      </c>
    </row>
    <row r="1477" spans="1:13" ht="15" customHeight="1" x14ac:dyDescent="0.2">
      <c r="A1477" s="195">
        <f t="shared" si="201"/>
        <v>1460</v>
      </c>
      <c r="B1477" s="225">
        <f t="shared" si="203"/>
        <v>165.88531116744053</v>
      </c>
      <c r="C1477" s="193">
        <v>500</v>
      </c>
      <c r="D1477" s="212">
        <v>40620</v>
      </c>
      <c r="E1477" s="104">
        <v>27110</v>
      </c>
      <c r="F1477" s="96">
        <f t="shared" si="195"/>
        <v>2938.4156835199838</v>
      </c>
      <c r="G1477" s="104">
        <f t="shared" si="196"/>
        <v>650.64</v>
      </c>
      <c r="H1477" s="194">
        <f t="shared" si="197"/>
        <v>1213.1008210297543</v>
      </c>
      <c r="I1477" s="104">
        <f t="shared" si="198"/>
        <v>71.781113670399677</v>
      </c>
      <c r="J1477" s="96">
        <v>27</v>
      </c>
      <c r="K1477" s="98">
        <f t="shared" si="202"/>
        <v>4900.9376182201377</v>
      </c>
      <c r="L1477" s="213">
        <f t="shared" si="199"/>
        <v>8.8012999999999995</v>
      </c>
      <c r="M1477" s="214">
        <f t="shared" si="200"/>
        <v>2.92</v>
      </c>
    </row>
    <row r="1478" spans="1:13" ht="15" customHeight="1" x14ac:dyDescent="0.2">
      <c r="A1478" s="192">
        <f t="shared" si="201"/>
        <v>1461</v>
      </c>
      <c r="B1478" s="225">
        <f t="shared" si="203"/>
        <v>165.92570829329128</v>
      </c>
      <c r="C1478" s="193">
        <v>500</v>
      </c>
      <c r="D1478" s="212">
        <v>40620</v>
      </c>
      <c r="E1478" s="104">
        <v>27110</v>
      </c>
      <c r="F1478" s="96">
        <f t="shared" si="195"/>
        <v>2937.700281733305</v>
      </c>
      <c r="G1478" s="104">
        <f t="shared" si="196"/>
        <v>650.64</v>
      </c>
      <c r="H1478" s="194">
        <f t="shared" si="197"/>
        <v>1212.8590152258569</v>
      </c>
      <c r="I1478" s="104">
        <f t="shared" si="198"/>
        <v>71.766805634666099</v>
      </c>
      <c r="J1478" s="96">
        <v>27</v>
      </c>
      <c r="K1478" s="98">
        <f t="shared" si="202"/>
        <v>4899.9661025938285</v>
      </c>
      <c r="L1478" s="213">
        <f t="shared" si="199"/>
        <v>8.8050999999999995</v>
      </c>
      <c r="M1478" s="214">
        <f t="shared" si="200"/>
        <v>2.9220000000000002</v>
      </c>
    </row>
    <row r="1479" spans="1:13" ht="15" customHeight="1" x14ac:dyDescent="0.2">
      <c r="A1479" s="192">
        <f t="shared" si="201"/>
        <v>1462</v>
      </c>
      <c r="B1479" s="225">
        <f t="shared" si="203"/>
        <v>165.9660777782737</v>
      </c>
      <c r="C1479" s="193">
        <v>500</v>
      </c>
      <c r="D1479" s="212">
        <v>40620</v>
      </c>
      <c r="E1479" s="104">
        <v>27110</v>
      </c>
      <c r="F1479" s="96">
        <f t="shared" si="195"/>
        <v>2936.9857173536811</v>
      </c>
      <c r="G1479" s="104">
        <f t="shared" si="196"/>
        <v>650.64</v>
      </c>
      <c r="H1479" s="194">
        <f t="shared" si="197"/>
        <v>1212.617492465544</v>
      </c>
      <c r="I1479" s="104">
        <f t="shared" si="198"/>
        <v>71.752514347073628</v>
      </c>
      <c r="J1479" s="96">
        <v>27</v>
      </c>
      <c r="K1479" s="98">
        <f t="shared" si="202"/>
        <v>4898.9957241662987</v>
      </c>
      <c r="L1479" s="213">
        <f t="shared" si="199"/>
        <v>8.8089999999999993</v>
      </c>
      <c r="M1479" s="214">
        <f t="shared" si="200"/>
        <v>2.9239999999999999</v>
      </c>
    </row>
    <row r="1480" spans="1:13" ht="15" customHeight="1" x14ac:dyDescent="0.2">
      <c r="A1480" s="192">
        <f t="shared" si="201"/>
        <v>1463</v>
      </c>
      <c r="B1480" s="225">
        <f t="shared" si="203"/>
        <v>166.00641966018736</v>
      </c>
      <c r="C1480" s="193">
        <v>500</v>
      </c>
      <c r="D1480" s="212">
        <v>40620</v>
      </c>
      <c r="E1480" s="104">
        <v>27110</v>
      </c>
      <c r="F1480" s="96">
        <f t="shared" si="195"/>
        <v>2936.271988744666</v>
      </c>
      <c r="G1480" s="104">
        <f t="shared" si="196"/>
        <v>650.64</v>
      </c>
      <c r="H1480" s="194">
        <f t="shared" si="197"/>
        <v>1212.3762521956969</v>
      </c>
      <c r="I1480" s="104">
        <f t="shared" si="198"/>
        <v>71.738239774893316</v>
      </c>
      <c r="J1480" s="96">
        <v>27</v>
      </c>
      <c r="K1480" s="98">
        <f t="shared" si="202"/>
        <v>4898.0264807152562</v>
      </c>
      <c r="L1480" s="213">
        <f t="shared" si="199"/>
        <v>8.8129000000000008</v>
      </c>
      <c r="M1480" s="214">
        <f t="shared" si="200"/>
        <v>2.9260000000000002</v>
      </c>
    </row>
    <row r="1481" spans="1:13" ht="15" customHeight="1" x14ac:dyDescent="0.2">
      <c r="A1481" s="192">
        <f t="shared" si="201"/>
        <v>1464</v>
      </c>
      <c r="B1481" s="225">
        <f t="shared" si="203"/>
        <v>166.04673397675413</v>
      </c>
      <c r="C1481" s="193">
        <v>500</v>
      </c>
      <c r="D1481" s="212">
        <v>40620</v>
      </c>
      <c r="E1481" s="104">
        <v>27110</v>
      </c>
      <c r="F1481" s="96">
        <f t="shared" si="195"/>
        <v>2935.5590942742638</v>
      </c>
      <c r="G1481" s="104">
        <f t="shared" si="196"/>
        <v>650.64</v>
      </c>
      <c r="H1481" s="194">
        <f t="shared" si="197"/>
        <v>1212.135293864701</v>
      </c>
      <c r="I1481" s="104">
        <f t="shared" si="198"/>
        <v>71.723981885485273</v>
      </c>
      <c r="J1481" s="96">
        <v>27</v>
      </c>
      <c r="K1481" s="98">
        <f t="shared" si="202"/>
        <v>4897.0583700244497</v>
      </c>
      <c r="L1481" s="213">
        <f t="shared" si="199"/>
        <v>8.8168000000000006</v>
      </c>
      <c r="M1481" s="214">
        <f t="shared" si="200"/>
        <v>2.9279999999999999</v>
      </c>
    </row>
    <row r="1482" spans="1:13" ht="15" customHeight="1" x14ac:dyDescent="0.2">
      <c r="A1482" s="192">
        <f t="shared" si="201"/>
        <v>1465</v>
      </c>
      <c r="B1482" s="225">
        <f t="shared" si="203"/>
        <v>166.08702076561889</v>
      </c>
      <c r="C1482" s="193">
        <v>500</v>
      </c>
      <c r="D1482" s="212">
        <v>40620</v>
      </c>
      <c r="E1482" s="104">
        <v>27110</v>
      </c>
      <c r="F1482" s="96">
        <f t="shared" si="195"/>
        <v>2934.8470323149013</v>
      </c>
      <c r="G1482" s="104">
        <f t="shared" si="196"/>
        <v>650.64</v>
      </c>
      <c r="H1482" s="194">
        <f t="shared" si="197"/>
        <v>1211.8946169224364</v>
      </c>
      <c r="I1482" s="104">
        <f t="shared" si="198"/>
        <v>71.70974064629803</v>
      </c>
      <c r="J1482" s="96">
        <v>27</v>
      </c>
      <c r="K1482" s="98">
        <f t="shared" si="202"/>
        <v>4896.0913898836352</v>
      </c>
      <c r="L1482" s="213">
        <f t="shared" si="199"/>
        <v>8.8207000000000004</v>
      </c>
      <c r="M1482" s="214">
        <f t="shared" si="200"/>
        <v>2.93</v>
      </c>
    </row>
    <row r="1483" spans="1:13" ht="15" customHeight="1" x14ac:dyDescent="0.2">
      <c r="A1483" s="192">
        <f t="shared" si="201"/>
        <v>1466</v>
      </c>
      <c r="B1483" s="225">
        <f t="shared" si="203"/>
        <v>166.12728006434918</v>
      </c>
      <c r="C1483" s="193">
        <v>500</v>
      </c>
      <c r="D1483" s="212">
        <v>40620</v>
      </c>
      <c r="E1483" s="104">
        <v>27110</v>
      </c>
      <c r="F1483" s="96">
        <f t="shared" si="195"/>
        <v>2934.1358012434248</v>
      </c>
      <c r="G1483" s="104">
        <f t="shared" si="196"/>
        <v>650.64</v>
      </c>
      <c r="H1483" s="194">
        <f t="shared" si="197"/>
        <v>1211.6542208202775</v>
      </c>
      <c r="I1483" s="104">
        <f t="shared" si="198"/>
        <v>71.695516024868496</v>
      </c>
      <c r="J1483" s="96">
        <v>27</v>
      </c>
      <c r="K1483" s="98">
        <f t="shared" si="202"/>
        <v>4895.1255380885705</v>
      </c>
      <c r="L1483" s="213">
        <f t="shared" si="199"/>
        <v>8.8246000000000002</v>
      </c>
      <c r="M1483" s="214">
        <f t="shared" si="200"/>
        <v>2.9319999999999999</v>
      </c>
    </row>
    <row r="1484" spans="1:13" ht="15" customHeight="1" x14ac:dyDescent="0.2">
      <c r="A1484" s="192">
        <f t="shared" si="201"/>
        <v>1467</v>
      </c>
      <c r="B1484" s="225">
        <f t="shared" si="203"/>
        <v>166.16751191043591</v>
      </c>
      <c r="C1484" s="193">
        <v>500</v>
      </c>
      <c r="D1484" s="212">
        <v>40620</v>
      </c>
      <c r="E1484" s="104">
        <v>27110</v>
      </c>
      <c r="F1484" s="96">
        <f t="shared" si="195"/>
        <v>2933.4253994410751</v>
      </c>
      <c r="G1484" s="104">
        <f t="shared" si="196"/>
        <v>650.64</v>
      </c>
      <c r="H1484" s="194">
        <f t="shared" si="197"/>
        <v>1211.4141050110832</v>
      </c>
      <c r="I1484" s="104">
        <f t="shared" si="198"/>
        <v>71.681307988821501</v>
      </c>
      <c r="J1484" s="96">
        <v>27</v>
      </c>
      <c r="K1484" s="98">
        <f t="shared" si="202"/>
        <v>4894.1608124409795</v>
      </c>
      <c r="L1484" s="213">
        <f t="shared" si="199"/>
        <v>8.8284000000000002</v>
      </c>
      <c r="M1484" s="214">
        <f t="shared" si="200"/>
        <v>2.9340000000000002</v>
      </c>
    </row>
    <row r="1485" spans="1:13" ht="15" customHeight="1" x14ac:dyDescent="0.2">
      <c r="A1485" s="192">
        <f t="shared" si="201"/>
        <v>1468</v>
      </c>
      <c r="B1485" s="225">
        <f t="shared" si="203"/>
        <v>166.20771634129318</v>
      </c>
      <c r="C1485" s="193">
        <v>500</v>
      </c>
      <c r="D1485" s="212">
        <v>40620</v>
      </c>
      <c r="E1485" s="104">
        <v>27110</v>
      </c>
      <c r="F1485" s="96">
        <f t="shared" si="195"/>
        <v>2932.7158252934787</v>
      </c>
      <c r="G1485" s="104">
        <f t="shared" si="196"/>
        <v>650.64</v>
      </c>
      <c r="H1485" s="194">
        <f t="shared" si="197"/>
        <v>1211.1742689491957</v>
      </c>
      <c r="I1485" s="104">
        <f t="shared" si="198"/>
        <v>71.667116505869572</v>
      </c>
      <c r="J1485" s="96">
        <v>27</v>
      </c>
      <c r="K1485" s="98">
        <f t="shared" si="202"/>
        <v>4893.1972107485444</v>
      </c>
      <c r="L1485" s="213">
        <f t="shared" si="199"/>
        <v>8.8323</v>
      </c>
      <c r="M1485" s="214">
        <f t="shared" si="200"/>
        <v>2.9359999999999999</v>
      </c>
    </row>
    <row r="1486" spans="1:13" ht="15" customHeight="1" x14ac:dyDescent="0.2">
      <c r="A1486" s="192">
        <f t="shared" si="201"/>
        <v>1469</v>
      </c>
      <c r="B1486" s="225">
        <f t="shared" si="203"/>
        <v>166.24789339425877</v>
      </c>
      <c r="C1486" s="193">
        <v>500</v>
      </c>
      <c r="D1486" s="212">
        <v>40620</v>
      </c>
      <c r="E1486" s="104">
        <v>27110</v>
      </c>
      <c r="F1486" s="96">
        <f t="shared" si="195"/>
        <v>2932.0070771906294</v>
      </c>
      <c r="G1486" s="104">
        <f t="shared" si="196"/>
        <v>650.64</v>
      </c>
      <c r="H1486" s="194">
        <f t="shared" si="197"/>
        <v>1210.9347120904326</v>
      </c>
      <c r="I1486" s="104">
        <f t="shared" si="198"/>
        <v>71.652941543812588</v>
      </c>
      <c r="J1486" s="96">
        <v>27</v>
      </c>
      <c r="K1486" s="98">
        <f t="shared" si="202"/>
        <v>4892.2347308248745</v>
      </c>
      <c r="L1486" s="213">
        <f t="shared" si="199"/>
        <v>8.8361999999999998</v>
      </c>
      <c r="M1486" s="214">
        <f t="shared" si="200"/>
        <v>2.9380000000000002</v>
      </c>
    </row>
    <row r="1487" spans="1:13" ht="15" customHeight="1" x14ac:dyDescent="0.2">
      <c r="A1487" s="195">
        <f t="shared" si="201"/>
        <v>1470</v>
      </c>
      <c r="B1487" s="225">
        <f t="shared" si="203"/>
        <v>166.28804310659416</v>
      </c>
      <c r="C1487" s="193">
        <v>500</v>
      </c>
      <c r="D1487" s="212">
        <v>40620</v>
      </c>
      <c r="E1487" s="104">
        <v>27110</v>
      </c>
      <c r="F1487" s="96">
        <f t="shared" si="195"/>
        <v>2931.2991535268752</v>
      </c>
      <c r="G1487" s="104">
        <f t="shared" si="196"/>
        <v>650.64</v>
      </c>
      <c r="H1487" s="194">
        <f t="shared" si="197"/>
        <v>1210.6954338920837</v>
      </c>
      <c r="I1487" s="104">
        <f t="shared" si="198"/>
        <v>71.638783070537499</v>
      </c>
      <c r="J1487" s="96">
        <v>27</v>
      </c>
      <c r="K1487" s="98">
        <f t="shared" si="202"/>
        <v>4891.2733704894963</v>
      </c>
      <c r="L1487" s="213">
        <f t="shared" si="199"/>
        <v>8.8400999999999996</v>
      </c>
      <c r="M1487" s="214">
        <f t="shared" si="200"/>
        <v>2.94</v>
      </c>
    </row>
    <row r="1488" spans="1:13" ht="15" customHeight="1" x14ac:dyDescent="0.2">
      <c r="A1488" s="192">
        <f t="shared" si="201"/>
        <v>1471</v>
      </c>
      <c r="B1488" s="225">
        <f t="shared" si="203"/>
        <v>166.32816551548484</v>
      </c>
      <c r="C1488" s="193">
        <v>500</v>
      </c>
      <c r="D1488" s="212">
        <v>40620</v>
      </c>
      <c r="E1488" s="104">
        <v>27110</v>
      </c>
      <c r="F1488" s="96">
        <f t="shared" si="195"/>
        <v>2930.5920527009016</v>
      </c>
      <c r="G1488" s="104">
        <f t="shared" si="196"/>
        <v>650.64</v>
      </c>
      <c r="H1488" s="194">
        <f t="shared" si="197"/>
        <v>1210.4564338129046</v>
      </c>
      <c r="I1488" s="104">
        <f t="shared" si="198"/>
        <v>71.624641054018028</v>
      </c>
      <c r="J1488" s="96">
        <v>27</v>
      </c>
      <c r="K1488" s="98">
        <f t="shared" si="202"/>
        <v>4890.3131275678243</v>
      </c>
      <c r="L1488" s="213">
        <f t="shared" si="199"/>
        <v>8.8439999999999994</v>
      </c>
      <c r="M1488" s="214">
        <f t="shared" si="200"/>
        <v>2.9420000000000002</v>
      </c>
    </row>
    <row r="1489" spans="1:13" ht="15" customHeight="1" x14ac:dyDescent="0.2">
      <c r="A1489" s="192">
        <f t="shared" si="201"/>
        <v>1472</v>
      </c>
      <c r="B1489" s="225">
        <f t="shared" si="203"/>
        <v>166.36826065804047</v>
      </c>
      <c r="C1489" s="193">
        <v>500</v>
      </c>
      <c r="D1489" s="212">
        <v>40620</v>
      </c>
      <c r="E1489" s="104">
        <v>27110</v>
      </c>
      <c r="F1489" s="96">
        <f t="shared" si="195"/>
        <v>2929.8857731157168</v>
      </c>
      <c r="G1489" s="104">
        <f t="shared" si="196"/>
        <v>650.64</v>
      </c>
      <c r="H1489" s="194">
        <f t="shared" si="197"/>
        <v>1210.2177113131122</v>
      </c>
      <c r="I1489" s="104">
        <f t="shared" si="198"/>
        <v>71.610515462314339</v>
      </c>
      <c r="J1489" s="96">
        <v>27</v>
      </c>
      <c r="K1489" s="98">
        <f t="shared" si="202"/>
        <v>4889.3539998911438</v>
      </c>
      <c r="L1489" s="213">
        <f t="shared" si="199"/>
        <v>8.8477999999999994</v>
      </c>
      <c r="M1489" s="214">
        <f t="shared" si="200"/>
        <v>2.944</v>
      </c>
    </row>
    <row r="1490" spans="1:13" ht="15" customHeight="1" x14ac:dyDescent="0.2">
      <c r="A1490" s="192">
        <f t="shared" si="201"/>
        <v>1473</v>
      </c>
      <c r="B1490" s="225">
        <f t="shared" si="203"/>
        <v>166.40832857129521</v>
      </c>
      <c r="C1490" s="193">
        <v>500</v>
      </c>
      <c r="D1490" s="212">
        <v>40620</v>
      </c>
      <c r="E1490" s="104">
        <v>27110</v>
      </c>
      <c r="F1490" s="96">
        <f t="shared" si="195"/>
        <v>2929.1803131786369</v>
      </c>
      <c r="G1490" s="104">
        <f t="shared" si="196"/>
        <v>650.64</v>
      </c>
      <c r="H1490" s="194">
        <f t="shared" si="197"/>
        <v>1209.979265854379</v>
      </c>
      <c r="I1490" s="104">
        <f t="shared" si="198"/>
        <v>71.596406263572732</v>
      </c>
      <c r="J1490" s="96">
        <v>27</v>
      </c>
      <c r="K1490" s="98">
        <f t="shared" si="202"/>
        <v>4888.3959852965891</v>
      </c>
      <c r="L1490" s="213">
        <f t="shared" si="199"/>
        <v>8.8516999999999992</v>
      </c>
      <c r="M1490" s="214">
        <f t="shared" si="200"/>
        <v>2.9460000000000002</v>
      </c>
    </row>
    <row r="1491" spans="1:13" ht="15" customHeight="1" x14ac:dyDescent="0.2">
      <c r="A1491" s="192">
        <f t="shared" si="201"/>
        <v>1474</v>
      </c>
      <c r="B1491" s="225">
        <f t="shared" si="203"/>
        <v>166.44836929220764</v>
      </c>
      <c r="C1491" s="193">
        <v>500</v>
      </c>
      <c r="D1491" s="212">
        <v>40620</v>
      </c>
      <c r="E1491" s="104">
        <v>27110</v>
      </c>
      <c r="F1491" s="96">
        <f t="shared" ref="F1491:F1554" si="204">12*(1/B1491*D1491)</f>
        <v>2928.4756713012735</v>
      </c>
      <c r="G1491" s="104">
        <f t="shared" ref="G1491:G1554" si="205">12*(1/C1491*E1491)</f>
        <v>650.64</v>
      </c>
      <c r="H1491" s="194">
        <f t="shared" ref="H1491:H1554" si="206">SUM(F1491:G1491)*33.8%</f>
        <v>1209.7410968998302</v>
      </c>
      <c r="I1491" s="104">
        <f t="shared" ref="I1491:I1554" si="207">SUM(F1491:G1491)*2%</f>
        <v>71.582313426025465</v>
      </c>
      <c r="J1491" s="96">
        <v>27</v>
      </c>
      <c r="K1491" s="98">
        <f t="shared" si="202"/>
        <v>4887.4390816271289</v>
      </c>
      <c r="L1491" s="213">
        <f t="shared" ref="L1491:L1554" si="208">ROUND(A1491/B1491,4)</f>
        <v>8.8556000000000008</v>
      </c>
      <c r="M1491" s="214">
        <f t="shared" ref="M1491:M1554" si="209">ROUND(A1491/C1491,4)</f>
        <v>2.948</v>
      </c>
    </row>
    <row r="1492" spans="1:13" ht="15" customHeight="1" x14ac:dyDescent="0.2">
      <c r="A1492" s="192">
        <f t="shared" si="201"/>
        <v>1475</v>
      </c>
      <c r="B1492" s="225">
        <f t="shared" si="203"/>
        <v>166.48838285766129</v>
      </c>
      <c r="C1492" s="193">
        <v>500</v>
      </c>
      <c r="D1492" s="212">
        <v>40620</v>
      </c>
      <c r="E1492" s="104">
        <v>27110</v>
      </c>
      <c r="F1492" s="96">
        <f t="shared" si="204"/>
        <v>2927.7718458995141</v>
      </c>
      <c r="G1492" s="104">
        <f t="shared" si="205"/>
        <v>650.64</v>
      </c>
      <c r="H1492" s="194">
        <f t="shared" si="206"/>
        <v>1209.5032039140356</v>
      </c>
      <c r="I1492" s="104">
        <f t="shared" si="207"/>
        <v>71.568236917990276</v>
      </c>
      <c r="J1492" s="96">
        <v>27</v>
      </c>
      <c r="K1492" s="98">
        <f t="shared" si="202"/>
        <v>4886.4832867315399</v>
      </c>
      <c r="L1492" s="213">
        <f t="shared" si="208"/>
        <v>8.8595000000000006</v>
      </c>
      <c r="M1492" s="214">
        <f t="shared" si="209"/>
        <v>2.95</v>
      </c>
    </row>
    <row r="1493" spans="1:13" ht="15" customHeight="1" x14ac:dyDescent="0.2">
      <c r="A1493" s="192">
        <f t="shared" si="201"/>
        <v>1476</v>
      </c>
      <c r="B1493" s="225">
        <f t="shared" si="203"/>
        <v>166.52836930446466</v>
      </c>
      <c r="C1493" s="193">
        <v>500</v>
      </c>
      <c r="D1493" s="212">
        <v>40620</v>
      </c>
      <c r="E1493" s="104">
        <v>27110</v>
      </c>
      <c r="F1493" s="96">
        <f t="shared" si="204"/>
        <v>2927.0688353935116</v>
      </c>
      <c r="G1493" s="104">
        <f t="shared" si="205"/>
        <v>650.64</v>
      </c>
      <c r="H1493" s="194">
        <f t="shared" si="206"/>
        <v>1209.2655863630068</v>
      </c>
      <c r="I1493" s="104">
        <f t="shared" si="207"/>
        <v>71.554176707870226</v>
      </c>
      <c r="J1493" s="96">
        <v>27</v>
      </c>
      <c r="K1493" s="98">
        <f t="shared" si="202"/>
        <v>4885.5285984643888</v>
      </c>
      <c r="L1493" s="213">
        <f t="shared" si="208"/>
        <v>8.8634000000000004</v>
      </c>
      <c r="M1493" s="214">
        <f t="shared" si="209"/>
        <v>2.952</v>
      </c>
    </row>
    <row r="1494" spans="1:13" ht="15" customHeight="1" x14ac:dyDescent="0.2">
      <c r="A1494" s="192">
        <f t="shared" si="201"/>
        <v>1477</v>
      </c>
      <c r="B1494" s="225">
        <f t="shared" si="203"/>
        <v>166.56832866935144</v>
      </c>
      <c r="C1494" s="193">
        <v>500</v>
      </c>
      <c r="D1494" s="212">
        <v>40620</v>
      </c>
      <c r="E1494" s="104">
        <v>27110</v>
      </c>
      <c r="F1494" s="96">
        <f t="shared" si="204"/>
        <v>2926.366638207669</v>
      </c>
      <c r="G1494" s="104">
        <f t="shared" si="205"/>
        <v>650.64</v>
      </c>
      <c r="H1494" s="194">
        <f t="shared" si="206"/>
        <v>1209.0282437141921</v>
      </c>
      <c r="I1494" s="104">
        <f t="shared" si="207"/>
        <v>71.540132764153384</v>
      </c>
      <c r="J1494" s="96">
        <v>27</v>
      </c>
      <c r="K1494" s="98">
        <f t="shared" si="202"/>
        <v>4884.5750146860137</v>
      </c>
      <c r="L1494" s="213">
        <f t="shared" si="208"/>
        <v>8.8672000000000004</v>
      </c>
      <c r="M1494" s="214">
        <f t="shared" si="209"/>
        <v>2.9540000000000002</v>
      </c>
    </row>
    <row r="1495" spans="1:13" ht="15" customHeight="1" x14ac:dyDescent="0.2">
      <c r="A1495" s="192">
        <f t="shared" ref="A1495:A1558" si="210">1+A1494</f>
        <v>1478</v>
      </c>
      <c r="B1495" s="225">
        <f t="shared" si="203"/>
        <v>166.60826098898065</v>
      </c>
      <c r="C1495" s="193">
        <v>500</v>
      </c>
      <c r="D1495" s="212">
        <v>40620</v>
      </c>
      <c r="E1495" s="104">
        <v>27110</v>
      </c>
      <c r="F1495" s="96">
        <f t="shared" si="204"/>
        <v>2925.6652527706228</v>
      </c>
      <c r="G1495" s="104">
        <f t="shared" si="205"/>
        <v>650.64</v>
      </c>
      <c r="H1495" s="194">
        <f t="shared" si="206"/>
        <v>1208.7911754364704</v>
      </c>
      <c r="I1495" s="104">
        <f t="shared" si="207"/>
        <v>71.526105055412458</v>
      </c>
      <c r="J1495" s="96">
        <v>27</v>
      </c>
      <c r="K1495" s="98">
        <f t="shared" si="202"/>
        <v>4883.6225332625054</v>
      </c>
      <c r="L1495" s="213">
        <f t="shared" si="208"/>
        <v>8.8711000000000002</v>
      </c>
      <c r="M1495" s="214">
        <f t="shared" si="209"/>
        <v>2.956</v>
      </c>
    </row>
    <row r="1496" spans="1:13" ht="15" customHeight="1" x14ac:dyDescent="0.2">
      <c r="A1496" s="192">
        <f t="shared" si="210"/>
        <v>1479</v>
      </c>
      <c r="B1496" s="225">
        <f t="shared" si="203"/>
        <v>166.6481662999372</v>
      </c>
      <c r="C1496" s="193">
        <v>500</v>
      </c>
      <c r="D1496" s="212">
        <v>40620</v>
      </c>
      <c r="E1496" s="104">
        <v>27110</v>
      </c>
      <c r="F1496" s="96">
        <f t="shared" si="204"/>
        <v>2924.9646775152287</v>
      </c>
      <c r="G1496" s="104">
        <f t="shared" si="205"/>
        <v>650.64</v>
      </c>
      <c r="H1496" s="194">
        <f t="shared" si="206"/>
        <v>1208.554381000147</v>
      </c>
      <c r="I1496" s="104">
        <f t="shared" si="207"/>
        <v>71.51209355030457</v>
      </c>
      <c r="J1496" s="96">
        <v>27</v>
      </c>
      <c r="K1496" s="98">
        <f t="shared" si="202"/>
        <v>4882.67115206568</v>
      </c>
      <c r="L1496" s="213">
        <f t="shared" si="208"/>
        <v>8.875</v>
      </c>
      <c r="M1496" s="214">
        <f t="shared" si="209"/>
        <v>2.9580000000000002</v>
      </c>
    </row>
    <row r="1497" spans="1:13" ht="15" customHeight="1" x14ac:dyDescent="0.2">
      <c r="A1497" s="195">
        <f t="shared" si="210"/>
        <v>1480</v>
      </c>
      <c r="B1497" s="225">
        <f t="shared" si="203"/>
        <v>166.68804463873147</v>
      </c>
      <c r="C1497" s="193">
        <v>500</v>
      </c>
      <c r="D1497" s="212">
        <v>40620</v>
      </c>
      <c r="E1497" s="104">
        <v>27110</v>
      </c>
      <c r="F1497" s="96">
        <f t="shared" si="204"/>
        <v>2924.2649108785508</v>
      </c>
      <c r="G1497" s="104">
        <f t="shared" si="205"/>
        <v>650.64</v>
      </c>
      <c r="H1497" s="194">
        <f t="shared" si="206"/>
        <v>1208.31785987695</v>
      </c>
      <c r="I1497" s="104">
        <f t="shared" si="207"/>
        <v>71.498098217571012</v>
      </c>
      <c r="J1497" s="96">
        <v>27</v>
      </c>
      <c r="K1497" s="98">
        <f t="shared" si="202"/>
        <v>4881.7208689730724</v>
      </c>
      <c r="L1497" s="213">
        <f t="shared" si="208"/>
        <v>8.8788999999999998</v>
      </c>
      <c r="M1497" s="214">
        <f t="shared" si="209"/>
        <v>2.96</v>
      </c>
    </row>
    <row r="1498" spans="1:13" ht="15" customHeight="1" x14ac:dyDescent="0.2">
      <c r="A1498" s="192">
        <f t="shared" si="210"/>
        <v>1481</v>
      </c>
      <c r="B1498" s="225">
        <f t="shared" si="203"/>
        <v>166.72789604180014</v>
      </c>
      <c r="C1498" s="193">
        <v>500</v>
      </c>
      <c r="D1498" s="212">
        <v>40620</v>
      </c>
      <c r="E1498" s="104">
        <v>27110</v>
      </c>
      <c r="F1498" s="96">
        <f t="shared" si="204"/>
        <v>2923.5659513018418</v>
      </c>
      <c r="G1498" s="104">
        <f t="shared" si="205"/>
        <v>650.64</v>
      </c>
      <c r="H1498" s="194">
        <f t="shared" si="206"/>
        <v>1208.0816115400223</v>
      </c>
      <c r="I1498" s="104">
        <f t="shared" si="207"/>
        <v>71.484119026036836</v>
      </c>
      <c r="J1498" s="96">
        <v>27</v>
      </c>
      <c r="K1498" s="98">
        <f t="shared" si="202"/>
        <v>4880.771681867901</v>
      </c>
      <c r="L1498" s="213">
        <f t="shared" si="208"/>
        <v>8.8826999999999998</v>
      </c>
      <c r="M1498" s="214">
        <f t="shared" si="209"/>
        <v>2.9620000000000002</v>
      </c>
    </row>
    <row r="1499" spans="1:13" ht="15" customHeight="1" x14ac:dyDescent="0.2">
      <c r="A1499" s="192">
        <f t="shared" si="210"/>
        <v>1482</v>
      </c>
      <c r="B1499" s="225">
        <f t="shared" si="203"/>
        <v>166.76772054550588</v>
      </c>
      <c r="C1499" s="193">
        <v>500</v>
      </c>
      <c r="D1499" s="212">
        <v>40620</v>
      </c>
      <c r="E1499" s="104">
        <v>27110</v>
      </c>
      <c r="F1499" s="96">
        <f t="shared" si="204"/>
        <v>2922.8677972305336</v>
      </c>
      <c r="G1499" s="104">
        <f t="shared" si="205"/>
        <v>650.64</v>
      </c>
      <c r="H1499" s="194">
        <f t="shared" si="206"/>
        <v>1207.8456354639202</v>
      </c>
      <c r="I1499" s="104">
        <f t="shared" si="207"/>
        <v>71.470155944610667</v>
      </c>
      <c r="J1499" s="96">
        <v>27</v>
      </c>
      <c r="K1499" s="98">
        <f t="shared" si="202"/>
        <v>4879.8235886390639</v>
      </c>
      <c r="L1499" s="213">
        <f t="shared" si="208"/>
        <v>8.8865999999999996</v>
      </c>
      <c r="M1499" s="214">
        <f t="shared" si="209"/>
        <v>2.964</v>
      </c>
    </row>
    <row r="1500" spans="1:13" ht="15" customHeight="1" x14ac:dyDescent="0.2">
      <c r="A1500" s="192">
        <f t="shared" si="210"/>
        <v>1483</v>
      </c>
      <c r="B1500" s="225">
        <f t="shared" si="203"/>
        <v>166.807518186138</v>
      </c>
      <c r="C1500" s="193">
        <v>500</v>
      </c>
      <c r="D1500" s="212">
        <v>40620</v>
      </c>
      <c r="E1500" s="104">
        <v>27110</v>
      </c>
      <c r="F1500" s="96">
        <f t="shared" si="204"/>
        <v>2922.1704471142184</v>
      </c>
      <c r="G1500" s="104">
        <f t="shared" si="205"/>
        <v>650.64</v>
      </c>
      <c r="H1500" s="194">
        <f t="shared" si="206"/>
        <v>1207.6099311246057</v>
      </c>
      <c r="I1500" s="104">
        <f t="shared" si="207"/>
        <v>71.456208942284363</v>
      </c>
      <c r="J1500" s="96">
        <v>27</v>
      </c>
      <c r="K1500" s="98">
        <f t="shared" si="202"/>
        <v>4878.8765871811083</v>
      </c>
      <c r="L1500" s="213">
        <f t="shared" si="208"/>
        <v>8.8904999999999994</v>
      </c>
      <c r="M1500" s="214">
        <f t="shared" si="209"/>
        <v>2.9660000000000002</v>
      </c>
    </row>
    <row r="1501" spans="1:13" ht="15" customHeight="1" x14ac:dyDescent="0.2">
      <c r="A1501" s="192">
        <f t="shared" si="210"/>
        <v>1484</v>
      </c>
      <c r="B1501" s="225">
        <f t="shared" si="203"/>
        <v>166.84728899991222</v>
      </c>
      <c r="C1501" s="193">
        <v>500</v>
      </c>
      <c r="D1501" s="212">
        <v>40620</v>
      </c>
      <c r="E1501" s="104">
        <v>27110</v>
      </c>
      <c r="F1501" s="96">
        <f t="shared" si="204"/>
        <v>2921.4738994066392</v>
      </c>
      <c r="G1501" s="104">
        <f t="shared" si="205"/>
        <v>650.64</v>
      </c>
      <c r="H1501" s="194">
        <f t="shared" si="206"/>
        <v>1207.374497999444</v>
      </c>
      <c r="I1501" s="104">
        <f t="shared" si="207"/>
        <v>71.442277988132787</v>
      </c>
      <c r="J1501" s="96">
        <v>27</v>
      </c>
      <c r="K1501" s="98">
        <f t="shared" si="202"/>
        <v>4877.9306753942155</v>
      </c>
      <c r="L1501" s="213">
        <f t="shared" si="208"/>
        <v>8.8943999999999992</v>
      </c>
      <c r="M1501" s="214">
        <f t="shared" si="209"/>
        <v>2.968</v>
      </c>
    </row>
    <row r="1502" spans="1:13" ht="15" customHeight="1" x14ac:dyDescent="0.2">
      <c r="A1502" s="192">
        <f t="shared" si="210"/>
        <v>1485</v>
      </c>
      <c r="B1502" s="225">
        <f t="shared" si="203"/>
        <v>166.8870330229712</v>
      </c>
      <c r="C1502" s="193">
        <v>500</v>
      </c>
      <c r="D1502" s="212">
        <v>40620</v>
      </c>
      <c r="E1502" s="104">
        <v>27110</v>
      </c>
      <c r="F1502" s="96">
        <f t="shared" si="204"/>
        <v>2920.7781525656715</v>
      </c>
      <c r="G1502" s="104">
        <f t="shared" si="205"/>
        <v>650.64</v>
      </c>
      <c r="H1502" s="194">
        <f t="shared" si="206"/>
        <v>1207.1393355671969</v>
      </c>
      <c r="I1502" s="104">
        <f t="shared" si="207"/>
        <v>71.428363051313426</v>
      </c>
      <c r="J1502" s="96">
        <v>27</v>
      </c>
      <c r="K1502" s="98">
        <f t="shared" si="202"/>
        <v>4876.9858511841821</v>
      </c>
      <c r="L1502" s="213">
        <f t="shared" si="208"/>
        <v>8.8981999999999992</v>
      </c>
      <c r="M1502" s="214">
        <f t="shared" si="209"/>
        <v>2.97</v>
      </c>
    </row>
    <row r="1503" spans="1:13" ht="15" customHeight="1" x14ac:dyDescent="0.2">
      <c r="A1503" s="192">
        <f t="shared" si="210"/>
        <v>1486</v>
      </c>
      <c r="B1503" s="225">
        <f t="shared" si="203"/>
        <v>166.92675029138456</v>
      </c>
      <c r="C1503" s="193">
        <v>500</v>
      </c>
      <c r="D1503" s="212">
        <v>40620</v>
      </c>
      <c r="E1503" s="104">
        <v>27110</v>
      </c>
      <c r="F1503" s="96">
        <f t="shared" si="204"/>
        <v>2920.0832050533113</v>
      </c>
      <c r="G1503" s="104">
        <f t="shared" si="205"/>
        <v>650.64</v>
      </c>
      <c r="H1503" s="194">
        <f t="shared" si="206"/>
        <v>1206.9044433080192</v>
      </c>
      <c r="I1503" s="104">
        <f t="shared" si="207"/>
        <v>71.41446410106623</v>
      </c>
      <c r="J1503" s="96">
        <v>27</v>
      </c>
      <c r="K1503" s="98">
        <f t="shared" si="202"/>
        <v>4876.0421124623963</v>
      </c>
      <c r="L1503" s="213">
        <f t="shared" si="208"/>
        <v>8.9021000000000008</v>
      </c>
      <c r="M1503" s="214">
        <f t="shared" si="209"/>
        <v>2.972</v>
      </c>
    </row>
    <row r="1504" spans="1:13" ht="15" customHeight="1" x14ac:dyDescent="0.2">
      <c r="A1504" s="192">
        <f t="shared" si="210"/>
        <v>1487</v>
      </c>
      <c r="B1504" s="225">
        <f t="shared" si="203"/>
        <v>166.96644084114916</v>
      </c>
      <c r="C1504" s="193">
        <v>500</v>
      </c>
      <c r="D1504" s="212">
        <v>40620</v>
      </c>
      <c r="E1504" s="104">
        <v>27110</v>
      </c>
      <c r="F1504" s="96">
        <f t="shared" si="204"/>
        <v>2919.3890553356614</v>
      </c>
      <c r="G1504" s="104">
        <f t="shared" si="205"/>
        <v>650.64</v>
      </c>
      <c r="H1504" s="194">
        <f t="shared" si="206"/>
        <v>1206.6698207034533</v>
      </c>
      <c r="I1504" s="104">
        <f t="shared" si="207"/>
        <v>71.400581106713233</v>
      </c>
      <c r="J1504" s="96">
        <v>27</v>
      </c>
      <c r="K1504" s="98">
        <f t="shared" si="202"/>
        <v>4875.0994571458277</v>
      </c>
      <c r="L1504" s="213">
        <f t="shared" si="208"/>
        <v>8.9060000000000006</v>
      </c>
      <c r="M1504" s="214">
        <f t="shared" si="209"/>
        <v>2.9740000000000002</v>
      </c>
    </row>
    <row r="1505" spans="1:13" ht="15" customHeight="1" x14ac:dyDescent="0.2">
      <c r="A1505" s="192">
        <f t="shared" si="210"/>
        <v>1488</v>
      </c>
      <c r="B1505" s="225">
        <f t="shared" si="203"/>
        <v>167.00610470818918</v>
      </c>
      <c r="C1505" s="193">
        <v>500</v>
      </c>
      <c r="D1505" s="212">
        <v>40620</v>
      </c>
      <c r="E1505" s="104">
        <v>27110</v>
      </c>
      <c r="F1505" s="96">
        <f t="shared" si="204"/>
        <v>2918.6957018829162</v>
      </c>
      <c r="G1505" s="104">
        <f t="shared" si="205"/>
        <v>650.64</v>
      </c>
      <c r="H1505" s="194">
        <f t="shared" si="206"/>
        <v>1206.4354672364254</v>
      </c>
      <c r="I1505" s="104">
        <f t="shared" si="207"/>
        <v>71.386714037658322</v>
      </c>
      <c r="J1505" s="96">
        <v>27</v>
      </c>
      <c r="K1505" s="98">
        <f t="shared" si="202"/>
        <v>4874.1578831570005</v>
      </c>
      <c r="L1505" s="213">
        <f t="shared" si="208"/>
        <v>8.9099000000000004</v>
      </c>
      <c r="M1505" s="214">
        <f t="shared" si="209"/>
        <v>2.976</v>
      </c>
    </row>
    <row r="1506" spans="1:13" ht="15" customHeight="1" x14ac:dyDescent="0.2">
      <c r="A1506" s="192">
        <f t="shared" si="210"/>
        <v>1489</v>
      </c>
      <c r="B1506" s="225">
        <f t="shared" si="203"/>
        <v>167.04574192835656</v>
      </c>
      <c r="C1506" s="193">
        <v>500</v>
      </c>
      <c r="D1506" s="212">
        <v>40620</v>
      </c>
      <c r="E1506" s="104">
        <v>27110</v>
      </c>
      <c r="F1506" s="96">
        <f t="shared" si="204"/>
        <v>2918.0031431693469</v>
      </c>
      <c r="G1506" s="104">
        <f t="shared" si="205"/>
        <v>650.64</v>
      </c>
      <c r="H1506" s="194">
        <f t="shared" si="206"/>
        <v>1206.2013823912391</v>
      </c>
      <c r="I1506" s="104">
        <f t="shared" si="207"/>
        <v>71.372862863386942</v>
      </c>
      <c r="J1506" s="96">
        <v>27</v>
      </c>
      <c r="K1506" s="98">
        <f t="shared" si="202"/>
        <v>4873.2173884239728</v>
      </c>
      <c r="L1506" s="213">
        <f t="shared" si="208"/>
        <v>8.9137000000000004</v>
      </c>
      <c r="M1506" s="214">
        <f t="shared" si="209"/>
        <v>2.9780000000000002</v>
      </c>
    </row>
    <row r="1507" spans="1:13" ht="15" customHeight="1" x14ac:dyDescent="0.2">
      <c r="A1507" s="195">
        <f t="shared" si="210"/>
        <v>1490</v>
      </c>
      <c r="B1507" s="225">
        <f t="shared" si="203"/>
        <v>167.08535253743082</v>
      </c>
      <c r="C1507" s="193">
        <v>500</v>
      </c>
      <c r="D1507" s="212">
        <v>40620</v>
      </c>
      <c r="E1507" s="104">
        <v>27110</v>
      </c>
      <c r="F1507" s="96">
        <f t="shared" si="204"/>
        <v>2917.3113776732921</v>
      </c>
      <c r="G1507" s="104">
        <f t="shared" si="205"/>
        <v>650.64</v>
      </c>
      <c r="H1507" s="194">
        <f t="shared" si="206"/>
        <v>1205.9675656535726</v>
      </c>
      <c r="I1507" s="104">
        <f t="shared" si="207"/>
        <v>71.359027553465836</v>
      </c>
      <c r="J1507" s="96">
        <v>27</v>
      </c>
      <c r="K1507" s="98">
        <f t="shared" si="202"/>
        <v>4872.2779708803309</v>
      </c>
      <c r="L1507" s="213">
        <f t="shared" si="208"/>
        <v>8.9176000000000002</v>
      </c>
      <c r="M1507" s="214">
        <f t="shared" si="209"/>
        <v>2.98</v>
      </c>
    </row>
    <row r="1508" spans="1:13" ht="15" customHeight="1" x14ac:dyDescent="0.2">
      <c r="A1508" s="192">
        <f t="shared" si="210"/>
        <v>1491</v>
      </c>
      <c r="B1508" s="225">
        <f t="shared" si="203"/>
        <v>167.12493657111952</v>
      </c>
      <c r="C1508" s="193">
        <v>500</v>
      </c>
      <c r="D1508" s="212">
        <v>40620</v>
      </c>
      <c r="E1508" s="104">
        <v>27110</v>
      </c>
      <c r="F1508" s="96">
        <f t="shared" si="204"/>
        <v>2916.6204038771398</v>
      </c>
      <c r="G1508" s="104">
        <f t="shared" si="205"/>
        <v>650.64</v>
      </c>
      <c r="H1508" s="194">
        <f t="shared" si="206"/>
        <v>1205.7340165104731</v>
      </c>
      <c r="I1508" s="104">
        <f t="shared" si="207"/>
        <v>71.345208077542793</v>
      </c>
      <c r="J1508" s="96">
        <v>27</v>
      </c>
      <c r="K1508" s="98">
        <f t="shared" si="202"/>
        <v>4871.3396284651553</v>
      </c>
      <c r="L1508" s="213">
        <f t="shared" si="208"/>
        <v>8.9215</v>
      </c>
      <c r="M1508" s="214">
        <f t="shared" si="209"/>
        <v>2.9820000000000002</v>
      </c>
    </row>
    <row r="1509" spans="1:13" ht="15" customHeight="1" x14ac:dyDescent="0.2">
      <c r="A1509" s="192">
        <f t="shared" si="210"/>
        <v>1492</v>
      </c>
      <c r="B1509" s="225">
        <f t="shared" si="203"/>
        <v>167.16449406505865</v>
      </c>
      <c r="C1509" s="193">
        <v>500</v>
      </c>
      <c r="D1509" s="212">
        <v>40620</v>
      </c>
      <c r="E1509" s="104">
        <v>27110</v>
      </c>
      <c r="F1509" s="96">
        <f t="shared" si="204"/>
        <v>2915.9302202673107</v>
      </c>
      <c r="G1509" s="104">
        <f t="shared" si="205"/>
        <v>650.64</v>
      </c>
      <c r="H1509" s="194">
        <f t="shared" si="206"/>
        <v>1205.5007344503508</v>
      </c>
      <c r="I1509" s="104">
        <f t="shared" si="207"/>
        <v>71.33140440534622</v>
      </c>
      <c r="J1509" s="96">
        <v>27</v>
      </c>
      <c r="K1509" s="98">
        <f t="shared" ref="K1509:K1572" si="211">SUM(F1509:J1509)</f>
        <v>4870.402359123007</v>
      </c>
      <c r="L1509" s="213">
        <f t="shared" si="208"/>
        <v>8.9253</v>
      </c>
      <c r="M1509" s="214">
        <f t="shared" si="209"/>
        <v>2.984</v>
      </c>
    </row>
    <row r="1510" spans="1:13" ht="15" customHeight="1" x14ac:dyDescent="0.2">
      <c r="A1510" s="192">
        <f t="shared" si="210"/>
        <v>1493</v>
      </c>
      <c r="B1510" s="225">
        <f t="shared" si="203"/>
        <v>167.20402505481223</v>
      </c>
      <c r="C1510" s="193">
        <v>500</v>
      </c>
      <c r="D1510" s="212">
        <v>40620</v>
      </c>
      <c r="E1510" s="104">
        <v>27110</v>
      </c>
      <c r="F1510" s="96">
        <f t="shared" si="204"/>
        <v>2915.2408253342537</v>
      </c>
      <c r="G1510" s="104">
        <f t="shared" si="205"/>
        <v>650.64</v>
      </c>
      <c r="H1510" s="194">
        <f t="shared" si="206"/>
        <v>1205.2677189629776</v>
      </c>
      <c r="I1510" s="104">
        <f t="shared" si="207"/>
        <v>71.31761650668507</v>
      </c>
      <c r="J1510" s="96">
        <v>27</v>
      </c>
      <c r="K1510" s="98">
        <f t="shared" si="211"/>
        <v>4869.4661608039169</v>
      </c>
      <c r="L1510" s="213">
        <f t="shared" si="208"/>
        <v>8.9291999999999998</v>
      </c>
      <c r="M1510" s="214">
        <f t="shared" si="209"/>
        <v>2.9860000000000002</v>
      </c>
    </row>
    <row r="1511" spans="1:13" ht="15" customHeight="1" x14ac:dyDescent="0.2">
      <c r="A1511" s="192">
        <f t="shared" si="210"/>
        <v>1494</v>
      </c>
      <c r="B1511" s="225">
        <f t="shared" si="203"/>
        <v>167.24352957587303</v>
      </c>
      <c r="C1511" s="193">
        <v>500</v>
      </c>
      <c r="D1511" s="212">
        <v>40620</v>
      </c>
      <c r="E1511" s="104">
        <v>27110</v>
      </c>
      <c r="F1511" s="96">
        <f t="shared" si="204"/>
        <v>2914.5522175724236</v>
      </c>
      <c r="G1511" s="104">
        <f t="shared" si="205"/>
        <v>650.64</v>
      </c>
      <c r="H1511" s="194">
        <f t="shared" si="206"/>
        <v>1205.0349695394791</v>
      </c>
      <c r="I1511" s="104">
        <f t="shared" si="207"/>
        <v>71.303844351448475</v>
      </c>
      <c r="J1511" s="96">
        <v>27</v>
      </c>
      <c r="K1511" s="98">
        <f t="shared" si="211"/>
        <v>4868.5310314633516</v>
      </c>
      <c r="L1511" s="213">
        <f t="shared" si="208"/>
        <v>8.9330999999999996</v>
      </c>
      <c r="M1511" s="214">
        <f t="shared" si="209"/>
        <v>2.988</v>
      </c>
    </row>
    <row r="1512" spans="1:13" ht="15" customHeight="1" x14ac:dyDescent="0.2">
      <c r="A1512" s="192">
        <f t="shared" si="210"/>
        <v>1495</v>
      </c>
      <c r="B1512" s="225">
        <f t="shared" si="203"/>
        <v>167.28300766366237</v>
      </c>
      <c r="C1512" s="193">
        <v>500</v>
      </c>
      <c r="D1512" s="212">
        <v>40620</v>
      </c>
      <c r="E1512" s="104">
        <v>27110</v>
      </c>
      <c r="F1512" s="96">
        <f t="shared" si="204"/>
        <v>2913.8643954802765</v>
      </c>
      <c r="G1512" s="104">
        <f t="shared" si="205"/>
        <v>650.64</v>
      </c>
      <c r="H1512" s="194">
        <f t="shared" si="206"/>
        <v>1204.8024856723332</v>
      </c>
      <c r="I1512" s="104">
        <f t="shared" si="207"/>
        <v>71.290087909605532</v>
      </c>
      <c r="J1512" s="96">
        <v>27</v>
      </c>
      <c r="K1512" s="98">
        <f t="shared" si="211"/>
        <v>4867.596969062216</v>
      </c>
      <c r="L1512" s="213">
        <f t="shared" si="208"/>
        <v>8.9369999999999994</v>
      </c>
      <c r="M1512" s="214">
        <f t="shared" si="209"/>
        <v>2.99</v>
      </c>
    </row>
    <row r="1513" spans="1:13" ht="15" customHeight="1" x14ac:dyDescent="0.2">
      <c r="A1513" s="192">
        <f t="shared" si="210"/>
        <v>1496</v>
      </c>
      <c r="B1513" s="225">
        <f t="shared" si="203"/>
        <v>167.32245935353092</v>
      </c>
      <c r="C1513" s="193">
        <v>500</v>
      </c>
      <c r="D1513" s="212">
        <v>40620</v>
      </c>
      <c r="E1513" s="104">
        <v>27110</v>
      </c>
      <c r="F1513" s="96">
        <f t="shared" si="204"/>
        <v>2913.177357560241</v>
      </c>
      <c r="G1513" s="104">
        <f t="shared" si="205"/>
        <v>650.64</v>
      </c>
      <c r="H1513" s="194">
        <f t="shared" si="206"/>
        <v>1204.5702668553613</v>
      </c>
      <c r="I1513" s="104">
        <f t="shared" si="207"/>
        <v>71.276347151204817</v>
      </c>
      <c r="J1513" s="96">
        <v>27</v>
      </c>
      <c r="K1513" s="98">
        <f t="shared" si="211"/>
        <v>4866.6639715668061</v>
      </c>
      <c r="L1513" s="213">
        <f t="shared" si="208"/>
        <v>8.9407999999999994</v>
      </c>
      <c r="M1513" s="214">
        <f t="shared" si="209"/>
        <v>2.992</v>
      </c>
    </row>
    <row r="1514" spans="1:13" ht="15" customHeight="1" x14ac:dyDescent="0.2">
      <c r="A1514" s="192">
        <f t="shared" si="210"/>
        <v>1497</v>
      </c>
      <c r="B1514" s="225">
        <f t="shared" si="203"/>
        <v>167.36188468075812</v>
      </c>
      <c r="C1514" s="193">
        <v>500</v>
      </c>
      <c r="D1514" s="212">
        <v>40620</v>
      </c>
      <c r="E1514" s="104">
        <v>27110</v>
      </c>
      <c r="F1514" s="96">
        <f t="shared" si="204"/>
        <v>2912.4911023187215</v>
      </c>
      <c r="G1514" s="104">
        <f t="shared" si="205"/>
        <v>650.64</v>
      </c>
      <c r="H1514" s="194">
        <f t="shared" si="206"/>
        <v>1204.3383125837277</v>
      </c>
      <c r="I1514" s="104">
        <f t="shared" si="207"/>
        <v>71.262622046374432</v>
      </c>
      <c r="J1514" s="96">
        <v>27</v>
      </c>
      <c r="K1514" s="98">
        <f t="shared" si="211"/>
        <v>4865.7320369488234</v>
      </c>
      <c r="L1514" s="213">
        <f t="shared" si="208"/>
        <v>8.9446999999999992</v>
      </c>
      <c r="M1514" s="214">
        <f t="shared" si="209"/>
        <v>2.9940000000000002</v>
      </c>
    </row>
    <row r="1515" spans="1:13" ht="15" customHeight="1" x14ac:dyDescent="0.2">
      <c r="A1515" s="192">
        <f t="shared" si="210"/>
        <v>1498</v>
      </c>
      <c r="B1515" s="225">
        <f t="shared" si="203"/>
        <v>167.40128368055269</v>
      </c>
      <c r="C1515" s="193">
        <v>500</v>
      </c>
      <c r="D1515" s="212">
        <v>40620</v>
      </c>
      <c r="E1515" s="104">
        <v>27110</v>
      </c>
      <c r="F1515" s="96">
        <f t="shared" si="204"/>
        <v>2911.80562826608</v>
      </c>
      <c r="G1515" s="104">
        <f t="shared" si="205"/>
        <v>650.64</v>
      </c>
      <c r="H1515" s="194">
        <f t="shared" si="206"/>
        <v>1204.1066223539349</v>
      </c>
      <c r="I1515" s="104">
        <f t="shared" si="207"/>
        <v>71.248912565321604</v>
      </c>
      <c r="J1515" s="96">
        <v>27</v>
      </c>
      <c r="K1515" s="98">
        <f t="shared" si="211"/>
        <v>4864.8011631853369</v>
      </c>
      <c r="L1515" s="213">
        <f t="shared" si="208"/>
        <v>8.9486000000000008</v>
      </c>
      <c r="M1515" s="214">
        <f t="shared" si="209"/>
        <v>2.996</v>
      </c>
    </row>
    <row r="1516" spans="1:13" ht="15" customHeight="1" x14ac:dyDescent="0.2">
      <c r="A1516" s="192">
        <f t="shared" si="210"/>
        <v>1499</v>
      </c>
      <c r="B1516" s="225">
        <f t="shared" si="203"/>
        <v>167.44065638805324</v>
      </c>
      <c r="C1516" s="193">
        <v>500</v>
      </c>
      <c r="D1516" s="212">
        <v>40620</v>
      </c>
      <c r="E1516" s="104">
        <v>27110</v>
      </c>
      <c r="F1516" s="96">
        <f t="shared" si="204"/>
        <v>2911.1209339166116</v>
      </c>
      <c r="G1516" s="104">
        <f t="shared" si="205"/>
        <v>650.64</v>
      </c>
      <c r="H1516" s="194">
        <f t="shared" si="206"/>
        <v>1203.8751956638146</v>
      </c>
      <c r="I1516" s="104">
        <f t="shared" si="207"/>
        <v>71.235218678332231</v>
      </c>
      <c r="J1516" s="96">
        <v>27</v>
      </c>
      <c r="K1516" s="98">
        <f t="shared" si="211"/>
        <v>4863.8713482587582</v>
      </c>
      <c r="L1516" s="213">
        <f t="shared" si="208"/>
        <v>8.9524000000000008</v>
      </c>
      <c r="M1516" s="214">
        <f t="shared" si="209"/>
        <v>2.9980000000000002</v>
      </c>
    </row>
    <row r="1517" spans="1:13" ht="15" customHeight="1" x14ac:dyDescent="0.2">
      <c r="A1517" s="195">
        <f t="shared" si="210"/>
        <v>1500</v>
      </c>
      <c r="B1517" s="225">
        <f t="shared" si="203"/>
        <v>167.48000283832778</v>
      </c>
      <c r="C1517" s="193">
        <v>500</v>
      </c>
      <c r="D1517" s="212">
        <v>40620</v>
      </c>
      <c r="E1517" s="104">
        <v>27110</v>
      </c>
      <c r="F1517" s="96">
        <f t="shared" si="204"/>
        <v>2910.4370177885462</v>
      </c>
      <c r="G1517" s="104">
        <f t="shared" si="205"/>
        <v>650.64</v>
      </c>
      <c r="H1517" s="194">
        <f t="shared" si="206"/>
        <v>1203.6440320125284</v>
      </c>
      <c r="I1517" s="104">
        <f t="shared" si="207"/>
        <v>71.221540355770927</v>
      </c>
      <c r="J1517" s="96">
        <v>27</v>
      </c>
      <c r="K1517" s="98">
        <f t="shared" si="211"/>
        <v>4862.9425901568457</v>
      </c>
      <c r="L1517" s="213">
        <f t="shared" si="208"/>
        <v>8.9563000000000006</v>
      </c>
      <c r="M1517" s="214">
        <f t="shared" si="209"/>
        <v>3</v>
      </c>
    </row>
    <row r="1518" spans="1:13" ht="15" customHeight="1" x14ac:dyDescent="0.2">
      <c r="A1518" s="192">
        <f t="shared" si="210"/>
        <v>1501</v>
      </c>
      <c r="B1518" s="225">
        <f t="shared" si="203"/>
        <v>167.51932306637423</v>
      </c>
      <c r="C1518" s="193">
        <v>500</v>
      </c>
      <c r="D1518" s="212">
        <v>40620</v>
      </c>
      <c r="E1518" s="104">
        <v>27110</v>
      </c>
      <c r="F1518" s="96">
        <f t="shared" si="204"/>
        <v>2909.7538784040294</v>
      </c>
      <c r="G1518" s="104">
        <f t="shared" si="205"/>
        <v>650.64</v>
      </c>
      <c r="H1518" s="194">
        <f t="shared" si="206"/>
        <v>1203.4131309005618</v>
      </c>
      <c r="I1518" s="104">
        <f t="shared" si="207"/>
        <v>71.20787756808059</v>
      </c>
      <c r="J1518" s="96">
        <v>27</v>
      </c>
      <c r="K1518" s="98">
        <f t="shared" si="211"/>
        <v>4862.014886872671</v>
      </c>
      <c r="L1518" s="213">
        <f t="shared" si="208"/>
        <v>8.9602000000000004</v>
      </c>
      <c r="M1518" s="214">
        <f t="shared" si="209"/>
        <v>3.0019999999999998</v>
      </c>
    </row>
    <row r="1519" spans="1:13" ht="15" customHeight="1" x14ac:dyDescent="0.2">
      <c r="A1519" s="192">
        <f t="shared" si="210"/>
        <v>1502</v>
      </c>
      <c r="B1519" s="225">
        <f t="shared" si="203"/>
        <v>167.55861710712071</v>
      </c>
      <c r="C1519" s="193">
        <v>500</v>
      </c>
      <c r="D1519" s="212">
        <v>40620</v>
      </c>
      <c r="E1519" s="104">
        <v>27110</v>
      </c>
      <c r="F1519" s="96">
        <f t="shared" si="204"/>
        <v>2909.0715142891049</v>
      </c>
      <c r="G1519" s="104">
        <f t="shared" si="205"/>
        <v>650.64</v>
      </c>
      <c r="H1519" s="194">
        <f t="shared" si="206"/>
        <v>1203.1824918297173</v>
      </c>
      <c r="I1519" s="104">
        <f t="shared" si="207"/>
        <v>71.194230285782098</v>
      </c>
      <c r="J1519" s="96">
        <v>27</v>
      </c>
      <c r="K1519" s="98">
        <f t="shared" si="211"/>
        <v>4861.0882364046047</v>
      </c>
      <c r="L1519" s="213">
        <f t="shared" si="208"/>
        <v>8.9640000000000004</v>
      </c>
      <c r="M1519" s="214">
        <f t="shared" si="209"/>
        <v>3.004</v>
      </c>
    </row>
    <row r="1520" spans="1:13" ht="15" customHeight="1" x14ac:dyDescent="0.2">
      <c r="A1520" s="192">
        <f t="shared" si="210"/>
        <v>1503</v>
      </c>
      <c r="B1520" s="225">
        <f t="shared" si="203"/>
        <v>167.59788499542549</v>
      </c>
      <c r="C1520" s="193">
        <v>500</v>
      </c>
      <c r="D1520" s="212">
        <v>40620</v>
      </c>
      <c r="E1520" s="104">
        <v>27110</v>
      </c>
      <c r="F1520" s="96">
        <f t="shared" si="204"/>
        <v>2908.3899239737088</v>
      </c>
      <c r="G1520" s="104">
        <f t="shared" si="205"/>
        <v>650.64</v>
      </c>
      <c r="H1520" s="194">
        <f t="shared" si="206"/>
        <v>1202.9521143031134</v>
      </c>
      <c r="I1520" s="104">
        <f t="shared" si="207"/>
        <v>71.18059847947417</v>
      </c>
      <c r="J1520" s="96">
        <v>27</v>
      </c>
      <c r="K1520" s="98">
        <f t="shared" si="211"/>
        <v>4860.1626367562967</v>
      </c>
      <c r="L1520" s="213">
        <f t="shared" si="208"/>
        <v>8.9679000000000002</v>
      </c>
      <c r="M1520" s="214">
        <f t="shared" si="209"/>
        <v>3.0059999999999998</v>
      </c>
    </row>
    <row r="1521" spans="1:13" ht="15" customHeight="1" x14ac:dyDescent="0.2">
      <c r="A1521" s="192">
        <f t="shared" si="210"/>
        <v>1504</v>
      </c>
      <c r="B1521" s="225">
        <f t="shared" si="203"/>
        <v>167.63712676607736</v>
      </c>
      <c r="C1521" s="193">
        <v>500</v>
      </c>
      <c r="D1521" s="212">
        <v>40620</v>
      </c>
      <c r="E1521" s="104">
        <v>27110</v>
      </c>
      <c r="F1521" s="96">
        <f t="shared" si="204"/>
        <v>2907.709105991652</v>
      </c>
      <c r="G1521" s="104">
        <f t="shared" si="205"/>
        <v>650.64</v>
      </c>
      <c r="H1521" s="194">
        <f t="shared" si="206"/>
        <v>1202.7219978251783</v>
      </c>
      <c r="I1521" s="104">
        <f t="shared" si="207"/>
        <v>71.166982119833037</v>
      </c>
      <c r="J1521" s="96">
        <v>27</v>
      </c>
      <c r="K1521" s="98">
        <f t="shared" si="211"/>
        <v>4859.2380859366631</v>
      </c>
      <c r="L1521" s="213">
        <f t="shared" si="208"/>
        <v>8.9718</v>
      </c>
      <c r="M1521" s="214">
        <f t="shared" si="209"/>
        <v>3.008</v>
      </c>
    </row>
    <row r="1522" spans="1:13" ht="15" customHeight="1" x14ac:dyDescent="0.2">
      <c r="A1522" s="192">
        <f t="shared" si="210"/>
        <v>1505</v>
      </c>
      <c r="B1522" s="225">
        <f t="shared" si="203"/>
        <v>167.6763424537956</v>
      </c>
      <c r="C1522" s="193">
        <v>500</v>
      </c>
      <c r="D1522" s="212">
        <v>40620</v>
      </c>
      <c r="E1522" s="104">
        <v>27110</v>
      </c>
      <c r="F1522" s="96">
        <f t="shared" si="204"/>
        <v>2907.0290588806083</v>
      </c>
      <c r="G1522" s="104">
        <f t="shared" si="205"/>
        <v>650.64</v>
      </c>
      <c r="H1522" s="194">
        <f t="shared" si="206"/>
        <v>1202.4921419016455</v>
      </c>
      <c r="I1522" s="104">
        <f t="shared" si="207"/>
        <v>71.153381177612161</v>
      </c>
      <c r="J1522" s="96">
        <v>27</v>
      </c>
      <c r="K1522" s="98">
        <f t="shared" si="211"/>
        <v>4858.3145819598658</v>
      </c>
      <c r="L1522" s="213">
        <f t="shared" si="208"/>
        <v>8.9756</v>
      </c>
      <c r="M1522" s="214">
        <f t="shared" si="209"/>
        <v>3.01</v>
      </c>
    </row>
    <row r="1523" spans="1:13" ht="15" customHeight="1" x14ac:dyDescent="0.2">
      <c r="A1523" s="192">
        <f t="shared" si="210"/>
        <v>1506</v>
      </c>
      <c r="B1523" s="225">
        <f t="shared" si="203"/>
        <v>167.71553209323048</v>
      </c>
      <c r="C1523" s="193">
        <v>500</v>
      </c>
      <c r="D1523" s="212">
        <v>40620</v>
      </c>
      <c r="E1523" s="104">
        <v>27110</v>
      </c>
      <c r="F1523" s="96">
        <f t="shared" si="204"/>
        <v>2906.3497811821007</v>
      </c>
      <c r="G1523" s="104">
        <f t="shared" si="205"/>
        <v>650.64</v>
      </c>
      <c r="H1523" s="194">
        <f t="shared" si="206"/>
        <v>1202.26254603955</v>
      </c>
      <c r="I1523" s="104">
        <f t="shared" si="207"/>
        <v>71.139795623642016</v>
      </c>
      <c r="J1523" s="96">
        <v>27</v>
      </c>
      <c r="K1523" s="98">
        <f t="shared" si="211"/>
        <v>4857.3921228452928</v>
      </c>
      <c r="L1523" s="213">
        <f t="shared" si="208"/>
        <v>8.9794999999999998</v>
      </c>
      <c r="M1523" s="214">
        <f t="shared" si="209"/>
        <v>3.012</v>
      </c>
    </row>
    <row r="1524" spans="1:13" ht="15" customHeight="1" x14ac:dyDescent="0.2">
      <c r="A1524" s="192">
        <f t="shared" si="210"/>
        <v>1507</v>
      </c>
      <c r="B1524" s="225">
        <f t="shared" si="203"/>
        <v>167.75469571896326</v>
      </c>
      <c r="C1524" s="193">
        <v>500</v>
      </c>
      <c r="D1524" s="212">
        <v>40620</v>
      </c>
      <c r="E1524" s="104">
        <v>27110</v>
      </c>
      <c r="F1524" s="96">
        <f t="shared" si="204"/>
        <v>2905.6712714414884</v>
      </c>
      <c r="G1524" s="104">
        <f t="shared" si="205"/>
        <v>650.64</v>
      </c>
      <c r="H1524" s="194">
        <f t="shared" si="206"/>
        <v>1202.0332097472228</v>
      </c>
      <c r="I1524" s="104">
        <f t="shared" si="207"/>
        <v>71.12622542882977</v>
      </c>
      <c r="J1524" s="96">
        <v>27</v>
      </c>
      <c r="K1524" s="98">
        <f t="shared" si="211"/>
        <v>4856.4707066175406</v>
      </c>
      <c r="L1524" s="213">
        <f t="shared" si="208"/>
        <v>8.9833999999999996</v>
      </c>
      <c r="M1524" s="214">
        <f t="shared" si="209"/>
        <v>3.0139999999999998</v>
      </c>
    </row>
    <row r="1525" spans="1:13" ht="15" customHeight="1" x14ac:dyDescent="0.2">
      <c r="A1525" s="192">
        <f t="shared" si="210"/>
        <v>1508</v>
      </c>
      <c r="B1525" s="225">
        <f t="shared" si="203"/>
        <v>167.7938333655062</v>
      </c>
      <c r="C1525" s="193">
        <v>500</v>
      </c>
      <c r="D1525" s="212">
        <v>40620</v>
      </c>
      <c r="E1525" s="104">
        <v>27110</v>
      </c>
      <c r="F1525" s="96">
        <f t="shared" si="204"/>
        <v>2904.9935282079578</v>
      </c>
      <c r="G1525" s="104">
        <f t="shared" si="205"/>
        <v>650.64</v>
      </c>
      <c r="H1525" s="194">
        <f t="shared" si="206"/>
        <v>1201.8041325342895</v>
      </c>
      <c r="I1525" s="104">
        <f t="shared" si="207"/>
        <v>71.11267056415916</v>
      </c>
      <c r="J1525" s="96">
        <v>27</v>
      </c>
      <c r="K1525" s="98">
        <f t="shared" si="211"/>
        <v>4855.5503313064064</v>
      </c>
      <c r="L1525" s="213">
        <f t="shared" si="208"/>
        <v>8.9871999999999996</v>
      </c>
      <c r="M1525" s="214">
        <f t="shared" si="209"/>
        <v>3.016</v>
      </c>
    </row>
    <row r="1526" spans="1:13" ht="15" customHeight="1" x14ac:dyDescent="0.2">
      <c r="A1526" s="192">
        <f t="shared" si="210"/>
        <v>1509</v>
      </c>
      <c r="B1526" s="225">
        <f t="shared" si="203"/>
        <v>167.83294506730311</v>
      </c>
      <c r="C1526" s="193">
        <v>500</v>
      </c>
      <c r="D1526" s="212">
        <v>40620</v>
      </c>
      <c r="E1526" s="104">
        <v>27110</v>
      </c>
      <c r="F1526" s="96">
        <f t="shared" si="204"/>
        <v>2904.3165500345026</v>
      </c>
      <c r="G1526" s="104">
        <f t="shared" si="205"/>
        <v>650.64</v>
      </c>
      <c r="H1526" s="194">
        <f t="shared" si="206"/>
        <v>1201.5753139116616</v>
      </c>
      <c r="I1526" s="104">
        <f t="shared" si="207"/>
        <v>71.099131000690051</v>
      </c>
      <c r="J1526" s="96">
        <v>27</v>
      </c>
      <c r="K1526" s="98">
        <f t="shared" si="211"/>
        <v>4854.6309949468541</v>
      </c>
      <c r="L1526" s="213">
        <f t="shared" si="208"/>
        <v>8.9910999999999994</v>
      </c>
      <c r="M1526" s="214">
        <f t="shared" si="209"/>
        <v>3.0179999999999998</v>
      </c>
    </row>
    <row r="1527" spans="1:13" ht="15" customHeight="1" x14ac:dyDescent="0.2">
      <c r="A1527" s="195">
        <f t="shared" si="210"/>
        <v>1510</v>
      </c>
      <c r="B1527" s="225">
        <f t="shared" si="203"/>
        <v>167.87203085872926</v>
      </c>
      <c r="C1527" s="193">
        <v>500</v>
      </c>
      <c r="D1527" s="212">
        <v>40620</v>
      </c>
      <c r="E1527" s="104">
        <v>27110</v>
      </c>
      <c r="F1527" s="96">
        <f t="shared" si="204"/>
        <v>2903.6403354779177</v>
      </c>
      <c r="G1527" s="104">
        <f t="shared" si="205"/>
        <v>650.64</v>
      </c>
      <c r="H1527" s="194">
        <f t="shared" si="206"/>
        <v>1201.3467533915359</v>
      </c>
      <c r="I1527" s="104">
        <f t="shared" si="207"/>
        <v>71.085606709558348</v>
      </c>
      <c r="J1527" s="96">
        <v>27</v>
      </c>
      <c r="K1527" s="98">
        <f t="shared" si="211"/>
        <v>4853.7126955790118</v>
      </c>
      <c r="L1527" s="213">
        <f t="shared" si="208"/>
        <v>8.9948999999999995</v>
      </c>
      <c r="M1527" s="214">
        <f t="shared" si="209"/>
        <v>3.02</v>
      </c>
    </row>
    <row r="1528" spans="1:13" ht="15" customHeight="1" x14ac:dyDescent="0.2">
      <c r="A1528" s="192">
        <f t="shared" si="210"/>
        <v>1511</v>
      </c>
      <c r="B1528" s="225">
        <f t="shared" si="203"/>
        <v>167.91109077409163</v>
      </c>
      <c r="C1528" s="193">
        <v>500</v>
      </c>
      <c r="D1528" s="212">
        <v>40620</v>
      </c>
      <c r="E1528" s="104">
        <v>27110</v>
      </c>
      <c r="F1528" s="96">
        <f t="shared" si="204"/>
        <v>2902.9648830987826</v>
      </c>
      <c r="G1528" s="104">
        <f t="shared" si="205"/>
        <v>650.64</v>
      </c>
      <c r="H1528" s="194">
        <f t="shared" si="206"/>
        <v>1201.1184504873884</v>
      </c>
      <c r="I1528" s="104">
        <f t="shared" si="207"/>
        <v>71.072097661975647</v>
      </c>
      <c r="J1528" s="96">
        <v>27</v>
      </c>
      <c r="K1528" s="98">
        <f t="shared" si="211"/>
        <v>4852.795431248147</v>
      </c>
      <c r="L1528" s="213">
        <f t="shared" si="208"/>
        <v>8.9987999999999992</v>
      </c>
      <c r="M1528" s="214">
        <f t="shared" si="209"/>
        <v>3.0219999999999998</v>
      </c>
    </row>
    <row r="1529" spans="1:13" ht="15" customHeight="1" x14ac:dyDescent="0.2">
      <c r="A1529" s="192">
        <f t="shared" si="210"/>
        <v>1512</v>
      </c>
      <c r="B1529" s="225">
        <f t="shared" si="203"/>
        <v>167.95012484762918</v>
      </c>
      <c r="C1529" s="193">
        <v>500</v>
      </c>
      <c r="D1529" s="212">
        <v>40620</v>
      </c>
      <c r="E1529" s="104">
        <v>27110</v>
      </c>
      <c r="F1529" s="96">
        <f t="shared" si="204"/>
        <v>2902.2901914614495</v>
      </c>
      <c r="G1529" s="104">
        <f t="shared" si="205"/>
        <v>650.64</v>
      </c>
      <c r="H1529" s="194">
        <f t="shared" si="206"/>
        <v>1200.8904047139697</v>
      </c>
      <c r="I1529" s="104">
        <f t="shared" si="207"/>
        <v>71.058603829228986</v>
      </c>
      <c r="J1529" s="96">
        <v>27</v>
      </c>
      <c r="K1529" s="98">
        <f t="shared" si="211"/>
        <v>4851.8792000046478</v>
      </c>
      <c r="L1529" s="213">
        <f t="shared" si="208"/>
        <v>9.0027000000000008</v>
      </c>
      <c r="M1529" s="214">
        <f t="shared" si="209"/>
        <v>3.024</v>
      </c>
    </row>
    <row r="1530" spans="1:13" ht="15" customHeight="1" x14ac:dyDescent="0.2">
      <c r="A1530" s="192">
        <f t="shared" si="210"/>
        <v>1513</v>
      </c>
      <c r="B1530" s="225">
        <f t="shared" si="203"/>
        <v>167.98913311351299</v>
      </c>
      <c r="C1530" s="193">
        <v>500</v>
      </c>
      <c r="D1530" s="212">
        <v>40620</v>
      </c>
      <c r="E1530" s="104">
        <v>27110</v>
      </c>
      <c r="F1530" s="96">
        <f t="shared" si="204"/>
        <v>2901.616259134029</v>
      </c>
      <c r="G1530" s="104">
        <f t="shared" si="205"/>
        <v>650.64</v>
      </c>
      <c r="H1530" s="194">
        <f t="shared" si="206"/>
        <v>1200.6626155873016</v>
      </c>
      <c r="I1530" s="104">
        <f t="shared" si="207"/>
        <v>71.045125182680579</v>
      </c>
      <c r="J1530" s="96">
        <v>27</v>
      </c>
      <c r="K1530" s="98">
        <f t="shared" si="211"/>
        <v>4850.963999904011</v>
      </c>
      <c r="L1530" s="213">
        <f t="shared" si="208"/>
        <v>9.0065000000000008</v>
      </c>
      <c r="M1530" s="214">
        <f t="shared" si="209"/>
        <v>3.0259999999999998</v>
      </c>
    </row>
    <row r="1531" spans="1:13" ht="15" customHeight="1" x14ac:dyDescent="0.2">
      <c r="A1531" s="192">
        <f t="shared" si="210"/>
        <v>1514</v>
      </c>
      <c r="B1531" s="225">
        <f t="shared" ref="B1531:B1594" si="212">59*LN(A1531)-264</f>
        <v>168.02811560584621</v>
      </c>
      <c r="C1531" s="193">
        <v>500</v>
      </c>
      <c r="D1531" s="212">
        <v>40620</v>
      </c>
      <c r="E1531" s="104">
        <v>27110</v>
      </c>
      <c r="F1531" s="96">
        <f t="shared" si="204"/>
        <v>2900.9430846883847</v>
      </c>
      <c r="G1531" s="104">
        <f t="shared" si="205"/>
        <v>650.64</v>
      </c>
      <c r="H1531" s="194">
        <f t="shared" si="206"/>
        <v>1200.4350826246739</v>
      </c>
      <c r="I1531" s="104">
        <f t="shared" si="207"/>
        <v>71.031661693767688</v>
      </c>
      <c r="J1531" s="96">
        <v>27</v>
      </c>
      <c r="K1531" s="98">
        <f t="shared" si="211"/>
        <v>4850.0498290068263</v>
      </c>
      <c r="L1531" s="213">
        <f t="shared" si="208"/>
        <v>9.0104000000000006</v>
      </c>
      <c r="M1531" s="214">
        <f t="shared" si="209"/>
        <v>3.028</v>
      </c>
    </row>
    <row r="1532" spans="1:13" ht="15" customHeight="1" x14ac:dyDescent="0.2">
      <c r="A1532" s="192">
        <f t="shared" si="210"/>
        <v>1515</v>
      </c>
      <c r="B1532" s="225">
        <f t="shared" si="212"/>
        <v>168.06707235866469</v>
      </c>
      <c r="C1532" s="193">
        <v>500</v>
      </c>
      <c r="D1532" s="212">
        <v>40620</v>
      </c>
      <c r="E1532" s="104">
        <v>27110</v>
      </c>
      <c r="F1532" s="96">
        <f t="shared" si="204"/>
        <v>2900.2706667001094</v>
      </c>
      <c r="G1532" s="104">
        <f t="shared" si="205"/>
        <v>650.64</v>
      </c>
      <c r="H1532" s="194">
        <f t="shared" si="206"/>
        <v>1200.2078053446369</v>
      </c>
      <c r="I1532" s="104">
        <f t="shared" si="207"/>
        <v>71.018213334002184</v>
      </c>
      <c r="J1532" s="96">
        <v>27</v>
      </c>
      <c r="K1532" s="98">
        <f t="shared" si="211"/>
        <v>4849.1366853787486</v>
      </c>
      <c r="L1532" s="213">
        <f t="shared" si="208"/>
        <v>9.0143000000000004</v>
      </c>
      <c r="M1532" s="214">
        <f t="shared" si="209"/>
        <v>3.03</v>
      </c>
    </row>
    <row r="1533" spans="1:13" ht="15" customHeight="1" x14ac:dyDescent="0.2">
      <c r="A1533" s="192">
        <f t="shared" si="210"/>
        <v>1516</v>
      </c>
      <c r="B1533" s="225">
        <f t="shared" si="212"/>
        <v>168.10600340593669</v>
      </c>
      <c r="C1533" s="193">
        <v>500</v>
      </c>
      <c r="D1533" s="212">
        <v>40620</v>
      </c>
      <c r="E1533" s="104">
        <v>27110</v>
      </c>
      <c r="F1533" s="96">
        <f t="shared" si="204"/>
        <v>2899.5990037485244</v>
      </c>
      <c r="G1533" s="104">
        <f t="shared" si="205"/>
        <v>650.64</v>
      </c>
      <c r="H1533" s="194">
        <f t="shared" si="206"/>
        <v>1199.980783267001</v>
      </c>
      <c r="I1533" s="104">
        <f t="shared" si="207"/>
        <v>71.004780074970483</v>
      </c>
      <c r="J1533" s="96">
        <v>27</v>
      </c>
      <c r="K1533" s="98">
        <f t="shared" si="211"/>
        <v>4848.2245670904958</v>
      </c>
      <c r="L1533" s="213">
        <f t="shared" si="208"/>
        <v>9.0181000000000004</v>
      </c>
      <c r="M1533" s="214">
        <f t="shared" si="209"/>
        <v>3.032</v>
      </c>
    </row>
    <row r="1534" spans="1:13" ht="15" customHeight="1" x14ac:dyDescent="0.2">
      <c r="A1534" s="192">
        <f t="shared" si="210"/>
        <v>1517</v>
      </c>
      <c r="B1534" s="225">
        <f t="shared" si="212"/>
        <v>168.1449087815634</v>
      </c>
      <c r="C1534" s="193">
        <v>500</v>
      </c>
      <c r="D1534" s="212">
        <v>40620</v>
      </c>
      <c r="E1534" s="104">
        <v>27110</v>
      </c>
      <c r="F1534" s="96">
        <f t="shared" si="204"/>
        <v>2898.9280944166558</v>
      </c>
      <c r="G1534" s="104">
        <f t="shared" si="205"/>
        <v>650.64</v>
      </c>
      <c r="H1534" s="194">
        <f t="shared" si="206"/>
        <v>1199.7540159128296</v>
      </c>
      <c r="I1534" s="104">
        <f t="shared" si="207"/>
        <v>70.991361888333117</v>
      </c>
      <c r="J1534" s="96">
        <v>27</v>
      </c>
      <c r="K1534" s="98">
        <f t="shared" si="211"/>
        <v>4847.3134722178183</v>
      </c>
      <c r="L1534" s="213">
        <f t="shared" si="208"/>
        <v>9.0220000000000002</v>
      </c>
      <c r="M1534" s="214">
        <f t="shared" si="209"/>
        <v>3.0339999999999998</v>
      </c>
    </row>
    <row r="1535" spans="1:13" ht="15" customHeight="1" x14ac:dyDescent="0.2">
      <c r="A1535" s="192">
        <f t="shared" si="210"/>
        <v>1518</v>
      </c>
      <c r="B1535" s="225">
        <f t="shared" si="212"/>
        <v>168.18378851937894</v>
      </c>
      <c r="C1535" s="193">
        <v>500</v>
      </c>
      <c r="D1535" s="212">
        <v>40620</v>
      </c>
      <c r="E1535" s="104">
        <v>27110</v>
      </c>
      <c r="F1535" s="96">
        <f t="shared" si="204"/>
        <v>2898.2579372912323</v>
      </c>
      <c r="G1535" s="104">
        <f t="shared" si="205"/>
        <v>650.64</v>
      </c>
      <c r="H1535" s="194">
        <f t="shared" si="206"/>
        <v>1199.5275028044364</v>
      </c>
      <c r="I1535" s="104">
        <f t="shared" si="207"/>
        <v>70.977958745824651</v>
      </c>
      <c r="J1535" s="96">
        <v>27</v>
      </c>
      <c r="K1535" s="98">
        <f t="shared" si="211"/>
        <v>4846.4033988414931</v>
      </c>
      <c r="L1535" s="213">
        <f t="shared" si="208"/>
        <v>9.0258000000000003</v>
      </c>
      <c r="M1535" s="214">
        <f t="shared" si="209"/>
        <v>3.036</v>
      </c>
    </row>
    <row r="1536" spans="1:13" ht="15" customHeight="1" x14ac:dyDescent="0.2">
      <c r="A1536" s="192">
        <f t="shared" si="210"/>
        <v>1519</v>
      </c>
      <c r="B1536" s="225">
        <f t="shared" si="212"/>
        <v>168.22264265315061</v>
      </c>
      <c r="C1536" s="193">
        <v>500</v>
      </c>
      <c r="D1536" s="212">
        <v>40620</v>
      </c>
      <c r="E1536" s="104">
        <v>27110</v>
      </c>
      <c r="F1536" s="96">
        <f t="shared" si="204"/>
        <v>2897.5885309626647</v>
      </c>
      <c r="G1536" s="104">
        <f t="shared" si="205"/>
        <v>650.64</v>
      </c>
      <c r="H1536" s="194">
        <f t="shared" si="206"/>
        <v>1199.3012434653806</v>
      </c>
      <c r="I1536" s="104">
        <f t="shared" si="207"/>
        <v>70.964570619253294</v>
      </c>
      <c r="J1536" s="96">
        <v>27</v>
      </c>
      <c r="K1536" s="98">
        <f t="shared" si="211"/>
        <v>4845.4943450472983</v>
      </c>
      <c r="L1536" s="213">
        <f t="shared" si="208"/>
        <v>9.0297000000000001</v>
      </c>
      <c r="M1536" s="214">
        <f t="shared" si="209"/>
        <v>3.0379999999999998</v>
      </c>
    </row>
    <row r="1537" spans="1:13" ht="15" customHeight="1" x14ac:dyDescent="0.2">
      <c r="A1537" s="195">
        <f t="shared" si="210"/>
        <v>1520</v>
      </c>
      <c r="B1537" s="225">
        <f t="shared" si="212"/>
        <v>168.26147121657903</v>
      </c>
      <c r="C1537" s="193">
        <v>500</v>
      </c>
      <c r="D1537" s="212">
        <v>40620</v>
      </c>
      <c r="E1537" s="104">
        <v>27110</v>
      </c>
      <c r="F1537" s="96">
        <f t="shared" si="204"/>
        <v>2896.9198740250404</v>
      </c>
      <c r="G1537" s="104">
        <f t="shared" si="205"/>
        <v>650.64</v>
      </c>
      <c r="H1537" s="194">
        <f t="shared" si="206"/>
        <v>1199.0752374204635</v>
      </c>
      <c r="I1537" s="104">
        <f t="shared" si="207"/>
        <v>70.951197480500809</v>
      </c>
      <c r="J1537" s="96">
        <v>27</v>
      </c>
      <c r="K1537" s="98">
        <f t="shared" si="211"/>
        <v>4844.5863089260047</v>
      </c>
      <c r="L1537" s="213">
        <f t="shared" si="208"/>
        <v>9.0335999999999999</v>
      </c>
      <c r="M1537" s="214">
        <f t="shared" si="209"/>
        <v>3.04</v>
      </c>
    </row>
    <row r="1538" spans="1:13" ht="15" customHeight="1" x14ac:dyDescent="0.2">
      <c r="A1538" s="192">
        <f t="shared" si="210"/>
        <v>1521</v>
      </c>
      <c r="B1538" s="225">
        <f t="shared" si="212"/>
        <v>168.30027424329825</v>
      </c>
      <c r="C1538" s="193">
        <v>500</v>
      </c>
      <c r="D1538" s="212">
        <v>40620</v>
      </c>
      <c r="E1538" s="104">
        <v>27110</v>
      </c>
      <c r="F1538" s="96">
        <f t="shared" si="204"/>
        <v>2896.2519650761051</v>
      </c>
      <c r="G1538" s="104">
        <f t="shared" si="205"/>
        <v>650.64</v>
      </c>
      <c r="H1538" s="194">
        <f t="shared" si="206"/>
        <v>1198.8494841957233</v>
      </c>
      <c r="I1538" s="104">
        <f t="shared" si="207"/>
        <v>70.937839301522104</v>
      </c>
      <c r="J1538" s="96">
        <v>27</v>
      </c>
      <c r="K1538" s="98">
        <f t="shared" si="211"/>
        <v>4843.6792885733503</v>
      </c>
      <c r="L1538" s="213">
        <f t="shared" si="208"/>
        <v>9.0373999999999999</v>
      </c>
      <c r="M1538" s="214">
        <f t="shared" si="209"/>
        <v>3.0419999999999998</v>
      </c>
    </row>
    <row r="1539" spans="1:13" ht="15" customHeight="1" x14ac:dyDescent="0.2">
      <c r="A1539" s="192">
        <f t="shared" si="210"/>
        <v>1522</v>
      </c>
      <c r="B1539" s="225">
        <f t="shared" si="212"/>
        <v>168.33905176687625</v>
      </c>
      <c r="C1539" s="193">
        <v>500</v>
      </c>
      <c r="D1539" s="212">
        <v>40620</v>
      </c>
      <c r="E1539" s="104">
        <v>27110</v>
      </c>
      <c r="F1539" s="96">
        <f t="shared" si="204"/>
        <v>2895.5848027172542</v>
      </c>
      <c r="G1539" s="104">
        <f t="shared" si="205"/>
        <v>650.64</v>
      </c>
      <c r="H1539" s="194">
        <f t="shared" si="206"/>
        <v>1198.6239833184318</v>
      </c>
      <c r="I1539" s="104">
        <f t="shared" si="207"/>
        <v>70.924496054345084</v>
      </c>
      <c r="J1539" s="96">
        <v>27</v>
      </c>
      <c r="K1539" s="98">
        <f t="shared" si="211"/>
        <v>4842.7732820900301</v>
      </c>
      <c r="L1539" s="213">
        <f t="shared" si="208"/>
        <v>9.0412999999999997</v>
      </c>
      <c r="M1539" s="214">
        <f t="shared" si="209"/>
        <v>3.044</v>
      </c>
    </row>
    <row r="1540" spans="1:13" ht="15" customHeight="1" x14ac:dyDescent="0.2">
      <c r="A1540" s="192">
        <f t="shared" si="210"/>
        <v>1523</v>
      </c>
      <c r="B1540" s="225">
        <f t="shared" si="212"/>
        <v>168.37780382081456</v>
      </c>
      <c r="C1540" s="193">
        <v>500</v>
      </c>
      <c r="D1540" s="212">
        <v>40620</v>
      </c>
      <c r="E1540" s="104">
        <v>27110</v>
      </c>
      <c r="F1540" s="96">
        <f t="shared" si="204"/>
        <v>2894.9183855535207</v>
      </c>
      <c r="G1540" s="104">
        <f t="shared" si="205"/>
        <v>650.64</v>
      </c>
      <c r="H1540" s="194">
        <f t="shared" si="206"/>
        <v>1198.3987343170897</v>
      </c>
      <c r="I1540" s="104">
        <f t="shared" si="207"/>
        <v>70.911167711070419</v>
      </c>
      <c r="J1540" s="96">
        <v>27</v>
      </c>
      <c r="K1540" s="98">
        <f t="shared" si="211"/>
        <v>4841.8682875816812</v>
      </c>
      <c r="L1540" s="213">
        <f t="shared" si="208"/>
        <v>9.0450999999999997</v>
      </c>
      <c r="M1540" s="214">
        <f t="shared" si="209"/>
        <v>3.0459999999999998</v>
      </c>
    </row>
    <row r="1541" spans="1:13" ht="15" customHeight="1" x14ac:dyDescent="0.2">
      <c r="A1541" s="192">
        <f t="shared" si="210"/>
        <v>1524</v>
      </c>
      <c r="B1541" s="225">
        <f t="shared" si="212"/>
        <v>168.41653043854893</v>
      </c>
      <c r="C1541" s="193">
        <v>500</v>
      </c>
      <c r="D1541" s="212">
        <v>40620</v>
      </c>
      <c r="E1541" s="104">
        <v>27110</v>
      </c>
      <c r="F1541" s="96">
        <f t="shared" si="204"/>
        <v>2894.2527121935627</v>
      </c>
      <c r="G1541" s="104">
        <f t="shared" si="205"/>
        <v>650.64</v>
      </c>
      <c r="H1541" s="194">
        <f t="shared" si="206"/>
        <v>1198.1737367214241</v>
      </c>
      <c r="I1541" s="104">
        <f t="shared" si="207"/>
        <v>70.897854243871251</v>
      </c>
      <c r="J1541" s="96">
        <v>27</v>
      </c>
      <c r="K1541" s="98">
        <f t="shared" si="211"/>
        <v>4840.9643031588575</v>
      </c>
      <c r="L1541" s="213">
        <f t="shared" si="208"/>
        <v>9.0489999999999995</v>
      </c>
      <c r="M1541" s="214">
        <f t="shared" si="209"/>
        <v>3.048</v>
      </c>
    </row>
    <row r="1542" spans="1:13" ht="15" customHeight="1" x14ac:dyDescent="0.2">
      <c r="A1542" s="192">
        <f t="shared" si="210"/>
        <v>1525</v>
      </c>
      <c r="B1542" s="225">
        <f t="shared" si="212"/>
        <v>168.45523165344923</v>
      </c>
      <c r="C1542" s="193">
        <v>500</v>
      </c>
      <c r="D1542" s="212">
        <v>40620</v>
      </c>
      <c r="E1542" s="104">
        <v>27110</v>
      </c>
      <c r="F1542" s="96">
        <f t="shared" si="204"/>
        <v>2893.5877812496501</v>
      </c>
      <c r="G1542" s="104">
        <f t="shared" si="205"/>
        <v>650.64</v>
      </c>
      <c r="H1542" s="194">
        <f t="shared" si="206"/>
        <v>1197.9489900623817</v>
      </c>
      <c r="I1542" s="104">
        <f t="shared" si="207"/>
        <v>70.884555624992998</v>
      </c>
      <c r="J1542" s="96">
        <v>27</v>
      </c>
      <c r="K1542" s="98">
        <f t="shared" si="211"/>
        <v>4840.0613269370242</v>
      </c>
      <c r="L1542" s="213">
        <f t="shared" si="208"/>
        <v>9.0528999999999993</v>
      </c>
      <c r="M1542" s="214">
        <f t="shared" si="209"/>
        <v>3.05</v>
      </c>
    </row>
    <row r="1543" spans="1:13" ht="15" customHeight="1" x14ac:dyDescent="0.2">
      <c r="A1543" s="192">
        <f t="shared" si="210"/>
        <v>1526</v>
      </c>
      <c r="B1543" s="225">
        <f t="shared" si="212"/>
        <v>168.49390749881974</v>
      </c>
      <c r="C1543" s="193">
        <v>500</v>
      </c>
      <c r="D1543" s="212">
        <v>40620</v>
      </c>
      <c r="E1543" s="104">
        <v>27110</v>
      </c>
      <c r="F1543" s="96">
        <f t="shared" si="204"/>
        <v>2892.9235913376538</v>
      </c>
      <c r="G1543" s="104">
        <f t="shared" si="205"/>
        <v>650.64</v>
      </c>
      <c r="H1543" s="194">
        <f t="shared" si="206"/>
        <v>1197.7244938721269</v>
      </c>
      <c r="I1543" s="104">
        <f t="shared" si="207"/>
        <v>70.871271826753073</v>
      </c>
      <c r="J1543" s="96">
        <v>27</v>
      </c>
      <c r="K1543" s="98">
        <f t="shared" si="211"/>
        <v>4839.1593570365339</v>
      </c>
      <c r="L1543" s="213">
        <f t="shared" si="208"/>
        <v>9.0566999999999993</v>
      </c>
      <c r="M1543" s="214">
        <f t="shared" si="209"/>
        <v>3.052</v>
      </c>
    </row>
    <row r="1544" spans="1:13" ht="15" customHeight="1" x14ac:dyDescent="0.2">
      <c r="A1544" s="192">
        <f t="shared" si="210"/>
        <v>1527</v>
      </c>
      <c r="B1544" s="225">
        <f t="shared" si="212"/>
        <v>168.5325580078993</v>
      </c>
      <c r="C1544" s="193">
        <v>500</v>
      </c>
      <c r="D1544" s="212">
        <v>40620</v>
      </c>
      <c r="E1544" s="104">
        <v>27110</v>
      </c>
      <c r="F1544" s="96">
        <f t="shared" si="204"/>
        <v>2892.2601410770326</v>
      </c>
      <c r="G1544" s="104">
        <f t="shared" si="205"/>
        <v>650.64</v>
      </c>
      <c r="H1544" s="194">
        <f t="shared" si="206"/>
        <v>1197.5002476840368</v>
      </c>
      <c r="I1544" s="104">
        <f t="shared" si="207"/>
        <v>70.858002821540651</v>
      </c>
      <c r="J1544" s="96">
        <v>27</v>
      </c>
      <c r="K1544" s="98">
        <f t="shared" si="211"/>
        <v>4838.2583915826099</v>
      </c>
      <c r="L1544" s="213">
        <f t="shared" si="208"/>
        <v>9.0606000000000009</v>
      </c>
      <c r="M1544" s="214">
        <f t="shared" si="209"/>
        <v>3.0539999999999998</v>
      </c>
    </row>
    <row r="1545" spans="1:13" ht="15" customHeight="1" x14ac:dyDescent="0.2">
      <c r="A1545" s="192">
        <f t="shared" si="210"/>
        <v>1528</v>
      </c>
      <c r="B1545" s="225">
        <f t="shared" si="212"/>
        <v>168.5711832138615</v>
      </c>
      <c r="C1545" s="193">
        <v>500</v>
      </c>
      <c r="D1545" s="212">
        <v>40620</v>
      </c>
      <c r="E1545" s="104">
        <v>27110</v>
      </c>
      <c r="F1545" s="96">
        <f t="shared" si="204"/>
        <v>2891.597429090823</v>
      </c>
      <c r="G1545" s="104">
        <f t="shared" si="205"/>
        <v>650.64</v>
      </c>
      <c r="H1545" s="194">
        <f t="shared" si="206"/>
        <v>1197.2762510326979</v>
      </c>
      <c r="I1545" s="104">
        <f t="shared" si="207"/>
        <v>70.844748581816461</v>
      </c>
      <c r="J1545" s="96">
        <v>27</v>
      </c>
      <c r="K1545" s="98">
        <f t="shared" si="211"/>
        <v>4837.3584287053363</v>
      </c>
      <c r="L1545" s="213">
        <f t="shared" si="208"/>
        <v>9.0643999999999991</v>
      </c>
      <c r="M1545" s="214">
        <f t="shared" si="209"/>
        <v>3.056</v>
      </c>
    </row>
    <row r="1546" spans="1:13" ht="15" customHeight="1" x14ac:dyDescent="0.2">
      <c r="A1546" s="192">
        <f t="shared" si="210"/>
        <v>1529</v>
      </c>
      <c r="B1546" s="225">
        <f t="shared" si="212"/>
        <v>168.60978314981469</v>
      </c>
      <c r="C1546" s="193">
        <v>500</v>
      </c>
      <c r="D1546" s="212">
        <v>40620</v>
      </c>
      <c r="E1546" s="104">
        <v>27110</v>
      </c>
      <c r="F1546" s="96">
        <f t="shared" si="204"/>
        <v>2890.9354540056274</v>
      </c>
      <c r="G1546" s="104">
        <f t="shared" si="205"/>
        <v>650.64</v>
      </c>
      <c r="H1546" s="194">
        <f t="shared" si="206"/>
        <v>1197.0525034539019</v>
      </c>
      <c r="I1546" s="104">
        <f t="shared" si="207"/>
        <v>70.831509080112554</v>
      </c>
      <c r="J1546" s="96">
        <v>27</v>
      </c>
      <c r="K1546" s="98">
        <f t="shared" si="211"/>
        <v>4836.4594665396417</v>
      </c>
      <c r="L1546" s="213">
        <f t="shared" si="208"/>
        <v>9.0683000000000007</v>
      </c>
      <c r="M1546" s="214">
        <f t="shared" si="209"/>
        <v>3.0579999999999998</v>
      </c>
    </row>
    <row r="1547" spans="1:13" ht="15" customHeight="1" x14ac:dyDescent="0.2">
      <c r="A1547" s="195">
        <f t="shared" si="210"/>
        <v>1530</v>
      </c>
      <c r="B1547" s="225">
        <f t="shared" si="212"/>
        <v>168.64835784880239</v>
      </c>
      <c r="C1547" s="193">
        <v>500</v>
      </c>
      <c r="D1547" s="212">
        <v>40620</v>
      </c>
      <c r="E1547" s="104">
        <v>27110</v>
      </c>
      <c r="F1547" s="96">
        <f t="shared" si="204"/>
        <v>2890.2742144516023</v>
      </c>
      <c r="G1547" s="104">
        <f t="shared" si="205"/>
        <v>650.64</v>
      </c>
      <c r="H1547" s="194">
        <f t="shared" si="206"/>
        <v>1196.8290044846415</v>
      </c>
      <c r="I1547" s="104">
        <f t="shared" si="207"/>
        <v>70.81828428903205</v>
      </c>
      <c r="J1547" s="96">
        <v>27</v>
      </c>
      <c r="K1547" s="98">
        <f t="shared" si="211"/>
        <v>4835.5615032252754</v>
      </c>
      <c r="L1547" s="213">
        <f t="shared" si="208"/>
        <v>9.0721000000000007</v>
      </c>
      <c r="M1547" s="214">
        <f t="shared" si="209"/>
        <v>3.06</v>
      </c>
    </row>
    <row r="1548" spans="1:13" ht="15" customHeight="1" x14ac:dyDescent="0.2">
      <c r="A1548" s="192">
        <f t="shared" si="210"/>
        <v>1531</v>
      </c>
      <c r="B1548" s="225">
        <f t="shared" si="212"/>
        <v>168.68690734380334</v>
      </c>
      <c r="C1548" s="193">
        <v>500</v>
      </c>
      <c r="D1548" s="212">
        <v>40620</v>
      </c>
      <c r="E1548" s="104">
        <v>27110</v>
      </c>
      <c r="F1548" s="96">
        <f t="shared" si="204"/>
        <v>2889.6137090624416</v>
      </c>
      <c r="G1548" s="104">
        <f t="shared" si="205"/>
        <v>650.64</v>
      </c>
      <c r="H1548" s="194">
        <f t="shared" si="206"/>
        <v>1196.6057536631051</v>
      </c>
      <c r="I1548" s="104">
        <f t="shared" si="207"/>
        <v>70.805074181248827</v>
      </c>
      <c r="J1548" s="96">
        <v>27</v>
      </c>
      <c r="K1548" s="98">
        <f t="shared" si="211"/>
        <v>4834.6645369067946</v>
      </c>
      <c r="L1548" s="213">
        <f t="shared" si="208"/>
        <v>9.0760000000000005</v>
      </c>
      <c r="M1548" s="214">
        <f t="shared" si="209"/>
        <v>3.0619999999999998</v>
      </c>
    </row>
    <row r="1549" spans="1:13" ht="15" customHeight="1" x14ac:dyDescent="0.2">
      <c r="A1549" s="192">
        <f t="shared" si="210"/>
        <v>1532</v>
      </c>
      <c r="B1549" s="225">
        <f t="shared" si="212"/>
        <v>168.72543166773164</v>
      </c>
      <c r="C1549" s="193">
        <v>500</v>
      </c>
      <c r="D1549" s="212">
        <v>40620</v>
      </c>
      <c r="E1549" s="104">
        <v>27110</v>
      </c>
      <c r="F1549" s="96">
        <f t="shared" si="204"/>
        <v>2888.9539364753737</v>
      </c>
      <c r="G1549" s="104">
        <f t="shared" si="205"/>
        <v>650.64</v>
      </c>
      <c r="H1549" s="194">
        <f t="shared" si="206"/>
        <v>1196.3827505286761</v>
      </c>
      <c r="I1549" s="104">
        <f t="shared" si="207"/>
        <v>70.791878729507474</v>
      </c>
      <c r="J1549" s="96">
        <v>27</v>
      </c>
      <c r="K1549" s="98">
        <f t="shared" si="211"/>
        <v>4833.7685657335569</v>
      </c>
      <c r="L1549" s="213">
        <f t="shared" si="208"/>
        <v>9.0798000000000005</v>
      </c>
      <c r="M1549" s="214">
        <f t="shared" si="209"/>
        <v>3.0640000000000001</v>
      </c>
    </row>
    <row r="1550" spans="1:13" ht="15" customHeight="1" x14ac:dyDescent="0.2">
      <c r="A1550" s="192">
        <f t="shared" si="210"/>
        <v>1533</v>
      </c>
      <c r="B1550" s="225">
        <f t="shared" si="212"/>
        <v>168.76393085343705</v>
      </c>
      <c r="C1550" s="193">
        <v>500</v>
      </c>
      <c r="D1550" s="212">
        <v>40620</v>
      </c>
      <c r="E1550" s="104">
        <v>27110</v>
      </c>
      <c r="F1550" s="96">
        <f t="shared" si="204"/>
        <v>2888.294895331142</v>
      </c>
      <c r="G1550" s="104">
        <f t="shared" si="205"/>
        <v>650.64</v>
      </c>
      <c r="H1550" s="194">
        <f t="shared" si="206"/>
        <v>1196.1599946219258</v>
      </c>
      <c r="I1550" s="104">
        <f t="shared" si="207"/>
        <v>70.778697906622838</v>
      </c>
      <c r="J1550" s="96">
        <v>27</v>
      </c>
      <c r="K1550" s="98">
        <f t="shared" si="211"/>
        <v>4832.8735878596908</v>
      </c>
      <c r="L1550" s="213">
        <f t="shared" si="208"/>
        <v>9.0837000000000003</v>
      </c>
      <c r="M1550" s="214">
        <f t="shared" si="209"/>
        <v>3.0659999999999998</v>
      </c>
    </row>
    <row r="1551" spans="1:13" ht="15" customHeight="1" x14ac:dyDescent="0.2">
      <c r="A1551" s="192">
        <f t="shared" si="210"/>
        <v>1534</v>
      </c>
      <c r="B1551" s="225">
        <f t="shared" si="212"/>
        <v>168.80240493370491</v>
      </c>
      <c r="C1551" s="193">
        <v>500</v>
      </c>
      <c r="D1551" s="212">
        <v>40620</v>
      </c>
      <c r="E1551" s="104">
        <v>27110</v>
      </c>
      <c r="F1551" s="96">
        <f t="shared" si="204"/>
        <v>2887.6365842739983</v>
      </c>
      <c r="G1551" s="104">
        <f t="shared" si="205"/>
        <v>650.64</v>
      </c>
      <c r="H1551" s="194">
        <f t="shared" si="206"/>
        <v>1195.9374854846112</v>
      </c>
      <c r="I1551" s="104">
        <f t="shared" si="207"/>
        <v>70.765531685479971</v>
      </c>
      <c r="J1551" s="96">
        <v>27</v>
      </c>
      <c r="K1551" s="98">
        <f t="shared" si="211"/>
        <v>4831.979601444089</v>
      </c>
      <c r="L1551" s="213">
        <f t="shared" si="208"/>
        <v>9.0875000000000004</v>
      </c>
      <c r="M1551" s="214">
        <f t="shared" si="209"/>
        <v>3.0680000000000001</v>
      </c>
    </row>
    <row r="1552" spans="1:13" ht="15" customHeight="1" x14ac:dyDescent="0.2">
      <c r="A1552" s="192">
        <f t="shared" si="210"/>
        <v>1535</v>
      </c>
      <c r="B1552" s="225">
        <f t="shared" si="212"/>
        <v>168.84085394125657</v>
      </c>
      <c r="C1552" s="193">
        <v>500</v>
      </c>
      <c r="D1552" s="212">
        <v>40620</v>
      </c>
      <c r="E1552" s="104">
        <v>27110</v>
      </c>
      <c r="F1552" s="96">
        <f t="shared" si="204"/>
        <v>2886.97900195169</v>
      </c>
      <c r="G1552" s="104">
        <f t="shared" si="205"/>
        <v>650.64</v>
      </c>
      <c r="H1552" s="194">
        <f t="shared" si="206"/>
        <v>1195.7152226596711</v>
      </c>
      <c r="I1552" s="104">
        <f t="shared" si="207"/>
        <v>70.752380039033795</v>
      </c>
      <c r="J1552" s="96">
        <v>27</v>
      </c>
      <c r="K1552" s="98">
        <f t="shared" si="211"/>
        <v>4831.0866046503943</v>
      </c>
      <c r="L1552" s="213">
        <f t="shared" si="208"/>
        <v>9.0914000000000001</v>
      </c>
      <c r="M1552" s="214">
        <f t="shared" si="209"/>
        <v>3.07</v>
      </c>
    </row>
    <row r="1553" spans="1:13" ht="15" customHeight="1" x14ac:dyDescent="0.2">
      <c r="A1553" s="192">
        <f t="shared" si="210"/>
        <v>1536</v>
      </c>
      <c r="B1553" s="225">
        <f t="shared" si="212"/>
        <v>168.87927790874943</v>
      </c>
      <c r="C1553" s="193">
        <v>500</v>
      </c>
      <c r="D1553" s="212">
        <v>40620</v>
      </c>
      <c r="E1553" s="104">
        <v>27110</v>
      </c>
      <c r="F1553" s="96">
        <f t="shared" si="204"/>
        <v>2886.3221470154472</v>
      </c>
      <c r="G1553" s="104">
        <f t="shared" si="205"/>
        <v>650.64</v>
      </c>
      <c r="H1553" s="194">
        <f t="shared" si="206"/>
        <v>1195.493205691221</v>
      </c>
      <c r="I1553" s="104">
        <f t="shared" si="207"/>
        <v>70.739242940308941</v>
      </c>
      <c r="J1553" s="96">
        <v>27</v>
      </c>
      <c r="K1553" s="98">
        <f t="shared" si="211"/>
        <v>4830.1945956469772</v>
      </c>
      <c r="L1553" s="213">
        <f t="shared" si="208"/>
        <v>9.0952999999999999</v>
      </c>
      <c r="M1553" s="214">
        <f t="shared" si="209"/>
        <v>3.0720000000000001</v>
      </c>
    </row>
    <row r="1554" spans="1:13" ht="15" customHeight="1" x14ac:dyDescent="0.2">
      <c r="A1554" s="192">
        <f t="shared" si="210"/>
        <v>1537</v>
      </c>
      <c r="B1554" s="225">
        <f t="shared" si="212"/>
        <v>168.91767686877716</v>
      </c>
      <c r="C1554" s="193">
        <v>500</v>
      </c>
      <c r="D1554" s="212">
        <v>40620</v>
      </c>
      <c r="E1554" s="104">
        <v>27110</v>
      </c>
      <c r="F1554" s="96">
        <f t="shared" si="204"/>
        <v>2885.6660181199704</v>
      </c>
      <c r="G1554" s="104">
        <f t="shared" si="205"/>
        <v>650.64</v>
      </c>
      <c r="H1554" s="194">
        <f t="shared" si="206"/>
        <v>1195.2714341245498</v>
      </c>
      <c r="I1554" s="104">
        <f t="shared" si="207"/>
        <v>70.726120362399413</v>
      </c>
      <c r="J1554" s="96">
        <v>27</v>
      </c>
      <c r="K1554" s="98">
        <f t="shared" si="211"/>
        <v>4829.3035726069193</v>
      </c>
      <c r="L1554" s="213">
        <f t="shared" si="208"/>
        <v>9.0991</v>
      </c>
      <c r="M1554" s="214">
        <f t="shared" si="209"/>
        <v>3.0739999999999998</v>
      </c>
    </row>
    <row r="1555" spans="1:13" ht="15" customHeight="1" x14ac:dyDescent="0.2">
      <c r="A1555" s="192">
        <f t="shared" si="210"/>
        <v>1538</v>
      </c>
      <c r="B1555" s="225">
        <f t="shared" si="212"/>
        <v>168.95605085386973</v>
      </c>
      <c r="C1555" s="193">
        <v>500</v>
      </c>
      <c r="D1555" s="212">
        <v>40620</v>
      </c>
      <c r="E1555" s="104">
        <v>27110</v>
      </c>
      <c r="F1555" s="96">
        <f t="shared" ref="F1555:F1618" si="213">12*(1/B1555*D1555)</f>
        <v>2885.0106139234244</v>
      </c>
      <c r="G1555" s="104">
        <f t="shared" ref="G1555:G1618" si="214">12*(1/C1555*E1555)</f>
        <v>650.64</v>
      </c>
      <c r="H1555" s="194">
        <f t="shared" ref="H1555:H1618" si="215">SUM(F1555:G1555)*33.8%</f>
        <v>1195.0499075061173</v>
      </c>
      <c r="I1555" s="104">
        <f t="shared" ref="I1555:I1618" si="216">SUM(F1555:G1555)*2%</f>
        <v>70.713012278468483</v>
      </c>
      <c r="J1555" s="96">
        <v>27</v>
      </c>
      <c r="K1555" s="98">
        <f t="shared" si="211"/>
        <v>4828.4135337080097</v>
      </c>
      <c r="L1555" s="213">
        <f t="shared" ref="L1555:L1618" si="217">ROUND(A1555/B1555,4)</f>
        <v>9.1029999999999998</v>
      </c>
      <c r="M1555" s="214">
        <f t="shared" ref="M1555:M1618" si="218">ROUND(A1555/C1555,4)</f>
        <v>3.0760000000000001</v>
      </c>
    </row>
    <row r="1556" spans="1:13" ht="15" customHeight="1" x14ac:dyDescent="0.2">
      <c r="A1556" s="192">
        <f t="shared" si="210"/>
        <v>1539</v>
      </c>
      <c r="B1556" s="225">
        <f t="shared" si="212"/>
        <v>168.99439989649386</v>
      </c>
      <c r="C1556" s="193">
        <v>500</v>
      </c>
      <c r="D1556" s="212">
        <v>40620</v>
      </c>
      <c r="E1556" s="104">
        <v>27110</v>
      </c>
      <c r="F1556" s="96">
        <f t="shared" si="213"/>
        <v>2884.3559330874191</v>
      </c>
      <c r="G1556" s="104">
        <f t="shared" si="214"/>
        <v>650.64</v>
      </c>
      <c r="H1556" s="194">
        <f t="shared" si="215"/>
        <v>1194.8286253835474</v>
      </c>
      <c r="I1556" s="104">
        <f t="shared" si="216"/>
        <v>70.699918661748384</v>
      </c>
      <c r="J1556" s="96">
        <v>27</v>
      </c>
      <c r="K1556" s="98">
        <f t="shared" si="211"/>
        <v>4827.5244771327152</v>
      </c>
      <c r="L1556" s="213">
        <f t="shared" si="217"/>
        <v>9.1067999999999998</v>
      </c>
      <c r="M1556" s="214">
        <f t="shared" si="218"/>
        <v>3.0779999999999998</v>
      </c>
    </row>
    <row r="1557" spans="1:13" ht="15" customHeight="1" x14ac:dyDescent="0.2">
      <c r="A1557" s="195">
        <f t="shared" si="210"/>
        <v>1540</v>
      </c>
      <c r="B1557" s="225">
        <f t="shared" si="212"/>
        <v>169.03272402905282</v>
      </c>
      <c r="C1557" s="193">
        <v>500</v>
      </c>
      <c r="D1557" s="212">
        <v>40620</v>
      </c>
      <c r="E1557" s="104">
        <v>27110</v>
      </c>
      <c r="F1557" s="96">
        <f t="shared" si="213"/>
        <v>2883.7019742770067</v>
      </c>
      <c r="G1557" s="104">
        <f t="shared" si="214"/>
        <v>650.64</v>
      </c>
      <c r="H1557" s="194">
        <f t="shared" si="215"/>
        <v>1194.6075873056282</v>
      </c>
      <c r="I1557" s="104">
        <f t="shared" si="216"/>
        <v>70.686839485540133</v>
      </c>
      <c r="J1557" s="96">
        <v>27</v>
      </c>
      <c r="K1557" s="98">
        <f t="shared" si="211"/>
        <v>4826.6364010681746</v>
      </c>
      <c r="L1557" s="213">
        <f t="shared" si="217"/>
        <v>9.1106999999999996</v>
      </c>
      <c r="M1557" s="214">
        <f t="shared" si="218"/>
        <v>3.08</v>
      </c>
    </row>
    <row r="1558" spans="1:13" ht="15" customHeight="1" x14ac:dyDescent="0.2">
      <c r="A1558" s="192">
        <f t="shared" si="210"/>
        <v>1541</v>
      </c>
      <c r="B1558" s="225">
        <f t="shared" si="212"/>
        <v>169.0710232838868</v>
      </c>
      <c r="C1558" s="193">
        <v>500</v>
      </c>
      <c r="D1558" s="212">
        <v>40620</v>
      </c>
      <c r="E1558" s="104">
        <v>27110</v>
      </c>
      <c r="F1558" s="96">
        <f t="shared" si="213"/>
        <v>2883.0487361606638</v>
      </c>
      <c r="G1558" s="104">
        <f t="shared" si="214"/>
        <v>650.64</v>
      </c>
      <c r="H1558" s="194">
        <f t="shared" si="215"/>
        <v>1194.3867928223042</v>
      </c>
      <c r="I1558" s="104">
        <f t="shared" si="216"/>
        <v>70.67377472321327</v>
      </c>
      <c r="J1558" s="96">
        <v>27</v>
      </c>
      <c r="K1558" s="98">
        <f t="shared" si="211"/>
        <v>4825.7493037061813</v>
      </c>
      <c r="L1558" s="213">
        <f t="shared" si="217"/>
        <v>9.1144999999999996</v>
      </c>
      <c r="M1558" s="214">
        <f t="shared" si="218"/>
        <v>3.0819999999999999</v>
      </c>
    </row>
    <row r="1559" spans="1:13" ht="15" customHeight="1" x14ac:dyDescent="0.2">
      <c r="A1559" s="192">
        <f t="shared" ref="A1559:A1622" si="219">1+A1558</f>
        <v>1542</v>
      </c>
      <c r="B1559" s="225">
        <f t="shared" si="212"/>
        <v>169.10929769327322</v>
      </c>
      <c r="C1559" s="193">
        <v>500</v>
      </c>
      <c r="D1559" s="212">
        <v>40620</v>
      </c>
      <c r="E1559" s="104">
        <v>27110</v>
      </c>
      <c r="F1559" s="96">
        <f t="shared" si="213"/>
        <v>2882.3962174102817</v>
      </c>
      <c r="G1559" s="104">
        <f t="shared" si="214"/>
        <v>650.64</v>
      </c>
      <c r="H1559" s="194">
        <f t="shared" si="215"/>
        <v>1194.1662414846751</v>
      </c>
      <c r="I1559" s="104">
        <f t="shared" si="216"/>
        <v>70.660724348205633</v>
      </c>
      <c r="J1559" s="96">
        <v>27</v>
      </c>
      <c r="K1559" s="98">
        <f t="shared" si="211"/>
        <v>4824.8631832431629</v>
      </c>
      <c r="L1559" s="213">
        <f t="shared" si="217"/>
        <v>9.1183999999999994</v>
      </c>
      <c r="M1559" s="214">
        <f t="shared" si="218"/>
        <v>3.0840000000000001</v>
      </c>
    </row>
    <row r="1560" spans="1:13" ht="15" customHeight="1" x14ac:dyDescent="0.2">
      <c r="A1560" s="192">
        <f t="shared" si="219"/>
        <v>1543</v>
      </c>
      <c r="B1560" s="225">
        <f t="shared" si="212"/>
        <v>169.14754728942648</v>
      </c>
      <c r="C1560" s="193">
        <v>500</v>
      </c>
      <c r="D1560" s="212">
        <v>40620</v>
      </c>
      <c r="E1560" s="104">
        <v>27110</v>
      </c>
      <c r="F1560" s="96">
        <f t="shared" si="213"/>
        <v>2881.744416701159</v>
      </c>
      <c r="G1560" s="104">
        <f t="shared" si="214"/>
        <v>650.64</v>
      </c>
      <c r="H1560" s="194">
        <f t="shared" si="215"/>
        <v>1193.9459328449916</v>
      </c>
      <c r="I1560" s="104">
        <f t="shared" si="216"/>
        <v>70.647688334023186</v>
      </c>
      <c r="J1560" s="96">
        <v>27</v>
      </c>
      <c r="K1560" s="98">
        <f t="shared" si="211"/>
        <v>4823.9780378801734</v>
      </c>
      <c r="L1560" s="213">
        <f t="shared" si="217"/>
        <v>9.1221999999999994</v>
      </c>
      <c r="M1560" s="214">
        <f t="shared" si="218"/>
        <v>3.0859999999999999</v>
      </c>
    </row>
    <row r="1561" spans="1:13" ht="15" customHeight="1" x14ac:dyDescent="0.2">
      <c r="A1561" s="192">
        <f t="shared" si="219"/>
        <v>1544</v>
      </c>
      <c r="B1561" s="225">
        <f t="shared" si="212"/>
        <v>169.1857721044986</v>
      </c>
      <c r="C1561" s="193">
        <v>500</v>
      </c>
      <c r="D1561" s="212">
        <v>40620</v>
      </c>
      <c r="E1561" s="104">
        <v>27110</v>
      </c>
      <c r="F1561" s="96">
        <f t="shared" si="213"/>
        <v>2881.0933327119837</v>
      </c>
      <c r="G1561" s="104">
        <f t="shared" si="214"/>
        <v>650.64</v>
      </c>
      <c r="H1561" s="194">
        <f t="shared" si="215"/>
        <v>1193.7258664566502</v>
      </c>
      <c r="I1561" s="104">
        <f t="shared" si="216"/>
        <v>70.63466665423968</v>
      </c>
      <c r="J1561" s="96">
        <v>27</v>
      </c>
      <c r="K1561" s="98">
        <f t="shared" si="211"/>
        <v>4823.0938658228733</v>
      </c>
      <c r="L1561" s="213">
        <f t="shared" si="217"/>
        <v>9.1260999999999992</v>
      </c>
      <c r="M1561" s="214">
        <f t="shared" si="218"/>
        <v>3.0880000000000001</v>
      </c>
    </row>
    <row r="1562" spans="1:13" ht="15" customHeight="1" x14ac:dyDescent="0.2">
      <c r="A1562" s="192">
        <f t="shared" si="219"/>
        <v>1545</v>
      </c>
      <c r="B1562" s="225">
        <f t="shared" si="212"/>
        <v>169.22397217057886</v>
      </c>
      <c r="C1562" s="193">
        <v>500</v>
      </c>
      <c r="D1562" s="212">
        <v>40620</v>
      </c>
      <c r="E1562" s="104">
        <v>27110</v>
      </c>
      <c r="F1562" s="96">
        <f t="shared" si="213"/>
        <v>2880.4429641248303</v>
      </c>
      <c r="G1562" s="104">
        <f t="shared" si="214"/>
        <v>650.64</v>
      </c>
      <c r="H1562" s="194">
        <f t="shared" si="215"/>
        <v>1193.5060418741925</v>
      </c>
      <c r="I1562" s="104">
        <f t="shared" si="216"/>
        <v>70.621659282496609</v>
      </c>
      <c r="J1562" s="96">
        <v>27</v>
      </c>
      <c r="K1562" s="98">
        <f t="shared" si="211"/>
        <v>4822.2106652815191</v>
      </c>
      <c r="L1562" s="213">
        <f t="shared" si="217"/>
        <v>9.1298999999999992</v>
      </c>
      <c r="M1562" s="214">
        <f t="shared" si="218"/>
        <v>3.09</v>
      </c>
    </row>
    <row r="1563" spans="1:13" ht="15" customHeight="1" x14ac:dyDescent="0.2">
      <c r="A1563" s="192">
        <f t="shared" si="219"/>
        <v>1546</v>
      </c>
      <c r="B1563" s="225">
        <f t="shared" si="212"/>
        <v>169.26214751969462</v>
      </c>
      <c r="C1563" s="193">
        <v>500</v>
      </c>
      <c r="D1563" s="212">
        <v>40620</v>
      </c>
      <c r="E1563" s="104">
        <v>27110</v>
      </c>
      <c r="F1563" s="96">
        <f t="shared" si="213"/>
        <v>2879.79330962514</v>
      </c>
      <c r="G1563" s="104">
        <f t="shared" si="214"/>
        <v>650.64</v>
      </c>
      <c r="H1563" s="194">
        <f t="shared" si="215"/>
        <v>1193.2864586532971</v>
      </c>
      <c r="I1563" s="104">
        <f t="shared" si="216"/>
        <v>70.608666192502795</v>
      </c>
      <c r="J1563" s="96">
        <v>27</v>
      </c>
      <c r="K1563" s="98">
        <f t="shared" si="211"/>
        <v>4821.32843447094</v>
      </c>
      <c r="L1563" s="213">
        <f t="shared" si="217"/>
        <v>9.1338000000000008</v>
      </c>
      <c r="M1563" s="214">
        <f t="shared" si="218"/>
        <v>3.0920000000000001</v>
      </c>
    </row>
    <row r="1564" spans="1:13" ht="15" customHeight="1" x14ac:dyDescent="0.2">
      <c r="A1564" s="192">
        <f t="shared" si="219"/>
        <v>1547</v>
      </c>
      <c r="B1564" s="225">
        <f t="shared" si="212"/>
        <v>169.30029818381087</v>
      </c>
      <c r="C1564" s="193">
        <v>500</v>
      </c>
      <c r="D1564" s="212">
        <v>40620</v>
      </c>
      <c r="E1564" s="104">
        <v>27110</v>
      </c>
      <c r="F1564" s="96">
        <f t="shared" si="213"/>
        <v>2879.1443679017152</v>
      </c>
      <c r="G1564" s="104">
        <f t="shared" si="214"/>
        <v>650.64</v>
      </c>
      <c r="H1564" s="194">
        <f t="shared" si="215"/>
        <v>1193.0671163507795</v>
      </c>
      <c r="I1564" s="104">
        <f t="shared" si="216"/>
        <v>70.595687358034297</v>
      </c>
      <c r="J1564" s="96">
        <v>27</v>
      </c>
      <c r="K1564" s="98">
        <f t="shared" si="211"/>
        <v>4820.447171610529</v>
      </c>
      <c r="L1564" s="213">
        <f t="shared" si="217"/>
        <v>9.1376000000000008</v>
      </c>
      <c r="M1564" s="214">
        <f t="shared" si="218"/>
        <v>3.0939999999999999</v>
      </c>
    </row>
    <row r="1565" spans="1:13" ht="15" customHeight="1" x14ac:dyDescent="0.2">
      <c r="A1565" s="192">
        <f t="shared" si="219"/>
        <v>1548</v>
      </c>
      <c r="B1565" s="225">
        <f t="shared" si="212"/>
        <v>169.33842419483068</v>
      </c>
      <c r="C1565" s="193">
        <v>500</v>
      </c>
      <c r="D1565" s="212">
        <v>40620</v>
      </c>
      <c r="E1565" s="104">
        <v>27110</v>
      </c>
      <c r="F1565" s="96">
        <f t="shared" si="213"/>
        <v>2878.4961376467081</v>
      </c>
      <c r="G1565" s="104">
        <f t="shared" si="214"/>
        <v>650.64</v>
      </c>
      <c r="H1565" s="194">
        <f t="shared" si="215"/>
        <v>1192.8480145245871</v>
      </c>
      <c r="I1565" s="104">
        <f t="shared" si="216"/>
        <v>70.58272275293416</v>
      </c>
      <c r="J1565" s="96">
        <v>27</v>
      </c>
      <c r="K1565" s="98">
        <f t="shared" si="211"/>
        <v>4819.5668749242295</v>
      </c>
      <c r="L1565" s="213">
        <f t="shared" si="217"/>
        <v>9.1415000000000006</v>
      </c>
      <c r="M1565" s="214">
        <f t="shared" si="218"/>
        <v>3.0960000000000001</v>
      </c>
    </row>
    <row r="1566" spans="1:13" ht="15" customHeight="1" x14ac:dyDescent="0.2">
      <c r="A1566" s="192">
        <f t="shared" si="219"/>
        <v>1549</v>
      </c>
      <c r="B1566" s="225">
        <f t="shared" si="212"/>
        <v>169.37652558459524</v>
      </c>
      <c r="C1566" s="193">
        <v>500</v>
      </c>
      <c r="D1566" s="212">
        <v>40620</v>
      </c>
      <c r="E1566" s="104">
        <v>27110</v>
      </c>
      <c r="F1566" s="96">
        <f t="shared" si="213"/>
        <v>2877.8486175556109</v>
      </c>
      <c r="G1566" s="104">
        <f t="shared" si="214"/>
        <v>650.64</v>
      </c>
      <c r="H1566" s="194">
        <f t="shared" si="215"/>
        <v>1192.6291527337962</v>
      </c>
      <c r="I1566" s="104">
        <f t="shared" si="216"/>
        <v>70.569772351112221</v>
      </c>
      <c r="J1566" s="96">
        <v>27</v>
      </c>
      <c r="K1566" s="98">
        <f t="shared" si="211"/>
        <v>4818.6875426405195</v>
      </c>
      <c r="L1566" s="213">
        <f t="shared" si="217"/>
        <v>9.1453000000000007</v>
      </c>
      <c r="M1566" s="214">
        <f t="shared" si="218"/>
        <v>3.0979999999999999</v>
      </c>
    </row>
    <row r="1567" spans="1:13" ht="15" customHeight="1" x14ac:dyDescent="0.2">
      <c r="A1567" s="195">
        <f t="shared" si="219"/>
        <v>1550</v>
      </c>
      <c r="B1567" s="225">
        <f t="shared" si="212"/>
        <v>169.41460238488429</v>
      </c>
      <c r="C1567" s="193">
        <v>500</v>
      </c>
      <c r="D1567" s="212">
        <v>40620</v>
      </c>
      <c r="E1567" s="104">
        <v>27110</v>
      </c>
      <c r="F1567" s="96">
        <f t="shared" si="213"/>
        <v>2877.201806327239</v>
      </c>
      <c r="G1567" s="104">
        <f t="shared" si="214"/>
        <v>650.64</v>
      </c>
      <c r="H1567" s="194">
        <f t="shared" si="215"/>
        <v>1192.4105305386065</v>
      </c>
      <c r="I1567" s="104">
        <f t="shared" si="216"/>
        <v>70.556836126544781</v>
      </c>
      <c r="J1567" s="96">
        <v>27</v>
      </c>
      <c r="K1567" s="98">
        <f t="shared" si="211"/>
        <v>4817.8091729923908</v>
      </c>
      <c r="L1567" s="213">
        <f t="shared" si="217"/>
        <v>9.1492000000000004</v>
      </c>
      <c r="M1567" s="214">
        <f t="shared" si="218"/>
        <v>3.1</v>
      </c>
    </row>
    <row r="1568" spans="1:13" ht="15" customHeight="1" x14ac:dyDescent="0.2">
      <c r="A1568" s="192">
        <f t="shared" si="219"/>
        <v>1551</v>
      </c>
      <c r="B1568" s="225">
        <f t="shared" si="212"/>
        <v>169.45265462741582</v>
      </c>
      <c r="C1568" s="193">
        <v>500</v>
      </c>
      <c r="D1568" s="212">
        <v>40620</v>
      </c>
      <c r="E1568" s="104">
        <v>27110</v>
      </c>
      <c r="F1568" s="96">
        <f t="shared" si="213"/>
        <v>2876.5557026637271</v>
      </c>
      <c r="G1568" s="104">
        <f t="shared" si="214"/>
        <v>650.64</v>
      </c>
      <c r="H1568" s="194">
        <f t="shared" si="215"/>
        <v>1192.1921475003396</v>
      </c>
      <c r="I1568" s="104">
        <f t="shared" si="216"/>
        <v>70.543914053274534</v>
      </c>
      <c r="J1568" s="96">
        <v>27</v>
      </c>
      <c r="K1568" s="98">
        <f t="shared" si="211"/>
        <v>4816.931764217341</v>
      </c>
      <c r="L1568" s="213">
        <f t="shared" si="217"/>
        <v>9.1530000000000005</v>
      </c>
      <c r="M1568" s="214">
        <f t="shared" si="218"/>
        <v>3.1019999999999999</v>
      </c>
    </row>
    <row r="1569" spans="1:13" ht="15" customHeight="1" x14ac:dyDescent="0.2">
      <c r="A1569" s="192">
        <f t="shared" si="219"/>
        <v>1552</v>
      </c>
      <c r="B1569" s="225">
        <f t="shared" si="212"/>
        <v>169.49068234384669</v>
      </c>
      <c r="C1569" s="193">
        <v>500</v>
      </c>
      <c r="D1569" s="212">
        <v>40620</v>
      </c>
      <c r="E1569" s="104">
        <v>27110</v>
      </c>
      <c r="F1569" s="96">
        <f t="shared" si="213"/>
        <v>2875.910305270515</v>
      </c>
      <c r="G1569" s="104">
        <f t="shared" si="214"/>
        <v>650.64</v>
      </c>
      <c r="H1569" s="194">
        <f t="shared" si="215"/>
        <v>1191.974003181434</v>
      </c>
      <c r="I1569" s="104">
        <f t="shared" si="216"/>
        <v>70.531006105410299</v>
      </c>
      <c r="J1569" s="96">
        <v>27</v>
      </c>
      <c r="K1569" s="98">
        <f t="shared" si="211"/>
        <v>4816.0553145573595</v>
      </c>
      <c r="L1569" s="213">
        <f t="shared" si="217"/>
        <v>9.1568000000000005</v>
      </c>
      <c r="M1569" s="214">
        <f t="shared" si="218"/>
        <v>3.1040000000000001</v>
      </c>
    </row>
    <row r="1570" spans="1:13" ht="15" customHeight="1" x14ac:dyDescent="0.2">
      <c r="A1570" s="192">
        <f t="shared" si="219"/>
        <v>1553</v>
      </c>
      <c r="B1570" s="225">
        <f t="shared" si="212"/>
        <v>169.52868556577255</v>
      </c>
      <c r="C1570" s="193">
        <v>500</v>
      </c>
      <c r="D1570" s="212">
        <v>40620</v>
      </c>
      <c r="E1570" s="104">
        <v>27110</v>
      </c>
      <c r="F1570" s="96">
        <f t="shared" si="213"/>
        <v>2875.2656128563353</v>
      </c>
      <c r="G1570" s="104">
        <f t="shared" si="214"/>
        <v>650.64</v>
      </c>
      <c r="H1570" s="194">
        <f t="shared" si="215"/>
        <v>1191.7560971454411</v>
      </c>
      <c r="I1570" s="104">
        <f t="shared" si="216"/>
        <v>70.518112257126703</v>
      </c>
      <c r="J1570" s="96">
        <v>27</v>
      </c>
      <c r="K1570" s="98">
        <f t="shared" si="211"/>
        <v>4815.1798222589032</v>
      </c>
      <c r="L1570" s="213">
        <f t="shared" si="217"/>
        <v>9.1607000000000003</v>
      </c>
      <c r="M1570" s="214">
        <f t="shared" si="218"/>
        <v>3.1059999999999999</v>
      </c>
    </row>
    <row r="1571" spans="1:13" ht="15" customHeight="1" x14ac:dyDescent="0.2">
      <c r="A1571" s="192">
        <f t="shared" si="219"/>
        <v>1554</v>
      </c>
      <c r="B1571" s="225">
        <f t="shared" si="212"/>
        <v>169.56666432472798</v>
      </c>
      <c r="C1571" s="193">
        <v>500</v>
      </c>
      <c r="D1571" s="212">
        <v>40620</v>
      </c>
      <c r="E1571" s="104">
        <v>27110</v>
      </c>
      <c r="F1571" s="96">
        <f t="shared" si="213"/>
        <v>2874.6216241332077</v>
      </c>
      <c r="G1571" s="104">
        <f t="shared" si="214"/>
        <v>650.64</v>
      </c>
      <c r="H1571" s="194">
        <f t="shared" si="215"/>
        <v>1191.5384289570241</v>
      </c>
      <c r="I1571" s="104">
        <f t="shared" si="216"/>
        <v>70.505232482664155</v>
      </c>
      <c r="J1571" s="96">
        <v>27</v>
      </c>
      <c r="K1571" s="98">
        <f t="shared" si="211"/>
        <v>4814.3052855728956</v>
      </c>
      <c r="L1571" s="213">
        <f t="shared" si="217"/>
        <v>9.1645000000000003</v>
      </c>
      <c r="M1571" s="214">
        <f t="shared" si="218"/>
        <v>3.1080000000000001</v>
      </c>
    </row>
    <row r="1572" spans="1:13" ht="15" customHeight="1" x14ac:dyDescent="0.2">
      <c r="A1572" s="192">
        <f t="shared" si="219"/>
        <v>1555</v>
      </c>
      <c r="B1572" s="225">
        <f t="shared" si="212"/>
        <v>169.60461865218673</v>
      </c>
      <c r="C1572" s="193">
        <v>500</v>
      </c>
      <c r="D1572" s="212">
        <v>40620</v>
      </c>
      <c r="E1572" s="104">
        <v>27110</v>
      </c>
      <c r="F1572" s="96">
        <f t="shared" si="213"/>
        <v>2873.9783378164238</v>
      </c>
      <c r="G1572" s="104">
        <f t="shared" si="214"/>
        <v>650.64</v>
      </c>
      <c r="H1572" s="194">
        <f t="shared" si="215"/>
        <v>1191.3209981819512</v>
      </c>
      <c r="I1572" s="104">
        <f t="shared" si="216"/>
        <v>70.492366756328479</v>
      </c>
      <c r="J1572" s="96">
        <v>27</v>
      </c>
      <c r="K1572" s="98">
        <f t="shared" si="211"/>
        <v>4813.431702754704</v>
      </c>
      <c r="L1572" s="213">
        <f t="shared" si="217"/>
        <v>9.1684000000000001</v>
      </c>
      <c r="M1572" s="214">
        <f t="shared" si="218"/>
        <v>3.11</v>
      </c>
    </row>
    <row r="1573" spans="1:13" ht="15" customHeight="1" x14ac:dyDescent="0.2">
      <c r="A1573" s="192">
        <f t="shared" si="219"/>
        <v>1556</v>
      </c>
      <c r="B1573" s="225">
        <f t="shared" si="212"/>
        <v>169.64254857956189</v>
      </c>
      <c r="C1573" s="193">
        <v>500</v>
      </c>
      <c r="D1573" s="212">
        <v>40620</v>
      </c>
      <c r="E1573" s="104">
        <v>27110</v>
      </c>
      <c r="F1573" s="96">
        <f t="shared" si="213"/>
        <v>2873.3357526245363</v>
      </c>
      <c r="G1573" s="104">
        <f t="shared" si="214"/>
        <v>650.64</v>
      </c>
      <c r="H1573" s="194">
        <f t="shared" si="215"/>
        <v>1191.1038043870931</v>
      </c>
      <c r="I1573" s="104">
        <f t="shared" si="216"/>
        <v>70.479515052490726</v>
      </c>
      <c r="J1573" s="96">
        <v>27</v>
      </c>
      <c r="K1573" s="98">
        <f t="shared" ref="K1573:K1636" si="220">SUM(F1573:J1573)</f>
        <v>4812.5590720641203</v>
      </c>
      <c r="L1573" s="213">
        <f t="shared" si="217"/>
        <v>9.1722000000000001</v>
      </c>
      <c r="M1573" s="214">
        <f t="shared" si="218"/>
        <v>3.1120000000000001</v>
      </c>
    </row>
    <row r="1574" spans="1:13" ht="15" customHeight="1" x14ac:dyDescent="0.2">
      <c r="A1574" s="192">
        <f t="shared" si="219"/>
        <v>1557</v>
      </c>
      <c r="B1574" s="225">
        <f t="shared" si="212"/>
        <v>169.6804541382059</v>
      </c>
      <c r="C1574" s="193">
        <v>500</v>
      </c>
      <c r="D1574" s="212">
        <v>40620</v>
      </c>
      <c r="E1574" s="104">
        <v>27110</v>
      </c>
      <c r="F1574" s="96">
        <f t="shared" si="213"/>
        <v>2872.6938672793553</v>
      </c>
      <c r="G1574" s="104">
        <f t="shared" si="214"/>
        <v>650.64</v>
      </c>
      <c r="H1574" s="194">
        <f t="shared" si="215"/>
        <v>1190.8868471404219</v>
      </c>
      <c r="I1574" s="104">
        <f t="shared" si="216"/>
        <v>70.466677345587101</v>
      </c>
      <c r="J1574" s="96">
        <v>27</v>
      </c>
      <c r="K1574" s="98">
        <f t="shared" si="220"/>
        <v>4811.6873917653647</v>
      </c>
      <c r="L1574" s="213">
        <f t="shared" si="217"/>
        <v>9.1760999999999999</v>
      </c>
      <c r="M1574" s="214">
        <f t="shared" si="218"/>
        <v>3.1139999999999999</v>
      </c>
    </row>
    <row r="1575" spans="1:13" ht="15" customHeight="1" x14ac:dyDescent="0.2">
      <c r="A1575" s="192">
        <f t="shared" si="219"/>
        <v>1558</v>
      </c>
      <c r="B1575" s="225">
        <f t="shared" si="212"/>
        <v>169.7183353594109</v>
      </c>
      <c r="C1575" s="193">
        <v>500</v>
      </c>
      <c r="D1575" s="212">
        <v>40620</v>
      </c>
      <c r="E1575" s="104">
        <v>27110</v>
      </c>
      <c r="F1575" s="96">
        <f t="shared" si="213"/>
        <v>2872.0526805059271</v>
      </c>
      <c r="G1575" s="104">
        <f t="shared" si="214"/>
        <v>650.64</v>
      </c>
      <c r="H1575" s="194">
        <f t="shared" si="215"/>
        <v>1190.6701260110033</v>
      </c>
      <c r="I1575" s="104">
        <f t="shared" si="216"/>
        <v>70.453853610118543</v>
      </c>
      <c r="J1575" s="96">
        <v>27</v>
      </c>
      <c r="K1575" s="98">
        <f t="shared" si="220"/>
        <v>4810.8166601270486</v>
      </c>
      <c r="L1575" s="213">
        <f t="shared" si="217"/>
        <v>9.1798999999999999</v>
      </c>
      <c r="M1575" s="214">
        <f t="shared" si="218"/>
        <v>3.1160000000000001</v>
      </c>
    </row>
    <row r="1576" spans="1:13" ht="15" customHeight="1" x14ac:dyDescent="0.2">
      <c r="A1576" s="192">
        <f t="shared" si="219"/>
        <v>1559</v>
      </c>
      <c r="B1576" s="225">
        <f t="shared" si="212"/>
        <v>169.75619227440882</v>
      </c>
      <c r="C1576" s="193">
        <v>500</v>
      </c>
      <c r="D1576" s="212">
        <v>40620</v>
      </c>
      <c r="E1576" s="104">
        <v>27110</v>
      </c>
      <c r="F1576" s="96">
        <f t="shared" si="213"/>
        <v>2871.4121910325321</v>
      </c>
      <c r="G1576" s="104">
        <f t="shared" si="214"/>
        <v>650.64</v>
      </c>
      <c r="H1576" s="194">
        <f t="shared" si="215"/>
        <v>1190.4536405689958</v>
      </c>
      <c r="I1576" s="104">
        <f t="shared" si="216"/>
        <v>70.441043820650634</v>
      </c>
      <c r="J1576" s="96">
        <v>27</v>
      </c>
      <c r="K1576" s="98">
        <f t="shared" si="220"/>
        <v>4809.946875422178</v>
      </c>
      <c r="L1576" s="213">
        <f t="shared" si="217"/>
        <v>9.1837999999999997</v>
      </c>
      <c r="M1576" s="214">
        <f t="shared" si="218"/>
        <v>3.1179999999999999</v>
      </c>
    </row>
    <row r="1577" spans="1:13" ht="15" customHeight="1" x14ac:dyDescent="0.2">
      <c r="A1577" s="195">
        <f t="shared" si="219"/>
        <v>1560</v>
      </c>
      <c r="B1577" s="225">
        <f t="shared" si="212"/>
        <v>169.79402491437139</v>
      </c>
      <c r="C1577" s="193">
        <v>500</v>
      </c>
      <c r="D1577" s="212">
        <v>40620</v>
      </c>
      <c r="E1577" s="104">
        <v>27110</v>
      </c>
      <c r="F1577" s="96">
        <f t="shared" si="213"/>
        <v>2870.7723975906706</v>
      </c>
      <c r="G1577" s="104">
        <f t="shared" si="214"/>
        <v>650.64</v>
      </c>
      <c r="H1577" s="194">
        <f t="shared" si="215"/>
        <v>1190.2373903856464</v>
      </c>
      <c r="I1577" s="104">
        <f t="shared" si="216"/>
        <v>70.428247951813418</v>
      </c>
      <c r="J1577" s="96">
        <v>27</v>
      </c>
      <c r="K1577" s="98">
        <f t="shared" si="220"/>
        <v>4809.0780359281307</v>
      </c>
      <c r="L1577" s="213">
        <f t="shared" si="217"/>
        <v>9.1875999999999998</v>
      </c>
      <c r="M1577" s="214">
        <f t="shared" si="218"/>
        <v>3.12</v>
      </c>
    </row>
    <row r="1578" spans="1:13" ht="15" customHeight="1" x14ac:dyDescent="0.2">
      <c r="A1578" s="192">
        <f t="shared" si="219"/>
        <v>1561</v>
      </c>
      <c r="B1578" s="225">
        <f t="shared" si="212"/>
        <v>169.8318333104105</v>
      </c>
      <c r="C1578" s="193">
        <v>500</v>
      </c>
      <c r="D1578" s="212">
        <v>40620</v>
      </c>
      <c r="E1578" s="104">
        <v>27110</v>
      </c>
      <c r="F1578" s="96">
        <f t="shared" si="213"/>
        <v>2870.1332989150533</v>
      </c>
      <c r="G1578" s="104">
        <f t="shared" si="214"/>
        <v>650.64</v>
      </c>
      <c r="H1578" s="194">
        <f t="shared" si="215"/>
        <v>1190.0213750332878</v>
      </c>
      <c r="I1578" s="104">
        <f t="shared" si="216"/>
        <v>70.415465978301071</v>
      </c>
      <c r="J1578" s="96">
        <v>27</v>
      </c>
      <c r="K1578" s="98">
        <f t="shared" si="220"/>
        <v>4808.2101399266421</v>
      </c>
      <c r="L1578" s="213">
        <f t="shared" si="217"/>
        <v>9.1913999999999998</v>
      </c>
      <c r="M1578" s="214">
        <f t="shared" si="218"/>
        <v>3.1219999999999999</v>
      </c>
    </row>
    <row r="1579" spans="1:13" ht="15" customHeight="1" x14ac:dyDescent="0.2">
      <c r="A1579" s="192">
        <f t="shared" si="219"/>
        <v>1562</v>
      </c>
      <c r="B1579" s="225">
        <f t="shared" si="212"/>
        <v>169.86961749357823</v>
      </c>
      <c r="C1579" s="193">
        <v>500</v>
      </c>
      <c r="D1579" s="212">
        <v>40620</v>
      </c>
      <c r="E1579" s="104">
        <v>27110</v>
      </c>
      <c r="F1579" s="96">
        <f t="shared" si="213"/>
        <v>2869.4948937435929</v>
      </c>
      <c r="G1579" s="104">
        <f t="shared" si="214"/>
        <v>650.64</v>
      </c>
      <c r="H1579" s="194">
        <f t="shared" si="215"/>
        <v>1189.8055940853342</v>
      </c>
      <c r="I1579" s="104">
        <f t="shared" si="216"/>
        <v>70.402697874871862</v>
      </c>
      <c r="J1579" s="96">
        <v>27</v>
      </c>
      <c r="K1579" s="98">
        <f t="shared" si="220"/>
        <v>4807.3431857037986</v>
      </c>
      <c r="L1579" s="213">
        <f t="shared" si="217"/>
        <v>9.1952999999999996</v>
      </c>
      <c r="M1579" s="214">
        <f t="shared" si="218"/>
        <v>3.1240000000000001</v>
      </c>
    </row>
    <row r="1580" spans="1:13" ht="15" customHeight="1" x14ac:dyDescent="0.2">
      <c r="A1580" s="192">
        <f t="shared" si="219"/>
        <v>1563</v>
      </c>
      <c r="B1580" s="225">
        <f t="shared" si="212"/>
        <v>169.90737749486715</v>
      </c>
      <c r="C1580" s="193">
        <v>500</v>
      </c>
      <c r="D1580" s="212">
        <v>40620</v>
      </c>
      <c r="E1580" s="104">
        <v>27110</v>
      </c>
      <c r="F1580" s="96">
        <f t="shared" si="213"/>
        <v>2868.8571808173861</v>
      </c>
      <c r="G1580" s="104">
        <f t="shared" si="214"/>
        <v>650.64</v>
      </c>
      <c r="H1580" s="194">
        <f t="shared" si="215"/>
        <v>1189.5900471162763</v>
      </c>
      <c r="I1580" s="104">
        <f t="shared" si="216"/>
        <v>70.389943616347722</v>
      </c>
      <c r="J1580" s="96">
        <v>27</v>
      </c>
      <c r="K1580" s="98">
        <f t="shared" si="220"/>
        <v>4806.4771715500092</v>
      </c>
      <c r="L1580" s="213">
        <f t="shared" si="217"/>
        <v>9.1990999999999996</v>
      </c>
      <c r="M1580" s="214">
        <f t="shared" si="218"/>
        <v>3.1259999999999999</v>
      </c>
    </row>
    <row r="1581" spans="1:13" ht="15" customHeight="1" x14ac:dyDescent="0.2">
      <c r="A1581" s="192">
        <f t="shared" si="219"/>
        <v>1564</v>
      </c>
      <c r="B1581" s="225">
        <f t="shared" si="212"/>
        <v>169.94511334521013</v>
      </c>
      <c r="C1581" s="193">
        <v>500</v>
      </c>
      <c r="D1581" s="212">
        <v>40620</v>
      </c>
      <c r="E1581" s="104">
        <v>27110</v>
      </c>
      <c r="F1581" s="96">
        <f t="shared" si="213"/>
        <v>2868.2201588807166</v>
      </c>
      <c r="G1581" s="104">
        <f t="shared" si="214"/>
        <v>650.64</v>
      </c>
      <c r="H1581" s="194">
        <f t="shared" si="215"/>
        <v>1189.3747337016821</v>
      </c>
      <c r="I1581" s="104">
        <f t="shared" si="216"/>
        <v>70.377203177614334</v>
      </c>
      <c r="J1581" s="96">
        <v>27</v>
      </c>
      <c r="K1581" s="98">
        <f t="shared" si="220"/>
        <v>4805.6120957600133</v>
      </c>
      <c r="L1581" s="213">
        <f t="shared" si="217"/>
        <v>9.2029999999999994</v>
      </c>
      <c r="M1581" s="214">
        <f t="shared" si="218"/>
        <v>3.1280000000000001</v>
      </c>
    </row>
    <row r="1582" spans="1:13" ht="15" customHeight="1" x14ac:dyDescent="0.2">
      <c r="A1582" s="192">
        <f t="shared" si="219"/>
        <v>1565</v>
      </c>
      <c r="B1582" s="225">
        <f t="shared" si="212"/>
        <v>169.98282507548095</v>
      </c>
      <c r="C1582" s="193">
        <v>500</v>
      </c>
      <c r="D1582" s="212">
        <v>40620</v>
      </c>
      <c r="E1582" s="104">
        <v>27110</v>
      </c>
      <c r="F1582" s="96">
        <f t="shared" si="213"/>
        <v>2867.5838266810315</v>
      </c>
      <c r="G1582" s="104">
        <f t="shared" si="214"/>
        <v>650.64</v>
      </c>
      <c r="H1582" s="194">
        <f t="shared" si="215"/>
        <v>1189.1596534181886</v>
      </c>
      <c r="I1582" s="104">
        <f t="shared" si="216"/>
        <v>70.364476533620632</v>
      </c>
      <c r="J1582" s="96">
        <v>27</v>
      </c>
      <c r="K1582" s="98">
        <f t="shared" si="220"/>
        <v>4804.7479566328402</v>
      </c>
      <c r="L1582" s="213">
        <f t="shared" si="217"/>
        <v>9.2067999999999994</v>
      </c>
      <c r="M1582" s="214">
        <f t="shared" si="218"/>
        <v>3.13</v>
      </c>
    </row>
    <row r="1583" spans="1:13" ht="15" customHeight="1" x14ac:dyDescent="0.2">
      <c r="A1583" s="192">
        <f t="shared" si="219"/>
        <v>1566</v>
      </c>
      <c r="B1583" s="225">
        <f t="shared" si="212"/>
        <v>170.02051271649412</v>
      </c>
      <c r="C1583" s="193">
        <v>500</v>
      </c>
      <c r="D1583" s="212">
        <v>40620</v>
      </c>
      <c r="E1583" s="104">
        <v>27110</v>
      </c>
      <c r="F1583" s="96">
        <f t="shared" si="213"/>
        <v>2866.9481829689375</v>
      </c>
      <c r="G1583" s="104">
        <f t="shared" si="214"/>
        <v>650.64</v>
      </c>
      <c r="H1583" s="194">
        <f t="shared" si="215"/>
        <v>1188.9448058435007</v>
      </c>
      <c r="I1583" s="104">
        <f t="shared" si="216"/>
        <v>70.351763659378747</v>
      </c>
      <c r="J1583" s="96">
        <v>27</v>
      </c>
      <c r="K1583" s="98">
        <f t="shared" si="220"/>
        <v>4803.8847524718167</v>
      </c>
      <c r="L1583" s="213">
        <f t="shared" si="217"/>
        <v>9.2106999999999992</v>
      </c>
      <c r="M1583" s="214">
        <f t="shared" si="218"/>
        <v>3.1320000000000001</v>
      </c>
    </row>
    <row r="1584" spans="1:13" ht="15" customHeight="1" x14ac:dyDescent="0.2">
      <c r="A1584" s="192">
        <f t="shared" si="219"/>
        <v>1567</v>
      </c>
      <c r="B1584" s="225">
        <f t="shared" si="212"/>
        <v>170.05817629900525</v>
      </c>
      <c r="C1584" s="193">
        <v>500</v>
      </c>
      <c r="D1584" s="212">
        <v>40620</v>
      </c>
      <c r="E1584" s="104">
        <v>27110</v>
      </c>
      <c r="F1584" s="96">
        <f t="shared" si="213"/>
        <v>2866.3132264981914</v>
      </c>
      <c r="G1584" s="104">
        <f t="shared" si="214"/>
        <v>650.64</v>
      </c>
      <c r="H1584" s="194">
        <f t="shared" si="215"/>
        <v>1188.7301905563886</v>
      </c>
      <c r="I1584" s="104">
        <f t="shared" si="216"/>
        <v>70.339064529963821</v>
      </c>
      <c r="J1584" s="96">
        <v>27</v>
      </c>
      <c r="K1584" s="98">
        <f t="shared" si="220"/>
        <v>4803.022481584544</v>
      </c>
      <c r="L1584" s="213">
        <f t="shared" si="217"/>
        <v>9.2144999999999992</v>
      </c>
      <c r="M1584" s="214">
        <f t="shared" si="218"/>
        <v>3.1339999999999999</v>
      </c>
    </row>
    <row r="1585" spans="1:13" ht="15" customHeight="1" x14ac:dyDescent="0.2">
      <c r="A1585" s="192">
        <f t="shared" si="219"/>
        <v>1568</v>
      </c>
      <c r="B1585" s="225">
        <f t="shared" si="212"/>
        <v>170.0958158537108</v>
      </c>
      <c r="C1585" s="193">
        <v>500</v>
      </c>
      <c r="D1585" s="212">
        <v>40620</v>
      </c>
      <c r="E1585" s="104">
        <v>27110</v>
      </c>
      <c r="F1585" s="96">
        <f t="shared" si="213"/>
        <v>2865.6789560256902</v>
      </c>
      <c r="G1585" s="104">
        <f t="shared" si="214"/>
        <v>650.64</v>
      </c>
      <c r="H1585" s="194">
        <f t="shared" si="215"/>
        <v>1188.5158071366832</v>
      </c>
      <c r="I1585" s="104">
        <f t="shared" si="216"/>
        <v>70.326379120513806</v>
      </c>
      <c r="J1585" s="96">
        <v>27</v>
      </c>
      <c r="K1585" s="98">
        <f t="shared" si="220"/>
        <v>4802.1611422828864</v>
      </c>
      <c r="L1585" s="213">
        <f t="shared" si="217"/>
        <v>9.2182999999999993</v>
      </c>
      <c r="M1585" s="214">
        <f t="shared" si="218"/>
        <v>3.1360000000000001</v>
      </c>
    </row>
    <row r="1586" spans="1:13" ht="15" customHeight="1" x14ac:dyDescent="0.2">
      <c r="A1586" s="192">
        <f t="shared" si="219"/>
        <v>1569</v>
      </c>
      <c r="B1586" s="225">
        <f t="shared" si="212"/>
        <v>170.13343141124892</v>
      </c>
      <c r="C1586" s="193">
        <v>500</v>
      </c>
      <c r="D1586" s="212">
        <v>40620</v>
      </c>
      <c r="E1586" s="104">
        <v>27110</v>
      </c>
      <c r="F1586" s="96">
        <f t="shared" si="213"/>
        <v>2865.045370311454</v>
      </c>
      <c r="G1586" s="104">
        <f t="shared" si="214"/>
        <v>650.64</v>
      </c>
      <c r="H1586" s="194">
        <f t="shared" si="215"/>
        <v>1188.3016551652713</v>
      </c>
      <c r="I1586" s="104">
        <f t="shared" si="216"/>
        <v>70.313707406229085</v>
      </c>
      <c r="J1586" s="96">
        <v>27</v>
      </c>
      <c r="K1586" s="98">
        <f t="shared" si="220"/>
        <v>4801.3007328829535</v>
      </c>
      <c r="L1586" s="213">
        <f t="shared" si="217"/>
        <v>9.2222000000000008</v>
      </c>
      <c r="M1586" s="214">
        <f t="shared" si="218"/>
        <v>3.1379999999999999</v>
      </c>
    </row>
    <row r="1587" spans="1:13" ht="15" customHeight="1" x14ac:dyDescent="0.2">
      <c r="A1587" s="195">
        <f t="shared" si="219"/>
        <v>1570</v>
      </c>
      <c r="B1587" s="225">
        <f t="shared" si="212"/>
        <v>170.17102300219887</v>
      </c>
      <c r="C1587" s="193">
        <v>500</v>
      </c>
      <c r="D1587" s="212">
        <v>40620</v>
      </c>
      <c r="E1587" s="104">
        <v>27110</v>
      </c>
      <c r="F1587" s="96">
        <f t="shared" si="213"/>
        <v>2864.4124681186263</v>
      </c>
      <c r="G1587" s="104">
        <f t="shared" si="214"/>
        <v>650.64</v>
      </c>
      <c r="H1587" s="194">
        <f t="shared" si="215"/>
        <v>1188.0877342240956</v>
      </c>
      <c r="I1587" s="104">
        <f t="shared" si="216"/>
        <v>70.301049362372524</v>
      </c>
      <c r="J1587" s="96">
        <v>27</v>
      </c>
      <c r="K1587" s="98">
        <f t="shared" si="220"/>
        <v>4800.4412517050941</v>
      </c>
      <c r="L1587" s="213">
        <f t="shared" si="217"/>
        <v>9.2260000000000009</v>
      </c>
      <c r="M1587" s="214">
        <f t="shared" si="218"/>
        <v>3.14</v>
      </c>
    </row>
    <row r="1588" spans="1:13" ht="15" customHeight="1" x14ac:dyDescent="0.2">
      <c r="A1588" s="192">
        <f t="shared" si="219"/>
        <v>1571</v>
      </c>
      <c r="B1588" s="225">
        <f t="shared" si="212"/>
        <v>170.20859065708163</v>
      </c>
      <c r="C1588" s="193">
        <v>500</v>
      </c>
      <c r="D1588" s="212">
        <v>40620</v>
      </c>
      <c r="E1588" s="104">
        <v>27110</v>
      </c>
      <c r="F1588" s="96">
        <f t="shared" si="213"/>
        <v>2863.7802482134575</v>
      </c>
      <c r="G1588" s="104">
        <f t="shared" si="214"/>
        <v>650.64</v>
      </c>
      <c r="H1588" s="194">
        <f t="shared" si="215"/>
        <v>1187.8740438961486</v>
      </c>
      <c r="I1588" s="104">
        <f t="shared" si="216"/>
        <v>70.288404964269148</v>
      </c>
      <c r="J1588" s="96">
        <v>27</v>
      </c>
      <c r="K1588" s="98">
        <f t="shared" si="220"/>
        <v>4799.5826970738744</v>
      </c>
      <c r="L1588" s="213">
        <f t="shared" si="217"/>
        <v>9.2299000000000007</v>
      </c>
      <c r="M1588" s="214">
        <f t="shared" si="218"/>
        <v>3.1419999999999999</v>
      </c>
    </row>
    <row r="1589" spans="1:13" ht="15" customHeight="1" x14ac:dyDescent="0.2">
      <c r="A1589" s="192">
        <f t="shared" si="219"/>
        <v>1572</v>
      </c>
      <c r="B1589" s="225">
        <f t="shared" si="212"/>
        <v>170.24613440635994</v>
      </c>
      <c r="C1589" s="193">
        <v>500</v>
      </c>
      <c r="D1589" s="212">
        <v>40620</v>
      </c>
      <c r="E1589" s="104">
        <v>27110</v>
      </c>
      <c r="F1589" s="96">
        <f t="shared" si="213"/>
        <v>2863.148709365295</v>
      </c>
      <c r="G1589" s="104">
        <f t="shared" si="214"/>
        <v>650.64</v>
      </c>
      <c r="H1589" s="194">
        <f t="shared" si="215"/>
        <v>1187.6605837654695</v>
      </c>
      <c r="I1589" s="104">
        <f t="shared" si="216"/>
        <v>70.275774187305899</v>
      </c>
      <c r="J1589" s="96">
        <v>27</v>
      </c>
      <c r="K1589" s="98">
        <f t="shared" si="220"/>
        <v>4798.7250673180697</v>
      </c>
      <c r="L1589" s="213">
        <f t="shared" si="217"/>
        <v>9.2337000000000007</v>
      </c>
      <c r="M1589" s="214">
        <f t="shared" si="218"/>
        <v>3.1440000000000001</v>
      </c>
    </row>
    <row r="1590" spans="1:13" ht="15" customHeight="1" x14ac:dyDescent="0.2">
      <c r="A1590" s="192">
        <f t="shared" si="219"/>
        <v>1573</v>
      </c>
      <c r="B1590" s="225">
        <f t="shared" si="212"/>
        <v>170.28365428043838</v>
      </c>
      <c r="C1590" s="193">
        <v>500</v>
      </c>
      <c r="D1590" s="212">
        <v>40620</v>
      </c>
      <c r="E1590" s="104">
        <v>27110</v>
      </c>
      <c r="F1590" s="96">
        <f t="shared" si="213"/>
        <v>2862.5178503465759</v>
      </c>
      <c r="G1590" s="104">
        <f t="shared" si="214"/>
        <v>650.64</v>
      </c>
      <c r="H1590" s="194">
        <f t="shared" si="215"/>
        <v>1187.4473534171425</v>
      </c>
      <c r="I1590" s="104">
        <f t="shared" si="216"/>
        <v>70.263157006931522</v>
      </c>
      <c r="J1590" s="96">
        <v>27</v>
      </c>
      <c r="K1590" s="98">
        <f t="shared" si="220"/>
        <v>4797.8683607706498</v>
      </c>
      <c r="L1590" s="213">
        <f t="shared" si="217"/>
        <v>9.2375000000000007</v>
      </c>
      <c r="M1590" s="214">
        <f t="shared" si="218"/>
        <v>3.1459999999999999</v>
      </c>
    </row>
    <row r="1591" spans="1:13" ht="15" customHeight="1" x14ac:dyDescent="0.2">
      <c r="A1591" s="192">
        <f t="shared" si="219"/>
        <v>1574</v>
      </c>
      <c r="B1591" s="225">
        <f t="shared" si="212"/>
        <v>170.32115030966355</v>
      </c>
      <c r="C1591" s="193">
        <v>500</v>
      </c>
      <c r="D1591" s="212">
        <v>40620</v>
      </c>
      <c r="E1591" s="104">
        <v>27110</v>
      </c>
      <c r="F1591" s="96">
        <f t="shared" si="213"/>
        <v>2861.8876699328166</v>
      </c>
      <c r="G1591" s="104">
        <f t="shared" si="214"/>
        <v>650.64</v>
      </c>
      <c r="H1591" s="194">
        <f t="shared" si="215"/>
        <v>1187.2343524372918</v>
      </c>
      <c r="I1591" s="104">
        <f t="shared" si="216"/>
        <v>70.250553398656336</v>
      </c>
      <c r="J1591" s="96">
        <v>27</v>
      </c>
      <c r="K1591" s="98">
        <f t="shared" si="220"/>
        <v>4797.0125757687647</v>
      </c>
      <c r="L1591" s="213">
        <f t="shared" si="217"/>
        <v>9.2414000000000005</v>
      </c>
      <c r="M1591" s="214">
        <f t="shared" si="218"/>
        <v>3.1480000000000001</v>
      </c>
    </row>
    <row r="1592" spans="1:13" ht="15" customHeight="1" x14ac:dyDescent="0.2">
      <c r="A1592" s="192">
        <f t="shared" si="219"/>
        <v>1575</v>
      </c>
      <c r="B1592" s="225">
        <f t="shared" si="212"/>
        <v>170.35862252432429</v>
      </c>
      <c r="C1592" s="193">
        <v>500</v>
      </c>
      <c r="D1592" s="212">
        <v>40620</v>
      </c>
      <c r="E1592" s="104">
        <v>27110</v>
      </c>
      <c r="F1592" s="96">
        <f t="shared" si="213"/>
        <v>2861.2581669025994</v>
      </c>
      <c r="G1592" s="104">
        <f t="shared" si="214"/>
        <v>650.64</v>
      </c>
      <c r="H1592" s="194">
        <f t="shared" si="215"/>
        <v>1187.0215804130785</v>
      </c>
      <c r="I1592" s="104">
        <f t="shared" si="216"/>
        <v>70.237963338051983</v>
      </c>
      <c r="J1592" s="96">
        <v>27</v>
      </c>
      <c r="K1592" s="98">
        <f t="shared" si="220"/>
        <v>4796.1577106537306</v>
      </c>
      <c r="L1592" s="213">
        <f t="shared" si="217"/>
        <v>9.2452000000000005</v>
      </c>
      <c r="M1592" s="214">
        <f t="shared" si="218"/>
        <v>3.15</v>
      </c>
    </row>
    <row r="1593" spans="1:13" ht="15" customHeight="1" x14ac:dyDescent="0.2">
      <c r="A1593" s="192">
        <f t="shared" si="219"/>
        <v>1576</v>
      </c>
      <c r="B1593" s="225">
        <f t="shared" si="212"/>
        <v>170.39607095465163</v>
      </c>
      <c r="C1593" s="193">
        <v>500</v>
      </c>
      <c r="D1593" s="212">
        <v>40620</v>
      </c>
      <c r="E1593" s="104">
        <v>27110</v>
      </c>
      <c r="F1593" s="96">
        <f t="shared" si="213"/>
        <v>2860.6293400375694</v>
      </c>
      <c r="G1593" s="104">
        <f t="shared" si="214"/>
        <v>650.64</v>
      </c>
      <c r="H1593" s="194">
        <f t="shared" si="215"/>
        <v>1186.8090369326983</v>
      </c>
      <c r="I1593" s="104">
        <f t="shared" si="216"/>
        <v>70.22538680075138</v>
      </c>
      <c r="J1593" s="96">
        <v>27</v>
      </c>
      <c r="K1593" s="98">
        <f t="shared" si="220"/>
        <v>4795.3037637710186</v>
      </c>
      <c r="L1593" s="213">
        <f t="shared" si="217"/>
        <v>9.2490000000000006</v>
      </c>
      <c r="M1593" s="214">
        <f t="shared" si="218"/>
        <v>3.1520000000000001</v>
      </c>
    </row>
    <row r="1594" spans="1:13" ht="15" customHeight="1" x14ac:dyDescent="0.2">
      <c r="A1594" s="192">
        <f t="shared" si="219"/>
        <v>1577</v>
      </c>
      <c r="B1594" s="225">
        <f t="shared" si="212"/>
        <v>170.43349563081927</v>
      </c>
      <c r="C1594" s="193">
        <v>500</v>
      </c>
      <c r="D1594" s="212">
        <v>40620</v>
      </c>
      <c r="E1594" s="104">
        <v>27110</v>
      </c>
      <c r="F1594" s="96">
        <f t="shared" si="213"/>
        <v>2860.0011881224177</v>
      </c>
      <c r="G1594" s="104">
        <f t="shared" si="214"/>
        <v>650.64</v>
      </c>
      <c r="H1594" s="194">
        <f t="shared" si="215"/>
        <v>1186.5967215853771</v>
      </c>
      <c r="I1594" s="104">
        <f t="shared" si="216"/>
        <v>70.212823762448352</v>
      </c>
      <c r="J1594" s="96">
        <v>27</v>
      </c>
      <c r="K1594" s="98">
        <f t="shared" si="220"/>
        <v>4794.450733470243</v>
      </c>
      <c r="L1594" s="213">
        <f t="shared" si="217"/>
        <v>9.2529000000000003</v>
      </c>
      <c r="M1594" s="214">
        <f t="shared" si="218"/>
        <v>3.1539999999999999</v>
      </c>
    </row>
    <row r="1595" spans="1:13" ht="15" customHeight="1" x14ac:dyDescent="0.2">
      <c r="A1595" s="192">
        <f t="shared" si="219"/>
        <v>1578</v>
      </c>
      <c r="B1595" s="225">
        <f t="shared" ref="B1595:B1658" si="221">59*LN(A1595)-264</f>
        <v>170.47089658294334</v>
      </c>
      <c r="C1595" s="193">
        <v>500</v>
      </c>
      <c r="D1595" s="212">
        <v>40620</v>
      </c>
      <c r="E1595" s="104">
        <v>27110</v>
      </c>
      <c r="F1595" s="96">
        <f t="shared" si="213"/>
        <v>2859.3737099448758</v>
      </c>
      <c r="G1595" s="104">
        <f t="shared" si="214"/>
        <v>650.64</v>
      </c>
      <c r="H1595" s="194">
        <f t="shared" si="215"/>
        <v>1186.3846339613679</v>
      </c>
      <c r="I1595" s="104">
        <f t="shared" si="216"/>
        <v>70.200274198897517</v>
      </c>
      <c r="J1595" s="96">
        <v>27</v>
      </c>
      <c r="K1595" s="98">
        <f t="shared" si="220"/>
        <v>4793.5986181051403</v>
      </c>
      <c r="L1595" s="213">
        <f t="shared" si="217"/>
        <v>9.2567000000000004</v>
      </c>
      <c r="M1595" s="214">
        <f t="shared" si="218"/>
        <v>3.1560000000000001</v>
      </c>
    </row>
    <row r="1596" spans="1:13" ht="15" customHeight="1" x14ac:dyDescent="0.2">
      <c r="A1596" s="192">
        <f t="shared" si="219"/>
        <v>1579</v>
      </c>
      <c r="B1596" s="225">
        <f t="shared" si="221"/>
        <v>170.50827384108288</v>
      </c>
      <c r="C1596" s="193">
        <v>500</v>
      </c>
      <c r="D1596" s="212">
        <v>40620</v>
      </c>
      <c r="E1596" s="104">
        <v>27110</v>
      </c>
      <c r="F1596" s="96">
        <f t="shared" si="213"/>
        <v>2858.7469042957046</v>
      </c>
      <c r="G1596" s="104">
        <f t="shared" si="214"/>
        <v>650.64</v>
      </c>
      <c r="H1596" s="194">
        <f t="shared" si="215"/>
        <v>1186.1727736519481</v>
      </c>
      <c r="I1596" s="104">
        <f t="shared" si="216"/>
        <v>70.187738085914091</v>
      </c>
      <c r="J1596" s="96">
        <v>27</v>
      </c>
      <c r="K1596" s="98">
        <f t="shared" si="220"/>
        <v>4792.7474160335669</v>
      </c>
      <c r="L1596" s="213">
        <f t="shared" si="217"/>
        <v>9.2605000000000004</v>
      </c>
      <c r="M1596" s="214">
        <f t="shared" si="218"/>
        <v>3.1579999999999999</v>
      </c>
    </row>
    <row r="1597" spans="1:13" ht="15" customHeight="1" x14ac:dyDescent="0.2">
      <c r="A1597" s="195">
        <f t="shared" si="219"/>
        <v>1580</v>
      </c>
      <c r="B1597" s="225">
        <f t="shared" si="221"/>
        <v>170.54562743523974</v>
      </c>
      <c r="C1597" s="193">
        <v>500</v>
      </c>
      <c r="D1597" s="212">
        <v>40620</v>
      </c>
      <c r="E1597" s="104">
        <v>27110</v>
      </c>
      <c r="F1597" s="96">
        <f t="shared" si="213"/>
        <v>2858.1207699686856</v>
      </c>
      <c r="G1597" s="104">
        <f t="shared" si="214"/>
        <v>650.64</v>
      </c>
      <c r="H1597" s="194">
        <f t="shared" si="215"/>
        <v>1185.9611402494156</v>
      </c>
      <c r="I1597" s="104">
        <f t="shared" si="216"/>
        <v>70.175215399373712</v>
      </c>
      <c r="J1597" s="96">
        <v>27</v>
      </c>
      <c r="K1597" s="98">
        <f t="shared" si="220"/>
        <v>4791.8971256174746</v>
      </c>
      <c r="L1597" s="213">
        <f t="shared" si="217"/>
        <v>9.2644000000000002</v>
      </c>
      <c r="M1597" s="214">
        <f t="shared" si="218"/>
        <v>3.16</v>
      </c>
    </row>
    <row r="1598" spans="1:13" ht="15" customHeight="1" x14ac:dyDescent="0.2">
      <c r="A1598" s="192">
        <f t="shared" si="219"/>
        <v>1581</v>
      </c>
      <c r="B1598" s="225">
        <f t="shared" si="221"/>
        <v>170.58295739535885</v>
      </c>
      <c r="C1598" s="193">
        <v>500</v>
      </c>
      <c r="D1598" s="212">
        <v>40620</v>
      </c>
      <c r="E1598" s="104">
        <v>27110</v>
      </c>
      <c r="F1598" s="96">
        <f t="shared" si="213"/>
        <v>2857.4953057606094</v>
      </c>
      <c r="G1598" s="104">
        <f t="shared" si="214"/>
        <v>650.64</v>
      </c>
      <c r="H1598" s="194">
        <f t="shared" si="215"/>
        <v>1185.7497333470858</v>
      </c>
      <c r="I1598" s="104">
        <f t="shared" si="216"/>
        <v>70.162706115212188</v>
      </c>
      <c r="J1598" s="96">
        <v>27</v>
      </c>
      <c r="K1598" s="98">
        <f t="shared" si="220"/>
        <v>4791.047745222907</v>
      </c>
      <c r="L1598" s="213">
        <f t="shared" si="217"/>
        <v>9.2682000000000002</v>
      </c>
      <c r="M1598" s="214">
        <f t="shared" si="218"/>
        <v>3.1619999999999999</v>
      </c>
    </row>
    <row r="1599" spans="1:13" ht="15" customHeight="1" x14ac:dyDescent="0.2">
      <c r="A1599" s="192">
        <f t="shared" si="219"/>
        <v>1582</v>
      </c>
      <c r="B1599" s="225">
        <f t="shared" si="221"/>
        <v>170.62026375132831</v>
      </c>
      <c r="C1599" s="193">
        <v>500</v>
      </c>
      <c r="D1599" s="212">
        <v>40620</v>
      </c>
      <c r="E1599" s="104">
        <v>27110</v>
      </c>
      <c r="F1599" s="96">
        <f t="shared" si="213"/>
        <v>2856.8705104712699</v>
      </c>
      <c r="G1599" s="104">
        <f t="shared" si="214"/>
        <v>650.64</v>
      </c>
      <c r="H1599" s="194">
        <f t="shared" si="215"/>
        <v>1185.538552539289</v>
      </c>
      <c r="I1599" s="104">
        <f t="shared" si="216"/>
        <v>70.150210209425396</v>
      </c>
      <c r="J1599" s="96">
        <v>27</v>
      </c>
      <c r="K1599" s="98">
        <f t="shared" si="220"/>
        <v>4790.1992732199842</v>
      </c>
      <c r="L1599" s="213">
        <f t="shared" si="217"/>
        <v>9.2721</v>
      </c>
      <c r="M1599" s="214">
        <f t="shared" si="218"/>
        <v>3.1640000000000001</v>
      </c>
    </row>
    <row r="1600" spans="1:13" ht="15" customHeight="1" x14ac:dyDescent="0.2">
      <c r="A1600" s="192">
        <f t="shared" si="219"/>
        <v>1583</v>
      </c>
      <c r="B1600" s="225">
        <f t="shared" si="221"/>
        <v>170.65754653297972</v>
      </c>
      <c r="C1600" s="193">
        <v>500</v>
      </c>
      <c r="D1600" s="212">
        <v>40620</v>
      </c>
      <c r="E1600" s="104">
        <v>27110</v>
      </c>
      <c r="F1600" s="96">
        <f t="shared" si="213"/>
        <v>2856.2463829034468</v>
      </c>
      <c r="G1600" s="104">
        <f t="shared" si="214"/>
        <v>650.64</v>
      </c>
      <c r="H1600" s="194">
        <f t="shared" si="215"/>
        <v>1185.3275974213648</v>
      </c>
      <c r="I1600" s="104">
        <f t="shared" si="216"/>
        <v>70.13772765806894</v>
      </c>
      <c r="J1600" s="96">
        <v>27</v>
      </c>
      <c r="K1600" s="98">
        <f t="shared" si="220"/>
        <v>4789.3517079828807</v>
      </c>
      <c r="L1600" s="213">
        <f t="shared" si="217"/>
        <v>9.2759</v>
      </c>
      <c r="M1600" s="214">
        <f t="shared" si="218"/>
        <v>3.1659999999999999</v>
      </c>
    </row>
    <row r="1601" spans="1:13" ht="15" customHeight="1" x14ac:dyDescent="0.2">
      <c r="A1601" s="192">
        <f t="shared" si="219"/>
        <v>1584</v>
      </c>
      <c r="B1601" s="225">
        <f t="shared" si="221"/>
        <v>170.6948057700879</v>
      </c>
      <c r="C1601" s="193">
        <v>500</v>
      </c>
      <c r="D1601" s="212">
        <v>40620</v>
      </c>
      <c r="E1601" s="104">
        <v>27110</v>
      </c>
      <c r="F1601" s="96">
        <f t="shared" si="213"/>
        <v>2855.6229218629082</v>
      </c>
      <c r="G1601" s="104">
        <f t="shared" si="214"/>
        <v>650.64</v>
      </c>
      <c r="H1601" s="194">
        <f t="shared" si="215"/>
        <v>1185.1168675896629</v>
      </c>
      <c r="I1601" s="104">
        <f t="shared" si="216"/>
        <v>70.125258437258168</v>
      </c>
      <c r="J1601" s="96">
        <v>27</v>
      </c>
      <c r="K1601" s="98">
        <f t="shared" si="220"/>
        <v>4788.5050478898283</v>
      </c>
      <c r="L1601" s="213">
        <f t="shared" si="217"/>
        <v>9.2797000000000001</v>
      </c>
      <c r="M1601" s="214">
        <f t="shared" si="218"/>
        <v>3.1680000000000001</v>
      </c>
    </row>
    <row r="1602" spans="1:13" ht="15" customHeight="1" x14ac:dyDescent="0.2">
      <c r="A1602" s="192">
        <f t="shared" si="219"/>
        <v>1585</v>
      </c>
      <c r="B1602" s="225">
        <f t="shared" si="221"/>
        <v>170.73204149237148</v>
      </c>
      <c r="C1602" s="193">
        <v>500</v>
      </c>
      <c r="D1602" s="212">
        <v>40620</v>
      </c>
      <c r="E1602" s="104">
        <v>27110</v>
      </c>
      <c r="F1602" s="96">
        <f t="shared" si="213"/>
        <v>2855.0001261583898</v>
      </c>
      <c r="G1602" s="104">
        <f t="shared" si="214"/>
        <v>650.64</v>
      </c>
      <c r="H1602" s="194">
        <f t="shared" si="215"/>
        <v>1184.9063626415357</v>
      </c>
      <c r="I1602" s="104">
        <f t="shared" si="216"/>
        <v>70.112802523167801</v>
      </c>
      <c r="J1602" s="96">
        <v>27</v>
      </c>
      <c r="K1602" s="98">
        <f t="shared" si="220"/>
        <v>4787.6592913230925</v>
      </c>
      <c r="L1602" s="213">
        <f t="shared" si="217"/>
        <v>9.2835999999999999</v>
      </c>
      <c r="M1602" s="214">
        <f t="shared" si="218"/>
        <v>3.17</v>
      </c>
    </row>
    <row r="1603" spans="1:13" ht="15" customHeight="1" x14ac:dyDescent="0.2">
      <c r="A1603" s="192">
        <f t="shared" si="219"/>
        <v>1586</v>
      </c>
      <c r="B1603" s="225">
        <f t="shared" si="221"/>
        <v>170.76925372949279</v>
      </c>
      <c r="C1603" s="193">
        <v>500</v>
      </c>
      <c r="D1603" s="212">
        <v>40620</v>
      </c>
      <c r="E1603" s="104">
        <v>27110</v>
      </c>
      <c r="F1603" s="96">
        <f t="shared" si="213"/>
        <v>2854.377994601592</v>
      </c>
      <c r="G1603" s="104">
        <f t="shared" si="214"/>
        <v>650.64</v>
      </c>
      <c r="H1603" s="194">
        <f t="shared" si="215"/>
        <v>1184.696082175338</v>
      </c>
      <c r="I1603" s="104">
        <f t="shared" si="216"/>
        <v>70.100359892031847</v>
      </c>
      <c r="J1603" s="96">
        <v>27</v>
      </c>
      <c r="K1603" s="98">
        <f t="shared" si="220"/>
        <v>4786.8144366689612</v>
      </c>
      <c r="L1603" s="213">
        <f t="shared" si="217"/>
        <v>9.2873999999999999</v>
      </c>
      <c r="M1603" s="214">
        <f t="shared" si="218"/>
        <v>3.1720000000000002</v>
      </c>
    </row>
    <row r="1604" spans="1:13" ht="15" customHeight="1" x14ac:dyDescent="0.2">
      <c r="A1604" s="192">
        <f t="shared" si="219"/>
        <v>1587</v>
      </c>
      <c r="B1604" s="225">
        <f t="shared" si="221"/>
        <v>170.80644251105815</v>
      </c>
      <c r="C1604" s="193">
        <v>500</v>
      </c>
      <c r="D1604" s="212">
        <v>40620</v>
      </c>
      <c r="E1604" s="104">
        <v>27110</v>
      </c>
      <c r="F1604" s="96">
        <f t="shared" si="213"/>
        <v>2853.756526007166</v>
      </c>
      <c r="G1604" s="104">
        <f t="shared" si="214"/>
        <v>650.64</v>
      </c>
      <c r="H1604" s="194">
        <f t="shared" si="215"/>
        <v>1184.486025790422</v>
      </c>
      <c r="I1604" s="104">
        <f t="shared" si="216"/>
        <v>70.087930520143317</v>
      </c>
      <c r="J1604" s="96">
        <v>27</v>
      </c>
      <c r="K1604" s="98">
        <f t="shared" si="220"/>
        <v>4785.9704823177308</v>
      </c>
      <c r="L1604" s="213">
        <f t="shared" si="217"/>
        <v>9.2911999999999999</v>
      </c>
      <c r="M1604" s="214">
        <f t="shared" si="218"/>
        <v>3.1739999999999999</v>
      </c>
    </row>
    <row r="1605" spans="1:13" ht="15" customHeight="1" x14ac:dyDescent="0.2">
      <c r="A1605" s="192">
        <f t="shared" si="219"/>
        <v>1588</v>
      </c>
      <c r="B1605" s="225">
        <f t="shared" si="221"/>
        <v>170.84360786661773</v>
      </c>
      <c r="C1605" s="193">
        <v>500</v>
      </c>
      <c r="D1605" s="212">
        <v>40620</v>
      </c>
      <c r="E1605" s="104">
        <v>27110</v>
      </c>
      <c r="F1605" s="96">
        <f t="shared" si="213"/>
        <v>2853.1357191927118</v>
      </c>
      <c r="G1605" s="104">
        <f t="shared" si="214"/>
        <v>650.64</v>
      </c>
      <c r="H1605" s="194">
        <f t="shared" si="215"/>
        <v>1184.2761930871363</v>
      </c>
      <c r="I1605" s="104">
        <f t="shared" si="216"/>
        <v>70.075514383854241</v>
      </c>
      <c r="J1605" s="96">
        <v>27</v>
      </c>
      <c r="K1605" s="98">
        <f t="shared" si="220"/>
        <v>4785.127426663702</v>
      </c>
      <c r="L1605" s="213">
        <f t="shared" si="217"/>
        <v>9.2950999999999997</v>
      </c>
      <c r="M1605" s="214">
        <f t="shared" si="218"/>
        <v>3.1760000000000002</v>
      </c>
    </row>
    <row r="1606" spans="1:13" ht="15" customHeight="1" x14ac:dyDescent="0.2">
      <c r="A1606" s="192">
        <f t="shared" si="219"/>
        <v>1589</v>
      </c>
      <c r="B1606" s="225">
        <f t="shared" si="221"/>
        <v>170.88074982566627</v>
      </c>
      <c r="C1606" s="193">
        <v>500</v>
      </c>
      <c r="D1606" s="212">
        <v>40620</v>
      </c>
      <c r="E1606" s="104">
        <v>27110</v>
      </c>
      <c r="F1606" s="96">
        <f t="shared" si="213"/>
        <v>2852.5155729787566</v>
      </c>
      <c r="G1606" s="104">
        <f t="shared" si="214"/>
        <v>650.64</v>
      </c>
      <c r="H1606" s="194">
        <f t="shared" si="215"/>
        <v>1184.0665836668195</v>
      </c>
      <c r="I1606" s="104">
        <f t="shared" si="216"/>
        <v>70.063111459575126</v>
      </c>
      <c r="J1606" s="96">
        <v>27</v>
      </c>
      <c r="K1606" s="98">
        <f t="shared" si="220"/>
        <v>4784.2852681051509</v>
      </c>
      <c r="L1606" s="213">
        <f t="shared" si="217"/>
        <v>9.2988999999999997</v>
      </c>
      <c r="M1606" s="214">
        <f t="shared" si="218"/>
        <v>3.1779999999999999</v>
      </c>
    </row>
    <row r="1607" spans="1:13" ht="15" customHeight="1" x14ac:dyDescent="0.2">
      <c r="A1607" s="195">
        <f t="shared" si="219"/>
        <v>1590</v>
      </c>
      <c r="B1607" s="225">
        <f t="shared" si="221"/>
        <v>170.91786841764235</v>
      </c>
      <c r="C1607" s="193">
        <v>500</v>
      </c>
      <c r="D1607" s="212">
        <v>40620</v>
      </c>
      <c r="E1607" s="104">
        <v>27110</v>
      </c>
      <c r="F1607" s="96">
        <f t="shared" si="213"/>
        <v>2851.8960861887617</v>
      </c>
      <c r="G1607" s="104">
        <f t="shared" si="214"/>
        <v>650.64</v>
      </c>
      <c r="H1607" s="194">
        <f t="shared" si="215"/>
        <v>1183.8571971318013</v>
      </c>
      <c r="I1607" s="104">
        <f t="shared" si="216"/>
        <v>70.05072172377524</v>
      </c>
      <c r="J1607" s="96">
        <v>27</v>
      </c>
      <c r="K1607" s="98">
        <f t="shared" si="220"/>
        <v>4783.4440050443382</v>
      </c>
      <c r="L1607" s="213">
        <f t="shared" si="217"/>
        <v>9.3026999999999997</v>
      </c>
      <c r="M1607" s="214">
        <f t="shared" si="218"/>
        <v>3.18</v>
      </c>
    </row>
    <row r="1608" spans="1:13" ht="15" customHeight="1" x14ac:dyDescent="0.2">
      <c r="A1608" s="192">
        <f t="shared" si="219"/>
        <v>1591</v>
      </c>
      <c r="B1608" s="225">
        <f t="shared" si="221"/>
        <v>170.95496367192942</v>
      </c>
      <c r="C1608" s="193">
        <v>500</v>
      </c>
      <c r="D1608" s="212">
        <v>40620</v>
      </c>
      <c r="E1608" s="104">
        <v>27110</v>
      </c>
      <c r="F1608" s="96">
        <f t="shared" si="213"/>
        <v>2851.2772576490975</v>
      </c>
      <c r="G1608" s="104">
        <f t="shared" si="214"/>
        <v>650.64</v>
      </c>
      <c r="H1608" s="194">
        <f t="shared" si="215"/>
        <v>1183.6480330853947</v>
      </c>
      <c r="I1608" s="104">
        <f t="shared" si="216"/>
        <v>70.038345152981947</v>
      </c>
      <c r="J1608" s="96">
        <v>27</v>
      </c>
      <c r="K1608" s="98">
        <f t="shared" si="220"/>
        <v>4782.6036358874735</v>
      </c>
      <c r="L1608" s="213">
        <f t="shared" si="217"/>
        <v>9.3064999999999998</v>
      </c>
      <c r="M1608" s="214">
        <f t="shared" si="218"/>
        <v>3.1819999999999999</v>
      </c>
    </row>
    <row r="1609" spans="1:13" ht="15" customHeight="1" x14ac:dyDescent="0.2">
      <c r="A1609" s="192">
        <f t="shared" si="219"/>
        <v>1592</v>
      </c>
      <c r="B1609" s="225">
        <f t="shared" si="221"/>
        <v>170.99203561785538</v>
      </c>
      <c r="C1609" s="193">
        <v>500</v>
      </c>
      <c r="D1609" s="212">
        <v>40620</v>
      </c>
      <c r="E1609" s="104">
        <v>27110</v>
      </c>
      <c r="F1609" s="96">
        <f t="shared" si="213"/>
        <v>2850.6590861890436</v>
      </c>
      <c r="G1609" s="104">
        <f t="shared" si="214"/>
        <v>650.64</v>
      </c>
      <c r="H1609" s="194">
        <f t="shared" si="215"/>
        <v>1183.4390911318965</v>
      </c>
      <c r="I1609" s="104">
        <f t="shared" si="216"/>
        <v>70.025981723780873</v>
      </c>
      <c r="J1609" s="96">
        <v>27</v>
      </c>
      <c r="K1609" s="98">
        <f t="shared" si="220"/>
        <v>4781.7641590447211</v>
      </c>
      <c r="L1609" s="213">
        <f t="shared" si="217"/>
        <v>9.3103999999999996</v>
      </c>
      <c r="M1609" s="214">
        <f t="shared" si="218"/>
        <v>3.1840000000000002</v>
      </c>
    </row>
    <row r="1610" spans="1:13" ht="15" customHeight="1" x14ac:dyDescent="0.2">
      <c r="A1610" s="192">
        <f t="shared" si="219"/>
        <v>1593</v>
      </c>
      <c r="B1610" s="225">
        <f t="shared" si="221"/>
        <v>171.02908428469289</v>
      </c>
      <c r="C1610" s="193">
        <v>500</v>
      </c>
      <c r="D1610" s="212">
        <v>40620</v>
      </c>
      <c r="E1610" s="104">
        <v>27110</v>
      </c>
      <c r="F1610" s="96">
        <f t="shared" si="213"/>
        <v>2850.0415706407771</v>
      </c>
      <c r="G1610" s="104">
        <f t="shared" si="214"/>
        <v>650.64</v>
      </c>
      <c r="H1610" s="194">
        <f t="shared" si="215"/>
        <v>1183.2303708765826</v>
      </c>
      <c r="I1610" s="104">
        <f t="shared" si="216"/>
        <v>70.013631412815542</v>
      </c>
      <c r="J1610" s="96">
        <v>27</v>
      </c>
      <c r="K1610" s="98">
        <f t="shared" si="220"/>
        <v>4780.9255729301749</v>
      </c>
      <c r="L1610" s="213">
        <f t="shared" si="217"/>
        <v>9.3141999999999996</v>
      </c>
      <c r="M1610" s="214">
        <f t="shared" si="218"/>
        <v>3.1859999999999999</v>
      </c>
    </row>
    <row r="1611" spans="1:13" ht="15" customHeight="1" x14ac:dyDescent="0.2">
      <c r="A1611" s="192">
        <f t="shared" si="219"/>
        <v>1594</v>
      </c>
      <c r="B1611" s="225">
        <f t="shared" si="221"/>
        <v>171.06610970165946</v>
      </c>
      <c r="C1611" s="193">
        <v>500</v>
      </c>
      <c r="D1611" s="212">
        <v>40620</v>
      </c>
      <c r="E1611" s="104">
        <v>27110</v>
      </c>
      <c r="F1611" s="96">
        <f t="shared" si="213"/>
        <v>2849.4247098393653</v>
      </c>
      <c r="G1611" s="104">
        <f t="shared" si="214"/>
        <v>650.64</v>
      </c>
      <c r="H1611" s="194">
        <f t="shared" si="215"/>
        <v>1183.0218719257052</v>
      </c>
      <c r="I1611" s="104">
        <f t="shared" si="216"/>
        <v>70.001294196787299</v>
      </c>
      <c r="J1611" s="96">
        <v>27</v>
      </c>
      <c r="K1611" s="98">
        <f t="shared" si="220"/>
        <v>4780.0878759618572</v>
      </c>
      <c r="L1611" s="213">
        <f t="shared" si="217"/>
        <v>9.3179999999999996</v>
      </c>
      <c r="M1611" s="214">
        <f t="shared" si="218"/>
        <v>3.1880000000000002</v>
      </c>
    </row>
    <row r="1612" spans="1:13" ht="15" customHeight="1" x14ac:dyDescent="0.2">
      <c r="A1612" s="192">
        <f t="shared" si="219"/>
        <v>1595</v>
      </c>
      <c r="B1612" s="225">
        <f t="shared" si="221"/>
        <v>171.10311189791776</v>
      </c>
      <c r="C1612" s="193">
        <v>500</v>
      </c>
      <c r="D1612" s="212">
        <v>40620</v>
      </c>
      <c r="E1612" s="104">
        <v>27110</v>
      </c>
      <c r="F1612" s="96">
        <f t="shared" si="213"/>
        <v>2848.8085026227509</v>
      </c>
      <c r="G1612" s="104">
        <f t="shared" si="214"/>
        <v>650.64</v>
      </c>
      <c r="H1612" s="194">
        <f t="shared" si="215"/>
        <v>1182.8135938864896</v>
      </c>
      <c r="I1612" s="104">
        <f t="shared" si="216"/>
        <v>69.988970052455016</v>
      </c>
      <c r="J1612" s="96">
        <v>27</v>
      </c>
      <c r="K1612" s="98">
        <f t="shared" si="220"/>
        <v>4779.2510665616956</v>
      </c>
      <c r="L1612" s="213">
        <f t="shared" si="217"/>
        <v>9.3218999999999994</v>
      </c>
      <c r="M1612" s="214">
        <f t="shared" si="218"/>
        <v>3.19</v>
      </c>
    </row>
    <row r="1613" spans="1:13" ht="15" customHeight="1" x14ac:dyDescent="0.2">
      <c r="A1613" s="192">
        <f t="shared" si="219"/>
        <v>1596</v>
      </c>
      <c r="B1613" s="225">
        <f t="shared" si="221"/>
        <v>171.14009090257554</v>
      </c>
      <c r="C1613" s="193">
        <v>500</v>
      </c>
      <c r="D1613" s="212">
        <v>40620</v>
      </c>
      <c r="E1613" s="104">
        <v>27110</v>
      </c>
      <c r="F1613" s="96">
        <f t="shared" si="213"/>
        <v>2848.1929478317484</v>
      </c>
      <c r="G1613" s="104">
        <f t="shared" si="214"/>
        <v>650.64</v>
      </c>
      <c r="H1613" s="194">
        <f t="shared" si="215"/>
        <v>1182.6055363671308</v>
      </c>
      <c r="I1613" s="104">
        <f t="shared" si="216"/>
        <v>69.976658956634964</v>
      </c>
      <c r="J1613" s="96">
        <v>27</v>
      </c>
      <c r="K1613" s="98">
        <f t="shared" si="220"/>
        <v>4778.4151431555147</v>
      </c>
      <c r="L1613" s="213">
        <f t="shared" si="217"/>
        <v>9.3256999999999994</v>
      </c>
      <c r="M1613" s="214">
        <f t="shared" si="218"/>
        <v>3.1920000000000002</v>
      </c>
    </row>
    <row r="1614" spans="1:13" ht="15" customHeight="1" x14ac:dyDescent="0.2">
      <c r="A1614" s="192">
        <f t="shared" si="219"/>
        <v>1597</v>
      </c>
      <c r="B1614" s="225">
        <f t="shared" si="221"/>
        <v>171.17704674468575</v>
      </c>
      <c r="C1614" s="193">
        <v>500</v>
      </c>
      <c r="D1614" s="212">
        <v>40620</v>
      </c>
      <c r="E1614" s="104">
        <v>27110</v>
      </c>
      <c r="F1614" s="96">
        <f t="shared" si="213"/>
        <v>2847.5780443100366</v>
      </c>
      <c r="G1614" s="104">
        <f t="shared" si="214"/>
        <v>650.64</v>
      </c>
      <c r="H1614" s="194">
        <f t="shared" si="215"/>
        <v>1182.3976989767923</v>
      </c>
      <c r="I1614" s="104">
        <f t="shared" si="216"/>
        <v>69.964360886200737</v>
      </c>
      <c r="J1614" s="96">
        <v>27</v>
      </c>
      <c r="K1614" s="98">
        <f t="shared" si="220"/>
        <v>4777.5801041730292</v>
      </c>
      <c r="L1614" s="213">
        <f t="shared" si="217"/>
        <v>9.3294999999999995</v>
      </c>
      <c r="M1614" s="214">
        <f t="shared" si="218"/>
        <v>3.194</v>
      </c>
    </row>
    <row r="1615" spans="1:13" ht="15" customHeight="1" x14ac:dyDescent="0.2">
      <c r="A1615" s="192">
        <f t="shared" si="219"/>
        <v>1598</v>
      </c>
      <c r="B1615" s="225">
        <f t="shared" si="221"/>
        <v>171.21397945324696</v>
      </c>
      <c r="C1615" s="193">
        <v>500</v>
      </c>
      <c r="D1615" s="212">
        <v>40620</v>
      </c>
      <c r="E1615" s="104">
        <v>27110</v>
      </c>
      <c r="F1615" s="96">
        <f t="shared" si="213"/>
        <v>2846.963790904143</v>
      </c>
      <c r="G1615" s="104">
        <f t="shared" si="214"/>
        <v>650.64</v>
      </c>
      <c r="H1615" s="194">
        <f t="shared" si="215"/>
        <v>1182.1900813256002</v>
      </c>
      <c r="I1615" s="104">
        <f t="shared" si="216"/>
        <v>69.952075818082861</v>
      </c>
      <c r="J1615" s="96">
        <v>27</v>
      </c>
      <c r="K1615" s="98">
        <f t="shared" si="220"/>
        <v>4776.7459480478256</v>
      </c>
      <c r="L1615" s="213">
        <f t="shared" si="217"/>
        <v>9.3333999999999993</v>
      </c>
      <c r="M1615" s="214">
        <f t="shared" si="218"/>
        <v>3.1960000000000002</v>
      </c>
    </row>
    <row r="1616" spans="1:13" ht="15" customHeight="1" x14ac:dyDescent="0.2">
      <c r="A1616" s="192">
        <f t="shared" si="219"/>
        <v>1599</v>
      </c>
      <c r="B1616" s="225">
        <f t="shared" si="221"/>
        <v>171.25088905720332</v>
      </c>
      <c r="C1616" s="193">
        <v>500</v>
      </c>
      <c r="D1616" s="212">
        <v>40620</v>
      </c>
      <c r="E1616" s="104">
        <v>27110</v>
      </c>
      <c r="F1616" s="96">
        <f t="shared" si="213"/>
        <v>2846.3501864634363</v>
      </c>
      <c r="G1616" s="104">
        <f t="shared" si="214"/>
        <v>650.64</v>
      </c>
      <c r="H1616" s="194">
        <f t="shared" si="215"/>
        <v>1181.9826830246413</v>
      </c>
      <c r="I1616" s="104">
        <f t="shared" si="216"/>
        <v>69.939803729268732</v>
      </c>
      <c r="J1616" s="96">
        <v>27</v>
      </c>
      <c r="K1616" s="98">
        <f t="shared" si="220"/>
        <v>4775.9126732173463</v>
      </c>
      <c r="L1616" s="213">
        <f t="shared" si="217"/>
        <v>9.3371999999999993</v>
      </c>
      <c r="M1616" s="214">
        <f t="shared" si="218"/>
        <v>3.198</v>
      </c>
    </row>
    <row r="1617" spans="1:13" ht="15" customHeight="1" x14ac:dyDescent="0.2">
      <c r="A1617" s="195">
        <f t="shared" si="219"/>
        <v>1600</v>
      </c>
      <c r="B1617" s="225">
        <f t="shared" si="221"/>
        <v>171.28777558544448</v>
      </c>
      <c r="C1617" s="193">
        <v>500</v>
      </c>
      <c r="D1617" s="212">
        <v>40620</v>
      </c>
      <c r="E1617" s="104">
        <v>27110</v>
      </c>
      <c r="F1617" s="96">
        <f t="shared" si="213"/>
        <v>2845.737229840126</v>
      </c>
      <c r="G1617" s="104">
        <f t="shared" si="214"/>
        <v>650.64</v>
      </c>
      <c r="H1617" s="194">
        <f t="shared" si="215"/>
        <v>1181.7755036859623</v>
      </c>
      <c r="I1617" s="104">
        <f t="shared" si="216"/>
        <v>69.92754459680252</v>
      </c>
      <c r="J1617" s="96">
        <v>27</v>
      </c>
      <c r="K1617" s="98">
        <f t="shared" si="220"/>
        <v>4775.0802781228904</v>
      </c>
      <c r="L1617" s="213">
        <f t="shared" si="217"/>
        <v>9.3409999999999993</v>
      </c>
      <c r="M1617" s="214">
        <f t="shared" si="218"/>
        <v>3.2</v>
      </c>
    </row>
    <row r="1618" spans="1:13" ht="15" customHeight="1" x14ac:dyDescent="0.2">
      <c r="A1618" s="192">
        <f t="shared" si="219"/>
        <v>1601</v>
      </c>
      <c r="B1618" s="225">
        <f t="shared" si="221"/>
        <v>171.32463906680613</v>
      </c>
      <c r="C1618" s="193">
        <v>500</v>
      </c>
      <c r="D1618" s="212">
        <v>40620</v>
      </c>
      <c r="E1618" s="104">
        <v>27110</v>
      </c>
      <c r="F1618" s="96">
        <f t="shared" si="213"/>
        <v>2845.1249198892415</v>
      </c>
      <c r="G1618" s="104">
        <f t="shared" si="214"/>
        <v>650.64</v>
      </c>
      <c r="H1618" s="194">
        <f t="shared" si="215"/>
        <v>1181.5685429225634</v>
      </c>
      <c r="I1618" s="104">
        <f t="shared" si="216"/>
        <v>69.915298397784824</v>
      </c>
      <c r="J1618" s="96">
        <v>27</v>
      </c>
      <c r="K1618" s="98">
        <f t="shared" si="220"/>
        <v>4774.2487612095892</v>
      </c>
      <c r="L1618" s="213">
        <f t="shared" si="217"/>
        <v>9.3447999999999993</v>
      </c>
      <c r="M1618" s="214">
        <f t="shared" si="218"/>
        <v>3.202</v>
      </c>
    </row>
    <row r="1619" spans="1:13" ht="15" customHeight="1" x14ac:dyDescent="0.2">
      <c r="A1619" s="192">
        <f t="shared" si="219"/>
        <v>1602</v>
      </c>
      <c r="B1619" s="225">
        <f t="shared" si="221"/>
        <v>171.36147953006997</v>
      </c>
      <c r="C1619" s="193">
        <v>500</v>
      </c>
      <c r="D1619" s="212">
        <v>40620</v>
      </c>
      <c r="E1619" s="104">
        <v>27110</v>
      </c>
      <c r="F1619" s="96">
        <f t="shared" ref="F1619:F1682" si="222">12*(1/B1619*D1619)</f>
        <v>2844.5132554686279</v>
      </c>
      <c r="G1619" s="104">
        <f t="shared" ref="G1619:G1682" si="223">12*(1/C1619*E1619)</f>
        <v>650.64</v>
      </c>
      <c r="H1619" s="194">
        <f t="shared" ref="H1619:H1682" si="224">SUM(F1619:G1619)*33.8%</f>
        <v>1181.3618003483962</v>
      </c>
      <c r="I1619" s="104">
        <f t="shared" ref="I1619:I1682" si="225">SUM(F1619:G1619)*2%</f>
        <v>69.903065109372562</v>
      </c>
      <c r="J1619" s="96">
        <v>27</v>
      </c>
      <c r="K1619" s="98">
        <f t="shared" si="220"/>
        <v>4773.418120926397</v>
      </c>
      <c r="L1619" s="213">
        <f t="shared" ref="L1619:L1682" si="226">ROUND(A1619/B1619,4)</f>
        <v>9.3486999999999991</v>
      </c>
      <c r="M1619" s="214">
        <f t="shared" ref="M1619:M1682" si="227">ROUND(A1619/C1619,4)</f>
        <v>3.2040000000000002</v>
      </c>
    </row>
    <row r="1620" spans="1:13" ht="15" customHeight="1" x14ac:dyDescent="0.2">
      <c r="A1620" s="192">
        <f t="shared" si="219"/>
        <v>1603</v>
      </c>
      <c r="B1620" s="225">
        <f t="shared" si="221"/>
        <v>171.39829700396359</v>
      </c>
      <c r="C1620" s="193">
        <v>500</v>
      </c>
      <c r="D1620" s="212">
        <v>40620</v>
      </c>
      <c r="E1620" s="104">
        <v>27110</v>
      </c>
      <c r="F1620" s="96">
        <f t="shared" si="222"/>
        <v>2843.9022354389435</v>
      </c>
      <c r="G1620" s="104">
        <f t="shared" si="223"/>
        <v>650.64</v>
      </c>
      <c r="H1620" s="194">
        <f t="shared" si="224"/>
        <v>1181.1552755783628</v>
      </c>
      <c r="I1620" s="104">
        <f t="shared" si="225"/>
        <v>69.890844708778872</v>
      </c>
      <c r="J1620" s="96">
        <v>27</v>
      </c>
      <c r="K1620" s="98">
        <f t="shared" si="220"/>
        <v>4772.588355726085</v>
      </c>
      <c r="L1620" s="213">
        <f t="shared" si="226"/>
        <v>9.3524999999999991</v>
      </c>
      <c r="M1620" s="214">
        <f t="shared" si="227"/>
        <v>3.206</v>
      </c>
    </row>
    <row r="1621" spans="1:13" ht="15" customHeight="1" x14ac:dyDescent="0.2">
      <c r="A1621" s="192">
        <f t="shared" si="219"/>
        <v>1604</v>
      </c>
      <c r="B1621" s="225">
        <f t="shared" si="221"/>
        <v>171.43509151716114</v>
      </c>
      <c r="C1621" s="193">
        <v>500</v>
      </c>
      <c r="D1621" s="212">
        <v>40620</v>
      </c>
      <c r="E1621" s="104">
        <v>27110</v>
      </c>
      <c r="F1621" s="96">
        <f t="shared" si="222"/>
        <v>2843.2918586636383</v>
      </c>
      <c r="G1621" s="104">
        <f t="shared" si="223"/>
        <v>650.64</v>
      </c>
      <c r="H1621" s="194">
        <f t="shared" si="224"/>
        <v>1180.9489682283097</v>
      </c>
      <c r="I1621" s="104">
        <f t="shared" si="225"/>
        <v>69.878637173272764</v>
      </c>
      <c r="J1621" s="96">
        <v>27</v>
      </c>
      <c r="K1621" s="98">
        <f t="shared" si="220"/>
        <v>4771.7594640652205</v>
      </c>
      <c r="L1621" s="213">
        <f t="shared" si="226"/>
        <v>9.3562999999999992</v>
      </c>
      <c r="M1621" s="214">
        <f t="shared" si="227"/>
        <v>3.2080000000000002</v>
      </c>
    </row>
    <row r="1622" spans="1:13" ht="15" customHeight="1" x14ac:dyDescent="0.2">
      <c r="A1622" s="192">
        <f t="shared" si="219"/>
        <v>1605</v>
      </c>
      <c r="B1622" s="225">
        <f t="shared" si="221"/>
        <v>171.47186309828288</v>
      </c>
      <c r="C1622" s="193">
        <v>500</v>
      </c>
      <c r="D1622" s="212">
        <v>40620</v>
      </c>
      <c r="E1622" s="104">
        <v>27110</v>
      </c>
      <c r="F1622" s="96">
        <f t="shared" si="222"/>
        <v>2842.682124008958</v>
      </c>
      <c r="G1622" s="104">
        <f t="shared" si="223"/>
        <v>650.64</v>
      </c>
      <c r="H1622" s="194">
        <f t="shared" si="224"/>
        <v>1180.7428779150277</v>
      </c>
      <c r="I1622" s="104">
        <f t="shared" si="225"/>
        <v>69.86644248017916</v>
      </c>
      <c r="J1622" s="96">
        <v>27</v>
      </c>
      <c r="K1622" s="98">
        <f t="shared" si="220"/>
        <v>4770.9314444041647</v>
      </c>
      <c r="L1622" s="213">
        <f t="shared" si="226"/>
        <v>9.3600999999999992</v>
      </c>
      <c r="M1622" s="214">
        <f t="shared" si="227"/>
        <v>3.21</v>
      </c>
    </row>
    <row r="1623" spans="1:13" ht="15" customHeight="1" x14ac:dyDescent="0.2">
      <c r="A1623" s="192">
        <f t="shared" ref="A1623:A1686" si="228">1+A1622</f>
        <v>1606</v>
      </c>
      <c r="B1623" s="225">
        <f t="shared" si="221"/>
        <v>171.5086117758957</v>
      </c>
      <c r="C1623" s="193">
        <v>500</v>
      </c>
      <c r="D1623" s="212">
        <v>40620</v>
      </c>
      <c r="E1623" s="104">
        <v>27110</v>
      </c>
      <c r="F1623" s="96">
        <f t="shared" si="222"/>
        <v>2842.0730303439268</v>
      </c>
      <c r="G1623" s="104">
        <f t="shared" si="223"/>
        <v>650.64</v>
      </c>
      <c r="H1623" s="194">
        <f t="shared" si="224"/>
        <v>1180.5370042562472</v>
      </c>
      <c r="I1623" s="104">
        <f t="shared" si="225"/>
        <v>69.85426060687854</v>
      </c>
      <c r="J1623" s="96">
        <v>27</v>
      </c>
      <c r="K1623" s="98">
        <f t="shared" si="220"/>
        <v>4770.1042952070529</v>
      </c>
      <c r="L1623" s="213">
        <f t="shared" si="226"/>
        <v>9.3640000000000008</v>
      </c>
      <c r="M1623" s="214">
        <f t="shared" si="227"/>
        <v>3.2120000000000002</v>
      </c>
    </row>
    <row r="1624" spans="1:13" ht="15" customHeight="1" x14ac:dyDescent="0.2">
      <c r="A1624" s="192">
        <f t="shared" si="228"/>
        <v>1607</v>
      </c>
      <c r="B1624" s="225">
        <f t="shared" si="221"/>
        <v>171.54533757851323</v>
      </c>
      <c r="C1624" s="193">
        <v>500</v>
      </c>
      <c r="D1624" s="212">
        <v>40620</v>
      </c>
      <c r="E1624" s="104">
        <v>27110</v>
      </c>
      <c r="F1624" s="96">
        <f t="shared" si="222"/>
        <v>2841.4645765403411</v>
      </c>
      <c r="G1624" s="104">
        <f t="shared" si="223"/>
        <v>650.64</v>
      </c>
      <c r="H1624" s="194">
        <f t="shared" si="224"/>
        <v>1180.3313468706351</v>
      </c>
      <c r="I1624" s="104">
        <f t="shared" si="225"/>
        <v>69.842091530806826</v>
      </c>
      <c r="J1624" s="96">
        <v>27</v>
      </c>
      <c r="K1624" s="98">
        <f t="shared" si="220"/>
        <v>4769.2780149417831</v>
      </c>
      <c r="L1624" s="213">
        <f t="shared" si="226"/>
        <v>9.3678000000000008</v>
      </c>
      <c r="M1624" s="214">
        <f t="shared" si="227"/>
        <v>3.214</v>
      </c>
    </row>
    <row r="1625" spans="1:13" ht="15" customHeight="1" x14ac:dyDescent="0.2">
      <c r="A1625" s="192">
        <f t="shared" si="228"/>
        <v>1608</v>
      </c>
      <c r="B1625" s="225">
        <f t="shared" si="221"/>
        <v>171.58204053459582</v>
      </c>
      <c r="C1625" s="193">
        <v>500</v>
      </c>
      <c r="D1625" s="212">
        <v>40620</v>
      </c>
      <c r="E1625" s="104">
        <v>27110</v>
      </c>
      <c r="F1625" s="96">
        <f t="shared" si="222"/>
        <v>2840.8567614727617</v>
      </c>
      <c r="G1625" s="104">
        <f t="shared" si="223"/>
        <v>650.64</v>
      </c>
      <c r="H1625" s="194">
        <f t="shared" si="224"/>
        <v>1180.1259053777933</v>
      </c>
      <c r="I1625" s="104">
        <f t="shared" si="225"/>
        <v>69.829935229455231</v>
      </c>
      <c r="J1625" s="96">
        <v>27</v>
      </c>
      <c r="K1625" s="98">
        <f t="shared" si="220"/>
        <v>4768.4526020800104</v>
      </c>
      <c r="L1625" s="213">
        <f t="shared" si="226"/>
        <v>9.3716000000000008</v>
      </c>
      <c r="M1625" s="214">
        <f t="shared" si="227"/>
        <v>3.2160000000000002</v>
      </c>
    </row>
    <row r="1626" spans="1:13" ht="15" customHeight="1" x14ac:dyDescent="0.2">
      <c r="A1626" s="192">
        <f t="shared" si="228"/>
        <v>1609</v>
      </c>
      <c r="B1626" s="225">
        <f t="shared" si="221"/>
        <v>171.61872067255064</v>
      </c>
      <c r="C1626" s="193">
        <v>500</v>
      </c>
      <c r="D1626" s="212">
        <v>40620</v>
      </c>
      <c r="E1626" s="104">
        <v>27110</v>
      </c>
      <c r="F1626" s="96">
        <f t="shared" si="222"/>
        <v>2840.2495840185052</v>
      </c>
      <c r="G1626" s="104">
        <f t="shared" si="223"/>
        <v>650.64</v>
      </c>
      <c r="H1626" s="194">
        <f t="shared" si="224"/>
        <v>1179.9206793982546</v>
      </c>
      <c r="I1626" s="104">
        <f t="shared" si="225"/>
        <v>69.817791680370107</v>
      </c>
      <c r="J1626" s="96">
        <v>27</v>
      </c>
      <c r="K1626" s="98">
        <f t="shared" si="220"/>
        <v>4767.6280550971296</v>
      </c>
      <c r="L1626" s="213">
        <f t="shared" si="226"/>
        <v>9.3754000000000008</v>
      </c>
      <c r="M1626" s="214">
        <f t="shared" si="227"/>
        <v>3.218</v>
      </c>
    </row>
    <row r="1627" spans="1:13" ht="15" customHeight="1" x14ac:dyDescent="0.2">
      <c r="A1627" s="195">
        <f t="shared" si="228"/>
        <v>1610</v>
      </c>
      <c r="B1627" s="225">
        <f t="shared" si="221"/>
        <v>171.65537802073203</v>
      </c>
      <c r="C1627" s="193">
        <v>500</v>
      </c>
      <c r="D1627" s="212">
        <v>40620</v>
      </c>
      <c r="E1627" s="104">
        <v>27110</v>
      </c>
      <c r="F1627" s="96">
        <f t="shared" si="222"/>
        <v>2839.6430430576338</v>
      </c>
      <c r="G1627" s="104">
        <f t="shared" si="223"/>
        <v>650.64</v>
      </c>
      <c r="H1627" s="194">
        <f t="shared" si="224"/>
        <v>1179.7156685534801</v>
      </c>
      <c r="I1627" s="104">
        <f t="shared" si="225"/>
        <v>69.805660861152674</v>
      </c>
      <c r="J1627" s="96">
        <v>27</v>
      </c>
      <c r="K1627" s="98">
        <f t="shared" si="220"/>
        <v>4766.8043724722656</v>
      </c>
      <c r="L1627" s="213">
        <f t="shared" si="226"/>
        <v>9.3793000000000006</v>
      </c>
      <c r="M1627" s="214">
        <f t="shared" si="227"/>
        <v>3.22</v>
      </c>
    </row>
    <row r="1628" spans="1:13" ht="15" customHeight="1" x14ac:dyDescent="0.2">
      <c r="A1628" s="192">
        <f t="shared" si="228"/>
        <v>1611</v>
      </c>
      <c r="B1628" s="225">
        <f t="shared" si="221"/>
        <v>171.69201260744148</v>
      </c>
      <c r="C1628" s="193">
        <v>500</v>
      </c>
      <c r="D1628" s="212">
        <v>40620</v>
      </c>
      <c r="E1628" s="104">
        <v>27110</v>
      </c>
      <c r="F1628" s="96">
        <f t="shared" si="222"/>
        <v>2839.037137472948</v>
      </c>
      <c r="G1628" s="104">
        <f t="shared" si="223"/>
        <v>650.64</v>
      </c>
      <c r="H1628" s="194">
        <f t="shared" si="224"/>
        <v>1179.5108724658562</v>
      </c>
      <c r="I1628" s="104">
        <f t="shared" si="225"/>
        <v>69.793542749458965</v>
      </c>
      <c r="J1628" s="96">
        <v>27</v>
      </c>
      <c r="K1628" s="98">
        <f t="shared" si="220"/>
        <v>4765.9815526882621</v>
      </c>
      <c r="L1628" s="213">
        <f t="shared" si="226"/>
        <v>9.3831000000000007</v>
      </c>
      <c r="M1628" s="214">
        <f t="shared" si="227"/>
        <v>3.222</v>
      </c>
    </row>
    <row r="1629" spans="1:13" ht="15" customHeight="1" x14ac:dyDescent="0.2">
      <c r="A1629" s="192">
        <f t="shared" si="228"/>
        <v>1612</v>
      </c>
      <c r="B1629" s="225">
        <f t="shared" si="221"/>
        <v>171.72862446092785</v>
      </c>
      <c r="C1629" s="193">
        <v>500</v>
      </c>
      <c r="D1629" s="212">
        <v>40620</v>
      </c>
      <c r="E1629" s="104">
        <v>27110</v>
      </c>
      <c r="F1629" s="96">
        <f t="shared" si="222"/>
        <v>2838.4318661499765</v>
      </c>
      <c r="G1629" s="104">
        <f t="shared" si="223"/>
        <v>650.64</v>
      </c>
      <c r="H1629" s="194">
        <f t="shared" si="224"/>
        <v>1179.3062907586918</v>
      </c>
      <c r="I1629" s="104">
        <f t="shared" si="225"/>
        <v>69.781437322999523</v>
      </c>
      <c r="J1629" s="96">
        <v>27</v>
      </c>
      <c r="K1629" s="98">
        <f t="shared" si="220"/>
        <v>4765.1595942316671</v>
      </c>
      <c r="L1629" s="213">
        <f t="shared" si="226"/>
        <v>9.3869000000000007</v>
      </c>
      <c r="M1629" s="214">
        <f t="shared" si="227"/>
        <v>3.2240000000000002</v>
      </c>
    </row>
    <row r="1630" spans="1:13" ht="15" customHeight="1" x14ac:dyDescent="0.2">
      <c r="A1630" s="192">
        <f t="shared" si="228"/>
        <v>1613</v>
      </c>
      <c r="B1630" s="225">
        <f t="shared" si="221"/>
        <v>171.76521360938733</v>
      </c>
      <c r="C1630" s="193">
        <v>500</v>
      </c>
      <c r="D1630" s="212">
        <v>40620</v>
      </c>
      <c r="E1630" s="104">
        <v>27110</v>
      </c>
      <c r="F1630" s="96">
        <f t="shared" si="222"/>
        <v>2837.8272279769717</v>
      </c>
      <c r="G1630" s="104">
        <f t="shared" si="223"/>
        <v>650.64</v>
      </c>
      <c r="H1630" s="194">
        <f t="shared" si="224"/>
        <v>1179.1019230562163</v>
      </c>
      <c r="I1630" s="104">
        <f t="shared" si="225"/>
        <v>69.769344559539434</v>
      </c>
      <c r="J1630" s="96">
        <v>27</v>
      </c>
      <c r="K1630" s="98">
        <f t="shared" si="220"/>
        <v>4764.3384955927277</v>
      </c>
      <c r="L1630" s="213">
        <f t="shared" si="226"/>
        <v>9.3907000000000007</v>
      </c>
      <c r="M1630" s="214">
        <f t="shared" si="227"/>
        <v>3.226</v>
      </c>
    </row>
    <row r="1631" spans="1:13" ht="15" customHeight="1" x14ac:dyDescent="0.2">
      <c r="A1631" s="192">
        <f t="shared" si="228"/>
        <v>1614</v>
      </c>
      <c r="B1631" s="225">
        <f t="shared" si="221"/>
        <v>171.80178008096379</v>
      </c>
      <c r="C1631" s="193">
        <v>500</v>
      </c>
      <c r="D1631" s="212">
        <v>40620</v>
      </c>
      <c r="E1631" s="104">
        <v>27110</v>
      </c>
      <c r="F1631" s="96">
        <f t="shared" si="222"/>
        <v>2837.2232218448935</v>
      </c>
      <c r="G1631" s="104">
        <f t="shared" si="223"/>
        <v>650.64</v>
      </c>
      <c r="H1631" s="194">
        <f t="shared" si="224"/>
        <v>1178.8977689835738</v>
      </c>
      <c r="I1631" s="104">
        <f t="shared" si="225"/>
        <v>69.75726443689787</v>
      </c>
      <c r="J1631" s="96">
        <v>27</v>
      </c>
      <c r="K1631" s="98">
        <f t="shared" si="220"/>
        <v>4763.5182552653641</v>
      </c>
      <c r="L1631" s="213">
        <f t="shared" si="226"/>
        <v>9.3945000000000007</v>
      </c>
      <c r="M1631" s="214">
        <f t="shared" si="227"/>
        <v>3.2280000000000002</v>
      </c>
    </row>
    <row r="1632" spans="1:13" ht="15" customHeight="1" x14ac:dyDescent="0.2">
      <c r="A1632" s="192">
        <f t="shared" si="228"/>
        <v>1615</v>
      </c>
      <c r="B1632" s="225">
        <f t="shared" si="221"/>
        <v>171.83832390374869</v>
      </c>
      <c r="C1632" s="193">
        <v>500</v>
      </c>
      <c r="D1632" s="212">
        <v>40620</v>
      </c>
      <c r="E1632" s="104">
        <v>27110</v>
      </c>
      <c r="F1632" s="96">
        <f t="shared" si="222"/>
        <v>2836.6198466474125</v>
      </c>
      <c r="G1632" s="104">
        <f t="shared" si="223"/>
        <v>650.64</v>
      </c>
      <c r="H1632" s="194">
        <f t="shared" si="224"/>
        <v>1178.6938281668254</v>
      </c>
      <c r="I1632" s="104">
        <f t="shared" si="225"/>
        <v>69.745196932948247</v>
      </c>
      <c r="J1632" s="96">
        <v>27</v>
      </c>
      <c r="K1632" s="98">
        <f t="shared" si="220"/>
        <v>4762.6988717471868</v>
      </c>
      <c r="L1632" s="213">
        <f t="shared" si="226"/>
        <v>9.3984000000000005</v>
      </c>
      <c r="M1632" s="214">
        <f t="shared" si="227"/>
        <v>3.23</v>
      </c>
    </row>
    <row r="1633" spans="1:13" ht="15" customHeight="1" x14ac:dyDescent="0.2">
      <c r="A1633" s="192">
        <f t="shared" si="228"/>
        <v>1616</v>
      </c>
      <c r="B1633" s="225">
        <f t="shared" si="221"/>
        <v>171.87484510578139</v>
      </c>
      <c r="C1633" s="193">
        <v>500</v>
      </c>
      <c r="D1633" s="212">
        <v>40620</v>
      </c>
      <c r="E1633" s="104">
        <v>27110</v>
      </c>
      <c r="F1633" s="96">
        <f t="shared" si="222"/>
        <v>2836.0171012808896</v>
      </c>
      <c r="G1633" s="104">
        <f t="shared" si="223"/>
        <v>650.64</v>
      </c>
      <c r="H1633" s="194">
        <f t="shared" si="224"/>
        <v>1178.4901002329404</v>
      </c>
      <c r="I1633" s="104">
        <f t="shared" si="225"/>
        <v>69.733142025617795</v>
      </c>
      <c r="J1633" s="96">
        <v>27</v>
      </c>
      <c r="K1633" s="98">
        <f t="shared" si="220"/>
        <v>4761.8803435394475</v>
      </c>
      <c r="L1633" s="213">
        <f t="shared" si="226"/>
        <v>9.4022000000000006</v>
      </c>
      <c r="M1633" s="214">
        <f t="shared" si="227"/>
        <v>3.2320000000000002</v>
      </c>
    </row>
    <row r="1634" spans="1:13" ht="15" customHeight="1" x14ac:dyDescent="0.2">
      <c r="A1634" s="192">
        <f t="shared" si="228"/>
        <v>1617</v>
      </c>
      <c r="B1634" s="225">
        <f t="shared" si="221"/>
        <v>171.91134371504927</v>
      </c>
      <c r="C1634" s="193">
        <v>500</v>
      </c>
      <c r="D1634" s="212">
        <v>40620</v>
      </c>
      <c r="E1634" s="104">
        <v>27110</v>
      </c>
      <c r="F1634" s="96">
        <f t="shared" si="222"/>
        <v>2835.4149846443734</v>
      </c>
      <c r="G1634" s="104">
        <f t="shared" si="223"/>
        <v>650.64</v>
      </c>
      <c r="H1634" s="194">
        <f t="shared" si="224"/>
        <v>1178.2865848097981</v>
      </c>
      <c r="I1634" s="104">
        <f t="shared" si="225"/>
        <v>69.721099692887464</v>
      </c>
      <c r="J1634" s="96">
        <v>27</v>
      </c>
      <c r="K1634" s="98">
        <f t="shared" si="220"/>
        <v>4761.0626691470579</v>
      </c>
      <c r="L1634" s="213">
        <f t="shared" si="226"/>
        <v>9.4060000000000006</v>
      </c>
      <c r="M1634" s="214">
        <f t="shared" si="227"/>
        <v>3.234</v>
      </c>
    </row>
    <row r="1635" spans="1:13" ht="15" customHeight="1" x14ac:dyDescent="0.2">
      <c r="A1635" s="192">
        <f t="shared" si="228"/>
        <v>1618</v>
      </c>
      <c r="B1635" s="225">
        <f t="shared" si="221"/>
        <v>171.94781975948774</v>
      </c>
      <c r="C1635" s="193">
        <v>500</v>
      </c>
      <c r="D1635" s="212">
        <v>40620</v>
      </c>
      <c r="E1635" s="104">
        <v>27110</v>
      </c>
      <c r="F1635" s="96">
        <f t="shared" si="222"/>
        <v>2834.8134956395925</v>
      </c>
      <c r="G1635" s="104">
        <f t="shared" si="223"/>
        <v>650.64</v>
      </c>
      <c r="H1635" s="194">
        <f t="shared" si="224"/>
        <v>1178.0832815261822</v>
      </c>
      <c r="I1635" s="104">
        <f t="shared" si="225"/>
        <v>69.709069912791847</v>
      </c>
      <c r="J1635" s="96">
        <v>27</v>
      </c>
      <c r="K1635" s="98">
        <f t="shared" si="220"/>
        <v>4760.2458470785668</v>
      </c>
      <c r="L1635" s="213">
        <f t="shared" si="226"/>
        <v>9.4098000000000006</v>
      </c>
      <c r="M1635" s="214">
        <f t="shared" si="227"/>
        <v>3.2360000000000002</v>
      </c>
    </row>
    <row r="1636" spans="1:13" ht="15" customHeight="1" x14ac:dyDescent="0.2">
      <c r="A1636" s="192">
        <f t="shared" si="228"/>
        <v>1619</v>
      </c>
      <c r="B1636" s="225">
        <f t="shared" si="221"/>
        <v>171.98427326698049</v>
      </c>
      <c r="C1636" s="193">
        <v>500</v>
      </c>
      <c r="D1636" s="212">
        <v>40620</v>
      </c>
      <c r="E1636" s="104">
        <v>27110</v>
      </c>
      <c r="F1636" s="96">
        <f t="shared" si="222"/>
        <v>2834.2126331709442</v>
      </c>
      <c r="G1636" s="104">
        <f t="shared" si="223"/>
        <v>650.64</v>
      </c>
      <c r="H1636" s="194">
        <f t="shared" si="224"/>
        <v>1177.880190011779</v>
      </c>
      <c r="I1636" s="104">
        <f t="shared" si="225"/>
        <v>69.697052663418887</v>
      </c>
      <c r="J1636" s="96">
        <v>27</v>
      </c>
      <c r="K1636" s="98">
        <f t="shared" si="220"/>
        <v>4759.4298758461418</v>
      </c>
      <c r="L1636" s="213">
        <f t="shared" si="226"/>
        <v>9.4137000000000004</v>
      </c>
      <c r="M1636" s="214">
        <f t="shared" si="227"/>
        <v>3.238</v>
      </c>
    </row>
    <row r="1637" spans="1:13" ht="15" customHeight="1" x14ac:dyDescent="0.2">
      <c r="A1637" s="195">
        <f t="shared" si="228"/>
        <v>1620</v>
      </c>
      <c r="B1637" s="225">
        <f t="shared" si="221"/>
        <v>172.02070426535937</v>
      </c>
      <c r="C1637" s="193">
        <v>500</v>
      </c>
      <c r="D1637" s="212">
        <v>40620</v>
      </c>
      <c r="E1637" s="104">
        <v>27110</v>
      </c>
      <c r="F1637" s="96">
        <f t="shared" si="222"/>
        <v>2833.6123961454919</v>
      </c>
      <c r="G1637" s="104">
        <f t="shared" si="223"/>
        <v>650.64</v>
      </c>
      <c r="H1637" s="194">
        <f t="shared" si="224"/>
        <v>1177.6773098971762</v>
      </c>
      <c r="I1637" s="104">
        <f t="shared" si="225"/>
        <v>69.685047922909831</v>
      </c>
      <c r="J1637" s="96">
        <v>27</v>
      </c>
      <c r="K1637" s="98">
        <f t="shared" ref="K1637:K1700" si="229">SUM(F1637:J1637)</f>
        <v>4758.6147539655776</v>
      </c>
      <c r="L1637" s="213">
        <f t="shared" si="226"/>
        <v>9.4175000000000004</v>
      </c>
      <c r="M1637" s="214">
        <f t="shared" si="227"/>
        <v>3.24</v>
      </c>
    </row>
    <row r="1638" spans="1:13" ht="15" customHeight="1" x14ac:dyDescent="0.2">
      <c r="A1638" s="192">
        <f t="shared" si="228"/>
        <v>1621</v>
      </c>
      <c r="B1638" s="225">
        <f t="shared" si="221"/>
        <v>172.05711278240489</v>
      </c>
      <c r="C1638" s="193">
        <v>500</v>
      </c>
      <c r="D1638" s="212">
        <v>40620</v>
      </c>
      <c r="E1638" s="104">
        <v>27110</v>
      </c>
      <c r="F1638" s="96">
        <f t="shared" si="222"/>
        <v>2833.0127834729487</v>
      </c>
      <c r="G1638" s="104">
        <f t="shared" si="223"/>
        <v>650.64</v>
      </c>
      <c r="H1638" s="194">
        <f t="shared" si="224"/>
        <v>1177.4746408138565</v>
      </c>
      <c r="I1638" s="104">
        <f t="shared" si="225"/>
        <v>69.673055669458975</v>
      </c>
      <c r="J1638" s="96">
        <v>27</v>
      </c>
      <c r="K1638" s="98">
        <f t="shared" si="229"/>
        <v>4757.8004799562641</v>
      </c>
      <c r="L1638" s="213">
        <f t="shared" si="226"/>
        <v>9.4213000000000005</v>
      </c>
      <c r="M1638" s="214">
        <f t="shared" si="227"/>
        <v>3.242</v>
      </c>
    </row>
    <row r="1639" spans="1:13" ht="15" customHeight="1" x14ac:dyDescent="0.2">
      <c r="A1639" s="192">
        <f t="shared" si="228"/>
        <v>1622</v>
      </c>
      <c r="B1639" s="225">
        <f t="shared" si="221"/>
        <v>172.09349884584617</v>
      </c>
      <c r="C1639" s="193">
        <v>500</v>
      </c>
      <c r="D1639" s="212">
        <v>40620</v>
      </c>
      <c r="E1639" s="104">
        <v>27110</v>
      </c>
      <c r="F1639" s="96">
        <f t="shared" si="222"/>
        <v>2832.4137940656747</v>
      </c>
      <c r="G1639" s="104">
        <f t="shared" si="223"/>
        <v>650.64</v>
      </c>
      <c r="H1639" s="194">
        <f t="shared" si="224"/>
        <v>1177.2721823941979</v>
      </c>
      <c r="I1639" s="104">
        <f t="shared" si="225"/>
        <v>69.661075881313494</v>
      </c>
      <c r="J1639" s="96">
        <v>27</v>
      </c>
      <c r="K1639" s="98">
        <f t="shared" si="229"/>
        <v>4756.9870523411855</v>
      </c>
      <c r="L1639" s="213">
        <f t="shared" si="226"/>
        <v>9.4251000000000005</v>
      </c>
      <c r="M1639" s="214">
        <f t="shared" si="227"/>
        <v>3.2440000000000002</v>
      </c>
    </row>
    <row r="1640" spans="1:13" ht="15" customHeight="1" x14ac:dyDescent="0.2">
      <c r="A1640" s="192">
        <f t="shared" si="228"/>
        <v>1623</v>
      </c>
      <c r="B1640" s="225">
        <f t="shared" si="221"/>
        <v>172.12986248336085</v>
      </c>
      <c r="C1640" s="193">
        <v>500</v>
      </c>
      <c r="D1640" s="212">
        <v>40620</v>
      </c>
      <c r="E1640" s="104">
        <v>27110</v>
      </c>
      <c r="F1640" s="96">
        <f t="shared" si="222"/>
        <v>2831.8154268386693</v>
      </c>
      <c r="G1640" s="104">
        <f t="shared" si="223"/>
        <v>650.64</v>
      </c>
      <c r="H1640" s="194">
        <f t="shared" si="224"/>
        <v>1177.0699342714699</v>
      </c>
      <c r="I1640" s="104">
        <f t="shared" si="225"/>
        <v>69.649108536773383</v>
      </c>
      <c r="J1640" s="96">
        <v>27</v>
      </c>
      <c r="K1640" s="98">
        <f t="shared" si="229"/>
        <v>4756.1744696469123</v>
      </c>
      <c r="L1640" s="213">
        <f t="shared" si="226"/>
        <v>9.4289000000000005</v>
      </c>
      <c r="M1640" s="214">
        <f t="shared" si="227"/>
        <v>3.246</v>
      </c>
    </row>
    <row r="1641" spans="1:13" ht="15" customHeight="1" x14ac:dyDescent="0.2">
      <c r="A1641" s="192">
        <f t="shared" si="228"/>
        <v>1624</v>
      </c>
      <c r="B1641" s="225">
        <f t="shared" si="221"/>
        <v>172.1662037225758</v>
      </c>
      <c r="C1641" s="193">
        <v>500</v>
      </c>
      <c r="D1641" s="212">
        <v>40620</v>
      </c>
      <c r="E1641" s="104">
        <v>27110</v>
      </c>
      <c r="F1641" s="96">
        <f t="shared" si="222"/>
        <v>2831.2176807095561</v>
      </c>
      <c r="G1641" s="104">
        <f t="shared" si="223"/>
        <v>650.64</v>
      </c>
      <c r="H1641" s="194">
        <f t="shared" si="224"/>
        <v>1176.8678960798297</v>
      </c>
      <c r="I1641" s="104">
        <f t="shared" si="225"/>
        <v>69.637153614191121</v>
      </c>
      <c r="J1641" s="96">
        <v>27</v>
      </c>
      <c r="K1641" s="98">
        <f t="shared" si="229"/>
        <v>4755.3627304035772</v>
      </c>
      <c r="L1641" s="213">
        <f t="shared" si="226"/>
        <v>9.4327000000000005</v>
      </c>
      <c r="M1641" s="214">
        <f t="shared" si="227"/>
        <v>3.2480000000000002</v>
      </c>
    </row>
    <row r="1642" spans="1:13" ht="15" customHeight="1" x14ac:dyDescent="0.2">
      <c r="A1642" s="192">
        <f t="shared" si="228"/>
        <v>1625</v>
      </c>
      <c r="B1642" s="225">
        <f t="shared" si="221"/>
        <v>172.20252259106644</v>
      </c>
      <c r="C1642" s="193">
        <v>500</v>
      </c>
      <c r="D1642" s="212">
        <v>40620</v>
      </c>
      <c r="E1642" s="104">
        <v>27110</v>
      </c>
      <c r="F1642" s="96">
        <f t="shared" si="222"/>
        <v>2830.6205545985858</v>
      </c>
      <c r="G1642" s="104">
        <f t="shared" si="223"/>
        <v>650.64</v>
      </c>
      <c r="H1642" s="194">
        <f t="shared" si="224"/>
        <v>1176.6660674543218</v>
      </c>
      <c r="I1642" s="104">
        <f t="shared" si="225"/>
        <v>69.625211091971721</v>
      </c>
      <c r="J1642" s="96">
        <v>27</v>
      </c>
      <c r="K1642" s="98">
        <f t="shared" si="229"/>
        <v>4754.5518331448793</v>
      </c>
      <c r="L1642" s="213">
        <f t="shared" si="226"/>
        <v>9.4366000000000003</v>
      </c>
      <c r="M1642" s="214">
        <f t="shared" si="227"/>
        <v>3.25</v>
      </c>
    </row>
    <row r="1643" spans="1:13" ht="15" customHeight="1" x14ac:dyDescent="0.2">
      <c r="A1643" s="192">
        <f t="shared" si="228"/>
        <v>1626</v>
      </c>
      <c r="B1643" s="225">
        <f t="shared" si="221"/>
        <v>172.2388191163576</v>
      </c>
      <c r="C1643" s="193">
        <v>500</v>
      </c>
      <c r="D1643" s="212">
        <v>40620</v>
      </c>
      <c r="E1643" s="104">
        <v>27110</v>
      </c>
      <c r="F1643" s="96">
        <f t="shared" si="222"/>
        <v>2830.0240474286184</v>
      </c>
      <c r="G1643" s="104">
        <f t="shared" si="223"/>
        <v>650.64</v>
      </c>
      <c r="H1643" s="194">
        <f t="shared" si="224"/>
        <v>1176.4644480308727</v>
      </c>
      <c r="I1643" s="104">
        <f t="shared" si="225"/>
        <v>69.613280948572367</v>
      </c>
      <c r="J1643" s="96">
        <v>27</v>
      </c>
      <c r="K1643" s="98">
        <f t="shared" si="229"/>
        <v>4753.7417764080637</v>
      </c>
      <c r="L1643" s="213">
        <f t="shared" si="226"/>
        <v>9.4404000000000003</v>
      </c>
      <c r="M1643" s="214">
        <f t="shared" si="227"/>
        <v>3.2519999999999998</v>
      </c>
    </row>
    <row r="1644" spans="1:13" ht="15" customHeight="1" x14ac:dyDescent="0.2">
      <c r="A1644" s="192">
        <f t="shared" si="228"/>
        <v>1627</v>
      </c>
      <c r="B1644" s="225">
        <f t="shared" si="221"/>
        <v>172.27509332592325</v>
      </c>
      <c r="C1644" s="193">
        <v>500</v>
      </c>
      <c r="D1644" s="212">
        <v>40620</v>
      </c>
      <c r="E1644" s="104">
        <v>27110</v>
      </c>
      <c r="F1644" s="96">
        <f t="shared" si="222"/>
        <v>2829.4281581251189</v>
      </c>
      <c r="G1644" s="104">
        <f t="shared" si="223"/>
        <v>650.64</v>
      </c>
      <c r="H1644" s="194">
        <f t="shared" si="224"/>
        <v>1176.2630374462901</v>
      </c>
      <c r="I1644" s="104">
        <f t="shared" si="225"/>
        <v>69.601363162502381</v>
      </c>
      <c r="J1644" s="96">
        <v>27</v>
      </c>
      <c r="K1644" s="98">
        <f t="shared" si="229"/>
        <v>4752.9325587339117</v>
      </c>
      <c r="L1644" s="213">
        <f t="shared" si="226"/>
        <v>9.4442000000000004</v>
      </c>
      <c r="M1644" s="214">
        <f t="shared" si="227"/>
        <v>3.254</v>
      </c>
    </row>
    <row r="1645" spans="1:13" ht="15" customHeight="1" x14ac:dyDescent="0.2">
      <c r="A1645" s="192">
        <f t="shared" si="228"/>
        <v>1628</v>
      </c>
      <c r="B1645" s="225">
        <f t="shared" si="221"/>
        <v>172.31134524718664</v>
      </c>
      <c r="C1645" s="193">
        <v>500</v>
      </c>
      <c r="D1645" s="212">
        <v>40620</v>
      </c>
      <c r="E1645" s="104">
        <v>27110</v>
      </c>
      <c r="F1645" s="96">
        <f t="shared" si="222"/>
        <v>2828.832885616152</v>
      </c>
      <c r="G1645" s="104">
        <f t="shared" si="223"/>
        <v>650.64</v>
      </c>
      <c r="H1645" s="194">
        <f t="shared" si="224"/>
        <v>1176.0618353382592</v>
      </c>
      <c r="I1645" s="104">
        <f t="shared" si="225"/>
        <v>69.589457712323039</v>
      </c>
      <c r="J1645" s="96">
        <v>27</v>
      </c>
      <c r="K1645" s="98">
        <f t="shared" si="229"/>
        <v>4752.1241786667333</v>
      </c>
      <c r="L1645" s="213">
        <f t="shared" si="226"/>
        <v>9.4480000000000004</v>
      </c>
      <c r="M1645" s="214">
        <f t="shared" si="227"/>
        <v>3.2559999999999998</v>
      </c>
    </row>
    <row r="1646" spans="1:13" ht="15" customHeight="1" x14ac:dyDescent="0.2">
      <c r="A1646" s="192">
        <f t="shared" si="228"/>
        <v>1629</v>
      </c>
      <c r="B1646" s="225">
        <f t="shared" si="221"/>
        <v>172.34757490752065</v>
      </c>
      <c r="C1646" s="193">
        <v>500</v>
      </c>
      <c r="D1646" s="212">
        <v>40620</v>
      </c>
      <c r="E1646" s="104">
        <v>27110</v>
      </c>
      <c r="F1646" s="96">
        <f t="shared" si="222"/>
        <v>2828.2382288323674</v>
      </c>
      <c r="G1646" s="104">
        <f t="shared" si="223"/>
        <v>650.64</v>
      </c>
      <c r="H1646" s="194">
        <f t="shared" si="224"/>
        <v>1175.8608413453401</v>
      </c>
      <c r="I1646" s="104">
        <f t="shared" si="225"/>
        <v>69.577564576647347</v>
      </c>
      <c r="J1646" s="96">
        <v>27</v>
      </c>
      <c r="K1646" s="98">
        <f t="shared" si="229"/>
        <v>4751.3166347543547</v>
      </c>
      <c r="L1646" s="213">
        <f t="shared" si="226"/>
        <v>9.4518000000000004</v>
      </c>
      <c r="M1646" s="214">
        <f t="shared" si="227"/>
        <v>3.258</v>
      </c>
    </row>
    <row r="1647" spans="1:13" ht="15" customHeight="1" x14ac:dyDescent="0.2">
      <c r="A1647" s="195">
        <f t="shared" si="228"/>
        <v>1630</v>
      </c>
      <c r="B1647" s="225">
        <f t="shared" si="221"/>
        <v>172.38378233424771</v>
      </c>
      <c r="C1647" s="193">
        <v>500</v>
      </c>
      <c r="D1647" s="212">
        <v>40620</v>
      </c>
      <c r="E1647" s="104">
        <v>27110</v>
      </c>
      <c r="F1647" s="96">
        <f t="shared" si="222"/>
        <v>2827.6441867069975</v>
      </c>
      <c r="G1647" s="104">
        <f t="shared" si="223"/>
        <v>650.64</v>
      </c>
      <c r="H1647" s="194">
        <f t="shared" si="224"/>
        <v>1175.660055106965</v>
      </c>
      <c r="I1647" s="104">
        <f t="shared" si="225"/>
        <v>69.565683734139952</v>
      </c>
      <c r="J1647" s="96">
        <v>27</v>
      </c>
      <c r="K1647" s="98">
        <f t="shared" si="229"/>
        <v>4750.5099255481027</v>
      </c>
      <c r="L1647" s="213">
        <f t="shared" si="226"/>
        <v>9.4556000000000004</v>
      </c>
      <c r="M1647" s="214">
        <f t="shared" si="227"/>
        <v>3.26</v>
      </c>
    </row>
    <row r="1648" spans="1:13" ht="15" customHeight="1" x14ac:dyDescent="0.2">
      <c r="A1648" s="192">
        <f t="shared" si="228"/>
        <v>1631</v>
      </c>
      <c r="B1648" s="225">
        <f t="shared" si="221"/>
        <v>172.41996755463981</v>
      </c>
      <c r="C1648" s="193">
        <v>500</v>
      </c>
      <c r="D1648" s="212">
        <v>40620</v>
      </c>
      <c r="E1648" s="104">
        <v>27110</v>
      </c>
      <c r="F1648" s="96">
        <f t="shared" si="222"/>
        <v>2827.0507581758502</v>
      </c>
      <c r="G1648" s="104">
        <f t="shared" si="223"/>
        <v>650.64</v>
      </c>
      <c r="H1648" s="194">
        <f t="shared" si="224"/>
        <v>1175.4594762634372</v>
      </c>
      <c r="I1648" s="104">
        <f t="shared" si="225"/>
        <v>69.553815163517001</v>
      </c>
      <c r="J1648" s="96">
        <v>27</v>
      </c>
      <c r="K1648" s="98">
        <f t="shared" si="229"/>
        <v>4749.7040496028048</v>
      </c>
      <c r="L1648" s="213">
        <f t="shared" si="226"/>
        <v>9.4595000000000002</v>
      </c>
      <c r="M1648" s="214">
        <f t="shared" si="227"/>
        <v>3.262</v>
      </c>
    </row>
    <row r="1649" spans="1:13" ht="15" customHeight="1" x14ac:dyDescent="0.2">
      <c r="A1649" s="192">
        <f t="shared" si="228"/>
        <v>1632</v>
      </c>
      <c r="B1649" s="225">
        <f t="shared" si="221"/>
        <v>172.45613059591909</v>
      </c>
      <c r="C1649" s="193">
        <v>500</v>
      </c>
      <c r="D1649" s="212">
        <v>40620</v>
      </c>
      <c r="E1649" s="104">
        <v>27110</v>
      </c>
      <c r="F1649" s="96">
        <f t="shared" si="222"/>
        <v>2826.4579421772933</v>
      </c>
      <c r="G1649" s="104">
        <f t="shared" si="223"/>
        <v>650.64</v>
      </c>
      <c r="H1649" s="194">
        <f t="shared" si="224"/>
        <v>1175.2591044559249</v>
      </c>
      <c r="I1649" s="104">
        <f t="shared" si="225"/>
        <v>69.541958843545871</v>
      </c>
      <c r="J1649" s="96">
        <v>27</v>
      </c>
      <c r="K1649" s="98">
        <f t="shared" si="229"/>
        <v>4748.8990054767646</v>
      </c>
      <c r="L1649" s="213">
        <f t="shared" si="226"/>
        <v>9.4633000000000003</v>
      </c>
      <c r="M1649" s="214">
        <f t="shared" si="227"/>
        <v>3.2639999999999998</v>
      </c>
    </row>
    <row r="1650" spans="1:13" ht="15" customHeight="1" x14ac:dyDescent="0.2">
      <c r="A1650" s="192">
        <f t="shared" si="228"/>
        <v>1633</v>
      </c>
      <c r="B1650" s="225">
        <f t="shared" si="221"/>
        <v>172.49227148525745</v>
      </c>
      <c r="C1650" s="193">
        <v>500</v>
      </c>
      <c r="D1650" s="212">
        <v>40620</v>
      </c>
      <c r="E1650" s="104">
        <v>27110</v>
      </c>
      <c r="F1650" s="96">
        <f t="shared" si="222"/>
        <v>2825.8657376522547</v>
      </c>
      <c r="G1650" s="104">
        <f t="shared" si="223"/>
        <v>650.64</v>
      </c>
      <c r="H1650" s="194">
        <f t="shared" si="224"/>
        <v>1175.058939326462</v>
      </c>
      <c r="I1650" s="104">
        <f t="shared" si="225"/>
        <v>69.530114753045098</v>
      </c>
      <c r="J1650" s="96">
        <v>27</v>
      </c>
      <c r="K1650" s="98">
        <f t="shared" si="229"/>
        <v>4748.0947917317617</v>
      </c>
      <c r="L1650" s="213">
        <f t="shared" si="226"/>
        <v>9.4671000000000003</v>
      </c>
      <c r="M1650" s="214">
        <f t="shared" si="227"/>
        <v>3.266</v>
      </c>
    </row>
    <row r="1651" spans="1:13" ht="15" customHeight="1" x14ac:dyDescent="0.2">
      <c r="A1651" s="192">
        <f t="shared" si="228"/>
        <v>1634</v>
      </c>
      <c r="B1651" s="225">
        <f t="shared" si="221"/>
        <v>172.52839024977698</v>
      </c>
      <c r="C1651" s="193">
        <v>500</v>
      </c>
      <c r="D1651" s="212">
        <v>40620</v>
      </c>
      <c r="E1651" s="104">
        <v>27110</v>
      </c>
      <c r="F1651" s="96">
        <f t="shared" si="222"/>
        <v>2825.2741435442103</v>
      </c>
      <c r="G1651" s="104">
        <f t="shared" si="223"/>
        <v>650.64</v>
      </c>
      <c r="H1651" s="194">
        <f t="shared" si="224"/>
        <v>1174.8589805179429</v>
      </c>
      <c r="I1651" s="104">
        <f t="shared" si="225"/>
        <v>69.518282870884207</v>
      </c>
      <c r="J1651" s="96">
        <v>27</v>
      </c>
      <c r="K1651" s="98">
        <f t="shared" si="229"/>
        <v>4747.2914069330373</v>
      </c>
      <c r="L1651" s="213">
        <f t="shared" si="226"/>
        <v>9.4709000000000003</v>
      </c>
      <c r="M1651" s="214">
        <f t="shared" si="227"/>
        <v>3.2679999999999998</v>
      </c>
    </row>
    <row r="1652" spans="1:13" ht="15" customHeight="1" x14ac:dyDescent="0.2">
      <c r="A1652" s="192">
        <f t="shared" si="228"/>
        <v>1635</v>
      </c>
      <c r="B1652" s="225">
        <f t="shared" si="221"/>
        <v>172.56448691654987</v>
      </c>
      <c r="C1652" s="193">
        <v>500</v>
      </c>
      <c r="D1652" s="212">
        <v>40620</v>
      </c>
      <c r="E1652" s="104">
        <v>27110</v>
      </c>
      <c r="F1652" s="96">
        <f t="shared" si="222"/>
        <v>2824.683158799181</v>
      </c>
      <c r="G1652" s="104">
        <f t="shared" si="223"/>
        <v>650.64</v>
      </c>
      <c r="H1652" s="194">
        <f t="shared" si="224"/>
        <v>1174.659227674123</v>
      </c>
      <c r="I1652" s="104">
        <f t="shared" si="225"/>
        <v>69.506463175983626</v>
      </c>
      <c r="J1652" s="96">
        <v>27</v>
      </c>
      <c r="K1652" s="98">
        <f t="shared" si="229"/>
        <v>4746.4888496492877</v>
      </c>
      <c r="L1652" s="213">
        <f t="shared" si="226"/>
        <v>9.4747000000000003</v>
      </c>
      <c r="M1652" s="214">
        <f t="shared" si="227"/>
        <v>3.27</v>
      </c>
    </row>
    <row r="1653" spans="1:13" ht="15" customHeight="1" x14ac:dyDescent="0.2">
      <c r="A1653" s="192">
        <f t="shared" si="228"/>
        <v>1636</v>
      </c>
      <c r="B1653" s="225">
        <f t="shared" si="221"/>
        <v>172.60056151259886</v>
      </c>
      <c r="C1653" s="193">
        <v>500</v>
      </c>
      <c r="D1653" s="212">
        <v>40620</v>
      </c>
      <c r="E1653" s="104">
        <v>27110</v>
      </c>
      <c r="F1653" s="96">
        <f t="shared" si="222"/>
        <v>2824.0927823657148</v>
      </c>
      <c r="G1653" s="104">
        <f t="shared" si="223"/>
        <v>650.64</v>
      </c>
      <c r="H1653" s="194">
        <f t="shared" si="224"/>
        <v>1174.4596804396115</v>
      </c>
      <c r="I1653" s="104">
        <f t="shared" si="225"/>
        <v>69.494655647314289</v>
      </c>
      <c r="J1653" s="96">
        <v>27</v>
      </c>
      <c r="K1653" s="98">
        <f t="shared" si="229"/>
        <v>4745.6871184526399</v>
      </c>
      <c r="L1653" s="213">
        <f t="shared" si="226"/>
        <v>9.4785000000000004</v>
      </c>
      <c r="M1653" s="214">
        <f t="shared" si="227"/>
        <v>3.2719999999999998</v>
      </c>
    </row>
    <row r="1654" spans="1:13" ht="15" customHeight="1" x14ac:dyDescent="0.2">
      <c r="A1654" s="192">
        <f t="shared" si="228"/>
        <v>1637</v>
      </c>
      <c r="B1654" s="225">
        <f t="shared" si="221"/>
        <v>172.63661406489695</v>
      </c>
      <c r="C1654" s="193">
        <v>500</v>
      </c>
      <c r="D1654" s="212">
        <v>40620</v>
      </c>
      <c r="E1654" s="104">
        <v>27110</v>
      </c>
      <c r="F1654" s="96">
        <f t="shared" si="222"/>
        <v>2823.5030131948906</v>
      </c>
      <c r="G1654" s="104">
        <f t="shared" si="223"/>
        <v>650.64</v>
      </c>
      <c r="H1654" s="194">
        <f t="shared" si="224"/>
        <v>1174.2603384598729</v>
      </c>
      <c r="I1654" s="104">
        <f t="shared" si="225"/>
        <v>69.482860263897805</v>
      </c>
      <c r="J1654" s="96">
        <v>27</v>
      </c>
      <c r="K1654" s="98">
        <f t="shared" si="229"/>
        <v>4744.8862119186615</v>
      </c>
      <c r="L1654" s="213">
        <f t="shared" si="226"/>
        <v>9.4823000000000004</v>
      </c>
      <c r="M1654" s="214">
        <f t="shared" si="227"/>
        <v>3.274</v>
      </c>
    </row>
    <row r="1655" spans="1:13" ht="15" customHeight="1" x14ac:dyDescent="0.2">
      <c r="A1655" s="192">
        <f t="shared" si="228"/>
        <v>1638</v>
      </c>
      <c r="B1655" s="225">
        <f t="shared" si="221"/>
        <v>172.6726446003679</v>
      </c>
      <c r="C1655" s="193">
        <v>500</v>
      </c>
      <c r="D1655" s="212">
        <v>40620</v>
      </c>
      <c r="E1655" s="104">
        <v>27110</v>
      </c>
      <c r="F1655" s="96">
        <f t="shared" si="222"/>
        <v>2822.913850240303</v>
      </c>
      <c r="G1655" s="104">
        <f t="shared" si="223"/>
        <v>650.64</v>
      </c>
      <c r="H1655" s="194">
        <f t="shared" si="224"/>
        <v>1174.0612013812222</v>
      </c>
      <c r="I1655" s="104">
        <f t="shared" si="225"/>
        <v>69.471077004806062</v>
      </c>
      <c r="J1655" s="96">
        <v>27</v>
      </c>
      <c r="K1655" s="98">
        <f t="shared" si="229"/>
        <v>4744.0861286263307</v>
      </c>
      <c r="L1655" s="213">
        <f t="shared" si="226"/>
        <v>9.4862000000000002</v>
      </c>
      <c r="M1655" s="214">
        <f t="shared" si="227"/>
        <v>3.2759999999999998</v>
      </c>
    </row>
    <row r="1656" spans="1:13" ht="15" customHeight="1" x14ac:dyDescent="0.2">
      <c r="A1656" s="192">
        <f t="shared" si="228"/>
        <v>1639</v>
      </c>
      <c r="B1656" s="225">
        <f t="shared" si="221"/>
        <v>172.70865314588599</v>
      </c>
      <c r="C1656" s="193">
        <v>500</v>
      </c>
      <c r="D1656" s="212">
        <v>40620</v>
      </c>
      <c r="E1656" s="104">
        <v>27110</v>
      </c>
      <c r="F1656" s="96">
        <f t="shared" si="222"/>
        <v>2822.3252924580584</v>
      </c>
      <c r="G1656" s="104">
        <f t="shared" si="223"/>
        <v>650.64</v>
      </c>
      <c r="H1656" s="194">
        <f t="shared" si="224"/>
        <v>1173.8622688508235</v>
      </c>
      <c r="I1656" s="104">
        <f t="shared" si="225"/>
        <v>69.459305849161169</v>
      </c>
      <c r="J1656" s="96">
        <v>27</v>
      </c>
      <c r="K1656" s="98">
        <f t="shared" si="229"/>
        <v>4743.2868671580427</v>
      </c>
      <c r="L1656" s="213">
        <f t="shared" si="226"/>
        <v>9.49</v>
      </c>
      <c r="M1656" s="214">
        <f t="shared" si="227"/>
        <v>3.278</v>
      </c>
    </row>
    <row r="1657" spans="1:13" ht="15" customHeight="1" x14ac:dyDescent="0.2">
      <c r="A1657" s="195">
        <f t="shared" si="228"/>
        <v>1640</v>
      </c>
      <c r="B1657" s="225">
        <f t="shared" si="221"/>
        <v>172.74463972827635</v>
      </c>
      <c r="C1657" s="193">
        <v>500</v>
      </c>
      <c r="D1657" s="212">
        <v>40620</v>
      </c>
      <c r="E1657" s="104">
        <v>27110</v>
      </c>
      <c r="F1657" s="96">
        <f t="shared" si="222"/>
        <v>2821.7373388067658</v>
      </c>
      <c r="G1657" s="104">
        <f t="shared" si="223"/>
        <v>650.64</v>
      </c>
      <c r="H1657" s="194">
        <f t="shared" si="224"/>
        <v>1173.6635405166867</v>
      </c>
      <c r="I1657" s="104">
        <f t="shared" si="225"/>
        <v>69.447546776135312</v>
      </c>
      <c r="J1657" s="96">
        <v>27</v>
      </c>
      <c r="K1657" s="98">
        <f t="shared" si="229"/>
        <v>4742.4884260995877</v>
      </c>
      <c r="L1657" s="213">
        <f t="shared" si="226"/>
        <v>9.4938000000000002</v>
      </c>
      <c r="M1657" s="214">
        <f t="shared" si="227"/>
        <v>3.28</v>
      </c>
    </row>
    <row r="1658" spans="1:13" ht="15" customHeight="1" x14ac:dyDescent="0.2">
      <c r="A1658" s="192">
        <f t="shared" si="228"/>
        <v>1641</v>
      </c>
      <c r="B1658" s="225">
        <f t="shared" si="221"/>
        <v>172.78060437431537</v>
      </c>
      <c r="C1658" s="193">
        <v>500</v>
      </c>
      <c r="D1658" s="212">
        <v>40620</v>
      </c>
      <c r="E1658" s="104">
        <v>27110</v>
      </c>
      <c r="F1658" s="96">
        <f t="shared" si="222"/>
        <v>2821.1499882475246</v>
      </c>
      <c r="G1658" s="104">
        <f t="shared" si="223"/>
        <v>650.64</v>
      </c>
      <c r="H1658" s="194">
        <f t="shared" si="224"/>
        <v>1173.4650160276631</v>
      </c>
      <c r="I1658" s="104">
        <f t="shared" si="225"/>
        <v>69.435799764950488</v>
      </c>
      <c r="J1658" s="96">
        <v>27</v>
      </c>
      <c r="K1658" s="98">
        <f t="shared" si="229"/>
        <v>4741.6908040401377</v>
      </c>
      <c r="L1658" s="213">
        <f t="shared" si="226"/>
        <v>9.4976000000000003</v>
      </c>
      <c r="M1658" s="214">
        <f t="shared" si="227"/>
        <v>3.282</v>
      </c>
    </row>
    <row r="1659" spans="1:13" ht="15" customHeight="1" x14ac:dyDescent="0.2">
      <c r="A1659" s="192">
        <f t="shared" si="228"/>
        <v>1642</v>
      </c>
      <c r="B1659" s="225">
        <f t="shared" ref="B1659:B1722" si="230">59*LN(A1659)-264</f>
        <v>172.81654711073003</v>
      </c>
      <c r="C1659" s="193">
        <v>500</v>
      </c>
      <c r="D1659" s="212">
        <v>40620</v>
      </c>
      <c r="E1659" s="104">
        <v>27110</v>
      </c>
      <c r="F1659" s="96">
        <f t="shared" si="222"/>
        <v>2820.563239743929</v>
      </c>
      <c r="G1659" s="104">
        <f t="shared" si="223"/>
        <v>650.64</v>
      </c>
      <c r="H1659" s="194">
        <f t="shared" si="224"/>
        <v>1173.2666950334478</v>
      </c>
      <c r="I1659" s="104">
        <f t="shared" si="225"/>
        <v>69.424064794878575</v>
      </c>
      <c r="J1659" s="96">
        <v>27</v>
      </c>
      <c r="K1659" s="98">
        <f t="shared" si="229"/>
        <v>4740.8939995722549</v>
      </c>
      <c r="L1659" s="213">
        <f t="shared" si="226"/>
        <v>9.5014000000000003</v>
      </c>
      <c r="M1659" s="214">
        <f t="shared" si="227"/>
        <v>3.2839999999999998</v>
      </c>
    </row>
    <row r="1660" spans="1:13" ht="15" customHeight="1" x14ac:dyDescent="0.2">
      <c r="A1660" s="192">
        <f t="shared" si="228"/>
        <v>1643</v>
      </c>
      <c r="B1660" s="225">
        <f t="shared" si="230"/>
        <v>172.85246796419881</v>
      </c>
      <c r="C1660" s="193">
        <v>500</v>
      </c>
      <c r="D1660" s="212">
        <v>40620</v>
      </c>
      <c r="E1660" s="104">
        <v>27110</v>
      </c>
      <c r="F1660" s="96">
        <f t="shared" si="222"/>
        <v>2819.9770922620469</v>
      </c>
      <c r="G1660" s="104">
        <f t="shared" si="223"/>
        <v>650.64</v>
      </c>
      <c r="H1660" s="194">
        <f t="shared" si="224"/>
        <v>1173.0685771845717</v>
      </c>
      <c r="I1660" s="104">
        <f t="shared" si="225"/>
        <v>69.412341845240931</v>
      </c>
      <c r="J1660" s="96">
        <v>27</v>
      </c>
      <c r="K1660" s="98">
        <f t="shared" si="229"/>
        <v>4740.0980112918596</v>
      </c>
      <c r="L1660" s="213">
        <f t="shared" si="226"/>
        <v>9.5052000000000003</v>
      </c>
      <c r="M1660" s="214">
        <f t="shared" si="227"/>
        <v>3.286</v>
      </c>
    </row>
    <row r="1661" spans="1:13" ht="15" customHeight="1" x14ac:dyDescent="0.2">
      <c r="A1661" s="192">
        <f t="shared" si="228"/>
        <v>1644</v>
      </c>
      <c r="B1661" s="225">
        <f t="shared" si="230"/>
        <v>172.88836696135138</v>
      </c>
      <c r="C1661" s="193">
        <v>500</v>
      </c>
      <c r="D1661" s="212">
        <v>40620</v>
      </c>
      <c r="E1661" s="104">
        <v>27110</v>
      </c>
      <c r="F1661" s="96">
        <f t="shared" si="222"/>
        <v>2819.3915447704217</v>
      </c>
      <c r="G1661" s="104">
        <f t="shared" si="223"/>
        <v>650.64</v>
      </c>
      <c r="H1661" s="194">
        <f t="shared" si="224"/>
        <v>1172.8706621324025</v>
      </c>
      <c r="I1661" s="104">
        <f t="shared" si="225"/>
        <v>69.400630895408426</v>
      </c>
      <c r="J1661" s="96">
        <v>27</v>
      </c>
      <c r="K1661" s="98">
        <f t="shared" si="229"/>
        <v>4739.3028377982328</v>
      </c>
      <c r="L1661" s="213">
        <f t="shared" si="226"/>
        <v>9.5090000000000003</v>
      </c>
      <c r="M1661" s="214">
        <f t="shared" si="227"/>
        <v>3.2879999999999998</v>
      </c>
    </row>
    <row r="1662" spans="1:13" ht="15" customHeight="1" x14ac:dyDescent="0.2">
      <c r="A1662" s="192">
        <f t="shared" si="228"/>
        <v>1645</v>
      </c>
      <c r="B1662" s="225">
        <f t="shared" si="230"/>
        <v>172.92424412876886</v>
      </c>
      <c r="C1662" s="193">
        <v>500</v>
      </c>
      <c r="D1662" s="212">
        <v>40620</v>
      </c>
      <c r="E1662" s="104">
        <v>27110</v>
      </c>
      <c r="F1662" s="96">
        <f t="shared" si="222"/>
        <v>2818.8065962400588</v>
      </c>
      <c r="G1662" s="104">
        <f t="shared" si="223"/>
        <v>650.64</v>
      </c>
      <c r="H1662" s="194">
        <f t="shared" si="224"/>
        <v>1172.6729495291397</v>
      </c>
      <c r="I1662" s="104">
        <f t="shared" si="225"/>
        <v>69.38893192480117</v>
      </c>
      <c r="J1662" s="96">
        <v>27</v>
      </c>
      <c r="K1662" s="98">
        <f t="shared" si="229"/>
        <v>4738.5084776939993</v>
      </c>
      <c r="L1662" s="213">
        <f t="shared" si="226"/>
        <v>9.5128000000000004</v>
      </c>
      <c r="M1662" s="214">
        <f t="shared" si="227"/>
        <v>3.29</v>
      </c>
    </row>
    <row r="1663" spans="1:13" ht="15" customHeight="1" x14ac:dyDescent="0.2">
      <c r="A1663" s="192">
        <f t="shared" si="228"/>
        <v>1646</v>
      </c>
      <c r="B1663" s="225">
        <f t="shared" si="230"/>
        <v>172.96009949298389</v>
      </c>
      <c r="C1663" s="193">
        <v>500</v>
      </c>
      <c r="D1663" s="212">
        <v>40620</v>
      </c>
      <c r="E1663" s="104">
        <v>27110</v>
      </c>
      <c r="F1663" s="96">
        <f t="shared" si="222"/>
        <v>2818.2222456444238</v>
      </c>
      <c r="G1663" s="104">
        <f t="shared" si="223"/>
        <v>650.64</v>
      </c>
      <c r="H1663" s="194">
        <f t="shared" si="224"/>
        <v>1172.4754390278151</v>
      </c>
      <c r="I1663" s="104">
        <f t="shared" si="225"/>
        <v>69.377244912888472</v>
      </c>
      <c r="J1663" s="96">
        <v>27</v>
      </c>
      <c r="K1663" s="98">
        <f t="shared" si="229"/>
        <v>4737.7149295851268</v>
      </c>
      <c r="L1663" s="213">
        <f t="shared" si="226"/>
        <v>9.5166000000000004</v>
      </c>
      <c r="M1663" s="214">
        <f t="shared" si="227"/>
        <v>3.2919999999999998</v>
      </c>
    </row>
    <row r="1664" spans="1:13" ht="15" customHeight="1" x14ac:dyDescent="0.2">
      <c r="A1664" s="192">
        <f t="shared" si="228"/>
        <v>1647</v>
      </c>
      <c r="B1664" s="225">
        <f t="shared" si="230"/>
        <v>172.99593308048077</v>
      </c>
      <c r="C1664" s="193">
        <v>500</v>
      </c>
      <c r="D1664" s="212">
        <v>40620</v>
      </c>
      <c r="E1664" s="104">
        <v>27110</v>
      </c>
      <c r="F1664" s="96">
        <f t="shared" si="222"/>
        <v>2817.6384919594284</v>
      </c>
      <c r="G1664" s="104">
        <f t="shared" si="223"/>
        <v>650.64</v>
      </c>
      <c r="H1664" s="194">
        <f t="shared" si="224"/>
        <v>1172.2781302822866</v>
      </c>
      <c r="I1664" s="104">
        <f t="shared" si="225"/>
        <v>69.365569839188566</v>
      </c>
      <c r="J1664" s="96">
        <v>27</v>
      </c>
      <c r="K1664" s="98">
        <f t="shared" si="229"/>
        <v>4736.9221920809032</v>
      </c>
      <c r="L1664" s="213">
        <f t="shared" si="226"/>
        <v>9.5205000000000002</v>
      </c>
      <c r="M1664" s="214">
        <f t="shared" si="227"/>
        <v>3.294</v>
      </c>
    </row>
    <row r="1665" spans="1:13" ht="15" customHeight="1" x14ac:dyDescent="0.2">
      <c r="A1665" s="192">
        <f t="shared" si="228"/>
        <v>1648</v>
      </c>
      <c r="B1665" s="225">
        <f t="shared" si="230"/>
        <v>173.03174491769562</v>
      </c>
      <c r="C1665" s="193">
        <v>500</v>
      </c>
      <c r="D1665" s="212">
        <v>40620</v>
      </c>
      <c r="E1665" s="104">
        <v>27110</v>
      </c>
      <c r="F1665" s="96">
        <f t="shared" si="222"/>
        <v>2817.0553341634277</v>
      </c>
      <c r="G1665" s="104">
        <f t="shared" si="223"/>
        <v>650.64</v>
      </c>
      <c r="H1665" s="194">
        <f t="shared" si="224"/>
        <v>1172.0810229472384</v>
      </c>
      <c r="I1665" s="104">
        <f t="shared" si="225"/>
        <v>69.353906683268548</v>
      </c>
      <c r="J1665" s="96">
        <v>27</v>
      </c>
      <c r="K1665" s="98">
        <f t="shared" si="229"/>
        <v>4736.1302637939343</v>
      </c>
      <c r="L1665" s="213">
        <f t="shared" si="226"/>
        <v>9.5243000000000002</v>
      </c>
      <c r="M1665" s="214">
        <f t="shared" si="227"/>
        <v>3.2959999999999998</v>
      </c>
    </row>
    <row r="1666" spans="1:13" ht="15" customHeight="1" x14ac:dyDescent="0.2">
      <c r="A1666" s="192">
        <f t="shared" si="228"/>
        <v>1649</v>
      </c>
      <c r="B1666" s="225">
        <f t="shared" si="230"/>
        <v>173.06753503101635</v>
      </c>
      <c r="C1666" s="193">
        <v>500</v>
      </c>
      <c r="D1666" s="212">
        <v>40620</v>
      </c>
      <c r="E1666" s="104">
        <v>27110</v>
      </c>
      <c r="F1666" s="96">
        <f t="shared" si="222"/>
        <v>2816.4727712372128</v>
      </c>
      <c r="G1666" s="104">
        <f t="shared" si="223"/>
        <v>650.64</v>
      </c>
      <c r="H1666" s="194">
        <f t="shared" si="224"/>
        <v>1171.8841166781779</v>
      </c>
      <c r="I1666" s="104">
        <f t="shared" si="225"/>
        <v>69.342255424744252</v>
      </c>
      <c r="J1666" s="96">
        <v>27</v>
      </c>
      <c r="K1666" s="98">
        <f t="shared" si="229"/>
        <v>4735.3391433401348</v>
      </c>
      <c r="L1666" s="213">
        <f t="shared" si="226"/>
        <v>9.5281000000000002</v>
      </c>
      <c r="M1666" s="214">
        <f t="shared" si="227"/>
        <v>3.298</v>
      </c>
    </row>
    <row r="1667" spans="1:13" ht="15" customHeight="1" x14ac:dyDescent="0.2">
      <c r="A1667" s="195">
        <f t="shared" si="228"/>
        <v>1650</v>
      </c>
      <c r="B1667" s="225">
        <f t="shared" si="230"/>
        <v>173.10330344678295</v>
      </c>
      <c r="C1667" s="193">
        <v>500</v>
      </c>
      <c r="D1667" s="212">
        <v>40620</v>
      </c>
      <c r="E1667" s="104">
        <v>27110</v>
      </c>
      <c r="F1667" s="96">
        <f t="shared" si="222"/>
        <v>2815.8908021640004</v>
      </c>
      <c r="G1667" s="104">
        <f t="shared" si="223"/>
        <v>650.64</v>
      </c>
      <c r="H1667" s="194">
        <f t="shared" si="224"/>
        <v>1171.6874111314321</v>
      </c>
      <c r="I1667" s="104">
        <f t="shared" si="225"/>
        <v>69.330616043280003</v>
      </c>
      <c r="J1667" s="96">
        <v>27</v>
      </c>
      <c r="K1667" s="98">
        <f t="shared" si="229"/>
        <v>4734.5488293387125</v>
      </c>
      <c r="L1667" s="213">
        <f t="shared" si="226"/>
        <v>9.5319000000000003</v>
      </c>
      <c r="M1667" s="214">
        <f t="shared" si="227"/>
        <v>3.3</v>
      </c>
    </row>
    <row r="1668" spans="1:13" ht="15" customHeight="1" x14ac:dyDescent="0.2">
      <c r="A1668" s="192">
        <f t="shared" si="228"/>
        <v>1651</v>
      </c>
      <c r="B1668" s="225">
        <f t="shared" si="230"/>
        <v>173.13905019128759</v>
      </c>
      <c r="C1668" s="193">
        <v>500</v>
      </c>
      <c r="D1668" s="212">
        <v>40620</v>
      </c>
      <c r="E1668" s="104">
        <v>27110</v>
      </c>
      <c r="F1668" s="96">
        <f t="shared" si="222"/>
        <v>2815.3094259294262</v>
      </c>
      <c r="G1668" s="104">
        <f t="shared" si="223"/>
        <v>650.64</v>
      </c>
      <c r="H1668" s="194">
        <f t="shared" si="224"/>
        <v>1171.4909059641459</v>
      </c>
      <c r="I1668" s="104">
        <f t="shared" si="225"/>
        <v>69.318988518588526</v>
      </c>
      <c r="J1668" s="96">
        <v>27</v>
      </c>
      <c r="K1668" s="98">
        <f t="shared" si="229"/>
        <v>4733.7593204121604</v>
      </c>
      <c r="L1668" s="213">
        <f t="shared" si="226"/>
        <v>9.5357000000000003</v>
      </c>
      <c r="M1668" s="214">
        <f t="shared" si="227"/>
        <v>3.302</v>
      </c>
    </row>
    <row r="1669" spans="1:13" ht="15" customHeight="1" x14ac:dyDescent="0.2">
      <c r="A1669" s="192">
        <f t="shared" si="228"/>
        <v>1652</v>
      </c>
      <c r="B1669" s="225">
        <f t="shared" si="230"/>
        <v>173.17477529077445</v>
      </c>
      <c r="C1669" s="193">
        <v>500</v>
      </c>
      <c r="D1669" s="212">
        <v>40620</v>
      </c>
      <c r="E1669" s="104">
        <v>27110</v>
      </c>
      <c r="F1669" s="96">
        <f t="shared" si="222"/>
        <v>2814.7286415215431</v>
      </c>
      <c r="G1669" s="104">
        <f t="shared" si="223"/>
        <v>650.64</v>
      </c>
      <c r="H1669" s="194">
        <f t="shared" si="224"/>
        <v>1171.2946008342815</v>
      </c>
      <c r="I1669" s="104">
        <f t="shared" si="225"/>
        <v>69.307372830430864</v>
      </c>
      <c r="J1669" s="96">
        <v>27</v>
      </c>
      <c r="K1669" s="98">
        <f t="shared" si="229"/>
        <v>4732.9706151862547</v>
      </c>
      <c r="L1669" s="213">
        <f t="shared" si="226"/>
        <v>9.5395000000000003</v>
      </c>
      <c r="M1669" s="214">
        <f t="shared" si="227"/>
        <v>3.3039999999999998</v>
      </c>
    </row>
    <row r="1670" spans="1:13" ht="15" customHeight="1" x14ac:dyDescent="0.2">
      <c r="A1670" s="192">
        <f t="shared" si="228"/>
        <v>1653</v>
      </c>
      <c r="B1670" s="225">
        <f t="shared" si="230"/>
        <v>173.21047877144042</v>
      </c>
      <c r="C1670" s="193">
        <v>500</v>
      </c>
      <c r="D1670" s="212">
        <v>40620</v>
      </c>
      <c r="E1670" s="104">
        <v>27110</v>
      </c>
      <c r="F1670" s="96">
        <f t="shared" si="222"/>
        <v>2814.148447930801</v>
      </c>
      <c r="G1670" s="104">
        <f t="shared" si="223"/>
        <v>650.64</v>
      </c>
      <c r="H1670" s="194">
        <f t="shared" si="224"/>
        <v>1171.0984954006105</v>
      </c>
      <c r="I1670" s="104">
        <f t="shared" si="225"/>
        <v>69.295768958616023</v>
      </c>
      <c r="J1670" s="96">
        <v>27</v>
      </c>
      <c r="K1670" s="98">
        <f t="shared" si="229"/>
        <v>4732.1827122900277</v>
      </c>
      <c r="L1670" s="213">
        <f t="shared" si="226"/>
        <v>9.5433000000000003</v>
      </c>
      <c r="M1670" s="214">
        <f t="shared" si="227"/>
        <v>3.306</v>
      </c>
    </row>
    <row r="1671" spans="1:13" ht="15" customHeight="1" x14ac:dyDescent="0.2">
      <c r="A1671" s="192">
        <f t="shared" si="228"/>
        <v>1654</v>
      </c>
      <c r="B1671" s="225">
        <f t="shared" si="230"/>
        <v>173.24616065943457</v>
      </c>
      <c r="C1671" s="193">
        <v>500</v>
      </c>
      <c r="D1671" s="212">
        <v>40620</v>
      </c>
      <c r="E1671" s="104">
        <v>27110</v>
      </c>
      <c r="F1671" s="96">
        <f t="shared" si="222"/>
        <v>2813.5688441500547</v>
      </c>
      <c r="G1671" s="104">
        <f t="shared" si="223"/>
        <v>650.64</v>
      </c>
      <c r="H1671" s="194">
        <f t="shared" si="224"/>
        <v>1170.9025893227183</v>
      </c>
      <c r="I1671" s="104">
        <f t="shared" si="225"/>
        <v>69.284176883001095</v>
      </c>
      <c r="J1671" s="96">
        <v>27</v>
      </c>
      <c r="K1671" s="98">
        <f t="shared" si="229"/>
        <v>4731.3956103557739</v>
      </c>
      <c r="L1671" s="213">
        <f t="shared" si="226"/>
        <v>9.5471000000000004</v>
      </c>
      <c r="M1671" s="214">
        <f t="shared" si="227"/>
        <v>3.3079999999999998</v>
      </c>
    </row>
    <row r="1672" spans="1:13" ht="15" customHeight="1" x14ac:dyDescent="0.2">
      <c r="A1672" s="192">
        <f t="shared" si="228"/>
        <v>1655</v>
      </c>
      <c r="B1672" s="225">
        <f t="shared" si="230"/>
        <v>173.28182098085864</v>
      </c>
      <c r="C1672" s="193">
        <v>500</v>
      </c>
      <c r="D1672" s="212">
        <v>40620</v>
      </c>
      <c r="E1672" s="104">
        <v>27110</v>
      </c>
      <c r="F1672" s="96">
        <f t="shared" si="222"/>
        <v>2812.9898291745471</v>
      </c>
      <c r="G1672" s="104">
        <f t="shared" si="223"/>
        <v>650.64</v>
      </c>
      <c r="H1672" s="194">
        <f t="shared" si="224"/>
        <v>1170.7068822609967</v>
      </c>
      <c r="I1672" s="104">
        <f t="shared" si="225"/>
        <v>69.272596583490937</v>
      </c>
      <c r="J1672" s="96">
        <v>27</v>
      </c>
      <c r="K1672" s="98">
        <f t="shared" si="229"/>
        <v>4730.6093080190349</v>
      </c>
      <c r="L1672" s="213">
        <f t="shared" si="226"/>
        <v>9.5509000000000004</v>
      </c>
      <c r="M1672" s="214">
        <f t="shared" si="227"/>
        <v>3.31</v>
      </c>
    </row>
    <row r="1673" spans="1:13" ht="15" customHeight="1" x14ac:dyDescent="0.2">
      <c r="A1673" s="192">
        <f t="shared" si="228"/>
        <v>1656</v>
      </c>
      <c r="B1673" s="225">
        <f t="shared" si="230"/>
        <v>173.31745976176711</v>
      </c>
      <c r="C1673" s="193">
        <v>500</v>
      </c>
      <c r="D1673" s="212">
        <v>40620</v>
      </c>
      <c r="E1673" s="104">
        <v>27110</v>
      </c>
      <c r="F1673" s="96">
        <f t="shared" si="222"/>
        <v>2812.4114020019042</v>
      </c>
      <c r="G1673" s="104">
        <f t="shared" si="223"/>
        <v>650.64</v>
      </c>
      <c r="H1673" s="194">
        <f t="shared" si="224"/>
        <v>1170.5113738766436</v>
      </c>
      <c r="I1673" s="104">
        <f t="shared" si="225"/>
        <v>69.261028040038084</v>
      </c>
      <c r="J1673" s="96">
        <v>27</v>
      </c>
      <c r="K1673" s="98">
        <f t="shared" si="229"/>
        <v>4729.8238039185853</v>
      </c>
      <c r="L1673" s="213">
        <f t="shared" si="226"/>
        <v>9.5547000000000004</v>
      </c>
      <c r="M1673" s="214">
        <f t="shared" si="227"/>
        <v>3.3119999999999998</v>
      </c>
    </row>
    <row r="1674" spans="1:13" ht="15" customHeight="1" x14ac:dyDescent="0.2">
      <c r="A1674" s="192">
        <f t="shared" si="228"/>
        <v>1657</v>
      </c>
      <c r="B1674" s="225">
        <f t="shared" si="230"/>
        <v>173.35307702816721</v>
      </c>
      <c r="C1674" s="193">
        <v>500</v>
      </c>
      <c r="D1674" s="212">
        <v>40620</v>
      </c>
      <c r="E1674" s="104">
        <v>27110</v>
      </c>
      <c r="F1674" s="96">
        <f t="shared" si="222"/>
        <v>2811.8335616321278</v>
      </c>
      <c r="G1674" s="104">
        <f t="shared" si="223"/>
        <v>650.64</v>
      </c>
      <c r="H1674" s="194">
        <f t="shared" si="224"/>
        <v>1170.316063831659</v>
      </c>
      <c r="I1674" s="104">
        <f t="shared" si="225"/>
        <v>69.249471232642563</v>
      </c>
      <c r="J1674" s="96">
        <v>27</v>
      </c>
      <c r="K1674" s="98">
        <f t="shared" si="229"/>
        <v>4729.0390966964296</v>
      </c>
      <c r="L1674" s="213">
        <f t="shared" si="226"/>
        <v>9.5585000000000004</v>
      </c>
      <c r="M1674" s="214">
        <f t="shared" si="227"/>
        <v>3.3140000000000001</v>
      </c>
    </row>
    <row r="1675" spans="1:13" ht="15" customHeight="1" x14ac:dyDescent="0.2">
      <c r="A1675" s="192">
        <f t="shared" si="228"/>
        <v>1658</v>
      </c>
      <c r="B1675" s="225">
        <f t="shared" si="230"/>
        <v>173.3886728060192</v>
      </c>
      <c r="C1675" s="193">
        <v>500</v>
      </c>
      <c r="D1675" s="212">
        <v>40620</v>
      </c>
      <c r="E1675" s="104">
        <v>27110</v>
      </c>
      <c r="F1675" s="96">
        <f t="shared" si="222"/>
        <v>2811.2563070675888</v>
      </c>
      <c r="G1675" s="104">
        <f t="shared" si="223"/>
        <v>650.64</v>
      </c>
      <c r="H1675" s="194">
        <f t="shared" si="224"/>
        <v>1170.1209517888449</v>
      </c>
      <c r="I1675" s="104">
        <f t="shared" si="225"/>
        <v>69.237926141351778</v>
      </c>
      <c r="J1675" s="96">
        <v>27</v>
      </c>
      <c r="K1675" s="98">
        <f t="shared" si="229"/>
        <v>4728.2551849977854</v>
      </c>
      <c r="L1675" s="213">
        <f t="shared" si="226"/>
        <v>9.5623000000000005</v>
      </c>
      <c r="M1675" s="214">
        <f t="shared" si="227"/>
        <v>3.3159999999999998</v>
      </c>
    </row>
    <row r="1676" spans="1:13" ht="15" customHeight="1" x14ac:dyDescent="0.2">
      <c r="A1676" s="192">
        <f t="shared" si="228"/>
        <v>1659</v>
      </c>
      <c r="B1676" s="225">
        <f t="shared" si="230"/>
        <v>173.42424712123619</v>
      </c>
      <c r="C1676" s="193">
        <v>500</v>
      </c>
      <c r="D1676" s="212">
        <v>40620</v>
      </c>
      <c r="E1676" s="104">
        <v>27110</v>
      </c>
      <c r="F1676" s="96">
        <f t="shared" si="222"/>
        <v>2810.6796373130219</v>
      </c>
      <c r="G1676" s="104">
        <f t="shared" si="223"/>
        <v>650.64</v>
      </c>
      <c r="H1676" s="194">
        <f t="shared" si="224"/>
        <v>1169.9260374118012</v>
      </c>
      <c r="I1676" s="104">
        <f t="shared" si="225"/>
        <v>69.22639274626043</v>
      </c>
      <c r="J1676" s="96">
        <v>27</v>
      </c>
      <c r="K1676" s="98">
        <f t="shared" si="229"/>
        <v>4727.4720674710834</v>
      </c>
      <c r="L1676" s="213">
        <f t="shared" si="226"/>
        <v>9.5661000000000005</v>
      </c>
      <c r="M1676" s="214">
        <f t="shared" si="227"/>
        <v>3.3180000000000001</v>
      </c>
    </row>
    <row r="1677" spans="1:13" ht="15" customHeight="1" x14ac:dyDescent="0.2">
      <c r="A1677" s="195">
        <f t="shared" si="228"/>
        <v>1660</v>
      </c>
      <c r="B1677" s="225">
        <f t="shared" si="230"/>
        <v>173.45979999968472</v>
      </c>
      <c r="C1677" s="193">
        <v>500</v>
      </c>
      <c r="D1677" s="212">
        <v>40620</v>
      </c>
      <c r="E1677" s="104">
        <v>27110</v>
      </c>
      <c r="F1677" s="96">
        <f t="shared" si="222"/>
        <v>2810.1035513755119</v>
      </c>
      <c r="G1677" s="104">
        <f t="shared" si="223"/>
        <v>650.64</v>
      </c>
      <c r="H1677" s="194">
        <f t="shared" si="224"/>
        <v>1169.7313203649228</v>
      </c>
      <c r="I1677" s="104">
        <f t="shared" si="225"/>
        <v>69.214871027510242</v>
      </c>
      <c r="J1677" s="96">
        <v>27</v>
      </c>
      <c r="K1677" s="98">
        <f t="shared" si="229"/>
        <v>4726.6897427679451</v>
      </c>
      <c r="L1677" s="213">
        <f t="shared" si="226"/>
        <v>9.5699000000000005</v>
      </c>
      <c r="M1677" s="214">
        <f t="shared" si="227"/>
        <v>3.32</v>
      </c>
    </row>
    <row r="1678" spans="1:13" ht="15" customHeight="1" x14ac:dyDescent="0.2">
      <c r="A1678" s="192">
        <f t="shared" si="228"/>
        <v>1661</v>
      </c>
      <c r="B1678" s="225">
        <f t="shared" si="230"/>
        <v>173.49533146718443</v>
      </c>
      <c r="C1678" s="193">
        <v>500</v>
      </c>
      <c r="D1678" s="212">
        <v>40620</v>
      </c>
      <c r="E1678" s="104">
        <v>27110</v>
      </c>
      <c r="F1678" s="96">
        <f t="shared" si="222"/>
        <v>2809.528048264493</v>
      </c>
      <c r="G1678" s="104">
        <f t="shared" si="223"/>
        <v>650.64</v>
      </c>
      <c r="H1678" s="194">
        <f t="shared" si="224"/>
        <v>1169.5368003133985</v>
      </c>
      <c r="I1678" s="104">
        <f t="shared" si="225"/>
        <v>69.20336096528986</v>
      </c>
      <c r="J1678" s="96">
        <v>27</v>
      </c>
      <c r="K1678" s="98">
        <f t="shared" si="229"/>
        <v>4725.9082095431813</v>
      </c>
      <c r="L1678" s="213">
        <f t="shared" si="226"/>
        <v>9.5737000000000005</v>
      </c>
      <c r="M1678" s="214">
        <f t="shared" si="227"/>
        <v>3.3220000000000001</v>
      </c>
    </row>
    <row r="1679" spans="1:13" ht="15" customHeight="1" x14ac:dyDescent="0.2">
      <c r="A1679" s="192">
        <f t="shared" si="228"/>
        <v>1662</v>
      </c>
      <c r="B1679" s="225">
        <f t="shared" si="230"/>
        <v>173.53084154950824</v>
      </c>
      <c r="C1679" s="193">
        <v>500</v>
      </c>
      <c r="D1679" s="212">
        <v>40620</v>
      </c>
      <c r="E1679" s="104">
        <v>27110</v>
      </c>
      <c r="F1679" s="96">
        <f t="shared" si="222"/>
        <v>2808.9531269917443</v>
      </c>
      <c r="G1679" s="104">
        <f t="shared" si="223"/>
        <v>650.64</v>
      </c>
      <c r="H1679" s="194">
        <f t="shared" si="224"/>
        <v>1169.3424769232095</v>
      </c>
      <c r="I1679" s="104">
        <f t="shared" si="225"/>
        <v>69.191862539834887</v>
      </c>
      <c r="J1679" s="96">
        <v>27</v>
      </c>
      <c r="K1679" s="98">
        <f t="shared" si="229"/>
        <v>4725.1274664547882</v>
      </c>
      <c r="L1679" s="213">
        <f t="shared" si="226"/>
        <v>9.5775000000000006</v>
      </c>
      <c r="M1679" s="214">
        <f t="shared" si="227"/>
        <v>3.3239999999999998</v>
      </c>
    </row>
    <row r="1680" spans="1:13" ht="15" customHeight="1" x14ac:dyDescent="0.2">
      <c r="A1680" s="192">
        <f t="shared" si="228"/>
        <v>1663</v>
      </c>
      <c r="B1680" s="225">
        <f t="shared" si="230"/>
        <v>173.56633027238274</v>
      </c>
      <c r="C1680" s="193">
        <v>500</v>
      </c>
      <c r="D1680" s="212">
        <v>40620</v>
      </c>
      <c r="E1680" s="104">
        <v>27110</v>
      </c>
      <c r="F1680" s="96">
        <f t="shared" si="222"/>
        <v>2808.3787865713707</v>
      </c>
      <c r="G1680" s="104">
        <f t="shared" si="223"/>
        <v>650.64</v>
      </c>
      <c r="H1680" s="194">
        <f t="shared" si="224"/>
        <v>1169.1483498611231</v>
      </c>
      <c r="I1680" s="104">
        <f t="shared" si="225"/>
        <v>69.180375731427418</v>
      </c>
      <c r="J1680" s="96">
        <v>27</v>
      </c>
      <c r="K1680" s="98">
        <f t="shared" si="229"/>
        <v>4724.3475121639212</v>
      </c>
      <c r="L1680" s="213">
        <f t="shared" si="226"/>
        <v>9.5814000000000004</v>
      </c>
      <c r="M1680" s="214">
        <f t="shared" si="227"/>
        <v>3.3260000000000001</v>
      </c>
    </row>
    <row r="1681" spans="1:13" ht="15" customHeight="1" x14ac:dyDescent="0.2">
      <c r="A1681" s="192">
        <f t="shared" si="228"/>
        <v>1664</v>
      </c>
      <c r="B1681" s="225">
        <f t="shared" si="230"/>
        <v>173.60179766148809</v>
      </c>
      <c r="C1681" s="193">
        <v>500</v>
      </c>
      <c r="D1681" s="212">
        <v>40620</v>
      </c>
      <c r="E1681" s="104">
        <v>27110</v>
      </c>
      <c r="F1681" s="96">
        <f t="shared" si="222"/>
        <v>2807.8050260198079</v>
      </c>
      <c r="G1681" s="104">
        <f t="shared" si="223"/>
        <v>650.64</v>
      </c>
      <c r="H1681" s="194">
        <f t="shared" si="224"/>
        <v>1168.9544187946949</v>
      </c>
      <c r="I1681" s="104">
        <f t="shared" si="225"/>
        <v>69.16890052039615</v>
      </c>
      <c r="J1681" s="96">
        <v>27</v>
      </c>
      <c r="K1681" s="98">
        <f t="shared" si="229"/>
        <v>4723.5683453348984</v>
      </c>
      <c r="L1681" s="213">
        <f t="shared" si="226"/>
        <v>9.5852000000000004</v>
      </c>
      <c r="M1681" s="214">
        <f t="shared" si="227"/>
        <v>3.3279999999999998</v>
      </c>
    </row>
    <row r="1682" spans="1:13" ht="15" customHeight="1" x14ac:dyDescent="0.2">
      <c r="A1682" s="192">
        <f t="shared" si="228"/>
        <v>1665</v>
      </c>
      <c r="B1682" s="225">
        <f t="shared" si="230"/>
        <v>173.63724374245811</v>
      </c>
      <c r="C1682" s="193">
        <v>500</v>
      </c>
      <c r="D1682" s="212">
        <v>40620</v>
      </c>
      <c r="E1682" s="104">
        <v>27110</v>
      </c>
      <c r="F1682" s="96">
        <f t="shared" si="222"/>
        <v>2807.2318443558097</v>
      </c>
      <c r="G1682" s="104">
        <f t="shared" si="223"/>
        <v>650.64</v>
      </c>
      <c r="H1682" s="194">
        <f t="shared" si="224"/>
        <v>1168.7606833922634</v>
      </c>
      <c r="I1682" s="104">
        <f t="shared" si="225"/>
        <v>69.157436887116191</v>
      </c>
      <c r="J1682" s="96">
        <v>27</v>
      </c>
      <c r="K1682" s="98">
        <f t="shared" si="229"/>
        <v>4722.7899646351889</v>
      </c>
      <c r="L1682" s="213">
        <f t="shared" si="226"/>
        <v>9.5890000000000004</v>
      </c>
      <c r="M1682" s="214">
        <f t="shared" si="227"/>
        <v>3.33</v>
      </c>
    </row>
    <row r="1683" spans="1:13" ht="15" customHeight="1" x14ac:dyDescent="0.2">
      <c r="A1683" s="192">
        <f t="shared" si="228"/>
        <v>1666</v>
      </c>
      <c r="B1683" s="225">
        <f t="shared" si="230"/>
        <v>173.67266854088047</v>
      </c>
      <c r="C1683" s="193">
        <v>500</v>
      </c>
      <c r="D1683" s="212">
        <v>40620</v>
      </c>
      <c r="E1683" s="104">
        <v>27110</v>
      </c>
      <c r="F1683" s="96">
        <f t="shared" ref="F1683:F1746" si="231">12*(1/B1683*D1683)</f>
        <v>2806.6592406004429</v>
      </c>
      <c r="G1683" s="104">
        <f t="shared" ref="G1683:G1746" si="232">12*(1/C1683*E1683)</f>
        <v>650.64</v>
      </c>
      <c r="H1683" s="194">
        <f t="shared" ref="H1683:H1746" si="233">SUM(F1683:G1683)*33.8%</f>
        <v>1168.5671433229495</v>
      </c>
      <c r="I1683" s="104">
        <f t="shared" ref="I1683:I1746" si="234">SUM(F1683:G1683)*2%</f>
        <v>69.145984812008862</v>
      </c>
      <c r="J1683" s="96">
        <v>27</v>
      </c>
      <c r="K1683" s="98">
        <f t="shared" si="229"/>
        <v>4722.0123687354007</v>
      </c>
      <c r="L1683" s="213">
        <f t="shared" ref="L1683:L1746" si="235">ROUND(A1683/B1683,4)</f>
        <v>9.5928000000000004</v>
      </c>
      <c r="M1683" s="214">
        <f t="shared" ref="M1683:M1746" si="236">ROUND(A1683/C1683,4)</f>
        <v>3.3319999999999999</v>
      </c>
    </row>
    <row r="1684" spans="1:13" ht="15" customHeight="1" x14ac:dyDescent="0.2">
      <c r="A1684" s="192">
        <f t="shared" si="228"/>
        <v>1667</v>
      </c>
      <c r="B1684" s="225">
        <f t="shared" si="230"/>
        <v>173.70807208229684</v>
      </c>
      <c r="C1684" s="193">
        <v>500</v>
      </c>
      <c r="D1684" s="212">
        <v>40620</v>
      </c>
      <c r="E1684" s="104">
        <v>27110</v>
      </c>
      <c r="F1684" s="96">
        <f t="shared" si="231"/>
        <v>2806.0872137770771</v>
      </c>
      <c r="G1684" s="104">
        <f t="shared" si="232"/>
        <v>650.64</v>
      </c>
      <c r="H1684" s="194">
        <f t="shared" si="233"/>
        <v>1168.373798256652</v>
      </c>
      <c r="I1684" s="104">
        <f t="shared" si="234"/>
        <v>69.134544275541543</v>
      </c>
      <c r="J1684" s="96">
        <v>27</v>
      </c>
      <c r="K1684" s="98">
        <f t="shared" si="229"/>
        <v>4721.2355563092706</v>
      </c>
      <c r="L1684" s="213">
        <f t="shared" si="235"/>
        <v>9.5966000000000005</v>
      </c>
      <c r="M1684" s="214">
        <f t="shared" si="236"/>
        <v>3.3340000000000001</v>
      </c>
    </row>
    <row r="1685" spans="1:13" ht="15" customHeight="1" x14ac:dyDescent="0.2">
      <c r="A1685" s="192">
        <f t="shared" si="228"/>
        <v>1668</v>
      </c>
      <c r="B1685" s="225">
        <f t="shared" si="230"/>
        <v>173.74345439220286</v>
      </c>
      <c r="C1685" s="193">
        <v>500</v>
      </c>
      <c r="D1685" s="212">
        <v>40620</v>
      </c>
      <c r="E1685" s="104">
        <v>27110</v>
      </c>
      <c r="F1685" s="96">
        <f t="shared" si="231"/>
        <v>2805.5157629113824</v>
      </c>
      <c r="G1685" s="104">
        <f t="shared" si="232"/>
        <v>650.64</v>
      </c>
      <c r="H1685" s="194">
        <f t="shared" si="233"/>
        <v>1168.1806478640472</v>
      </c>
      <c r="I1685" s="104">
        <f t="shared" si="234"/>
        <v>69.123115258227642</v>
      </c>
      <c r="J1685" s="96">
        <v>27</v>
      </c>
      <c r="K1685" s="98">
        <f t="shared" si="229"/>
        <v>4720.4595260336573</v>
      </c>
      <c r="L1685" s="213">
        <f t="shared" si="235"/>
        <v>9.6004000000000005</v>
      </c>
      <c r="M1685" s="214">
        <f t="shared" si="236"/>
        <v>3.3359999999999999</v>
      </c>
    </row>
    <row r="1686" spans="1:13" ht="15" customHeight="1" x14ac:dyDescent="0.2">
      <c r="A1686" s="192">
        <f t="shared" si="228"/>
        <v>1669</v>
      </c>
      <c r="B1686" s="225">
        <f t="shared" si="230"/>
        <v>173.77881549604825</v>
      </c>
      <c r="C1686" s="193">
        <v>500</v>
      </c>
      <c r="D1686" s="212">
        <v>40620</v>
      </c>
      <c r="E1686" s="104">
        <v>27110</v>
      </c>
      <c r="F1686" s="96">
        <f t="shared" si="231"/>
        <v>2804.9448870313217</v>
      </c>
      <c r="G1686" s="104">
        <f t="shared" si="232"/>
        <v>650.64</v>
      </c>
      <c r="H1686" s="194">
        <f t="shared" si="233"/>
        <v>1167.9876918165867</v>
      </c>
      <c r="I1686" s="104">
        <f t="shared" si="234"/>
        <v>69.11169774062644</v>
      </c>
      <c r="J1686" s="96">
        <v>27</v>
      </c>
      <c r="K1686" s="98">
        <f t="shared" si="229"/>
        <v>4719.6842765885349</v>
      </c>
      <c r="L1686" s="213">
        <f t="shared" si="235"/>
        <v>9.6042000000000005</v>
      </c>
      <c r="M1686" s="214">
        <f t="shared" si="236"/>
        <v>3.3380000000000001</v>
      </c>
    </row>
    <row r="1687" spans="1:13" ht="15" customHeight="1" x14ac:dyDescent="0.2">
      <c r="A1687" s="195">
        <f t="shared" ref="A1687:A1750" si="237">1+A1686</f>
        <v>1670</v>
      </c>
      <c r="B1687" s="225">
        <f t="shared" si="230"/>
        <v>173.81415541923724</v>
      </c>
      <c r="C1687" s="193">
        <v>500</v>
      </c>
      <c r="D1687" s="212">
        <v>40620</v>
      </c>
      <c r="E1687" s="104">
        <v>27110</v>
      </c>
      <c r="F1687" s="96">
        <f t="shared" si="231"/>
        <v>2804.3745851671392</v>
      </c>
      <c r="G1687" s="104">
        <f t="shared" si="232"/>
        <v>650.64</v>
      </c>
      <c r="H1687" s="194">
        <f t="shared" si="233"/>
        <v>1167.794929786493</v>
      </c>
      <c r="I1687" s="104">
        <f t="shared" si="234"/>
        <v>69.100291703342791</v>
      </c>
      <c r="J1687" s="96">
        <v>27</v>
      </c>
      <c r="K1687" s="98">
        <f t="shared" si="229"/>
        <v>4718.909806656975</v>
      </c>
      <c r="L1687" s="213">
        <f t="shared" si="235"/>
        <v>9.6080000000000005</v>
      </c>
      <c r="M1687" s="214">
        <f t="shared" si="236"/>
        <v>3.34</v>
      </c>
    </row>
    <row r="1688" spans="1:13" ht="15" customHeight="1" x14ac:dyDescent="0.2">
      <c r="A1688" s="192">
        <f t="shared" si="237"/>
        <v>1671</v>
      </c>
      <c r="B1688" s="225">
        <f t="shared" si="230"/>
        <v>173.84947418712818</v>
      </c>
      <c r="C1688" s="193">
        <v>500</v>
      </c>
      <c r="D1688" s="212">
        <v>40620</v>
      </c>
      <c r="E1688" s="104">
        <v>27110</v>
      </c>
      <c r="F1688" s="96">
        <f t="shared" si="231"/>
        <v>2803.804856351358</v>
      </c>
      <c r="G1688" s="104">
        <f t="shared" si="232"/>
        <v>650.64</v>
      </c>
      <c r="H1688" s="194">
        <f t="shared" si="233"/>
        <v>1167.6023614467588</v>
      </c>
      <c r="I1688" s="104">
        <f t="shared" si="234"/>
        <v>69.088897127027153</v>
      </c>
      <c r="J1688" s="96">
        <v>27</v>
      </c>
      <c r="K1688" s="98">
        <f t="shared" si="229"/>
        <v>4718.1361149251434</v>
      </c>
      <c r="L1688" s="213">
        <f t="shared" si="235"/>
        <v>9.6118000000000006</v>
      </c>
      <c r="M1688" s="214">
        <f t="shared" si="236"/>
        <v>3.3420000000000001</v>
      </c>
    </row>
    <row r="1689" spans="1:13" ht="15" customHeight="1" x14ac:dyDescent="0.2">
      <c r="A1689" s="192">
        <f t="shared" si="237"/>
        <v>1672</v>
      </c>
      <c r="B1689" s="225">
        <f t="shared" si="230"/>
        <v>173.88477182503419</v>
      </c>
      <c r="C1689" s="193">
        <v>500</v>
      </c>
      <c r="D1689" s="212">
        <v>40620</v>
      </c>
      <c r="E1689" s="104">
        <v>27110</v>
      </c>
      <c r="F1689" s="96">
        <f t="shared" si="231"/>
        <v>2803.23569961877</v>
      </c>
      <c r="G1689" s="104">
        <f t="shared" si="232"/>
        <v>650.64</v>
      </c>
      <c r="H1689" s="194">
        <f t="shared" si="233"/>
        <v>1167.4099864711441</v>
      </c>
      <c r="I1689" s="104">
        <f t="shared" si="234"/>
        <v>69.077513992375401</v>
      </c>
      <c r="J1689" s="96">
        <v>27</v>
      </c>
      <c r="K1689" s="98">
        <f t="shared" si="229"/>
        <v>4717.363200082289</v>
      </c>
      <c r="L1689" s="213">
        <f t="shared" si="235"/>
        <v>9.6156000000000006</v>
      </c>
      <c r="M1689" s="214">
        <f t="shared" si="236"/>
        <v>3.3439999999999999</v>
      </c>
    </row>
    <row r="1690" spans="1:13" ht="15" customHeight="1" x14ac:dyDescent="0.2">
      <c r="A1690" s="192">
        <f t="shared" si="237"/>
        <v>1673</v>
      </c>
      <c r="B1690" s="225">
        <f t="shared" si="230"/>
        <v>173.92004835822257</v>
      </c>
      <c r="C1690" s="193">
        <v>500</v>
      </c>
      <c r="D1690" s="212">
        <v>40620</v>
      </c>
      <c r="E1690" s="104">
        <v>27110</v>
      </c>
      <c r="F1690" s="96">
        <f t="shared" si="231"/>
        <v>2802.6671140064391</v>
      </c>
      <c r="G1690" s="104">
        <f t="shared" si="232"/>
        <v>650.64</v>
      </c>
      <c r="H1690" s="194">
        <f t="shared" si="233"/>
        <v>1167.2178045341761</v>
      </c>
      <c r="I1690" s="104">
        <f t="shared" si="234"/>
        <v>69.066142280128787</v>
      </c>
      <c r="J1690" s="96">
        <v>27</v>
      </c>
      <c r="K1690" s="98">
        <f t="shared" si="229"/>
        <v>4716.5910608207441</v>
      </c>
      <c r="L1690" s="213">
        <f t="shared" si="235"/>
        <v>9.6194000000000006</v>
      </c>
      <c r="M1690" s="214">
        <f t="shared" si="236"/>
        <v>3.3460000000000001</v>
      </c>
    </row>
    <row r="1691" spans="1:13" ht="15" customHeight="1" x14ac:dyDescent="0.2">
      <c r="A1691" s="192">
        <f t="shared" si="237"/>
        <v>1674</v>
      </c>
      <c r="B1691" s="225">
        <f t="shared" si="230"/>
        <v>173.95530381191583</v>
      </c>
      <c r="C1691" s="193">
        <v>500</v>
      </c>
      <c r="D1691" s="212">
        <v>40620</v>
      </c>
      <c r="E1691" s="104">
        <v>27110</v>
      </c>
      <c r="F1691" s="96">
        <f t="shared" si="231"/>
        <v>2802.099098553675</v>
      </c>
      <c r="G1691" s="104">
        <f t="shared" si="232"/>
        <v>650.64</v>
      </c>
      <c r="H1691" s="194">
        <f t="shared" si="233"/>
        <v>1167.025815311142</v>
      </c>
      <c r="I1691" s="104">
        <f t="shared" si="234"/>
        <v>69.054781971073496</v>
      </c>
      <c r="J1691" s="96">
        <v>27</v>
      </c>
      <c r="K1691" s="98">
        <f t="shared" si="229"/>
        <v>4715.8196958358903</v>
      </c>
      <c r="L1691" s="213">
        <f t="shared" si="235"/>
        <v>9.6232000000000006</v>
      </c>
      <c r="M1691" s="214">
        <f t="shared" si="236"/>
        <v>3.3479999999999999</v>
      </c>
    </row>
    <row r="1692" spans="1:13" ht="15" customHeight="1" x14ac:dyDescent="0.2">
      <c r="A1692" s="192">
        <f t="shared" si="237"/>
        <v>1675</v>
      </c>
      <c r="B1692" s="225">
        <f t="shared" si="230"/>
        <v>173.99053821129081</v>
      </c>
      <c r="C1692" s="193">
        <v>500</v>
      </c>
      <c r="D1692" s="212">
        <v>40620</v>
      </c>
      <c r="E1692" s="104">
        <v>27110</v>
      </c>
      <c r="F1692" s="96">
        <f t="shared" si="231"/>
        <v>2801.5316523020474</v>
      </c>
      <c r="G1692" s="104">
        <f t="shared" si="232"/>
        <v>650.64</v>
      </c>
      <c r="H1692" s="194">
        <f t="shared" si="233"/>
        <v>1166.8340184780918</v>
      </c>
      <c r="I1692" s="104">
        <f t="shared" si="234"/>
        <v>69.043433046040946</v>
      </c>
      <c r="J1692" s="96">
        <v>27</v>
      </c>
      <c r="K1692" s="98">
        <f t="shared" si="229"/>
        <v>4715.0491038261807</v>
      </c>
      <c r="L1692" s="213">
        <f t="shared" si="235"/>
        <v>9.6270000000000007</v>
      </c>
      <c r="M1692" s="214">
        <f t="shared" si="236"/>
        <v>3.35</v>
      </c>
    </row>
    <row r="1693" spans="1:13" ht="15" customHeight="1" x14ac:dyDescent="0.2">
      <c r="A1693" s="192">
        <f t="shared" si="237"/>
        <v>1676</v>
      </c>
      <c r="B1693" s="225">
        <f t="shared" si="230"/>
        <v>174.02575158147965</v>
      </c>
      <c r="C1693" s="193">
        <v>500</v>
      </c>
      <c r="D1693" s="212">
        <v>40620</v>
      </c>
      <c r="E1693" s="104">
        <v>27110</v>
      </c>
      <c r="F1693" s="96">
        <f t="shared" si="231"/>
        <v>2800.9647742953625</v>
      </c>
      <c r="G1693" s="104">
        <f t="shared" si="232"/>
        <v>650.64</v>
      </c>
      <c r="H1693" s="194">
        <f t="shared" si="233"/>
        <v>1166.6424137118324</v>
      </c>
      <c r="I1693" s="104">
        <f t="shared" si="234"/>
        <v>69.032095485907249</v>
      </c>
      <c r="J1693" s="96">
        <v>27</v>
      </c>
      <c r="K1693" s="98">
        <f t="shared" si="229"/>
        <v>4714.2792834931024</v>
      </c>
      <c r="L1693" s="213">
        <f t="shared" si="235"/>
        <v>9.6308000000000007</v>
      </c>
      <c r="M1693" s="214">
        <f t="shared" si="236"/>
        <v>3.3519999999999999</v>
      </c>
    </row>
    <row r="1694" spans="1:13" ht="15" customHeight="1" x14ac:dyDescent="0.2">
      <c r="A1694" s="192">
        <f t="shared" si="237"/>
        <v>1677</v>
      </c>
      <c r="B1694" s="225">
        <f t="shared" si="230"/>
        <v>174.06094394756934</v>
      </c>
      <c r="C1694" s="193">
        <v>500</v>
      </c>
      <c r="D1694" s="212">
        <v>40620</v>
      </c>
      <c r="E1694" s="104">
        <v>27110</v>
      </c>
      <c r="F1694" s="96">
        <f t="shared" si="231"/>
        <v>2800.3984635796687</v>
      </c>
      <c r="G1694" s="104">
        <f t="shared" si="232"/>
        <v>650.64</v>
      </c>
      <c r="H1694" s="194">
        <f t="shared" si="233"/>
        <v>1166.4510006899279</v>
      </c>
      <c r="I1694" s="104">
        <f t="shared" si="234"/>
        <v>69.02076927159338</v>
      </c>
      <c r="J1694" s="96">
        <v>27</v>
      </c>
      <c r="K1694" s="98">
        <f t="shared" si="229"/>
        <v>4713.5102335411893</v>
      </c>
      <c r="L1694" s="213">
        <f t="shared" si="235"/>
        <v>9.6346000000000007</v>
      </c>
      <c r="M1694" s="214">
        <f t="shared" si="236"/>
        <v>3.3540000000000001</v>
      </c>
    </row>
    <row r="1695" spans="1:13" ht="15" customHeight="1" x14ac:dyDescent="0.2">
      <c r="A1695" s="192">
        <f t="shared" si="237"/>
        <v>1678</v>
      </c>
      <c r="B1695" s="225">
        <f t="shared" si="230"/>
        <v>174.0961153346019</v>
      </c>
      <c r="C1695" s="193">
        <v>500</v>
      </c>
      <c r="D1695" s="212">
        <v>40620</v>
      </c>
      <c r="E1695" s="104">
        <v>27110</v>
      </c>
      <c r="F1695" s="96">
        <f t="shared" si="231"/>
        <v>2799.8327192032439</v>
      </c>
      <c r="G1695" s="104">
        <f t="shared" si="232"/>
        <v>650.64</v>
      </c>
      <c r="H1695" s="194">
        <f t="shared" si="233"/>
        <v>1166.2597790906964</v>
      </c>
      <c r="I1695" s="104">
        <f t="shared" si="234"/>
        <v>69.009454384064881</v>
      </c>
      <c r="J1695" s="96">
        <v>27</v>
      </c>
      <c r="K1695" s="98">
        <f t="shared" si="229"/>
        <v>4712.741952678005</v>
      </c>
      <c r="L1695" s="213">
        <f t="shared" si="235"/>
        <v>9.6384000000000007</v>
      </c>
      <c r="M1695" s="214">
        <f t="shared" si="236"/>
        <v>3.3559999999999999</v>
      </c>
    </row>
    <row r="1696" spans="1:13" ht="15" customHeight="1" x14ac:dyDescent="0.2">
      <c r="A1696" s="192">
        <f t="shared" si="237"/>
        <v>1679</v>
      </c>
      <c r="B1696" s="225">
        <f t="shared" si="230"/>
        <v>174.13126576757492</v>
      </c>
      <c r="C1696" s="193">
        <v>500</v>
      </c>
      <c r="D1696" s="212">
        <v>40620</v>
      </c>
      <c r="E1696" s="104">
        <v>27110</v>
      </c>
      <c r="F1696" s="96">
        <f t="shared" si="231"/>
        <v>2799.2675402165855</v>
      </c>
      <c r="G1696" s="104">
        <f t="shared" si="232"/>
        <v>650.64</v>
      </c>
      <c r="H1696" s="194">
        <f t="shared" si="233"/>
        <v>1166.0687485932058</v>
      </c>
      <c r="I1696" s="104">
        <f t="shared" si="234"/>
        <v>68.998150804331715</v>
      </c>
      <c r="J1696" s="96">
        <v>27</v>
      </c>
      <c r="K1696" s="98">
        <f t="shared" si="229"/>
        <v>4711.9744396141232</v>
      </c>
      <c r="L1696" s="213">
        <f t="shared" si="235"/>
        <v>9.6422000000000008</v>
      </c>
      <c r="M1696" s="214">
        <f t="shared" si="236"/>
        <v>3.3580000000000001</v>
      </c>
    </row>
    <row r="1697" spans="1:13" ht="15" customHeight="1" x14ac:dyDescent="0.2">
      <c r="A1697" s="195">
        <f t="shared" si="237"/>
        <v>1680</v>
      </c>
      <c r="B1697" s="225">
        <f t="shared" si="230"/>
        <v>174.16639527144099</v>
      </c>
      <c r="C1697" s="193">
        <v>500</v>
      </c>
      <c r="D1697" s="212">
        <v>40620</v>
      </c>
      <c r="E1697" s="104">
        <v>27110</v>
      </c>
      <c r="F1697" s="96">
        <f t="shared" si="231"/>
        <v>2798.702925672414</v>
      </c>
      <c r="G1697" s="104">
        <f t="shared" si="232"/>
        <v>650.64</v>
      </c>
      <c r="H1697" s="194">
        <f t="shared" si="233"/>
        <v>1165.8779088772758</v>
      </c>
      <c r="I1697" s="104">
        <f t="shared" si="234"/>
        <v>68.986858513448283</v>
      </c>
      <c r="J1697" s="96">
        <v>27</v>
      </c>
      <c r="K1697" s="98">
        <f t="shared" si="229"/>
        <v>4711.2076930631374</v>
      </c>
      <c r="L1697" s="213">
        <f t="shared" si="235"/>
        <v>9.6458999999999993</v>
      </c>
      <c r="M1697" s="214">
        <f t="shared" si="236"/>
        <v>3.36</v>
      </c>
    </row>
    <row r="1698" spans="1:13" ht="15" customHeight="1" x14ac:dyDescent="0.2">
      <c r="A1698" s="192">
        <f t="shared" si="237"/>
        <v>1681</v>
      </c>
      <c r="B1698" s="225">
        <f t="shared" si="230"/>
        <v>174.20150387110834</v>
      </c>
      <c r="C1698" s="193">
        <v>500</v>
      </c>
      <c r="D1698" s="212">
        <v>40620</v>
      </c>
      <c r="E1698" s="104">
        <v>27110</v>
      </c>
      <c r="F1698" s="96">
        <f t="shared" si="231"/>
        <v>2798.1388746256562</v>
      </c>
      <c r="G1698" s="104">
        <f t="shared" si="232"/>
        <v>650.64</v>
      </c>
      <c r="H1698" s="194">
        <f t="shared" si="233"/>
        <v>1165.6872596234716</v>
      </c>
      <c r="I1698" s="104">
        <f t="shared" si="234"/>
        <v>68.975577492513125</v>
      </c>
      <c r="J1698" s="96">
        <v>27</v>
      </c>
      <c r="K1698" s="98">
        <f t="shared" si="229"/>
        <v>4710.4417117416406</v>
      </c>
      <c r="L1698" s="213">
        <f t="shared" si="235"/>
        <v>9.6496999999999993</v>
      </c>
      <c r="M1698" s="214">
        <f t="shared" si="236"/>
        <v>3.3620000000000001</v>
      </c>
    </row>
    <row r="1699" spans="1:13" ht="15" customHeight="1" x14ac:dyDescent="0.2">
      <c r="A1699" s="192">
        <f t="shared" si="237"/>
        <v>1682</v>
      </c>
      <c r="B1699" s="225">
        <f t="shared" si="230"/>
        <v>174.23659159144074</v>
      </c>
      <c r="C1699" s="193">
        <v>500</v>
      </c>
      <c r="D1699" s="212">
        <v>40620</v>
      </c>
      <c r="E1699" s="104">
        <v>27110</v>
      </c>
      <c r="F1699" s="96">
        <f t="shared" si="231"/>
        <v>2797.5753861334442</v>
      </c>
      <c r="G1699" s="104">
        <f t="shared" si="232"/>
        <v>650.64</v>
      </c>
      <c r="H1699" s="194">
        <f t="shared" si="233"/>
        <v>1165.4968005131041</v>
      </c>
      <c r="I1699" s="104">
        <f t="shared" si="234"/>
        <v>68.964307722668877</v>
      </c>
      <c r="J1699" s="96">
        <v>27</v>
      </c>
      <c r="K1699" s="98">
        <f t="shared" si="229"/>
        <v>4709.6764943692169</v>
      </c>
      <c r="L1699" s="213">
        <f t="shared" si="235"/>
        <v>9.6534999999999993</v>
      </c>
      <c r="M1699" s="214">
        <f t="shared" si="236"/>
        <v>3.3639999999999999</v>
      </c>
    </row>
    <row r="1700" spans="1:13" ht="15" customHeight="1" x14ac:dyDescent="0.2">
      <c r="A1700" s="192">
        <f t="shared" si="237"/>
        <v>1683</v>
      </c>
      <c r="B1700" s="225">
        <f t="shared" si="230"/>
        <v>174.27165845725756</v>
      </c>
      <c r="C1700" s="193">
        <v>500</v>
      </c>
      <c r="D1700" s="212">
        <v>40620</v>
      </c>
      <c r="E1700" s="104">
        <v>27110</v>
      </c>
      <c r="F1700" s="96">
        <f t="shared" si="231"/>
        <v>2797.0124592551069</v>
      </c>
      <c r="G1700" s="104">
        <f t="shared" si="232"/>
        <v>650.64</v>
      </c>
      <c r="H1700" s="194">
        <f t="shared" si="233"/>
        <v>1165.306531228226</v>
      </c>
      <c r="I1700" s="104">
        <f t="shared" si="234"/>
        <v>68.953049185102131</v>
      </c>
      <c r="J1700" s="96">
        <v>27</v>
      </c>
      <c r="K1700" s="98">
        <f t="shared" si="229"/>
        <v>4708.9120396684348</v>
      </c>
      <c r="L1700" s="213">
        <f t="shared" si="235"/>
        <v>9.6572999999999993</v>
      </c>
      <c r="M1700" s="214">
        <f t="shared" si="236"/>
        <v>3.3660000000000001</v>
      </c>
    </row>
    <row r="1701" spans="1:13" ht="15" customHeight="1" x14ac:dyDescent="0.2">
      <c r="A1701" s="192">
        <f t="shared" si="237"/>
        <v>1684</v>
      </c>
      <c r="B1701" s="225">
        <f t="shared" si="230"/>
        <v>174.30670449333405</v>
      </c>
      <c r="C1701" s="193">
        <v>500</v>
      </c>
      <c r="D1701" s="212">
        <v>40620</v>
      </c>
      <c r="E1701" s="104">
        <v>27110</v>
      </c>
      <c r="F1701" s="96">
        <f t="shared" si="231"/>
        <v>2796.4500930521635</v>
      </c>
      <c r="G1701" s="104">
        <f t="shared" si="232"/>
        <v>650.64</v>
      </c>
      <c r="H1701" s="194">
        <f t="shared" si="233"/>
        <v>1165.1164514516311</v>
      </c>
      <c r="I1701" s="104">
        <f t="shared" si="234"/>
        <v>68.941801861043274</v>
      </c>
      <c r="J1701" s="96">
        <v>27</v>
      </c>
      <c r="K1701" s="98">
        <f t="shared" ref="K1701:K1764" si="238">SUM(F1701:J1701)</f>
        <v>4708.1483463648374</v>
      </c>
      <c r="L1701" s="213">
        <f t="shared" si="235"/>
        <v>9.6610999999999994</v>
      </c>
      <c r="M1701" s="214">
        <f t="shared" si="236"/>
        <v>3.3679999999999999</v>
      </c>
    </row>
    <row r="1702" spans="1:13" ht="15" customHeight="1" x14ac:dyDescent="0.2">
      <c r="A1702" s="192">
        <f t="shared" si="237"/>
        <v>1685</v>
      </c>
      <c r="B1702" s="225">
        <f t="shared" si="230"/>
        <v>174.34172972440126</v>
      </c>
      <c r="C1702" s="193">
        <v>500</v>
      </c>
      <c r="D1702" s="212">
        <v>40620</v>
      </c>
      <c r="E1702" s="104">
        <v>27110</v>
      </c>
      <c r="F1702" s="96">
        <f t="shared" si="231"/>
        <v>2795.8882865883188</v>
      </c>
      <c r="G1702" s="104">
        <f t="shared" si="232"/>
        <v>650.64</v>
      </c>
      <c r="H1702" s="194">
        <f t="shared" si="233"/>
        <v>1164.9265608668516</v>
      </c>
      <c r="I1702" s="104">
        <f t="shared" si="234"/>
        <v>68.930565731766379</v>
      </c>
      <c r="J1702" s="96">
        <v>27</v>
      </c>
      <c r="K1702" s="98">
        <f t="shared" si="238"/>
        <v>4707.3854131869366</v>
      </c>
      <c r="L1702" s="213">
        <f t="shared" si="235"/>
        <v>9.6648999999999994</v>
      </c>
      <c r="M1702" s="214">
        <f t="shared" si="236"/>
        <v>3.37</v>
      </c>
    </row>
    <row r="1703" spans="1:13" ht="15" customHeight="1" x14ac:dyDescent="0.2">
      <c r="A1703" s="192">
        <f t="shared" si="237"/>
        <v>1686</v>
      </c>
      <c r="B1703" s="225">
        <f t="shared" si="230"/>
        <v>174.37673417514623</v>
      </c>
      <c r="C1703" s="193">
        <v>500</v>
      </c>
      <c r="D1703" s="212">
        <v>40620</v>
      </c>
      <c r="E1703" s="104">
        <v>27110</v>
      </c>
      <c r="F1703" s="96">
        <f t="shared" si="231"/>
        <v>2795.3270389294535</v>
      </c>
      <c r="G1703" s="104">
        <f t="shared" si="232"/>
        <v>650.64</v>
      </c>
      <c r="H1703" s="194">
        <f t="shared" si="233"/>
        <v>1164.7368591581551</v>
      </c>
      <c r="I1703" s="104">
        <f t="shared" si="234"/>
        <v>68.919340778589074</v>
      </c>
      <c r="J1703" s="96">
        <v>27</v>
      </c>
      <c r="K1703" s="98">
        <f t="shared" si="238"/>
        <v>4706.6232388661974</v>
      </c>
      <c r="L1703" s="213">
        <f t="shared" si="235"/>
        <v>9.6686999999999994</v>
      </c>
      <c r="M1703" s="214">
        <f t="shared" si="236"/>
        <v>3.3719999999999999</v>
      </c>
    </row>
    <row r="1704" spans="1:13" ht="15" customHeight="1" x14ac:dyDescent="0.2">
      <c r="A1704" s="192">
        <f t="shared" si="237"/>
        <v>1687</v>
      </c>
      <c r="B1704" s="225">
        <f t="shared" si="230"/>
        <v>174.4117178702121</v>
      </c>
      <c r="C1704" s="193">
        <v>500</v>
      </c>
      <c r="D1704" s="212">
        <v>40620</v>
      </c>
      <c r="E1704" s="104">
        <v>27110</v>
      </c>
      <c r="F1704" s="96">
        <f t="shared" si="231"/>
        <v>2794.7663491436215</v>
      </c>
      <c r="G1704" s="104">
        <f t="shared" si="232"/>
        <v>650.64</v>
      </c>
      <c r="H1704" s="194">
        <f t="shared" si="233"/>
        <v>1164.5473460105438</v>
      </c>
      <c r="I1704" s="104">
        <f t="shared" si="234"/>
        <v>68.908126982872432</v>
      </c>
      <c r="J1704" s="96">
        <v>27</v>
      </c>
      <c r="K1704" s="98">
        <f t="shared" si="238"/>
        <v>4705.8618221370371</v>
      </c>
      <c r="L1704" s="213">
        <f t="shared" si="235"/>
        <v>9.6724999999999994</v>
      </c>
      <c r="M1704" s="214">
        <f t="shared" si="236"/>
        <v>3.3740000000000001</v>
      </c>
    </row>
    <row r="1705" spans="1:13" ht="15" customHeight="1" x14ac:dyDescent="0.2">
      <c r="A1705" s="192">
        <f t="shared" si="237"/>
        <v>1688</v>
      </c>
      <c r="B1705" s="225">
        <f t="shared" si="230"/>
        <v>174.44668083419828</v>
      </c>
      <c r="C1705" s="193">
        <v>500</v>
      </c>
      <c r="D1705" s="212">
        <v>40620</v>
      </c>
      <c r="E1705" s="104">
        <v>27110</v>
      </c>
      <c r="F1705" s="96">
        <f t="shared" si="231"/>
        <v>2794.2062163010382</v>
      </c>
      <c r="G1705" s="104">
        <f t="shared" si="232"/>
        <v>650.64</v>
      </c>
      <c r="H1705" s="194">
        <f t="shared" si="233"/>
        <v>1164.3580211097508</v>
      </c>
      <c r="I1705" s="104">
        <f t="shared" si="234"/>
        <v>68.896924326020766</v>
      </c>
      <c r="J1705" s="96">
        <v>27</v>
      </c>
      <c r="K1705" s="98">
        <f t="shared" si="238"/>
        <v>4705.1011617368094</v>
      </c>
      <c r="L1705" s="213">
        <f t="shared" si="235"/>
        <v>9.6762999999999995</v>
      </c>
      <c r="M1705" s="214">
        <f t="shared" si="236"/>
        <v>3.3759999999999999</v>
      </c>
    </row>
    <row r="1706" spans="1:13" ht="15" customHeight="1" x14ac:dyDescent="0.2">
      <c r="A1706" s="192">
        <f t="shared" si="237"/>
        <v>1689</v>
      </c>
      <c r="B1706" s="225">
        <f t="shared" si="230"/>
        <v>174.4816230916602</v>
      </c>
      <c r="C1706" s="193">
        <v>500</v>
      </c>
      <c r="D1706" s="212">
        <v>40620</v>
      </c>
      <c r="E1706" s="104">
        <v>27110</v>
      </c>
      <c r="F1706" s="96">
        <f t="shared" si="231"/>
        <v>2793.6466394740828</v>
      </c>
      <c r="G1706" s="104">
        <f t="shared" si="232"/>
        <v>650.64</v>
      </c>
      <c r="H1706" s="194">
        <f t="shared" si="233"/>
        <v>1164.1688841422399</v>
      </c>
      <c r="I1706" s="104">
        <f t="shared" si="234"/>
        <v>68.885732789481651</v>
      </c>
      <c r="J1706" s="96">
        <v>27</v>
      </c>
      <c r="K1706" s="98">
        <f t="shared" si="238"/>
        <v>4704.3412564058044</v>
      </c>
      <c r="L1706" s="213">
        <f t="shared" si="235"/>
        <v>9.6800999999999995</v>
      </c>
      <c r="M1706" s="214">
        <f t="shared" si="236"/>
        <v>3.3780000000000001</v>
      </c>
    </row>
    <row r="1707" spans="1:13" ht="15" customHeight="1" x14ac:dyDescent="0.2">
      <c r="A1707" s="195">
        <f t="shared" si="237"/>
        <v>1690</v>
      </c>
      <c r="B1707" s="225">
        <f t="shared" si="230"/>
        <v>174.51654466711005</v>
      </c>
      <c r="C1707" s="193">
        <v>500</v>
      </c>
      <c r="D1707" s="212">
        <v>40620</v>
      </c>
      <c r="E1707" s="104">
        <v>27110</v>
      </c>
      <c r="F1707" s="96">
        <f t="shared" si="231"/>
        <v>2793.0876177372797</v>
      </c>
      <c r="G1707" s="104">
        <f t="shared" si="232"/>
        <v>650.64</v>
      </c>
      <c r="H1707" s="194">
        <f t="shared" si="233"/>
        <v>1163.9799347952005</v>
      </c>
      <c r="I1707" s="104">
        <f t="shared" si="234"/>
        <v>68.874552354745589</v>
      </c>
      <c r="J1707" s="96">
        <v>27</v>
      </c>
      <c r="K1707" s="98">
        <f t="shared" si="238"/>
        <v>4703.5821048872258</v>
      </c>
      <c r="L1707" s="213">
        <f t="shared" si="235"/>
        <v>9.6838999999999995</v>
      </c>
      <c r="M1707" s="214">
        <f t="shared" si="236"/>
        <v>3.38</v>
      </c>
    </row>
    <row r="1708" spans="1:13" ht="15" customHeight="1" x14ac:dyDescent="0.2">
      <c r="A1708" s="192">
        <f t="shared" si="237"/>
        <v>1691</v>
      </c>
      <c r="B1708" s="225">
        <f t="shared" si="230"/>
        <v>174.55144558501621</v>
      </c>
      <c r="C1708" s="193">
        <v>500</v>
      </c>
      <c r="D1708" s="212">
        <v>40620</v>
      </c>
      <c r="E1708" s="104">
        <v>27110</v>
      </c>
      <c r="F1708" s="96">
        <f t="shared" si="231"/>
        <v>2792.5291501673055</v>
      </c>
      <c r="G1708" s="104">
        <f t="shared" si="232"/>
        <v>650.64</v>
      </c>
      <c r="H1708" s="194">
        <f t="shared" si="233"/>
        <v>1163.791172756549</v>
      </c>
      <c r="I1708" s="104">
        <f t="shared" si="234"/>
        <v>68.863383003346115</v>
      </c>
      <c r="J1708" s="96">
        <v>27</v>
      </c>
      <c r="K1708" s="98">
        <f t="shared" si="238"/>
        <v>4702.8237059272005</v>
      </c>
      <c r="L1708" s="213">
        <f t="shared" si="235"/>
        <v>9.6876999999999995</v>
      </c>
      <c r="M1708" s="214">
        <f t="shared" si="236"/>
        <v>3.3820000000000001</v>
      </c>
    </row>
    <row r="1709" spans="1:13" ht="15" customHeight="1" x14ac:dyDescent="0.2">
      <c r="A1709" s="192">
        <f t="shared" si="237"/>
        <v>1692</v>
      </c>
      <c r="B1709" s="225">
        <f t="shared" si="230"/>
        <v>174.58632586980394</v>
      </c>
      <c r="C1709" s="193">
        <v>500</v>
      </c>
      <c r="D1709" s="212">
        <v>40620</v>
      </c>
      <c r="E1709" s="104">
        <v>27110</v>
      </c>
      <c r="F1709" s="96">
        <f t="shared" si="231"/>
        <v>2791.9712358429701</v>
      </c>
      <c r="G1709" s="104">
        <f t="shared" si="232"/>
        <v>650.64</v>
      </c>
      <c r="H1709" s="194">
        <f t="shared" si="233"/>
        <v>1163.6025977149238</v>
      </c>
      <c r="I1709" s="104">
        <f t="shared" si="234"/>
        <v>68.852224716859396</v>
      </c>
      <c r="J1709" s="96">
        <v>27</v>
      </c>
      <c r="K1709" s="98">
        <f t="shared" si="238"/>
        <v>4702.0660582747532</v>
      </c>
      <c r="L1709" s="213">
        <f t="shared" si="235"/>
        <v>9.6914999999999996</v>
      </c>
      <c r="M1709" s="214">
        <f t="shared" si="236"/>
        <v>3.3839999999999999</v>
      </c>
    </row>
    <row r="1710" spans="1:13" ht="15" customHeight="1" x14ac:dyDescent="0.2">
      <c r="A1710" s="192">
        <f t="shared" si="237"/>
        <v>1693</v>
      </c>
      <c r="B1710" s="225">
        <f t="shared" si="230"/>
        <v>174.62118554585498</v>
      </c>
      <c r="C1710" s="193">
        <v>500</v>
      </c>
      <c r="D1710" s="212">
        <v>40620</v>
      </c>
      <c r="E1710" s="104">
        <v>27110</v>
      </c>
      <c r="F1710" s="96">
        <f t="shared" si="231"/>
        <v>2791.4138738452198</v>
      </c>
      <c r="G1710" s="104">
        <f t="shared" si="232"/>
        <v>650.64</v>
      </c>
      <c r="H1710" s="194">
        <f t="shared" si="233"/>
        <v>1163.414209359684</v>
      </c>
      <c r="I1710" s="104">
        <f t="shared" si="234"/>
        <v>68.841077476904388</v>
      </c>
      <c r="J1710" s="96">
        <v>27</v>
      </c>
      <c r="K1710" s="98">
        <f t="shared" si="238"/>
        <v>4701.309160681808</v>
      </c>
      <c r="L1710" s="213">
        <f t="shared" si="235"/>
        <v>9.6952999999999996</v>
      </c>
      <c r="M1710" s="214">
        <f t="shared" si="236"/>
        <v>3.3860000000000001</v>
      </c>
    </row>
    <row r="1711" spans="1:13" ht="15" customHeight="1" x14ac:dyDescent="0.2">
      <c r="A1711" s="192">
        <f t="shared" si="237"/>
        <v>1694</v>
      </c>
      <c r="B1711" s="225">
        <f t="shared" si="230"/>
        <v>174.65602463750798</v>
      </c>
      <c r="C1711" s="193">
        <v>500</v>
      </c>
      <c r="D1711" s="212">
        <v>40620</v>
      </c>
      <c r="E1711" s="104">
        <v>27110</v>
      </c>
      <c r="F1711" s="96">
        <f t="shared" si="231"/>
        <v>2790.8570632571273</v>
      </c>
      <c r="G1711" s="104">
        <f t="shared" si="232"/>
        <v>650.64</v>
      </c>
      <c r="H1711" s="194">
        <f t="shared" si="233"/>
        <v>1163.2260073809089</v>
      </c>
      <c r="I1711" s="104">
        <f t="shared" si="234"/>
        <v>68.829941265142551</v>
      </c>
      <c r="J1711" s="96">
        <v>27</v>
      </c>
      <c r="K1711" s="98">
        <f t="shared" si="238"/>
        <v>4700.5530119031782</v>
      </c>
      <c r="L1711" s="213">
        <f t="shared" si="235"/>
        <v>9.6990999999999996</v>
      </c>
      <c r="M1711" s="214">
        <f t="shared" si="236"/>
        <v>3.3879999999999999</v>
      </c>
    </row>
    <row r="1712" spans="1:13" ht="15" customHeight="1" x14ac:dyDescent="0.2">
      <c r="A1712" s="192">
        <f t="shared" si="237"/>
        <v>1695</v>
      </c>
      <c r="B1712" s="225">
        <f t="shared" si="230"/>
        <v>174.6908431690585</v>
      </c>
      <c r="C1712" s="193">
        <v>500</v>
      </c>
      <c r="D1712" s="212">
        <v>40620</v>
      </c>
      <c r="E1712" s="104">
        <v>27110</v>
      </c>
      <c r="F1712" s="96">
        <f t="shared" si="231"/>
        <v>2790.3008031638838</v>
      </c>
      <c r="G1712" s="104">
        <f t="shared" si="232"/>
        <v>650.64</v>
      </c>
      <c r="H1712" s="194">
        <f t="shared" si="233"/>
        <v>1163.0379914693926</v>
      </c>
      <c r="I1712" s="104">
        <f t="shared" si="234"/>
        <v>68.81881606327768</v>
      </c>
      <c r="J1712" s="96">
        <v>27</v>
      </c>
      <c r="K1712" s="98">
        <f t="shared" si="238"/>
        <v>4699.7976106965543</v>
      </c>
      <c r="L1712" s="213">
        <f t="shared" si="235"/>
        <v>9.7028999999999996</v>
      </c>
      <c r="M1712" s="214">
        <f t="shared" si="236"/>
        <v>3.39</v>
      </c>
    </row>
    <row r="1713" spans="1:13" ht="15" customHeight="1" x14ac:dyDescent="0.2">
      <c r="A1713" s="192">
        <f t="shared" si="237"/>
        <v>1696</v>
      </c>
      <c r="B1713" s="225">
        <f t="shared" si="230"/>
        <v>174.72564116475905</v>
      </c>
      <c r="C1713" s="193">
        <v>500</v>
      </c>
      <c r="D1713" s="212">
        <v>40620</v>
      </c>
      <c r="E1713" s="104">
        <v>27110</v>
      </c>
      <c r="F1713" s="96">
        <f t="shared" si="231"/>
        <v>2789.7450926527963</v>
      </c>
      <c r="G1713" s="104">
        <f t="shared" si="232"/>
        <v>650.64</v>
      </c>
      <c r="H1713" s="194">
        <f t="shared" si="233"/>
        <v>1162.850161316645</v>
      </c>
      <c r="I1713" s="104">
        <f t="shared" si="234"/>
        <v>68.807701853055931</v>
      </c>
      <c r="J1713" s="96">
        <v>27</v>
      </c>
      <c r="K1713" s="98">
        <f t="shared" si="238"/>
        <v>4699.0429558224969</v>
      </c>
      <c r="L1713" s="213">
        <f t="shared" si="235"/>
        <v>9.7065999999999999</v>
      </c>
      <c r="M1713" s="214">
        <f t="shared" si="236"/>
        <v>3.3919999999999999</v>
      </c>
    </row>
    <row r="1714" spans="1:13" ht="15" customHeight="1" x14ac:dyDescent="0.2">
      <c r="A1714" s="192">
        <f t="shared" si="237"/>
        <v>1697</v>
      </c>
      <c r="B1714" s="225">
        <f t="shared" si="230"/>
        <v>174.76041864881938</v>
      </c>
      <c r="C1714" s="193">
        <v>500</v>
      </c>
      <c r="D1714" s="212">
        <v>40620</v>
      </c>
      <c r="E1714" s="104">
        <v>27110</v>
      </c>
      <c r="F1714" s="96">
        <f t="shared" si="231"/>
        <v>2789.1899308132779</v>
      </c>
      <c r="G1714" s="104">
        <f t="shared" si="232"/>
        <v>650.64</v>
      </c>
      <c r="H1714" s="194">
        <f t="shared" si="233"/>
        <v>1162.6625166148879</v>
      </c>
      <c r="I1714" s="104">
        <f t="shared" si="234"/>
        <v>68.796598616265555</v>
      </c>
      <c r="J1714" s="96">
        <v>27</v>
      </c>
      <c r="K1714" s="98">
        <f t="shared" si="238"/>
        <v>4698.2890460444305</v>
      </c>
      <c r="L1714" s="213">
        <f t="shared" si="235"/>
        <v>9.7103999999999999</v>
      </c>
      <c r="M1714" s="214">
        <f t="shared" si="236"/>
        <v>3.3940000000000001</v>
      </c>
    </row>
    <row r="1715" spans="1:13" ht="15" customHeight="1" x14ac:dyDescent="0.2">
      <c r="A1715" s="192">
        <f t="shared" si="237"/>
        <v>1698</v>
      </c>
      <c r="B1715" s="225">
        <f t="shared" si="230"/>
        <v>174.79517564540623</v>
      </c>
      <c r="C1715" s="193">
        <v>500</v>
      </c>
      <c r="D1715" s="212">
        <v>40620</v>
      </c>
      <c r="E1715" s="104">
        <v>27110</v>
      </c>
      <c r="F1715" s="96">
        <f t="shared" si="231"/>
        <v>2788.6353167368457</v>
      </c>
      <c r="G1715" s="104">
        <f t="shared" si="232"/>
        <v>650.64</v>
      </c>
      <c r="H1715" s="194">
        <f t="shared" si="233"/>
        <v>1162.4750570570536</v>
      </c>
      <c r="I1715" s="104">
        <f t="shared" si="234"/>
        <v>68.785506334736908</v>
      </c>
      <c r="J1715" s="96">
        <v>27</v>
      </c>
      <c r="K1715" s="98">
        <f t="shared" si="238"/>
        <v>4697.5358801286357</v>
      </c>
      <c r="L1715" s="213">
        <f t="shared" si="235"/>
        <v>9.7141999999999999</v>
      </c>
      <c r="M1715" s="214">
        <f t="shared" si="236"/>
        <v>3.3959999999999999</v>
      </c>
    </row>
    <row r="1716" spans="1:13" ht="15" customHeight="1" x14ac:dyDescent="0.2">
      <c r="A1716" s="192">
        <f t="shared" si="237"/>
        <v>1699</v>
      </c>
      <c r="B1716" s="225">
        <f t="shared" si="230"/>
        <v>174.82991217864401</v>
      </c>
      <c r="C1716" s="193">
        <v>500</v>
      </c>
      <c r="D1716" s="212">
        <v>40620</v>
      </c>
      <c r="E1716" s="104">
        <v>27110</v>
      </c>
      <c r="F1716" s="96">
        <f t="shared" si="231"/>
        <v>2788.0812495171076</v>
      </c>
      <c r="G1716" s="104">
        <f t="shared" si="232"/>
        <v>650.64</v>
      </c>
      <c r="H1716" s="194">
        <f t="shared" si="233"/>
        <v>1162.2877823367821</v>
      </c>
      <c r="I1716" s="104">
        <f t="shared" si="234"/>
        <v>68.774424990342155</v>
      </c>
      <c r="J1716" s="96">
        <v>27</v>
      </c>
      <c r="K1716" s="98">
        <f t="shared" si="238"/>
        <v>4696.7834568442322</v>
      </c>
      <c r="L1716" s="213">
        <f t="shared" si="235"/>
        <v>9.718</v>
      </c>
      <c r="M1716" s="214">
        <f t="shared" si="236"/>
        <v>3.3980000000000001</v>
      </c>
    </row>
    <row r="1717" spans="1:13" ht="15" customHeight="1" x14ac:dyDescent="0.2">
      <c r="A1717" s="195">
        <f t="shared" si="237"/>
        <v>1700</v>
      </c>
      <c r="B1717" s="225">
        <f t="shared" si="230"/>
        <v>174.86462827261414</v>
      </c>
      <c r="C1717" s="193">
        <v>500</v>
      </c>
      <c r="D1717" s="212">
        <v>40620</v>
      </c>
      <c r="E1717" s="104">
        <v>27110</v>
      </c>
      <c r="F1717" s="96">
        <f t="shared" si="231"/>
        <v>2787.5277282497664</v>
      </c>
      <c r="G1717" s="104">
        <f t="shared" si="232"/>
        <v>650.64</v>
      </c>
      <c r="H1717" s="194">
        <f t="shared" si="233"/>
        <v>1162.1006921484209</v>
      </c>
      <c r="I1717" s="104">
        <f t="shared" si="234"/>
        <v>68.763354564995325</v>
      </c>
      <c r="J1717" s="96">
        <v>27</v>
      </c>
      <c r="K1717" s="98">
        <f t="shared" si="238"/>
        <v>4696.0317749631822</v>
      </c>
      <c r="L1717" s="213">
        <f t="shared" si="235"/>
        <v>9.7218</v>
      </c>
      <c r="M1717" s="214">
        <f t="shared" si="236"/>
        <v>3.4</v>
      </c>
    </row>
    <row r="1718" spans="1:13" ht="15" customHeight="1" x14ac:dyDescent="0.2">
      <c r="A1718" s="192">
        <f t="shared" si="237"/>
        <v>1701</v>
      </c>
      <c r="B1718" s="225">
        <f t="shared" si="230"/>
        <v>174.89932395135583</v>
      </c>
      <c r="C1718" s="193">
        <v>500</v>
      </c>
      <c r="D1718" s="212">
        <v>40620</v>
      </c>
      <c r="E1718" s="104">
        <v>27110</v>
      </c>
      <c r="F1718" s="96">
        <f t="shared" si="231"/>
        <v>2786.9747520326041</v>
      </c>
      <c r="G1718" s="104">
        <f t="shared" si="232"/>
        <v>650.64</v>
      </c>
      <c r="H1718" s="194">
        <f t="shared" si="233"/>
        <v>1161.9137861870199</v>
      </c>
      <c r="I1718" s="104">
        <f t="shared" si="234"/>
        <v>68.752295040652086</v>
      </c>
      <c r="J1718" s="96">
        <v>27</v>
      </c>
      <c r="K1718" s="98">
        <f t="shared" si="238"/>
        <v>4695.2808332602754</v>
      </c>
      <c r="L1718" s="213">
        <f t="shared" si="235"/>
        <v>9.7256</v>
      </c>
      <c r="M1718" s="214">
        <f t="shared" si="236"/>
        <v>3.4020000000000001</v>
      </c>
    </row>
    <row r="1719" spans="1:13" ht="15" customHeight="1" x14ac:dyDescent="0.2">
      <c r="A1719" s="192">
        <f t="shared" si="237"/>
        <v>1702</v>
      </c>
      <c r="B1719" s="225">
        <f t="shared" si="230"/>
        <v>174.93399923886585</v>
      </c>
      <c r="C1719" s="193">
        <v>500</v>
      </c>
      <c r="D1719" s="212">
        <v>40620</v>
      </c>
      <c r="E1719" s="104">
        <v>27110</v>
      </c>
      <c r="F1719" s="96">
        <f t="shared" si="231"/>
        <v>2786.4223199654798</v>
      </c>
      <c r="G1719" s="104">
        <f t="shared" si="232"/>
        <v>650.64</v>
      </c>
      <c r="H1719" s="194">
        <f t="shared" si="233"/>
        <v>1161.7270641483319</v>
      </c>
      <c r="I1719" s="104">
        <f t="shared" si="234"/>
        <v>68.741246399309588</v>
      </c>
      <c r="J1719" s="96">
        <v>27</v>
      </c>
      <c r="K1719" s="98">
        <f t="shared" si="238"/>
        <v>4694.5306305131217</v>
      </c>
      <c r="L1719" s="213">
        <f t="shared" si="235"/>
        <v>9.7294</v>
      </c>
      <c r="M1719" s="214">
        <f t="shared" si="236"/>
        <v>3.4039999999999999</v>
      </c>
    </row>
    <row r="1720" spans="1:13" ht="15" customHeight="1" x14ac:dyDescent="0.2">
      <c r="A1720" s="192">
        <f t="shared" si="237"/>
        <v>1703</v>
      </c>
      <c r="B1720" s="225">
        <f t="shared" si="230"/>
        <v>174.96865415909861</v>
      </c>
      <c r="C1720" s="193">
        <v>500</v>
      </c>
      <c r="D1720" s="212">
        <v>40620</v>
      </c>
      <c r="E1720" s="104">
        <v>27110</v>
      </c>
      <c r="F1720" s="96">
        <f t="shared" si="231"/>
        <v>2785.8704311503243</v>
      </c>
      <c r="G1720" s="104">
        <f t="shared" si="232"/>
        <v>650.64</v>
      </c>
      <c r="H1720" s="194">
        <f t="shared" si="233"/>
        <v>1161.5405257288094</v>
      </c>
      <c r="I1720" s="104">
        <f t="shared" si="234"/>
        <v>68.73020862300649</v>
      </c>
      <c r="J1720" s="96">
        <v>27</v>
      </c>
      <c r="K1720" s="98">
        <f t="shared" si="238"/>
        <v>4693.7811655021396</v>
      </c>
      <c r="L1720" s="213">
        <f t="shared" si="235"/>
        <v>9.7332000000000001</v>
      </c>
      <c r="M1720" s="214">
        <f t="shared" si="236"/>
        <v>3.4060000000000001</v>
      </c>
    </row>
    <row r="1721" spans="1:13" ht="15" customHeight="1" x14ac:dyDescent="0.2">
      <c r="A1721" s="192">
        <f t="shared" si="237"/>
        <v>1704</v>
      </c>
      <c r="B1721" s="225">
        <f t="shared" si="230"/>
        <v>175.00328873596641</v>
      </c>
      <c r="C1721" s="193">
        <v>500</v>
      </c>
      <c r="D1721" s="212">
        <v>40620</v>
      </c>
      <c r="E1721" s="104">
        <v>27110</v>
      </c>
      <c r="F1721" s="96">
        <f t="shared" si="231"/>
        <v>2785.3190846911325</v>
      </c>
      <c r="G1721" s="104">
        <f t="shared" si="232"/>
        <v>650.64</v>
      </c>
      <c r="H1721" s="194">
        <f t="shared" si="233"/>
        <v>1161.3541706256026</v>
      </c>
      <c r="I1721" s="104">
        <f t="shared" si="234"/>
        <v>68.719181693822648</v>
      </c>
      <c r="J1721" s="96">
        <v>27</v>
      </c>
      <c r="K1721" s="98">
        <f t="shared" si="238"/>
        <v>4693.0324370105582</v>
      </c>
      <c r="L1721" s="213">
        <f t="shared" si="235"/>
        <v>9.7370000000000001</v>
      </c>
      <c r="M1721" s="214">
        <f t="shared" si="236"/>
        <v>3.4079999999999999</v>
      </c>
    </row>
    <row r="1722" spans="1:13" ht="15" customHeight="1" x14ac:dyDescent="0.2">
      <c r="A1722" s="192">
        <f t="shared" si="237"/>
        <v>1705</v>
      </c>
      <c r="B1722" s="225">
        <f t="shared" si="230"/>
        <v>175.03790299333946</v>
      </c>
      <c r="C1722" s="193">
        <v>500</v>
      </c>
      <c r="D1722" s="212">
        <v>40620</v>
      </c>
      <c r="E1722" s="104">
        <v>27110</v>
      </c>
      <c r="F1722" s="96">
        <f t="shared" si="231"/>
        <v>2784.7682796939589</v>
      </c>
      <c r="G1722" s="104">
        <f t="shared" si="232"/>
        <v>650.64</v>
      </c>
      <c r="H1722" s="194">
        <f t="shared" si="233"/>
        <v>1161.1679985365579</v>
      </c>
      <c r="I1722" s="104">
        <f t="shared" si="234"/>
        <v>68.708165593879173</v>
      </c>
      <c r="J1722" s="96">
        <v>27</v>
      </c>
      <c r="K1722" s="98">
        <f t="shared" si="238"/>
        <v>4692.2844438243956</v>
      </c>
      <c r="L1722" s="213">
        <f t="shared" si="235"/>
        <v>9.7407000000000004</v>
      </c>
      <c r="M1722" s="214">
        <f t="shared" si="236"/>
        <v>3.41</v>
      </c>
    </row>
    <row r="1723" spans="1:13" ht="15" customHeight="1" x14ac:dyDescent="0.2">
      <c r="A1723" s="192">
        <f t="shared" si="237"/>
        <v>1706</v>
      </c>
      <c r="B1723" s="225">
        <f t="shared" ref="B1723:B1786" si="239">59*LN(A1723)-264</f>
        <v>175.07249695504584</v>
      </c>
      <c r="C1723" s="193">
        <v>500</v>
      </c>
      <c r="D1723" s="212">
        <v>40620</v>
      </c>
      <c r="E1723" s="104">
        <v>27110</v>
      </c>
      <c r="F1723" s="96">
        <f t="shared" si="231"/>
        <v>2784.2180152669107</v>
      </c>
      <c r="G1723" s="104">
        <f t="shared" si="232"/>
        <v>650.64</v>
      </c>
      <c r="H1723" s="194">
        <f t="shared" si="233"/>
        <v>1160.9820091602157</v>
      </c>
      <c r="I1723" s="104">
        <f t="shared" si="234"/>
        <v>68.697160305338215</v>
      </c>
      <c r="J1723" s="96">
        <v>27</v>
      </c>
      <c r="K1723" s="98">
        <f t="shared" si="238"/>
        <v>4691.5371847324641</v>
      </c>
      <c r="L1723" s="213">
        <f t="shared" si="235"/>
        <v>9.7445000000000004</v>
      </c>
      <c r="M1723" s="214">
        <f t="shared" si="236"/>
        <v>3.4119999999999999</v>
      </c>
    </row>
    <row r="1724" spans="1:13" ht="15" customHeight="1" x14ac:dyDescent="0.2">
      <c r="A1724" s="192">
        <f t="shared" si="237"/>
        <v>1707</v>
      </c>
      <c r="B1724" s="225">
        <f t="shared" si="239"/>
        <v>175.10707064487201</v>
      </c>
      <c r="C1724" s="193">
        <v>500</v>
      </c>
      <c r="D1724" s="212">
        <v>40620</v>
      </c>
      <c r="E1724" s="104">
        <v>27110</v>
      </c>
      <c r="F1724" s="96">
        <f t="shared" si="231"/>
        <v>2783.6682905201387</v>
      </c>
      <c r="G1724" s="104">
        <f t="shared" si="232"/>
        <v>650.64</v>
      </c>
      <c r="H1724" s="194">
        <f t="shared" si="233"/>
        <v>1160.7962021958067</v>
      </c>
      <c r="I1724" s="104">
        <f t="shared" si="234"/>
        <v>68.68616581040277</v>
      </c>
      <c r="J1724" s="96">
        <v>27</v>
      </c>
      <c r="K1724" s="98">
        <f t="shared" si="238"/>
        <v>4690.7906585263481</v>
      </c>
      <c r="L1724" s="213">
        <f t="shared" si="235"/>
        <v>9.7483000000000004</v>
      </c>
      <c r="M1724" s="214">
        <f t="shared" si="236"/>
        <v>3.4140000000000001</v>
      </c>
    </row>
    <row r="1725" spans="1:13" ht="15" customHeight="1" x14ac:dyDescent="0.2">
      <c r="A1725" s="192">
        <f t="shared" si="237"/>
        <v>1708</v>
      </c>
      <c r="B1725" s="225">
        <f t="shared" si="239"/>
        <v>175.14162408656244</v>
      </c>
      <c r="C1725" s="193">
        <v>500</v>
      </c>
      <c r="D1725" s="212">
        <v>40620</v>
      </c>
      <c r="E1725" s="104">
        <v>27110</v>
      </c>
      <c r="F1725" s="96">
        <f t="shared" si="231"/>
        <v>2783.1191045658366</v>
      </c>
      <c r="G1725" s="104">
        <f t="shared" si="232"/>
        <v>650.64</v>
      </c>
      <c r="H1725" s="194">
        <f t="shared" si="233"/>
        <v>1160.6105773432525</v>
      </c>
      <c r="I1725" s="104">
        <f t="shared" si="234"/>
        <v>68.675182091316728</v>
      </c>
      <c r="J1725" s="96">
        <v>27</v>
      </c>
      <c r="K1725" s="98">
        <f t="shared" si="238"/>
        <v>4690.0448640004061</v>
      </c>
      <c r="L1725" s="213">
        <f t="shared" si="235"/>
        <v>9.7521000000000004</v>
      </c>
      <c r="M1725" s="214">
        <f t="shared" si="236"/>
        <v>3.4159999999999999</v>
      </c>
    </row>
    <row r="1726" spans="1:13" ht="15" customHeight="1" x14ac:dyDescent="0.2">
      <c r="A1726" s="192">
        <f t="shared" si="237"/>
        <v>1709</v>
      </c>
      <c r="B1726" s="225">
        <f t="shared" si="239"/>
        <v>175.17615730381988</v>
      </c>
      <c r="C1726" s="193">
        <v>500</v>
      </c>
      <c r="D1726" s="212">
        <v>40620</v>
      </c>
      <c r="E1726" s="104">
        <v>27110</v>
      </c>
      <c r="F1726" s="96">
        <f t="shared" si="231"/>
        <v>2782.5704565182336</v>
      </c>
      <c r="G1726" s="104">
        <f t="shared" si="232"/>
        <v>650.64</v>
      </c>
      <c r="H1726" s="194">
        <f t="shared" si="233"/>
        <v>1160.4251343031628</v>
      </c>
      <c r="I1726" s="104">
        <f t="shared" si="234"/>
        <v>68.664209130364668</v>
      </c>
      <c r="J1726" s="96">
        <v>27</v>
      </c>
      <c r="K1726" s="98">
        <f t="shared" si="238"/>
        <v>4689.2997999517611</v>
      </c>
      <c r="L1726" s="213">
        <f t="shared" si="235"/>
        <v>9.7559000000000005</v>
      </c>
      <c r="M1726" s="214">
        <f t="shared" si="236"/>
        <v>3.4180000000000001</v>
      </c>
    </row>
    <row r="1727" spans="1:13" ht="15" customHeight="1" x14ac:dyDescent="0.2">
      <c r="A1727" s="195">
        <f t="shared" si="237"/>
        <v>1710</v>
      </c>
      <c r="B1727" s="225">
        <f t="shared" si="239"/>
        <v>175.21067032030561</v>
      </c>
      <c r="C1727" s="193">
        <v>500</v>
      </c>
      <c r="D1727" s="212">
        <v>40620</v>
      </c>
      <c r="E1727" s="104">
        <v>27110</v>
      </c>
      <c r="F1727" s="96">
        <f t="shared" si="231"/>
        <v>2782.0223454935858</v>
      </c>
      <c r="G1727" s="104">
        <f t="shared" si="232"/>
        <v>650.64</v>
      </c>
      <c r="H1727" s="194">
        <f t="shared" si="233"/>
        <v>1160.2398727768318</v>
      </c>
      <c r="I1727" s="104">
        <f t="shared" si="234"/>
        <v>68.653246909871712</v>
      </c>
      <c r="J1727" s="96">
        <v>27</v>
      </c>
      <c r="K1727" s="98">
        <f t="shared" si="238"/>
        <v>4688.5554651802895</v>
      </c>
      <c r="L1727" s="213">
        <f t="shared" si="235"/>
        <v>9.7597000000000005</v>
      </c>
      <c r="M1727" s="214">
        <f t="shared" si="236"/>
        <v>3.42</v>
      </c>
    </row>
    <row r="1728" spans="1:13" ht="15" customHeight="1" x14ac:dyDescent="0.2">
      <c r="A1728" s="192">
        <f t="shared" si="237"/>
        <v>1711</v>
      </c>
      <c r="B1728" s="225">
        <f t="shared" si="239"/>
        <v>175.24516315963939</v>
      </c>
      <c r="C1728" s="193">
        <v>500</v>
      </c>
      <c r="D1728" s="212">
        <v>40620</v>
      </c>
      <c r="E1728" s="104">
        <v>27110</v>
      </c>
      <c r="F1728" s="96">
        <f t="shared" si="231"/>
        <v>2781.4747706101712</v>
      </c>
      <c r="G1728" s="104">
        <f t="shared" si="232"/>
        <v>650.64</v>
      </c>
      <c r="H1728" s="194">
        <f t="shared" si="233"/>
        <v>1160.0547924662376</v>
      </c>
      <c r="I1728" s="104">
        <f t="shared" si="234"/>
        <v>68.642295412203424</v>
      </c>
      <c r="J1728" s="96">
        <v>27</v>
      </c>
      <c r="K1728" s="98">
        <f t="shared" si="238"/>
        <v>4687.8118584886124</v>
      </c>
      <c r="L1728" s="213">
        <f t="shared" si="235"/>
        <v>9.7635000000000005</v>
      </c>
      <c r="M1728" s="214">
        <f t="shared" si="236"/>
        <v>3.4220000000000002</v>
      </c>
    </row>
    <row r="1729" spans="1:13" ht="15" customHeight="1" x14ac:dyDescent="0.2">
      <c r="A1729" s="192">
        <f t="shared" si="237"/>
        <v>1712</v>
      </c>
      <c r="B1729" s="225">
        <f t="shared" si="239"/>
        <v>175.27963584539958</v>
      </c>
      <c r="C1729" s="193">
        <v>500</v>
      </c>
      <c r="D1729" s="212">
        <v>40620</v>
      </c>
      <c r="E1729" s="104">
        <v>27110</v>
      </c>
      <c r="F1729" s="96">
        <f t="shared" si="231"/>
        <v>2780.9277309882855</v>
      </c>
      <c r="G1729" s="104">
        <f t="shared" si="232"/>
        <v>650.64</v>
      </c>
      <c r="H1729" s="194">
        <f t="shared" si="233"/>
        <v>1159.8698930740404</v>
      </c>
      <c r="I1729" s="104">
        <f t="shared" si="234"/>
        <v>68.631354619765702</v>
      </c>
      <c r="J1729" s="96">
        <v>27</v>
      </c>
      <c r="K1729" s="98">
        <f t="shared" si="238"/>
        <v>4687.0689786820913</v>
      </c>
      <c r="L1729" s="213">
        <f t="shared" si="235"/>
        <v>9.7672000000000008</v>
      </c>
      <c r="M1729" s="214">
        <f t="shared" si="236"/>
        <v>3.4239999999999999</v>
      </c>
    </row>
    <row r="1730" spans="1:13" ht="15" customHeight="1" x14ac:dyDescent="0.2">
      <c r="A1730" s="192">
        <f t="shared" si="237"/>
        <v>1713</v>
      </c>
      <c r="B1730" s="225">
        <f t="shared" si="239"/>
        <v>175.31408840112306</v>
      </c>
      <c r="C1730" s="193">
        <v>500</v>
      </c>
      <c r="D1730" s="212">
        <v>40620</v>
      </c>
      <c r="E1730" s="104">
        <v>27110</v>
      </c>
      <c r="F1730" s="96">
        <f t="shared" si="231"/>
        <v>2780.3812257502377</v>
      </c>
      <c r="G1730" s="104">
        <f t="shared" si="232"/>
        <v>650.64</v>
      </c>
      <c r="H1730" s="194">
        <f t="shared" si="233"/>
        <v>1159.6851743035802</v>
      </c>
      <c r="I1730" s="104">
        <f t="shared" si="234"/>
        <v>68.620424515004757</v>
      </c>
      <c r="J1730" s="96">
        <v>27</v>
      </c>
      <c r="K1730" s="98">
        <f t="shared" si="238"/>
        <v>4686.3268245688223</v>
      </c>
      <c r="L1730" s="213">
        <f t="shared" si="235"/>
        <v>9.7710000000000008</v>
      </c>
      <c r="M1730" s="214">
        <f t="shared" si="236"/>
        <v>3.4260000000000002</v>
      </c>
    </row>
    <row r="1731" spans="1:13" ht="15" customHeight="1" x14ac:dyDescent="0.2">
      <c r="A1731" s="192">
        <f t="shared" si="237"/>
        <v>1714</v>
      </c>
      <c r="B1731" s="225">
        <f t="shared" si="239"/>
        <v>175.34852085030582</v>
      </c>
      <c r="C1731" s="193">
        <v>500</v>
      </c>
      <c r="D1731" s="212">
        <v>40620</v>
      </c>
      <c r="E1731" s="104">
        <v>27110</v>
      </c>
      <c r="F1731" s="96">
        <f t="shared" si="231"/>
        <v>2779.8352540203359</v>
      </c>
      <c r="G1731" s="104">
        <f t="shared" si="232"/>
        <v>650.64</v>
      </c>
      <c r="H1731" s="194">
        <f t="shared" si="233"/>
        <v>1159.5006358588735</v>
      </c>
      <c r="I1731" s="104">
        <f t="shared" si="234"/>
        <v>68.60950508040672</v>
      </c>
      <c r="J1731" s="96">
        <v>27</v>
      </c>
      <c r="K1731" s="98">
        <f t="shared" si="238"/>
        <v>4685.5853949596167</v>
      </c>
      <c r="L1731" s="213">
        <f t="shared" si="235"/>
        <v>9.7748000000000008</v>
      </c>
      <c r="M1731" s="214">
        <f t="shared" si="236"/>
        <v>3.4279999999999999</v>
      </c>
    </row>
    <row r="1732" spans="1:13" ht="15" customHeight="1" x14ac:dyDescent="0.2">
      <c r="A1732" s="192">
        <f t="shared" si="237"/>
        <v>1715</v>
      </c>
      <c r="B1732" s="225">
        <f t="shared" si="239"/>
        <v>175.38293321640236</v>
      </c>
      <c r="C1732" s="193">
        <v>500</v>
      </c>
      <c r="D1732" s="212">
        <v>40620</v>
      </c>
      <c r="E1732" s="104">
        <v>27110</v>
      </c>
      <c r="F1732" s="96">
        <f t="shared" si="231"/>
        <v>2779.2898149248945</v>
      </c>
      <c r="G1732" s="104">
        <f t="shared" si="232"/>
        <v>650.64</v>
      </c>
      <c r="H1732" s="194">
        <f t="shared" si="233"/>
        <v>1159.3162774446141</v>
      </c>
      <c r="I1732" s="104">
        <f t="shared" si="234"/>
        <v>68.598596298497895</v>
      </c>
      <c r="J1732" s="96">
        <v>27</v>
      </c>
      <c r="K1732" s="98">
        <f t="shared" si="238"/>
        <v>4684.8446886680067</v>
      </c>
      <c r="L1732" s="213">
        <f t="shared" si="235"/>
        <v>9.7786000000000008</v>
      </c>
      <c r="M1732" s="214">
        <f t="shared" si="236"/>
        <v>3.43</v>
      </c>
    </row>
    <row r="1733" spans="1:13" ht="15" customHeight="1" x14ac:dyDescent="0.2">
      <c r="A1733" s="192">
        <f t="shared" si="237"/>
        <v>1716</v>
      </c>
      <c r="B1733" s="225">
        <f t="shared" si="239"/>
        <v>175.41732552282656</v>
      </c>
      <c r="C1733" s="193">
        <v>500</v>
      </c>
      <c r="D1733" s="212">
        <v>40620</v>
      </c>
      <c r="E1733" s="104">
        <v>27110</v>
      </c>
      <c r="F1733" s="96">
        <f t="shared" si="231"/>
        <v>2778.7449075922141</v>
      </c>
      <c r="G1733" s="104">
        <f t="shared" si="232"/>
        <v>650.64</v>
      </c>
      <c r="H1733" s="194">
        <f t="shared" si="233"/>
        <v>1159.1320987661682</v>
      </c>
      <c r="I1733" s="104">
        <f t="shared" si="234"/>
        <v>68.587698151844279</v>
      </c>
      <c r="J1733" s="96">
        <v>27</v>
      </c>
      <c r="K1733" s="98">
        <f t="shared" si="238"/>
        <v>4684.1047045102259</v>
      </c>
      <c r="L1733" s="213">
        <f t="shared" si="235"/>
        <v>9.7824000000000009</v>
      </c>
      <c r="M1733" s="214">
        <f t="shared" si="236"/>
        <v>3.4319999999999999</v>
      </c>
    </row>
    <row r="1734" spans="1:13" ht="15" customHeight="1" x14ac:dyDescent="0.2">
      <c r="A1734" s="192">
        <f t="shared" si="237"/>
        <v>1717</v>
      </c>
      <c r="B1734" s="225">
        <f t="shared" si="239"/>
        <v>175.45169779295105</v>
      </c>
      <c r="C1734" s="193">
        <v>500</v>
      </c>
      <c r="D1734" s="212">
        <v>40620</v>
      </c>
      <c r="E1734" s="104">
        <v>27110</v>
      </c>
      <c r="F1734" s="96">
        <f t="shared" si="231"/>
        <v>2778.2005311525882</v>
      </c>
      <c r="G1734" s="104">
        <f t="shared" si="232"/>
        <v>650.64</v>
      </c>
      <c r="H1734" s="194">
        <f t="shared" si="233"/>
        <v>1158.9480995295746</v>
      </c>
      <c r="I1734" s="104">
        <f t="shared" si="234"/>
        <v>68.576810623051756</v>
      </c>
      <c r="J1734" s="96">
        <v>27</v>
      </c>
      <c r="K1734" s="98">
        <f t="shared" si="238"/>
        <v>4683.3654413052145</v>
      </c>
      <c r="L1734" s="213">
        <f t="shared" si="235"/>
        <v>9.7861999999999991</v>
      </c>
      <c r="M1734" s="214">
        <f t="shared" si="236"/>
        <v>3.4340000000000002</v>
      </c>
    </row>
    <row r="1735" spans="1:13" ht="15" customHeight="1" x14ac:dyDescent="0.2">
      <c r="A1735" s="192">
        <f t="shared" si="237"/>
        <v>1718</v>
      </c>
      <c r="B1735" s="225">
        <f t="shared" si="239"/>
        <v>175.48605005010779</v>
      </c>
      <c r="C1735" s="193">
        <v>500</v>
      </c>
      <c r="D1735" s="212">
        <v>40620</v>
      </c>
      <c r="E1735" s="104">
        <v>27110</v>
      </c>
      <c r="F1735" s="96">
        <f t="shared" si="231"/>
        <v>2777.6566847382896</v>
      </c>
      <c r="G1735" s="104">
        <f t="shared" si="232"/>
        <v>650.64</v>
      </c>
      <c r="H1735" s="194">
        <f t="shared" si="233"/>
        <v>1158.7642794415417</v>
      </c>
      <c r="I1735" s="104">
        <f t="shared" si="234"/>
        <v>68.565933694765789</v>
      </c>
      <c r="J1735" s="96">
        <v>27</v>
      </c>
      <c r="K1735" s="98">
        <f t="shared" si="238"/>
        <v>4682.6268978745966</v>
      </c>
      <c r="L1735" s="213">
        <f t="shared" si="235"/>
        <v>9.7899999999999991</v>
      </c>
      <c r="M1735" s="214">
        <f t="shared" si="236"/>
        <v>3.4359999999999999</v>
      </c>
    </row>
    <row r="1736" spans="1:13" ht="15" customHeight="1" x14ac:dyDescent="0.2">
      <c r="A1736" s="192">
        <f t="shared" si="237"/>
        <v>1719</v>
      </c>
      <c r="B1736" s="225">
        <f t="shared" si="239"/>
        <v>175.52038231758809</v>
      </c>
      <c r="C1736" s="193">
        <v>500</v>
      </c>
      <c r="D1736" s="212">
        <v>40620</v>
      </c>
      <c r="E1736" s="104">
        <v>27110</v>
      </c>
      <c r="F1736" s="96">
        <f t="shared" si="231"/>
        <v>2777.113367483566</v>
      </c>
      <c r="G1736" s="104">
        <f t="shared" si="232"/>
        <v>650.64</v>
      </c>
      <c r="H1736" s="194">
        <f t="shared" si="233"/>
        <v>1158.5806382094452</v>
      </c>
      <c r="I1736" s="104">
        <f t="shared" si="234"/>
        <v>68.555067349671319</v>
      </c>
      <c r="J1736" s="96">
        <v>27</v>
      </c>
      <c r="K1736" s="98">
        <f t="shared" si="238"/>
        <v>4681.889073042682</v>
      </c>
      <c r="L1736" s="213">
        <f t="shared" si="235"/>
        <v>9.7936999999999994</v>
      </c>
      <c r="M1736" s="214">
        <f t="shared" si="236"/>
        <v>3.4380000000000002</v>
      </c>
    </row>
    <row r="1737" spans="1:13" ht="15" customHeight="1" x14ac:dyDescent="0.2">
      <c r="A1737" s="195">
        <f t="shared" si="237"/>
        <v>1720</v>
      </c>
      <c r="B1737" s="225">
        <f t="shared" si="239"/>
        <v>175.55469461864243</v>
      </c>
      <c r="C1737" s="193">
        <v>500</v>
      </c>
      <c r="D1737" s="212">
        <v>40620</v>
      </c>
      <c r="E1737" s="104">
        <v>27110</v>
      </c>
      <c r="F1737" s="96">
        <f t="shared" si="231"/>
        <v>2776.5705785246373</v>
      </c>
      <c r="G1737" s="104">
        <f t="shared" si="232"/>
        <v>650.64</v>
      </c>
      <c r="H1737" s="194">
        <f t="shared" si="233"/>
        <v>1158.3971755413272</v>
      </c>
      <c r="I1737" s="104">
        <f t="shared" si="234"/>
        <v>68.544211570492749</v>
      </c>
      <c r="J1737" s="96">
        <v>27</v>
      </c>
      <c r="K1737" s="98">
        <f t="shared" si="238"/>
        <v>4681.1519656364571</v>
      </c>
      <c r="L1737" s="213">
        <f t="shared" si="235"/>
        <v>9.7974999999999994</v>
      </c>
      <c r="M1737" s="214">
        <f t="shared" si="236"/>
        <v>3.44</v>
      </c>
    </row>
    <row r="1738" spans="1:13" ht="15" customHeight="1" x14ac:dyDescent="0.2">
      <c r="A1738" s="192">
        <f t="shared" si="237"/>
        <v>1721</v>
      </c>
      <c r="B1738" s="225">
        <f t="shared" si="239"/>
        <v>175.58898697648084</v>
      </c>
      <c r="C1738" s="193">
        <v>500</v>
      </c>
      <c r="D1738" s="212">
        <v>40620</v>
      </c>
      <c r="E1738" s="104">
        <v>27110</v>
      </c>
      <c r="F1738" s="96">
        <f t="shared" si="231"/>
        <v>2776.0283169996865</v>
      </c>
      <c r="G1738" s="104">
        <f t="shared" si="232"/>
        <v>650.64</v>
      </c>
      <c r="H1738" s="194">
        <f t="shared" si="233"/>
        <v>1158.213891145894</v>
      </c>
      <c r="I1738" s="104">
        <f t="shared" si="234"/>
        <v>68.533366339993734</v>
      </c>
      <c r="J1738" s="96">
        <v>27</v>
      </c>
      <c r="K1738" s="98">
        <f t="shared" si="238"/>
        <v>4680.4155744855734</v>
      </c>
      <c r="L1738" s="213">
        <f t="shared" si="235"/>
        <v>9.8012999999999995</v>
      </c>
      <c r="M1738" s="214">
        <f t="shared" si="236"/>
        <v>3.4420000000000002</v>
      </c>
    </row>
    <row r="1739" spans="1:13" ht="15" customHeight="1" x14ac:dyDescent="0.2">
      <c r="A1739" s="192">
        <f t="shared" si="237"/>
        <v>1722</v>
      </c>
      <c r="B1739" s="225">
        <f t="shared" si="239"/>
        <v>175.62325941427287</v>
      </c>
      <c r="C1739" s="193">
        <v>500</v>
      </c>
      <c r="D1739" s="212">
        <v>40620</v>
      </c>
      <c r="E1739" s="104">
        <v>27110</v>
      </c>
      <c r="F1739" s="96">
        <f t="shared" si="231"/>
        <v>2775.4865820488571</v>
      </c>
      <c r="G1739" s="104">
        <f t="shared" si="232"/>
        <v>650.64</v>
      </c>
      <c r="H1739" s="194">
        <f t="shared" si="233"/>
        <v>1158.0307847325137</v>
      </c>
      <c r="I1739" s="104">
        <f t="shared" si="234"/>
        <v>68.522531640977135</v>
      </c>
      <c r="J1739" s="96">
        <v>27</v>
      </c>
      <c r="K1739" s="98">
        <f t="shared" si="238"/>
        <v>4679.6798984223478</v>
      </c>
      <c r="L1739" s="213">
        <f t="shared" si="235"/>
        <v>9.8050999999999995</v>
      </c>
      <c r="M1739" s="214">
        <f t="shared" si="236"/>
        <v>3.444</v>
      </c>
    </row>
    <row r="1740" spans="1:13" ht="15" customHeight="1" x14ac:dyDescent="0.2">
      <c r="A1740" s="192">
        <f t="shared" si="237"/>
        <v>1723</v>
      </c>
      <c r="B1740" s="225">
        <f t="shared" si="239"/>
        <v>175.65751195514787</v>
      </c>
      <c r="C1740" s="193">
        <v>500</v>
      </c>
      <c r="D1740" s="212">
        <v>40620</v>
      </c>
      <c r="E1740" s="104">
        <v>27110</v>
      </c>
      <c r="F1740" s="96">
        <f t="shared" si="231"/>
        <v>2774.9453728142421</v>
      </c>
      <c r="G1740" s="104">
        <f t="shared" si="232"/>
        <v>650.64</v>
      </c>
      <c r="H1740" s="194">
        <f t="shared" si="233"/>
        <v>1157.8478560112137</v>
      </c>
      <c r="I1740" s="104">
        <f t="shared" si="234"/>
        <v>68.511707456284839</v>
      </c>
      <c r="J1740" s="96">
        <v>27</v>
      </c>
      <c r="K1740" s="98">
        <f t="shared" si="238"/>
        <v>4678.9449362817404</v>
      </c>
      <c r="L1740" s="213">
        <f t="shared" si="235"/>
        <v>9.8088999999999995</v>
      </c>
      <c r="M1740" s="214">
        <f t="shared" si="236"/>
        <v>3.4460000000000002</v>
      </c>
    </row>
    <row r="1741" spans="1:13" ht="15" customHeight="1" x14ac:dyDescent="0.2">
      <c r="A1741" s="192">
        <f t="shared" si="237"/>
        <v>1724</v>
      </c>
      <c r="B1741" s="225">
        <f t="shared" si="239"/>
        <v>175.69174462219468</v>
      </c>
      <c r="C1741" s="193">
        <v>500</v>
      </c>
      <c r="D1741" s="212">
        <v>40620</v>
      </c>
      <c r="E1741" s="104">
        <v>27110</v>
      </c>
      <c r="F1741" s="96">
        <f t="shared" si="231"/>
        <v>2774.4046884398858</v>
      </c>
      <c r="G1741" s="104">
        <f t="shared" si="232"/>
        <v>650.64</v>
      </c>
      <c r="H1741" s="194">
        <f t="shared" si="233"/>
        <v>1157.6651046926813</v>
      </c>
      <c r="I1741" s="104">
        <f t="shared" si="234"/>
        <v>68.50089376879771</v>
      </c>
      <c r="J1741" s="96">
        <v>27</v>
      </c>
      <c r="K1741" s="98">
        <f t="shared" si="238"/>
        <v>4678.2106869013651</v>
      </c>
      <c r="L1741" s="213">
        <f t="shared" si="235"/>
        <v>9.8125999999999998</v>
      </c>
      <c r="M1741" s="214">
        <f t="shared" si="236"/>
        <v>3.448</v>
      </c>
    </row>
    <row r="1742" spans="1:13" ht="15" customHeight="1" x14ac:dyDescent="0.2">
      <c r="A1742" s="192">
        <f t="shared" si="237"/>
        <v>1725</v>
      </c>
      <c r="B1742" s="225">
        <f t="shared" si="239"/>
        <v>175.7259574384621</v>
      </c>
      <c r="C1742" s="193">
        <v>500</v>
      </c>
      <c r="D1742" s="212">
        <v>40620</v>
      </c>
      <c r="E1742" s="104">
        <v>27110</v>
      </c>
      <c r="F1742" s="96">
        <f t="shared" si="231"/>
        <v>2773.8645280717724</v>
      </c>
      <c r="G1742" s="104">
        <f t="shared" si="232"/>
        <v>650.64</v>
      </c>
      <c r="H1742" s="194">
        <f t="shared" si="233"/>
        <v>1157.4825304882588</v>
      </c>
      <c r="I1742" s="104">
        <f t="shared" si="234"/>
        <v>68.490090561435451</v>
      </c>
      <c r="J1742" s="96">
        <v>27</v>
      </c>
      <c r="K1742" s="98">
        <f t="shared" si="238"/>
        <v>4677.4771491214669</v>
      </c>
      <c r="L1742" s="213">
        <f t="shared" si="235"/>
        <v>9.8163999999999998</v>
      </c>
      <c r="M1742" s="214">
        <f t="shared" si="236"/>
        <v>3.45</v>
      </c>
    </row>
    <row r="1743" spans="1:13" ht="15" customHeight="1" x14ac:dyDescent="0.2">
      <c r="A1743" s="192">
        <f t="shared" si="237"/>
        <v>1726</v>
      </c>
      <c r="B1743" s="225">
        <f t="shared" si="239"/>
        <v>175.760150426959</v>
      </c>
      <c r="C1743" s="193">
        <v>500</v>
      </c>
      <c r="D1743" s="212">
        <v>40620</v>
      </c>
      <c r="E1743" s="104">
        <v>27110</v>
      </c>
      <c r="F1743" s="96">
        <f t="shared" si="231"/>
        <v>2773.3248908578194</v>
      </c>
      <c r="G1743" s="104">
        <f t="shared" si="232"/>
        <v>650.64</v>
      </c>
      <c r="H1743" s="194">
        <f t="shared" si="233"/>
        <v>1157.3001331099429</v>
      </c>
      <c r="I1743" s="104">
        <f t="shared" si="234"/>
        <v>68.479297817156393</v>
      </c>
      <c r="J1743" s="96">
        <v>27</v>
      </c>
      <c r="K1743" s="98">
        <f t="shared" si="238"/>
        <v>4676.7443217849186</v>
      </c>
      <c r="L1743" s="213">
        <f t="shared" si="235"/>
        <v>9.8201999999999998</v>
      </c>
      <c r="M1743" s="214">
        <f t="shared" si="236"/>
        <v>3.452</v>
      </c>
    </row>
    <row r="1744" spans="1:13" ht="15" customHeight="1" x14ac:dyDescent="0.2">
      <c r="A1744" s="192">
        <f t="shared" si="237"/>
        <v>1727</v>
      </c>
      <c r="B1744" s="225">
        <f t="shared" si="239"/>
        <v>175.79432361065403</v>
      </c>
      <c r="C1744" s="193">
        <v>500</v>
      </c>
      <c r="D1744" s="212">
        <v>40620</v>
      </c>
      <c r="E1744" s="104">
        <v>27110</v>
      </c>
      <c r="F1744" s="96">
        <f t="shared" si="231"/>
        <v>2772.7857759478798</v>
      </c>
      <c r="G1744" s="104">
        <f t="shared" si="232"/>
        <v>650.64</v>
      </c>
      <c r="H1744" s="194">
        <f t="shared" si="233"/>
        <v>1157.1179122703832</v>
      </c>
      <c r="I1744" s="104">
        <f t="shared" si="234"/>
        <v>68.468515518957588</v>
      </c>
      <c r="J1744" s="96">
        <v>27</v>
      </c>
      <c r="K1744" s="98">
        <f t="shared" si="238"/>
        <v>4676.0122037372203</v>
      </c>
      <c r="L1744" s="213">
        <f t="shared" si="235"/>
        <v>9.8239999999999998</v>
      </c>
      <c r="M1744" s="214">
        <f t="shared" si="236"/>
        <v>3.4540000000000002</v>
      </c>
    </row>
    <row r="1745" spans="1:13" ht="15" customHeight="1" x14ac:dyDescent="0.2">
      <c r="A1745" s="192">
        <f t="shared" si="237"/>
        <v>1728</v>
      </c>
      <c r="B1745" s="225">
        <f t="shared" si="239"/>
        <v>175.82847701247601</v>
      </c>
      <c r="C1745" s="193">
        <v>500</v>
      </c>
      <c r="D1745" s="212">
        <v>40620</v>
      </c>
      <c r="E1745" s="104">
        <v>27110</v>
      </c>
      <c r="F1745" s="96">
        <f t="shared" si="231"/>
        <v>2772.2471824937288</v>
      </c>
      <c r="G1745" s="104">
        <f t="shared" si="232"/>
        <v>650.64</v>
      </c>
      <c r="H1745" s="194">
        <f t="shared" si="233"/>
        <v>1156.9358676828801</v>
      </c>
      <c r="I1745" s="104">
        <f t="shared" si="234"/>
        <v>68.457743649874573</v>
      </c>
      <c r="J1745" s="96">
        <v>27</v>
      </c>
      <c r="K1745" s="98">
        <f t="shared" si="238"/>
        <v>4675.2807938264832</v>
      </c>
      <c r="L1745" s="213">
        <f t="shared" si="235"/>
        <v>9.8277999999999999</v>
      </c>
      <c r="M1745" s="214">
        <f t="shared" si="236"/>
        <v>3.456</v>
      </c>
    </row>
    <row r="1746" spans="1:13" ht="15" customHeight="1" x14ac:dyDescent="0.2">
      <c r="A1746" s="192">
        <f t="shared" si="237"/>
        <v>1729</v>
      </c>
      <c r="B1746" s="225">
        <f t="shared" si="239"/>
        <v>175.86261065531414</v>
      </c>
      <c r="C1746" s="193">
        <v>500</v>
      </c>
      <c r="D1746" s="212">
        <v>40620</v>
      </c>
      <c r="E1746" s="104">
        <v>27110</v>
      </c>
      <c r="F1746" s="96">
        <f t="shared" si="231"/>
        <v>2771.7091096490599</v>
      </c>
      <c r="G1746" s="104">
        <f t="shared" si="232"/>
        <v>650.64</v>
      </c>
      <c r="H1746" s="194">
        <f t="shared" si="233"/>
        <v>1156.753999061382</v>
      </c>
      <c r="I1746" s="104">
        <f t="shared" si="234"/>
        <v>68.446982192981196</v>
      </c>
      <c r="J1746" s="96">
        <v>27</v>
      </c>
      <c r="K1746" s="98">
        <f t="shared" si="238"/>
        <v>4674.5500909034236</v>
      </c>
      <c r="L1746" s="213">
        <f t="shared" si="235"/>
        <v>9.8315000000000001</v>
      </c>
      <c r="M1746" s="214">
        <f t="shared" si="236"/>
        <v>3.4580000000000002</v>
      </c>
    </row>
    <row r="1747" spans="1:13" ht="15" customHeight="1" x14ac:dyDescent="0.2">
      <c r="A1747" s="195">
        <f t="shared" si="237"/>
        <v>1730</v>
      </c>
      <c r="B1747" s="225">
        <f t="shared" si="239"/>
        <v>175.89672456201765</v>
      </c>
      <c r="C1747" s="193">
        <v>500</v>
      </c>
      <c r="D1747" s="212">
        <v>40620</v>
      </c>
      <c r="E1747" s="104">
        <v>27110</v>
      </c>
      <c r="F1747" s="96">
        <f t="shared" ref="F1747:F1810" si="240">12*(1/B1747*D1747)</f>
        <v>2771.1715565694826</v>
      </c>
      <c r="G1747" s="104">
        <f t="shared" ref="G1747:G1810" si="241">12*(1/C1747*E1747)</f>
        <v>650.64</v>
      </c>
      <c r="H1747" s="194">
        <f t="shared" ref="H1747:H1810" si="242">SUM(F1747:G1747)*33.8%</f>
        <v>1156.5723061204849</v>
      </c>
      <c r="I1747" s="104">
        <f t="shared" ref="I1747:I1810" si="243">SUM(F1747:G1747)*2%</f>
        <v>68.436231131389647</v>
      </c>
      <c r="J1747" s="96">
        <v>27</v>
      </c>
      <c r="K1747" s="98">
        <f t="shared" si="238"/>
        <v>4673.8200938213567</v>
      </c>
      <c r="L1747" s="213">
        <f t="shared" ref="L1747:L1810" si="244">ROUND(A1747/B1747,4)</f>
        <v>9.8353000000000002</v>
      </c>
      <c r="M1747" s="214">
        <f t="shared" ref="M1747:M1810" si="245">ROUND(A1747/C1747,4)</f>
        <v>3.46</v>
      </c>
    </row>
    <row r="1748" spans="1:13" ht="15" customHeight="1" x14ac:dyDescent="0.2">
      <c r="A1748" s="192">
        <f t="shared" si="237"/>
        <v>1731</v>
      </c>
      <c r="B1748" s="225">
        <f t="shared" si="239"/>
        <v>175.93081875539633</v>
      </c>
      <c r="C1748" s="193">
        <v>500</v>
      </c>
      <c r="D1748" s="212">
        <v>40620</v>
      </c>
      <c r="E1748" s="104">
        <v>27110</v>
      </c>
      <c r="F1748" s="96">
        <f t="shared" si="240"/>
        <v>2770.6345224125139</v>
      </c>
      <c r="G1748" s="104">
        <f t="shared" si="241"/>
        <v>650.64</v>
      </c>
      <c r="H1748" s="194">
        <f t="shared" si="242"/>
        <v>1156.3907885754295</v>
      </c>
      <c r="I1748" s="104">
        <f t="shared" si="243"/>
        <v>68.425490448250272</v>
      </c>
      <c r="J1748" s="96">
        <v>27</v>
      </c>
      <c r="K1748" s="98">
        <f t="shared" si="238"/>
        <v>4673.0908014361939</v>
      </c>
      <c r="L1748" s="213">
        <f t="shared" si="244"/>
        <v>9.8391000000000002</v>
      </c>
      <c r="M1748" s="214">
        <f t="shared" si="245"/>
        <v>3.4620000000000002</v>
      </c>
    </row>
    <row r="1749" spans="1:13" ht="15" customHeight="1" x14ac:dyDescent="0.2">
      <c r="A1749" s="192">
        <f t="shared" si="237"/>
        <v>1732</v>
      </c>
      <c r="B1749" s="225">
        <f t="shared" si="239"/>
        <v>175.96489325822046</v>
      </c>
      <c r="C1749" s="193">
        <v>500</v>
      </c>
      <c r="D1749" s="212">
        <v>40620</v>
      </c>
      <c r="E1749" s="104">
        <v>27110</v>
      </c>
      <c r="F1749" s="96">
        <f t="shared" si="240"/>
        <v>2770.098006337571</v>
      </c>
      <c r="G1749" s="104">
        <f t="shared" si="241"/>
        <v>650.64</v>
      </c>
      <c r="H1749" s="194">
        <f t="shared" si="242"/>
        <v>1156.2094461420988</v>
      </c>
      <c r="I1749" s="104">
        <f t="shared" si="243"/>
        <v>68.414760126751418</v>
      </c>
      <c r="J1749" s="96">
        <v>27</v>
      </c>
      <c r="K1749" s="98">
        <f t="shared" si="238"/>
        <v>4672.3622126064211</v>
      </c>
      <c r="L1749" s="213">
        <f t="shared" si="244"/>
        <v>9.8429000000000002</v>
      </c>
      <c r="M1749" s="214">
        <f t="shared" si="245"/>
        <v>3.464</v>
      </c>
    </row>
    <row r="1750" spans="1:13" ht="15" customHeight="1" x14ac:dyDescent="0.2">
      <c r="A1750" s="192">
        <f t="shared" si="237"/>
        <v>1733</v>
      </c>
      <c r="B1750" s="225">
        <f t="shared" si="239"/>
        <v>175.99894809322075</v>
      </c>
      <c r="C1750" s="193">
        <v>500</v>
      </c>
      <c r="D1750" s="212">
        <v>40620</v>
      </c>
      <c r="E1750" s="104">
        <v>27110</v>
      </c>
      <c r="F1750" s="96">
        <f t="shared" si="240"/>
        <v>2769.5620075059733</v>
      </c>
      <c r="G1750" s="104">
        <f t="shared" si="241"/>
        <v>650.64</v>
      </c>
      <c r="H1750" s="194">
        <f t="shared" si="242"/>
        <v>1156.0282785370189</v>
      </c>
      <c r="I1750" s="104">
        <f t="shared" si="243"/>
        <v>68.404040150119471</v>
      </c>
      <c r="J1750" s="96">
        <v>27</v>
      </c>
      <c r="K1750" s="98">
        <f t="shared" si="238"/>
        <v>4671.6343261931115</v>
      </c>
      <c r="L1750" s="213">
        <f t="shared" si="244"/>
        <v>9.8466000000000005</v>
      </c>
      <c r="M1750" s="214">
        <f t="shared" si="245"/>
        <v>3.4660000000000002</v>
      </c>
    </row>
    <row r="1751" spans="1:13" ht="15" customHeight="1" x14ac:dyDescent="0.2">
      <c r="A1751" s="192">
        <f t="shared" ref="A1751:A1814" si="246">1+A1750</f>
        <v>1734</v>
      </c>
      <c r="B1751" s="225">
        <f t="shared" si="239"/>
        <v>176.0329832830887</v>
      </c>
      <c r="C1751" s="193">
        <v>500</v>
      </c>
      <c r="D1751" s="212">
        <v>40620</v>
      </c>
      <c r="E1751" s="104">
        <v>27110</v>
      </c>
      <c r="F1751" s="96">
        <f t="shared" si="240"/>
        <v>2769.0265250809271</v>
      </c>
      <c r="G1751" s="104">
        <f t="shared" si="241"/>
        <v>650.64</v>
      </c>
      <c r="H1751" s="194">
        <f t="shared" si="242"/>
        <v>1155.8472854773531</v>
      </c>
      <c r="I1751" s="104">
        <f t="shared" si="243"/>
        <v>68.393330501618536</v>
      </c>
      <c r="J1751" s="96">
        <v>27</v>
      </c>
      <c r="K1751" s="98">
        <f t="shared" si="238"/>
        <v>4670.907141059899</v>
      </c>
      <c r="L1751" s="213">
        <f t="shared" si="244"/>
        <v>9.8504000000000005</v>
      </c>
      <c r="M1751" s="214">
        <f t="shared" si="245"/>
        <v>3.468</v>
      </c>
    </row>
    <row r="1752" spans="1:13" ht="15" customHeight="1" x14ac:dyDescent="0.2">
      <c r="A1752" s="192">
        <f t="shared" si="246"/>
        <v>1735</v>
      </c>
      <c r="B1752" s="225">
        <f t="shared" si="239"/>
        <v>176.06699885047664</v>
      </c>
      <c r="C1752" s="193">
        <v>500</v>
      </c>
      <c r="D1752" s="212">
        <v>40620</v>
      </c>
      <c r="E1752" s="104">
        <v>27110</v>
      </c>
      <c r="F1752" s="96">
        <f t="shared" si="240"/>
        <v>2768.4915582275253</v>
      </c>
      <c r="G1752" s="104">
        <f t="shared" si="241"/>
        <v>650.64</v>
      </c>
      <c r="H1752" s="194">
        <f t="shared" si="242"/>
        <v>1155.6664666809033</v>
      </c>
      <c r="I1752" s="104">
        <f t="shared" si="243"/>
        <v>68.382631164550503</v>
      </c>
      <c r="J1752" s="96">
        <v>27</v>
      </c>
      <c r="K1752" s="98">
        <f t="shared" si="238"/>
        <v>4670.1806560729792</v>
      </c>
      <c r="L1752" s="213">
        <f t="shared" si="244"/>
        <v>9.8542000000000005</v>
      </c>
      <c r="M1752" s="214">
        <f t="shared" si="245"/>
        <v>3.47</v>
      </c>
    </row>
    <row r="1753" spans="1:13" ht="15" customHeight="1" x14ac:dyDescent="0.2">
      <c r="A1753" s="192">
        <f t="shared" si="246"/>
        <v>1736</v>
      </c>
      <c r="B1753" s="225">
        <f t="shared" si="239"/>
        <v>176.10099481799745</v>
      </c>
      <c r="C1753" s="193">
        <v>500</v>
      </c>
      <c r="D1753" s="212">
        <v>40620</v>
      </c>
      <c r="E1753" s="104">
        <v>27110</v>
      </c>
      <c r="F1753" s="96">
        <f t="shared" si="240"/>
        <v>2767.9571061127463</v>
      </c>
      <c r="G1753" s="104">
        <f t="shared" si="241"/>
        <v>650.64</v>
      </c>
      <c r="H1753" s="194">
        <f t="shared" si="242"/>
        <v>1155.4858218661082</v>
      </c>
      <c r="I1753" s="104">
        <f t="shared" si="243"/>
        <v>68.371942122254922</v>
      </c>
      <c r="J1753" s="96">
        <v>27</v>
      </c>
      <c r="K1753" s="98">
        <f t="shared" si="238"/>
        <v>4669.454870101109</v>
      </c>
      <c r="L1753" s="213">
        <f t="shared" si="244"/>
        <v>9.8580000000000005</v>
      </c>
      <c r="M1753" s="214">
        <f t="shared" si="245"/>
        <v>3.472</v>
      </c>
    </row>
    <row r="1754" spans="1:13" ht="15" customHeight="1" x14ac:dyDescent="0.2">
      <c r="A1754" s="192">
        <f t="shared" si="246"/>
        <v>1737</v>
      </c>
      <c r="B1754" s="225">
        <f t="shared" si="239"/>
        <v>176.13497120822518</v>
      </c>
      <c r="C1754" s="193">
        <v>500</v>
      </c>
      <c r="D1754" s="212">
        <v>40620</v>
      </c>
      <c r="E1754" s="104">
        <v>27110</v>
      </c>
      <c r="F1754" s="96">
        <f t="shared" si="240"/>
        <v>2767.4231679054401</v>
      </c>
      <c r="G1754" s="104">
        <f t="shared" si="241"/>
        <v>650.64</v>
      </c>
      <c r="H1754" s="194">
        <f t="shared" si="242"/>
        <v>1155.3053507520385</v>
      </c>
      <c r="I1754" s="104">
        <f t="shared" si="243"/>
        <v>68.361263358108801</v>
      </c>
      <c r="J1754" s="96">
        <v>27</v>
      </c>
      <c r="K1754" s="98">
        <f t="shared" si="238"/>
        <v>4668.7297820155873</v>
      </c>
      <c r="L1754" s="213">
        <f t="shared" si="244"/>
        <v>9.8618000000000006</v>
      </c>
      <c r="M1754" s="214">
        <f t="shared" si="245"/>
        <v>3.4740000000000002</v>
      </c>
    </row>
    <row r="1755" spans="1:13" ht="15" customHeight="1" x14ac:dyDescent="0.2">
      <c r="A1755" s="192">
        <f t="shared" si="246"/>
        <v>1738</v>
      </c>
      <c r="B1755" s="225">
        <f t="shared" si="239"/>
        <v>176.1689280436949</v>
      </c>
      <c r="C1755" s="193">
        <v>500</v>
      </c>
      <c r="D1755" s="212">
        <v>40620</v>
      </c>
      <c r="E1755" s="104">
        <v>27110</v>
      </c>
      <c r="F1755" s="96">
        <f t="shared" si="240"/>
        <v>2766.8897427763254</v>
      </c>
      <c r="G1755" s="104">
        <f t="shared" si="241"/>
        <v>650.64</v>
      </c>
      <c r="H1755" s="194">
        <f t="shared" si="242"/>
        <v>1155.1250530583977</v>
      </c>
      <c r="I1755" s="104">
        <f t="shared" si="243"/>
        <v>68.350594855526509</v>
      </c>
      <c r="J1755" s="96">
        <v>27</v>
      </c>
      <c r="K1755" s="98">
        <f t="shared" si="238"/>
        <v>4668.0053906902494</v>
      </c>
      <c r="L1755" s="213">
        <f t="shared" si="244"/>
        <v>9.8655000000000008</v>
      </c>
      <c r="M1755" s="214">
        <f t="shared" si="245"/>
        <v>3.476</v>
      </c>
    </row>
    <row r="1756" spans="1:13" ht="15" customHeight="1" x14ac:dyDescent="0.2">
      <c r="A1756" s="192">
        <f t="shared" si="246"/>
        <v>1739</v>
      </c>
      <c r="B1756" s="225">
        <f t="shared" si="239"/>
        <v>176.20286534690268</v>
      </c>
      <c r="C1756" s="193">
        <v>500</v>
      </c>
      <c r="D1756" s="212">
        <v>40620</v>
      </c>
      <c r="E1756" s="104">
        <v>27110</v>
      </c>
      <c r="F1756" s="96">
        <f t="shared" si="240"/>
        <v>2766.3568298979894</v>
      </c>
      <c r="G1756" s="104">
        <f t="shared" si="241"/>
        <v>650.64</v>
      </c>
      <c r="H1756" s="194">
        <f t="shared" si="242"/>
        <v>1154.9449285055202</v>
      </c>
      <c r="I1756" s="104">
        <f t="shared" si="243"/>
        <v>68.339936597959792</v>
      </c>
      <c r="J1756" s="96">
        <v>27</v>
      </c>
      <c r="K1756" s="98">
        <f t="shared" si="238"/>
        <v>4667.2816950014685</v>
      </c>
      <c r="L1756" s="213">
        <f t="shared" si="244"/>
        <v>9.8693000000000008</v>
      </c>
      <c r="M1756" s="214">
        <f t="shared" si="245"/>
        <v>3.4780000000000002</v>
      </c>
    </row>
    <row r="1757" spans="1:13" ht="15" customHeight="1" x14ac:dyDescent="0.2">
      <c r="A1757" s="195">
        <f t="shared" si="246"/>
        <v>1740</v>
      </c>
      <c r="B1757" s="225">
        <f t="shared" si="239"/>
        <v>176.23678314030593</v>
      </c>
      <c r="C1757" s="193">
        <v>500</v>
      </c>
      <c r="D1757" s="212">
        <v>40620</v>
      </c>
      <c r="E1757" s="104">
        <v>27110</v>
      </c>
      <c r="F1757" s="96">
        <f t="shared" si="240"/>
        <v>2765.8244284448747</v>
      </c>
      <c r="G1757" s="104">
        <f t="shared" si="241"/>
        <v>650.64</v>
      </c>
      <c r="H1757" s="194">
        <f t="shared" si="242"/>
        <v>1154.7649768143674</v>
      </c>
      <c r="I1757" s="104">
        <f t="shared" si="243"/>
        <v>68.329288568897496</v>
      </c>
      <c r="J1757" s="96">
        <v>27</v>
      </c>
      <c r="K1757" s="98">
        <f t="shared" si="238"/>
        <v>4666.5586938281403</v>
      </c>
      <c r="L1757" s="213">
        <f t="shared" si="244"/>
        <v>9.8731000000000009</v>
      </c>
      <c r="M1757" s="214">
        <f t="shared" si="245"/>
        <v>3.48</v>
      </c>
    </row>
    <row r="1758" spans="1:13" ht="15" customHeight="1" x14ac:dyDescent="0.2">
      <c r="A1758" s="192">
        <f t="shared" si="246"/>
        <v>1741</v>
      </c>
      <c r="B1758" s="225">
        <f t="shared" si="239"/>
        <v>176.27068144632312</v>
      </c>
      <c r="C1758" s="193">
        <v>500</v>
      </c>
      <c r="D1758" s="212">
        <v>40620</v>
      </c>
      <c r="E1758" s="104">
        <v>27110</v>
      </c>
      <c r="F1758" s="96">
        <f t="shared" si="240"/>
        <v>2765.2925375932823</v>
      </c>
      <c r="G1758" s="104">
        <f t="shared" si="241"/>
        <v>650.64</v>
      </c>
      <c r="H1758" s="194">
        <f t="shared" si="242"/>
        <v>1154.5851977065292</v>
      </c>
      <c r="I1758" s="104">
        <f t="shared" si="243"/>
        <v>68.318650751865647</v>
      </c>
      <c r="J1758" s="96">
        <v>27</v>
      </c>
      <c r="K1758" s="98">
        <f t="shared" si="238"/>
        <v>4665.8363860516774</v>
      </c>
      <c r="L1758" s="213">
        <f t="shared" si="244"/>
        <v>9.8768999999999991</v>
      </c>
      <c r="M1758" s="214">
        <f t="shared" si="245"/>
        <v>3.4820000000000002</v>
      </c>
    </row>
    <row r="1759" spans="1:13" ht="15" customHeight="1" x14ac:dyDescent="0.2">
      <c r="A1759" s="192">
        <f t="shared" si="246"/>
        <v>1742</v>
      </c>
      <c r="B1759" s="225">
        <f t="shared" si="239"/>
        <v>176.30456028733443</v>
      </c>
      <c r="C1759" s="193">
        <v>500</v>
      </c>
      <c r="D1759" s="212">
        <v>40620</v>
      </c>
      <c r="E1759" s="104">
        <v>27110</v>
      </c>
      <c r="F1759" s="96">
        <f t="shared" si="240"/>
        <v>2764.761156521357</v>
      </c>
      <c r="G1759" s="104">
        <f t="shared" si="241"/>
        <v>650.64</v>
      </c>
      <c r="H1759" s="194">
        <f t="shared" si="242"/>
        <v>1154.4055909042186</v>
      </c>
      <c r="I1759" s="104">
        <f t="shared" si="243"/>
        <v>68.308023130427131</v>
      </c>
      <c r="J1759" s="96">
        <v>27</v>
      </c>
      <c r="K1759" s="98">
        <f t="shared" si="238"/>
        <v>4665.1147705560024</v>
      </c>
      <c r="L1759" s="213">
        <f t="shared" si="244"/>
        <v>9.8805999999999994</v>
      </c>
      <c r="M1759" s="214">
        <f t="shared" si="245"/>
        <v>3.484</v>
      </c>
    </row>
    <row r="1760" spans="1:13" ht="15" customHeight="1" x14ac:dyDescent="0.2">
      <c r="A1760" s="192">
        <f t="shared" si="246"/>
        <v>1743</v>
      </c>
      <c r="B1760" s="225">
        <f t="shared" si="239"/>
        <v>176.33841968568123</v>
      </c>
      <c r="C1760" s="193">
        <v>500</v>
      </c>
      <c r="D1760" s="212">
        <v>40620</v>
      </c>
      <c r="E1760" s="104">
        <v>27110</v>
      </c>
      <c r="F1760" s="96">
        <f t="shared" si="240"/>
        <v>2764.2302844090891</v>
      </c>
      <c r="G1760" s="104">
        <f t="shared" si="241"/>
        <v>650.64</v>
      </c>
      <c r="H1760" s="194">
        <f t="shared" si="242"/>
        <v>1154.2261561302719</v>
      </c>
      <c r="I1760" s="104">
        <f t="shared" si="243"/>
        <v>68.297405688181783</v>
      </c>
      <c r="J1760" s="96">
        <v>27</v>
      </c>
      <c r="K1760" s="98">
        <f t="shared" si="238"/>
        <v>4664.3938462275428</v>
      </c>
      <c r="L1760" s="213">
        <f t="shared" si="244"/>
        <v>9.8843999999999994</v>
      </c>
      <c r="M1760" s="214">
        <f t="shared" si="245"/>
        <v>3.4860000000000002</v>
      </c>
    </row>
    <row r="1761" spans="1:13" ht="15" customHeight="1" x14ac:dyDescent="0.2">
      <c r="A1761" s="192">
        <f t="shared" si="246"/>
        <v>1744</v>
      </c>
      <c r="B1761" s="225">
        <f t="shared" si="239"/>
        <v>176.37225966366657</v>
      </c>
      <c r="C1761" s="193">
        <v>500</v>
      </c>
      <c r="D1761" s="212">
        <v>40620</v>
      </c>
      <c r="E1761" s="104">
        <v>27110</v>
      </c>
      <c r="F1761" s="96">
        <f t="shared" si="240"/>
        <v>2763.6999204383087</v>
      </c>
      <c r="G1761" s="104">
        <f t="shared" si="241"/>
        <v>650.64</v>
      </c>
      <c r="H1761" s="194">
        <f t="shared" si="242"/>
        <v>1154.0468931081482</v>
      </c>
      <c r="I1761" s="104">
        <f t="shared" si="243"/>
        <v>68.286798408766174</v>
      </c>
      <c r="J1761" s="96">
        <v>27</v>
      </c>
      <c r="K1761" s="98">
        <f t="shared" si="238"/>
        <v>4663.6736119552224</v>
      </c>
      <c r="L1761" s="213">
        <f t="shared" si="244"/>
        <v>9.8881999999999994</v>
      </c>
      <c r="M1761" s="214">
        <f t="shared" si="245"/>
        <v>3.488</v>
      </c>
    </row>
    <row r="1762" spans="1:13" ht="15" customHeight="1" x14ac:dyDescent="0.2">
      <c r="A1762" s="192">
        <f t="shared" si="246"/>
        <v>1745</v>
      </c>
      <c r="B1762" s="225">
        <f t="shared" si="239"/>
        <v>176.4060802435551</v>
      </c>
      <c r="C1762" s="193">
        <v>500</v>
      </c>
      <c r="D1762" s="212">
        <v>40620</v>
      </c>
      <c r="E1762" s="104">
        <v>27110</v>
      </c>
      <c r="F1762" s="96">
        <f t="shared" si="240"/>
        <v>2763.1700637926756</v>
      </c>
      <c r="G1762" s="104">
        <f t="shared" si="241"/>
        <v>650.64</v>
      </c>
      <c r="H1762" s="194">
        <f t="shared" si="242"/>
        <v>1153.8678015619241</v>
      </c>
      <c r="I1762" s="104">
        <f t="shared" si="243"/>
        <v>68.276201275853509</v>
      </c>
      <c r="J1762" s="96">
        <v>27</v>
      </c>
      <c r="K1762" s="98">
        <f t="shared" si="238"/>
        <v>4662.9540666304529</v>
      </c>
      <c r="L1762" s="213">
        <f t="shared" si="244"/>
        <v>9.8918999999999997</v>
      </c>
      <c r="M1762" s="214">
        <f t="shared" si="245"/>
        <v>3.49</v>
      </c>
    </row>
    <row r="1763" spans="1:13" ht="15" customHeight="1" x14ac:dyDescent="0.2">
      <c r="A1763" s="192">
        <f t="shared" si="246"/>
        <v>1746</v>
      </c>
      <c r="B1763" s="225">
        <f t="shared" si="239"/>
        <v>176.43988144757327</v>
      </c>
      <c r="C1763" s="193">
        <v>500</v>
      </c>
      <c r="D1763" s="212">
        <v>40620</v>
      </c>
      <c r="E1763" s="104">
        <v>27110</v>
      </c>
      <c r="F1763" s="96">
        <f t="shared" si="240"/>
        <v>2762.6407136576781</v>
      </c>
      <c r="G1763" s="104">
        <f t="shared" si="241"/>
        <v>650.64</v>
      </c>
      <c r="H1763" s="194">
        <f t="shared" si="242"/>
        <v>1153.6888812162952</v>
      </c>
      <c r="I1763" s="104">
        <f t="shared" si="243"/>
        <v>68.26561427315356</v>
      </c>
      <c r="J1763" s="96">
        <v>27</v>
      </c>
      <c r="K1763" s="98">
        <f t="shared" si="238"/>
        <v>4662.2352091471275</v>
      </c>
      <c r="L1763" s="213">
        <f t="shared" si="244"/>
        <v>9.8956999999999997</v>
      </c>
      <c r="M1763" s="214">
        <f t="shared" si="245"/>
        <v>3.492</v>
      </c>
    </row>
    <row r="1764" spans="1:13" ht="15" customHeight="1" x14ac:dyDescent="0.2">
      <c r="A1764" s="192">
        <f t="shared" si="246"/>
        <v>1747</v>
      </c>
      <c r="B1764" s="225">
        <f t="shared" si="239"/>
        <v>176.4736632979093</v>
      </c>
      <c r="C1764" s="193">
        <v>500</v>
      </c>
      <c r="D1764" s="212">
        <v>40620</v>
      </c>
      <c r="E1764" s="104">
        <v>27110</v>
      </c>
      <c r="F1764" s="96">
        <f t="shared" si="240"/>
        <v>2762.1118692206283</v>
      </c>
      <c r="G1764" s="104">
        <f t="shared" si="241"/>
        <v>650.64</v>
      </c>
      <c r="H1764" s="194">
        <f t="shared" si="242"/>
        <v>1153.5101317965723</v>
      </c>
      <c r="I1764" s="104">
        <f t="shared" si="243"/>
        <v>68.25503738441256</v>
      </c>
      <c r="J1764" s="96">
        <v>27</v>
      </c>
      <c r="K1764" s="98">
        <f t="shared" si="238"/>
        <v>4661.5170384016128</v>
      </c>
      <c r="L1764" s="213">
        <f t="shared" si="244"/>
        <v>9.8994999999999997</v>
      </c>
      <c r="M1764" s="214">
        <f t="shared" si="245"/>
        <v>3.4940000000000002</v>
      </c>
    </row>
    <row r="1765" spans="1:13" ht="15" customHeight="1" x14ac:dyDescent="0.2">
      <c r="A1765" s="192">
        <f t="shared" si="246"/>
        <v>1748</v>
      </c>
      <c r="B1765" s="225">
        <f t="shared" si="239"/>
        <v>176.50742581671335</v>
      </c>
      <c r="C1765" s="193">
        <v>500</v>
      </c>
      <c r="D1765" s="212">
        <v>40620</v>
      </c>
      <c r="E1765" s="104">
        <v>27110</v>
      </c>
      <c r="F1765" s="96">
        <f t="shared" si="240"/>
        <v>2761.5835296706518</v>
      </c>
      <c r="G1765" s="104">
        <f t="shared" si="241"/>
        <v>650.64</v>
      </c>
      <c r="H1765" s="194">
        <f t="shared" si="242"/>
        <v>1153.3315530286802</v>
      </c>
      <c r="I1765" s="104">
        <f t="shared" si="243"/>
        <v>68.244470593413041</v>
      </c>
      <c r="J1765" s="96">
        <v>27</v>
      </c>
      <c r="K1765" s="98">
        <f t="shared" ref="K1765:K1828" si="247">SUM(F1765:J1765)</f>
        <v>4660.7995532927453</v>
      </c>
      <c r="L1765" s="213">
        <f t="shared" si="244"/>
        <v>9.9032999999999998</v>
      </c>
      <c r="M1765" s="214">
        <f t="shared" si="245"/>
        <v>3.496</v>
      </c>
    </row>
    <row r="1766" spans="1:13" ht="15" customHeight="1" x14ac:dyDescent="0.2">
      <c r="A1766" s="192">
        <f t="shared" si="246"/>
        <v>1749</v>
      </c>
      <c r="B1766" s="225">
        <f t="shared" si="239"/>
        <v>176.54116902609752</v>
      </c>
      <c r="C1766" s="193">
        <v>500</v>
      </c>
      <c r="D1766" s="212">
        <v>40620</v>
      </c>
      <c r="E1766" s="104">
        <v>27110</v>
      </c>
      <c r="F1766" s="96">
        <f t="shared" si="240"/>
        <v>2761.0556941986902</v>
      </c>
      <c r="G1766" s="104">
        <f t="shared" si="241"/>
        <v>650.64</v>
      </c>
      <c r="H1766" s="194">
        <f t="shared" si="242"/>
        <v>1153.1531446391571</v>
      </c>
      <c r="I1766" s="104">
        <f t="shared" si="243"/>
        <v>68.233913883973798</v>
      </c>
      <c r="J1766" s="96">
        <v>27</v>
      </c>
      <c r="K1766" s="98">
        <f t="shared" si="247"/>
        <v>4660.0827527218207</v>
      </c>
      <c r="L1766" s="213">
        <f t="shared" si="244"/>
        <v>9.907</v>
      </c>
      <c r="M1766" s="214">
        <f t="shared" si="245"/>
        <v>3.4980000000000002</v>
      </c>
    </row>
    <row r="1767" spans="1:13" ht="15" customHeight="1" x14ac:dyDescent="0.2">
      <c r="A1767" s="195">
        <f t="shared" si="246"/>
        <v>1750</v>
      </c>
      <c r="B1767" s="225">
        <f t="shared" si="239"/>
        <v>176.57489294813598</v>
      </c>
      <c r="C1767" s="193">
        <v>500</v>
      </c>
      <c r="D1767" s="212">
        <v>40620</v>
      </c>
      <c r="E1767" s="104">
        <v>27110</v>
      </c>
      <c r="F1767" s="96">
        <f t="shared" si="240"/>
        <v>2760.5283619974898</v>
      </c>
      <c r="G1767" s="104">
        <f t="shared" si="241"/>
        <v>650.64</v>
      </c>
      <c r="H1767" s="194">
        <f t="shared" si="242"/>
        <v>1152.9749063551515</v>
      </c>
      <c r="I1767" s="104">
        <f t="shared" si="243"/>
        <v>68.223367239949795</v>
      </c>
      <c r="J1767" s="96">
        <v>27</v>
      </c>
      <c r="K1767" s="98">
        <f t="shared" si="247"/>
        <v>4659.3666355925907</v>
      </c>
      <c r="L1767" s="213">
        <f t="shared" si="244"/>
        <v>9.9108000000000001</v>
      </c>
      <c r="M1767" s="214">
        <f t="shared" si="245"/>
        <v>3.5</v>
      </c>
    </row>
    <row r="1768" spans="1:13" ht="15" customHeight="1" x14ac:dyDescent="0.2">
      <c r="A1768" s="192">
        <f t="shared" si="246"/>
        <v>1751</v>
      </c>
      <c r="B1768" s="225">
        <f t="shared" si="239"/>
        <v>176.60859760486528</v>
      </c>
      <c r="C1768" s="193">
        <v>500</v>
      </c>
      <c r="D1768" s="212">
        <v>40620</v>
      </c>
      <c r="E1768" s="104">
        <v>27110</v>
      </c>
      <c r="F1768" s="96">
        <f t="shared" si="240"/>
        <v>2760.0015322615973</v>
      </c>
      <c r="G1768" s="104">
        <f t="shared" si="241"/>
        <v>650.64</v>
      </c>
      <c r="H1768" s="194">
        <f t="shared" si="242"/>
        <v>1152.7968379044198</v>
      </c>
      <c r="I1768" s="104">
        <f t="shared" si="243"/>
        <v>68.212830645231946</v>
      </c>
      <c r="J1768" s="96">
        <v>27</v>
      </c>
      <c r="K1768" s="98">
        <f t="shared" si="247"/>
        <v>4658.6512008112495</v>
      </c>
      <c r="L1768" s="213">
        <f t="shared" si="244"/>
        <v>9.9146000000000001</v>
      </c>
      <c r="M1768" s="214">
        <f t="shared" si="245"/>
        <v>3.5019999999999998</v>
      </c>
    </row>
    <row r="1769" spans="1:13" ht="15" customHeight="1" x14ac:dyDescent="0.2">
      <c r="A1769" s="192">
        <f t="shared" si="246"/>
        <v>1752</v>
      </c>
      <c r="B1769" s="225">
        <f t="shared" si="239"/>
        <v>176.64228301828388</v>
      </c>
      <c r="C1769" s="193">
        <v>500</v>
      </c>
      <c r="D1769" s="212">
        <v>40620</v>
      </c>
      <c r="E1769" s="104">
        <v>27110</v>
      </c>
      <c r="F1769" s="96">
        <f t="shared" si="240"/>
        <v>2759.475204187358</v>
      </c>
      <c r="G1769" s="104">
        <f t="shared" si="241"/>
        <v>650.64</v>
      </c>
      <c r="H1769" s="194">
        <f t="shared" si="242"/>
        <v>1152.6189390153268</v>
      </c>
      <c r="I1769" s="104">
        <f t="shared" si="243"/>
        <v>68.202304083747165</v>
      </c>
      <c r="J1769" s="96">
        <v>27</v>
      </c>
      <c r="K1769" s="98">
        <f t="shared" si="247"/>
        <v>4657.9364472864318</v>
      </c>
      <c r="L1769" s="213">
        <f t="shared" si="244"/>
        <v>9.9184000000000001</v>
      </c>
      <c r="M1769" s="214">
        <f t="shared" si="245"/>
        <v>3.504</v>
      </c>
    </row>
    <row r="1770" spans="1:13" ht="15" customHeight="1" x14ac:dyDescent="0.2">
      <c r="A1770" s="192">
        <f t="shared" si="246"/>
        <v>1753</v>
      </c>
      <c r="B1770" s="225">
        <f t="shared" si="239"/>
        <v>176.67594921035283</v>
      </c>
      <c r="C1770" s="193">
        <v>500</v>
      </c>
      <c r="D1770" s="212">
        <v>40620</v>
      </c>
      <c r="E1770" s="104">
        <v>27110</v>
      </c>
      <c r="F1770" s="96">
        <f t="shared" si="240"/>
        <v>2758.9493769729079</v>
      </c>
      <c r="G1770" s="104">
        <f t="shared" si="241"/>
        <v>650.64</v>
      </c>
      <c r="H1770" s="194">
        <f t="shared" si="242"/>
        <v>1152.4412094168426</v>
      </c>
      <c r="I1770" s="104">
        <f t="shared" si="243"/>
        <v>68.191787539458161</v>
      </c>
      <c r="J1770" s="96">
        <v>27</v>
      </c>
      <c r="K1770" s="98">
        <f t="shared" si="247"/>
        <v>4657.2223739292085</v>
      </c>
      <c r="L1770" s="213">
        <f t="shared" si="244"/>
        <v>9.9221000000000004</v>
      </c>
      <c r="M1770" s="214">
        <f t="shared" si="245"/>
        <v>3.5059999999999998</v>
      </c>
    </row>
    <row r="1771" spans="1:13" ht="15" customHeight="1" x14ac:dyDescent="0.2">
      <c r="A1771" s="192">
        <f t="shared" si="246"/>
        <v>1754</v>
      </c>
      <c r="B1771" s="225">
        <f t="shared" si="239"/>
        <v>176.70959620299556</v>
      </c>
      <c r="C1771" s="193">
        <v>500</v>
      </c>
      <c r="D1771" s="212">
        <v>40620</v>
      </c>
      <c r="E1771" s="104">
        <v>27110</v>
      </c>
      <c r="F1771" s="96">
        <f t="shared" si="240"/>
        <v>2758.4240498181671</v>
      </c>
      <c r="G1771" s="104">
        <f t="shared" si="241"/>
        <v>650.64</v>
      </c>
      <c r="H1771" s="194">
        <f t="shared" si="242"/>
        <v>1152.2636488385403</v>
      </c>
      <c r="I1771" s="104">
        <f t="shared" si="243"/>
        <v>68.181280996363341</v>
      </c>
      <c r="J1771" s="96">
        <v>27</v>
      </c>
      <c r="K1771" s="98">
        <f t="shared" si="247"/>
        <v>4656.5089796530701</v>
      </c>
      <c r="L1771" s="213">
        <f t="shared" si="244"/>
        <v>9.9259000000000004</v>
      </c>
      <c r="M1771" s="214">
        <f t="shared" si="245"/>
        <v>3.508</v>
      </c>
    </row>
    <row r="1772" spans="1:13" ht="15" customHeight="1" x14ac:dyDescent="0.2">
      <c r="A1772" s="192">
        <f t="shared" si="246"/>
        <v>1755</v>
      </c>
      <c r="B1772" s="225">
        <f t="shared" si="239"/>
        <v>176.74322401809798</v>
      </c>
      <c r="C1772" s="193">
        <v>500</v>
      </c>
      <c r="D1772" s="212">
        <v>40620</v>
      </c>
      <c r="E1772" s="104">
        <v>27110</v>
      </c>
      <c r="F1772" s="96">
        <f t="shared" si="240"/>
        <v>2757.8992219248394</v>
      </c>
      <c r="G1772" s="104">
        <f t="shared" si="241"/>
        <v>650.64</v>
      </c>
      <c r="H1772" s="194">
        <f t="shared" si="242"/>
        <v>1152.0862570105955</v>
      </c>
      <c r="I1772" s="104">
        <f t="shared" si="243"/>
        <v>68.170784438496781</v>
      </c>
      <c r="J1772" s="96">
        <v>27</v>
      </c>
      <c r="K1772" s="98">
        <f t="shared" si="247"/>
        <v>4655.7962633739317</v>
      </c>
      <c r="L1772" s="213">
        <f t="shared" si="244"/>
        <v>9.9297000000000004</v>
      </c>
      <c r="M1772" s="214">
        <f t="shared" si="245"/>
        <v>3.51</v>
      </c>
    </row>
    <row r="1773" spans="1:13" ht="15" customHeight="1" x14ac:dyDescent="0.2">
      <c r="A1773" s="192">
        <f t="shared" si="246"/>
        <v>1756</v>
      </c>
      <c r="B1773" s="225">
        <f t="shared" si="239"/>
        <v>176.77683267750865</v>
      </c>
      <c r="C1773" s="193">
        <v>500</v>
      </c>
      <c r="D1773" s="212">
        <v>40620</v>
      </c>
      <c r="E1773" s="104">
        <v>27110</v>
      </c>
      <c r="F1773" s="96">
        <f t="shared" si="240"/>
        <v>2757.3748924964029</v>
      </c>
      <c r="G1773" s="104">
        <f t="shared" si="241"/>
        <v>650.64</v>
      </c>
      <c r="H1773" s="194">
        <f t="shared" si="242"/>
        <v>1151.9090336637839</v>
      </c>
      <c r="I1773" s="104">
        <f t="shared" si="243"/>
        <v>68.160297849928057</v>
      </c>
      <c r="J1773" s="96">
        <v>27</v>
      </c>
      <c r="K1773" s="98">
        <f t="shared" si="247"/>
        <v>4655.0842240101147</v>
      </c>
      <c r="L1773" s="213">
        <f t="shared" si="244"/>
        <v>9.9334000000000007</v>
      </c>
      <c r="M1773" s="214">
        <f t="shared" si="245"/>
        <v>3.512</v>
      </c>
    </row>
    <row r="1774" spans="1:13" ht="15" customHeight="1" x14ac:dyDescent="0.2">
      <c r="A1774" s="192">
        <f t="shared" si="246"/>
        <v>1757</v>
      </c>
      <c r="B1774" s="225">
        <f t="shared" si="239"/>
        <v>176.81042220303874</v>
      </c>
      <c r="C1774" s="193">
        <v>500</v>
      </c>
      <c r="D1774" s="212">
        <v>40620</v>
      </c>
      <c r="E1774" s="104">
        <v>27110</v>
      </c>
      <c r="F1774" s="96">
        <f t="shared" si="240"/>
        <v>2756.8510607381077</v>
      </c>
      <c r="G1774" s="104">
        <f t="shared" si="241"/>
        <v>650.64</v>
      </c>
      <c r="H1774" s="194">
        <f t="shared" si="242"/>
        <v>1151.7319785294803</v>
      </c>
      <c r="I1774" s="104">
        <f t="shared" si="243"/>
        <v>68.149821214762156</v>
      </c>
      <c r="J1774" s="96">
        <v>27</v>
      </c>
      <c r="K1774" s="98">
        <f t="shared" si="247"/>
        <v>4654.3728604823509</v>
      </c>
      <c r="L1774" s="213">
        <f t="shared" si="244"/>
        <v>9.9372000000000007</v>
      </c>
      <c r="M1774" s="214">
        <f t="shared" si="245"/>
        <v>3.5139999999999998</v>
      </c>
    </row>
    <row r="1775" spans="1:13" ht="15" customHeight="1" x14ac:dyDescent="0.2">
      <c r="A1775" s="192">
        <f t="shared" si="246"/>
        <v>1758</v>
      </c>
      <c r="B1775" s="225">
        <f t="shared" si="239"/>
        <v>176.84399261646223</v>
      </c>
      <c r="C1775" s="193">
        <v>500</v>
      </c>
      <c r="D1775" s="212">
        <v>40620</v>
      </c>
      <c r="E1775" s="104">
        <v>27110</v>
      </c>
      <c r="F1775" s="96">
        <f t="shared" si="240"/>
        <v>2756.3277258569692</v>
      </c>
      <c r="G1775" s="104">
        <f t="shared" si="241"/>
        <v>650.64</v>
      </c>
      <c r="H1775" s="194">
        <f t="shared" si="242"/>
        <v>1151.5550913396555</v>
      </c>
      <c r="I1775" s="104">
        <f t="shared" si="243"/>
        <v>68.139354517139381</v>
      </c>
      <c r="J1775" s="96">
        <v>27</v>
      </c>
      <c r="K1775" s="98">
        <f t="shared" si="247"/>
        <v>4653.6621717137641</v>
      </c>
      <c r="L1775" s="213">
        <f t="shared" si="244"/>
        <v>9.9410000000000007</v>
      </c>
      <c r="M1775" s="214">
        <f t="shared" si="245"/>
        <v>3.516</v>
      </c>
    </row>
    <row r="1776" spans="1:13" ht="15" customHeight="1" x14ac:dyDescent="0.2">
      <c r="A1776" s="192">
        <f t="shared" si="246"/>
        <v>1759</v>
      </c>
      <c r="B1776" s="225">
        <f t="shared" si="239"/>
        <v>176.87754393951593</v>
      </c>
      <c r="C1776" s="193">
        <v>500</v>
      </c>
      <c r="D1776" s="212">
        <v>40620</v>
      </c>
      <c r="E1776" s="104">
        <v>27110</v>
      </c>
      <c r="F1776" s="96">
        <f t="shared" si="240"/>
        <v>2755.8048870617649</v>
      </c>
      <c r="G1776" s="104">
        <f t="shared" si="241"/>
        <v>650.64</v>
      </c>
      <c r="H1776" s="194">
        <f t="shared" si="242"/>
        <v>1151.3783718268764</v>
      </c>
      <c r="I1776" s="104">
        <f t="shared" si="243"/>
        <v>68.128897741235292</v>
      </c>
      <c r="J1776" s="96">
        <v>27</v>
      </c>
      <c r="K1776" s="98">
        <f t="shared" si="247"/>
        <v>4652.9521566298763</v>
      </c>
      <c r="L1776" s="213">
        <f t="shared" si="244"/>
        <v>9.9446999999999992</v>
      </c>
      <c r="M1776" s="214">
        <f t="shared" si="245"/>
        <v>3.5179999999999998</v>
      </c>
    </row>
    <row r="1777" spans="1:13" ht="15" customHeight="1" x14ac:dyDescent="0.2">
      <c r="A1777" s="195">
        <f t="shared" si="246"/>
        <v>1760</v>
      </c>
      <c r="B1777" s="225">
        <f t="shared" si="239"/>
        <v>176.91107619389965</v>
      </c>
      <c r="C1777" s="193">
        <v>500</v>
      </c>
      <c r="D1777" s="212">
        <v>40620</v>
      </c>
      <c r="E1777" s="104">
        <v>27110</v>
      </c>
      <c r="F1777" s="96">
        <f t="shared" si="240"/>
        <v>2755.2825435630252</v>
      </c>
      <c r="G1777" s="104">
        <f t="shared" si="241"/>
        <v>650.64</v>
      </c>
      <c r="H1777" s="194">
        <f t="shared" si="242"/>
        <v>1151.2018197243024</v>
      </c>
      <c r="I1777" s="104">
        <f t="shared" si="243"/>
        <v>68.118450871260507</v>
      </c>
      <c r="J1777" s="96">
        <v>27</v>
      </c>
      <c r="K1777" s="98">
        <f t="shared" si="247"/>
        <v>4652.2428141585879</v>
      </c>
      <c r="L1777" s="213">
        <f t="shared" si="244"/>
        <v>9.9484999999999992</v>
      </c>
      <c r="M1777" s="214">
        <f t="shared" si="245"/>
        <v>3.52</v>
      </c>
    </row>
    <row r="1778" spans="1:13" ht="15" customHeight="1" x14ac:dyDescent="0.2">
      <c r="A1778" s="192">
        <f t="shared" si="246"/>
        <v>1761</v>
      </c>
      <c r="B1778" s="225">
        <f t="shared" si="239"/>
        <v>176.94458940127618</v>
      </c>
      <c r="C1778" s="193">
        <v>500</v>
      </c>
      <c r="D1778" s="212">
        <v>40620</v>
      </c>
      <c r="E1778" s="104">
        <v>27110</v>
      </c>
      <c r="F1778" s="96">
        <f t="shared" si="240"/>
        <v>2754.7606945730345</v>
      </c>
      <c r="G1778" s="104">
        <f t="shared" si="241"/>
        <v>650.64</v>
      </c>
      <c r="H1778" s="194">
        <f t="shared" si="242"/>
        <v>1151.0254347656855</v>
      </c>
      <c r="I1778" s="104">
        <f t="shared" si="243"/>
        <v>68.108013891460686</v>
      </c>
      <c r="J1778" s="96">
        <v>27</v>
      </c>
      <c r="K1778" s="98">
        <f t="shared" si="247"/>
        <v>4651.5341432301802</v>
      </c>
      <c r="L1778" s="213">
        <f t="shared" si="244"/>
        <v>9.9522999999999993</v>
      </c>
      <c r="M1778" s="214">
        <f t="shared" si="245"/>
        <v>3.5219999999999998</v>
      </c>
    </row>
    <row r="1779" spans="1:13" ht="15" customHeight="1" x14ac:dyDescent="0.2">
      <c r="A1779" s="192">
        <f t="shared" si="246"/>
        <v>1762</v>
      </c>
      <c r="B1779" s="225">
        <f t="shared" si="239"/>
        <v>176.97808358327131</v>
      </c>
      <c r="C1779" s="193">
        <v>500</v>
      </c>
      <c r="D1779" s="212">
        <v>40620</v>
      </c>
      <c r="E1779" s="104">
        <v>27110</v>
      </c>
      <c r="F1779" s="96">
        <f t="shared" si="240"/>
        <v>2754.2393393058237</v>
      </c>
      <c r="G1779" s="104">
        <f t="shared" si="241"/>
        <v>650.64</v>
      </c>
      <c r="H1779" s="194">
        <f t="shared" si="242"/>
        <v>1150.8492166853682</v>
      </c>
      <c r="I1779" s="104">
        <f t="shared" si="243"/>
        <v>68.097586786116466</v>
      </c>
      <c r="J1779" s="96">
        <v>27</v>
      </c>
      <c r="K1779" s="98">
        <f t="shared" si="247"/>
        <v>4650.8261427773077</v>
      </c>
      <c r="L1779" s="213">
        <f t="shared" si="244"/>
        <v>9.9559999999999995</v>
      </c>
      <c r="M1779" s="214">
        <f t="shared" si="245"/>
        <v>3.524</v>
      </c>
    </row>
    <row r="1780" spans="1:13" ht="15" customHeight="1" x14ac:dyDescent="0.2">
      <c r="A1780" s="192">
        <f t="shared" si="246"/>
        <v>1763</v>
      </c>
      <c r="B1780" s="225">
        <f t="shared" si="239"/>
        <v>177.0115587614743</v>
      </c>
      <c r="C1780" s="193">
        <v>500</v>
      </c>
      <c r="D1780" s="212">
        <v>40620</v>
      </c>
      <c r="E1780" s="104">
        <v>27110</v>
      </c>
      <c r="F1780" s="96">
        <f t="shared" si="240"/>
        <v>2753.7184769771593</v>
      </c>
      <c r="G1780" s="104">
        <f t="shared" si="241"/>
        <v>650.64</v>
      </c>
      <c r="H1780" s="194">
        <f t="shared" si="242"/>
        <v>1150.6731652182798</v>
      </c>
      <c r="I1780" s="104">
        <f t="shared" si="243"/>
        <v>68.087169539543183</v>
      </c>
      <c r="J1780" s="96">
        <v>27</v>
      </c>
      <c r="K1780" s="98">
        <f t="shared" si="247"/>
        <v>4650.118811734983</v>
      </c>
      <c r="L1780" s="213">
        <f t="shared" si="244"/>
        <v>9.9597999999999995</v>
      </c>
      <c r="M1780" s="214">
        <f t="shared" si="245"/>
        <v>3.5259999999999998</v>
      </c>
    </row>
    <row r="1781" spans="1:13" ht="15" customHeight="1" x14ac:dyDescent="0.2">
      <c r="A1781" s="192">
        <f t="shared" si="246"/>
        <v>1764</v>
      </c>
      <c r="B1781" s="225">
        <f t="shared" si="239"/>
        <v>177.04501495743744</v>
      </c>
      <c r="C1781" s="193">
        <v>500</v>
      </c>
      <c r="D1781" s="212">
        <v>40620</v>
      </c>
      <c r="E1781" s="104">
        <v>27110</v>
      </c>
      <c r="F1781" s="96">
        <f t="shared" si="240"/>
        <v>2753.1981068045498</v>
      </c>
      <c r="G1781" s="104">
        <f t="shared" si="241"/>
        <v>650.64</v>
      </c>
      <c r="H1781" s="194">
        <f t="shared" si="242"/>
        <v>1150.4972800999376</v>
      </c>
      <c r="I1781" s="104">
        <f t="shared" si="243"/>
        <v>68.076762136090991</v>
      </c>
      <c r="J1781" s="96">
        <v>27</v>
      </c>
      <c r="K1781" s="98">
        <f t="shared" si="247"/>
        <v>4649.4121490405787</v>
      </c>
      <c r="L1781" s="213">
        <f t="shared" si="244"/>
        <v>9.9635999999999996</v>
      </c>
      <c r="M1781" s="214">
        <f t="shared" si="245"/>
        <v>3.528</v>
      </c>
    </row>
    <row r="1782" spans="1:13" ht="15" customHeight="1" x14ac:dyDescent="0.2">
      <c r="A1782" s="192">
        <f t="shared" si="246"/>
        <v>1765</v>
      </c>
      <c r="B1782" s="225">
        <f t="shared" si="239"/>
        <v>177.07845219267642</v>
      </c>
      <c r="C1782" s="193">
        <v>500</v>
      </c>
      <c r="D1782" s="212">
        <v>40620</v>
      </c>
      <c r="E1782" s="104">
        <v>27110</v>
      </c>
      <c r="F1782" s="96">
        <f t="shared" si="240"/>
        <v>2752.678228007233</v>
      </c>
      <c r="G1782" s="104">
        <f t="shared" si="241"/>
        <v>650.64</v>
      </c>
      <c r="H1782" s="194">
        <f t="shared" si="242"/>
        <v>1150.3215610664447</v>
      </c>
      <c r="I1782" s="104">
        <f t="shared" si="243"/>
        <v>68.066364560144663</v>
      </c>
      <c r="J1782" s="96">
        <v>27</v>
      </c>
      <c r="K1782" s="98">
        <f t="shared" si="247"/>
        <v>4648.7061536338215</v>
      </c>
      <c r="L1782" s="213">
        <f t="shared" si="244"/>
        <v>9.9672999999999998</v>
      </c>
      <c r="M1782" s="214">
        <f t="shared" si="245"/>
        <v>3.53</v>
      </c>
    </row>
    <row r="1783" spans="1:13" ht="15" customHeight="1" x14ac:dyDescent="0.2">
      <c r="A1783" s="192">
        <f t="shared" si="246"/>
        <v>1766</v>
      </c>
      <c r="B1783" s="225">
        <f t="shared" si="239"/>
        <v>177.11187048867038</v>
      </c>
      <c r="C1783" s="193">
        <v>500</v>
      </c>
      <c r="D1783" s="212">
        <v>40620</v>
      </c>
      <c r="E1783" s="104">
        <v>27110</v>
      </c>
      <c r="F1783" s="96">
        <f t="shared" si="240"/>
        <v>2752.1588398061713</v>
      </c>
      <c r="G1783" s="104">
        <f t="shared" si="241"/>
        <v>650.64</v>
      </c>
      <c r="H1783" s="194">
        <f t="shared" si="242"/>
        <v>1150.1460078544858</v>
      </c>
      <c r="I1783" s="104">
        <f t="shared" si="243"/>
        <v>68.055976796123417</v>
      </c>
      <c r="J1783" s="96">
        <v>27</v>
      </c>
      <c r="K1783" s="98">
        <f t="shared" si="247"/>
        <v>4648.0008244567798</v>
      </c>
      <c r="L1783" s="213">
        <f t="shared" si="244"/>
        <v>9.9710999999999999</v>
      </c>
      <c r="M1783" s="214">
        <f t="shared" si="245"/>
        <v>3.532</v>
      </c>
    </row>
    <row r="1784" spans="1:13" ht="15" customHeight="1" x14ac:dyDescent="0.2">
      <c r="A1784" s="192">
        <f t="shared" si="246"/>
        <v>1767</v>
      </c>
      <c r="B1784" s="225">
        <f t="shared" si="239"/>
        <v>177.14526986686212</v>
      </c>
      <c r="C1784" s="193">
        <v>500</v>
      </c>
      <c r="D1784" s="212">
        <v>40620</v>
      </c>
      <c r="E1784" s="104">
        <v>27110</v>
      </c>
      <c r="F1784" s="96">
        <f t="shared" si="240"/>
        <v>2751.6399414240495</v>
      </c>
      <c r="G1784" s="104">
        <f t="shared" si="241"/>
        <v>650.64</v>
      </c>
      <c r="H1784" s="194">
        <f t="shared" si="242"/>
        <v>1149.9706202013285</v>
      </c>
      <c r="I1784" s="104">
        <f t="shared" si="243"/>
        <v>68.045598828480991</v>
      </c>
      <c r="J1784" s="96">
        <v>27</v>
      </c>
      <c r="K1784" s="98">
        <f t="shared" si="247"/>
        <v>4647.2961604538596</v>
      </c>
      <c r="L1784" s="213">
        <f t="shared" si="244"/>
        <v>9.9748999999999999</v>
      </c>
      <c r="M1784" s="214">
        <f t="shared" si="245"/>
        <v>3.5339999999999998</v>
      </c>
    </row>
    <row r="1785" spans="1:13" ht="15" customHeight="1" x14ac:dyDescent="0.2">
      <c r="A1785" s="192">
        <f t="shared" si="246"/>
        <v>1768</v>
      </c>
      <c r="B1785" s="225">
        <f t="shared" si="239"/>
        <v>177.17865034865775</v>
      </c>
      <c r="C1785" s="193">
        <v>500</v>
      </c>
      <c r="D1785" s="212">
        <v>40620</v>
      </c>
      <c r="E1785" s="104">
        <v>27110</v>
      </c>
      <c r="F1785" s="96">
        <f t="shared" si="240"/>
        <v>2751.1215320852716</v>
      </c>
      <c r="G1785" s="104">
        <f t="shared" si="241"/>
        <v>650.64</v>
      </c>
      <c r="H1785" s="194">
        <f t="shared" si="242"/>
        <v>1149.7953978448215</v>
      </c>
      <c r="I1785" s="104">
        <f t="shared" si="243"/>
        <v>68.035230641705425</v>
      </c>
      <c r="J1785" s="96">
        <v>27</v>
      </c>
      <c r="K1785" s="98">
        <f t="shared" si="247"/>
        <v>4646.5921605717986</v>
      </c>
      <c r="L1785" s="213">
        <f t="shared" si="244"/>
        <v>9.9786000000000001</v>
      </c>
      <c r="M1785" s="214">
        <f t="shared" si="245"/>
        <v>3.536</v>
      </c>
    </row>
    <row r="1786" spans="1:13" ht="15" customHeight="1" x14ac:dyDescent="0.2">
      <c r="A1786" s="192">
        <f t="shared" si="246"/>
        <v>1769</v>
      </c>
      <c r="B1786" s="225">
        <f t="shared" si="239"/>
        <v>177.21201195542733</v>
      </c>
      <c r="C1786" s="193">
        <v>500</v>
      </c>
      <c r="D1786" s="212">
        <v>40620</v>
      </c>
      <c r="E1786" s="104">
        <v>27110</v>
      </c>
      <c r="F1786" s="96">
        <f t="shared" si="240"/>
        <v>2750.6036110159494</v>
      </c>
      <c r="G1786" s="104">
        <f t="shared" si="241"/>
        <v>650.64</v>
      </c>
      <c r="H1786" s="194">
        <f t="shared" si="242"/>
        <v>1149.6203405233907</v>
      </c>
      <c r="I1786" s="104">
        <f t="shared" si="243"/>
        <v>68.024872220318983</v>
      </c>
      <c r="J1786" s="96">
        <v>27</v>
      </c>
      <c r="K1786" s="98">
        <f t="shared" si="247"/>
        <v>4645.8888237596584</v>
      </c>
      <c r="L1786" s="213">
        <f t="shared" si="244"/>
        <v>9.9824000000000002</v>
      </c>
      <c r="M1786" s="214">
        <f t="shared" si="245"/>
        <v>3.5379999999999998</v>
      </c>
    </row>
    <row r="1787" spans="1:13" ht="15" customHeight="1" x14ac:dyDescent="0.2">
      <c r="A1787" s="195">
        <f t="shared" si="246"/>
        <v>1770</v>
      </c>
      <c r="B1787" s="225">
        <f t="shared" ref="B1787:B1850" si="248">59*LN(A1787)-264</f>
        <v>177.24535470850464</v>
      </c>
      <c r="C1787" s="193">
        <v>500</v>
      </c>
      <c r="D1787" s="212">
        <v>40620</v>
      </c>
      <c r="E1787" s="104">
        <v>27110</v>
      </c>
      <c r="F1787" s="96">
        <f t="shared" si="240"/>
        <v>2750.0861774439018</v>
      </c>
      <c r="G1787" s="104">
        <f t="shared" si="241"/>
        <v>650.64</v>
      </c>
      <c r="H1787" s="194">
        <f t="shared" si="242"/>
        <v>1149.4454479760386</v>
      </c>
      <c r="I1787" s="104">
        <f t="shared" si="243"/>
        <v>68.014523548878032</v>
      </c>
      <c r="J1787" s="96">
        <v>27</v>
      </c>
      <c r="K1787" s="98">
        <f t="shared" si="247"/>
        <v>4645.1861489688181</v>
      </c>
      <c r="L1787" s="213">
        <f t="shared" si="244"/>
        <v>9.9862000000000002</v>
      </c>
      <c r="M1787" s="214">
        <f t="shared" si="245"/>
        <v>3.54</v>
      </c>
    </row>
    <row r="1788" spans="1:13" ht="15" customHeight="1" x14ac:dyDescent="0.2">
      <c r="A1788" s="192">
        <f t="shared" si="246"/>
        <v>1771</v>
      </c>
      <c r="B1788" s="225">
        <f t="shared" si="248"/>
        <v>177.2786786291872</v>
      </c>
      <c r="C1788" s="193">
        <v>500</v>
      </c>
      <c r="D1788" s="212">
        <v>40620</v>
      </c>
      <c r="E1788" s="104">
        <v>27110</v>
      </c>
      <c r="F1788" s="96">
        <f t="shared" si="240"/>
        <v>2749.5692305986522</v>
      </c>
      <c r="G1788" s="104">
        <f t="shared" si="241"/>
        <v>650.64</v>
      </c>
      <c r="H1788" s="194">
        <f t="shared" si="242"/>
        <v>1149.2707199423444</v>
      </c>
      <c r="I1788" s="104">
        <f t="shared" si="243"/>
        <v>68.004184611973045</v>
      </c>
      <c r="J1788" s="96">
        <v>27</v>
      </c>
      <c r="K1788" s="98">
        <f t="shared" si="247"/>
        <v>4644.4841351529694</v>
      </c>
      <c r="L1788" s="213">
        <f t="shared" si="244"/>
        <v>9.9899000000000004</v>
      </c>
      <c r="M1788" s="214">
        <f t="shared" si="245"/>
        <v>3.5419999999999998</v>
      </c>
    </row>
    <row r="1789" spans="1:13" ht="15" customHeight="1" x14ac:dyDescent="0.2">
      <c r="A1789" s="192">
        <f t="shared" si="246"/>
        <v>1772</v>
      </c>
      <c r="B1789" s="225">
        <f t="shared" si="248"/>
        <v>177.31198373873656</v>
      </c>
      <c r="C1789" s="193">
        <v>500</v>
      </c>
      <c r="D1789" s="212">
        <v>40620</v>
      </c>
      <c r="E1789" s="104">
        <v>27110</v>
      </c>
      <c r="F1789" s="96">
        <f t="shared" si="240"/>
        <v>2749.0527697114198</v>
      </c>
      <c r="G1789" s="104">
        <f t="shared" si="241"/>
        <v>650.64</v>
      </c>
      <c r="H1789" s="194">
        <f t="shared" si="242"/>
        <v>1149.0961561624597</v>
      </c>
      <c r="I1789" s="104">
        <f t="shared" si="243"/>
        <v>67.99385539422839</v>
      </c>
      <c r="J1789" s="96">
        <v>27</v>
      </c>
      <c r="K1789" s="98">
        <f t="shared" si="247"/>
        <v>4643.782781268108</v>
      </c>
      <c r="L1789" s="213">
        <f t="shared" si="244"/>
        <v>9.9937000000000005</v>
      </c>
      <c r="M1789" s="214">
        <f t="shared" si="245"/>
        <v>3.544</v>
      </c>
    </row>
    <row r="1790" spans="1:13" ht="15" customHeight="1" x14ac:dyDescent="0.2">
      <c r="A1790" s="192">
        <f t="shared" si="246"/>
        <v>1773</v>
      </c>
      <c r="B1790" s="225">
        <f t="shared" si="248"/>
        <v>177.34527005837828</v>
      </c>
      <c r="C1790" s="193">
        <v>500</v>
      </c>
      <c r="D1790" s="212">
        <v>40620</v>
      </c>
      <c r="E1790" s="104">
        <v>27110</v>
      </c>
      <c r="F1790" s="96">
        <f t="shared" si="240"/>
        <v>2748.5367940151164</v>
      </c>
      <c r="G1790" s="104">
        <f t="shared" si="241"/>
        <v>650.64</v>
      </c>
      <c r="H1790" s="194">
        <f t="shared" si="242"/>
        <v>1148.9217563771092</v>
      </c>
      <c r="I1790" s="104">
        <f t="shared" si="243"/>
        <v>67.983535880302327</v>
      </c>
      <c r="J1790" s="96">
        <v>27</v>
      </c>
      <c r="K1790" s="98">
        <f t="shared" si="247"/>
        <v>4643.0820862725277</v>
      </c>
      <c r="L1790" s="213">
        <f t="shared" si="244"/>
        <v>9.9974000000000007</v>
      </c>
      <c r="M1790" s="214">
        <f t="shared" si="245"/>
        <v>3.5459999999999998</v>
      </c>
    </row>
    <row r="1791" spans="1:13" ht="15" customHeight="1" x14ac:dyDescent="0.2">
      <c r="A1791" s="192">
        <f t="shared" si="246"/>
        <v>1774</v>
      </c>
      <c r="B1791" s="225">
        <f t="shared" si="248"/>
        <v>177.37853760930193</v>
      </c>
      <c r="C1791" s="193">
        <v>500</v>
      </c>
      <c r="D1791" s="212">
        <v>40620</v>
      </c>
      <c r="E1791" s="104">
        <v>27110</v>
      </c>
      <c r="F1791" s="96">
        <f t="shared" si="240"/>
        <v>2748.0213027443415</v>
      </c>
      <c r="G1791" s="104">
        <f t="shared" si="241"/>
        <v>650.64</v>
      </c>
      <c r="H1791" s="194">
        <f t="shared" si="242"/>
        <v>1148.7475203275872</v>
      </c>
      <c r="I1791" s="104">
        <f t="shared" si="243"/>
        <v>67.973226054886823</v>
      </c>
      <c r="J1791" s="96">
        <v>27</v>
      </c>
      <c r="K1791" s="98">
        <f t="shared" si="247"/>
        <v>4642.3820491268152</v>
      </c>
      <c r="L1791" s="213">
        <f t="shared" si="244"/>
        <v>10.001200000000001</v>
      </c>
      <c r="M1791" s="214">
        <f t="shared" si="245"/>
        <v>3.548</v>
      </c>
    </row>
    <row r="1792" spans="1:13" ht="15" customHeight="1" x14ac:dyDescent="0.2">
      <c r="A1792" s="192">
        <f t="shared" si="246"/>
        <v>1775</v>
      </c>
      <c r="B1792" s="225">
        <f t="shared" si="248"/>
        <v>177.41178641266146</v>
      </c>
      <c r="C1792" s="193">
        <v>500</v>
      </c>
      <c r="D1792" s="212">
        <v>40620</v>
      </c>
      <c r="E1792" s="104">
        <v>27110</v>
      </c>
      <c r="F1792" s="96">
        <f t="shared" si="240"/>
        <v>2747.5062951353752</v>
      </c>
      <c r="G1792" s="104">
        <f t="shared" si="241"/>
        <v>650.64</v>
      </c>
      <c r="H1792" s="194">
        <f t="shared" si="242"/>
        <v>1148.5734477557567</v>
      </c>
      <c r="I1792" s="104">
        <f t="shared" si="243"/>
        <v>67.962925902707497</v>
      </c>
      <c r="J1792" s="96">
        <v>27</v>
      </c>
      <c r="K1792" s="98">
        <f t="shared" si="247"/>
        <v>4641.6826687938392</v>
      </c>
      <c r="L1792" s="213">
        <f t="shared" si="244"/>
        <v>10.005000000000001</v>
      </c>
      <c r="M1792" s="214">
        <f t="shared" si="245"/>
        <v>3.55</v>
      </c>
    </row>
    <row r="1793" spans="1:13" ht="15" customHeight="1" x14ac:dyDescent="0.2">
      <c r="A1793" s="192">
        <f t="shared" si="246"/>
        <v>1776</v>
      </c>
      <c r="B1793" s="225">
        <f t="shared" si="248"/>
        <v>177.44501648957481</v>
      </c>
      <c r="C1793" s="193">
        <v>500</v>
      </c>
      <c r="D1793" s="212">
        <v>40620</v>
      </c>
      <c r="E1793" s="104">
        <v>27110</v>
      </c>
      <c r="F1793" s="96">
        <f t="shared" si="240"/>
        <v>2746.9917704261811</v>
      </c>
      <c r="G1793" s="104">
        <f t="shared" si="241"/>
        <v>650.64</v>
      </c>
      <c r="H1793" s="194">
        <f t="shared" si="242"/>
        <v>1148.3995384040491</v>
      </c>
      <c r="I1793" s="104">
        <f t="shared" si="243"/>
        <v>67.952635408523619</v>
      </c>
      <c r="J1793" s="96">
        <v>27</v>
      </c>
      <c r="K1793" s="98">
        <f t="shared" si="247"/>
        <v>4640.9839442387538</v>
      </c>
      <c r="L1793" s="213">
        <f t="shared" si="244"/>
        <v>10.008699999999999</v>
      </c>
      <c r="M1793" s="214">
        <f t="shared" si="245"/>
        <v>3.552</v>
      </c>
    </row>
    <row r="1794" spans="1:13" ht="15" customHeight="1" x14ac:dyDescent="0.2">
      <c r="A1794" s="192">
        <f t="shared" si="246"/>
        <v>1777</v>
      </c>
      <c r="B1794" s="225">
        <f t="shared" si="248"/>
        <v>177.47822786112442</v>
      </c>
      <c r="C1794" s="193">
        <v>500</v>
      </c>
      <c r="D1794" s="212">
        <v>40620</v>
      </c>
      <c r="E1794" s="104">
        <v>27110</v>
      </c>
      <c r="F1794" s="96">
        <f t="shared" si="240"/>
        <v>2746.4777278563915</v>
      </c>
      <c r="G1794" s="104">
        <f t="shared" si="241"/>
        <v>650.64</v>
      </c>
      <c r="H1794" s="194">
        <f t="shared" si="242"/>
        <v>1148.2257920154602</v>
      </c>
      <c r="I1794" s="104">
        <f t="shared" si="243"/>
        <v>67.942354557127828</v>
      </c>
      <c r="J1794" s="96">
        <v>27</v>
      </c>
      <c r="K1794" s="98">
        <f t="shared" si="247"/>
        <v>4640.2858744289797</v>
      </c>
      <c r="L1794" s="213">
        <f t="shared" si="244"/>
        <v>10.012499999999999</v>
      </c>
      <c r="M1794" s="214">
        <f t="shared" si="245"/>
        <v>3.5539999999999998</v>
      </c>
    </row>
    <row r="1795" spans="1:13" ht="15" customHeight="1" x14ac:dyDescent="0.2">
      <c r="A1795" s="192">
        <f t="shared" si="246"/>
        <v>1778</v>
      </c>
      <c r="B1795" s="225">
        <f t="shared" si="248"/>
        <v>177.51142054835714</v>
      </c>
      <c r="C1795" s="193">
        <v>500</v>
      </c>
      <c r="D1795" s="212">
        <v>40620</v>
      </c>
      <c r="E1795" s="104">
        <v>27110</v>
      </c>
      <c r="F1795" s="96">
        <f t="shared" si="240"/>
        <v>2745.9641666673106</v>
      </c>
      <c r="G1795" s="104">
        <f t="shared" si="241"/>
        <v>650.64</v>
      </c>
      <c r="H1795" s="194">
        <f t="shared" si="242"/>
        <v>1148.0522083335509</v>
      </c>
      <c r="I1795" s="104">
        <f t="shared" si="243"/>
        <v>67.932083333346213</v>
      </c>
      <c r="J1795" s="96">
        <v>27</v>
      </c>
      <c r="K1795" s="98">
        <f t="shared" si="247"/>
        <v>4639.5884583342067</v>
      </c>
      <c r="L1795" s="213">
        <f t="shared" si="244"/>
        <v>10.016299999999999</v>
      </c>
      <c r="M1795" s="214">
        <f t="shared" si="245"/>
        <v>3.556</v>
      </c>
    </row>
    <row r="1796" spans="1:13" ht="15" customHeight="1" x14ac:dyDescent="0.2">
      <c r="A1796" s="192">
        <f t="shared" si="246"/>
        <v>1779</v>
      </c>
      <c r="B1796" s="225">
        <f t="shared" si="248"/>
        <v>177.54459457228427</v>
      </c>
      <c r="C1796" s="193">
        <v>500</v>
      </c>
      <c r="D1796" s="212">
        <v>40620</v>
      </c>
      <c r="E1796" s="104">
        <v>27110</v>
      </c>
      <c r="F1796" s="96">
        <f t="shared" si="240"/>
        <v>2745.4510861019039</v>
      </c>
      <c r="G1796" s="104">
        <f t="shared" si="241"/>
        <v>650.64</v>
      </c>
      <c r="H1796" s="194">
        <f t="shared" si="242"/>
        <v>1147.8787871024433</v>
      </c>
      <c r="I1796" s="104">
        <f t="shared" si="243"/>
        <v>67.921821722038075</v>
      </c>
      <c r="J1796" s="96">
        <v>27</v>
      </c>
      <c r="K1796" s="98">
        <f t="shared" si="247"/>
        <v>4638.8916949263848</v>
      </c>
      <c r="L1796" s="213">
        <f t="shared" si="244"/>
        <v>10.02</v>
      </c>
      <c r="M1796" s="214">
        <f t="shared" si="245"/>
        <v>3.5579999999999998</v>
      </c>
    </row>
    <row r="1797" spans="1:13" ht="15" customHeight="1" x14ac:dyDescent="0.2">
      <c r="A1797" s="195">
        <f t="shared" si="246"/>
        <v>1780</v>
      </c>
      <c r="B1797" s="225">
        <f t="shared" si="248"/>
        <v>177.57774995388172</v>
      </c>
      <c r="C1797" s="193">
        <v>500</v>
      </c>
      <c r="D1797" s="212">
        <v>40620</v>
      </c>
      <c r="E1797" s="104">
        <v>27110</v>
      </c>
      <c r="F1797" s="96">
        <f t="shared" si="240"/>
        <v>2744.9384854047976</v>
      </c>
      <c r="G1797" s="104">
        <f t="shared" si="241"/>
        <v>650.64</v>
      </c>
      <c r="H1797" s="194">
        <f t="shared" si="242"/>
        <v>1147.7055280668214</v>
      </c>
      <c r="I1797" s="104">
        <f t="shared" si="243"/>
        <v>67.911569708095954</v>
      </c>
      <c r="J1797" s="96">
        <v>27</v>
      </c>
      <c r="K1797" s="98">
        <f t="shared" si="247"/>
        <v>4638.195583179715</v>
      </c>
      <c r="L1797" s="213">
        <f t="shared" si="244"/>
        <v>10.0238</v>
      </c>
      <c r="M1797" s="214">
        <f t="shared" si="245"/>
        <v>3.56</v>
      </c>
    </row>
    <row r="1798" spans="1:13" ht="15" customHeight="1" x14ac:dyDescent="0.2">
      <c r="A1798" s="192">
        <f t="shared" si="246"/>
        <v>1781</v>
      </c>
      <c r="B1798" s="225">
        <f t="shared" si="248"/>
        <v>177.61088671409004</v>
      </c>
      <c r="C1798" s="193">
        <v>500</v>
      </c>
      <c r="D1798" s="212">
        <v>40620</v>
      </c>
      <c r="E1798" s="104">
        <v>27110</v>
      </c>
      <c r="F1798" s="96">
        <f t="shared" si="240"/>
        <v>2744.4263638222742</v>
      </c>
      <c r="G1798" s="104">
        <f t="shared" si="241"/>
        <v>650.64</v>
      </c>
      <c r="H1798" s="194">
        <f t="shared" si="242"/>
        <v>1147.5324309719285</v>
      </c>
      <c r="I1798" s="104">
        <f t="shared" si="243"/>
        <v>67.901327276445485</v>
      </c>
      <c r="J1798" s="96">
        <v>27</v>
      </c>
      <c r="K1798" s="98">
        <f t="shared" si="247"/>
        <v>4637.5001220706481</v>
      </c>
      <c r="L1798" s="213">
        <f t="shared" si="244"/>
        <v>10.0275</v>
      </c>
      <c r="M1798" s="214">
        <f t="shared" si="245"/>
        <v>3.5619999999999998</v>
      </c>
    </row>
    <row r="1799" spans="1:13" ht="15" customHeight="1" x14ac:dyDescent="0.2">
      <c r="A1799" s="192">
        <f t="shared" si="246"/>
        <v>1782</v>
      </c>
      <c r="B1799" s="225">
        <f t="shared" si="248"/>
        <v>177.64400487381448</v>
      </c>
      <c r="C1799" s="193">
        <v>500</v>
      </c>
      <c r="D1799" s="212">
        <v>40620</v>
      </c>
      <c r="E1799" s="104">
        <v>27110</v>
      </c>
      <c r="F1799" s="96">
        <f t="shared" si="240"/>
        <v>2743.9147206022649</v>
      </c>
      <c r="G1799" s="104">
        <f t="shared" si="241"/>
        <v>650.64</v>
      </c>
      <c r="H1799" s="194">
        <f t="shared" si="242"/>
        <v>1147.3594955635654</v>
      </c>
      <c r="I1799" s="104">
        <f t="shared" si="243"/>
        <v>67.891094412045291</v>
      </c>
      <c r="J1799" s="96">
        <v>27</v>
      </c>
      <c r="K1799" s="98">
        <f t="shared" si="247"/>
        <v>4636.8053105778754</v>
      </c>
      <c r="L1799" s="213">
        <f t="shared" si="244"/>
        <v>10.0313</v>
      </c>
      <c r="M1799" s="214">
        <f t="shared" si="245"/>
        <v>3.5640000000000001</v>
      </c>
    </row>
    <row r="1800" spans="1:13" ht="15" customHeight="1" x14ac:dyDescent="0.2">
      <c r="A1800" s="192">
        <f t="shared" si="246"/>
        <v>1783</v>
      </c>
      <c r="B1800" s="225">
        <f t="shared" si="248"/>
        <v>177.67710445392527</v>
      </c>
      <c r="C1800" s="193">
        <v>500</v>
      </c>
      <c r="D1800" s="212">
        <v>40620</v>
      </c>
      <c r="E1800" s="104">
        <v>27110</v>
      </c>
      <c r="F1800" s="96">
        <f t="shared" si="240"/>
        <v>2743.4035549943437</v>
      </c>
      <c r="G1800" s="104">
        <f t="shared" si="241"/>
        <v>650.64</v>
      </c>
      <c r="H1800" s="194">
        <f t="shared" si="242"/>
        <v>1147.1867215880879</v>
      </c>
      <c r="I1800" s="104">
        <f t="shared" si="243"/>
        <v>67.880871099886875</v>
      </c>
      <c r="J1800" s="96">
        <v>27</v>
      </c>
      <c r="K1800" s="98">
        <f t="shared" si="247"/>
        <v>4636.111147682318</v>
      </c>
      <c r="L1800" s="213">
        <f t="shared" si="244"/>
        <v>10.0351</v>
      </c>
      <c r="M1800" s="214">
        <f t="shared" si="245"/>
        <v>3.5659999999999998</v>
      </c>
    </row>
    <row r="1801" spans="1:13" ht="15" customHeight="1" x14ac:dyDescent="0.2">
      <c r="A1801" s="192">
        <f t="shared" si="246"/>
        <v>1784</v>
      </c>
      <c r="B1801" s="225">
        <f t="shared" si="248"/>
        <v>177.71018547525733</v>
      </c>
      <c r="C1801" s="193">
        <v>500</v>
      </c>
      <c r="D1801" s="212">
        <v>40620</v>
      </c>
      <c r="E1801" s="104">
        <v>27110</v>
      </c>
      <c r="F1801" s="96">
        <f t="shared" si="240"/>
        <v>2742.8928662497319</v>
      </c>
      <c r="G1801" s="104">
        <f t="shared" si="241"/>
        <v>650.64</v>
      </c>
      <c r="H1801" s="194">
        <f t="shared" si="242"/>
        <v>1147.0141087924092</v>
      </c>
      <c r="I1801" s="104">
        <f t="shared" si="243"/>
        <v>67.870657324994639</v>
      </c>
      <c r="J1801" s="96">
        <v>27</v>
      </c>
      <c r="K1801" s="98">
        <f t="shared" si="247"/>
        <v>4635.4176323671354</v>
      </c>
      <c r="L1801" s="213">
        <f t="shared" si="244"/>
        <v>10.0388</v>
      </c>
      <c r="M1801" s="214">
        <f t="shared" si="245"/>
        <v>3.5680000000000001</v>
      </c>
    </row>
    <row r="1802" spans="1:13" ht="15" customHeight="1" x14ac:dyDescent="0.2">
      <c r="A1802" s="192">
        <f t="shared" si="246"/>
        <v>1785</v>
      </c>
      <c r="B1802" s="225">
        <f t="shared" si="248"/>
        <v>177.7432479586106</v>
      </c>
      <c r="C1802" s="193">
        <v>500</v>
      </c>
      <c r="D1802" s="212">
        <v>40620</v>
      </c>
      <c r="E1802" s="104">
        <v>27110</v>
      </c>
      <c r="F1802" s="96">
        <f t="shared" si="240"/>
        <v>2742.3826536212819</v>
      </c>
      <c r="G1802" s="104">
        <f t="shared" si="241"/>
        <v>650.64</v>
      </c>
      <c r="H1802" s="194">
        <f t="shared" si="242"/>
        <v>1146.841656923993</v>
      </c>
      <c r="I1802" s="104">
        <f t="shared" si="243"/>
        <v>67.860453072425642</v>
      </c>
      <c r="J1802" s="96">
        <v>27</v>
      </c>
      <c r="K1802" s="98">
        <f t="shared" si="247"/>
        <v>4634.7247636177008</v>
      </c>
      <c r="L1802" s="213">
        <f t="shared" si="244"/>
        <v>10.0426</v>
      </c>
      <c r="M1802" s="214">
        <f t="shared" si="245"/>
        <v>3.57</v>
      </c>
    </row>
    <row r="1803" spans="1:13" ht="15" customHeight="1" x14ac:dyDescent="0.2">
      <c r="A1803" s="192">
        <f t="shared" si="246"/>
        <v>1786</v>
      </c>
      <c r="B1803" s="225">
        <f t="shared" si="248"/>
        <v>177.77629192475018</v>
      </c>
      <c r="C1803" s="193">
        <v>500</v>
      </c>
      <c r="D1803" s="212">
        <v>40620</v>
      </c>
      <c r="E1803" s="104">
        <v>27110</v>
      </c>
      <c r="F1803" s="96">
        <f t="shared" si="240"/>
        <v>2741.8729163634789</v>
      </c>
      <c r="G1803" s="104">
        <f t="shared" si="241"/>
        <v>650.64</v>
      </c>
      <c r="H1803" s="194">
        <f t="shared" si="242"/>
        <v>1146.6693657308558</v>
      </c>
      <c r="I1803" s="104">
        <f t="shared" si="243"/>
        <v>67.850258327269572</v>
      </c>
      <c r="J1803" s="96">
        <v>27</v>
      </c>
      <c r="K1803" s="98">
        <f t="shared" si="247"/>
        <v>4634.0325404216037</v>
      </c>
      <c r="L1803" s="213">
        <f t="shared" si="244"/>
        <v>10.0463</v>
      </c>
      <c r="M1803" s="214">
        <f t="shared" si="245"/>
        <v>3.5720000000000001</v>
      </c>
    </row>
    <row r="1804" spans="1:13" ht="15" customHeight="1" x14ac:dyDescent="0.2">
      <c r="A1804" s="192">
        <f t="shared" si="246"/>
        <v>1787</v>
      </c>
      <c r="B1804" s="225">
        <f t="shared" si="248"/>
        <v>177.80931739440621</v>
      </c>
      <c r="C1804" s="193">
        <v>500</v>
      </c>
      <c r="D1804" s="212">
        <v>40620</v>
      </c>
      <c r="E1804" s="104">
        <v>27110</v>
      </c>
      <c r="F1804" s="96">
        <f t="shared" si="240"/>
        <v>2741.3636537324373</v>
      </c>
      <c r="G1804" s="104">
        <f t="shared" si="241"/>
        <v>650.64</v>
      </c>
      <c r="H1804" s="194">
        <f t="shared" si="242"/>
        <v>1146.4972349615637</v>
      </c>
      <c r="I1804" s="104">
        <f t="shared" si="243"/>
        <v>67.840073074648743</v>
      </c>
      <c r="J1804" s="96">
        <v>27</v>
      </c>
      <c r="K1804" s="98">
        <f t="shared" si="247"/>
        <v>4633.3409617686502</v>
      </c>
      <c r="L1804" s="213">
        <f t="shared" si="244"/>
        <v>10.0501</v>
      </c>
      <c r="M1804" s="214">
        <f t="shared" si="245"/>
        <v>3.5739999999999998</v>
      </c>
    </row>
    <row r="1805" spans="1:13" ht="15" customHeight="1" x14ac:dyDescent="0.2">
      <c r="A1805" s="192">
        <f t="shared" si="246"/>
        <v>1788</v>
      </c>
      <c r="B1805" s="225">
        <f t="shared" si="248"/>
        <v>177.84232438827411</v>
      </c>
      <c r="C1805" s="193">
        <v>500</v>
      </c>
      <c r="D1805" s="212">
        <v>40620</v>
      </c>
      <c r="E1805" s="104">
        <v>27110</v>
      </c>
      <c r="F1805" s="96">
        <f t="shared" si="240"/>
        <v>2740.8548649858903</v>
      </c>
      <c r="G1805" s="104">
        <f t="shared" si="241"/>
        <v>650.64</v>
      </c>
      <c r="H1805" s="194">
        <f t="shared" si="242"/>
        <v>1146.3252643652309</v>
      </c>
      <c r="I1805" s="104">
        <f t="shared" si="243"/>
        <v>67.8298972997178</v>
      </c>
      <c r="J1805" s="96">
        <v>27</v>
      </c>
      <c r="K1805" s="98">
        <f t="shared" si="247"/>
        <v>4632.6500266508392</v>
      </c>
      <c r="L1805" s="213">
        <f t="shared" si="244"/>
        <v>10.053800000000001</v>
      </c>
      <c r="M1805" s="214">
        <f t="shared" si="245"/>
        <v>3.5760000000000001</v>
      </c>
    </row>
    <row r="1806" spans="1:13" ht="15" customHeight="1" x14ac:dyDescent="0.2">
      <c r="A1806" s="192">
        <f t="shared" si="246"/>
        <v>1789</v>
      </c>
      <c r="B1806" s="225">
        <f t="shared" si="248"/>
        <v>177.87531292701442</v>
      </c>
      <c r="C1806" s="193">
        <v>500</v>
      </c>
      <c r="D1806" s="212">
        <v>40620</v>
      </c>
      <c r="E1806" s="104">
        <v>27110</v>
      </c>
      <c r="F1806" s="96">
        <f t="shared" si="240"/>
        <v>2740.3465493831945</v>
      </c>
      <c r="G1806" s="104">
        <f t="shared" si="241"/>
        <v>650.64</v>
      </c>
      <c r="H1806" s="194">
        <f t="shared" si="242"/>
        <v>1146.1534536915196</v>
      </c>
      <c r="I1806" s="104">
        <f t="shared" si="243"/>
        <v>67.819730987663888</v>
      </c>
      <c r="J1806" s="96">
        <v>27</v>
      </c>
      <c r="K1806" s="98">
        <f t="shared" si="247"/>
        <v>4631.9597340623777</v>
      </c>
      <c r="L1806" s="213">
        <f t="shared" si="244"/>
        <v>10.057600000000001</v>
      </c>
      <c r="M1806" s="214">
        <f t="shared" si="245"/>
        <v>3.5779999999999998</v>
      </c>
    </row>
    <row r="1807" spans="1:13" ht="15" customHeight="1" x14ac:dyDescent="0.2">
      <c r="A1807" s="195">
        <f t="shared" si="246"/>
        <v>1790</v>
      </c>
      <c r="B1807" s="225">
        <f t="shared" si="248"/>
        <v>177.90828303125323</v>
      </c>
      <c r="C1807" s="193">
        <v>500</v>
      </c>
      <c r="D1807" s="212">
        <v>40620</v>
      </c>
      <c r="E1807" s="104">
        <v>27110</v>
      </c>
      <c r="F1807" s="96">
        <f t="shared" si="240"/>
        <v>2739.8387061853168</v>
      </c>
      <c r="G1807" s="104">
        <f t="shared" si="241"/>
        <v>650.64</v>
      </c>
      <c r="H1807" s="194">
        <f t="shared" si="242"/>
        <v>1145.9818026906369</v>
      </c>
      <c r="I1807" s="104">
        <f t="shared" si="243"/>
        <v>67.809574123706341</v>
      </c>
      <c r="J1807" s="96">
        <v>27</v>
      </c>
      <c r="K1807" s="98">
        <f t="shared" si="247"/>
        <v>4631.2700829996602</v>
      </c>
      <c r="L1807" s="213">
        <f t="shared" si="244"/>
        <v>10.061400000000001</v>
      </c>
      <c r="M1807" s="214">
        <f t="shared" si="245"/>
        <v>3.58</v>
      </c>
    </row>
    <row r="1808" spans="1:13" ht="15" customHeight="1" x14ac:dyDescent="0.2">
      <c r="A1808" s="192">
        <f t="shared" si="246"/>
        <v>1791</v>
      </c>
      <c r="B1808" s="225">
        <f t="shared" si="248"/>
        <v>177.94123472158196</v>
      </c>
      <c r="C1808" s="193">
        <v>500</v>
      </c>
      <c r="D1808" s="212">
        <v>40620</v>
      </c>
      <c r="E1808" s="104">
        <v>27110</v>
      </c>
      <c r="F1808" s="96">
        <f t="shared" si="240"/>
        <v>2739.3313346548325</v>
      </c>
      <c r="G1808" s="104">
        <f t="shared" si="241"/>
        <v>650.64</v>
      </c>
      <c r="H1808" s="194">
        <f t="shared" si="242"/>
        <v>1145.8103111133332</v>
      </c>
      <c r="I1808" s="104">
        <f t="shared" si="243"/>
        <v>67.799426693096649</v>
      </c>
      <c r="J1808" s="96">
        <v>27</v>
      </c>
      <c r="K1808" s="98">
        <f t="shared" si="247"/>
        <v>4630.581072461262</v>
      </c>
      <c r="L1808" s="213">
        <f t="shared" si="244"/>
        <v>10.065099999999999</v>
      </c>
      <c r="M1808" s="214">
        <f t="shared" si="245"/>
        <v>3.5819999999999999</v>
      </c>
    </row>
    <row r="1809" spans="1:13" ht="15" customHeight="1" x14ac:dyDescent="0.2">
      <c r="A1809" s="192">
        <f t="shared" si="246"/>
        <v>1792</v>
      </c>
      <c r="B1809" s="225">
        <f t="shared" si="248"/>
        <v>177.97416801855769</v>
      </c>
      <c r="C1809" s="193">
        <v>500</v>
      </c>
      <c r="D1809" s="212">
        <v>40620</v>
      </c>
      <c r="E1809" s="104">
        <v>27110</v>
      </c>
      <c r="F1809" s="96">
        <f t="shared" si="240"/>
        <v>2738.8244340559231</v>
      </c>
      <c r="G1809" s="104">
        <f t="shared" si="241"/>
        <v>650.64</v>
      </c>
      <c r="H1809" s="194">
        <f t="shared" si="242"/>
        <v>1145.6389787109019</v>
      </c>
      <c r="I1809" s="104">
        <f t="shared" si="243"/>
        <v>67.789288681118464</v>
      </c>
      <c r="J1809" s="96">
        <v>27</v>
      </c>
      <c r="K1809" s="98">
        <f t="shared" si="247"/>
        <v>4629.8927014479432</v>
      </c>
      <c r="L1809" s="213">
        <f t="shared" si="244"/>
        <v>10.068899999999999</v>
      </c>
      <c r="M1809" s="214">
        <f t="shared" si="245"/>
        <v>3.5840000000000001</v>
      </c>
    </row>
    <row r="1810" spans="1:13" ht="15" customHeight="1" x14ac:dyDescent="0.2">
      <c r="A1810" s="192">
        <f t="shared" si="246"/>
        <v>1793</v>
      </c>
      <c r="B1810" s="225">
        <f t="shared" si="248"/>
        <v>178.00708294270282</v>
      </c>
      <c r="C1810" s="193">
        <v>500</v>
      </c>
      <c r="D1810" s="212">
        <v>40620</v>
      </c>
      <c r="E1810" s="104">
        <v>27110</v>
      </c>
      <c r="F1810" s="96">
        <f t="shared" si="240"/>
        <v>2738.3180036543708</v>
      </c>
      <c r="G1810" s="104">
        <f t="shared" si="241"/>
        <v>650.64</v>
      </c>
      <c r="H1810" s="194">
        <f t="shared" si="242"/>
        <v>1145.4678052351771</v>
      </c>
      <c r="I1810" s="104">
        <f t="shared" si="243"/>
        <v>67.779160073087411</v>
      </c>
      <c r="J1810" s="96">
        <v>27</v>
      </c>
      <c r="K1810" s="98">
        <f t="shared" si="247"/>
        <v>4629.2049689626347</v>
      </c>
      <c r="L1810" s="213">
        <f t="shared" si="244"/>
        <v>10.0726</v>
      </c>
      <c r="M1810" s="214">
        <f t="shared" si="245"/>
        <v>3.5859999999999999</v>
      </c>
    </row>
    <row r="1811" spans="1:13" ht="15" customHeight="1" x14ac:dyDescent="0.2">
      <c r="A1811" s="192">
        <f t="shared" si="246"/>
        <v>1794</v>
      </c>
      <c r="B1811" s="225">
        <f t="shared" si="248"/>
        <v>178.03997951450572</v>
      </c>
      <c r="C1811" s="193">
        <v>500</v>
      </c>
      <c r="D1811" s="212">
        <v>40620</v>
      </c>
      <c r="E1811" s="104">
        <v>27110</v>
      </c>
      <c r="F1811" s="96">
        <f t="shared" ref="F1811:F1874" si="249">12*(1/B1811*D1811)</f>
        <v>2737.8120427175522</v>
      </c>
      <c r="G1811" s="104">
        <f t="shared" ref="G1811:G1874" si="250">12*(1/C1811*E1811)</f>
        <v>650.64</v>
      </c>
      <c r="H1811" s="194">
        <f t="shared" ref="H1811:H1874" si="251">SUM(F1811:G1811)*33.8%</f>
        <v>1145.2967904385325</v>
      </c>
      <c r="I1811" s="104">
        <f t="shared" ref="I1811:I1874" si="252">SUM(F1811:G1811)*2%</f>
        <v>67.769040854351047</v>
      </c>
      <c r="J1811" s="96">
        <v>27</v>
      </c>
      <c r="K1811" s="98">
        <f t="shared" si="247"/>
        <v>4628.5178740104357</v>
      </c>
      <c r="L1811" s="213">
        <f t="shared" ref="L1811:L1874" si="253">ROUND(A1811/B1811,4)</f>
        <v>10.0764</v>
      </c>
      <c r="M1811" s="214">
        <f t="shared" ref="M1811:M1874" si="254">ROUND(A1811/C1811,4)</f>
        <v>3.5880000000000001</v>
      </c>
    </row>
    <row r="1812" spans="1:13" ht="15" customHeight="1" x14ac:dyDescent="0.2">
      <c r="A1812" s="192">
        <f t="shared" si="246"/>
        <v>1795</v>
      </c>
      <c r="B1812" s="225">
        <f t="shared" si="248"/>
        <v>178.07285775442034</v>
      </c>
      <c r="C1812" s="193">
        <v>500</v>
      </c>
      <c r="D1812" s="212">
        <v>40620</v>
      </c>
      <c r="E1812" s="104">
        <v>27110</v>
      </c>
      <c r="F1812" s="96">
        <f t="shared" si="249"/>
        <v>2737.306550514435</v>
      </c>
      <c r="G1812" s="104">
        <f t="shared" si="250"/>
        <v>650.64</v>
      </c>
      <c r="H1812" s="194">
        <f t="shared" si="251"/>
        <v>1145.1259340738789</v>
      </c>
      <c r="I1812" s="104">
        <f t="shared" si="252"/>
        <v>67.758931010288705</v>
      </c>
      <c r="J1812" s="96">
        <v>27</v>
      </c>
      <c r="K1812" s="98">
        <f t="shared" si="247"/>
        <v>4627.8314155986027</v>
      </c>
      <c r="L1812" s="213">
        <f t="shared" si="253"/>
        <v>10.0801</v>
      </c>
      <c r="M1812" s="214">
        <f t="shared" si="254"/>
        <v>3.59</v>
      </c>
    </row>
    <row r="1813" spans="1:13" ht="15" customHeight="1" x14ac:dyDescent="0.2">
      <c r="A1813" s="192">
        <f t="shared" si="246"/>
        <v>1796</v>
      </c>
      <c r="B1813" s="225">
        <f t="shared" si="248"/>
        <v>178.10571768286655</v>
      </c>
      <c r="C1813" s="193">
        <v>500</v>
      </c>
      <c r="D1813" s="212">
        <v>40620</v>
      </c>
      <c r="E1813" s="104">
        <v>27110</v>
      </c>
      <c r="F1813" s="96">
        <f t="shared" si="249"/>
        <v>2736.8015263155748</v>
      </c>
      <c r="G1813" s="104">
        <f t="shared" si="250"/>
        <v>650.64</v>
      </c>
      <c r="H1813" s="194">
        <f t="shared" si="251"/>
        <v>1144.9552358946642</v>
      </c>
      <c r="I1813" s="104">
        <f t="shared" si="252"/>
        <v>67.748830526311494</v>
      </c>
      <c r="J1813" s="96">
        <v>27</v>
      </c>
      <c r="K1813" s="98">
        <f t="shared" si="247"/>
        <v>4627.1455927365505</v>
      </c>
      <c r="L1813" s="213">
        <f t="shared" si="253"/>
        <v>10.0839</v>
      </c>
      <c r="M1813" s="214">
        <f t="shared" si="254"/>
        <v>3.5920000000000001</v>
      </c>
    </row>
    <row r="1814" spans="1:13" ht="15" customHeight="1" x14ac:dyDescent="0.2">
      <c r="A1814" s="192">
        <f t="shared" si="246"/>
        <v>1797</v>
      </c>
      <c r="B1814" s="225">
        <f t="shared" si="248"/>
        <v>178.13855932023</v>
      </c>
      <c r="C1814" s="193">
        <v>500</v>
      </c>
      <c r="D1814" s="212">
        <v>40620</v>
      </c>
      <c r="E1814" s="104">
        <v>27110</v>
      </c>
      <c r="F1814" s="96">
        <f t="shared" si="249"/>
        <v>2736.2969693931091</v>
      </c>
      <c r="G1814" s="104">
        <f t="shared" si="250"/>
        <v>650.64</v>
      </c>
      <c r="H1814" s="194">
        <f t="shared" si="251"/>
        <v>1144.7846956548708</v>
      </c>
      <c r="I1814" s="104">
        <f t="shared" si="252"/>
        <v>67.738739387862182</v>
      </c>
      <c r="J1814" s="96">
        <v>27</v>
      </c>
      <c r="K1814" s="98">
        <f t="shared" si="247"/>
        <v>4626.4604044358421</v>
      </c>
      <c r="L1814" s="213">
        <f t="shared" si="253"/>
        <v>10.0877</v>
      </c>
      <c r="M1814" s="214">
        <f t="shared" si="254"/>
        <v>3.5939999999999999</v>
      </c>
    </row>
    <row r="1815" spans="1:13" ht="15" customHeight="1" x14ac:dyDescent="0.2">
      <c r="A1815" s="192">
        <f t="shared" ref="A1815:A1878" si="255">1+A1814</f>
        <v>1798</v>
      </c>
      <c r="B1815" s="225">
        <f t="shared" si="248"/>
        <v>178.17138268686233</v>
      </c>
      <c r="C1815" s="193">
        <v>500</v>
      </c>
      <c r="D1815" s="212">
        <v>40620</v>
      </c>
      <c r="E1815" s="104">
        <v>27110</v>
      </c>
      <c r="F1815" s="96">
        <f t="shared" si="249"/>
        <v>2735.7928790207561</v>
      </c>
      <c r="G1815" s="104">
        <f t="shared" si="250"/>
        <v>650.64</v>
      </c>
      <c r="H1815" s="194">
        <f t="shared" si="251"/>
        <v>1144.6143131090155</v>
      </c>
      <c r="I1815" s="104">
        <f t="shared" si="252"/>
        <v>67.728657580415117</v>
      </c>
      <c r="J1815" s="96">
        <v>27</v>
      </c>
      <c r="K1815" s="98">
        <f t="shared" si="247"/>
        <v>4625.7758497101868</v>
      </c>
      <c r="L1815" s="213">
        <f t="shared" si="253"/>
        <v>10.0914</v>
      </c>
      <c r="M1815" s="214">
        <f t="shared" si="254"/>
        <v>3.5960000000000001</v>
      </c>
    </row>
    <row r="1816" spans="1:13" ht="15" customHeight="1" x14ac:dyDescent="0.2">
      <c r="A1816" s="192">
        <f t="shared" si="255"/>
        <v>1799</v>
      </c>
      <c r="B1816" s="225">
        <f t="shared" si="248"/>
        <v>178.20418780308148</v>
      </c>
      <c r="C1816" s="193">
        <v>500</v>
      </c>
      <c r="D1816" s="212">
        <v>40620</v>
      </c>
      <c r="E1816" s="104">
        <v>27110</v>
      </c>
      <c r="F1816" s="96">
        <f t="shared" si="249"/>
        <v>2735.2892544738011</v>
      </c>
      <c r="G1816" s="104">
        <f t="shared" si="250"/>
        <v>650.64</v>
      </c>
      <c r="H1816" s="194">
        <f t="shared" si="251"/>
        <v>1144.4440880121447</v>
      </c>
      <c r="I1816" s="104">
        <f t="shared" si="252"/>
        <v>67.718585089476022</v>
      </c>
      <c r="J1816" s="96">
        <v>27</v>
      </c>
      <c r="K1816" s="98">
        <f t="shared" si="247"/>
        <v>4625.0919275754213</v>
      </c>
      <c r="L1816" s="213">
        <f t="shared" si="253"/>
        <v>10.0952</v>
      </c>
      <c r="M1816" s="214">
        <f t="shared" si="254"/>
        <v>3.5979999999999999</v>
      </c>
    </row>
    <row r="1817" spans="1:13" ht="15" customHeight="1" x14ac:dyDescent="0.2">
      <c r="A1817" s="195">
        <f t="shared" si="255"/>
        <v>1800</v>
      </c>
      <c r="B1817" s="225">
        <f t="shared" si="248"/>
        <v>178.23697468917112</v>
      </c>
      <c r="C1817" s="193">
        <v>500</v>
      </c>
      <c r="D1817" s="212">
        <v>40620</v>
      </c>
      <c r="E1817" s="104">
        <v>27110</v>
      </c>
      <c r="F1817" s="96">
        <f t="shared" si="249"/>
        <v>2734.7860950291069</v>
      </c>
      <c r="G1817" s="104">
        <f t="shared" si="250"/>
        <v>650.64</v>
      </c>
      <c r="H1817" s="194">
        <f t="shared" si="251"/>
        <v>1144.274020119838</v>
      </c>
      <c r="I1817" s="104">
        <f t="shared" si="252"/>
        <v>67.708521900582141</v>
      </c>
      <c r="J1817" s="96">
        <v>27</v>
      </c>
      <c r="K1817" s="98">
        <f t="shared" si="247"/>
        <v>4624.408637049527</v>
      </c>
      <c r="L1817" s="213">
        <f t="shared" si="253"/>
        <v>10.0989</v>
      </c>
      <c r="M1817" s="214">
        <f t="shared" si="254"/>
        <v>3.6</v>
      </c>
    </row>
    <row r="1818" spans="1:13" ht="15" customHeight="1" x14ac:dyDescent="0.2">
      <c r="A1818" s="192">
        <f t="shared" si="255"/>
        <v>1801</v>
      </c>
      <c r="B1818" s="225">
        <f t="shared" si="248"/>
        <v>178.26974336538143</v>
      </c>
      <c r="C1818" s="193">
        <v>500</v>
      </c>
      <c r="D1818" s="212">
        <v>40620</v>
      </c>
      <c r="E1818" s="104">
        <v>27110</v>
      </c>
      <c r="F1818" s="96">
        <f t="shared" si="249"/>
        <v>2734.2833999650943</v>
      </c>
      <c r="G1818" s="104">
        <f t="shared" si="250"/>
        <v>650.64</v>
      </c>
      <c r="H1818" s="194">
        <f t="shared" si="251"/>
        <v>1144.1041091882016</v>
      </c>
      <c r="I1818" s="104">
        <f t="shared" si="252"/>
        <v>67.698467999301883</v>
      </c>
      <c r="J1818" s="96">
        <v>27</v>
      </c>
      <c r="K1818" s="98">
        <f t="shared" si="247"/>
        <v>4623.7259771525978</v>
      </c>
      <c r="L1818" s="213">
        <f t="shared" si="253"/>
        <v>10.1027</v>
      </c>
      <c r="M1818" s="214">
        <f t="shared" si="254"/>
        <v>3.6019999999999999</v>
      </c>
    </row>
    <row r="1819" spans="1:13" ht="15" customHeight="1" x14ac:dyDescent="0.2">
      <c r="A1819" s="192">
        <f t="shared" si="255"/>
        <v>1802</v>
      </c>
      <c r="B1819" s="225">
        <f t="shared" si="248"/>
        <v>178.30249385192872</v>
      </c>
      <c r="C1819" s="193">
        <v>500</v>
      </c>
      <c r="D1819" s="212">
        <v>40620</v>
      </c>
      <c r="E1819" s="104">
        <v>27110</v>
      </c>
      <c r="F1819" s="96">
        <f t="shared" si="249"/>
        <v>2733.7811685617507</v>
      </c>
      <c r="G1819" s="104">
        <f t="shared" si="250"/>
        <v>650.64</v>
      </c>
      <c r="H1819" s="194">
        <f t="shared" si="251"/>
        <v>1143.9343549738717</v>
      </c>
      <c r="I1819" s="104">
        <f t="shared" si="252"/>
        <v>67.688423371235018</v>
      </c>
      <c r="J1819" s="96">
        <v>27</v>
      </c>
      <c r="K1819" s="98">
        <f t="shared" si="247"/>
        <v>4623.0439469068579</v>
      </c>
      <c r="L1819" s="213">
        <f t="shared" si="253"/>
        <v>10.106400000000001</v>
      </c>
      <c r="M1819" s="214">
        <f t="shared" si="254"/>
        <v>3.6040000000000001</v>
      </c>
    </row>
    <row r="1820" spans="1:13" ht="15" customHeight="1" x14ac:dyDescent="0.2">
      <c r="A1820" s="192">
        <f t="shared" si="255"/>
        <v>1803</v>
      </c>
      <c r="B1820" s="225">
        <f t="shared" si="248"/>
        <v>178.33522616899575</v>
      </c>
      <c r="C1820" s="193">
        <v>500</v>
      </c>
      <c r="D1820" s="212">
        <v>40620</v>
      </c>
      <c r="E1820" s="104">
        <v>27110</v>
      </c>
      <c r="F1820" s="96">
        <f t="shared" si="249"/>
        <v>2733.2794001006137</v>
      </c>
      <c r="G1820" s="104">
        <f t="shared" si="250"/>
        <v>650.64</v>
      </c>
      <c r="H1820" s="194">
        <f t="shared" si="251"/>
        <v>1143.7647572340072</v>
      </c>
      <c r="I1820" s="104">
        <f t="shared" si="252"/>
        <v>67.678388002012269</v>
      </c>
      <c r="J1820" s="96">
        <v>27</v>
      </c>
      <c r="K1820" s="98">
        <f t="shared" si="247"/>
        <v>4622.362545336633</v>
      </c>
      <c r="L1820" s="213">
        <f t="shared" si="253"/>
        <v>10.110200000000001</v>
      </c>
      <c r="M1820" s="214">
        <f t="shared" si="254"/>
        <v>3.6059999999999999</v>
      </c>
    </row>
    <row r="1821" spans="1:13" ht="15" customHeight="1" x14ac:dyDescent="0.2">
      <c r="A1821" s="192">
        <f t="shared" si="255"/>
        <v>1804</v>
      </c>
      <c r="B1821" s="225">
        <f t="shared" si="248"/>
        <v>178.36794033673152</v>
      </c>
      <c r="C1821" s="193">
        <v>500</v>
      </c>
      <c r="D1821" s="212">
        <v>40620</v>
      </c>
      <c r="E1821" s="104">
        <v>27110</v>
      </c>
      <c r="F1821" s="96">
        <f t="shared" si="249"/>
        <v>2732.7780938647802</v>
      </c>
      <c r="G1821" s="104">
        <f t="shared" si="250"/>
        <v>650.64</v>
      </c>
      <c r="H1821" s="194">
        <f t="shared" si="251"/>
        <v>1143.5953157262957</v>
      </c>
      <c r="I1821" s="104">
        <f t="shared" si="252"/>
        <v>67.668361877295609</v>
      </c>
      <c r="J1821" s="96">
        <v>27</v>
      </c>
      <c r="K1821" s="98">
        <f t="shared" si="247"/>
        <v>4621.6817714683721</v>
      </c>
      <c r="L1821" s="213">
        <f t="shared" si="253"/>
        <v>10.113899999999999</v>
      </c>
      <c r="M1821" s="214">
        <f t="shared" si="254"/>
        <v>3.6080000000000001</v>
      </c>
    </row>
    <row r="1822" spans="1:13" ht="15" customHeight="1" x14ac:dyDescent="0.2">
      <c r="A1822" s="192">
        <f t="shared" si="255"/>
        <v>1805</v>
      </c>
      <c r="B1822" s="225">
        <f t="shared" si="248"/>
        <v>178.40063637525191</v>
      </c>
      <c r="C1822" s="193">
        <v>500</v>
      </c>
      <c r="D1822" s="212">
        <v>40620</v>
      </c>
      <c r="E1822" s="104">
        <v>27110</v>
      </c>
      <c r="F1822" s="96">
        <f t="shared" si="249"/>
        <v>2732.277249138886</v>
      </c>
      <c r="G1822" s="104">
        <f t="shared" si="250"/>
        <v>650.64</v>
      </c>
      <c r="H1822" s="194">
        <f t="shared" si="251"/>
        <v>1143.4260302089433</v>
      </c>
      <c r="I1822" s="104">
        <f t="shared" si="252"/>
        <v>67.65834498277772</v>
      </c>
      <c r="J1822" s="96">
        <v>27</v>
      </c>
      <c r="K1822" s="98">
        <f t="shared" si="247"/>
        <v>4621.0016243306072</v>
      </c>
      <c r="L1822" s="213">
        <f t="shared" si="253"/>
        <v>10.117699999999999</v>
      </c>
      <c r="M1822" s="214">
        <f t="shared" si="254"/>
        <v>3.61</v>
      </c>
    </row>
    <row r="1823" spans="1:13" ht="15" customHeight="1" x14ac:dyDescent="0.2">
      <c r="A1823" s="192">
        <f t="shared" si="255"/>
        <v>1806</v>
      </c>
      <c r="B1823" s="225">
        <f t="shared" si="248"/>
        <v>178.43331430463894</v>
      </c>
      <c r="C1823" s="193">
        <v>500</v>
      </c>
      <c r="D1823" s="212">
        <v>40620</v>
      </c>
      <c r="E1823" s="104">
        <v>27110</v>
      </c>
      <c r="F1823" s="96">
        <f t="shared" si="249"/>
        <v>2731.776865209119</v>
      </c>
      <c r="G1823" s="104">
        <f t="shared" si="250"/>
        <v>650.64</v>
      </c>
      <c r="H1823" s="194">
        <f t="shared" si="251"/>
        <v>1143.2569004406821</v>
      </c>
      <c r="I1823" s="104">
        <f t="shared" si="252"/>
        <v>67.648337304182377</v>
      </c>
      <c r="J1823" s="96">
        <v>27</v>
      </c>
      <c r="K1823" s="98">
        <f t="shared" si="247"/>
        <v>4620.3221029539827</v>
      </c>
      <c r="L1823" s="213">
        <f t="shared" si="253"/>
        <v>10.1214</v>
      </c>
      <c r="M1823" s="214">
        <f t="shared" si="254"/>
        <v>3.6120000000000001</v>
      </c>
    </row>
    <row r="1824" spans="1:13" ht="15" customHeight="1" x14ac:dyDescent="0.2">
      <c r="A1824" s="192">
        <f t="shared" si="255"/>
        <v>1807</v>
      </c>
      <c r="B1824" s="225">
        <f t="shared" si="248"/>
        <v>178.46597414494147</v>
      </c>
      <c r="C1824" s="193">
        <v>500</v>
      </c>
      <c r="D1824" s="212">
        <v>40620</v>
      </c>
      <c r="E1824" s="104">
        <v>27110</v>
      </c>
      <c r="F1824" s="96">
        <f t="shared" si="249"/>
        <v>2731.2769413632018</v>
      </c>
      <c r="G1824" s="104">
        <f t="shared" si="250"/>
        <v>650.64</v>
      </c>
      <c r="H1824" s="194">
        <f t="shared" si="251"/>
        <v>1143.087926180762</v>
      </c>
      <c r="I1824" s="104">
        <f t="shared" si="252"/>
        <v>67.638338827264036</v>
      </c>
      <c r="J1824" s="96">
        <v>27</v>
      </c>
      <c r="K1824" s="98">
        <f t="shared" si="247"/>
        <v>4619.6432063712282</v>
      </c>
      <c r="L1824" s="213">
        <f t="shared" si="253"/>
        <v>10.1252</v>
      </c>
      <c r="M1824" s="214">
        <f t="shared" si="254"/>
        <v>3.6139999999999999</v>
      </c>
    </row>
    <row r="1825" spans="1:13" ht="15" customHeight="1" x14ac:dyDescent="0.2">
      <c r="A1825" s="192">
        <f t="shared" si="255"/>
        <v>1808</v>
      </c>
      <c r="B1825" s="225">
        <f t="shared" si="248"/>
        <v>178.4986159161752</v>
      </c>
      <c r="C1825" s="193">
        <v>500</v>
      </c>
      <c r="D1825" s="212">
        <v>40620</v>
      </c>
      <c r="E1825" s="104">
        <v>27110</v>
      </c>
      <c r="F1825" s="96">
        <f t="shared" si="249"/>
        <v>2730.7774768903914</v>
      </c>
      <c r="G1825" s="104">
        <f t="shared" si="250"/>
        <v>650.64</v>
      </c>
      <c r="H1825" s="194">
        <f t="shared" si="251"/>
        <v>1142.9191071889522</v>
      </c>
      <c r="I1825" s="104">
        <f t="shared" si="252"/>
        <v>67.628349537807821</v>
      </c>
      <c r="J1825" s="96">
        <v>27</v>
      </c>
      <c r="K1825" s="98">
        <f t="shared" si="247"/>
        <v>4618.9649336171506</v>
      </c>
      <c r="L1825" s="213">
        <f t="shared" si="253"/>
        <v>10.1289</v>
      </c>
      <c r="M1825" s="214">
        <f t="shared" si="254"/>
        <v>3.6160000000000001</v>
      </c>
    </row>
    <row r="1826" spans="1:13" ht="15" customHeight="1" x14ac:dyDescent="0.2">
      <c r="A1826" s="192">
        <f t="shared" si="255"/>
        <v>1809</v>
      </c>
      <c r="B1826" s="225">
        <f t="shared" si="248"/>
        <v>178.5312396383224</v>
      </c>
      <c r="C1826" s="193">
        <v>500</v>
      </c>
      <c r="D1826" s="212">
        <v>40620</v>
      </c>
      <c r="E1826" s="104">
        <v>27110</v>
      </c>
      <c r="F1826" s="96">
        <f t="shared" si="249"/>
        <v>2730.278471081479</v>
      </c>
      <c r="G1826" s="104">
        <f t="shared" si="250"/>
        <v>650.64</v>
      </c>
      <c r="H1826" s="194">
        <f t="shared" si="251"/>
        <v>1142.7504432255398</v>
      </c>
      <c r="I1826" s="104">
        <f t="shared" si="252"/>
        <v>67.618369421629581</v>
      </c>
      <c r="J1826" s="96">
        <v>27</v>
      </c>
      <c r="K1826" s="98">
        <f t="shared" si="247"/>
        <v>4618.2872837286486</v>
      </c>
      <c r="L1826" s="213">
        <f t="shared" si="253"/>
        <v>10.1327</v>
      </c>
      <c r="M1826" s="214">
        <f t="shared" si="254"/>
        <v>3.6179999999999999</v>
      </c>
    </row>
    <row r="1827" spans="1:13" ht="15" customHeight="1" x14ac:dyDescent="0.2">
      <c r="A1827" s="195">
        <f t="shared" si="255"/>
        <v>1810</v>
      </c>
      <c r="B1827" s="225">
        <f t="shared" si="248"/>
        <v>178.5638453313324</v>
      </c>
      <c r="C1827" s="193">
        <v>500</v>
      </c>
      <c r="D1827" s="212">
        <v>40620</v>
      </c>
      <c r="E1827" s="104">
        <v>27110</v>
      </c>
      <c r="F1827" s="96">
        <f t="shared" si="249"/>
        <v>2729.779923228778</v>
      </c>
      <c r="G1827" s="104">
        <f t="shared" si="250"/>
        <v>650.64</v>
      </c>
      <c r="H1827" s="194">
        <f t="shared" si="251"/>
        <v>1142.5819340513267</v>
      </c>
      <c r="I1827" s="104">
        <f t="shared" si="252"/>
        <v>67.608398464575558</v>
      </c>
      <c r="J1827" s="96">
        <v>27</v>
      </c>
      <c r="K1827" s="98">
        <f t="shared" si="247"/>
        <v>4617.6102557446802</v>
      </c>
      <c r="L1827" s="213">
        <f t="shared" si="253"/>
        <v>10.1364</v>
      </c>
      <c r="M1827" s="214">
        <f t="shared" si="254"/>
        <v>3.62</v>
      </c>
    </row>
    <row r="1828" spans="1:13" ht="15" customHeight="1" x14ac:dyDescent="0.2">
      <c r="A1828" s="192">
        <f t="shared" si="255"/>
        <v>1811</v>
      </c>
      <c r="B1828" s="225">
        <f t="shared" si="248"/>
        <v>178.59643301512136</v>
      </c>
      <c r="C1828" s="193">
        <v>500</v>
      </c>
      <c r="D1828" s="212">
        <v>40620</v>
      </c>
      <c r="E1828" s="104">
        <v>27110</v>
      </c>
      <c r="F1828" s="96">
        <f t="shared" si="249"/>
        <v>2729.2818326261286</v>
      </c>
      <c r="G1828" s="104">
        <f t="shared" si="250"/>
        <v>650.64</v>
      </c>
      <c r="H1828" s="194">
        <f t="shared" si="251"/>
        <v>1142.4135794276312</v>
      </c>
      <c r="I1828" s="104">
        <f t="shared" si="252"/>
        <v>67.598436652522565</v>
      </c>
      <c r="J1828" s="96">
        <v>27</v>
      </c>
      <c r="K1828" s="98">
        <f t="shared" si="247"/>
        <v>4616.9338487062823</v>
      </c>
      <c r="L1828" s="213">
        <f t="shared" si="253"/>
        <v>10.1402</v>
      </c>
      <c r="M1828" s="214">
        <f t="shared" si="254"/>
        <v>3.6219999999999999</v>
      </c>
    </row>
    <row r="1829" spans="1:13" ht="15" customHeight="1" x14ac:dyDescent="0.2">
      <c r="A1829" s="192">
        <f t="shared" si="255"/>
        <v>1812</v>
      </c>
      <c r="B1829" s="225">
        <f t="shared" si="248"/>
        <v>178.62900270957255</v>
      </c>
      <c r="C1829" s="193">
        <v>500</v>
      </c>
      <c r="D1829" s="212">
        <v>40620</v>
      </c>
      <c r="E1829" s="104">
        <v>27110</v>
      </c>
      <c r="F1829" s="96">
        <f t="shared" si="249"/>
        <v>2728.7841985688847</v>
      </c>
      <c r="G1829" s="104">
        <f t="shared" si="250"/>
        <v>650.64</v>
      </c>
      <c r="H1829" s="194">
        <f t="shared" si="251"/>
        <v>1142.2453791162829</v>
      </c>
      <c r="I1829" s="104">
        <f t="shared" si="252"/>
        <v>67.588483971377698</v>
      </c>
      <c r="J1829" s="96">
        <v>27</v>
      </c>
      <c r="K1829" s="98">
        <f t="shared" ref="K1829:K1892" si="256">SUM(F1829:J1829)</f>
        <v>4616.2580616565456</v>
      </c>
      <c r="L1829" s="213">
        <f t="shared" si="253"/>
        <v>10.1439</v>
      </c>
      <c r="M1829" s="214">
        <f t="shared" si="254"/>
        <v>3.6240000000000001</v>
      </c>
    </row>
    <row r="1830" spans="1:13" ht="15" customHeight="1" x14ac:dyDescent="0.2">
      <c r="A1830" s="192">
        <f t="shared" si="255"/>
        <v>1813</v>
      </c>
      <c r="B1830" s="225">
        <f t="shared" si="248"/>
        <v>178.66155443453619</v>
      </c>
      <c r="C1830" s="193">
        <v>500</v>
      </c>
      <c r="D1830" s="212">
        <v>40620</v>
      </c>
      <c r="E1830" s="104">
        <v>27110</v>
      </c>
      <c r="F1830" s="96">
        <f t="shared" si="249"/>
        <v>2728.2870203539178</v>
      </c>
      <c r="G1830" s="104">
        <f t="shared" si="250"/>
        <v>650.64</v>
      </c>
      <c r="H1830" s="194">
        <f t="shared" si="251"/>
        <v>1142.077332879624</v>
      </c>
      <c r="I1830" s="104">
        <f t="shared" si="252"/>
        <v>67.57854040707835</v>
      </c>
      <c r="J1830" s="96">
        <v>27</v>
      </c>
      <c r="K1830" s="98">
        <f t="shared" si="256"/>
        <v>4615.5828936406206</v>
      </c>
      <c r="L1830" s="213">
        <f t="shared" si="253"/>
        <v>10.1477</v>
      </c>
      <c r="M1830" s="214">
        <f t="shared" si="254"/>
        <v>3.6259999999999999</v>
      </c>
    </row>
    <row r="1831" spans="1:13" ht="15" customHeight="1" x14ac:dyDescent="0.2">
      <c r="A1831" s="192">
        <f t="shared" si="255"/>
        <v>1814</v>
      </c>
      <c r="B1831" s="225">
        <f t="shared" si="248"/>
        <v>178.69408820982983</v>
      </c>
      <c r="C1831" s="193">
        <v>500</v>
      </c>
      <c r="D1831" s="212">
        <v>40620</v>
      </c>
      <c r="E1831" s="104">
        <v>27110</v>
      </c>
      <c r="F1831" s="96">
        <f t="shared" si="249"/>
        <v>2727.7902972796073</v>
      </c>
      <c r="G1831" s="104">
        <f t="shared" si="250"/>
        <v>650.64</v>
      </c>
      <c r="H1831" s="194">
        <f t="shared" si="251"/>
        <v>1141.9094404805071</v>
      </c>
      <c r="I1831" s="104">
        <f t="shared" si="252"/>
        <v>67.56860594559214</v>
      </c>
      <c r="J1831" s="96">
        <v>27</v>
      </c>
      <c r="K1831" s="98">
        <f t="shared" si="256"/>
        <v>4614.9083437057061</v>
      </c>
      <c r="L1831" s="213">
        <f t="shared" si="253"/>
        <v>10.151400000000001</v>
      </c>
      <c r="M1831" s="214">
        <f t="shared" si="254"/>
        <v>3.6280000000000001</v>
      </c>
    </row>
    <row r="1832" spans="1:13" ht="15" customHeight="1" x14ac:dyDescent="0.2">
      <c r="A1832" s="192">
        <f t="shared" si="255"/>
        <v>1815</v>
      </c>
      <c r="B1832" s="225">
        <f t="shared" si="248"/>
        <v>178.72660405523811</v>
      </c>
      <c r="C1832" s="193">
        <v>500</v>
      </c>
      <c r="D1832" s="212">
        <v>40620</v>
      </c>
      <c r="E1832" s="104">
        <v>27110</v>
      </c>
      <c r="F1832" s="96">
        <f t="shared" si="249"/>
        <v>2727.2940286458384</v>
      </c>
      <c r="G1832" s="104">
        <f t="shared" si="250"/>
        <v>650.64</v>
      </c>
      <c r="H1832" s="194">
        <f t="shared" si="251"/>
        <v>1141.7417016822933</v>
      </c>
      <c r="I1832" s="104">
        <f t="shared" si="252"/>
        <v>67.558680572916771</v>
      </c>
      <c r="J1832" s="96">
        <v>27</v>
      </c>
      <c r="K1832" s="98">
        <f t="shared" si="256"/>
        <v>4614.2344109010492</v>
      </c>
      <c r="L1832" s="213">
        <f t="shared" si="253"/>
        <v>10.155200000000001</v>
      </c>
      <c r="M1832" s="214">
        <f t="shared" si="254"/>
        <v>3.63</v>
      </c>
    </row>
    <row r="1833" spans="1:13" ht="15" customHeight="1" x14ac:dyDescent="0.2">
      <c r="A1833" s="192">
        <f t="shared" si="255"/>
        <v>1816</v>
      </c>
      <c r="B1833" s="225">
        <f t="shared" si="248"/>
        <v>178.75910199051305</v>
      </c>
      <c r="C1833" s="193">
        <v>500</v>
      </c>
      <c r="D1833" s="212">
        <v>40620</v>
      </c>
      <c r="E1833" s="104">
        <v>27110</v>
      </c>
      <c r="F1833" s="96">
        <f t="shared" si="249"/>
        <v>2726.7982137539993</v>
      </c>
      <c r="G1833" s="104">
        <f t="shared" si="250"/>
        <v>650.64</v>
      </c>
      <c r="H1833" s="194">
        <f t="shared" si="251"/>
        <v>1141.5741162488516</v>
      </c>
      <c r="I1833" s="104">
        <f t="shared" si="252"/>
        <v>67.548764275079989</v>
      </c>
      <c r="J1833" s="96">
        <v>27</v>
      </c>
      <c r="K1833" s="98">
        <f t="shared" si="256"/>
        <v>4613.5610942779313</v>
      </c>
      <c r="L1833" s="213">
        <f t="shared" si="253"/>
        <v>10.158899999999999</v>
      </c>
      <c r="M1833" s="214">
        <f t="shared" si="254"/>
        <v>3.6320000000000001</v>
      </c>
    </row>
    <row r="1834" spans="1:13" ht="15" customHeight="1" x14ac:dyDescent="0.2">
      <c r="A1834" s="192">
        <f t="shared" si="255"/>
        <v>1817</v>
      </c>
      <c r="B1834" s="225">
        <f t="shared" si="248"/>
        <v>178.79158203537412</v>
      </c>
      <c r="C1834" s="193">
        <v>500</v>
      </c>
      <c r="D1834" s="212">
        <v>40620</v>
      </c>
      <c r="E1834" s="104">
        <v>27110</v>
      </c>
      <c r="F1834" s="96">
        <f t="shared" si="249"/>
        <v>2726.302851906973</v>
      </c>
      <c r="G1834" s="104">
        <f t="shared" si="250"/>
        <v>650.64</v>
      </c>
      <c r="H1834" s="194">
        <f t="shared" si="251"/>
        <v>1141.4066839445568</v>
      </c>
      <c r="I1834" s="104">
        <f t="shared" si="252"/>
        <v>67.538857038139454</v>
      </c>
      <c r="J1834" s="96">
        <v>27</v>
      </c>
      <c r="K1834" s="98">
        <f t="shared" si="256"/>
        <v>4612.8883928896694</v>
      </c>
      <c r="L1834" s="213">
        <f t="shared" si="253"/>
        <v>10.162699999999999</v>
      </c>
      <c r="M1834" s="214">
        <f t="shared" si="254"/>
        <v>3.6339999999999999</v>
      </c>
    </row>
    <row r="1835" spans="1:13" ht="15" customHeight="1" x14ac:dyDescent="0.2">
      <c r="A1835" s="192">
        <f t="shared" si="255"/>
        <v>1818</v>
      </c>
      <c r="B1835" s="225">
        <f t="shared" si="248"/>
        <v>178.82404420950803</v>
      </c>
      <c r="C1835" s="193">
        <v>500</v>
      </c>
      <c r="D1835" s="212">
        <v>40620</v>
      </c>
      <c r="E1835" s="104">
        <v>27110</v>
      </c>
      <c r="F1835" s="96">
        <f t="shared" si="249"/>
        <v>2725.8079424091393</v>
      </c>
      <c r="G1835" s="104">
        <f t="shared" si="250"/>
        <v>650.64</v>
      </c>
      <c r="H1835" s="194">
        <f t="shared" si="251"/>
        <v>1141.239404534289</v>
      </c>
      <c r="I1835" s="104">
        <f t="shared" si="252"/>
        <v>67.528958848182782</v>
      </c>
      <c r="J1835" s="96">
        <v>27</v>
      </c>
      <c r="K1835" s="98">
        <f t="shared" si="256"/>
        <v>4612.2163057916114</v>
      </c>
      <c r="L1835" s="213">
        <f t="shared" si="253"/>
        <v>10.166399999999999</v>
      </c>
      <c r="M1835" s="214">
        <f t="shared" si="254"/>
        <v>3.6360000000000001</v>
      </c>
    </row>
    <row r="1836" spans="1:13" ht="15" customHeight="1" x14ac:dyDescent="0.2">
      <c r="A1836" s="192">
        <f t="shared" si="255"/>
        <v>1819</v>
      </c>
      <c r="B1836" s="225">
        <f t="shared" si="248"/>
        <v>178.85648853256919</v>
      </c>
      <c r="C1836" s="193">
        <v>500</v>
      </c>
      <c r="D1836" s="212">
        <v>40620</v>
      </c>
      <c r="E1836" s="104">
        <v>27110</v>
      </c>
      <c r="F1836" s="96">
        <f t="shared" si="249"/>
        <v>2725.3134845663635</v>
      </c>
      <c r="G1836" s="104">
        <f t="shared" si="250"/>
        <v>650.64</v>
      </c>
      <c r="H1836" s="194">
        <f t="shared" si="251"/>
        <v>1141.0722777834308</v>
      </c>
      <c r="I1836" s="104">
        <f t="shared" si="252"/>
        <v>67.519069691327275</v>
      </c>
      <c r="J1836" s="96">
        <v>27</v>
      </c>
      <c r="K1836" s="98">
        <f t="shared" si="256"/>
        <v>4611.5448320411215</v>
      </c>
      <c r="L1836" s="213">
        <f t="shared" si="253"/>
        <v>10.170199999999999</v>
      </c>
      <c r="M1836" s="214">
        <f t="shared" si="254"/>
        <v>3.6379999999999999</v>
      </c>
    </row>
    <row r="1837" spans="1:13" ht="15" customHeight="1" x14ac:dyDescent="0.2">
      <c r="A1837" s="195">
        <f t="shared" si="255"/>
        <v>1820</v>
      </c>
      <c r="B1837" s="225">
        <f t="shared" si="248"/>
        <v>178.8889150241796</v>
      </c>
      <c r="C1837" s="193">
        <v>500</v>
      </c>
      <c r="D1837" s="212">
        <v>40620</v>
      </c>
      <c r="E1837" s="104">
        <v>27110</v>
      </c>
      <c r="F1837" s="96">
        <f t="shared" si="249"/>
        <v>2724.8194776859982</v>
      </c>
      <c r="G1837" s="104">
        <f t="shared" si="250"/>
        <v>650.64</v>
      </c>
      <c r="H1837" s="194">
        <f t="shared" si="251"/>
        <v>1140.9053034578671</v>
      </c>
      <c r="I1837" s="104">
        <f t="shared" si="252"/>
        <v>67.509189553719963</v>
      </c>
      <c r="J1837" s="96">
        <v>27</v>
      </c>
      <c r="K1837" s="98">
        <f t="shared" si="256"/>
        <v>4610.8739706975848</v>
      </c>
      <c r="L1837" s="213">
        <f t="shared" si="253"/>
        <v>10.1739</v>
      </c>
      <c r="M1837" s="214">
        <f t="shared" si="254"/>
        <v>3.64</v>
      </c>
    </row>
    <row r="1838" spans="1:13" ht="15" customHeight="1" x14ac:dyDescent="0.2">
      <c r="A1838" s="192">
        <f t="shared" si="255"/>
        <v>1821</v>
      </c>
      <c r="B1838" s="225">
        <f t="shared" si="248"/>
        <v>178.92132370392892</v>
      </c>
      <c r="C1838" s="193">
        <v>500</v>
      </c>
      <c r="D1838" s="212">
        <v>40620</v>
      </c>
      <c r="E1838" s="104">
        <v>27110</v>
      </c>
      <c r="F1838" s="96">
        <f t="shared" si="249"/>
        <v>2724.3259210768756</v>
      </c>
      <c r="G1838" s="104">
        <f t="shared" si="250"/>
        <v>650.64</v>
      </c>
      <c r="H1838" s="194">
        <f t="shared" si="251"/>
        <v>1140.7384813239837</v>
      </c>
      <c r="I1838" s="104">
        <f t="shared" si="252"/>
        <v>67.499318421537509</v>
      </c>
      <c r="J1838" s="96">
        <v>27</v>
      </c>
      <c r="K1838" s="98">
        <f t="shared" si="256"/>
        <v>4610.2037208223965</v>
      </c>
      <c r="L1838" s="213">
        <f t="shared" si="253"/>
        <v>10.1777</v>
      </c>
      <c r="M1838" s="214">
        <f t="shared" si="254"/>
        <v>3.6419999999999999</v>
      </c>
    </row>
    <row r="1839" spans="1:13" ht="15" customHeight="1" x14ac:dyDescent="0.2">
      <c r="A1839" s="192">
        <f t="shared" si="255"/>
        <v>1822</v>
      </c>
      <c r="B1839" s="225">
        <f t="shared" si="248"/>
        <v>178.95371459137431</v>
      </c>
      <c r="C1839" s="193">
        <v>500</v>
      </c>
      <c r="D1839" s="212">
        <v>40620</v>
      </c>
      <c r="E1839" s="104">
        <v>27110</v>
      </c>
      <c r="F1839" s="96">
        <f t="shared" si="249"/>
        <v>2723.8328140493095</v>
      </c>
      <c r="G1839" s="104">
        <f t="shared" si="250"/>
        <v>650.64</v>
      </c>
      <c r="H1839" s="194">
        <f t="shared" si="251"/>
        <v>1140.5718111486665</v>
      </c>
      <c r="I1839" s="104">
        <f t="shared" si="252"/>
        <v>67.48945628098619</v>
      </c>
      <c r="J1839" s="96">
        <v>27</v>
      </c>
      <c r="K1839" s="98">
        <f t="shared" si="256"/>
        <v>4609.5340814789615</v>
      </c>
      <c r="L1839" s="213">
        <f t="shared" si="253"/>
        <v>10.1814</v>
      </c>
      <c r="M1839" s="214">
        <f t="shared" si="254"/>
        <v>3.6440000000000001</v>
      </c>
    </row>
    <row r="1840" spans="1:13" ht="15" customHeight="1" x14ac:dyDescent="0.2">
      <c r="A1840" s="192">
        <f t="shared" si="255"/>
        <v>1823</v>
      </c>
      <c r="B1840" s="225">
        <f t="shared" si="248"/>
        <v>178.98608770604113</v>
      </c>
      <c r="C1840" s="193">
        <v>500</v>
      </c>
      <c r="D1840" s="212">
        <v>40620</v>
      </c>
      <c r="E1840" s="104">
        <v>27110</v>
      </c>
      <c r="F1840" s="96">
        <f t="shared" si="249"/>
        <v>2723.3401559150789</v>
      </c>
      <c r="G1840" s="104">
        <f t="shared" si="250"/>
        <v>650.64</v>
      </c>
      <c r="H1840" s="194">
        <f t="shared" si="251"/>
        <v>1140.4052926992965</v>
      </c>
      <c r="I1840" s="104">
        <f t="shared" si="252"/>
        <v>67.479603118301583</v>
      </c>
      <c r="J1840" s="96">
        <v>27</v>
      </c>
      <c r="K1840" s="98">
        <f t="shared" si="256"/>
        <v>4608.8650517326769</v>
      </c>
      <c r="L1840" s="213">
        <f t="shared" si="253"/>
        <v>10.1851</v>
      </c>
      <c r="M1840" s="214">
        <f t="shared" si="254"/>
        <v>3.6459999999999999</v>
      </c>
    </row>
    <row r="1841" spans="1:13" ht="15" customHeight="1" x14ac:dyDescent="0.2">
      <c r="A1841" s="192">
        <f t="shared" si="255"/>
        <v>1824</v>
      </c>
      <c r="B1841" s="225">
        <f t="shared" si="248"/>
        <v>179.01844306742231</v>
      </c>
      <c r="C1841" s="193">
        <v>500</v>
      </c>
      <c r="D1841" s="212">
        <v>40620</v>
      </c>
      <c r="E1841" s="104">
        <v>27110</v>
      </c>
      <c r="F1841" s="96">
        <f t="shared" si="249"/>
        <v>2722.8479459874379</v>
      </c>
      <c r="G1841" s="104">
        <f t="shared" si="250"/>
        <v>650.64</v>
      </c>
      <c r="H1841" s="194">
        <f t="shared" si="251"/>
        <v>1140.238925743754</v>
      </c>
      <c r="I1841" s="104">
        <f t="shared" si="252"/>
        <v>67.469758919748756</v>
      </c>
      <c r="J1841" s="96">
        <v>27</v>
      </c>
      <c r="K1841" s="98">
        <f t="shared" si="256"/>
        <v>4608.1966306509403</v>
      </c>
      <c r="L1841" s="213">
        <f t="shared" si="253"/>
        <v>10.1889</v>
      </c>
      <c r="M1841" s="214">
        <f t="shared" si="254"/>
        <v>3.6480000000000001</v>
      </c>
    </row>
    <row r="1842" spans="1:13" ht="15" customHeight="1" x14ac:dyDescent="0.2">
      <c r="A1842" s="192">
        <f t="shared" si="255"/>
        <v>1825</v>
      </c>
      <c r="B1842" s="225">
        <f t="shared" si="248"/>
        <v>179.05078069497893</v>
      </c>
      <c r="C1842" s="193">
        <v>500</v>
      </c>
      <c r="D1842" s="212">
        <v>40620</v>
      </c>
      <c r="E1842" s="104">
        <v>27110</v>
      </c>
      <c r="F1842" s="96">
        <f t="shared" si="249"/>
        <v>2722.3561835811038</v>
      </c>
      <c r="G1842" s="104">
        <f t="shared" si="250"/>
        <v>650.64</v>
      </c>
      <c r="H1842" s="194">
        <f t="shared" si="251"/>
        <v>1140.072710050413</v>
      </c>
      <c r="I1842" s="104">
        <f t="shared" si="252"/>
        <v>67.459923671622079</v>
      </c>
      <c r="J1842" s="96">
        <v>27</v>
      </c>
      <c r="K1842" s="98">
        <f t="shared" si="256"/>
        <v>4607.5288173031386</v>
      </c>
      <c r="L1842" s="213">
        <f t="shared" si="253"/>
        <v>10.192600000000001</v>
      </c>
      <c r="M1842" s="214">
        <f t="shared" si="254"/>
        <v>3.65</v>
      </c>
    </row>
    <row r="1843" spans="1:13" ht="15" customHeight="1" x14ac:dyDescent="0.2">
      <c r="A1843" s="192">
        <f t="shared" si="255"/>
        <v>1826</v>
      </c>
      <c r="B1843" s="225">
        <f t="shared" si="248"/>
        <v>179.08310060813989</v>
      </c>
      <c r="C1843" s="193">
        <v>500</v>
      </c>
      <c r="D1843" s="212">
        <v>40620</v>
      </c>
      <c r="E1843" s="104">
        <v>27110</v>
      </c>
      <c r="F1843" s="96">
        <f t="shared" si="249"/>
        <v>2721.8648680122551</v>
      </c>
      <c r="G1843" s="104">
        <f t="shared" si="250"/>
        <v>650.64</v>
      </c>
      <c r="H1843" s="194">
        <f t="shared" si="251"/>
        <v>1139.9066453881421</v>
      </c>
      <c r="I1843" s="104">
        <f t="shared" si="252"/>
        <v>67.450097360245096</v>
      </c>
      <c r="J1843" s="96">
        <v>27</v>
      </c>
      <c r="K1843" s="98">
        <f t="shared" si="256"/>
        <v>4606.8616107606422</v>
      </c>
      <c r="L1843" s="213">
        <f t="shared" si="253"/>
        <v>10.196400000000001</v>
      </c>
      <c r="M1843" s="214">
        <f t="shared" si="254"/>
        <v>3.6520000000000001</v>
      </c>
    </row>
    <row r="1844" spans="1:13" ht="15" customHeight="1" x14ac:dyDescent="0.2">
      <c r="A1844" s="192">
        <f t="shared" si="255"/>
        <v>1827</v>
      </c>
      <c r="B1844" s="225">
        <f t="shared" si="248"/>
        <v>179.11540282630239</v>
      </c>
      <c r="C1844" s="193">
        <v>500</v>
      </c>
      <c r="D1844" s="212">
        <v>40620</v>
      </c>
      <c r="E1844" s="104">
        <v>27110</v>
      </c>
      <c r="F1844" s="96">
        <f t="shared" si="249"/>
        <v>2721.3739985985248</v>
      </c>
      <c r="G1844" s="104">
        <f t="shared" si="250"/>
        <v>650.64</v>
      </c>
      <c r="H1844" s="194">
        <f t="shared" si="251"/>
        <v>1139.7407315263013</v>
      </c>
      <c r="I1844" s="104">
        <f t="shared" si="252"/>
        <v>67.440279971970497</v>
      </c>
      <c r="J1844" s="96">
        <v>27</v>
      </c>
      <c r="K1844" s="98">
        <f t="shared" si="256"/>
        <v>4606.1950100967961</v>
      </c>
      <c r="L1844" s="213">
        <f t="shared" si="253"/>
        <v>10.200100000000001</v>
      </c>
      <c r="M1844" s="214">
        <f t="shared" si="254"/>
        <v>3.6539999999999999</v>
      </c>
    </row>
    <row r="1845" spans="1:13" ht="15" customHeight="1" x14ac:dyDescent="0.2">
      <c r="A1845" s="192">
        <f t="shared" si="255"/>
        <v>1828</v>
      </c>
      <c r="B1845" s="225">
        <f t="shared" si="248"/>
        <v>179.14768736883161</v>
      </c>
      <c r="C1845" s="193">
        <v>500</v>
      </c>
      <c r="D1845" s="212">
        <v>40620</v>
      </c>
      <c r="E1845" s="104">
        <v>27110</v>
      </c>
      <c r="F1845" s="96">
        <f t="shared" si="249"/>
        <v>2720.883574659003</v>
      </c>
      <c r="G1845" s="104">
        <f t="shared" si="250"/>
        <v>650.64</v>
      </c>
      <c r="H1845" s="194">
        <f t="shared" si="251"/>
        <v>1139.5749682347428</v>
      </c>
      <c r="I1845" s="104">
        <f t="shared" si="252"/>
        <v>67.430471493180065</v>
      </c>
      <c r="J1845" s="96">
        <v>27</v>
      </c>
      <c r="K1845" s="98">
        <f t="shared" si="256"/>
        <v>4605.5290143869261</v>
      </c>
      <c r="L1845" s="213">
        <f t="shared" si="253"/>
        <v>10.203900000000001</v>
      </c>
      <c r="M1845" s="214">
        <f t="shared" si="254"/>
        <v>3.6560000000000001</v>
      </c>
    </row>
    <row r="1846" spans="1:13" ht="15" customHeight="1" x14ac:dyDescent="0.2">
      <c r="A1846" s="192">
        <f t="shared" si="255"/>
        <v>1829</v>
      </c>
      <c r="B1846" s="225">
        <f t="shared" si="248"/>
        <v>179.17995425506109</v>
      </c>
      <c r="C1846" s="193">
        <v>500</v>
      </c>
      <c r="D1846" s="212">
        <v>40620</v>
      </c>
      <c r="E1846" s="104">
        <v>27110</v>
      </c>
      <c r="F1846" s="96">
        <f t="shared" si="249"/>
        <v>2720.3935955142251</v>
      </c>
      <c r="G1846" s="104">
        <f t="shared" si="250"/>
        <v>650.64</v>
      </c>
      <c r="H1846" s="194">
        <f t="shared" si="251"/>
        <v>1139.4093552838078</v>
      </c>
      <c r="I1846" s="104">
        <f t="shared" si="252"/>
        <v>67.420671910284497</v>
      </c>
      <c r="J1846" s="96">
        <v>27</v>
      </c>
      <c r="K1846" s="98">
        <f t="shared" si="256"/>
        <v>4604.863622708318</v>
      </c>
      <c r="L1846" s="213">
        <f t="shared" si="253"/>
        <v>10.207599999999999</v>
      </c>
      <c r="M1846" s="214">
        <f t="shared" si="254"/>
        <v>3.6579999999999999</v>
      </c>
    </row>
    <row r="1847" spans="1:13" ht="15" customHeight="1" x14ac:dyDescent="0.2">
      <c r="A1847" s="195">
        <f t="shared" si="255"/>
        <v>1830</v>
      </c>
      <c r="B1847" s="225">
        <f t="shared" si="248"/>
        <v>179.21220350429252</v>
      </c>
      <c r="C1847" s="193">
        <v>500</v>
      </c>
      <c r="D1847" s="212">
        <v>40620</v>
      </c>
      <c r="E1847" s="104">
        <v>27110</v>
      </c>
      <c r="F1847" s="96">
        <f t="shared" si="249"/>
        <v>2719.9040604861757</v>
      </c>
      <c r="G1847" s="104">
        <f t="shared" si="250"/>
        <v>650.64</v>
      </c>
      <c r="H1847" s="194">
        <f t="shared" si="251"/>
        <v>1139.2438924443272</v>
      </c>
      <c r="I1847" s="104">
        <f t="shared" si="252"/>
        <v>67.410881209723513</v>
      </c>
      <c r="J1847" s="96">
        <v>27</v>
      </c>
      <c r="K1847" s="98">
        <f t="shared" si="256"/>
        <v>4604.1988341402266</v>
      </c>
      <c r="L1847" s="213">
        <f t="shared" si="253"/>
        <v>10.211399999999999</v>
      </c>
      <c r="M1847" s="214">
        <f t="shared" si="254"/>
        <v>3.66</v>
      </c>
    </row>
    <row r="1848" spans="1:13" ht="15" customHeight="1" x14ac:dyDescent="0.2">
      <c r="A1848" s="192">
        <f t="shared" si="255"/>
        <v>1831</v>
      </c>
      <c r="B1848" s="225">
        <f t="shared" si="248"/>
        <v>179.2444351357961</v>
      </c>
      <c r="C1848" s="193">
        <v>500</v>
      </c>
      <c r="D1848" s="212">
        <v>40620</v>
      </c>
      <c r="E1848" s="104">
        <v>27110</v>
      </c>
      <c r="F1848" s="96">
        <f t="shared" si="249"/>
        <v>2719.4149688982761</v>
      </c>
      <c r="G1848" s="104">
        <f t="shared" si="250"/>
        <v>650.64</v>
      </c>
      <c r="H1848" s="194">
        <f t="shared" si="251"/>
        <v>1139.0785794876172</v>
      </c>
      <c r="I1848" s="104">
        <f t="shared" si="252"/>
        <v>67.401099377965522</v>
      </c>
      <c r="J1848" s="96">
        <v>27</v>
      </c>
      <c r="K1848" s="98">
        <f t="shared" si="256"/>
        <v>4603.5346477638586</v>
      </c>
      <c r="L1848" s="213">
        <f t="shared" si="253"/>
        <v>10.2151</v>
      </c>
      <c r="M1848" s="214">
        <f t="shared" si="254"/>
        <v>3.6619999999999999</v>
      </c>
    </row>
    <row r="1849" spans="1:13" ht="15" customHeight="1" x14ac:dyDescent="0.2">
      <c r="A1849" s="192">
        <f t="shared" si="255"/>
        <v>1832</v>
      </c>
      <c r="B1849" s="225">
        <f t="shared" si="248"/>
        <v>179.27664916881042</v>
      </c>
      <c r="C1849" s="193">
        <v>500</v>
      </c>
      <c r="D1849" s="212">
        <v>40620</v>
      </c>
      <c r="E1849" s="104">
        <v>27110</v>
      </c>
      <c r="F1849" s="96">
        <f t="shared" si="249"/>
        <v>2718.9263200753871</v>
      </c>
      <c r="G1849" s="104">
        <f t="shared" si="250"/>
        <v>650.64</v>
      </c>
      <c r="H1849" s="194">
        <f t="shared" si="251"/>
        <v>1138.9134161854806</v>
      </c>
      <c r="I1849" s="104">
        <f t="shared" si="252"/>
        <v>67.39132640150774</v>
      </c>
      <c r="J1849" s="96">
        <v>27</v>
      </c>
      <c r="K1849" s="98">
        <f t="shared" si="256"/>
        <v>4602.8710626623761</v>
      </c>
      <c r="L1849" s="213">
        <f t="shared" si="253"/>
        <v>10.2188</v>
      </c>
      <c r="M1849" s="214">
        <f t="shared" si="254"/>
        <v>3.6640000000000001</v>
      </c>
    </row>
    <row r="1850" spans="1:13" ht="15" customHeight="1" x14ac:dyDescent="0.2">
      <c r="A1850" s="192">
        <f t="shared" si="255"/>
        <v>1833</v>
      </c>
      <c r="B1850" s="225">
        <f t="shared" si="248"/>
        <v>179.30884562254261</v>
      </c>
      <c r="C1850" s="193">
        <v>500</v>
      </c>
      <c r="D1850" s="212">
        <v>40620</v>
      </c>
      <c r="E1850" s="104">
        <v>27110</v>
      </c>
      <c r="F1850" s="96">
        <f t="shared" si="249"/>
        <v>2718.4381133438033</v>
      </c>
      <c r="G1850" s="104">
        <f t="shared" si="250"/>
        <v>650.64</v>
      </c>
      <c r="H1850" s="194">
        <f t="shared" si="251"/>
        <v>1138.7484023102054</v>
      </c>
      <c r="I1850" s="104">
        <f t="shared" si="252"/>
        <v>67.38156226687606</v>
      </c>
      <c r="J1850" s="96">
        <v>27</v>
      </c>
      <c r="K1850" s="98">
        <f t="shared" si="256"/>
        <v>4602.2080779208845</v>
      </c>
      <c r="L1850" s="213">
        <f t="shared" si="253"/>
        <v>10.2226</v>
      </c>
      <c r="M1850" s="214">
        <f t="shared" si="254"/>
        <v>3.6659999999999999</v>
      </c>
    </row>
    <row r="1851" spans="1:13" ht="15" customHeight="1" x14ac:dyDescent="0.2">
      <c r="A1851" s="192">
        <f t="shared" si="255"/>
        <v>1834</v>
      </c>
      <c r="B1851" s="225">
        <f t="shared" ref="B1851:B1914" si="257">59*LN(A1851)-264</f>
        <v>179.3410245161682</v>
      </c>
      <c r="C1851" s="193">
        <v>500</v>
      </c>
      <c r="D1851" s="212">
        <v>40620</v>
      </c>
      <c r="E1851" s="104">
        <v>27110</v>
      </c>
      <c r="F1851" s="96">
        <f t="shared" si="249"/>
        <v>2717.9503480312487</v>
      </c>
      <c r="G1851" s="104">
        <f t="shared" si="250"/>
        <v>650.64</v>
      </c>
      <c r="H1851" s="194">
        <f t="shared" si="251"/>
        <v>1138.5835376345619</v>
      </c>
      <c r="I1851" s="104">
        <f t="shared" si="252"/>
        <v>67.37180696062498</v>
      </c>
      <c r="J1851" s="96">
        <v>27</v>
      </c>
      <c r="K1851" s="98">
        <f t="shared" si="256"/>
        <v>4601.5456926264351</v>
      </c>
      <c r="L1851" s="213">
        <f t="shared" si="253"/>
        <v>10.2263</v>
      </c>
      <c r="M1851" s="214">
        <f t="shared" si="254"/>
        <v>3.6680000000000001</v>
      </c>
    </row>
    <row r="1852" spans="1:13" ht="15" customHeight="1" x14ac:dyDescent="0.2">
      <c r="A1852" s="192">
        <f t="shared" si="255"/>
        <v>1835</v>
      </c>
      <c r="B1852" s="225">
        <f t="shared" si="257"/>
        <v>179.37318586883157</v>
      </c>
      <c r="C1852" s="193">
        <v>500</v>
      </c>
      <c r="D1852" s="212">
        <v>40620</v>
      </c>
      <c r="E1852" s="104">
        <v>27110</v>
      </c>
      <c r="F1852" s="96">
        <f t="shared" si="249"/>
        <v>2717.4630234668712</v>
      </c>
      <c r="G1852" s="104">
        <f t="shared" si="250"/>
        <v>650.64</v>
      </c>
      <c r="H1852" s="194">
        <f t="shared" si="251"/>
        <v>1138.4188219318023</v>
      </c>
      <c r="I1852" s="104">
        <f t="shared" si="252"/>
        <v>67.362060469337422</v>
      </c>
      <c r="J1852" s="96">
        <v>27</v>
      </c>
      <c r="K1852" s="98">
        <f t="shared" si="256"/>
        <v>4600.8839058680114</v>
      </c>
      <c r="L1852" s="213">
        <f t="shared" si="253"/>
        <v>10.2301</v>
      </c>
      <c r="M1852" s="214">
        <f t="shared" si="254"/>
        <v>3.67</v>
      </c>
    </row>
    <row r="1853" spans="1:13" ht="15" customHeight="1" x14ac:dyDescent="0.2">
      <c r="A1853" s="192">
        <f t="shared" si="255"/>
        <v>1836</v>
      </c>
      <c r="B1853" s="225">
        <f t="shared" si="257"/>
        <v>179.40532969964573</v>
      </c>
      <c r="C1853" s="193">
        <v>500</v>
      </c>
      <c r="D1853" s="212">
        <v>40620</v>
      </c>
      <c r="E1853" s="104">
        <v>27110</v>
      </c>
      <c r="F1853" s="96">
        <f t="shared" si="249"/>
        <v>2716.9761389812406</v>
      </c>
      <c r="G1853" s="104">
        <f t="shared" si="250"/>
        <v>650.64</v>
      </c>
      <c r="H1853" s="194">
        <f t="shared" si="251"/>
        <v>1138.2542549756593</v>
      </c>
      <c r="I1853" s="104">
        <f t="shared" si="252"/>
        <v>67.352322779624814</v>
      </c>
      <c r="J1853" s="96">
        <v>27</v>
      </c>
      <c r="K1853" s="98">
        <f t="shared" si="256"/>
        <v>4600.2227167365245</v>
      </c>
      <c r="L1853" s="213">
        <f t="shared" si="253"/>
        <v>10.2338</v>
      </c>
      <c r="M1853" s="214">
        <f t="shared" si="254"/>
        <v>3.6720000000000002</v>
      </c>
    </row>
    <row r="1854" spans="1:13" ht="15" customHeight="1" x14ac:dyDescent="0.2">
      <c r="A1854" s="192">
        <f t="shared" si="255"/>
        <v>1837</v>
      </c>
      <c r="B1854" s="225">
        <f t="shared" si="257"/>
        <v>179.43745602769241</v>
      </c>
      <c r="C1854" s="193">
        <v>500</v>
      </c>
      <c r="D1854" s="212">
        <v>40620</v>
      </c>
      <c r="E1854" s="104">
        <v>27110</v>
      </c>
      <c r="F1854" s="96">
        <f t="shared" si="249"/>
        <v>2716.4896939063487</v>
      </c>
      <c r="G1854" s="104">
        <f t="shared" si="250"/>
        <v>650.64</v>
      </c>
      <c r="H1854" s="194">
        <f t="shared" si="251"/>
        <v>1138.0898365403457</v>
      </c>
      <c r="I1854" s="104">
        <f t="shared" si="252"/>
        <v>67.342593878126976</v>
      </c>
      <c r="J1854" s="96">
        <v>27</v>
      </c>
      <c r="K1854" s="98">
        <f t="shared" si="256"/>
        <v>4599.5621243248206</v>
      </c>
      <c r="L1854" s="213">
        <f t="shared" si="253"/>
        <v>10.2376</v>
      </c>
      <c r="M1854" s="214">
        <f t="shared" si="254"/>
        <v>3.6739999999999999</v>
      </c>
    </row>
    <row r="1855" spans="1:13" ht="15" customHeight="1" x14ac:dyDescent="0.2">
      <c r="A1855" s="192">
        <f t="shared" si="255"/>
        <v>1838</v>
      </c>
      <c r="B1855" s="225">
        <f t="shared" si="257"/>
        <v>179.46956487202232</v>
      </c>
      <c r="C1855" s="193">
        <v>500</v>
      </c>
      <c r="D1855" s="212">
        <v>40620</v>
      </c>
      <c r="E1855" s="104">
        <v>27110</v>
      </c>
      <c r="F1855" s="96">
        <f t="shared" si="249"/>
        <v>2716.0036875755945</v>
      </c>
      <c r="G1855" s="104">
        <f t="shared" si="250"/>
        <v>650.64</v>
      </c>
      <c r="H1855" s="194">
        <f t="shared" si="251"/>
        <v>1137.9255664005509</v>
      </c>
      <c r="I1855" s="104">
        <f t="shared" si="252"/>
        <v>67.332873751511883</v>
      </c>
      <c r="J1855" s="96">
        <v>27</v>
      </c>
      <c r="K1855" s="98">
        <f t="shared" si="256"/>
        <v>4598.9021277276579</v>
      </c>
      <c r="L1855" s="213">
        <f t="shared" si="253"/>
        <v>10.241300000000001</v>
      </c>
      <c r="M1855" s="214">
        <f t="shared" si="254"/>
        <v>3.6760000000000002</v>
      </c>
    </row>
    <row r="1856" spans="1:13" ht="15" customHeight="1" x14ac:dyDescent="0.2">
      <c r="A1856" s="192">
        <f t="shared" si="255"/>
        <v>1839</v>
      </c>
      <c r="B1856" s="225">
        <f t="shared" si="257"/>
        <v>179.50165625165494</v>
      </c>
      <c r="C1856" s="193">
        <v>500</v>
      </c>
      <c r="D1856" s="212">
        <v>40620</v>
      </c>
      <c r="E1856" s="104">
        <v>27110</v>
      </c>
      <c r="F1856" s="96">
        <f t="shared" si="249"/>
        <v>2715.5181193237931</v>
      </c>
      <c r="G1856" s="104">
        <f t="shared" si="250"/>
        <v>650.64</v>
      </c>
      <c r="H1856" s="194">
        <f t="shared" si="251"/>
        <v>1137.7614443314419</v>
      </c>
      <c r="I1856" s="104">
        <f t="shared" si="252"/>
        <v>67.323162386475857</v>
      </c>
      <c r="J1856" s="96">
        <v>27</v>
      </c>
      <c r="K1856" s="98">
        <f t="shared" si="256"/>
        <v>4598.2427260417107</v>
      </c>
      <c r="L1856" s="213">
        <f t="shared" si="253"/>
        <v>10.244999999999999</v>
      </c>
      <c r="M1856" s="214">
        <f t="shared" si="254"/>
        <v>3.6779999999999999</v>
      </c>
    </row>
    <row r="1857" spans="1:13" ht="15" customHeight="1" x14ac:dyDescent="0.2">
      <c r="A1857" s="195">
        <f t="shared" si="255"/>
        <v>1840</v>
      </c>
      <c r="B1857" s="225">
        <f t="shared" si="257"/>
        <v>179.5337301855788</v>
      </c>
      <c r="C1857" s="193">
        <v>500</v>
      </c>
      <c r="D1857" s="212">
        <v>40620</v>
      </c>
      <c r="E1857" s="104">
        <v>27110</v>
      </c>
      <c r="F1857" s="96">
        <f t="shared" si="249"/>
        <v>2715.0329884871635</v>
      </c>
      <c r="G1857" s="104">
        <f t="shared" si="250"/>
        <v>650.64</v>
      </c>
      <c r="H1857" s="194">
        <f t="shared" si="251"/>
        <v>1137.5974701086611</v>
      </c>
      <c r="I1857" s="104">
        <f t="shared" si="252"/>
        <v>67.313459769743275</v>
      </c>
      <c r="J1857" s="96">
        <v>27</v>
      </c>
      <c r="K1857" s="98">
        <f t="shared" si="256"/>
        <v>4597.583918365568</v>
      </c>
      <c r="L1857" s="213">
        <f t="shared" si="253"/>
        <v>10.248799999999999</v>
      </c>
      <c r="M1857" s="214">
        <f t="shared" si="254"/>
        <v>3.68</v>
      </c>
    </row>
    <row r="1858" spans="1:13" ht="15" customHeight="1" x14ac:dyDescent="0.2">
      <c r="A1858" s="192">
        <f t="shared" si="255"/>
        <v>1841</v>
      </c>
      <c r="B1858" s="225">
        <f t="shared" si="257"/>
        <v>179.5657866927516</v>
      </c>
      <c r="C1858" s="193">
        <v>500</v>
      </c>
      <c r="D1858" s="212">
        <v>40620</v>
      </c>
      <c r="E1858" s="104">
        <v>27110</v>
      </c>
      <c r="F1858" s="96">
        <f t="shared" si="249"/>
        <v>2714.5482944033242</v>
      </c>
      <c r="G1858" s="104">
        <f t="shared" si="250"/>
        <v>650.64</v>
      </c>
      <c r="H1858" s="194">
        <f t="shared" si="251"/>
        <v>1137.4336435083235</v>
      </c>
      <c r="I1858" s="104">
        <f t="shared" si="252"/>
        <v>67.303765888066479</v>
      </c>
      <c r="J1858" s="96">
        <v>27</v>
      </c>
      <c r="K1858" s="98">
        <f t="shared" si="256"/>
        <v>4596.925703799714</v>
      </c>
      <c r="L1858" s="213">
        <f t="shared" si="253"/>
        <v>10.2525</v>
      </c>
      <c r="M1858" s="214">
        <f t="shared" si="254"/>
        <v>3.6819999999999999</v>
      </c>
    </row>
    <row r="1859" spans="1:13" ht="15" customHeight="1" x14ac:dyDescent="0.2">
      <c r="A1859" s="192">
        <f t="shared" si="255"/>
        <v>1842</v>
      </c>
      <c r="B1859" s="225">
        <f t="shared" si="257"/>
        <v>179.59782579209985</v>
      </c>
      <c r="C1859" s="193">
        <v>500</v>
      </c>
      <c r="D1859" s="212">
        <v>40620</v>
      </c>
      <c r="E1859" s="104">
        <v>27110</v>
      </c>
      <c r="F1859" s="96">
        <f t="shared" si="249"/>
        <v>2714.0640364113001</v>
      </c>
      <c r="G1859" s="104">
        <f t="shared" si="250"/>
        <v>650.64</v>
      </c>
      <c r="H1859" s="194">
        <f t="shared" si="251"/>
        <v>1137.2699643070193</v>
      </c>
      <c r="I1859" s="104">
        <f t="shared" si="252"/>
        <v>67.294080728226007</v>
      </c>
      <c r="J1859" s="96">
        <v>27</v>
      </c>
      <c r="K1859" s="98">
        <f t="shared" si="256"/>
        <v>4596.2680814465448</v>
      </c>
      <c r="L1859" s="213">
        <f t="shared" si="253"/>
        <v>10.2562</v>
      </c>
      <c r="M1859" s="214">
        <f t="shared" si="254"/>
        <v>3.6840000000000002</v>
      </c>
    </row>
    <row r="1860" spans="1:13" ht="15" customHeight="1" x14ac:dyDescent="0.2">
      <c r="A1860" s="192">
        <f t="shared" si="255"/>
        <v>1843</v>
      </c>
      <c r="B1860" s="225">
        <f t="shared" si="257"/>
        <v>179.62984750251957</v>
      </c>
      <c r="C1860" s="193">
        <v>500</v>
      </c>
      <c r="D1860" s="212">
        <v>40620</v>
      </c>
      <c r="E1860" s="104">
        <v>27110</v>
      </c>
      <c r="F1860" s="96">
        <f t="shared" si="249"/>
        <v>2713.5802138515037</v>
      </c>
      <c r="G1860" s="104">
        <f t="shared" si="250"/>
        <v>650.64</v>
      </c>
      <c r="H1860" s="194">
        <f t="shared" si="251"/>
        <v>1137.1064322818081</v>
      </c>
      <c r="I1860" s="104">
        <f t="shared" si="252"/>
        <v>67.284404277030077</v>
      </c>
      <c r="J1860" s="96">
        <v>27</v>
      </c>
      <c r="K1860" s="98">
        <f t="shared" si="256"/>
        <v>4595.6110504103417</v>
      </c>
      <c r="L1860" s="213">
        <f t="shared" si="253"/>
        <v>10.26</v>
      </c>
      <c r="M1860" s="214">
        <f t="shared" si="254"/>
        <v>3.6859999999999999</v>
      </c>
    </row>
    <row r="1861" spans="1:13" ht="15" customHeight="1" x14ac:dyDescent="0.2">
      <c r="A1861" s="192">
        <f t="shared" si="255"/>
        <v>1844</v>
      </c>
      <c r="B1861" s="225">
        <f t="shared" si="257"/>
        <v>179.66185184287582</v>
      </c>
      <c r="C1861" s="193">
        <v>500</v>
      </c>
      <c r="D1861" s="212">
        <v>40620</v>
      </c>
      <c r="E1861" s="104">
        <v>27110</v>
      </c>
      <c r="F1861" s="96">
        <f t="shared" si="249"/>
        <v>2713.0968260657423</v>
      </c>
      <c r="G1861" s="104">
        <f t="shared" si="250"/>
        <v>650.64</v>
      </c>
      <c r="H1861" s="194">
        <f t="shared" si="251"/>
        <v>1136.9430472102208</v>
      </c>
      <c r="I1861" s="104">
        <f t="shared" si="252"/>
        <v>67.27473652131485</v>
      </c>
      <c r="J1861" s="96">
        <v>27</v>
      </c>
      <c r="K1861" s="98">
        <f t="shared" si="256"/>
        <v>4594.954609797278</v>
      </c>
      <c r="L1861" s="213">
        <f t="shared" si="253"/>
        <v>10.2637</v>
      </c>
      <c r="M1861" s="214">
        <f t="shared" si="254"/>
        <v>3.6880000000000002</v>
      </c>
    </row>
    <row r="1862" spans="1:13" ht="15" customHeight="1" x14ac:dyDescent="0.2">
      <c r="A1862" s="192">
        <f t="shared" si="255"/>
        <v>1845</v>
      </c>
      <c r="B1862" s="225">
        <f t="shared" si="257"/>
        <v>179.69383883200305</v>
      </c>
      <c r="C1862" s="193">
        <v>500</v>
      </c>
      <c r="D1862" s="212">
        <v>40620</v>
      </c>
      <c r="E1862" s="104">
        <v>27110</v>
      </c>
      <c r="F1862" s="96">
        <f t="shared" si="249"/>
        <v>2712.6138723972103</v>
      </c>
      <c r="G1862" s="104">
        <f t="shared" si="250"/>
        <v>650.64</v>
      </c>
      <c r="H1862" s="194">
        <f t="shared" si="251"/>
        <v>1136.7798088702568</v>
      </c>
      <c r="I1862" s="104">
        <f t="shared" si="252"/>
        <v>67.265077447944208</v>
      </c>
      <c r="J1862" s="96">
        <v>27</v>
      </c>
      <c r="K1862" s="98">
        <f t="shared" si="256"/>
        <v>4594.2987587154112</v>
      </c>
      <c r="L1862" s="213">
        <f t="shared" si="253"/>
        <v>10.2675</v>
      </c>
      <c r="M1862" s="214">
        <f t="shared" si="254"/>
        <v>3.69</v>
      </c>
    </row>
    <row r="1863" spans="1:13" ht="15" customHeight="1" x14ac:dyDescent="0.2">
      <c r="A1863" s="192">
        <f t="shared" si="255"/>
        <v>1846</v>
      </c>
      <c r="B1863" s="225">
        <f t="shared" si="257"/>
        <v>179.72580848870501</v>
      </c>
      <c r="C1863" s="193">
        <v>500</v>
      </c>
      <c r="D1863" s="212">
        <v>40620</v>
      </c>
      <c r="E1863" s="104">
        <v>27110</v>
      </c>
      <c r="F1863" s="96">
        <f t="shared" si="249"/>
        <v>2712.1313521904867</v>
      </c>
      <c r="G1863" s="104">
        <f t="shared" si="250"/>
        <v>650.64</v>
      </c>
      <c r="H1863" s="194">
        <f t="shared" si="251"/>
        <v>1136.6167170403844</v>
      </c>
      <c r="I1863" s="104">
        <f t="shared" si="252"/>
        <v>67.255427043809732</v>
      </c>
      <c r="J1863" s="96">
        <v>27</v>
      </c>
      <c r="K1863" s="98">
        <f t="shared" si="256"/>
        <v>4593.6434962746807</v>
      </c>
      <c r="L1863" s="213">
        <f t="shared" si="253"/>
        <v>10.2712</v>
      </c>
      <c r="M1863" s="214">
        <f t="shared" si="254"/>
        <v>3.6920000000000002</v>
      </c>
    </row>
    <row r="1864" spans="1:13" ht="15" customHeight="1" x14ac:dyDescent="0.2">
      <c r="A1864" s="192">
        <f t="shared" si="255"/>
        <v>1847</v>
      </c>
      <c r="B1864" s="225">
        <f t="shared" si="257"/>
        <v>179.75776083175515</v>
      </c>
      <c r="C1864" s="193">
        <v>500</v>
      </c>
      <c r="D1864" s="212">
        <v>40620</v>
      </c>
      <c r="E1864" s="104">
        <v>27110</v>
      </c>
      <c r="F1864" s="96">
        <f t="shared" si="249"/>
        <v>2711.649264791527</v>
      </c>
      <c r="G1864" s="104">
        <f t="shared" si="250"/>
        <v>650.64</v>
      </c>
      <c r="H1864" s="194">
        <f t="shared" si="251"/>
        <v>1136.4537714995361</v>
      </c>
      <c r="I1864" s="104">
        <f t="shared" si="252"/>
        <v>67.245785295830544</v>
      </c>
      <c r="J1864" s="96">
        <v>27</v>
      </c>
      <c r="K1864" s="98">
        <f t="shared" si="256"/>
        <v>4592.9888215868932</v>
      </c>
      <c r="L1864" s="213">
        <f t="shared" si="253"/>
        <v>10.274900000000001</v>
      </c>
      <c r="M1864" s="214">
        <f t="shared" si="254"/>
        <v>3.694</v>
      </c>
    </row>
    <row r="1865" spans="1:13" ht="15" customHeight="1" x14ac:dyDescent="0.2">
      <c r="A1865" s="192">
        <f t="shared" si="255"/>
        <v>1848</v>
      </c>
      <c r="B1865" s="225">
        <f t="shared" si="257"/>
        <v>179.78969587989616</v>
      </c>
      <c r="C1865" s="193">
        <v>500</v>
      </c>
      <c r="D1865" s="212">
        <v>40620</v>
      </c>
      <c r="E1865" s="104">
        <v>27110</v>
      </c>
      <c r="F1865" s="96">
        <f t="shared" si="249"/>
        <v>2711.1676095476664</v>
      </c>
      <c r="G1865" s="104">
        <f t="shared" si="250"/>
        <v>650.64</v>
      </c>
      <c r="H1865" s="194">
        <f t="shared" si="251"/>
        <v>1136.2909720271111</v>
      </c>
      <c r="I1865" s="104">
        <f t="shared" si="252"/>
        <v>67.236152190953334</v>
      </c>
      <c r="J1865" s="96">
        <v>27</v>
      </c>
      <c r="K1865" s="98">
        <f t="shared" si="256"/>
        <v>4592.3347337657306</v>
      </c>
      <c r="L1865" s="213">
        <f t="shared" si="253"/>
        <v>10.278700000000001</v>
      </c>
      <c r="M1865" s="214">
        <f t="shared" si="254"/>
        <v>3.6960000000000002</v>
      </c>
    </row>
    <row r="1866" spans="1:13" ht="15" customHeight="1" x14ac:dyDescent="0.2">
      <c r="A1866" s="192">
        <f t="shared" si="255"/>
        <v>1849</v>
      </c>
      <c r="B1866" s="225">
        <f t="shared" si="257"/>
        <v>179.82161365184038</v>
      </c>
      <c r="C1866" s="193">
        <v>500</v>
      </c>
      <c r="D1866" s="212">
        <v>40620</v>
      </c>
      <c r="E1866" s="104">
        <v>27110</v>
      </c>
      <c r="F1866" s="96">
        <f t="shared" si="249"/>
        <v>2710.6863858076122</v>
      </c>
      <c r="G1866" s="104">
        <f t="shared" si="250"/>
        <v>650.64</v>
      </c>
      <c r="H1866" s="194">
        <f t="shared" si="251"/>
        <v>1136.1283184029728</v>
      </c>
      <c r="I1866" s="104">
        <f t="shared" si="252"/>
        <v>67.226527716152248</v>
      </c>
      <c r="J1866" s="96">
        <v>27</v>
      </c>
      <c r="K1866" s="98">
        <f t="shared" si="256"/>
        <v>4591.6812319267374</v>
      </c>
      <c r="L1866" s="213">
        <f t="shared" si="253"/>
        <v>10.282400000000001</v>
      </c>
      <c r="M1866" s="214">
        <f t="shared" si="254"/>
        <v>3.698</v>
      </c>
    </row>
    <row r="1867" spans="1:13" ht="15" customHeight="1" x14ac:dyDescent="0.2">
      <c r="A1867" s="195">
        <f t="shared" si="255"/>
        <v>1850</v>
      </c>
      <c r="B1867" s="225">
        <f t="shared" si="257"/>
        <v>179.85351416626986</v>
      </c>
      <c r="C1867" s="193">
        <v>500</v>
      </c>
      <c r="D1867" s="212">
        <v>40620</v>
      </c>
      <c r="E1867" s="104">
        <v>27110</v>
      </c>
      <c r="F1867" s="96">
        <f t="shared" si="249"/>
        <v>2710.2055929214398</v>
      </c>
      <c r="G1867" s="104">
        <f t="shared" si="250"/>
        <v>650.64</v>
      </c>
      <c r="H1867" s="194">
        <f t="shared" si="251"/>
        <v>1135.9658104074465</v>
      </c>
      <c r="I1867" s="104">
        <f t="shared" si="252"/>
        <v>67.216911858428801</v>
      </c>
      <c r="J1867" s="96">
        <v>27</v>
      </c>
      <c r="K1867" s="98">
        <f t="shared" si="256"/>
        <v>4591.0283151873145</v>
      </c>
      <c r="L1867" s="213">
        <f t="shared" si="253"/>
        <v>10.286099999999999</v>
      </c>
      <c r="M1867" s="214">
        <f t="shared" si="254"/>
        <v>3.7</v>
      </c>
    </row>
    <row r="1868" spans="1:13" ht="15" customHeight="1" x14ac:dyDescent="0.2">
      <c r="A1868" s="192">
        <f t="shared" si="255"/>
        <v>1851</v>
      </c>
      <c r="B1868" s="225">
        <f t="shared" si="257"/>
        <v>179.88539744183635</v>
      </c>
      <c r="C1868" s="193">
        <v>500</v>
      </c>
      <c r="D1868" s="212">
        <v>40620</v>
      </c>
      <c r="E1868" s="104">
        <v>27110</v>
      </c>
      <c r="F1868" s="96">
        <f t="shared" si="249"/>
        <v>2709.72523024059</v>
      </c>
      <c r="G1868" s="104">
        <f t="shared" si="250"/>
        <v>650.64</v>
      </c>
      <c r="H1868" s="194">
        <f t="shared" si="251"/>
        <v>1135.8034478213192</v>
      </c>
      <c r="I1868" s="104">
        <f t="shared" si="252"/>
        <v>67.207304604811796</v>
      </c>
      <c r="J1868" s="96">
        <v>27</v>
      </c>
      <c r="K1868" s="98">
        <f t="shared" si="256"/>
        <v>4590.375982666721</v>
      </c>
      <c r="L1868" s="213">
        <f t="shared" si="253"/>
        <v>10.289899999999999</v>
      </c>
      <c r="M1868" s="214">
        <f t="shared" si="254"/>
        <v>3.702</v>
      </c>
    </row>
    <row r="1869" spans="1:13" ht="15" customHeight="1" x14ac:dyDescent="0.2">
      <c r="A1869" s="192">
        <f t="shared" si="255"/>
        <v>1852</v>
      </c>
      <c r="B1869" s="225">
        <f t="shared" si="257"/>
        <v>179.91726349716134</v>
      </c>
      <c r="C1869" s="193">
        <v>500</v>
      </c>
      <c r="D1869" s="212">
        <v>40620</v>
      </c>
      <c r="E1869" s="104">
        <v>27110</v>
      </c>
      <c r="F1869" s="96">
        <f t="shared" si="249"/>
        <v>2709.2452971178645</v>
      </c>
      <c r="G1869" s="104">
        <f t="shared" si="250"/>
        <v>650.64</v>
      </c>
      <c r="H1869" s="194">
        <f t="shared" si="251"/>
        <v>1135.6412304258381</v>
      </c>
      <c r="I1869" s="104">
        <f t="shared" si="252"/>
        <v>67.197705942357288</v>
      </c>
      <c r="J1869" s="96">
        <v>27</v>
      </c>
      <c r="K1869" s="98">
        <f t="shared" si="256"/>
        <v>4589.7242334860593</v>
      </c>
      <c r="L1869" s="213">
        <f t="shared" si="253"/>
        <v>10.2936</v>
      </c>
      <c r="M1869" s="214">
        <f t="shared" si="254"/>
        <v>3.7040000000000002</v>
      </c>
    </row>
    <row r="1870" spans="1:13" ht="15" customHeight="1" x14ac:dyDescent="0.2">
      <c r="A1870" s="192">
        <f t="shared" si="255"/>
        <v>1853</v>
      </c>
      <c r="B1870" s="225">
        <f t="shared" si="257"/>
        <v>179.94911235083623</v>
      </c>
      <c r="C1870" s="193">
        <v>500</v>
      </c>
      <c r="D1870" s="212">
        <v>40620</v>
      </c>
      <c r="E1870" s="104">
        <v>27110</v>
      </c>
      <c r="F1870" s="96">
        <f t="shared" si="249"/>
        <v>2708.7657929074239</v>
      </c>
      <c r="G1870" s="104">
        <f t="shared" si="250"/>
        <v>650.64</v>
      </c>
      <c r="H1870" s="194">
        <f t="shared" si="251"/>
        <v>1135.479158002709</v>
      </c>
      <c r="I1870" s="104">
        <f t="shared" si="252"/>
        <v>67.188115858148478</v>
      </c>
      <c r="J1870" s="96">
        <v>27</v>
      </c>
      <c r="K1870" s="98">
        <f t="shared" si="256"/>
        <v>4589.073066768281</v>
      </c>
      <c r="L1870" s="213">
        <f t="shared" si="253"/>
        <v>10.2974</v>
      </c>
      <c r="M1870" s="214">
        <f t="shared" si="254"/>
        <v>3.706</v>
      </c>
    </row>
    <row r="1871" spans="1:13" ht="15" customHeight="1" x14ac:dyDescent="0.2">
      <c r="A1871" s="192">
        <f t="shared" si="255"/>
        <v>1854</v>
      </c>
      <c r="B1871" s="225">
        <f t="shared" si="257"/>
        <v>179.9809440214222</v>
      </c>
      <c r="C1871" s="193">
        <v>500</v>
      </c>
      <c r="D1871" s="212">
        <v>40620</v>
      </c>
      <c r="E1871" s="104">
        <v>27110</v>
      </c>
      <c r="F1871" s="96">
        <f t="shared" si="249"/>
        <v>2708.2867169647834</v>
      </c>
      <c r="G1871" s="104">
        <f t="shared" si="250"/>
        <v>650.64</v>
      </c>
      <c r="H1871" s="194">
        <f t="shared" si="251"/>
        <v>1135.3172303340966</v>
      </c>
      <c r="I1871" s="104">
        <f t="shared" si="252"/>
        <v>67.178534339295666</v>
      </c>
      <c r="J1871" s="96">
        <v>27</v>
      </c>
      <c r="K1871" s="98">
        <f t="shared" si="256"/>
        <v>4588.4224816381757</v>
      </c>
      <c r="L1871" s="213">
        <f t="shared" si="253"/>
        <v>10.3011</v>
      </c>
      <c r="M1871" s="214">
        <f t="shared" si="254"/>
        <v>3.7080000000000002</v>
      </c>
    </row>
    <row r="1872" spans="1:13" ht="15" customHeight="1" x14ac:dyDescent="0.2">
      <c r="A1872" s="192">
        <f t="shared" si="255"/>
        <v>1855</v>
      </c>
      <c r="B1872" s="225">
        <f t="shared" si="257"/>
        <v>180.01275852745061</v>
      </c>
      <c r="C1872" s="193">
        <v>500</v>
      </c>
      <c r="D1872" s="212">
        <v>40620</v>
      </c>
      <c r="E1872" s="104">
        <v>27110</v>
      </c>
      <c r="F1872" s="96">
        <f t="shared" si="249"/>
        <v>2707.8080686468065</v>
      </c>
      <c r="G1872" s="104">
        <f t="shared" si="250"/>
        <v>650.64</v>
      </c>
      <c r="H1872" s="194">
        <f t="shared" si="251"/>
        <v>1135.1554472026205</v>
      </c>
      <c r="I1872" s="104">
        <f t="shared" si="252"/>
        <v>67.168961372936124</v>
      </c>
      <c r="J1872" s="96">
        <v>27</v>
      </c>
      <c r="K1872" s="98">
        <f t="shared" si="256"/>
        <v>4587.7724772223628</v>
      </c>
      <c r="L1872" s="213">
        <f t="shared" si="253"/>
        <v>10.3048</v>
      </c>
      <c r="M1872" s="214">
        <f t="shared" si="254"/>
        <v>3.71</v>
      </c>
    </row>
    <row r="1873" spans="1:13" ht="15" customHeight="1" x14ac:dyDescent="0.2">
      <c r="A1873" s="192">
        <f t="shared" si="255"/>
        <v>1856</v>
      </c>
      <c r="B1873" s="225">
        <f t="shared" si="257"/>
        <v>180.04455588742263</v>
      </c>
      <c r="C1873" s="193">
        <v>500</v>
      </c>
      <c r="D1873" s="212">
        <v>40620</v>
      </c>
      <c r="E1873" s="104">
        <v>27110</v>
      </c>
      <c r="F1873" s="96">
        <f t="shared" si="249"/>
        <v>2707.329847311707</v>
      </c>
      <c r="G1873" s="104">
        <f t="shared" si="250"/>
        <v>650.64</v>
      </c>
      <c r="H1873" s="194">
        <f t="shared" si="251"/>
        <v>1134.9938083913569</v>
      </c>
      <c r="I1873" s="104">
        <f t="shared" si="252"/>
        <v>67.159396946234139</v>
      </c>
      <c r="J1873" s="96">
        <v>27</v>
      </c>
      <c r="K1873" s="98">
        <f t="shared" si="256"/>
        <v>4587.1230526492973</v>
      </c>
      <c r="L1873" s="213">
        <f t="shared" si="253"/>
        <v>10.3086</v>
      </c>
      <c r="M1873" s="214">
        <f t="shared" si="254"/>
        <v>3.7120000000000002</v>
      </c>
    </row>
    <row r="1874" spans="1:13" ht="15" customHeight="1" x14ac:dyDescent="0.2">
      <c r="A1874" s="192">
        <f t="shared" si="255"/>
        <v>1857</v>
      </c>
      <c r="B1874" s="225">
        <f t="shared" si="257"/>
        <v>180.07633611980964</v>
      </c>
      <c r="C1874" s="193">
        <v>500</v>
      </c>
      <c r="D1874" s="212">
        <v>40620</v>
      </c>
      <c r="E1874" s="104">
        <v>27110</v>
      </c>
      <c r="F1874" s="96">
        <f t="shared" si="249"/>
        <v>2706.85205231904</v>
      </c>
      <c r="G1874" s="104">
        <f t="shared" si="250"/>
        <v>650.64</v>
      </c>
      <c r="H1874" s="194">
        <f t="shared" si="251"/>
        <v>1134.8323136838353</v>
      </c>
      <c r="I1874" s="104">
        <f t="shared" si="252"/>
        <v>67.1498410463808</v>
      </c>
      <c r="J1874" s="96">
        <v>27</v>
      </c>
      <c r="K1874" s="98">
        <f t="shared" si="256"/>
        <v>4586.4742070492557</v>
      </c>
      <c r="L1874" s="213">
        <f t="shared" si="253"/>
        <v>10.3123</v>
      </c>
      <c r="M1874" s="214">
        <f t="shared" si="254"/>
        <v>3.714</v>
      </c>
    </row>
    <row r="1875" spans="1:13" ht="15" customHeight="1" x14ac:dyDescent="0.2">
      <c r="A1875" s="192">
        <f t="shared" si="255"/>
        <v>1858</v>
      </c>
      <c r="B1875" s="225">
        <f t="shared" si="257"/>
        <v>180.10809924305323</v>
      </c>
      <c r="C1875" s="193">
        <v>500</v>
      </c>
      <c r="D1875" s="212">
        <v>40620</v>
      </c>
      <c r="E1875" s="104">
        <v>27110</v>
      </c>
      <c r="F1875" s="96">
        <f t="shared" ref="F1875:F1938" si="258">12*(1/B1875*D1875)</f>
        <v>2706.3746830297005</v>
      </c>
      <c r="G1875" s="104">
        <f t="shared" ref="G1875:G1938" si="259">12*(1/C1875*E1875)</f>
        <v>650.64</v>
      </c>
      <c r="H1875" s="194">
        <f t="shared" ref="H1875:H1938" si="260">SUM(F1875:G1875)*33.8%</f>
        <v>1134.6709628640385</v>
      </c>
      <c r="I1875" s="104">
        <f t="shared" ref="I1875:I1938" si="261">SUM(F1875:G1875)*2%</f>
        <v>67.140293660594011</v>
      </c>
      <c r="J1875" s="96">
        <v>27</v>
      </c>
      <c r="K1875" s="98">
        <f t="shared" si="256"/>
        <v>4585.8259395543328</v>
      </c>
      <c r="L1875" s="213">
        <f t="shared" ref="L1875:L1938" si="262">ROUND(A1875/B1875,4)</f>
        <v>10.316000000000001</v>
      </c>
      <c r="M1875" s="214">
        <f t="shared" ref="M1875:M1938" si="263">ROUND(A1875/C1875,4)</f>
        <v>3.7160000000000002</v>
      </c>
    </row>
    <row r="1876" spans="1:13" ht="15" customHeight="1" x14ac:dyDescent="0.2">
      <c r="A1876" s="192">
        <f t="shared" si="255"/>
        <v>1859</v>
      </c>
      <c r="B1876" s="225">
        <f t="shared" si="257"/>
        <v>180.13984527556522</v>
      </c>
      <c r="C1876" s="193">
        <v>500</v>
      </c>
      <c r="D1876" s="212">
        <v>40620</v>
      </c>
      <c r="E1876" s="104">
        <v>27110</v>
      </c>
      <c r="F1876" s="96">
        <f t="shared" si="258"/>
        <v>2705.8977388059188</v>
      </c>
      <c r="G1876" s="104">
        <f t="shared" si="259"/>
        <v>650.64</v>
      </c>
      <c r="H1876" s="194">
        <f t="shared" si="260"/>
        <v>1134.5097557164004</v>
      </c>
      <c r="I1876" s="104">
        <f t="shared" si="261"/>
        <v>67.13075477611838</v>
      </c>
      <c r="J1876" s="96">
        <v>27</v>
      </c>
      <c r="K1876" s="98">
        <f t="shared" si="256"/>
        <v>4585.1782492984375</v>
      </c>
      <c r="L1876" s="213">
        <f t="shared" si="262"/>
        <v>10.319800000000001</v>
      </c>
      <c r="M1876" s="214">
        <f t="shared" si="263"/>
        <v>3.718</v>
      </c>
    </row>
    <row r="1877" spans="1:13" ht="15" customHeight="1" x14ac:dyDescent="0.2">
      <c r="A1877" s="195">
        <f t="shared" si="255"/>
        <v>1860</v>
      </c>
      <c r="B1877" s="225">
        <f t="shared" si="257"/>
        <v>180.17157423572758</v>
      </c>
      <c r="C1877" s="193">
        <v>500</v>
      </c>
      <c r="D1877" s="212">
        <v>40620</v>
      </c>
      <c r="E1877" s="104">
        <v>27110</v>
      </c>
      <c r="F1877" s="96">
        <f t="shared" si="258"/>
        <v>2705.4212190112612</v>
      </c>
      <c r="G1877" s="104">
        <f t="shared" si="259"/>
        <v>650.64</v>
      </c>
      <c r="H1877" s="194">
        <f t="shared" si="260"/>
        <v>1134.348692025806</v>
      </c>
      <c r="I1877" s="104">
        <f t="shared" si="261"/>
        <v>67.121224380225229</v>
      </c>
      <c r="J1877" s="96">
        <v>27</v>
      </c>
      <c r="K1877" s="98">
        <f t="shared" si="256"/>
        <v>4584.5311354172927</v>
      </c>
      <c r="L1877" s="213">
        <f t="shared" si="262"/>
        <v>10.323499999999999</v>
      </c>
      <c r="M1877" s="214">
        <f t="shared" si="263"/>
        <v>3.72</v>
      </c>
    </row>
    <row r="1878" spans="1:13" ht="15" customHeight="1" x14ac:dyDescent="0.2">
      <c r="A1878" s="192">
        <f t="shared" si="255"/>
        <v>1861</v>
      </c>
      <c r="B1878" s="225">
        <f t="shared" si="257"/>
        <v>180.20328614189282</v>
      </c>
      <c r="C1878" s="193">
        <v>500</v>
      </c>
      <c r="D1878" s="212">
        <v>40620</v>
      </c>
      <c r="E1878" s="104">
        <v>27110</v>
      </c>
      <c r="F1878" s="96">
        <f t="shared" si="258"/>
        <v>2704.9451230106188</v>
      </c>
      <c r="G1878" s="104">
        <f t="shared" si="259"/>
        <v>650.64</v>
      </c>
      <c r="H1878" s="194">
        <f t="shared" si="260"/>
        <v>1134.187771577589</v>
      </c>
      <c r="I1878" s="104">
        <f t="shared" si="261"/>
        <v>67.111702460212371</v>
      </c>
      <c r="J1878" s="96">
        <v>27</v>
      </c>
      <c r="K1878" s="98">
        <f t="shared" si="256"/>
        <v>4583.8845970484208</v>
      </c>
      <c r="L1878" s="213">
        <f t="shared" si="262"/>
        <v>10.327199999999999</v>
      </c>
      <c r="M1878" s="214">
        <f t="shared" si="263"/>
        <v>3.722</v>
      </c>
    </row>
    <row r="1879" spans="1:13" ht="15" customHeight="1" x14ac:dyDescent="0.2">
      <c r="A1879" s="192">
        <f t="shared" ref="A1879:A1942" si="264">1+A1878</f>
        <v>1862</v>
      </c>
      <c r="B1879" s="225">
        <f t="shared" si="257"/>
        <v>180.23498101238374</v>
      </c>
      <c r="C1879" s="193">
        <v>500</v>
      </c>
      <c r="D1879" s="212">
        <v>40620</v>
      </c>
      <c r="E1879" s="104">
        <v>27110</v>
      </c>
      <c r="F1879" s="96">
        <f t="shared" si="258"/>
        <v>2704.4694501702115</v>
      </c>
      <c r="G1879" s="104">
        <f t="shared" si="259"/>
        <v>650.64</v>
      </c>
      <c r="H1879" s="194">
        <f t="shared" si="260"/>
        <v>1134.0269941575314</v>
      </c>
      <c r="I1879" s="104">
        <f t="shared" si="261"/>
        <v>67.102189003404234</v>
      </c>
      <c r="J1879" s="96">
        <v>27</v>
      </c>
      <c r="K1879" s="98">
        <f t="shared" si="256"/>
        <v>4583.238633331147</v>
      </c>
      <c r="L1879" s="213">
        <f t="shared" si="262"/>
        <v>10.331</v>
      </c>
      <c r="M1879" s="214">
        <f t="shared" si="263"/>
        <v>3.7240000000000002</v>
      </c>
    </row>
    <row r="1880" spans="1:13" ht="15" customHeight="1" x14ac:dyDescent="0.2">
      <c r="A1880" s="192">
        <f t="shared" si="264"/>
        <v>1863</v>
      </c>
      <c r="B1880" s="225">
        <f t="shared" si="257"/>
        <v>180.26665886549375</v>
      </c>
      <c r="C1880" s="193">
        <v>500</v>
      </c>
      <c r="D1880" s="212">
        <v>40620</v>
      </c>
      <c r="E1880" s="104">
        <v>27110</v>
      </c>
      <c r="F1880" s="96">
        <f t="shared" si="258"/>
        <v>2703.9941998575796</v>
      </c>
      <c r="G1880" s="104">
        <f t="shared" si="259"/>
        <v>650.64</v>
      </c>
      <c r="H1880" s="194">
        <f t="shared" si="260"/>
        <v>1133.8663595518617</v>
      </c>
      <c r="I1880" s="104">
        <f t="shared" si="261"/>
        <v>67.092683997151596</v>
      </c>
      <c r="J1880" s="96">
        <v>27</v>
      </c>
      <c r="K1880" s="98">
        <f t="shared" si="256"/>
        <v>4582.5932434065926</v>
      </c>
      <c r="L1880" s="213">
        <f t="shared" si="262"/>
        <v>10.3347</v>
      </c>
      <c r="M1880" s="214">
        <f t="shared" si="263"/>
        <v>3.726</v>
      </c>
    </row>
    <row r="1881" spans="1:13" ht="15" customHeight="1" x14ac:dyDescent="0.2">
      <c r="A1881" s="192">
        <f t="shared" si="264"/>
        <v>1864</v>
      </c>
      <c r="B1881" s="225">
        <f t="shared" si="257"/>
        <v>180.29831971948664</v>
      </c>
      <c r="C1881" s="193">
        <v>500</v>
      </c>
      <c r="D1881" s="212">
        <v>40620</v>
      </c>
      <c r="E1881" s="104">
        <v>27110</v>
      </c>
      <c r="F1881" s="96">
        <f t="shared" si="258"/>
        <v>2703.5193714415823</v>
      </c>
      <c r="G1881" s="104">
        <f t="shared" si="259"/>
        <v>650.64</v>
      </c>
      <c r="H1881" s="194">
        <f t="shared" si="260"/>
        <v>1133.7058675472547</v>
      </c>
      <c r="I1881" s="104">
        <f t="shared" si="261"/>
        <v>67.08318742883165</v>
      </c>
      <c r="J1881" s="96">
        <v>27</v>
      </c>
      <c r="K1881" s="98">
        <f t="shared" si="256"/>
        <v>4581.9484264176681</v>
      </c>
      <c r="L1881" s="213">
        <f t="shared" si="262"/>
        <v>10.3384</v>
      </c>
      <c r="M1881" s="214">
        <f t="shared" si="263"/>
        <v>3.7280000000000002</v>
      </c>
    </row>
    <row r="1882" spans="1:13" ht="15" customHeight="1" x14ac:dyDescent="0.2">
      <c r="A1882" s="192">
        <f t="shared" si="264"/>
        <v>1865</v>
      </c>
      <c r="B1882" s="225">
        <f t="shared" si="257"/>
        <v>180.32996359259704</v>
      </c>
      <c r="C1882" s="193">
        <v>500</v>
      </c>
      <c r="D1882" s="212">
        <v>40620</v>
      </c>
      <c r="E1882" s="104">
        <v>27110</v>
      </c>
      <c r="F1882" s="96">
        <f t="shared" si="258"/>
        <v>2703.0449642923932</v>
      </c>
      <c r="G1882" s="104">
        <f t="shared" si="259"/>
        <v>650.64</v>
      </c>
      <c r="H1882" s="194">
        <f t="shared" si="260"/>
        <v>1133.5455179308287</v>
      </c>
      <c r="I1882" s="104">
        <f t="shared" si="261"/>
        <v>67.073699285847866</v>
      </c>
      <c r="J1882" s="96">
        <v>27</v>
      </c>
      <c r="K1882" s="98">
        <f t="shared" si="256"/>
        <v>4581.3041815090701</v>
      </c>
      <c r="L1882" s="213">
        <f t="shared" si="262"/>
        <v>10.3422</v>
      </c>
      <c r="M1882" s="214">
        <f t="shared" si="263"/>
        <v>3.73</v>
      </c>
    </row>
    <row r="1883" spans="1:13" ht="15" customHeight="1" x14ac:dyDescent="0.2">
      <c r="A1883" s="192">
        <f t="shared" si="264"/>
        <v>1866</v>
      </c>
      <c r="B1883" s="225">
        <f t="shared" si="257"/>
        <v>180.36159050303007</v>
      </c>
      <c r="C1883" s="193">
        <v>500</v>
      </c>
      <c r="D1883" s="212">
        <v>40620</v>
      </c>
      <c r="E1883" s="104">
        <v>27110</v>
      </c>
      <c r="F1883" s="96">
        <f t="shared" si="258"/>
        <v>2702.5709777814973</v>
      </c>
      <c r="G1883" s="104">
        <f t="shared" si="259"/>
        <v>650.64</v>
      </c>
      <c r="H1883" s="194">
        <f t="shared" si="260"/>
        <v>1133.3853104901459</v>
      </c>
      <c r="I1883" s="104">
        <f t="shared" si="261"/>
        <v>67.064219555629947</v>
      </c>
      <c r="J1883" s="96">
        <v>27</v>
      </c>
      <c r="K1883" s="98">
        <f t="shared" si="256"/>
        <v>4580.6605078272732</v>
      </c>
      <c r="L1883" s="213">
        <f t="shared" si="262"/>
        <v>10.3459</v>
      </c>
      <c r="M1883" s="214">
        <f t="shared" si="263"/>
        <v>3.7320000000000002</v>
      </c>
    </row>
    <row r="1884" spans="1:13" ht="15" customHeight="1" x14ac:dyDescent="0.2">
      <c r="A1884" s="192">
        <f t="shared" si="264"/>
        <v>1867</v>
      </c>
      <c r="B1884" s="225">
        <f t="shared" si="257"/>
        <v>180.3932004689616</v>
      </c>
      <c r="C1884" s="193">
        <v>500</v>
      </c>
      <c r="D1884" s="212">
        <v>40620</v>
      </c>
      <c r="E1884" s="104">
        <v>27110</v>
      </c>
      <c r="F1884" s="96">
        <f t="shared" si="258"/>
        <v>2702.0974112816893</v>
      </c>
      <c r="G1884" s="104">
        <f t="shared" si="259"/>
        <v>650.64</v>
      </c>
      <c r="H1884" s="194">
        <f t="shared" si="260"/>
        <v>1133.225245013211</v>
      </c>
      <c r="I1884" s="104">
        <f t="shared" si="261"/>
        <v>67.054748225633787</v>
      </c>
      <c r="J1884" s="96">
        <v>27</v>
      </c>
      <c r="K1884" s="98">
        <f t="shared" si="256"/>
        <v>4580.0174045205331</v>
      </c>
      <c r="L1884" s="213">
        <f t="shared" si="262"/>
        <v>10.349600000000001</v>
      </c>
      <c r="M1884" s="214">
        <f t="shared" si="263"/>
        <v>3.734</v>
      </c>
    </row>
    <row r="1885" spans="1:13" ht="15" customHeight="1" x14ac:dyDescent="0.2">
      <c r="A1885" s="192">
        <f t="shared" si="264"/>
        <v>1868</v>
      </c>
      <c r="B1885" s="225">
        <f t="shared" si="257"/>
        <v>180.42479350853853</v>
      </c>
      <c r="C1885" s="193">
        <v>500</v>
      </c>
      <c r="D1885" s="212">
        <v>40620</v>
      </c>
      <c r="E1885" s="104">
        <v>27110</v>
      </c>
      <c r="F1885" s="96">
        <f t="shared" si="258"/>
        <v>2701.6242641670647</v>
      </c>
      <c r="G1885" s="104">
        <f t="shared" si="259"/>
        <v>650.64</v>
      </c>
      <c r="H1885" s="194">
        <f t="shared" si="260"/>
        <v>1133.0653212884677</v>
      </c>
      <c r="I1885" s="104">
        <f t="shared" si="261"/>
        <v>67.045285283341286</v>
      </c>
      <c r="J1885" s="96">
        <v>27</v>
      </c>
      <c r="K1885" s="98">
        <f t="shared" si="256"/>
        <v>4579.3748707388741</v>
      </c>
      <c r="L1885" s="213">
        <f t="shared" si="262"/>
        <v>10.353300000000001</v>
      </c>
      <c r="M1885" s="214">
        <f t="shared" si="263"/>
        <v>3.7360000000000002</v>
      </c>
    </row>
    <row r="1886" spans="1:13" ht="15" customHeight="1" x14ac:dyDescent="0.2">
      <c r="A1886" s="192">
        <f t="shared" si="264"/>
        <v>1869</v>
      </c>
      <c r="B1886" s="225">
        <f t="shared" si="257"/>
        <v>180.45636963987823</v>
      </c>
      <c r="C1886" s="193">
        <v>500</v>
      </c>
      <c r="D1886" s="212">
        <v>40620</v>
      </c>
      <c r="E1886" s="104">
        <v>27110</v>
      </c>
      <c r="F1886" s="96">
        <f t="shared" si="258"/>
        <v>2701.1515358130246</v>
      </c>
      <c r="G1886" s="104">
        <f t="shared" si="259"/>
        <v>650.64</v>
      </c>
      <c r="H1886" s="194">
        <f t="shared" si="260"/>
        <v>1132.9055391048021</v>
      </c>
      <c r="I1886" s="104">
        <f t="shared" si="261"/>
        <v>67.035830716260492</v>
      </c>
      <c r="J1886" s="96">
        <v>27</v>
      </c>
      <c r="K1886" s="98">
        <f t="shared" si="256"/>
        <v>4578.7329056340868</v>
      </c>
      <c r="L1886" s="213">
        <f t="shared" si="262"/>
        <v>10.357100000000001</v>
      </c>
      <c r="M1886" s="214">
        <f t="shared" si="263"/>
        <v>3.738</v>
      </c>
    </row>
    <row r="1887" spans="1:13" ht="15" customHeight="1" x14ac:dyDescent="0.2">
      <c r="A1887" s="195">
        <f t="shared" si="264"/>
        <v>1870</v>
      </c>
      <c r="B1887" s="225">
        <f t="shared" si="257"/>
        <v>180.48792888106931</v>
      </c>
      <c r="C1887" s="193">
        <v>500</v>
      </c>
      <c r="D1887" s="212">
        <v>40620</v>
      </c>
      <c r="E1887" s="104">
        <v>27110</v>
      </c>
      <c r="F1887" s="96">
        <f t="shared" si="258"/>
        <v>2700.679225596265</v>
      </c>
      <c r="G1887" s="104">
        <f t="shared" si="259"/>
        <v>650.64</v>
      </c>
      <c r="H1887" s="194">
        <f t="shared" si="260"/>
        <v>1132.7458982515375</v>
      </c>
      <c r="I1887" s="104">
        <f t="shared" si="261"/>
        <v>67.026384511925301</v>
      </c>
      <c r="J1887" s="96">
        <v>27</v>
      </c>
      <c r="K1887" s="98">
        <f t="shared" si="256"/>
        <v>4578.0915083597274</v>
      </c>
      <c r="L1887" s="213">
        <f t="shared" si="262"/>
        <v>10.360799999999999</v>
      </c>
      <c r="M1887" s="214">
        <f t="shared" si="263"/>
        <v>3.74</v>
      </c>
    </row>
    <row r="1888" spans="1:13" ht="15" customHeight="1" x14ac:dyDescent="0.2">
      <c r="A1888" s="192">
        <f t="shared" si="264"/>
        <v>1871</v>
      </c>
      <c r="B1888" s="225">
        <f t="shared" si="257"/>
        <v>180.51947125017125</v>
      </c>
      <c r="C1888" s="193">
        <v>500</v>
      </c>
      <c r="D1888" s="212">
        <v>40620</v>
      </c>
      <c r="E1888" s="104">
        <v>27110</v>
      </c>
      <c r="F1888" s="96">
        <f t="shared" si="258"/>
        <v>2700.2073328947754</v>
      </c>
      <c r="G1888" s="104">
        <f t="shared" si="259"/>
        <v>650.64</v>
      </c>
      <c r="H1888" s="194">
        <f t="shared" si="260"/>
        <v>1132.586398518434</v>
      </c>
      <c r="I1888" s="104">
        <f t="shared" si="261"/>
        <v>67.016946657895502</v>
      </c>
      <c r="J1888" s="96">
        <v>27</v>
      </c>
      <c r="K1888" s="98">
        <f t="shared" si="256"/>
        <v>4577.4506780711044</v>
      </c>
      <c r="L1888" s="213">
        <f t="shared" si="262"/>
        <v>10.3645</v>
      </c>
      <c r="M1888" s="214">
        <f t="shared" si="263"/>
        <v>3.742</v>
      </c>
    </row>
    <row r="1889" spans="1:13" ht="15" customHeight="1" x14ac:dyDescent="0.2">
      <c r="A1889" s="192">
        <f t="shared" si="264"/>
        <v>1872</v>
      </c>
      <c r="B1889" s="225">
        <f t="shared" si="257"/>
        <v>180.55099676521468</v>
      </c>
      <c r="C1889" s="193">
        <v>500</v>
      </c>
      <c r="D1889" s="212">
        <v>40620</v>
      </c>
      <c r="E1889" s="104">
        <v>27110</v>
      </c>
      <c r="F1889" s="96">
        <f t="shared" si="258"/>
        <v>2699.7358570878359</v>
      </c>
      <c r="G1889" s="104">
        <f t="shared" si="259"/>
        <v>650.64</v>
      </c>
      <c r="H1889" s="194">
        <f t="shared" si="260"/>
        <v>1132.4270396956883</v>
      </c>
      <c r="I1889" s="104">
        <f t="shared" si="261"/>
        <v>67.007517141756722</v>
      </c>
      <c r="J1889" s="96">
        <v>27</v>
      </c>
      <c r="K1889" s="98">
        <f t="shared" si="256"/>
        <v>4576.810413925281</v>
      </c>
      <c r="L1889" s="213">
        <f t="shared" si="262"/>
        <v>10.3683</v>
      </c>
      <c r="M1889" s="214">
        <f t="shared" si="263"/>
        <v>3.7440000000000002</v>
      </c>
    </row>
    <row r="1890" spans="1:13" ht="15" customHeight="1" x14ac:dyDescent="0.2">
      <c r="A1890" s="192">
        <f t="shared" si="264"/>
        <v>1873</v>
      </c>
      <c r="B1890" s="225">
        <f t="shared" si="257"/>
        <v>180.58250544420122</v>
      </c>
      <c r="C1890" s="193">
        <v>500</v>
      </c>
      <c r="D1890" s="212">
        <v>40620</v>
      </c>
      <c r="E1890" s="104">
        <v>27110</v>
      </c>
      <c r="F1890" s="96">
        <f t="shared" si="258"/>
        <v>2699.2647975560167</v>
      </c>
      <c r="G1890" s="104">
        <f t="shared" si="259"/>
        <v>650.64</v>
      </c>
      <c r="H1890" s="194">
        <f t="shared" si="260"/>
        <v>1132.2678215739336</v>
      </c>
      <c r="I1890" s="104">
        <f t="shared" si="261"/>
        <v>66.998095951120334</v>
      </c>
      <c r="J1890" s="96">
        <v>27</v>
      </c>
      <c r="K1890" s="98">
        <f t="shared" si="256"/>
        <v>4576.1707150810707</v>
      </c>
      <c r="L1890" s="213">
        <f t="shared" si="262"/>
        <v>10.372</v>
      </c>
      <c r="M1890" s="214">
        <f t="shared" si="263"/>
        <v>3.746</v>
      </c>
    </row>
    <row r="1891" spans="1:13" ht="15" customHeight="1" x14ac:dyDescent="0.2">
      <c r="A1891" s="192">
        <f t="shared" si="264"/>
        <v>1874</v>
      </c>
      <c r="B1891" s="225">
        <f t="shared" si="257"/>
        <v>180.61399730510368</v>
      </c>
      <c r="C1891" s="193">
        <v>500</v>
      </c>
      <c r="D1891" s="212">
        <v>40620</v>
      </c>
      <c r="E1891" s="104">
        <v>27110</v>
      </c>
      <c r="F1891" s="96">
        <f t="shared" si="258"/>
        <v>2698.7941536811677</v>
      </c>
      <c r="G1891" s="104">
        <f t="shared" si="259"/>
        <v>650.64</v>
      </c>
      <c r="H1891" s="194">
        <f t="shared" si="260"/>
        <v>1132.1087439442344</v>
      </c>
      <c r="I1891" s="104">
        <f t="shared" si="261"/>
        <v>66.988683073623349</v>
      </c>
      <c r="J1891" s="96">
        <v>27</v>
      </c>
      <c r="K1891" s="98">
        <f t="shared" si="256"/>
        <v>4575.5315806990257</v>
      </c>
      <c r="L1891" s="213">
        <f t="shared" si="262"/>
        <v>10.3757</v>
      </c>
      <c r="M1891" s="214">
        <f t="shared" si="263"/>
        <v>3.7480000000000002</v>
      </c>
    </row>
    <row r="1892" spans="1:13" ht="15" customHeight="1" x14ac:dyDescent="0.2">
      <c r="A1892" s="192">
        <f t="shared" si="264"/>
        <v>1875</v>
      </c>
      <c r="B1892" s="225">
        <f t="shared" si="257"/>
        <v>180.64547236586617</v>
      </c>
      <c r="C1892" s="193">
        <v>500</v>
      </c>
      <c r="D1892" s="212">
        <v>40620</v>
      </c>
      <c r="E1892" s="104">
        <v>27110</v>
      </c>
      <c r="F1892" s="96">
        <f t="shared" si="258"/>
        <v>2698.3239248464229</v>
      </c>
      <c r="G1892" s="104">
        <f t="shared" si="259"/>
        <v>650.64</v>
      </c>
      <c r="H1892" s="194">
        <f t="shared" si="260"/>
        <v>1131.9498065980908</v>
      </c>
      <c r="I1892" s="104">
        <f t="shared" si="261"/>
        <v>66.979278496928458</v>
      </c>
      <c r="J1892" s="96">
        <v>27</v>
      </c>
      <c r="K1892" s="98">
        <f t="shared" si="256"/>
        <v>4574.893009941442</v>
      </c>
      <c r="L1892" s="213">
        <f t="shared" si="262"/>
        <v>10.3794</v>
      </c>
      <c r="M1892" s="214">
        <f t="shared" si="263"/>
        <v>3.75</v>
      </c>
    </row>
    <row r="1893" spans="1:13" ht="15" customHeight="1" x14ac:dyDescent="0.2">
      <c r="A1893" s="192">
        <f t="shared" si="264"/>
        <v>1876</v>
      </c>
      <c r="B1893" s="225">
        <f t="shared" si="257"/>
        <v>180.67693064440402</v>
      </c>
      <c r="C1893" s="193">
        <v>500</v>
      </c>
      <c r="D1893" s="212">
        <v>40620</v>
      </c>
      <c r="E1893" s="104">
        <v>27110</v>
      </c>
      <c r="F1893" s="96">
        <f t="shared" si="258"/>
        <v>2697.8541104361911</v>
      </c>
      <c r="G1893" s="104">
        <f t="shared" si="259"/>
        <v>650.64</v>
      </c>
      <c r="H1893" s="194">
        <f t="shared" si="260"/>
        <v>1131.7910093274324</v>
      </c>
      <c r="I1893" s="104">
        <f t="shared" si="261"/>
        <v>66.969882208723817</v>
      </c>
      <c r="J1893" s="96">
        <v>27</v>
      </c>
      <c r="K1893" s="98">
        <f t="shared" ref="K1893:K1956" si="265">SUM(F1893:J1893)</f>
        <v>4574.2550019723476</v>
      </c>
      <c r="L1893" s="213">
        <f t="shared" si="262"/>
        <v>10.3832</v>
      </c>
      <c r="M1893" s="214">
        <f t="shared" si="263"/>
        <v>3.7519999999999998</v>
      </c>
    </row>
    <row r="1894" spans="1:13" ht="15" customHeight="1" x14ac:dyDescent="0.2">
      <c r="A1894" s="192">
        <f t="shared" si="264"/>
        <v>1877</v>
      </c>
      <c r="B1894" s="225">
        <f t="shared" si="257"/>
        <v>180.70837215860399</v>
      </c>
      <c r="C1894" s="193">
        <v>500</v>
      </c>
      <c r="D1894" s="212">
        <v>40620</v>
      </c>
      <c r="E1894" s="104">
        <v>27110</v>
      </c>
      <c r="F1894" s="96">
        <f t="shared" si="258"/>
        <v>2697.3847098361553</v>
      </c>
      <c r="G1894" s="104">
        <f t="shared" si="259"/>
        <v>650.64</v>
      </c>
      <c r="H1894" s="194">
        <f t="shared" si="260"/>
        <v>1131.6323519246203</v>
      </c>
      <c r="I1894" s="104">
        <f t="shared" si="261"/>
        <v>66.960494196723104</v>
      </c>
      <c r="J1894" s="96">
        <v>27</v>
      </c>
      <c r="K1894" s="98">
        <f t="shared" si="265"/>
        <v>4573.6175559574986</v>
      </c>
      <c r="L1894" s="213">
        <f t="shared" si="262"/>
        <v>10.386900000000001</v>
      </c>
      <c r="M1894" s="214">
        <f t="shared" si="263"/>
        <v>3.754</v>
      </c>
    </row>
    <row r="1895" spans="1:13" ht="15" customHeight="1" x14ac:dyDescent="0.2">
      <c r="A1895" s="192">
        <f t="shared" si="264"/>
        <v>1878</v>
      </c>
      <c r="B1895" s="225">
        <f t="shared" si="257"/>
        <v>180.73979692632429</v>
      </c>
      <c r="C1895" s="193">
        <v>500</v>
      </c>
      <c r="D1895" s="212">
        <v>40620</v>
      </c>
      <c r="E1895" s="104">
        <v>27110</v>
      </c>
      <c r="F1895" s="96">
        <f t="shared" si="258"/>
        <v>2696.915722433268</v>
      </c>
      <c r="G1895" s="104">
        <f t="shared" si="259"/>
        <v>650.64</v>
      </c>
      <c r="H1895" s="194">
        <f t="shared" si="260"/>
        <v>1131.4738341824445</v>
      </c>
      <c r="I1895" s="104">
        <f t="shared" si="261"/>
        <v>66.951114448665365</v>
      </c>
      <c r="J1895" s="96">
        <v>27</v>
      </c>
      <c r="K1895" s="98">
        <f t="shared" si="265"/>
        <v>4572.9806710643779</v>
      </c>
      <c r="L1895" s="213">
        <f t="shared" si="262"/>
        <v>10.390599999999999</v>
      </c>
      <c r="M1895" s="214">
        <f t="shared" si="263"/>
        <v>3.7559999999999998</v>
      </c>
    </row>
    <row r="1896" spans="1:13" ht="15" customHeight="1" x14ac:dyDescent="0.2">
      <c r="A1896" s="192">
        <f t="shared" si="264"/>
        <v>1879</v>
      </c>
      <c r="B1896" s="225">
        <f t="shared" si="257"/>
        <v>180.77120496539442</v>
      </c>
      <c r="C1896" s="193">
        <v>500</v>
      </c>
      <c r="D1896" s="212">
        <v>40620</v>
      </c>
      <c r="E1896" s="104">
        <v>27110</v>
      </c>
      <c r="F1896" s="96">
        <f t="shared" si="258"/>
        <v>2696.447147615751</v>
      </c>
      <c r="G1896" s="104">
        <f t="shared" si="259"/>
        <v>650.64</v>
      </c>
      <c r="H1896" s="194">
        <f t="shared" si="260"/>
        <v>1131.3154558941237</v>
      </c>
      <c r="I1896" s="104">
        <f t="shared" si="261"/>
        <v>66.941742952315025</v>
      </c>
      <c r="J1896" s="96">
        <v>27</v>
      </c>
      <c r="K1896" s="98">
        <f t="shared" si="265"/>
        <v>4572.3443464621887</v>
      </c>
      <c r="L1896" s="213">
        <f t="shared" si="262"/>
        <v>10.394399999999999</v>
      </c>
      <c r="M1896" s="214">
        <f t="shared" si="263"/>
        <v>3.758</v>
      </c>
    </row>
    <row r="1897" spans="1:13" ht="15" customHeight="1" x14ac:dyDescent="0.2">
      <c r="A1897" s="195">
        <f t="shared" si="264"/>
        <v>1880</v>
      </c>
      <c r="B1897" s="225">
        <f t="shared" si="257"/>
        <v>180.80259629361569</v>
      </c>
      <c r="C1897" s="193">
        <v>500</v>
      </c>
      <c r="D1897" s="212">
        <v>40620</v>
      </c>
      <c r="E1897" s="104">
        <v>27110</v>
      </c>
      <c r="F1897" s="96">
        <f t="shared" si="258"/>
        <v>2695.9789847730849</v>
      </c>
      <c r="G1897" s="104">
        <f t="shared" si="259"/>
        <v>650.64</v>
      </c>
      <c r="H1897" s="194">
        <f t="shared" si="260"/>
        <v>1131.1572168533025</v>
      </c>
      <c r="I1897" s="104">
        <f t="shared" si="261"/>
        <v>66.932379695461691</v>
      </c>
      <c r="J1897" s="96">
        <v>27</v>
      </c>
      <c r="K1897" s="98">
        <f t="shared" si="265"/>
        <v>4571.7085813218491</v>
      </c>
      <c r="L1897" s="213">
        <f t="shared" si="262"/>
        <v>10.398099999999999</v>
      </c>
      <c r="M1897" s="214">
        <f t="shared" si="263"/>
        <v>3.76</v>
      </c>
    </row>
    <row r="1898" spans="1:13" ht="15" customHeight="1" x14ac:dyDescent="0.2">
      <c r="A1898" s="192">
        <f t="shared" si="264"/>
        <v>1881</v>
      </c>
      <c r="B1898" s="225">
        <f t="shared" si="257"/>
        <v>180.83397092876078</v>
      </c>
      <c r="C1898" s="193">
        <v>500</v>
      </c>
      <c r="D1898" s="212">
        <v>40620</v>
      </c>
      <c r="E1898" s="104">
        <v>27110</v>
      </c>
      <c r="F1898" s="96">
        <f t="shared" si="258"/>
        <v>2695.5112332960171</v>
      </c>
      <c r="G1898" s="104">
        <f t="shared" si="259"/>
        <v>650.64</v>
      </c>
      <c r="H1898" s="194">
        <f t="shared" si="260"/>
        <v>1130.9991168540537</v>
      </c>
      <c r="I1898" s="104">
        <f t="shared" si="261"/>
        <v>66.923024665920337</v>
      </c>
      <c r="J1898" s="96">
        <v>27</v>
      </c>
      <c r="K1898" s="98">
        <f t="shared" si="265"/>
        <v>4571.0733748159901</v>
      </c>
      <c r="L1898" s="213">
        <f t="shared" si="262"/>
        <v>10.4018</v>
      </c>
      <c r="M1898" s="214">
        <f t="shared" si="263"/>
        <v>3.762</v>
      </c>
    </row>
    <row r="1899" spans="1:13" ht="15" customHeight="1" x14ac:dyDescent="0.2">
      <c r="A1899" s="192">
        <f t="shared" si="264"/>
        <v>1882</v>
      </c>
      <c r="B1899" s="225">
        <f t="shared" si="257"/>
        <v>180.86532888857414</v>
      </c>
      <c r="C1899" s="193">
        <v>500</v>
      </c>
      <c r="D1899" s="212">
        <v>40620</v>
      </c>
      <c r="E1899" s="104">
        <v>27110</v>
      </c>
      <c r="F1899" s="96">
        <f t="shared" si="258"/>
        <v>2695.0438925765457</v>
      </c>
      <c r="G1899" s="104">
        <f t="shared" si="259"/>
        <v>650.64</v>
      </c>
      <c r="H1899" s="194">
        <f t="shared" si="260"/>
        <v>1130.8411556908723</v>
      </c>
      <c r="I1899" s="104">
        <f t="shared" si="261"/>
        <v>66.913677851530906</v>
      </c>
      <c r="J1899" s="96">
        <v>27</v>
      </c>
      <c r="K1899" s="98">
        <f t="shared" si="265"/>
        <v>4570.4387261189495</v>
      </c>
      <c r="L1899" s="213">
        <f t="shared" si="262"/>
        <v>10.4055</v>
      </c>
      <c r="M1899" s="214">
        <f t="shared" si="263"/>
        <v>3.7639999999999998</v>
      </c>
    </row>
    <row r="1900" spans="1:13" ht="15" customHeight="1" x14ac:dyDescent="0.2">
      <c r="A1900" s="192">
        <f t="shared" si="264"/>
        <v>1883</v>
      </c>
      <c r="B1900" s="225">
        <f t="shared" si="257"/>
        <v>180.896670190772</v>
      </c>
      <c r="C1900" s="193">
        <v>500</v>
      </c>
      <c r="D1900" s="212">
        <v>40620</v>
      </c>
      <c r="E1900" s="104">
        <v>27110</v>
      </c>
      <c r="F1900" s="96">
        <f t="shared" si="258"/>
        <v>2694.576962007925</v>
      </c>
      <c r="G1900" s="104">
        <f t="shared" si="259"/>
        <v>650.64</v>
      </c>
      <c r="H1900" s="194">
        <f t="shared" si="260"/>
        <v>1130.6833331586786</v>
      </c>
      <c r="I1900" s="104">
        <f t="shared" si="261"/>
        <v>66.904339240158492</v>
      </c>
      <c r="J1900" s="96">
        <v>27</v>
      </c>
      <c r="K1900" s="98">
        <f t="shared" si="265"/>
        <v>4569.8046344067616</v>
      </c>
      <c r="L1900" s="213">
        <f t="shared" si="262"/>
        <v>10.4093</v>
      </c>
      <c r="M1900" s="214">
        <f t="shared" si="263"/>
        <v>3.766</v>
      </c>
    </row>
    <row r="1901" spans="1:13" ht="15" customHeight="1" x14ac:dyDescent="0.2">
      <c r="A1901" s="192">
        <f t="shared" si="264"/>
        <v>1884</v>
      </c>
      <c r="B1901" s="225">
        <f t="shared" si="257"/>
        <v>180.92799485304221</v>
      </c>
      <c r="C1901" s="193">
        <v>500</v>
      </c>
      <c r="D1901" s="212">
        <v>40620</v>
      </c>
      <c r="E1901" s="104">
        <v>27110</v>
      </c>
      <c r="F1901" s="96">
        <f t="shared" si="258"/>
        <v>2694.1104409846612</v>
      </c>
      <c r="G1901" s="104">
        <f t="shared" si="259"/>
        <v>650.64</v>
      </c>
      <c r="H1901" s="194">
        <f t="shared" si="260"/>
        <v>1130.5256490528154</v>
      </c>
      <c r="I1901" s="104">
        <f t="shared" si="261"/>
        <v>66.895008819693217</v>
      </c>
      <c r="J1901" s="96">
        <v>27</v>
      </c>
      <c r="K1901" s="98">
        <f t="shared" si="265"/>
        <v>4569.1710988571695</v>
      </c>
      <c r="L1901" s="213">
        <f t="shared" si="262"/>
        <v>10.413</v>
      </c>
      <c r="M1901" s="214">
        <f t="shared" si="263"/>
        <v>3.7679999999999998</v>
      </c>
    </row>
    <row r="1902" spans="1:13" ht="15" customHeight="1" x14ac:dyDescent="0.2">
      <c r="A1902" s="192">
        <f t="shared" si="264"/>
        <v>1885</v>
      </c>
      <c r="B1902" s="225">
        <f t="shared" si="257"/>
        <v>180.95930289304459</v>
      </c>
      <c r="C1902" s="193">
        <v>500</v>
      </c>
      <c r="D1902" s="212">
        <v>40620</v>
      </c>
      <c r="E1902" s="104">
        <v>27110</v>
      </c>
      <c r="F1902" s="96">
        <f t="shared" si="258"/>
        <v>2693.6443289025037</v>
      </c>
      <c r="G1902" s="104">
        <f t="shared" si="259"/>
        <v>650.64</v>
      </c>
      <c r="H1902" s="194">
        <f t="shared" si="260"/>
        <v>1130.3681031690462</v>
      </c>
      <c r="I1902" s="104">
        <f t="shared" si="261"/>
        <v>66.88568657805007</v>
      </c>
      <c r="J1902" s="96">
        <v>27</v>
      </c>
      <c r="K1902" s="98">
        <f t="shared" si="265"/>
        <v>4568.5381186495997</v>
      </c>
      <c r="L1902" s="213">
        <f t="shared" si="262"/>
        <v>10.416700000000001</v>
      </c>
      <c r="M1902" s="214">
        <f t="shared" si="263"/>
        <v>3.77</v>
      </c>
    </row>
    <row r="1903" spans="1:13" ht="15" customHeight="1" x14ac:dyDescent="0.2">
      <c r="A1903" s="192">
        <f t="shared" si="264"/>
        <v>1886</v>
      </c>
      <c r="B1903" s="225">
        <f t="shared" si="257"/>
        <v>180.99059432841079</v>
      </c>
      <c r="C1903" s="193">
        <v>500</v>
      </c>
      <c r="D1903" s="212">
        <v>40620</v>
      </c>
      <c r="E1903" s="104">
        <v>27110</v>
      </c>
      <c r="F1903" s="96">
        <f t="shared" si="258"/>
        <v>2693.1786251584494</v>
      </c>
      <c r="G1903" s="104">
        <f t="shared" si="259"/>
        <v>650.64</v>
      </c>
      <c r="H1903" s="194">
        <f t="shared" si="260"/>
        <v>1130.2106953035557</v>
      </c>
      <c r="I1903" s="104">
        <f t="shared" si="261"/>
        <v>66.876372503168994</v>
      </c>
      <c r="J1903" s="96">
        <v>27</v>
      </c>
      <c r="K1903" s="98">
        <f t="shared" si="265"/>
        <v>4567.9056929651733</v>
      </c>
      <c r="L1903" s="213">
        <f t="shared" si="262"/>
        <v>10.420400000000001</v>
      </c>
      <c r="M1903" s="214">
        <f t="shared" si="263"/>
        <v>3.7719999999999998</v>
      </c>
    </row>
    <row r="1904" spans="1:13" ht="15" customHeight="1" x14ac:dyDescent="0.2">
      <c r="A1904" s="192">
        <f t="shared" si="264"/>
        <v>1887</v>
      </c>
      <c r="B1904" s="225">
        <f t="shared" si="257"/>
        <v>181.02186917674447</v>
      </c>
      <c r="C1904" s="193">
        <v>500</v>
      </c>
      <c r="D1904" s="212">
        <v>40620</v>
      </c>
      <c r="E1904" s="104">
        <v>27110</v>
      </c>
      <c r="F1904" s="96">
        <f t="shared" si="258"/>
        <v>2692.7133291507325</v>
      </c>
      <c r="G1904" s="104">
        <f t="shared" si="259"/>
        <v>650.64</v>
      </c>
      <c r="H1904" s="194">
        <f t="shared" si="260"/>
        <v>1130.0534252529474</v>
      </c>
      <c r="I1904" s="104">
        <f t="shared" si="261"/>
        <v>66.867066583014648</v>
      </c>
      <c r="J1904" s="96">
        <v>27</v>
      </c>
      <c r="K1904" s="98">
        <f t="shared" si="265"/>
        <v>4567.2738209866948</v>
      </c>
      <c r="L1904" s="213">
        <f t="shared" si="262"/>
        <v>10.424200000000001</v>
      </c>
      <c r="M1904" s="214">
        <f t="shared" si="263"/>
        <v>3.774</v>
      </c>
    </row>
    <row r="1905" spans="1:13" ht="15" customHeight="1" x14ac:dyDescent="0.2">
      <c r="A1905" s="192">
        <f t="shared" si="264"/>
        <v>1888</v>
      </c>
      <c r="B1905" s="225">
        <f t="shared" si="257"/>
        <v>181.05312745562128</v>
      </c>
      <c r="C1905" s="193">
        <v>500</v>
      </c>
      <c r="D1905" s="212">
        <v>40620</v>
      </c>
      <c r="E1905" s="104">
        <v>27110</v>
      </c>
      <c r="F1905" s="96">
        <f t="shared" si="258"/>
        <v>2692.2484402788268</v>
      </c>
      <c r="G1905" s="104">
        <f t="shared" si="259"/>
        <v>650.64</v>
      </c>
      <c r="H1905" s="194">
        <f t="shared" si="260"/>
        <v>1129.8962928142432</v>
      </c>
      <c r="I1905" s="104">
        <f t="shared" si="261"/>
        <v>66.857768805576541</v>
      </c>
      <c r="J1905" s="96">
        <v>27</v>
      </c>
      <c r="K1905" s="98">
        <f t="shared" si="265"/>
        <v>4566.6425018986465</v>
      </c>
      <c r="L1905" s="213">
        <f t="shared" si="262"/>
        <v>10.427899999999999</v>
      </c>
      <c r="M1905" s="214">
        <f t="shared" si="263"/>
        <v>3.7759999999999998</v>
      </c>
    </row>
    <row r="1906" spans="1:13" ht="15" customHeight="1" x14ac:dyDescent="0.2">
      <c r="A1906" s="192">
        <f t="shared" si="264"/>
        <v>1889</v>
      </c>
      <c r="B1906" s="225">
        <f t="shared" si="257"/>
        <v>181.08436918258906</v>
      </c>
      <c r="C1906" s="193">
        <v>500</v>
      </c>
      <c r="D1906" s="212">
        <v>40620</v>
      </c>
      <c r="E1906" s="104">
        <v>27110</v>
      </c>
      <c r="F1906" s="96">
        <f t="shared" si="258"/>
        <v>2691.7839579434362</v>
      </c>
      <c r="G1906" s="104">
        <f t="shared" si="259"/>
        <v>650.64</v>
      </c>
      <c r="H1906" s="194">
        <f t="shared" si="260"/>
        <v>1129.7392977848813</v>
      </c>
      <c r="I1906" s="104">
        <f t="shared" si="261"/>
        <v>66.848479158868727</v>
      </c>
      <c r="J1906" s="96">
        <v>27</v>
      </c>
      <c r="K1906" s="98">
        <f t="shared" si="265"/>
        <v>4566.0117348871863</v>
      </c>
      <c r="L1906" s="213">
        <f t="shared" si="262"/>
        <v>10.4316</v>
      </c>
      <c r="M1906" s="214">
        <f t="shared" si="263"/>
        <v>3.778</v>
      </c>
    </row>
    <row r="1907" spans="1:13" ht="15" customHeight="1" x14ac:dyDescent="0.2">
      <c r="A1907" s="195">
        <f t="shared" si="264"/>
        <v>1890</v>
      </c>
      <c r="B1907" s="225">
        <f t="shared" si="257"/>
        <v>181.11559437516763</v>
      </c>
      <c r="C1907" s="193">
        <v>500</v>
      </c>
      <c r="D1907" s="212">
        <v>40620</v>
      </c>
      <c r="E1907" s="104">
        <v>27110</v>
      </c>
      <c r="F1907" s="96">
        <f t="shared" si="258"/>
        <v>2691.3198815464993</v>
      </c>
      <c r="G1907" s="104">
        <f t="shared" si="259"/>
        <v>650.64</v>
      </c>
      <c r="H1907" s="194">
        <f t="shared" si="260"/>
        <v>1129.5824399627165</v>
      </c>
      <c r="I1907" s="104">
        <f t="shared" si="261"/>
        <v>66.839197630929988</v>
      </c>
      <c r="J1907" s="96">
        <v>27</v>
      </c>
      <c r="K1907" s="98">
        <f t="shared" si="265"/>
        <v>4565.3815191401463</v>
      </c>
      <c r="L1907" s="213">
        <f t="shared" si="262"/>
        <v>10.4353</v>
      </c>
      <c r="M1907" s="214">
        <f t="shared" si="263"/>
        <v>3.78</v>
      </c>
    </row>
    <row r="1908" spans="1:13" ht="15" customHeight="1" x14ac:dyDescent="0.2">
      <c r="A1908" s="192">
        <f t="shared" si="264"/>
        <v>1891</v>
      </c>
      <c r="B1908" s="225">
        <f t="shared" si="257"/>
        <v>181.14680305084897</v>
      </c>
      <c r="C1908" s="193">
        <v>500</v>
      </c>
      <c r="D1908" s="212">
        <v>40620</v>
      </c>
      <c r="E1908" s="104">
        <v>27110</v>
      </c>
      <c r="F1908" s="96">
        <f t="shared" si="258"/>
        <v>2690.8562104911821</v>
      </c>
      <c r="G1908" s="104">
        <f t="shared" si="259"/>
        <v>650.64</v>
      </c>
      <c r="H1908" s="194">
        <f t="shared" si="260"/>
        <v>1129.4257191460194</v>
      </c>
      <c r="I1908" s="104">
        <f t="shared" si="261"/>
        <v>66.829924209823645</v>
      </c>
      <c r="J1908" s="96">
        <v>27</v>
      </c>
      <c r="K1908" s="98">
        <f t="shared" si="265"/>
        <v>4564.7518538470249</v>
      </c>
      <c r="L1908" s="213">
        <f t="shared" si="262"/>
        <v>10.439</v>
      </c>
      <c r="M1908" s="214">
        <f t="shared" si="263"/>
        <v>3.782</v>
      </c>
    </row>
    <row r="1909" spans="1:13" ht="15" customHeight="1" x14ac:dyDescent="0.2">
      <c r="A1909" s="192">
        <f t="shared" si="264"/>
        <v>1892</v>
      </c>
      <c r="B1909" s="225">
        <f t="shared" si="257"/>
        <v>181.1779952270976</v>
      </c>
      <c r="C1909" s="193">
        <v>500</v>
      </c>
      <c r="D1909" s="212">
        <v>40620</v>
      </c>
      <c r="E1909" s="104">
        <v>27110</v>
      </c>
      <c r="F1909" s="96">
        <f t="shared" si="258"/>
        <v>2690.3929441818705</v>
      </c>
      <c r="G1909" s="104">
        <f t="shared" si="259"/>
        <v>650.64</v>
      </c>
      <c r="H1909" s="194">
        <f t="shared" si="260"/>
        <v>1129.269135133472</v>
      </c>
      <c r="I1909" s="104">
        <f t="shared" si="261"/>
        <v>66.820658883637407</v>
      </c>
      <c r="J1909" s="96">
        <v>27</v>
      </c>
      <c r="K1909" s="98">
        <f t="shared" si="265"/>
        <v>4564.1227381989802</v>
      </c>
      <c r="L1909" s="213">
        <f t="shared" si="262"/>
        <v>10.4428</v>
      </c>
      <c r="M1909" s="214">
        <f t="shared" si="263"/>
        <v>3.7839999999999998</v>
      </c>
    </row>
    <row r="1910" spans="1:13" ht="15" customHeight="1" x14ac:dyDescent="0.2">
      <c r="A1910" s="192">
        <f t="shared" si="264"/>
        <v>1893</v>
      </c>
      <c r="B1910" s="225">
        <f t="shared" si="257"/>
        <v>181.20917092135005</v>
      </c>
      <c r="C1910" s="193">
        <v>500</v>
      </c>
      <c r="D1910" s="212">
        <v>40620</v>
      </c>
      <c r="E1910" s="104">
        <v>27110</v>
      </c>
      <c r="F1910" s="96">
        <f t="shared" si="258"/>
        <v>2689.9300820241756</v>
      </c>
      <c r="G1910" s="104">
        <f t="shared" si="259"/>
        <v>650.64</v>
      </c>
      <c r="H1910" s="194">
        <f t="shared" si="260"/>
        <v>1129.1126877241711</v>
      </c>
      <c r="I1910" s="104">
        <f t="shared" si="261"/>
        <v>66.81140164048351</v>
      </c>
      <c r="J1910" s="96">
        <v>27</v>
      </c>
      <c r="K1910" s="98">
        <f t="shared" si="265"/>
        <v>4563.4941713888302</v>
      </c>
      <c r="L1910" s="213">
        <f t="shared" si="262"/>
        <v>10.4465</v>
      </c>
      <c r="M1910" s="214">
        <f t="shared" si="263"/>
        <v>3.786</v>
      </c>
    </row>
    <row r="1911" spans="1:13" ht="15" customHeight="1" x14ac:dyDescent="0.2">
      <c r="A1911" s="192">
        <f t="shared" si="264"/>
        <v>1894</v>
      </c>
      <c r="B1911" s="225">
        <f t="shared" si="257"/>
        <v>181.24033015101537</v>
      </c>
      <c r="C1911" s="193">
        <v>500</v>
      </c>
      <c r="D1911" s="212">
        <v>40620</v>
      </c>
      <c r="E1911" s="104">
        <v>27110</v>
      </c>
      <c r="F1911" s="96">
        <f t="shared" si="258"/>
        <v>2689.4676234249246</v>
      </c>
      <c r="G1911" s="104">
        <f t="shared" si="259"/>
        <v>650.64</v>
      </c>
      <c r="H1911" s="194">
        <f t="shared" si="260"/>
        <v>1128.9563767176244</v>
      </c>
      <c r="I1911" s="104">
        <f t="shared" si="261"/>
        <v>66.802152468498491</v>
      </c>
      <c r="J1911" s="96">
        <v>27</v>
      </c>
      <c r="K1911" s="98">
        <f t="shared" si="265"/>
        <v>4562.8661526110473</v>
      </c>
      <c r="L1911" s="213">
        <f t="shared" si="262"/>
        <v>10.450200000000001</v>
      </c>
      <c r="M1911" s="214">
        <f t="shared" si="263"/>
        <v>3.7879999999999998</v>
      </c>
    </row>
    <row r="1912" spans="1:13" ht="15" customHeight="1" x14ac:dyDescent="0.2">
      <c r="A1912" s="192">
        <f t="shared" si="264"/>
        <v>1895</v>
      </c>
      <c r="B1912" s="225">
        <f t="shared" si="257"/>
        <v>181.27147293347508</v>
      </c>
      <c r="C1912" s="193">
        <v>500</v>
      </c>
      <c r="D1912" s="212">
        <v>40620</v>
      </c>
      <c r="E1912" s="104">
        <v>27110</v>
      </c>
      <c r="F1912" s="96">
        <f t="shared" si="258"/>
        <v>2689.0055677921582</v>
      </c>
      <c r="G1912" s="104">
        <f t="shared" si="259"/>
        <v>650.64</v>
      </c>
      <c r="H1912" s="194">
        <f t="shared" si="260"/>
        <v>1128.8002019137493</v>
      </c>
      <c r="I1912" s="104">
        <f t="shared" si="261"/>
        <v>66.79291135584316</v>
      </c>
      <c r="J1912" s="96">
        <v>27</v>
      </c>
      <c r="K1912" s="98">
        <f t="shared" si="265"/>
        <v>4562.2386810617509</v>
      </c>
      <c r="L1912" s="213">
        <f t="shared" si="262"/>
        <v>10.453900000000001</v>
      </c>
      <c r="M1912" s="214">
        <f t="shared" si="263"/>
        <v>3.79</v>
      </c>
    </row>
    <row r="1913" spans="1:13" ht="15" customHeight="1" x14ac:dyDescent="0.2">
      <c r="A1913" s="192">
        <f t="shared" si="264"/>
        <v>1896</v>
      </c>
      <c r="B1913" s="225">
        <f t="shared" si="257"/>
        <v>181.30259928608302</v>
      </c>
      <c r="C1913" s="193">
        <v>500</v>
      </c>
      <c r="D1913" s="212">
        <v>40620</v>
      </c>
      <c r="E1913" s="104">
        <v>27110</v>
      </c>
      <c r="F1913" s="96">
        <f t="shared" si="258"/>
        <v>2688.5439145351315</v>
      </c>
      <c r="G1913" s="104">
        <f t="shared" si="259"/>
        <v>650.64</v>
      </c>
      <c r="H1913" s="194">
        <f t="shared" si="260"/>
        <v>1128.6441631128744</v>
      </c>
      <c r="I1913" s="104">
        <f t="shared" si="261"/>
        <v>66.783678290702625</v>
      </c>
      <c r="J1913" s="96">
        <v>27</v>
      </c>
      <c r="K1913" s="98">
        <f t="shared" si="265"/>
        <v>4561.6117559387085</v>
      </c>
      <c r="L1913" s="213">
        <f t="shared" si="262"/>
        <v>10.457700000000001</v>
      </c>
      <c r="M1913" s="214">
        <f t="shared" si="263"/>
        <v>3.7919999999999998</v>
      </c>
    </row>
    <row r="1914" spans="1:13" ht="15" customHeight="1" x14ac:dyDescent="0.2">
      <c r="A1914" s="192">
        <f t="shared" si="264"/>
        <v>1897</v>
      </c>
      <c r="B1914" s="225">
        <f t="shared" si="257"/>
        <v>181.33370922616587</v>
      </c>
      <c r="C1914" s="193">
        <v>500</v>
      </c>
      <c r="D1914" s="212">
        <v>40620</v>
      </c>
      <c r="E1914" s="104">
        <v>27110</v>
      </c>
      <c r="F1914" s="96">
        <f t="shared" si="258"/>
        <v>2688.0826630643032</v>
      </c>
      <c r="G1914" s="104">
        <f t="shared" si="259"/>
        <v>650.64</v>
      </c>
      <c r="H1914" s="194">
        <f t="shared" si="260"/>
        <v>1128.4882601157344</v>
      </c>
      <c r="I1914" s="104">
        <f t="shared" si="261"/>
        <v>66.77445326128607</v>
      </c>
      <c r="J1914" s="96">
        <v>27</v>
      </c>
      <c r="K1914" s="98">
        <f t="shared" si="265"/>
        <v>4560.9853764413238</v>
      </c>
      <c r="L1914" s="213">
        <f t="shared" si="262"/>
        <v>10.461399999999999</v>
      </c>
      <c r="M1914" s="214">
        <f t="shared" si="263"/>
        <v>3.794</v>
      </c>
    </row>
    <row r="1915" spans="1:13" ht="15" customHeight="1" x14ac:dyDescent="0.2">
      <c r="A1915" s="192">
        <f t="shared" si="264"/>
        <v>1898</v>
      </c>
      <c r="B1915" s="225">
        <f t="shared" ref="B1915:B1978" si="266">59*LN(A1915)-264</f>
        <v>181.36480277102254</v>
      </c>
      <c r="C1915" s="193">
        <v>500</v>
      </c>
      <c r="D1915" s="212">
        <v>40620</v>
      </c>
      <c r="E1915" s="104">
        <v>27110</v>
      </c>
      <c r="F1915" s="96">
        <f t="shared" si="258"/>
        <v>2687.621812791343</v>
      </c>
      <c r="G1915" s="104">
        <f t="shared" si="259"/>
        <v>650.64</v>
      </c>
      <c r="H1915" s="194">
        <f t="shared" si="260"/>
        <v>1128.3324927234737</v>
      </c>
      <c r="I1915" s="104">
        <f t="shared" si="261"/>
        <v>66.765236255826863</v>
      </c>
      <c r="J1915" s="96">
        <v>27</v>
      </c>
      <c r="K1915" s="98">
        <f t="shared" si="265"/>
        <v>4560.3595417706429</v>
      </c>
      <c r="L1915" s="213">
        <f t="shared" si="262"/>
        <v>10.4651</v>
      </c>
      <c r="M1915" s="214">
        <f t="shared" si="263"/>
        <v>3.7959999999999998</v>
      </c>
    </row>
    <row r="1916" spans="1:13" ht="15" customHeight="1" x14ac:dyDescent="0.2">
      <c r="A1916" s="192">
        <f t="shared" si="264"/>
        <v>1899</v>
      </c>
      <c r="B1916" s="225">
        <f t="shared" si="266"/>
        <v>181.39587993792486</v>
      </c>
      <c r="C1916" s="193">
        <v>500</v>
      </c>
      <c r="D1916" s="212">
        <v>40620</v>
      </c>
      <c r="E1916" s="104">
        <v>27110</v>
      </c>
      <c r="F1916" s="96">
        <f t="shared" si="258"/>
        <v>2687.1613631291179</v>
      </c>
      <c r="G1916" s="104">
        <f t="shared" si="259"/>
        <v>650.64</v>
      </c>
      <c r="H1916" s="194">
        <f t="shared" si="260"/>
        <v>1128.1768607376416</v>
      </c>
      <c r="I1916" s="104">
        <f t="shared" si="261"/>
        <v>66.756027262582364</v>
      </c>
      <c r="J1916" s="96">
        <v>27</v>
      </c>
      <c r="K1916" s="98">
        <f t="shared" si="265"/>
        <v>4559.7342511293418</v>
      </c>
      <c r="L1916" s="213">
        <f t="shared" si="262"/>
        <v>10.4688</v>
      </c>
      <c r="M1916" s="214">
        <f t="shared" si="263"/>
        <v>3.798</v>
      </c>
    </row>
    <row r="1917" spans="1:13" ht="15" customHeight="1" x14ac:dyDescent="0.2">
      <c r="A1917" s="195">
        <f t="shared" si="264"/>
        <v>1900</v>
      </c>
      <c r="B1917" s="225">
        <f t="shared" si="266"/>
        <v>181.42694074411742</v>
      </c>
      <c r="C1917" s="193">
        <v>500</v>
      </c>
      <c r="D1917" s="212">
        <v>40620</v>
      </c>
      <c r="E1917" s="104">
        <v>27110</v>
      </c>
      <c r="F1917" s="96">
        <f t="shared" si="258"/>
        <v>2686.7013134916938</v>
      </c>
      <c r="G1917" s="104">
        <f t="shared" si="259"/>
        <v>650.64</v>
      </c>
      <c r="H1917" s="194">
        <f t="shared" si="260"/>
        <v>1128.0213639601923</v>
      </c>
      <c r="I1917" s="104">
        <f t="shared" si="261"/>
        <v>66.746826269833875</v>
      </c>
      <c r="J1917" s="96">
        <v>27</v>
      </c>
      <c r="K1917" s="98">
        <f t="shared" si="265"/>
        <v>4559.1095037217201</v>
      </c>
      <c r="L1917" s="213">
        <f t="shared" si="262"/>
        <v>10.4725</v>
      </c>
      <c r="M1917" s="214">
        <f t="shared" si="263"/>
        <v>3.8</v>
      </c>
    </row>
    <row r="1918" spans="1:13" ht="15" customHeight="1" x14ac:dyDescent="0.2">
      <c r="A1918" s="192">
        <f t="shared" si="264"/>
        <v>1901</v>
      </c>
      <c r="B1918" s="225">
        <f t="shared" si="266"/>
        <v>181.45798520681728</v>
      </c>
      <c r="C1918" s="193">
        <v>500</v>
      </c>
      <c r="D1918" s="212">
        <v>40620</v>
      </c>
      <c r="E1918" s="104">
        <v>27110</v>
      </c>
      <c r="F1918" s="96">
        <f t="shared" si="258"/>
        <v>2686.2416632943368</v>
      </c>
      <c r="G1918" s="104">
        <f t="shared" si="259"/>
        <v>650.64</v>
      </c>
      <c r="H1918" s="194">
        <f t="shared" si="260"/>
        <v>1127.8660021934857</v>
      </c>
      <c r="I1918" s="104">
        <f t="shared" si="261"/>
        <v>66.737633265886728</v>
      </c>
      <c r="J1918" s="96">
        <v>27</v>
      </c>
      <c r="K1918" s="98">
        <f t="shared" si="265"/>
        <v>4558.4852987537097</v>
      </c>
      <c r="L1918" s="213">
        <f t="shared" si="262"/>
        <v>10.4763</v>
      </c>
      <c r="M1918" s="214">
        <f t="shared" si="263"/>
        <v>3.802</v>
      </c>
    </row>
    <row r="1919" spans="1:13" ht="15" customHeight="1" x14ac:dyDescent="0.2">
      <c r="A1919" s="192">
        <f t="shared" si="264"/>
        <v>1902</v>
      </c>
      <c r="B1919" s="225">
        <f t="shared" si="266"/>
        <v>181.48901334321482</v>
      </c>
      <c r="C1919" s="193">
        <v>500</v>
      </c>
      <c r="D1919" s="212">
        <v>40620</v>
      </c>
      <c r="E1919" s="104">
        <v>27110</v>
      </c>
      <c r="F1919" s="96">
        <f t="shared" si="258"/>
        <v>2685.7824119534976</v>
      </c>
      <c r="G1919" s="104">
        <f t="shared" si="259"/>
        <v>650.64</v>
      </c>
      <c r="H1919" s="194">
        <f t="shared" si="260"/>
        <v>1127.7107752402819</v>
      </c>
      <c r="I1919" s="104">
        <f t="shared" si="261"/>
        <v>66.728448239069948</v>
      </c>
      <c r="J1919" s="96">
        <v>27</v>
      </c>
      <c r="K1919" s="98">
        <f t="shared" si="265"/>
        <v>4557.8616354328487</v>
      </c>
      <c r="L1919" s="213">
        <f t="shared" si="262"/>
        <v>10.48</v>
      </c>
      <c r="M1919" s="214">
        <f t="shared" si="263"/>
        <v>3.8039999999999998</v>
      </c>
    </row>
    <row r="1920" spans="1:13" ht="15" customHeight="1" x14ac:dyDescent="0.2">
      <c r="A1920" s="192">
        <f t="shared" si="264"/>
        <v>1903</v>
      </c>
      <c r="B1920" s="225">
        <f t="shared" si="266"/>
        <v>181.52002517047282</v>
      </c>
      <c r="C1920" s="193">
        <v>500</v>
      </c>
      <c r="D1920" s="212">
        <v>40620</v>
      </c>
      <c r="E1920" s="104">
        <v>27110</v>
      </c>
      <c r="F1920" s="96">
        <f t="shared" si="258"/>
        <v>2685.3235588868247</v>
      </c>
      <c r="G1920" s="104">
        <f t="shared" si="259"/>
        <v>650.64</v>
      </c>
      <c r="H1920" s="194">
        <f t="shared" si="260"/>
        <v>1127.5556829037466</v>
      </c>
      <c r="I1920" s="104">
        <f t="shared" si="261"/>
        <v>66.719271177736488</v>
      </c>
      <c r="J1920" s="96">
        <v>27</v>
      </c>
      <c r="K1920" s="98">
        <f t="shared" si="265"/>
        <v>4557.2385129683071</v>
      </c>
      <c r="L1920" s="213">
        <f t="shared" si="262"/>
        <v>10.483700000000001</v>
      </c>
      <c r="M1920" s="214">
        <f t="shared" si="263"/>
        <v>3.806</v>
      </c>
    </row>
    <row r="1921" spans="1:13" ht="15" customHeight="1" x14ac:dyDescent="0.2">
      <c r="A1921" s="192">
        <f t="shared" si="264"/>
        <v>1904</v>
      </c>
      <c r="B1921" s="225">
        <f t="shared" si="266"/>
        <v>181.5510207057273</v>
      </c>
      <c r="C1921" s="193">
        <v>500</v>
      </c>
      <c r="D1921" s="212">
        <v>40620</v>
      </c>
      <c r="E1921" s="104">
        <v>27110</v>
      </c>
      <c r="F1921" s="96">
        <f t="shared" si="258"/>
        <v>2684.865103513147</v>
      </c>
      <c r="G1921" s="104">
        <f t="shared" si="259"/>
        <v>650.64</v>
      </c>
      <c r="H1921" s="194">
        <f t="shared" si="260"/>
        <v>1127.4007249874435</v>
      </c>
      <c r="I1921" s="104">
        <f t="shared" si="261"/>
        <v>66.710102070262934</v>
      </c>
      <c r="J1921" s="96">
        <v>27</v>
      </c>
      <c r="K1921" s="98">
        <f t="shared" si="265"/>
        <v>4556.6159305708534</v>
      </c>
      <c r="L1921" s="213">
        <f t="shared" si="262"/>
        <v>10.487399999999999</v>
      </c>
      <c r="M1921" s="214">
        <f t="shared" si="263"/>
        <v>3.8079999999999998</v>
      </c>
    </row>
    <row r="1922" spans="1:13" ht="15" customHeight="1" x14ac:dyDescent="0.2">
      <c r="A1922" s="192">
        <f t="shared" si="264"/>
        <v>1905</v>
      </c>
      <c r="B1922" s="225">
        <f t="shared" si="266"/>
        <v>181.58199996608732</v>
      </c>
      <c r="C1922" s="193">
        <v>500</v>
      </c>
      <c r="D1922" s="212">
        <v>40620</v>
      </c>
      <c r="E1922" s="104">
        <v>27110</v>
      </c>
      <c r="F1922" s="96">
        <f t="shared" si="258"/>
        <v>2684.4070452524775</v>
      </c>
      <c r="G1922" s="104">
        <f t="shared" si="259"/>
        <v>650.64</v>
      </c>
      <c r="H1922" s="194">
        <f t="shared" si="260"/>
        <v>1127.2459012953373</v>
      </c>
      <c r="I1922" s="104">
        <f t="shared" si="261"/>
        <v>66.700940905049549</v>
      </c>
      <c r="J1922" s="96">
        <v>27</v>
      </c>
      <c r="K1922" s="98">
        <f t="shared" si="265"/>
        <v>4555.9938874528643</v>
      </c>
      <c r="L1922" s="213">
        <f t="shared" si="262"/>
        <v>10.491099999999999</v>
      </c>
      <c r="M1922" s="214">
        <f t="shared" si="263"/>
        <v>3.81</v>
      </c>
    </row>
    <row r="1923" spans="1:13" ht="15" customHeight="1" x14ac:dyDescent="0.2">
      <c r="A1923" s="192">
        <f t="shared" si="264"/>
        <v>1906</v>
      </c>
      <c r="B1923" s="225">
        <f t="shared" si="266"/>
        <v>181.61296296863469</v>
      </c>
      <c r="C1923" s="193">
        <v>500</v>
      </c>
      <c r="D1923" s="212">
        <v>40620</v>
      </c>
      <c r="E1923" s="104">
        <v>27110</v>
      </c>
      <c r="F1923" s="96">
        <f t="shared" si="258"/>
        <v>2683.9493835260146</v>
      </c>
      <c r="G1923" s="104">
        <f t="shared" si="259"/>
        <v>650.64</v>
      </c>
      <c r="H1923" s="194">
        <f t="shared" si="260"/>
        <v>1127.0912116317927</v>
      </c>
      <c r="I1923" s="104">
        <f t="shared" si="261"/>
        <v>66.691787670520284</v>
      </c>
      <c r="J1923" s="96">
        <v>27</v>
      </c>
      <c r="K1923" s="98">
        <f t="shared" si="265"/>
        <v>4555.3723828283273</v>
      </c>
      <c r="L1923" s="213">
        <f t="shared" si="262"/>
        <v>10.4948</v>
      </c>
      <c r="M1923" s="214">
        <f t="shared" si="263"/>
        <v>3.8119999999999998</v>
      </c>
    </row>
    <row r="1924" spans="1:13" ht="15" customHeight="1" x14ac:dyDescent="0.2">
      <c r="A1924" s="192">
        <f t="shared" si="264"/>
        <v>1907</v>
      </c>
      <c r="B1924" s="225">
        <f t="shared" si="266"/>
        <v>181.6439097304247</v>
      </c>
      <c r="C1924" s="193">
        <v>500</v>
      </c>
      <c r="D1924" s="212">
        <v>40620</v>
      </c>
      <c r="E1924" s="104">
        <v>27110</v>
      </c>
      <c r="F1924" s="96">
        <f t="shared" si="258"/>
        <v>2683.4921177561264</v>
      </c>
      <c r="G1924" s="104">
        <f t="shared" si="259"/>
        <v>650.64</v>
      </c>
      <c r="H1924" s="194">
        <f t="shared" si="260"/>
        <v>1126.9366558015706</v>
      </c>
      <c r="I1924" s="104">
        <f t="shared" si="261"/>
        <v>66.682642355122525</v>
      </c>
      <c r="J1924" s="96">
        <v>27</v>
      </c>
      <c r="K1924" s="98">
        <f t="shared" si="265"/>
        <v>4554.7514159128195</v>
      </c>
      <c r="L1924" s="213">
        <f t="shared" si="262"/>
        <v>10.4986</v>
      </c>
      <c r="M1924" s="214">
        <f t="shared" si="263"/>
        <v>3.8140000000000001</v>
      </c>
    </row>
    <row r="1925" spans="1:13" ht="15" customHeight="1" x14ac:dyDescent="0.2">
      <c r="A1925" s="192">
        <f t="shared" si="264"/>
        <v>1908</v>
      </c>
      <c r="B1925" s="225">
        <f t="shared" si="266"/>
        <v>181.67484026848564</v>
      </c>
      <c r="C1925" s="193">
        <v>500</v>
      </c>
      <c r="D1925" s="212">
        <v>40620</v>
      </c>
      <c r="E1925" s="104">
        <v>27110</v>
      </c>
      <c r="F1925" s="96">
        <f t="shared" si="258"/>
        <v>2683.0352473663579</v>
      </c>
      <c r="G1925" s="104">
        <f t="shared" si="259"/>
        <v>650.64</v>
      </c>
      <c r="H1925" s="194">
        <f t="shared" si="260"/>
        <v>1126.7822336098288</v>
      </c>
      <c r="I1925" s="104">
        <f t="shared" si="261"/>
        <v>66.67350494732716</v>
      </c>
      <c r="J1925" s="96">
        <v>27</v>
      </c>
      <c r="K1925" s="98">
        <f t="shared" si="265"/>
        <v>4554.1309859235143</v>
      </c>
      <c r="L1925" s="213">
        <f t="shared" si="262"/>
        <v>10.5023</v>
      </c>
      <c r="M1925" s="214">
        <f t="shared" si="263"/>
        <v>3.8159999999999998</v>
      </c>
    </row>
    <row r="1926" spans="1:13" ht="15" customHeight="1" x14ac:dyDescent="0.2">
      <c r="A1926" s="192">
        <f t="shared" si="264"/>
        <v>1909</v>
      </c>
      <c r="B1926" s="225">
        <f t="shared" si="266"/>
        <v>181.7057545998191</v>
      </c>
      <c r="C1926" s="193">
        <v>500</v>
      </c>
      <c r="D1926" s="212">
        <v>40620</v>
      </c>
      <c r="E1926" s="104">
        <v>27110</v>
      </c>
      <c r="F1926" s="96">
        <f t="shared" si="258"/>
        <v>2682.5787717814264</v>
      </c>
      <c r="G1926" s="104">
        <f t="shared" si="259"/>
        <v>650.64</v>
      </c>
      <c r="H1926" s="194">
        <f t="shared" si="260"/>
        <v>1126.6279448621219</v>
      </c>
      <c r="I1926" s="104">
        <f t="shared" si="261"/>
        <v>66.664375435628529</v>
      </c>
      <c r="J1926" s="96">
        <v>27</v>
      </c>
      <c r="K1926" s="98">
        <f t="shared" si="265"/>
        <v>4553.5110920791767</v>
      </c>
      <c r="L1926" s="213">
        <f t="shared" si="262"/>
        <v>10.506</v>
      </c>
      <c r="M1926" s="214">
        <f t="shared" si="263"/>
        <v>3.8180000000000001</v>
      </c>
    </row>
    <row r="1927" spans="1:13" ht="15" customHeight="1" x14ac:dyDescent="0.2">
      <c r="A1927" s="195">
        <f t="shared" si="264"/>
        <v>1910</v>
      </c>
      <c r="B1927" s="225">
        <f t="shared" si="266"/>
        <v>181.73665274139989</v>
      </c>
      <c r="C1927" s="193">
        <v>500</v>
      </c>
      <c r="D1927" s="212">
        <v>40620</v>
      </c>
      <c r="E1927" s="104">
        <v>27110</v>
      </c>
      <c r="F1927" s="96">
        <f t="shared" si="258"/>
        <v>2682.1226904272153</v>
      </c>
      <c r="G1927" s="104">
        <f t="shared" si="259"/>
        <v>650.64</v>
      </c>
      <c r="H1927" s="194">
        <f t="shared" si="260"/>
        <v>1126.4737893643985</v>
      </c>
      <c r="I1927" s="104">
        <f t="shared" si="261"/>
        <v>66.655253808544302</v>
      </c>
      <c r="J1927" s="96">
        <v>27</v>
      </c>
      <c r="K1927" s="98">
        <f t="shared" si="265"/>
        <v>4552.8917336001577</v>
      </c>
      <c r="L1927" s="213">
        <f t="shared" si="262"/>
        <v>10.5097</v>
      </c>
      <c r="M1927" s="214">
        <f t="shared" si="263"/>
        <v>3.82</v>
      </c>
    </row>
    <row r="1928" spans="1:13" ht="15" customHeight="1" x14ac:dyDescent="0.2">
      <c r="A1928" s="192">
        <f t="shared" si="264"/>
        <v>1911</v>
      </c>
      <c r="B1928" s="225">
        <f t="shared" si="266"/>
        <v>181.76753471017611</v>
      </c>
      <c r="C1928" s="193">
        <v>500</v>
      </c>
      <c r="D1928" s="212">
        <v>40620</v>
      </c>
      <c r="E1928" s="104">
        <v>27110</v>
      </c>
      <c r="F1928" s="96">
        <f t="shared" si="258"/>
        <v>2681.6670027307746</v>
      </c>
      <c r="G1928" s="104">
        <f t="shared" si="259"/>
        <v>650.64</v>
      </c>
      <c r="H1928" s="194">
        <f t="shared" si="260"/>
        <v>1126.3197669230017</v>
      </c>
      <c r="I1928" s="104">
        <f t="shared" si="261"/>
        <v>66.646140054615486</v>
      </c>
      <c r="J1928" s="96">
        <v>27</v>
      </c>
      <c r="K1928" s="98">
        <f t="shared" si="265"/>
        <v>4552.272909708392</v>
      </c>
      <c r="L1928" s="213">
        <f t="shared" si="262"/>
        <v>10.513400000000001</v>
      </c>
      <c r="M1928" s="214">
        <f t="shared" si="263"/>
        <v>3.8220000000000001</v>
      </c>
    </row>
    <row r="1929" spans="1:13" ht="15" customHeight="1" x14ac:dyDescent="0.2">
      <c r="A1929" s="192">
        <f t="shared" si="264"/>
        <v>1912</v>
      </c>
      <c r="B1929" s="225">
        <f t="shared" si="266"/>
        <v>181.79840052306946</v>
      </c>
      <c r="C1929" s="193">
        <v>500</v>
      </c>
      <c r="D1929" s="212">
        <v>40620</v>
      </c>
      <c r="E1929" s="104">
        <v>27110</v>
      </c>
      <c r="F1929" s="96">
        <f t="shared" si="258"/>
        <v>2681.2117081203137</v>
      </c>
      <c r="G1929" s="104">
        <f t="shared" si="259"/>
        <v>650.64</v>
      </c>
      <c r="H1929" s="194">
        <f t="shared" si="260"/>
        <v>1126.1658773446659</v>
      </c>
      <c r="I1929" s="104">
        <f t="shared" si="261"/>
        <v>66.637034162406266</v>
      </c>
      <c r="J1929" s="96">
        <v>27</v>
      </c>
      <c r="K1929" s="98">
        <f t="shared" si="265"/>
        <v>4551.6546196273857</v>
      </c>
      <c r="L1929" s="213">
        <f t="shared" si="262"/>
        <v>10.517099999999999</v>
      </c>
      <c r="M1929" s="214">
        <f t="shared" si="263"/>
        <v>3.8239999999999998</v>
      </c>
    </row>
    <row r="1930" spans="1:13" ht="15" customHeight="1" x14ac:dyDescent="0.2">
      <c r="A1930" s="192">
        <f t="shared" si="264"/>
        <v>1913</v>
      </c>
      <c r="B1930" s="225">
        <f t="shared" si="266"/>
        <v>181.8292501969749</v>
      </c>
      <c r="C1930" s="193">
        <v>500</v>
      </c>
      <c r="D1930" s="212">
        <v>40620</v>
      </c>
      <c r="E1930" s="104">
        <v>27110</v>
      </c>
      <c r="F1930" s="96">
        <f t="shared" si="258"/>
        <v>2680.7568060252033</v>
      </c>
      <c r="G1930" s="104">
        <f t="shared" si="259"/>
        <v>650.64</v>
      </c>
      <c r="H1930" s="194">
        <f t="shared" si="260"/>
        <v>1126.0121204365187</v>
      </c>
      <c r="I1930" s="104">
        <f t="shared" si="261"/>
        <v>66.62793612050406</v>
      </c>
      <c r="J1930" s="96">
        <v>27</v>
      </c>
      <c r="K1930" s="98">
        <f t="shared" si="265"/>
        <v>4551.0368625822257</v>
      </c>
      <c r="L1930" s="213">
        <f t="shared" si="262"/>
        <v>10.520899999999999</v>
      </c>
      <c r="M1930" s="214">
        <f t="shared" si="263"/>
        <v>3.8260000000000001</v>
      </c>
    </row>
    <row r="1931" spans="1:13" ht="15" customHeight="1" x14ac:dyDescent="0.2">
      <c r="A1931" s="192">
        <f t="shared" si="264"/>
        <v>1914</v>
      </c>
      <c r="B1931" s="225">
        <f t="shared" si="266"/>
        <v>181.8600837487611</v>
      </c>
      <c r="C1931" s="193">
        <v>500</v>
      </c>
      <c r="D1931" s="212">
        <v>40620</v>
      </c>
      <c r="E1931" s="104">
        <v>27110</v>
      </c>
      <c r="F1931" s="96">
        <f t="shared" si="258"/>
        <v>2680.302295875967</v>
      </c>
      <c r="G1931" s="104">
        <f t="shared" si="259"/>
        <v>650.64</v>
      </c>
      <c r="H1931" s="194">
        <f t="shared" si="260"/>
        <v>1125.8584960060766</v>
      </c>
      <c r="I1931" s="104">
        <f t="shared" si="261"/>
        <v>66.618845917519337</v>
      </c>
      <c r="J1931" s="96">
        <v>27</v>
      </c>
      <c r="K1931" s="98">
        <f t="shared" si="265"/>
        <v>4550.4196377995631</v>
      </c>
      <c r="L1931" s="213">
        <f t="shared" si="262"/>
        <v>10.5246</v>
      </c>
      <c r="M1931" s="214">
        <f t="shared" si="263"/>
        <v>3.8279999999999998</v>
      </c>
    </row>
    <row r="1932" spans="1:13" ht="15" customHeight="1" x14ac:dyDescent="0.2">
      <c r="A1932" s="192">
        <f t="shared" si="264"/>
        <v>1915</v>
      </c>
      <c r="B1932" s="225">
        <f t="shared" si="266"/>
        <v>181.89090119527003</v>
      </c>
      <c r="C1932" s="193">
        <v>500</v>
      </c>
      <c r="D1932" s="212">
        <v>40620</v>
      </c>
      <c r="E1932" s="104">
        <v>27110</v>
      </c>
      <c r="F1932" s="96">
        <f t="shared" si="258"/>
        <v>2679.8481771042848</v>
      </c>
      <c r="G1932" s="104">
        <f t="shared" si="259"/>
        <v>650.64</v>
      </c>
      <c r="H1932" s="194">
        <f t="shared" si="260"/>
        <v>1125.7050038612481</v>
      </c>
      <c r="I1932" s="104">
        <f t="shared" si="261"/>
        <v>66.609763542085688</v>
      </c>
      <c r="J1932" s="96">
        <v>27</v>
      </c>
      <c r="K1932" s="98">
        <f t="shared" si="265"/>
        <v>4549.8029445076181</v>
      </c>
      <c r="L1932" s="213">
        <f t="shared" si="262"/>
        <v>10.5283</v>
      </c>
      <c r="M1932" s="214">
        <f t="shared" si="263"/>
        <v>3.83</v>
      </c>
    </row>
    <row r="1933" spans="1:13" ht="15" customHeight="1" x14ac:dyDescent="0.2">
      <c r="A1933" s="192">
        <f t="shared" si="264"/>
        <v>1916</v>
      </c>
      <c r="B1933" s="225">
        <f t="shared" si="266"/>
        <v>181.92170255331752</v>
      </c>
      <c r="C1933" s="193">
        <v>500</v>
      </c>
      <c r="D1933" s="212">
        <v>40620</v>
      </c>
      <c r="E1933" s="104">
        <v>27110</v>
      </c>
      <c r="F1933" s="96">
        <f t="shared" si="258"/>
        <v>2679.3944491429847</v>
      </c>
      <c r="G1933" s="104">
        <f t="shared" si="259"/>
        <v>650.64</v>
      </c>
      <c r="H1933" s="194">
        <f t="shared" si="260"/>
        <v>1125.5516438103286</v>
      </c>
      <c r="I1933" s="104">
        <f t="shared" si="261"/>
        <v>66.600688982859694</v>
      </c>
      <c r="J1933" s="96">
        <v>27</v>
      </c>
      <c r="K1933" s="98">
        <f t="shared" si="265"/>
        <v>4549.1867819361732</v>
      </c>
      <c r="L1933" s="213">
        <f t="shared" si="262"/>
        <v>10.532</v>
      </c>
      <c r="M1933" s="214">
        <f t="shared" si="263"/>
        <v>3.8319999999999999</v>
      </c>
    </row>
    <row r="1934" spans="1:13" ht="15" customHeight="1" x14ac:dyDescent="0.2">
      <c r="A1934" s="192">
        <f t="shared" si="264"/>
        <v>1917</v>
      </c>
      <c r="B1934" s="225">
        <f t="shared" si="266"/>
        <v>181.95248783969305</v>
      </c>
      <c r="C1934" s="193">
        <v>500</v>
      </c>
      <c r="D1934" s="212">
        <v>40620</v>
      </c>
      <c r="E1934" s="104">
        <v>27110</v>
      </c>
      <c r="F1934" s="96">
        <f t="shared" si="258"/>
        <v>2678.9411114260383</v>
      </c>
      <c r="G1934" s="104">
        <f t="shared" si="259"/>
        <v>650.64</v>
      </c>
      <c r="H1934" s="194">
        <f t="shared" si="260"/>
        <v>1125.3984156620008</v>
      </c>
      <c r="I1934" s="104">
        <f t="shared" si="261"/>
        <v>66.591622228520762</v>
      </c>
      <c r="J1934" s="96">
        <v>27</v>
      </c>
      <c r="K1934" s="98">
        <f t="shared" si="265"/>
        <v>4548.5711493165591</v>
      </c>
      <c r="L1934" s="213">
        <f t="shared" si="262"/>
        <v>10.5357</v>
      </c>
      <c r="M1934" s="214">
        <f t="shared" si="263"/>
        <v>3.8340000000000001</v>
      </c>
    </row>
    <row r="1935" spans="1:13" ht="15" customHeight="1" x14ac:dyDescent="0.2">
      <c r="A1935" s="192">
        <f t="shared" si="264"/>
        <v>1918</v>
      </c>
      <c r="B1935" s="225">
        <f t="shared" si="266"/>
        <v>181.98325707115964</v>
      </c>
      <c r="C1935" s="193">
        <v>500</v>
      </c>
      <c r="D1935" s="212">
        <v>40620</v>
      </c>
      <c r="E1935" s="104">
        <v>27110</v>
      </c>
      <c r="F1935" s="96">
        <f t="shared" si="258"/>
        <v>2678.488163388568</v>
      </c>
      <c r="G1935" s="104">
        <f t="shared" si="259"/>
        <v>650.64</v>
      </c>
      <c r="H1935" s="194">
        <f t="shared" si="260"/>
        <v>1125.2453192253358</v>
      </c>
      <c r="I1935" s="104">
        <f t="shared" si="261"/>
        <v>66.582563267771363</v>
      </c>
      <c r="J1935" s="96">
        <v>27</v>
      </c>
      <c r="K1935" s="98">
        <f t="shared" si="265"/>
        <v>4547.956045881675</v>
      </c>
      <c r="L1935" s="213">
        <f t="shared" si="262"/>
        <v>10.539400000000001</v>
      </c>
      <c r="M1935" s="214">
        <f t="shared" si="263"/>
        <v>3.8359999999999999</v>
      </c>
    </row>
    <row r="1936" spans="1:13" ht="15" customHeight="1" x14ac:dyDescent="0.2">
      <c r="A1936" s="192">
        <f t="shared" si="264"/>
        <v>1919</v>
      </c>
      <c r="B1936" s="225">
        <f t="shared" si="266"/>
        <v>182.01401026445427</v>
      </c>
      <c r="C1936" s="193">
        <v>500</v>
      </c>
      <c r="D1936" s="212">
        <v>40620</v>
      </c>
      <c r="E1936" s="104">
        <v>27110</v>
      </c>
      <c r="F1936" s="96">
        <f t="shared" si="258"/>
        <v>2678.0356044668324</v>
      </c>
      <c r="G1936" s="104">
        <f t="shared" si="259"/>
        <v>650.64</v>
      </c>
      <c r="H1936" s="194">
        <f t="shared" si="260"/>
        <v>1125.0923543097892</v>
      </c>
      <c r="I1936" s="104">
        <f t="shared" si="261"/>
        <v>66.573512089336646</v>
      </c>
      <c r="J1936" s="96">
        <v>27</v>
      </c>
      <c r="K1936" s="98">
        <f t="shared" si="265"/>
        <v>4547.3414708659584</v>
      </c>
      <c r="L1936" s="213">
        <f t="shared" si="262"/>
        <v>10.543100000000001</v>
      </c>
      <c r="M1936" s="214">
        <f t="shared" si="263"/>
        <v>3.8380000000000001</v>
      </c>
    </row>
    <row r="1937" spans="1:13" ht="15" customHeight="1" x14ac:dyDescent="0.2">
      <c r="A1937" s="195">
        <f t="shared" si="264"/>
        <v>1920</v>
      </c>
      <c r="B1937" s="225">
        <f t="shared" si="266"/>
        <v>182.04474743628782</v>
      </c>
      <c r="C1937" s="193">
        <v>500</v>
      </c>
      <c r="D1937" s="212">
        <v>40620</v>
      </c>
      <c r="E1937" s="104">
        <v>27110</v>
      </c>
      <c r="F1937" s="96">
        <f t="shared" si="258"/>
        <v>2677.5834340982274</v>
      </c>
      <c r="G1937" s="104">
        <f t="shared" si="259"/>
        <v>650.64</v>
      </c>
      <c r="H1937" s="194">
        <f t="shared" si="260"/>
        <v>1124.9395207252007</v>
      </c>
      <c r="I1937" s="104">
        <f t="shared" si="261"/>
        <v>66.564468681964541</v>
      </c>
      <c r="J1937" s="96">
        <v>27</v>
      </c>
      <c r="K1937" s="98">
        <f t="shared" si="265"/>
        <v>4546.7274235053919</v>
      </c>
      <c r="L1937" s="213">
        <f t="shared" si="262"/>
        <v>10.546900000000001</v>
      </c>
      <c r="M1937" s="214">
        <f t="shared" si="263"/>
        <v>3.84</v>
      </c>
    </row>
    <row r="1938" spans="1:13" ht="15" customHeight="1" x14ac:dyDescent="0.2">
      <c r="A1938" s="192">
        <f t="shared" si="264"/>
        <v>1921</v>
      </c>
      <c r="B1938" s="225">
        <f t="shared" si="266"/>
        <v>182.07546860334486</v>
      </c>
      <c r="C1938" s="193">
        <v>500</v>
      </c>
      <c r="D1938" s="212">
        <v>40620</v>
      </c>
      <c r="E1938" s="104">
        <v>27110</v>
      </c>
      <c r="F1938" s="96">
        <f t="shared" si="258"/>
        <v>2677.1316517212872</v>
      </c>
      <c r="G1938" s="104">
        <f t="shared" si="259"/>
        <v>650.64</v>
      </c>
      <c r="H1938" s="194">
        <f t="shared" si="260"/>
        <v>1124.7868182817949</v>
      </c>
      <c r="I1938" s="104">
        <f t="shared" si="261"/>
        <v>66.555433034425747</v>
      </c>
      <c r="J1938" s="96">
        <v>27</v>
      </c>
      <c r="K1938" s="98">
        <f t="shared" si="265"/>
        <v>4546.113903037508</v>
      </c>
      <c r="L1938" s="213">
        <f t="shared" si="262"/>
        <v>10.550599999999999</v>
      </c>
      <c r="M1938" s="214">
        <f t="shared" si="263"/>
        <v>3.8420000000000001</v>
      </c>
    </row>
    <row r="1939" spans="1:13" ht="15" customHeight="1" x14ac:dyDescent="0.2">
      <c r="A1939" s="192">
        <f t="shared" si="264"/>
        <v>1922</v>
      </c>
      <c r="B1939" s="225">
        <f t="shared" si="266"/>
        <v>182.10617378228403</v>
      </c>
      <c r="C1939" s="193">
        <v>500</v>
      </c>
      <c r="D1939" s="212">
        <v>40620</v>
      </c>
      <c r="E1939" s="104">
        <v>27110</v>
      </c>
      <c r="F1939" s="96">
        <f t="shared" ref="F1939:F2002" si="267">12*(1/B1939*D1939)</f>
        <v>2676.6802567756763</v>
      </c>
      <c r="G1939" s="104">
        <f t="shared" ref="G1939:G2002" si="268">12*(1/C1939*E1939)</f>
        <v>650.64</v>
      </c>
      <c r="H1939" s="194">
        <f t="shared" ref="H1939:H2002" si="269">SUM(F1939:G1939)*33.8%</f>
        <v>1124.6342467901784</v>
      </c>
      <c r="I1939" s="104">
        <f t="shared" ref="I1939:I2002" si="270">SUM(F1939:G1939)*2%</f>
        <v>66.546405135513524</v>
      </c>
      <c r="J1939" s="96">
        <v>27</v>
      </c>
      <c r="K1939" s="98">
        <f t="shared" si="265"/>
        <v>4545.5009087013686</v>
      </c>
      <c r="L1939" s="213">
        <f t="shared" ref="L1939:L2002" si="271">ROUND(A1939/B1939,4)</f>
        <v>10.5543</v>
      </c>
      <c r="M1939" s="214">
        <f t="shared" ref="M1939:M2002" si="272">ROUND(A1939/C1939,4)</f>
        <v>3.8439999999999999</v>
      </c>
    </row>
    <row r="1940" spans="1:13" ht="15" customHeight="1" x14ac:dyDescent="0.2">
      <c r="A1940" s="192">
        <f t="shared" si="264"/>
        <v>1923</v>
      </c>
      <c r="B1940" s="225">
        <f t="shared" si="266"/>
        <v>182.13686298973801</v>
      </c>
      <c r="C1940" s="193">
        <v>500</v>
      </c>
      <c r="D1940" s="212">
        <v>40620</v>
      </c>
      <c r="E1940" s="104">
        <v>27110</v>
      </c>
      <c r="F1940" s="96">
        <f t="shared" si="267"/>
        <v>2676.2292487021882</v>
      </c>
      <c r="G1940" s="104">
        <f t="shared" si="268"/>
        <v>650.64</v>
      </c>
      <c r="H1940" s="194">
        <f t="shared" si="269"/>
        <v>1124.4818060613395</v>
      </c>
      <c r="I1940" s="104">
        <f t="shared" si="270"/>
        <v>66.537384974043761</v>
      </c>
      <c r="J1940" s="96">
        <v>27</v>
      </c>
      <c r="K1940" s="98">
        <f t="shared" si="265"/>
        <v>4544.8884397375714</v>
      </c>
      <c r="L1940" s="213">
        <f t="shared" si="271"/>
        <v>10.558</v>
      </c>
      <c r="M1940" s="214">
        <f t="shared" si="272"/>
        <v>3.8460000000000001</v>
      </c>
    </row>
    <row r="1941" spans="1:13" ht="15" customHeight="1" x14ac:dyDescent="0.2">
      <c r="A1941" s="192">
        <f t="shared" si="264"/>
        <v>1924</v>
      </c>
      <c r="B1941" s="225">
        <f t="shared" si="266"/>
        <v>182.16753624231347</v>
      </c>
      <c r="C1941" s="193">
        <v>500</v>
      </c>
      <c r="D1941" s="212">
        <v>40620</v>
      </c>
      <c r="E1941" s="104">
        <v>27110</v>
      </c>
      <c r="F1941" s="96">
        <f t="shared" si="267"/>
        <v>2675.7786269427438</v>
      </c>
      <c r="G1941" s="104">
        <f t="shared" si="268"/>
        <v>650.64</v>
      </c>
      <c r="H1941" s="194">
        <f t="shared" si="269"/>
        <v>1124.3294959066473</v>
      </c>
      <c r="I1941" s="104">
        <f t="shared" si="270"/>
        <v>66.528372538854882</v>
      </c>
      <c r="J1941" s="96">
        <v>27</v>
      </c>
      <c r="K1941" s="98">
        <f t="shared" si="265"/>
        <v>4544.2764953882452</v>
      </c>
      <c r="L1941" s="213">
        <f t="shared" si="271"/>
        <v>10.5617</v>
      </c>
      <c r="M1941" s="214">
        <f t="shared" si="272"/>
        <v>3.8479999999999999</v>
      </c>
    </row>
    <row r="1942" spans="1:13" ht="15" customHeight="1" x14ac:dyDescent="0.2">
      <c r="A1942" s="192">
        <f t="shared" si="264"/>
        <v>1925</v>
      </c>
      <c r="B1942" s="225">
        <f t="shared" si="266"/>
        <v>182.19819355659115</v>
      </c>
      <c r="C1942" s="193">
        <v>500</v>
      </c>
      <c r="D1942" s="212">
        <v>40620</v>
      </c>
      <c r="E1942" s="104">
        <v>27110</v>
      </c>
      <c r="F1942" s="96">
        <f t="shared" si="267"/>
        <v>2675.3283909403863</v>
      </c>
      <c r="G1942" s="104">
        <f t="shared" si="268"/>
        <v>650.64</v>
      </c>
      <c r="H1942" s="194">
        <f t="shared" si="269"/>
        <v>1124.1773161378503</v>
      </c>
      <c r="I1942" s="104">
        <f t="shared" si="270"/>
        <v>66.519367818807723</v>
      </c>
      <c r="J1942" s="96">
        <v>27</v>
      </c>
      <c r="K1942" s="98">
        <f t="shared" si="265"/>
        <v>4543.6650748970442</v>
      </c>
      <c r="L1942" s="213">
        <f t="shared" si="271"/>
        <v>10.5654</v>
      </c>
      <c r="M1942" s="214">
        <f t="shared" si="272"/>
        <v>3.85</v>
      </c>
    </row>
    <row r="1943" spans="1:13" ht="15" customHeight="1" x14ac:dyDescent="0.2">
      <c r="A1943" s="192">
        <f t="shared" ref="A1943:A2006" si="273">1+A1942</f>
        <v>1926</v>
      </c>
      <c r="B1943" s="225">
        <f t="shared" si="266"/>
        <v>182.22883494912622</v>
      </c>
      <c r="C1943" s="193">
        <v>500</v>
      </c>
      <c r="D1943" s="212">
        <v>40620</v>
      </c>
      <c r="E1943" s="104">
        <v>27110</v>
      </c>
      <c r="F1943" s="96">
        <f t="shared" si="267"/>
        <v>2674.878540139277</v>
      </c>
      <c r="G1943" s="104">
        <f t="shared" si="268"/>
        <v>650.64</v>
      </c>
      <c r="H1943" s="194">
        <f t="shared" si="269"/>
        <v>1124.0252665670755</v>
      </c>
      <c r="I1943" s="104">
        <f t="shared" si="270"/>
        <v>66.510370802785545</v>
      </c>
      <c r="J1943" s="96">
        <v>27</v>
      </c>
      <c r="K1943" s="98">
        <f t="shared" si="265"/>
        <v>4543.0541775091378</v>
      </c>
      <c r="L1943" s="213">
        <f t="shared" si="271"/>
        <v>10.569100000000001</v>
      </c>
      <c r="M1943" s="214">
        <f t="shared" si="272"/>
        <v>3.8519999999999999</v>
      </c>
    </row>
    <row r="1944" spans="1:13" ht="15" customHeight="1" x14ac:dyDescent="0.2">
      <c r="A1944" s="192">
        <f t="shared" si="273"/>
        <v>1927</v>
      </c>
      <c r="B1944" s="225">
        <f t="shared" si="266"/>
        <v>182.25946043644763</v>
      </c>
      <c r="C1944" s="193">
        <v>500</v>
      </c>
      <c r="D1944" s="212">
        <v>40620</v>
      </c>
      <c r="E1944" s="104">
        <v>27110</v>
      </c>
      <c r="F1944" s="96">
        <f t="shared" si="267"/>
        <v>2674.4290739847015</v>
      </c>
      <c r="G1944" s="104">
        <f t="shared" si="268"/>
        <v>650.64</v>
      </c>
      <c r="H1944" s="194">
        <f t="shared" si="269"/>
        <v>1123.8733470068289</v>
      </c>
      <c r="I1944" s="104">
        <f t="shared" si="270"/>
        <v>66.501381479694032</v>
      </c>
      <c r="J1944" s="96">
        <v>27</v>
      </c>
      <c r="K1944" s="98">
        <f t="shared" si="265"/>
        <v>4542.4438024712244</v>
      </c>
      <c r="L1944" s="213">
        <f t="shared" si="271"/>
        <v>10.572800000000001</v>
      </c>
      <c r="M1944" s="214">
        <f t="shared" si="272"/>
        <v>3.8540000000000001</v>
      </c>
    </row>
    <row r="1945" spans="1:13" ht="15" customHeight="1" x14ac:dyDescent="0.2">
      <c r="A1945" s="192">
        <f t="shared" si="273"/>
        <v>1928</v>
      </c>
      <c r="B1945" s="225">
        <f t="shared" si="266"/>
        <v>182.29007003505899</v>
      </c>
      <c r="C1945" s="193">
        <v>500</v>
      </c>
      <c r="D1945" s="212">
        <v>40620</v>
      </c>
      <c r="E1945" s="104">
        <v>27110</v>
      </c>
      <c r="F1945" s="96">
        <f t="shared" si="267"/>
        <v>2673.9799919230536</v>
      </c>
      <c r="G1945" s="104">
        <f t="shared" si="268"/>
        <v>650.64</v>
      </c>
      <c r="H1945" s="194">
        <f t="shared" si="269"/>
        <v>1123.721557269992</v>
      </c>
      <c r="I1945" s="104">
        <f t="shared" si="270"/>
        <v>66.492399838461068</v>
      </c>
      <c r="J1945" s="96">
        <v>27</v>
      </c>
      <c r="K1945" s="98">
        <f t="shared" si="265"/>
        <v>4541.8339490315066</v>
      </c>
      <c r="L1945" s="213">
        <f t="shared" si="271"/>
        <v>10.576499999999999</v>
      </c>
      <c r="M1945" s="214">
        <f t="shared" si="272"/>
        <v>3.8559999999999999</v>
      </c>
    </row>
    <row r="1946" spans="1:13" ht="15" customHeight="1" x14ac:dyDescent="0.2">
      <c r="A1946" s="192">
        <f t="shared" si="273"/>
        <v>1929</v>
      </c>
      <c r="B1946" s="225">
        <f t="shared" si="266"/>
        <v>182.32066376143803</v>
      </c>
      <c r="C1946" s="193">
        <v>500</v>
      </c>
      <c r="D1946" s="212">
        <v>40620</v>
      </c>
      <c r="E1946" s="104">
        <v>27110</v>
      </c>
      <c r="F1946" s="96">
        <f t="shared" si="267"/>
        <v>2673.5312934018434</v>
      </c>
      <c r="G1946" s="104">
        <f t="shared" si="268"/>
        <v>650.64</v>
      </c>
      <c r="H1946" s="194">
        <f t="shared" si="269"/>
        <v>1123.569897169823</v>
      </c>
      <c r="I1946" s="104">
        <f t="shared" si="270"/>
        <v>66.483425868036861</v>
      </c>
      <c r="J1946" s="96">
        <v>27</v>
      </c>
      <c r="K1946" s="98">
        <f t="shared" si="265"/>
        <v>4541.2246164397029</v>
      </c>
      <c r="L1946" s="213">
        <f t="shared" si="271"/>
        <v>10.580299999999999</v>
      </c>
      <c r="M1946" s="214">
        <f t="shared" si="272"/>
        <v>3.8580000000000001</v>
      </c>
    </row>
    <row r="1947" spans="1:13" ht="15" customHeight="1" x14ac:dyDescent="0.2">
      <c r="A1947" s="195">
        <f t="shared" si="273"/>
        <v>1930</v>
      </c>
      <c r="B1947" s="225">
        <f t="shared" si="266"/>
        <v>182.35124163203693</v>
      </c>
      <c r="C1947" s="193">
        <v>500</v>
      </c>
      <c r="D1947" s="212">
        <v>40620</v>
      </c>
      <c r="E1947" s="104">
        <v>27110</v>
      </c>
      <c r="F1947" s="96">
        <f t="shared" si="267"/>
        <v>2673.0829778696866</v>
      </c>
      <c r="G1947" s="104">
        <f t="shared" si="268"/>
        <v>650.64</v>
      </c>
      <c r="H1947" s="194">
        <f t="shared" si="269"/>
        <v>1123.4183665199539</v>
      </c>
      <c r="I1947" s="104">
        <f t="shared" si="270"/>
        <v>66.474459557393729</v>
      </c>
      <c r="J1947" s="96">
        <v>27</v>
      </c>
      <c r="K1947" s="98">
        <f t="shared" si="265"/>
        <v>4540.6158039470338</v>
      </c>
      <c r="L1947" s="213">
        <f t="shared" si="271"/>
        <v>10.584</v>
      </c>
      <c r="M1947" s="214">
        <f t="shared" si="272"/>
        <v>3.86</v>
      </c>
    </row>
    <row r="1948" spans="1:13" ht="15" customHeight="1" x14ac:dyDescent="0.2">
      <c r="A1948" s="192">
        <f t="shared" si="273"/>
        <v>1931</v>
      </c>
      <c r="B1948" s="225">
        <f t="shared" si="266"/>
        <v>182.38180366328237</v>
      </c>
      <c r="C1948" s="193">
        <v>500</v>
      </c>
      <c r="D1948" s="212">
        <v>40620</v>
      </c>
      <c r="E1948" s="104">
        <v>27110</v>
      </c>
      <c r="F1948" s="96">
        <f t="shared" si="267"/>
        <v>2672.6350447763052</v>
      </c>
      <c r="G1948" s="104">
        <f t="shared" si="268"/>
        <v>650.64</v>
      </c>
      <c r="H1948" s="194">
        <f t="shared" si="269"/>
        <v>1123.2669651343911</v>
      </c>
      <c r="I1948" s="104">
        <f t="shared" si="270"/>
        <v>66.465500895526105</v>
      </c>
      <c r="J1948" s="96">
        <v>27</v>
      </c>
      <c r="K1948" s="98">
        <f t="shared" si="265"/>
        <v>4540.0075108062219</v>
      </c>
      <c r="L1948" s="213">
        <f t="shared" si="271"/>
        <v>10.5877</v>
      </c>
      <c r="M1948" s="214">
        <f t="shared" si="272"/>
        <v>3.8620000000000001</v>
      </c>
    </row>
    <row r="1949" spans="1:13" ht="15" customHeight="1" x14ac:dyDescent="0.2">
      <c r="A1949" s="192">
        <f t="shared" si="273"/>
        <v>1932</v>
      </c>
      <c r="B1949" s="225">
        <f t="shared" si="266"/>
        <v>182.41234987157532</v>
      </c>
      <c r="C1949" s="193">
        <v>500</v>
      </c>
      <c r="D1949" s="212">
        <v>40620</v>
      </c>
      <c r="E1949" s="104">
        <v>27110</v>
      </c>
      <c r="F1949" s="96">
        <f t="shared" si="267"/>
        <v>2672.1874935725286</v>
      </c>
      <c r="G1949" s="104">
        <f t="shared" si="268"/>
        <v>650.64</v>
      </c>
      <c r="H1949" s="194">
        <f t="shared" si="269"/>
        <v>1123.1156928275145</v>
      </c>
      <c r="I1949" s="104">
        <f t="shared" si="270"/>
        <v>66.456549871450576</v>
      </c>
      <c r="J1949" s="96">
        <v>27</v>
      </c>
      <c r="K1949" s="98">
        <f t="shared" si="265"/>
        <v>4539.3997362714945</v>
      </c>
      <c r="L1949" s="213">
        <f t="shared" si="271"/>
        <v>10.5914</v>
      </c>
      <c r="M1949" s="214">
        <f t="shared" si="272"/>
        <v>3.8639999999999999</v>
      </c>
    </row>
    <row r="1950" spans="1:13" ht="15" customHeight="1" x14ac:dyDescent="0.2">
      <c r="A1950" s="192">
        <f t="shared" si="273"/>
        <v>1933</v>
      </c>
      <c r="B1950" s="225">
        <f t="shared" si="266"/>
        <v>182.44288027329151</v>
      </c>
      <c r="C1950" s="193">
        <v>500</v>
      </c>
      <c r="D1950" s="212">
        <v>40620</v>
      </c>
      <c r="E1950" s="104">
        <v>27110</v>
      </c>
      <c r="F1950" s="96">
        <f t="shared" si="267"/>
        <v>2671.7403237102817</v>
      </c>
      <c r="G1950" s="104">
        <f t="shared" si="268"/>
        <v>650.64</v>
      </c>
      <c r="H1950" s="194">
        <f t="shared" si="269"/>
        <v>1122.964549414075</v>
      </c>
      <c r="I1950" s="104">
        <f t="shared" si="270"/>
        <v>66.447606474205628</v>
      </c>
      <c r="J1950" s="96">
        <v>27</v>
      </c>
      <c r="K1950" s="98">
        <f t="shared" si="265"/>
        <v>4538.7924795985627</v>
      </c>
      <c r="L1950" s="213">
        <f t="shared" si="271"/>
        <v>10.5951</v>
      </c>
      <c r="M1950" s="214">
        <f t="shared" si="272"/>
        <v>3.8660000000000001</v>
      </c>
    </row>
    <row r="1951" spans="1:13" ht="15" customHeight="1" x14ac:dyDescent="0.2">
      <c r="A1951" s="192">
        <f t="shared" si="273"/>
        <v>1934</v>
      </c>
      <c r="B1951" s="225">
        <f t="shared" si="266"/>
        <v>182.47339488478116</v>
      </c>
      <c r="C1951" s="193">
        <v>500</v>
      </c>
      <c r="D1951" s="212">
        <v>40620</v>
      </c>
      <c r="E1951" s="104">
        <v>27110</v>
      </c>
      <c r="F1951" s="96">
        <f t="shared" si="267"/>
        <v>2671.2935346425888</v>
      </c>
      <c r="G1951" s="104">
        <f t="shared" si="268"/>
        <v>650.64</v>
      </c>
      <c r="H1951" s="194">
        <f t="shared" si="269"/>
        <v>1122.813534709195</v>
      </c>
      <c r="I1951" s="104">
        <f t="shared" si="270"/>
        <v>66.438670692851773</v>
      </c>
      <c r="J1951" s="96">
        <v>27</v>
      </c>
      <c r="K1951" s="98">
        <f t="shared" si="265"/>
        <v>4538.1857400446352</v>
      </c>
      <c r="L1951" s="213">
        <f t="shared" si="271"/>
        <v>10.598800000000001</v>
      </c>
      <c r="M1951" s="214">
        <f t="shared" si="272"/>
        <v>3.8679999999999999</v>
      </c>
    </row>
    <row r="1952" spans="1:13" ht="15" customHeight="1" x14ac:dyDescent="0.2">
      <c r="A1952" s="192">
        <f t="shared" si="273"/>
        <v>1935</v>
      </c>
      <c r="B1952" s="225">
        <f t="shared" si="266"/>
        <v>182.50389372236907</v>
      </c>
      <c r="C1952" s="193">
        <v>500</v>
      </c>
      <c r="D1952" s="212">
        <v>40620</v>
      </c>
      <c r="E1952" s="104">
        <v>27110</v>
      </c>
      <c r="F1952" s="96">
        <f t="shared" si="267"/>
        <v>2670.8471258235718</v>
      </c>
      <c r="G1952" s="104">
        <f t="shared" si="268"/>
        <v>650.64</v>
      </c>
      <c r="H1952" s="194">
        <f t="shared" si="269"/>
        <v>1122.6626485283671</v>
      </c>
      <c r="I1952" s="104">
        <f t="shared" si="270"/>
        <v>66.429742516471435</v>
      </c>
      <c r="J1952" s="96">
        <v>27</v>
      </c>
      <c r="K1952" s="98">
        <f t="shared" si="265"/>
        <v>4537.5795168684099</v>
      </c>
      <c r="L1952" s="213">
        <f t="shared" si="271"/>
        <v>10.602499999999999</v>
      </c>
      <c r="M1952" s="214">
        <f t="shared" si="272"/>
        <v>3.87</v>
      </c>
    </row>
    <row r="1953" spans="1:13" ht="15" customHeight="1" x14ac:dyDescent="0.2">
      <c r="A1953" s="192">
        <f t="shared" si="273"/>
        <v>1936</v>
      </c>
      <c r="B1953" s="225">
        <f t="shared" si="266"/>
        <v>182.53437680235481</v>
      </c>
      <c r="C1953" s="193">
        <v>500</v>
      </c>
      <c r="D1953" s="212">
        <v>40620</v>
      </c>
      <c r="E1953" s="104">
        <v>27110</v>
      </c>
      <c r="F1953" s="96">
        <f t="shared" si="267"/>
        <v>2670.4010967084405</v>
      </c>
      <c r="G1953" s="104">
        <f t="shared" si="268"/>
        <v>650.64</v>
      </c>
      <c r="H1953" s="194">
        <f t="shared" si="269"/>
        <v>1122.5118906874527</v>
      </c>
      <c r="I1953" s="104">
        <f t="shared" si="270"/>
        <v>66.420821934168814</v>
      </c>
      <c r="J1953" s="96">
        <v>27</v>
      </c>
      <c r="K1953" s="98">
        <f t="shared" si="265"/>
        <v>4536.9738093300621</v>
      </c>
      <c r="L1953" s="213">
        <f t="shared" si="271"/>
        <v>10.606199999999999</v>
      </c>
      <c r="M1953" s="214">
        <f t="shared" si="272"/>
        <v>3.8719999999999999</v>
      </c>
    </row>
    <row r="1954" spans="1:13" ht="15" customHeight="1" x14ac:dyDescent="0.2">
      <c r="A1954" s="192">
        <f t="shared" si="273"/>
        <v>1937</v>
      </c>
      <c r="B1954" s="225">
        <f t="shared" si="266"/>
        <v>182.56484414101271</v>
      </c>
      <c r="C1954" s="193">
        <v>500</v>
      </c>
      <c r="D1954" s="212">
        <v>40620</v>
      </c>
      <c r="E1954" s="104">
        <v>27110</v>
      </c>
      <c r="F1954" s="96">
        <f t="shared" si="267"/>
        <v>2669.9554467534963</v>
      </c>
      <c r="G1954" s="104">
        <f t="shared" si="268"/>
        <v>650.64</v>
      </c>
      <c r="H1954" s="194">
        <f t="shared" si="269"/>
        <v>1122.3612610026817</v>
      </c>
      <c r="I1954" s="104">
        <f t="shared" si="270"/>
        <v>66.411908935069931</v>
      </c>
      <c r="J1954" s="96">
        <v>27</v>
      </c>
      <c r="K1954" s="98">
        <f t="shared" si="265"/>
        <v>4536.3686166912476</v>
      </c>
      <c r="L1954" s="213">
        <f t="shared" si="271"/>
        <v>10.6099</v>
      </c>
      <c r="M1954" s="214">
        <f t="shared" si="272"/>
        <v>3.8740000000000001</v>
      </c>
    </row>
    <row r="1955" spans="1:13" ht="15" customHeight="1" x14ac:dyDescent="0.2">
      <c r="A1955" s="192">
        <f t="shared" si="273"/>
        <v>1938</v>
      </c>
      <c r="B1955" s="225">
        <f t="shared" si="266"/>
        <v>182.59529575459197</v>
      </c>
      <c r="C1955" s="193">
        <v>500</v>
      </c>
      <c r="D1955" s="212">
        <v>40620</v>
      </c>
      <c r="E1955" s="104">
        <v>27110</v>
      </c>
      <c r="F1955" s="96">
        <f t="shared" si="267"/>
        <v>2669.5101754161251</v>
      </c>
      <c r="G1955" s="104">
        <f t="shared" si="268"/>
        <v>650.64</v>
      </c>
      <c r="H1955" s="194">
        <f t="shared" si="269"/>
        <v>1122.2107592906502</v>
      </c>
      <c r="I1955" s="104">
        <f t="shared" si="270"/>
        <v>66.403003508322499</v>
      </c>
      <c r="J1955" s="96">
        <v>27</v>
      </c>
      <c r="K1955" s="98">
        <f t="shared" si="265"/>
        <v>4535.7639382150974</v>
      </c>
      <c r="L1955" s="213">
        <f t="shared" si="271"/>
        <v>10.6136</v>
      </c>
      <c r="M1955" s="214">
        <f t="shared" si="272"/>
        <v>3.8759999999999999</v>
      </c>
    </row>
    <row r="1956" spans="1:13" ht="15" customHeight="1" x14ac:dyDescent="0.2">
      <c r="A1956" s="192">
        <f t="shared" si="273"/>
        <v>1939</v>
      </c>
      <c r="B1956" s="225">
        <f t="shared" si="266"/>
        <v>182.62573165931644</v>
      </c>
      <c r="C1956" s="193">
        <v>500</v>
      </c>
      <c r="D1956" s="212">
        <v>40620</v>
      </c>
      <c r="E1956" s="104">
        <v>27110</v>
      </c>
      <c r="F1956" s="96">
        <f t="shared" si="267"/>
        <v>2669.0652821547988</v>
      </c>
      <c r="G1956" s="104">
        <f t="shared" si="268"/>
        <v>650.64</v>
      </c>
      <c r="H1956" s="194">
        <f t="shared" si="269"/>
        <v>1122.0603853683219</v>
      </c>
      <c r="I1956" s="104">
        <f t="shared" si="270"/>
        <v>66.394105643095969</v>
      </c>
      <c r="J1956" s="96">
        <v>27</v>
      </c>
      <c r="K1956" s="98">
        <f t="shared" si="265"/>
        <v>4535.1597731662168</v>
      </c>
      <c r="L1956" s="213">
        <f t="shared" si="271"/>
        <v>10.6173</v>
      </c>
      <c r="M1956" s="214">
        <f t="shared" si="272"/>
        <v>3.8780000000000001</v>
      </c>
    </row>
    <row r="1957" spans="1:13" ht="15" customHeight="1" x14ac:dyDescent="0.2">
      <c r="A1957" s="195">
        <f t="shared" si="273"/>
        <v>1940</v>
      </c>
      <c r="B1957" s="225">
        <f t="shared" si="266"/>
        <v>182.65615187138508</v>
      </c>
      <c r="C1957" s="193">
        <v>500</v>
      </c>
      <c r="D1957" s="212">
        <v>40620</v>
      </c>
      <c r="E1957" s="104">
        <v>27110</v>
      </c>
      <c r="F1957" s="96">
        <f t="shared" si="267"/>
        <v>2668.6207664290687</v>
      </c>
      <c r="G1957" s="104">
        <f t="shared" si="268"/>
        <v>650.64</v>
      </c>
      <c r="H1957" s="194">
        <f t="shared" si="269"/>
        <v>1121.910139053025</v>
      </c>
      <c r="I1957" s="104">
        <f t="shared" si="270"/>
        <v>66.385215328581367</v>
      </c>
      <c r="J1957" s="96">
        <v>27</v>
      </c>
      <c r="K1957" s="98">
        <f t="shared" ref="K1957:K2020" si="274">SUM(F1957:J1957)</f>
        <v>4534.5561208106747</v>
      </c>
      <c r="L1957" s="213">
        <f t="shared" si="271"/>
        <v>10.621</v>
      </c>
      <c r="M1957" s="214">
        <f t="shared" si="272"/>
        <v>3.88</v>
      </c>
    </row>
    <row r="1958" spans="1:13" ht="15" customHeight="1" x14ac:dyDescent="0.2">
      <c r="A1958" s="192">
        <f t="shared" si="273"/>
        <v>1941</v>
      </c>
      <c r="B1958" s="225">
        <f t="shared" si="266"/>
        <v>182.68655640697159</v>
      </c>
      <c r="C1958" s="193">
        <v>500</v>
      </c>
      <c r="D1958" s="212">
        <v>40620</v>
      </c>
      <c r="E1958" s="104">
        <v>27110</v>
      </c>
      <c r="F1958" s="96">
        <f t="shared" si="267"/>
        <v>2668.1766276995659</v>
      </c>
      <c r="G1958" s="104">
        <f t="shared" si="268"/>
        <v>650.64</v>
      </c>
      <c r="H1958" s="194">
        <f t="shared" si="269"/>
        <v>1121.7600201624532</v>
      </c>
      <c r="I1958" s="104">
        <f t="shared" si="270"/>
        <v>66.376332553991318</v>
      </c>
      <c r="J1958" s="96">
        <v>27</v>
      </c>
      <c r="K1958" s="98">
        <f t="shared" si="274"/>
        <v>4533.9529804160102</v>
      </c>
      <c r="L1958" s="213">
        <f t="shared" si="271"/>
        <v>10.6248</v>
      </c>
      <c r="M1958" s="214">
        <f t="shared" si="272"/>
        <v>3.8820000000000001</v>
      </c>
    </row>
    <row r="1959" spans="1:13" ht="15" customHeight="1" x14ac:dyDescent="0.2">
      <c r="A1959" s="192">
        <f t="shared" si="273"/>
        <v>1942</v>
      </c>
      <c r="B1959" s="225">
        <f t="shared" si="266"/>
        <v>182.71694528222497</v>
      </c>
      <c r="C1959" s="193">
        <v>500</v>
      </c>
      <c r="D1959" s="212">
        <v>40620</v>
      </c>
      <c r="E1959" s="104">
        <v>27110</v>
      </c>
      <c r="F1959" s="96">
        <f t="shared" si="267"/>
        <v>2667.7328654279941</v>
      </c>
      <c r="G1959" s="104">
        <f t="shared" si="268"/>
        <v>650.64</v>
      </c>
      <c r="H1959" s="194">
        <f t="shared" si="269"/>
        <v>1121.6100285146617</v>
      </c>
      <c r="I1959" s="104">
        <f t="shared" si="270"/>
        <v>66.367457308559878</v>
      </c>
      <c r="J1959" s="96">
        <v>27</v>
      </c>
      <c r="K1959" s="98">
        <f t="shared" si="274"/>
        <v>4533.3503512512152</v>
      </c>
      <c r="L1959" s="213">
        <f t="shared" si="271"/>
        <v>10.628500000000001</v>
      </c>
      <c r="M1959" s="214">
        <f t="shared" si="272"/>
        <v>3.8839999999999999</v>
      </c>
    </row>
    <row r="1960" spans="1:13" ht="15" customHeight="1" x14ac:dyDescent="0.2">
      <c r="A1960" s="192">
        <f t="shared" si="273"/>
        <v>1943</v>
      </c>
      <c r="B1960" s="225">
        <f t="shared" si="266"/>
        <v>182.74731851326897</v>
      </c>
      <c r="C1960" s="193">
        <v>500</v>
      </c>
      <c r="D1960" s="212">
        <v>40620</v>
      </c>
      <c r="E1960" s="104">
        <v>27110</v>
      </c>
      <c r="F1960" s="96">
        <f t="shared" si="267"/>
        <v>2667.2894790771325</v>
      </c>
      <c r="G1960" s="104">
        <f t="shared" si="268"/>
        <v>650.64</v>
      </c>
      <c r="H1960" s="194">
        <f t="shared" si="269"/>
        <v>1121.4601639280706</v>
      </c>
      <c r="I1960" s="104">
        <f t="shared" si="270"/>
        <v>66.358589581542645</v>
      </c>
      <c r="J1960" s="96">
        <v>27</v>
      </c>
      <c r="K1960" s="98">
        <f t="shared" si="274"/>
        <v>4532.748232586745</v>
      </c>
      <c r="L1960" s="213">
        <f t="shared" si="271"/>
        <v>10.632199999999999</v>
      </c>
      <c r="M1960" s="214">
        <f t="shared" si="272"/>
        <v>3.8860000000000001</v>
      </c>
    </row>
    <row r="1961" spans="1:13" ht="15" customHeight="1" x14ac:dyDescent="0.2">
      <c r="A1961" s="192">
        <f t="shared" si="273"/>
        <v>1944</v>
      </c>
      <c r="B1961" s="225">
        <f t="shared" si="266"/>
        <v>182.77767611620266</v>
      </c>
      <c r="C1961" s="193">
        <v>500</v>
      </c>
      <c r="D1961" s="212">
        <v>40620</v>
      </c>
      <c r="E1961" s="104">
        <v>27110</v>
      </c>
      <c r="F1961" s="96">
        <f t="shared" si="267"/>
        <v>2666.8464681108285</v>
      </c>
      <c r="G1961" s="104">
        <f t="shared" si="268"/>
        <v>650.64</v>
      </c>
      <c r="H1961" s="194">
        <f t="shared" si="269"/>
        <v>1121.3104262214599</v>
      </c>
      <c r="I1961" s="104">
        <f t="shared" si="270"/>
        <v>66.349729362216564</v>
      </c>
      <c r="J1961" s="96">
        <v>27</v>
      </c>
      <c r="K1961" s="98">
        <f t="shared" si="274"/>
        <v>4532.1466236945053</v>
      </c>
      <c r="L1961" s="213">
        <f t="shared" si="271"/>
        <v>10.635899999999999</v>
      </c>
      <c r="M1961" s="214">
        <f t="shared" si="272"/>
        <v>3.8879999999999999</v>
      </c>
    </row>
    <row r="1962" spans="1:13" ht="15" customHeight="1" x14ac:dyDescent="0.2">
      <c r="A1962" s="192">
        <f t="shared" si="273"/>
        <v>1945</v>
      </c>
      <c r="B1962" s="225">
        <f t="shared" si="266"/>
        <v>182.80801810710022</v>
      </c>
      <c r="C1962" s="193">
        <v>500</v>
      </c>
      <c r="D1962" s="212">
        <v>40620</v>
      </c>
      <c r="E1962" s="104">
        <v>27110</v>
      </c>
      <c r="F1962" s="96">
        <f t="shared" si="267"/>
        <v>2666.4038319939968</v>
      </c>
      <c r="G1962" s="104">
        <f t="shared" si="268"/>
        <v>650.64</v>
      </c>
      <c r="H1962" s="194">
        <f t="shared" si="269"/>
        <v>1121.1608152139709</v>
      </c>
      <c r="I1962" s="104">
        <f t="shared" si="270"/>
        <v>66.340876639879937</v>
      </c>
      <c r="J1962" s="96">
        <v>27</v>
      </c>
      <c r="K1962" s="98">
        <f t="shared" si="274"/>
        <v>4531.5455238478471</v>
      </c>
      <c r="L1962" s="213">
        <f t="shared" si="271"/>
        <v>10.6396</v>
      </c>
      <c r="M1962" s="214">
        <f t="shared" si="272"/>
        <v>3.89</v>
      </c>
    </row>
    <row r="1963" spans="1:13" ht="15" customHeight="1" x14ac:dyDescent="0.2">
      <c r="A1963" s="192">
        <f t="shared" si="273"/>
        <v>1946</v>
      </c>
      <c r="B1963" s="225">
        <f t="shared" si="266"/>
        <v>182.83834450201107</v>
      </c>
      <c r="C1963" s="193">
        <v>500</v>
      </c>
      <c r="D1963" s="212">
        <v>40620</v>
      </c>
      <c r="E1963" s="104">
        <v>27110</v>
      </c>
      <c r="F1963" s="96">
        <f t="shared" si="267"/>
        <v>2665.9615701926168</v>
      </c>
      <c r="G1963" s="104">
        <f t="shared" si="268"/>
        <v>650.64</v>
      </c>
      <c r="H1963" s="194">
        <f t="shared" si="269"/>
        <v>1121.0113307251042</v>
      </c>
      <c r="I1963" s="104">
        <f t="shared" si="270"/>
        <v>66.332031403852341</v>
      </c>
      <c r="J1963" s="96">
        <v>27</v>
      </c>
      <c r="K1963" s="98">
        <f t="shared" si="274"/>
        <v>4530.9449323215731</v>
      </c>
      <c r="L1963" s="213">
        <f t="shared" si="271"/>
        <v>10.6433</v>
      </c>
      <c r="M1963" s="214">
        <f t="shared" si="272"/>
        <v>3.8919999999999999</v>
      </c>
    </row>
    <row r="1964" spans="1:13" ht="15" customHeight="1" x14ac:dyDescent="0.2">
      <c r="A1964" s="192">
        <f t="shared" si="273"/>
        <v>1947</v>
      </c>
      <c r="B1964" s="225">
        <f t="shared" si="266"/>
        <v>182.86865531695975</v>
      </c>
      <c r="C1964" s="193">
        <v>500</v>
      </c>
      <c r="D1964" s="212">
        <v>40620</v>
      </c>
      <c r="E1964" s="104">
        <v>27110</v>
      </c>
      <c r="F1964" s="96">
        <f t="shared" si="267"/>
        <v>2665.5196821737304</v>
      </c>
      <c r="G1964" s="104">
        <f t="shared" si="268"/>
        <v>650.64</v>
      </c>
      <c r="H1964" s="194">
        <f t="shared" si="269"/>
        <v>1120.8619725747208</v>
      </c>
      <c r="I1964" s="104">
        <f t="shared" si="270"/>
        <v>66.32319364347461</v>
      </c>
      <c r="J1964" s="96">
        <v>27</v>
      </c>
      <c r="K1964" s="98">
        <f t="shared" si="274"/>
        <v>4530.3448483919256</v>
      </c>
      <c r="L1964" s="213">
        <f t="shared" si="271"/>
        <v>10.647</v>
      </c>
      <c r="M1964" s="214">
        <f t="shared" si="272"/>
        <v>3.8940000000000001</v>
      </c>
    </row>
    <row r="1965" spans="1:13" ht="15" customHeight="1" x14ac:dyDescent="0.2">
      <c r="A1965" s="192">
        <f t="shared" si="273"/>
        <v>1948</v>
      </c>
      <c r="B1965" s="225">
        <f t="shared" si="266"/>
        <v>182.89895056794637</v>
      </c>
      <c r="C1965" s="193">
        <v>500</v>
      </c>
      <c r="D1965" s="212">
        <v>40620</v>
      </c>
      <c r="E1965" s="104">
        <v>27110</v>
      </c>
      <c r="F1965" s="96">
        <f t="shared" si="267"/>
        <v>2665.0781674054365</v>
      </c>
      <c r="G1965" s="104">
        <f t="shared" si="268"/>
        <v>650.64</v>
      </c>
      <c r="H1965" s="194">
        <f t="shared" si="269"/>
        <v>1120.7127405830374</v>
      </c>
      <c r="I1965" s="104">
        <f t="shared" si="270"/>
        <v>66.314363348108728</v>
      </c>
      <c r="J1965" s="96">
        <v>27</v>
      </c>
      <c r="K1965" s="98">
        <f t="shared" si="274"/>
        <v>4529.7452713365819</v>
      </c>
      <c r="L1965" s="213">
        <f t="shared" si="271"/>
        <v>10.650700000000001</v>
      </c>
      <c r="M1965" s="214">
        <f t="shared" si="272"/>
        <v>3.8959999999999999</v>
      </c>
    </row>
    <row r="1966" spans="1:13" ht="15" customHeight="1" x14ac:dyDescent="0.2">
      <c r="A1966" s="192">
        <f t="shared" si="273"/>
        <v>1949</v>
      </c>
      <c r="B1966" s="225">
        <f t="shared" si="266"/>
        <v>182.92923027094605</v>
      </c>
      <c r="C1966" s="193">
        <v>500</v>
      </c>
      <c r="D1966" s="212">
        <v>40620</v>
      </c>
      <c r="E1966" s="104">
        <v>27110</v>
      </c>
      <c r="F1966" s="96">
        <f t="shared" si="267"/>
        <v>2664.6370253568944</v>
      </c>
      <c r="G1966" s="104">
        <f t="shared" si="268"/>
        <v>650.64</v>
      </c>
      <c r="H1966" s="194">
        <f t="shared" si="269"/>
        <v>1120.56363457063</v>
      </c>
      <c r="I1966" s="104">
        <f t="shared" si="270"/>
        <v>66.305540507137891</v>
      </c>
      <c r="J1966" s="96">
        <v>27</v>
      </c>
      <c r="K1966" s="98">
        <f t="shared" si="274"/>
        <v>4529.1462004346622</v>
      </c>
      <c r="L1966" s="213">
        <f t="shared" si="271"/>
        <v>10.654400000000001</v>
      </c>
      <c r="M1966" s="214">
        <f t="shared" si="272"/>
        <v>3.8980000000000001</v>
      </c>
    </row>
    <row r="1967" spans="1:13" ht="15" customHeight="1" x14ac:dyDescent="0.2">
      <c r="A1967" s="195">
        <f t="shared" si="273"/>
        <v>1950</v>
      </c>
      <c r="B1967" s="225">
        <f t="shared" si="266"/>
        <v>182.95949444190978</v>
      </c>
      <c r="C1967" s="193">
        <v>500</v>
      </c>
      <c r="D1967" s="212">
        <v>40620</v>
      </c>
      <c r="E1967" s="104">
        <v>27110</v>
      </c>
      <c r="F1967" s="96">
        <f t="shared" si="267"/>
        <v>2664.1962554983102</v>
      </c>
      <c r="G1967" s="104">
        <f t="shared" si="268"/>
        <v>650.64</v>
      </c>
      <c r="H1967" s="194">
        <f t="shared" si="269"/>
        <v>1120.4146543584286</v>
      </c>
      <c r="I1967" s="104">
        <f t="shared" si="270"/>
        <v>66.296725109966204</v>
      </c>
      <c r="J1967" s="96">
        <v>27</v>
      </c>
      <c r="K1967" s="98">
        <f t="shared" si="274"/>
        <v>4528.5476349667051</v>
      </c>
      <c r="L1967" s="213">
        <f t="shared" si="271"/>
        <v>10.658099999999999</v>
      </c>
      <c r="M1967" s="214">
        <f t="shared" si="272"/>
        <v>3.9</v>
      </c>
    </row>
    <row r="1968" spans="1:13" ht="15" customHeight="1" x14ac:dyDescent="0.2">
      <c r="A1968" s="192">
        <f t="shared" si="273"/>
        <v>1951</v>
      </c>
      <c r="B1968" s="225">
        <f t="shared" si="266"/>
        <v>182.98974309676356</v>
      </c>
      <c r="C1968" s="193">
        <v>500</v>
      </c>
      <c r="D1968" s="212">
        <v>40620</v>
      </c>
      <c r="E1968" s="104">
        <v>27110</v>
      </c>
      <c r="F1968" s="96">
        <f t="shared" si="267"/>
        <v>2663.7558573009501</v>
      </c>
      <c r="G1968" s="104">
        <f t="shared" si="268"/>
        <v>650.64</v>
      </c>
      <c r="H1968" s="194">
        <f t="shared" si="269"/>
        <v>1120.2657997677209</v>
      </c>
      <c r="I1968" s="104">
        <f t="shared" si="270"/>
        <v>66.287917146018998</v>
      </c>
      <c r="J1968" s="96">
        <v>27</v>
      </c>
      <c r="K1968" s="98">
        <f t="shared" si="274"/>
        <v>4527.9495742146901</v>
      </c>
      <c r="L1968" s="213">
        <f t="shared" si="271"/>
        <v>10.661799999999999</v>
      </c>
      <c r="M1968" s="214">
        <f t="shared" si="272"/>
        <v>3.9020000000000001</v>
      </c>
    </row>
    <row r="1969" spans="1:13" ht="15" customHeight="1" x14ac:dyDescent="0.2">
      <c r="A1969" s="192">
        <f t="shared" si="273"/>
        <v>1952</v>
      </c>
      <c r="B1969" s="225">
        <f t="shared" si="266"/>
        <v>183.01997625140922</v>
      </c>
      <c r="C1969" s="193">
        <v>500</v>
      </c>
      <c r="D1969" s="212">
        <v>40620</v>
      </c>
      <c r="E1969" s="104">
        <v>27110</v>
      </c>
      <c r="F1969" s="96">
        <f t="shared" si="267"/>
        <v>2663.3158302371203</v>
      </c>
      <c r="G1969" s="104">
        <f t="shared" si="268"/>
        <v>650.64</v>
      </c>
      <c r="H1969" s="194">
        <f t="shared" si="269"/>
        <v>1120.1170706201465</v>
      </c>
      <c r="I1969" s="104">
        <f t="shared" si="270"/>
        <v>66.279116604742399</v>
      </c>
      <c r="J1969" s="96">
        <v>27</v>
      </c>
      <c r="K1969" s="98">
        <f t="shared" si="274"/>
        <v>4527.3520174620098</v>
      </c>
      <c r="L1969" s="213">
        <f t="shared" si="271"/>
        <v>10.6655</v>
      </c>
      <c r="M1969" s="214">
        <f t="shared" si="272"/>
        <v>3.9039999999999999</v>
      </c>
    </row>
    <row r="1970" spans="1:13" ht="15" customHeight="1" x14ac:dyDescent="0.2">
      <c r="A1970" s="192">
        <f t="shared" si="273"/>
        <v>1953</v>
      </c>
      <c r="B1970" s="225">
        <f t="shared" si="266"/>
        <v>183.05019392172403</v>
      </c>
      <c r="C1970" s="193">
        <v>500</v>
      </c>
      <c r="D1970" s="212">
        <v>40620</v>
      </c>
      <c r="E1970" s="104">
        <v>27110</v>
      </c>
      <c r="F1970" s="96">
        <f t="shared" si="267"/>
        <v>2662.8761737801774</v>
      </c>
      <c r="G1970" s="104">
        <f t="shared" si="268"/>
        <v>650.64</v>
      </c>
      <c r="H1970" s="194">
        <f t="shared" si="269"/>
        <v>1119.9684667376998</v>
      </c>
      <c r="I1970" s="104">
        <f t="shared" si="270"/>
        <v>66.270323475603547</v>
      </c>
      <c r="J1970" s="96">
        <v>27</v>
      </c>
      <c r="K1970" s="98">
        <f t="shared" si="274"/>
        <v>4526.7549639934805</v>
      </c>
      <c r="L1970" s="213">
        <f t="shared" si="271"/>
        <v>10.6692</v>
      </c>
      <c r="M1970" s="214">
        <f t="shared" si="272"/>
        <v>3.9060000000000001</v>
      </c>
    </row>
    <row r="1971" spans="1:13" ht="15" customHeight="1" x14ac:dyDescent="0.2">
      <c r="A1971" s="192">
        <f t="shared" si="273"/>
        <v>1954</v>
      </c>
      <c r="B1971" s="225">
        <f t="shared" si="266"/>
        <v>183.08039612356094</v>
      </c>
      <c r="C1971" s="193">
        <v>500</v>
      </c>
      <c r="D1971" s="212">
        <v>40620</v>
      </c>
      <c r="E1971" s="104">
        <v>27110</v>
      </c>
      <c r="F1971" s="96">
        <f t="shared" si="267"/>
        <v>2662.4368874045194</v>
      </c>
      <c r="G1971" s="104">
        <f t="shared" si="268"/>
        <v>650.64</v>
      </c>
      <c r="H1971" s="194">
        <f t="shared" si="269"/>
        <v>1119.8199879427275</v>
      </c>
      <c r="I1971" s="104">
        <f t="shared" si="270"/>
        <v>66.26153774809039</v>
      </c>
      <c r="J1971" s="96">
        <v>27</v>
      </c>
      <c r="K1971" s="98">
        <f t="shared" si="274"/>
        <v>4526.1584130953379</v>
      </c>
      <c r="L1971" s="213">
        <f t="shared" si="271"/>
        <v>10.6729</v>
      </c>
      <c r="M1971" s="214">
        <f t="shared" si="272"/>
        <v>3.9079999999999999</v>
      </c>
    </row>
    <row r="1972" spans="1:13" ht="15" customHeight="1" x14ac:dyDescent="0.2">
      <c r="A1972" s="192">
        <f t="shared" si="273"/>
        <v>1955</v>
      </c>
      <c r="B1972" s="225">
        <f t="shared" si="266"/>
        <v>183.11058287274852</v>
      </c>
      <c r="C1972" s="193">
        <v>500</v>
      </c>
      <c r="D1972" s="212">
        <v>40620</v>
      </c>
      <c r="E1972" s="104">
        <v>27110</v>
      </c>
      <c r="F1972" s="96">
        <f t="shared" si="267"/>
        <v>2661.997970585584</v>
      </c>
      <c r="G1972" s="104">
        <f t="shared" si="268"/>
        <v>650.64</v>
      </c>
      <c r="H1972" s="194">
        <f t="shared" si="269"/>
        <v>1119.6716340579271</v>
      </c>
      <c r="I1972" s="104">
        <f t="shared" si="270"/>
        <v>66.252759411711679</v>
      </c>
      <c r="J1972" s="96">
        <v>27</v>
      </c>
      <c r="K1972" s="98">
        <f t="shared" si="274"/>
        <v>4525.562364055223</v>
      </c>
      <c r="L1972" s="213">
        <f t="shared" si="271"/>
        <v>10.676600000000001</v>
      </c>
      <c r="M1972" s="214">
        <f t="shared" si="272"/>
        <v>3.91</v>
      </c>
    </row>
    <row r="1973" spans="1:13" ht="15" customHeight="1" x14ac:dyDescent="0.2">
      <c r="A1973" s="192">
        <f t="shared" si="273"/>
        <v>1956</v>
      </c>
      <c r="B1973" s="225">
        <f t="shared" si="266"/>
        <v>183.140754185091</v>
      </c>
      <c r="C1973" s="193">
        <v>500</v>
      </c>
      <c r="D1973" s="212">
        <v>40620</v>
      </c>
      <c r="E1973" s="104">
        <v>27110</v>
      </c>
      <c r="F1973" s="96">
        <f t="shared" si="267"/>
        <v>2661.5594227998499</v>
      </c>
      <c r="G1973" s="104">
        <f t="shared" si="268"/>
        <v>650.64</v>
      </c>
      <c r="H1973" s="194">
        <f t="shared" si="269"/>
        <v>1119.523404906349</v>
      </c>
      <c r="I1973" s="104">
        <f t="shared" si="270"/>
        <v>66.243988455996998</v>
      </c>
      <c r="J1973" s="96">
        <v>27</v>
      </c>
      <c r="K1973" s="98">
        <f t="shared" si="274"/>
        <v>4524.9668161621958</v>
      </c>
      <c r="L1973" s="213">
        <f t="shared" si="271"/>
        <v>10.680300000000001</v>
      </c>
      <c r="M1973" s="214">
        <f t="shared" si="272"/>
        <v>3.9119999999999999</v>
      </c>
    </row>
    <row r="1974" spans="1:13" ht="15" customHeight="1" x14ac:dyDescent="0.2">
      <c r="A1974" s="192">
        <f t="shared" si="273"/>
        <v>1957</v>
      </c>
      <c r="B1974" s="225">
        <f t="shared" si="266"/>
        <v>183.1709100763685</v>
      </c>
      <c r="C1974" s="193">
        <v>500</v>
      </c>
      <c r="D1974" s="212">
        <v>40620</v>
      </c>
      <c r="E1974" s="104">
        <v>27110</v>
      </c>
      <c r="F1974" s="96">
        <f t="shared" si="267"/>
        <v>2661.1212435248267</v>
      </c>
      <c r="G1974" s="104">
        <f t="shared" si="268"/>
        <v>650.64</v>
      </c>
      <c r="H1974" s="194">
        <f t="shared" si="269"/>
        <v>1119.3753003113914</v>
      </c>
      <c r="I1974" s="104">
        <f t="shared" si="270"/>
        <v>66.235224870496538</v>
      </c>
      <c r="J1974" s="96">
        <v>27</v>
      </c>
      <c r="K1974" s="98">
        <f t="shared" si="274"/>
        <v>4524.3717687067146</v>
      </c>
      <c r="L1974" s="213">
        <f t="shared" si="271"/>
        <v>10.683999999999999</v>
      </c>
      <c r="M1974" s="214">
        <f t="shared" si="272"/>
        <v>3.9140000000000001</v>
      </c>
    </row>
    <row r="1975" spans="1:13" ht="15" customHeight="1" x14ac:dyDescent="0.2">
      <c r="A1975" s="192">
        <f t="shared" si="273"/>
        <v>1958</v>
      </c>
      <c r="B1975" s="225">
        <f t="shared" si="266"/>
        <v>183.20105056233689</v>
      </c>
      <c r="C1975" s="193">
        <v>500</v>
      </c>
      <c r="D1975" s="212">
        <v>40620</v>
      </c>
      <c r="E1975" s="104">
        <v>27110</v>
      </c>
      <c r="F1975" s="96">
        <f t="shared" si="267"/>
        <v>2660.6834322390596</v>
      </c>
      <c r="G1975" s="104">
        <f t="shared" si="268"/>
        <v>650.64</v>
      </c>
      <c r="H1975" s="194">
        <f t="shared" si="269"/>
        <v>1119.227320096802</v>
      </c>
      <c r="I1975" s="104">
        <f t="shared" si="270"/>
        <v>66.226468644781193</v>
      </c>
      <c r="J1975" s="96">
        <v>27</v>
      </c>
      <c r="K1975" s="98">
        <f t="shared" si="274"/>
        <v>4523.7772209806426</v>
      </c>
      <c r="L1975" s="213">
        <f t="shared" si="271"/>
        <v>10.6877</v>
      </c>
      <c r="M1975" s="214">
        <f t="shared" si="272"/>
        <v>3.9159999999999999</v>
      </c>
    </row>
    <row r="1976" spans="1:13" ht="15" customHeight="1" x14ac:dyDescent="0.2">
      <c r="A1976" s="192">
        <f t="shared" si="273"/>
        <v>1959</v>
      </c>
      <c r="B1976" s="225">
        <f t="shared" si="266"/>
        <v>183.23117565872792</v>
      </c>
      <c r="C1976" s="193">
        <v>500</v>
      </c>
      <c r="D1976" s="212">
        <v>40620</v>
      </c>
      <c r="E1976" s="104">
        <v>27110</v>
      </c>
      <c r="F1976" s="96">
        <f t="shared" si="267"/>
        <v>2660.2459884221216</v>
      </c>
      <c r="G1976" s="104">
        <f t="shared" si="268"/>
        <v>650.64</v>
      </c>
      <c r="H1976" s="194">
        <f t="shared" si="269"/>
        <v>1119.079464086677</v>
      </c>
      <c r="I1976" s="104">
        <f t="shared" si="270"/>
        <v>66.217719768442436</v>
      </c>
      <c r="J1976" s="96">
        <v>27</v>
      </c>
      <c r="K1976" s="98">
        <f t="shared" si="274"/>
        <v>4523.1831722772413</v>
      </c>
      <c r="L1976" s="213">
        <f t="shared" si="271"/>
        <v>10.6914</v>
      </c>
      <c r="M1976" s="214">
        <f t="shared" si="272"/>
        <v>3.9180000000000001</v>
      </c>
    </row>
    <row r="1977" spans="1:13" ht="15" customHeight="1" x14ac:dyDescent="0.2">
      <c r="A1977" s="195">
        <f t="shared" si="273"/>
        <v>1960</v>
      </c>
      <c r="B1977" s="225">
        <f t="shared" si="266"/>
        <v>183.26128538124919</v>
      </c>
      <c r="C1977" s="193">
        <v>500</v>
      </c>
      <c r="D1977" s="212">
        <v>40620</v>
      </c>
      <c r="E1977" s="104">
        <v>27110</v>
      </c>
      <c r="F1977" s="96">
        <f t="shared" si="267"/>
        <v>2659.8089115546145</v>
      </c>
      <c r="G1977" s="104">
        <f t="shared" si="268"/>
        <v>650.64</v>
      </c>
      <c r="H1977" s="194">
        <f t="shared" si="269"/>
        <v>1118.9317321054596</v>
      </c>
      <c r="I1977" s="104">
        <f t="shared" si="270"/>
        <v>66.208978231092289</v>
      </c>
      <c r="J1977" s="96">
        <v>27</v>
      </c>
      <c r="K1977" s="98">
        <f t="shared" si="274"/>
        <v>4522.5896218911657</v>
      </c>
      <c r="L1977" s="213">
        <f t="shared" si="271"/>
        <v>10.6951</v>
      </c>
      <c r="M1977" s="214">
        <f t="shared" si="272"/>
        <v>3.92</v>
      </c>
    </row>
    <row r="1978" spans="1:13" ht="15" customHeight="1" x14ac:dyDescent="0.2">
      <c r="A1978" s="192">
        <f t="shared" si="273"/>
        <v>1961</v>
      </c>
      <c r="B1978" s="225">
        <f t="shared" si="266"/>
        <v>183.29137974558444</v>
      </c>
      <c r="C1978" s="193">
        <v>500</v>
      </c>
      <c r="D1978" s="212">
        <v>40620</v>
      </c>
      <c r="E1978" s="104">
        <v>27110</v>
      </c>
      <c r="F1978" s="96">
        <f t="shared" si="267"/>
        <v>2659.372201118163</v>
      </c>
      <c r="G1978" s="104">
        <f t="shared" si="268"/>
        <v>650.64</v>
      </c>
      <c r="H1978" s="194">
        <f t="shared" si="269"/>
        <v>1118.7841239779389</v>
      </c>
      <c r="I1978" s="104">
        <f t="shared" si="270"/>
        <v>66.200244022363265</v>
      </c>
      <c r="J1978" s="96">
        <v>27</v>
      </c>
      <c r="K1978" s="98">
        <f t="shared" si="274"/>
        <v>4521.9965691184652</v>
      </c>
      <c r="L1978" s="213">
        <f t="shared" si="271"/>
        <v>10.6988</v>
      </c>
      <c r="M1978" s="214">
        <f t="shared" si="272"/>
        <v>3.9220000000000002</v>
      </c>
    </row>
    <row r="1979" spans="1:13" ht="15" customHeight="1" x14ac:dyDescent="0.2">
      <c r="A1979" s="192">
        <f t="shared" si="273"/>
        <v>1962</v>
      </c>
      <c r="B1979" s="225">
        <f t="shared" ref="B1979:B2017" si="275">59*LN(A1979)-264</f>
        <v>183.32145876739315</v>
      </c>
      <c r="C1979" s="193">
        <v>500</v>
      </c>
      <c r="D1979" s="212">
        <v>40620</v>
      </c>
      <c r="E1979" s="104">
        <v>27110</v>
      </c>
      <c r="F1979" s="96">
        <f t="shared" si="267"/>
        <v>2658.9358565954171</v>
      </c>
      <c r="G1979" s="104">
        <f t="shared" si="268"/>
        <v>650.64</v>
      </c>
      <c r="H1979" s="194">
        <f t="shared" si="269"/>
        <v>1118.6366395292509</v>
      </c>
      <c r="I1979" s="104">
        <f t="shared" si="270"/>
        <v>66.191517131908341</v>
      </c>
      <c r="J1979" s="96">
        <v>27</v>
      </c>
      <c r="K1979" s="98">
        <f t="shared" si="274"/>
        <v>4521.4040132565769</v>
      </c>
      <c r="L1979" s="213">
        <f t="shared" si="271"/>
        <v>10.702500000000001</v>
      </c>
      <c r="M1979" s="214">
        <f t="shared" si="272"/>
        <v>3.9239999999999999</v>
      </c>
    </row>
    <row r="1980" spans="1:13" ht="15" customHeight="1" x14ac:dyDescent="0.2">
      <c r="A1980" s="192">
        <f t="shared" si="273"/>
        <v>1963</v>
      </c>
      <c r="B1980" s="225">
        <f t="shared" si="275"/>
        <v>183.35152246231121</v>
      </c>
      <c r="C1980" s="193">
        <v>500</v>
      </c>
      <c r="D1980" s="212">
        <v>40620</v>
      </c>
      <c r="E1980" s="104">
        <v>27110</v>
      </c>
      <c r="F1980" s="96">
        <f t="shared" si="267"/>
        <v>2658.4998774700421</v>
      </c>
      <c r="G1980" s="104">
        <f t="shared" si="268"/>
        <v>650.64</v>
      </c>
      <c r="H1980" s="194">
        <f t="shared" si="269"/>
        <v>1118.489278584874</v>
      </c>
      <c r="I1980" s="104">
        <f t="shared" si="270"/>
        <v>66.182797549400846</v>
      </c>
      <c r="J1980" s="96">
        <v>27</v>
      </c>
      <c r="K1980" s="98">
        <f t="shared" si="274"/>
        <v>4520.8119536043168</v>
      </c>
      <c r="L1980" s="213">
        <f t="shared" si="271"/>
        <v>10.706200000000001</v>
      </c>
      <c r="M1980" s="214">
        <f t="shared" si="272"/>
        <v>3.9260000000000002</v>
      </c>
    </row>
    <row r="1981" spans="1:13" ht="15" customHeight="1" x14ac:dyDescent="0.2">
      <c r="A1981" s="192">
        <f t="shared" si="273"/>
        <v>1964</v>
      </c>
      <c r="B1981" s="225">
        <f t="shared" si="275"/>
        <v>183.38157084595025</v>
      </c>
      <c r="C1981" s="193">
        <v>500</v>
      </c>
      <c r="D1981" s="212">
        <v>40620</v>
      </c>
      <c r="E1981" s="104">
        <v>27110</v>
      </c>
      <c r="F1981" s="96">
        <f t="shared" si="267"/>
        <v>2658.0642632267236</v>
      </c>
      <c r="G1981" s="104">
        <f t="shared" si="268"/>
        <v>650.64</v>
      </c>
      <c r="H1981" s="194">
        <f t="shared" si="269"/>
        <v>1118.3420409706325</v>
      </c>
      <c r="I1981" s="104">
        <f t="shared" si="270"/>
        <v>66.174085264534469</v>
      </c>
      <c r="J1981" s="96">
        <v>27</v>
      </c>
      <c r="K1981" s="98">
        <f t="shared" si="274"/>
        <v>4520.2203894618906</v>
      </c>
      <c r="L1981" s="213">
        <f t="shared" si="271"/>
        <v>10.709899999999999</v>
      </c>
      <c r="M1981" s="214">
        <f t="shared" si="272"/>
        <v>3.9279999999999999</v>
      </c>
    </row>
    <row r="1982" spans="1:13" ht="15" customHeight="1" x14ac:dyDescent="0.2">
      <c r="A1982" s="192">
        <f t="shared" si="273"/>
        <v>1965</v>
      </c>
      <c r="B1982" s="225">
        <f t="shared" si="275"/>
        <v>183.41160393389833</v>
      </c>
      <c r="C1982" s="193">
        <v>500</v>
      </c>
      <c r="D1982" s="212">
        <v>40620</v>
      </c>
      <c r="E1982" s="104">
        <v>27110</v>
      </c>
      <c r="F1982" s="96">
        <f t="shared" si="267"/>
        <v>2657.6290133511602</v>
      </c>
      <c r="G1982" s="104">
        <f t="shared" si="268"/>
        <v>650.64</v>
      </c>
      <c r="H1982" s="194">
        <f t="shared" si="269"/>
        <v>1118.1949265126921</v>
      </c>
      <c r="I1982" s="104">
        <f t="shared" si="270"/>
        <v>66.16538026702321</v>
      </c>
      <c r="J1982" s="96">
        <v>27</v>
      </c>
      <c r="K1982" s="98">
        <f t="shared" si="274"/>
        <v>4519.6293201308754</v>
      </c>
      <c r="L1982" s="213">
        <f t="shared" si="271"/>
        <v>10.7136</v>
      </c>
      <c r="M1982" s="214">
        <f t="shared" si="272"/>
        <v>3.93</v>
      </c>
    </row>
    <row r="1983" spans="1:13" ht="15" customHeight="1" x14ac:dyDescent="0.2">
      <c r="A1983" s="192">
        <f t="shared" si="273"/>
        <v>1966</v>
      </c>
      <c r="B1983" s="225">
        <f t="shared" si="275"/>
        <v>183.44162174171959</v>
      </c>
      <c r="C1983" s="193">
        <v>500</v>
      </c>
      <c r="D1983" s="212">
        <v>40620</v>
      </c>
      <c r="E1983" s="104">
        <v>27110</v>
      </c>
      <c r="F1983" s="96">
        <f t="shared" si="267"/>
        <v>2657.1941273300627</v>
      </c>
      <c r="G1983" s="104">
        <f t="shared" si="268"/>
        <v>650.64</v>
      </c>
      <c r="H1983" s="194">
        <f t="shared" si="269"/>
        <v>1118.047935037561</v>
      </c>
      <c r="I1983" s="104">
        <f t="shared" si="270"/>
        <v>66.156682546601246</v>
      </c>
      <c r="J1983" s="96">
        <v>27</v>
      </c>
      <c r="K1983" s="98">
        <f t="shared" si="274"/>
        <v>4519.0387449142254</v>
      </c>
      <c r="L1983" s="213">
        <f t="shared" si="271"/>
        <v>10.7173</v>
      </c>
      <c r="M1983" s="214">
        <f t="shared" si="272"/>
        <v>3.9319999999999999</v>
      </c>
    </row>
    <row r="1984" spans="1:13" ht="15" customHeight="1" x14ac:dyDescent="0.2">
      <c r="A1984" s="192">
        <f t="shared" si="273"/>
        <v>1967</v>
      </c>
      <c r="B1984" s="225">
        <f t="shared" si="275"/>
        <v>183.47162428495449</v>
      </c>
      <c r="C1984" s="193">
        <v>500</v>
      </c>
      <c r="D1984" s="212">
        <v>40620</v>
      </c>
      <c r="E1984" s="104">
        <v>27110</v>
      </c>
      <c r="F1984" s="96">
        <f t="shared" si="267"/>
        <v>2656.7596046511499</v>
      </c>
      <c r="G1984" s="104">
        <f t="shared" si="268"/>
        <v>650.64</v>
      </c>
      <c r="H1984" s="194">
        <f t="shared" si="269"/>
        <v>1117.9010663720885</v>
      </c>
      <c r="I1984" s="104">
        <f t="shared" si="270"/>
        <v>66.147992093022992</v>
      </c>
      <c r="J1984" s="96">
        <v>27</v>
      </c>
      <c r="K1984" s="98">
        <f t="shared" si="274"/>
        <v>4518.4486631162617</v>
      </c>
      <c r="L1984" s="213">
        <f t="shared" si="271"/>
        <v>10.721</v>
      </c>
      <c r="M1984" s="214">
        <f t="shared" si="272"/>
        <v>3.9340000000000002</v>
      </c>
    </row>
    <row r="1985" spans="1:13" ht="15" customHeight="1" x14ac:dyDescent="0.2">
      <c r="A1985" s="192">
        <f t="shared" si="273"/>
        <v>1968</v>
      </c>
      <c r="B1985" s="225">
        <f t="shared" si="275"/>
        <v>183.5016115791197</v>
      </c>
      <c r="C1985" s="193">
        <v>500</v>
      </c>
      <c r="D1985" s="212">
        <v>40620</v>
      </c>
      <c r="E1985" s="104">
        <v>27110</v>
      </c>
      <c r="F1985" s="96">
        <f t="shared" si="267"/>
        <v>2656.3254448031498</v>
      </c>
      <c r="G1985" s="104">
        <f t="shared" si="268"/>
        <v>650.64</v>
      </c>
      <c r="H1985" s="194">
        <f t="shared" si="269"/>
        <v>1117.7543203434645</v>
      </c>
      <c r="I1985" s="104">
        <f t="shared" si="270"/>
        <v>66.139308896063</v>
      </c>
      <c r="J1985" s="96">
        <v>27</v>
      </c>
      <c r="K1985" s="98">
        <f t="shared" si="274"/>
        <v>4517.8590740426771</v>
      </c>
      <c r="L1985" s="213">
        <f t="shared" si="271"/>
        <v>10.7247</v>
      </c>
      <c r="M1985" s="214">
        <f t="shared" si="272"/>
        <v>3.9359999999999999</v>
      </c>
    </row>
    <row r="1986" spans="1:13" ht="15" customHeight="1" x14ac:dyDescent="0.2">
      <c r="A1986" s="192">
        <f t="shared" si="273"/>
        <v>1969</v>
      </c>
      <c r="B1986" s="225">
        <f t="shared" si="275"/>
        <v>183.5315836397084</v>
      </c>
      <c r="C1986" s="193">
        <v>500</v>
      </c>
      <c r="D1986" s="212">
        <v>40620</v>
      </c>
      <c r="E1986" s="104">
        <v>27110</v>
      </c>
      <c r="F1986" s="96">
        <f t="shared" si="267"/>
        <v>2655.8916472757924</v>
      </c>
      <c r="G1986" s="104">
        <f t="shared" si="268"/>
        <v>650.64</v>
      </c>
      <c r="H1986" s="194">
        <f t="shared" si="269"/>
        <v>1117.6076967792176</v>
      </c>
      <c r="I1986" s="104">
        <f t="shared" si="270"/>
        <v>66.130632945515842</v>
      </c>
      <c r="J1986" s="96">
        <v>27</v>
      </c>
      <c r="K1986" s="98">
        <f t="shared" si="274"/>
        <v>4517.2699770005256</v>
      </c>
      <c r="L1986" s="213">
        <f t="shared" si="271"/>
        <v>10.728400000000001</v>
      </c>
      <c r="M1986" s="214">
        <f t="shared" si="272"/>
        <v>3.9380000000000002</v>
      </c>
    </row>
    <row r="1987" spans="1:13" ht="15" customHeight="1" x14ac:dyDescent="0.2">
      <c r="A1987" s="195">
        <f t="shared" si="273"/>
        <v>1970</v>
      </c>
      <c r="B1987" s="225">
        <f t="shared" si="275"/>
        <v>183.56154048219003</v>
      </c>
      <c r="C1987" s="193">
        <v>500</v>
      </c>
      <c r="D1987" s="212">
        <v>40620</v>
      </c>
      <c r="E1987" s="104">
        <v>27110</v>
      </c>
      <c r="F1987" s="96">
        <f t="shared" si="267"/>
        <v>2655.45821155981</v>
      </c>
      <c r="G1987" s="104">
        <f t="shared" si="268"/>
        <v>650.64</v>
      </c>
      <c r="H1987" s="194">
        <f t="shared" si="269"/>
        <v>1117.4611955072157</v>
      </c>
      <c r="I1987" s="104">
        <f t="shared" si="270"/>
        <v>66.121964231196202</v>
      </c>
      <c r="J1987" s="96">
        <v>27</v>
      </c>
      <c r="K1987" s="98">
        <f t="shared" si="274"/>
        <v>4516.6813712982221</v>
      </c>
      <c r="L1987" s="213">
        <f t="shared" si="271"/>
        <v>10.732100000000001</v>
      </c>
      <c r="M1987" s="214">
        <f t="shared" si="272"/>
        <v>3.94</v>
      </c>
    </row>
    <row r="1988" spans="1:13" ht="15" customHeight="1" x14ac:dyDescent="0.2">
      <c r="A1988" s="192">
        <f t="shared" si="273"/>
        <v>1971</v>
      </c>
      <c r="B1988" s="225">
        <f t="shared" si="275"/>
        <v>183.59148212201046</v>
      </c>
      <c r="C1988" s="193">
        <v>500</v>
      </c>
      <c r="D1988" s="212">
        <v>40620</v>
      </c>
      <c r="E1988" s="104">
        <v>27110</v>
      </c>
      <c r="F1988" s="96">
        <f t="shared" si="267"/>
        <v>2655.0251371469353</v>
      </c>
      <c r="G1988" s="104">
        <f t="shared" si="268"/>
        <v>650.64</v>
      </c>
      <c r="H1988" s="194">
        <f t="shared" si="269"/>
        <v>1117.3148163556639</v>
      </c>
      <c r="I1988" s="104">
        <f t="shared" si="270"/>
        <v>66.1133027429387</v>
      </c>
      <c r="J1988" s="96">
        <v>27</v>
      </c>
      <c r="K1988" s="98">
        <f t="shared" si="274"/>
        <v>4516.0932562455382</v>
      </c>
      <c r="L1988" s="213">
        <f t="shared" si="271"/>
        <v>10.735799999999999</v>
      </c>
      <c r="M1988" s="214">
        <f t="shared" si="272"/>
        <v>3.9420000000000002</v>
      </c>
    </row>
    <row r="1989" spans="1:13" ht="15" customHeight="1" x14ac:dyDescent="0.2">
      <c r="A1989" s="192">
        <f t="shared" si="273"/>
        <v>1972</v>
      </c>
      <c r="B1989" s="225">
        <f t="shared" si="275"/>
        <v>183.62140857459224</v>
      </c>
      <c r="C1989" s="193">
        <v>500</v>
      </c>
      <c r="D1989" s="212">
        <v>40620</v>
      </c>
      <c r="E1989" s="104">
        <v>27110</v>
      </c>
      <c r="F1989" s="96">
        <f t="shared" si="267"/>
        <v>2654.5924235298958</v>
      </c>
      <c r="G1989" s="104">
        <f t="shared" si="268"/>
        <v>650.64</v>
      </c>
      <c r="H1989" s="194">
        <f t="shared" si="269"/>
        <v>1117.1685591531045</v>
      </c>
      <c r="I1989" s="104">
        <f t="shared" si="270"/>
        <v>66.104648470597908</v>
      </c>
      <c r="J1989" s="96">
        <v>27</v>
      </c>
      <c r="K1989" s="98">
        <f t="shared" si="274"/>
        <v>4515.5056311535982</v>
      </c>
      <c r="L1989" s="213">
        <f t="shared" si="271"/>
        <v>10.7395</v>
      </c>
      <c r="M1989" s="214">
        <f t="shared" si="272"/>
        <v>3.944</v>
      </c>
    </row>
    <row r="1990" spans="1:13" ht="15" customHeight="1" x14ac:dyDescent="0.2">
      <c r="A1990" s="192">
        <f t="shared" si="273"/>
        <v>1973</v>
      </c>
      <c r="B1990" s="225">
        <f t="shared" si="275"/>
        <v>183.65131985533429</v>
      </c>
      <c r="C1990" s="193">
        <v>500</v>
      </c>
      <c r="D1990" s="212">
        <v>40620</v>
      </c>
      <c r="E1990" s="104">
        <v>27110</v>
      </c>
      <c r="F1990" s="96">
        <f t="shared" si="267"/>
        <v>2654.1600702024139</v>
      </c>
      <c r="G1990" s="104">
        <f t="shared" si="268"/>
        <v>650.64</v>
      </c>
      <c r="H1990" s="194">
        <f t="shared" si="269"/>
        <v>1117.0224237284158</v>
      </c>
      <c r="I1990" s="104">
        <f t="shared" si="270"/>
        <v>66.09600140404828</v>
      </c>
      <c r="J1990" s="96">
        <v>27</v>
      </c>
      <c r="K1990" s="98">
        <f t="shared" si="274"/>
        <v>4514.9184953348777</v>
      </c>
      <c r="L1990" s="213">
        <f t="shared" si="271"/>
        <v>10.7432</v>
      </c>
      <c r="M1990" s="214">
        <f t="shared" si="272"/>
        <v>3.9460000000000002</v>
      </c>
    </row>
    <row r="1991" spans="1:13" ht="15" customHeight="1" x14ac:dyDescent="0.2">
      <c r="A1991" s="192">
        <f t="shared" si="273"/>
        <v>1974</v>
      </c>
      <c r="B1991" s="225">
        <f t="shared" si="275"/>
        <v>183.6812159796122</v>
      </c>
      <c r="C1991" s="193">
        <v>500</v>
      </c>
      <c r="D1991" s="212">
        <v>40620</v>
      </c>
      <c r="E1991" s="104">
        <v>27110</v>
      </c>
      <c r="F1991" s="96">
        <f t="shared" si="267"/>
        <v>2653.7280766592035</v>
      </c>
      <c r="G1991" s="104">
        <f t="shared" si="268"/>
        <v>650.64</v>
      </c>
      <c r="H1991" s="194">
        <f t="shared" si="269"/>
        <v>1116.8764099108107</v>
      </c>
      <c r="I1991" s="104">
        <f t="shared" si="270"/>
        <v>66.087361533184065</v>
      </c>
      <c r="J1991" s="96">
        <v>27</v>
      </c>
      <c r="K1991" s="98">
        <f t="shared" si="274"/>
        <v>4514.3318481031984</v>
      </c>
      <c r="L1991" s="213">
        <f t="shared" si="271"/>
        <v>10.7469</v>
      </c>
      <c r="M1991" s="214">
        <f t="shared" si="272"/>
        <v>3.948</v>
      </c>
    </row>
    <row r="1992" spans="1:13" ht="15" customHeight="1" x14ac:dyDescent="0.2">
      <c r="A1992" s="192">
        <f t="shared" si="273"/>
        <v>1975</v>
      </c>
      <c r="B1992" s="225">
        <f t="shared" si="275"/>
        <v>183.71109696277813</v>
      </c>
      <c r="C1992" s="193">
        <v>500</v>
      </c>
      <c r="D1992" s="212">
        <v>40620</v>
      </c>
      <c r="E1992" s="104">
        <v>27110</v>
      </c>
      <c r="F1992" s="96">
        <f t="shared" si="267"/>
        <v>2653.2964423959684</v>
      </c>
      <c r="G1992" s="104">
        <f t="shared" si="268"/>
        <v>650.64</v>
      </c>
      <c r="H1992" s="194">
        <f t="shared" si="269"/>
        <v>1116.7305175298372</v>
      </c>
      <c r="I1992" s="104">
        <f t="shared" si="270"/>
        <v>66.078728847919365</v>
      </c>
      <c r="J1992" s="96">
        <v>27</v>
      </c>
      <c r="K1992" s="98">
        <f t="shared" si="274"/>
        <v>4513.7456887737253</v>
      </c>
      <c r="L1992" s="213">
        <f t="shared" si="271"/>
        <v>10.7506</v>
      </c>
      <c r="M1992" s="214">
        <f t="shared" si="272"/>
        <v>3.95</v>
      </c>
    </row>
    <row r="1993" spans="1:13" ht="15" customHeight="1" x14ac:dyDescent="0.2">
      <c r="A1993" s="192">
        <f t="shared" si="273"/>
        <v>1976</v>
      </c>
      <c r="B1993" s="225">
        <f t="shared" si="275"/>
        <v>183.74096282016097</v>
      </c>
      <c r="C1993" s="193">
        <v>500</v>
      </c>
      <c r="D1993" s="212">
        <v>40620</v>
      </c>
      <c r="E1993" s="104">
        <v>27110</v>
      </c>
      <c r="F1993" s="96">
        <f t="shared" si="267"/>
        <v>2652.8651669093988</v>
      </c>
      <c r="G1993" s="104">
        <f t="shared" si="268"/>
        <v>650.64</v>
      </c>
      <c r="H1993" s="194">
        <f t="shared" si="269"/>
        <v>1116.5847464153767</v>
      </c>
      <c r="I1993" s="104">
        <f t="shared" si="270"/>
        <v>66.070103338187977</v>
      </c>
      <c r="J1993" s="96">
        <v>27</v>
      </c>
      <c r="K1993" s="98">
        <f t="shared" si="274"/>
        <v>4513.1600166629632</v>
      </c>
      <c r="L1993" s="213">
        <f t="shared" si="271"/>
        <v>10.754300000000001</v>
      </c>
      <c r="M1993" s="214">
        <f t="shared" si="272"/>
        <v>3.952</v>
      </c>
    </row>
    <row r="1994" spans="1:13" ht="15" customHeight="1" x14ac:dyDescent="0.2">
      <c r="A1994" s="192">
        <f t="shared" si="273"/>
        <v>1977</v>
      </c>
      <c r="B1994" s="225">
        <f t="shared" si="275"/>
        <v>183.7708135670664</v>
      </c>
      <c r="C1994" s="193">
        <v>500</v>
      </c>
      <c r="D1994" s="212">
        <v>40620</v>
      </c>
      <c r="E1994" s="104">
        <v>27110</v>
      </c>
      <c r="F1994" s="96">
        <f t="shared" si="267"/>
        <v>2652.4342496971685</v>
      </c>
      <c r="G1994" s="104">
        <f t="shared" si="268"/>
        <v>650.64</v>
      </c>
      <c r="H1994" s="194">
        <f t="shared" si="269"/>
        <v>1116.4390963976427</v>
      </c>
      <c r="I1994" s="104">
        <f t="shared" si="270"/>
        <v>66.061484993943367</v>
      </c>
      <c r="J1994" s="96">
        <v>27</v>
      </c>
      <c r="K1994" s="98">
        <f t="shared" si="274"/>
        <v>4512.5748310887539</v>
      </c>
      <c r="L1994" s="213">
        <f t="shared" si="271"/>
        <v>10.757999999999999</v>
      </c>
      <c r="M1994" s="214">
        <f t="shared" si="272"/>
        <v>3.9540000000000002</v>
      </c>
    </row>
    <row r="1995" spans="1:13" ht="15" customHeight="1" x14ac:dyDescent="0.2">
      <c r="A1995" s="192">
        <f t="shared" si="273"/>
        <v>1978</v>
      </c>
      <c r="B1995" s="225">
        <f t="shared" si="275"/>
        <v>183.80064921877675</v>
      </c>
      <c r="C1995" s="193">
        <v>500</v>
      </c>
      <c r="D1995" s="212">
        <v>40620</v>
      </c>
      <c r="E1995" s="104">
        <v>27110</v>
      </c>
      <c r="F1995" s="96">
        <f t="shared" si="267"/>
        <v>2652.0036902579336</v>
      </c>
      <c r="G1995" s="104">
        <f t="shared" si="268"/>
        <v>650.64</v>
      </c>
      <c r="H1995" s="194">
        <f t="shared" si="269"/>
        <v>1116.2935673071813</v>
      </c>
      <c r="I1995" s="104">
        <f t="shared" si="270"/>
        <v>66.052873805158669</v>
      </c>
      <c r="J1995" s="96">
        <v>27</v>
      </c>
      <c r="K1995" s="98">
        <f t="shared" si="274"/>
        <v>4511.990131370274</v>
      </c>
      <c r="L1995" s="213">
        <f t="shared" si="271"/>
        <v>10.761699999999999</v>
      </c>
      <c r="M1995" s="214">
        <f t="shared" si="272"/>
        <v>3.956</v>
      </c>
    </row>
    <row r="1996" spans="1:13" ht="15" customHeight="1" x14ac:dyDescent="0.2">
      <c r="A1996" s="192">
        <f t="shared" si="273"/>
        <v>1979</v>
      </c>
      <c r="B1996" s="225">
        <f t="shared" si="275"/>
        <v>183.83046979055138</v>
      </c>
      <c r="C1996" s="193">
        <v>500</v>
      </c>
      <c r="D1996" s="212">
        <v>40620</v>
      </c>
      <c r="E1996" s="104">
        <v>27110</v>
      </c>
      <c r="F1996" s="96">
        <f t="shared" si="267"/>
        <v>2651.5734880913287</v>
      </c>
      <c r="G1996" s="104">
        <f t="shared" si="268"/>
        <v>650.64</v>
      </c>
      <c r="H1996" s="194">
        <f t="shared" si="269"/>
        <v>1116.1481589748689</v>
      </c>
      <c r="I1996" s="104">
        <f t="shared" si="270"/>
        <v>66.04426976182657</v>
      </c>
      <c r="J1996" s="96">
        <v>27</v>
      </c>
      <c r="K1996" s="98">
        <f t="shared" si="274"/>
        <v>4511.4059168280237</v>
      </c>
      <c r="L1996" s="213">
        <f t="shared" si="271"/>
        <v>10.7654</v>
      </c>
      <c r="M1996" s="214">
        <f t="shared" si="272"/>
        <v>3.9580000000000002</v>
      </c>
    </row>
    <row r="1997" spans="1:13" ht="15" customHeight="1" x14ac:dyDescent="0.2">
      <c r="A1997" s="195">
        <f t="shared" si="273"/>
        <v>1980</v>
      </c>
      <c r="B1997" s="225">
        <f t="shared" si="275"/>
        <v>183.86027529762629</v>
      </c>
      <c r="C1997" s="193">
        <v>500</v>
      </c>
      <c r="D1997" s="212">
        <v>40620</v>
      </c>
      <c r="E1997" s="104">
        <v>27110</v>
      </c>
      <c r="F1997" s="96">
        <f t="shared" si="267"/>
        <v>2651.1436426979667</v>
      </c>
      <c r="G1997" s="104">
        <f t="shared" si="268"/>
        <v>650.64</v>
      </c>
      <c r="H1997" s="194">
        <f t="shared" si="269"/>
        <v>1116.0028712319126</v>
      </c>
      <c r="I1997" s="104">
        <f t="shared" si="270"/>
        <v>66.035672853959326</v>
      </c>
      <c r="J1997" s="96">
        <v>27</v>
      </c>
      <c r="K1997" s="98">
        <f t="shared" si="274"/>
        <v>4510.8221867838383</v>
      </c>
      <c r="L1997" s="213">
        <f t="shared" si="271"/>
        <v>10.769</v>
      </c>
      <c r="M1997" s="214">
        <f t="shared" si="272"/>
        <v>3.96</v>
      </c>
    </row>
    <row r="1998" spans="1:13" ht="15" customHeight="1" x14ac:dyDescent="0.2">
      <c r="A1998" s="192">
        <f t="shared" si="273"/>
        <v>1981</v>
      </c>
      <c r="B1998" s="225">
        <f t="shared" si="275"/>
        <v>183.89006575521449</v>
      </c>
      <c r="C1998" s="193">
        <v>500</v>
      </c>
      <c r="D1998" s="212">
        <v>40620</v>
      </c>
      <c r="E1998" s="104">
        <v>27110</v>
      </c>
      <c r="F1998" s="96">
        <f t="shared" si="267"/>
        <v>2650.7141535794353</v>
      </c>
      <c r="G1998" s="104">
        <f t="shared" si="268"/>
        <v>650.64</v>
      </c>
      <c r="H1998" s="194">
        <f t="shared" si="269"/>
        <v>1115.8577039098491</v>
      </c>
      <c r="I1998" s="104">
        <f t="shared" si="270"/>
        <v>66.027083071588706</v>
      </c>
      <c r="J1998" s="96">
        <v>27</v>
      </c>
      <c r="K1998" s="98">
        <f t="shared" si="274"/>
        <v>4510.2389405608737</v>
      </c>
      <c r="L1998" s="213">
        <f t="shared" si="271"/>
        <v>10.7727</v>
      </c>
      <c r="M1998" s="214">
        <f t="shared" si="272"/>
        <v>3.9620000000000002</v>
      </c>
    </row>
    <row r="1999" spans="1:13" ht="15" customHeight="1" x14ac:dyDescent="0.2">
      <c r="A1999" s="192">
        <f t="shared" si="273"/>
        <v>1982</v>
      </c>
      <c r="B1999" s="225">
        <f t="shared" si="275"/>
        <v>183.91984117850609</v>
      </c>
      <c r="C1999" s="193">
        <v>500</v>
      </c>
      <c r="D1999" s="212">
        <v>40620</v>
      </c>
      <c r="E1999" s="104">
        <v>27110</v>
      </c>
      <c r="F1999" s="96">
        <f t="shared" si="267"/>
        <v>2650.2850202382897</v>
      </c>
      <c r="G1999" s="104">
        <f t="shared" si="268"/>
        <v>650.64</v>
      </c>
      <c r="H1999" s="194">
        <f t="shared" si="269"/>
        <v>1115.7126568405417</v>
      </c>
      <c r="I1999" s="104">
        <f t="shared" si="270"/>
        <v>66.018500404765788</v>
      </c>
      <c r="J1999" s="96">
        <v>27</v>
      </c>
      <c r="K1999" s="98">
        <f t="shared" si="274"/>
        <v>4509.6561774835973</v>
      </c>
      <c r="L1999" s="213">
        <f t="shared" si="271"/>
        <v>10.776400000000001</v>
      </c>
      <c r="M1999" s="214">
        <f t="shared" si="272"/>
        <v>3.964</v>
      </c>
    </row>
    <row r="2000" spans="1:13" ht="15" customHeight="1" x14ac:dyDescent="0.2">
      <c r="A2000" s="192">
        <f t="shared" si="273"/>
        <v>1983</v>
      </c>
      <c r="B2000" s="225">
        <f t="shared" si="275"/>
        <v>183.94960158266798</v>
      </c>
      <c r="C2000" s="193">
        <v>500</v>
      </c>
      <c r="D2000" s="212">
        <v>40620</v>
      </c>
      <c r="E2000" s="104">
        <v>27110</v>
      </c>
      <c r="F2000" s="96">
        <f t="shared" si="267"/>
        <v>2649.8562421780607</v>
      </c>
      <c r="G2000" s="104">
        <f t="shared" si="268"/>
        <v>650.64</v>
      </c>
      <c r="H2000" s="194">
        <f t="shared" si="269"/>
        <v>1115.5677298561843</v>
      </c>
      <c r="I2000" s="104">
        <f t="shared" si="270"/>
        <v>66.009924843561208</v>
      </c>
      <c r="J2000" s="96">
        <v>27</v>
      </c>
      <c r="K2000" s="98">
        <f t="shared" si="274"/>
        <v>4509.073896877806</v>
      </c>
      <c r="L2000" s="213">
        <f t="shared" si="271"/>
        <v>10.780099999999999</v>
      </c>
      <c r="M2000" s="214">
        <f t="shared" si="272"/>
        <v>3.9660000000000002</v>
      </c>
    </row>
    <row r="2001" spans="1:13" ht="15" customHeight="1" x14ac:dyDescent="0.2">
      <c r="A2001" s="192">
        <f t="shared" si="273"/>
        <v>1984</v>
      </c>
      <c r="B2001" s="225">
        <f t="shared" si="275"/>
        <v>183.97934698284428</v>
      </c>
      <c r="C2001" s="193">
        <v>500</v>
      </c>
      <c r="D2001" s="212">
        <v>40620</v>
      </c>
      <c r="E2001" s="104">
        <v>27110</v>
      </c>
      <c r="F2001" s="96">
        <f t="shared" si="267"/>
        <v>2649.4278189032425</v>
      </c>
      <c r="G2001" s="104">
        <f t="shared" si="268"/>
        <v>650.64</v>
      </c>
      <c r="H2001" s="194">
        <f t="shared" si="269"/>
        <v>1115.4229227892959</v>
      </c>
      <c r="I2001" s="104">
        <f t="shared" si="270"/>
        <v>66.001356378064855</v>
      </c>
      <c r="J2001" s="96">
        <v>27</v>
      </c>
      <c r="K2001" s="98">
        <f t="shared" si="274"/>
        <v>4508.4920980706029</v>
      </c>
      <c r="L2001" s="213">
        <f t="shared" si="271"/>
        <v>10.783799999999999</v>
      </c>
      <c r="M2001" s="214">
        <f t="shared" si="272"/>
        <v>3.968</v>
      </c>
    </row>
    <row r="2002" spans="1:13" ht="15" customHeight="1" x14ac:dyDescent="0.2">
      <c r="A2002" s="192">
        <f t="shared" si="273"/>
        <v>1985</v>
      </c>
      <c r="B2002" s="225">
        <f t="shared" si="275"/>
        <v>184.00907739415612</v>
      </c>
      <c r="C2002" s="193">
        <v>500</v>
      </c>
      <c r="D2002" s="212">
        <v>40620</v>
      </c>
      <c r="E2002" s="104">
        <v>27110</v>
      </c>
      <c r="F2002" s="96">
        <f t="shared" si="267"/>
        <v>2648.9997499192959</v>
      </c>
      <c r="G2002" s="104">
        <f t="shared" si="268"/>
        <v>650.64</v>
      </c>
      <c r="H2002" s="194">
        <f t="shared" si="269"/>
        <v>1115.2782354727219</v>
      </c>
      <c r="I2002" s="104">
        <f t="shared" si="270"/>
        <v>65.992794998385918</v>
      </c>
      <c r="J2002" s="96">
        <v>27</v>
      </c>
      <c r="K2002" s="98">
        <f t="shared" si="274"/>
        <v>4507.9107803904035</v>
      </c>
      <c r="L2002" s="213">
        <f t="shared" si="271"/>
        <v>10.7875</v>
      </c>
      <c r="M2002" s="214">
        <f t="shared" si="272"/>
        <v>3.97</v>
      </c>
    </row>
    <row r="2003" spans="1:13" ht="15" customHeight="1" x14ac:dyDescent="0.2">
      <c r="A2003" s="192">
        <f t="shared" si="273"/>
        <v>1986</v>
      </c>
      <c r="B2003" s="225">
        <f t="shared" si="275"/>
        <v>184.03879283170198</v>
      </c>
      <c r="C2003" s="193">
        <v>500</v>
      </c>
      <c r="D2003" s="212">
        <v>40620</v>
      </c>
      <c r="E2003" s="104">
        <v>27110</v>
      </c>
      <c r="F2003" s="96">
        <f t="shared" ref="F2003:F2066" si="276">12*(1/B2003*D2003)</f>
        <v>2648.5720347326414</v>
      </c>
      <c r="G2003" s="104">
        <f t="shared" ref="G2003:G2066" si="277">12*(1/C2003*E2003)</f>
        <v>650.64</v>
      </c>
      <c r="H2003" s="194">
        <f t="shared" ref="H2003:H2066" si="278">SUM(F2003:G2003)*33.8%</f>
        <v>1115.1336677396328</v>
      </c>
      <c r="I2003" s="104">
        <f t="shared" ref="I2003:I2066" si="279">SUM(F2003:G2003)*2%</f>
        <v>65.984240694652826</v>
      </c>
      <c r="J2003" s="96">
        <v>27</v>
      </c>
      <c r="K2003" s="98">
        <f t="shared" si="274"/>
        <v>4507.3299431669266</v>
      </c>
      <c r="L2003" s="213">
        <f t="shared" ref="L2003:L2066" si="280">ROUND(A2003/B2003,4)</f>
        <v>10.7912</v>
      </c>
      <c r="M2003" s="214">
        <f t="shared" ref="M2003:M2066" si="281">ROUND(A2003/C2003,4)</f>
        <v>3.972</v>
      </c>
    </row>
    <row r="2004" spans="1:13" ht="15" customHeight="1" x14ac:dyDescent="0.2">
      <c r="A2004" s="192">
        <f t="shared" si="273"/>
        <v>1987</v>
      </c>
      <c r="B2004" s="225">
        <f t="shared" si="275"/>
        <v>184.06849331055719</v>
      </c>
      <c r="C2004" s="193">
        <v>500</v>
      </c>
      <c r="D2004" s="212">
        <v>40620</v>
      </c>
      <c r="E2004" s="104">
        <v>27110</v>
      </c>
      <c r="F2004" s="96">
        <f t="shared" si="276"/>
        <v>2648.1446728506639</v>
      </c>
      <c r="G2004" s="104">
        <f t="shared" si="277"/>
        <v>650.64</v>
      </c>
      <c r="H2004" s="194">
        <f t="shared" si="278"/>
        <v>1114.9892194235242</v>
      </c>
      <c r="I2004" s="104">
        <f t="shared" si="279"/>
        <v>65.975693457013278</v>
      </c>
      <c r="J2004" s="96">
        <v>27</v>
      </c>
      <c r="K2004" s="98">
        <f t="shared" si="274"/>
        <v>4506.7495857312015</v>
      </c>
      <c r="L2004" s="213">
        <f t="shared" si="280"/>
        <v>10.7949</v>
      </c>
      <c r="M2004" s="214">
        <f t="shared" si="281"/>
        <v>3.9740000000000002</v>
      </c>
    </row>
    <row r="2005" spans="1:13" ht="15" customHeight="1" x14ac:dyDescent="0.2">
      <c r="A2005" s="192">
        <f t="shared" si="273"/>
        <v>1988</v>
      </c>
      <c r="B2005" s="225">
        <f t="shared" si="275"/>
        <v>184.09817884577467</v>
      </c>
      <c r="C2005" s="193">
        <v>500</v>
      </c>
      <c r="D2005" s="212">
        <v>40620</v>
      </c>
      <c r="E2005" s="104">
        <v>27110</v>
      </c>
      <c r="F2005" s="96">
        <f t="shared" si="276"/>
        <v>2647.7176637816992</v>
      </c>
      <c r="G2005" s="104">
        <f t="shared" si="277"/>
        <v>650.64</v>
      </c>
      <c r="H2005" s="194">
        <f t="shared" si="278"/>
        <v>1114.8448903582141</v>
      </c>
      <c r="I2005" s="104">
        <f t="shared" si="279"/>
        <v>65.96715327563399</v>
      </c>
      <c r="J2005" s="96">
        <v>27</v>
      </c>
      <c r="K2005" s="98">
        <f t="shared" si="274"/>
        <v>4506.1697074155472</v>
      </c>
      <c r="L2005" s="213">
        <f t="shared" si="280"/>
        <v>10.7986</v>
      </c>
      <c r="M2005" s="214">
        <f t="shared" si="281"/>
        <v>3.976</v>
      </c>
    </row>
    <row r="2006" spans="1:13" ht="15" customHeight="1" x14ac:dyDescent="0.2">
      <c r="A2006" s="192">
        <f t="shared" si="273"/>
        <v>1989</v>
      </c>
      <c r="B2006" s="225">
        <f t="shared" si="275"/>
        <v>184.1278494523844</v>
      </c>
      <c r="C2006" s="193">
        <v>500</v>
      </c>
      <c r="D2006" s="212">
        <v>40620</v>
      </c>
      <c r="E2006" s="104">
        <v>27110</v>
      </c>
      <c r="F2006" s="96">
        <f t="shared" si="276"/>
        <v>2647.2910070350458</v>
      </c>
      <c r="G2006" s="104">
        <f t="shared" si="277"/>
        <v>650.64</v>
      </c>
      <c r="H2006" s="194">
        <f t="shared" si="278"/>
        <v>1114.7006803778454</v>
      </c>
      <c r="I2006" s="104">
        <f t="shared" si="279"/>
        <v>65.958620140700916</v>
      </c>
      <c r="J2006" s="96">
        <v>27</v>
      </c>
      <c r="K2006" s="98">
        <f t="shared" si="274"/>
        <v>4505.5903075535925</v>
      </c>
      <c r="L2006" s="213">
        <f t="shared" si="280"/>
        <v>10.802300000000001</v>
      </c>
      <c r="M2006" s="214">
        <f t="shared" si="281"/>
        <v>3.9780000000000002</v>
      </c>
    </row>
    <row r="2007" spans="1:13" ht="15" customHeight="1" x14ac:dyDescent="0.2">
      <c r="A2007" s="195">
        <f t="shared" ref="A2007:A2070" si="282">1+A2006</f>
        <v>1990</v>
      </c>
      <c r="B2007" s="225">
        <f t="shared" si="275"/>
        <v>184.15750514539377</v>
      </c>
      <c r="C2007" s="193">
        <v>500</v>
      </c>
      <c r="D2007" s="212">
        <v>40620</v>
      </c>
      <c r="E2007" s="104">
        <v>27110</v>
      </c>
      <c r="F2007" s="96">
        <f t="shared" si="276"/>
        <v>2646.8647021209504</v>
      </c>
      <c r="G2007" s="104">
        <f t="shared" si="277"/>
        <v>650.64</v>
      </c>
      <c r="H2007" s="194">
        <f t="shared" si="278"/>
        <v>1114.5565893168812</v>
      </c>
      <c r="I2007" s="104">
        <f t="shared" si="279"/>
        <v>65.950094042419011</v>
      </c>
      <c r="J2007" s="96">
        <v>27</v>
      </c>
      <c r="K2007" s="98">
        <f t="shared" si="274"/>
        <v>4505.0113854802503</v>
      </c>
      <c r="L2007" s="213">
        <f t="shared" si="280"/>
        <v>10.805999999999999</v>
      </c>
      <c r="M2007" s="214">
        <f t="shared" si="281"/>
        <v>3.98</v>
      </c>
    </row>
    <row r="2008" spans="1:13" ht="15" customHeight="1" x14ac:dyDescent="0.2">
      <c r="A2008" s="192">
        <f t="shared" si="282"/>
        <v>1991</v>
      </c>
      <c r="B2008" s="225">
        <f t="shared" si="275"/>
        <v>184.18714593978757</v>
      </c>
      <c r="C2008" s="193">
        <v>500</v>
      </c>
      <c r="D2008" s="212">
        <v>40620</v>
      </c>
      <c r="E2008" s="104">
        <v>27110</v>
      </c>
      <c r="F2008" s="96">
        <f t="shared" si="276"/>
        <v>2646.4387485506099</v>
      </c>
      <c r="G2008" s="104">
        <f t="shared" si="277"/>
        <v>650.64</v>
      </c>
      <c r="H2008" s="194">
        <f t="shared" si="278"/>
        <v>1114.412617010106</v>
      </c>
      <c r="I2008" s="104">
        <f t="shared" si="279"/>
        <v>65.941574971012201</v>
      </c>
      <c r="J2008" s="96">
        <v>27</v>
      </c>
      <c r="K2008" s="98">
        <f t="shared" si="274"/>
        <v>4504.4329405317285</v>
      </c>
      <c r="L2008" s="213">
        <f t="shared" si="280"/>
        <v>10.809699999999999</v>
      </c>
      <c r="M2008" s="214">
        <f t="shared" si="281"/>
        <v>3.9820000000000002</v>
      </c>
    </row>
    <row r="2009" spans="1:13" ht="15" customHeight="1" x14ac:dyDescent="0.2">
      <c r="A2009" s="192">
        <f t="shared" si="282"/>
        <v>1992</v>
      </c>
      <c r="B2009" s="225">
        <f t="shared" si="275"/>
        <v>184.21677185052806</v>
      </c>
      <c r="C2009" s="193">
        <v>500</v>
      </c>
      <c r="D2009" s="212">
        <v>40620</v>
      </c>
      <c r="E2009" s="104">
        <v>27110</v>
      </c>
      <c r="F2009" s="96">
        <f t="shared" si="276"/>
        <v>2646.0131458361711</v>
      </c>
      <c r="G2009" s="104">
        <f t="shared" si="277"/>
        <v>650.64</v>
      </c>
      <c r="H2009" s="194">
        <f t="shared" si="278"/>
        <v>1114.2687632926256</v>
      </c>
      <c r="I2009" s="104">
        <f t="shared" si="279"/>
        <v>65.933062916723415</v>
      </c>
      <c r="J2009" s="96">
        <v>27</v>
      </c>
      <c r="K2009" s="98">
        <f t="shared" si="274"/>
        <v>4503.8549720455203</v>
      </c>
      <c r="L2009" s="213">
        <f t="shared" si="280"/>
        <v>10.8133</v>
      </c>
      <c r="M2009" s="214">
        <f t="shared" si="281"/>
        <v>3.984</v>
      </c>
    </row>
    <row r="2010" spans="1:13" ht="15" customHeight="1" x14ac:dyDescent="0.2">
      <c r="A2010" s="192">
        <f t="shared" si="282"/>
        <v>1993</v>
      </c>
      <c r="B2010" s="225">
        <f t="shared" si="275"/>
        <v>184.24638289255489</v>
      </c>
      <c r="C2010" s="193">
        <v>500</v>
      </c>
      <c r="D2010" s="212">
        <v>40620</v>
      </c>
      <c r="E2010" s="104">
        <v>27110</v>
      </c>
      <c r="F2010" s="96">
        <f t="shared" si="276"/>
        <v>2645.5878934907259</v>
      </c>
      <c r="G2010" s="104">
        <f t="shared" si="277"/>
        <v>650.64</v>
      </c>
      <c r="H2010" s="194">
        <f t="shared" si="278"/>
        <v>1114.1250279998653</v>
      </c>
      <c r="I2010" s="104">
        <f t="shared" si="279"/>
        <v>65.924557869814521</v>
      </c>
      <c r="J2010" s="96">
        <v>27</v>
      </c>
      <c r="K2010" s="98">
        <f t="shared" si="274"/>
        <v>4503.2774793604058</v>
      </c>
      <c r="L2010" s="213">
        <f t="shared" si="280"/>
        <v>10.817</v>
      </c>
      <c r="M2010" s="214">
        <f t="shared" si="281"/>
        <v>3.9860000000000002</v>
      </c>
    </row>
    <row r="2011" spans="1:13" ht="15" customHeight="1" x14ac:dyDescent="0.2">
      <c r="A2011" s="192">
        <f t="shared" si="282"/>
        <v>1994</v>
      </c>
      <c r="B2011" s="225">
        <f t="shared" si="275"/>
        <v>184.27597908078525</v>
      </c>
      <c r="C2011" s="193">
        <v>500</v>
      </c>
      <c r="D2011" s="212">
        <v>40620</v>
      </c>
      <c r="E2011" s="104">
        <v>27110</v>
      </c>
      <c r="F2011" s="96">
        <f t="shared" si="276"/>
        <v>2645.1629910283086</v>
      </c>
      <c r="G2011" s="104">
        <f t="shared" si="277"/>
        <v>650.64</v>
      </c>
      <c r="H2011" s="194">
        <f t="shared" si="278"/>
        <v>1113.9814109675681</v>
      </c>
      <c r="I2011" s="104">
        <f t="shared" si="279"/>
        <v>65.916059820566176</v>
      </c>
      <c r="J2011" s="96">
        <v>27</v>
      </c>
      <c r="K2011" s="98">
        <f t="shared" si="274"/>
        <v>4502.7004618164428</v>
      </c>
      <c r="L2011" s="213">
        <f t="shared" si="280"/>
        <v>10.8207</v>
      </c>
      <c r="M2011" s="214">
        <f t="shared" si="281"/>
        <v>3.988</v>
      </c>
    </row>
    <row r="2012" spans="1:13" ht="15" customHeight="1" x14ac:dyDescent="0.2">
      <c r="A2012" s="192">
        <f t="shared" si="282"/>
        <v>1995</v>
      </c>
      <c r="B2012" s="225">
        <f t="shared" si="275"/>
        <v>184.30556043011387</v>
      </c>
      <c r="C2012" s="193">
        <v>500</v>
      </c>
      <c r="D2012" s="212">
        <v>40620</v>
      </c>
      <c r="E2012" s="104">
        <v>27110</v>
      </c>
      <c r="F2012" s="96">
        <f t="shared" si="276"/>
        <v>2644.738437963897</v>
      </c>
      <c r="G2012" s="104">
        <f t="shared" si="277"/>
        <v>650.64</v>
      </c>
      <c r="H2012" s="194">
        <f t="shared" si="278"/>
        <v>1113.837912031797</v>
      </c>
      <c r="I2012" s="104">
        <f t="shared" si="279"/>
        <v>65.907568759277936</v>
      </c>
      <c r="J2012" s="96">
        <v>27</v>
      </c>
      <c r="K2012" s="98">
        <f t="shared" si="274"/>
        <v>4502.1239187549718</v>
      </c>
      <c r="L2012" s="213">
        <f t="shared" si="280"/>
        <v>10.824400000000001</v>
      </c>
      <c r="M2012" s="214">
        <f t="shared" si="281"/>
        <v>3.99</v>
      </c>
    </row>
    <row r="2013" spans="1:13" ht="15" customHeight="1" x14ac:dyDescent="0.2">
      <c r="A2013" s="192">
        <f t="shared" si="282"/>
        <v>1996</v>
      </c>
      <c r="B2013" s="225">
        <f t="shared" si="275"/>
        <v>184.33512695541316</v>
      </c>
      <c r="C2013" s="193">
        <v>500</v>
      </c>
      <c r="D2013" s="212">
        <v>40620</v>
      </c>
      <c r="E2013" s="104">
        <v>27110</v>
      </c>
      <c r="F2013" s="96">
        <f t="shared" si="276"/>
        <v>2644.3142338134044</v>
      </c>
      <c r="G2013" s="104">
        <f t="shared" si="277"/>
        <v>650.64</v>
      </c>
      <c r="H2013" s="194">
        <f t="shared" si="278"/>
        <v>1113.6945310289304</v>
      </c>
      <c r="I2013" s="104">
        <f t="shared" si="279"/>
        <v>65.899084676268089</v>
      </c>
      <c r="J2013" s="96">
        <v>27</v>
      </c>
      <c r="K2013" s="98">
        <f t="shared" si="274"/>
        <v>4501.5478495186026</v>
      </c>
      <c r="L2013" s="213">
        <f t="shared" si="280"/>
        <v>10.828099999999999</v>
      </c>
      <c r="M2013" s="214">
        <f t="shared" si="281"/>
        <v>3.992</v>
      </c>
    </row>
    <row r="2014" spans="1:13" ht="15" customHeight="1" x14ac:dyDescent="0.2">
      <c r="A2014" s="192">
        <f t="shared" si="282"/>
        <v>1997</v>
      </c>
      <c r="B2014" s="225">
        <f t="shared" si="275"/>
        <v>184.36467867153311</v>
      </c>
      <c r="C2014" s="193">
        <v>500</v>
      </c>
      <c r="D2014" s="212">
        <v>40620</v>
      </c>
      <c r="E2014" s="104">
        <v>27110</v>
      </c>
      <c r="F2014" s="96">
        <f t="shared" si="276"/>
        <v>2643.8903780936826</v>
      </c>
      <c r="G2014" s="104">
        <f t="shared" si="277"/>
        <v>650.64</v>
      </c>
      <c r="H2014" s="194">
        <f t="shared" si="278"/>
        <v>1113.5512677956644</v>
      </c>
      <c r="I2014" s="104">
        <f t="shared" si="279"/>
        <v>65.890607561873651</v>
      </c>
      <c r="J2014" s="96">
        <v>27</v>
      </c>
      <c r="K2014" s="98">
        <f t="shared" si="274"/>
        <v>4500.9722534512202</v>
      </c>
      <c r="L2014" s="213">
        <f t="shared" si="280"/>
        <v>10.831799999999999</v>
      </c>
      <c r="M2014" s="214">
        <f t="shared" si="281"/>
        <v>3.9940000000000002</v>
      </c>
    </row>
    <row r="2015" spans="1:13" ht="15" customHeight="1" x14ac:dyDescent="0.2">
      <c r="A2015" s="192">
        <f t="shared" si="282"/>
        <v>1998</v>
      </c>
      <c r="B2015" s="225">
        <f t="shared" si="275"/>
        <v>184.3942155933014</v>
      </c>
      <c r="C2015" s="193">
        <v>500</v>
      </c>
      <c r="D2015" s="212">
        <v>40620</v>
      </c>
      <c r="E2015" s="104">
        <v>27110</v>
      </c>
      <c r="F2015" s="96">
        <f t="shared" si="276"/>
        <v>2643.4668703225175</v>
      </c>
      <c r="G2015" s="104">
        <f t="shared" si="277"/>
        <v>650.64</v>
      </c>
      <c r="H2015" s="194">
        <f t="shared" si="278"/>
        <v>1113.4081221690108</v>
      </c>
      <c r="I2015" s="104">
        <f t="shared" si="279"/>
        <v>65.882137406450354</v>
      </c>
      <c r="J2015" s="96">
        <v>27</v>
      </c>
      <c r="K2015" s="98">
        <f t="shared" si="274"/>
        <v>4500.3971298979777</v>
      </c>
      <c r="L2015" s="213">
        <f t="shared" si="280"/>
        <v>10.8355</v>
      </c>
      <c r="M2015" s="214">
        <f t="shared" si="281"/>
        <v>3.996</v>
      </c>
    </row>
    <row r="2016" spans="1:13" ht="15" customHeight="1" x14ac:dyDescent="0.2">
      <c r="A2016" s="192">
        <f t="shared" si="282"/>
        <v>1999</v>
      </c>
      <c r="B2016" s="225">
        <f t="shared" si="275"/>
        <v>184.42373773552356</v>
      </c>
      <c r="C2016" s="193">
        <v>500</v>
      </c>
      <c r="D2016" s="212">
        <v>40620</v>
      </c>
      <c r="E2016" s="104">
        <v>27110</v>
      </c>
      <c r="F2016" s="96">
        <f t="shared" si="276"/>
        <v>2643.0437100186246</v>
      </c>
      <c r="G2016" s="104">
        <f t="shared" si="277"/>
        <v>650.64</v>
      </c>
      <c r="H2016" s="194">
        <f t="shared" si="278"/>
        <v>1113.2650939862949</v>
      </c>
      <c r="I2016" s="104">
        <f t="shared" si="279"/>
        <v>65.873674200372491</v>
      </c>
      <c r="J2016" s="96">
        <v>27</v>
      </c>
      <c r="K2016" s="98">
        <f t="shared" si="274"/>
        <v>4499.8224782052912</v>
      </c>
      <c r="L2016" s="213">
        <f t="shared" si="280"/>
        <v>10.8392</v>
      </c>
      <c r="M2016" s="214">
        <f t="shared" si="281"/>
        <v>3.9980000000000002</v>
      </c>
    </row>
    <row r="2017" spans="1:13" ht="15" customHeight="1" thickBot="1" x14ac:dyDescent="0.25">
      <c r="A2017" s="202">
        <f t="shared" si="282"/>
        <v>2000</v>
      </c>
      <c r="B2017" s="226">
        <f t="shared" si="275"/>
        <v>184.45324511298287</v>
      </c>
      <c r="C2017" s="197">
        <v>500</v>
      </c>
      <c r="D2017" s="215">
        <v>40620</v>
      </c>
      <c r="E2017" s="118">
        <v>27110</v>
      </c>
      <c r="F2017" s="119">
        <f t="shared" si="276"/>
        <v>2642.6208967016501</v>
      </c>
      <c r="G2017" s="118">
        <f t="shared" si="277"/>
        <v>650.64</v>
      </c>
      <c r="H2017" s="198">
        <f t="shared" si="278"/>
        <v>1113.1221830851575</v>
      </c>
      <c r="I2017" s="118">
        <f t="shared" si="279"/>
        <v>65.865217934032998</v>
      </c>
      <c r="J2017" s="119">
        <v>27</v>
      </c>
      <c r="K2017" s="120">
        <f t="shared" si="274"/>
        <v>4499.248297720841</v>
      </c>
      <c r="L2017" s="216">
        <f t="shared" si="280"/>
        <v>10.8429</v>
      </c>
      <c r="M2017" s="217">
        <f t="shared" si="281"/>
        <v>4</v>
      </c>
    </row>
    <row r="2018" spans="1:13" ht="15" customHeight="1" x14ac:dyDescent="0.2">
      <c r="A2018" s="186">
        <f t="shared" si="282"/>
        <v>2001</v>
      </c>
      <c r="B2018" s="218">
        <f>3*LN(A2001)+161.68</f>
        <v>184.45861086353446</v>
      </c>
      <c r="C2018" s="187">
        <v>500</v>
      </c>
      <c r="D2018" s="219">
        <v>40620</v>
      </c>
      <c r="E2018" s="220">
        <v>27110</v>
      </c>
      <c r="F2018" s="221">
        <f t="shared" si="276"/>
        <v>2642.5440250150004</v>
      </c>
      <c r="G2018" s="220">
        <f t="shared" si="277"/>
        <v>650.64</v>
      </c>
      <c r="H2018" s="222">
        <f t="shared" si="278"/>
        <v>1113.0962004550699</v>
      </c>
      <c r="I2018" s="220">
        <f t="shared" si="279"/>
        <v>65.863680500300006</v>
      </c>
      <c r="J2018" s="221">
        <v>27</v>
      </c>
      <c r="K2018" s="190">
        <f t="shared" si="274"/>
        <v>4499.1439059703698</v>
      </c>
      <c r="L2018" s="223">
        <f t="shared" si="280"/>
        <v>10.848000000000001</v>
      </c>
      <c r="M2018" s="224">
        <f t="shared" si="281"/>
        <v>4.0019999999999998</v>
      </c>
    </row>
    <row r="2019" spans="1:13" ht="15" customHeight="1" x14ac:dyDescent="0.2">
      <c r="A2019" s="192">
        <f t="shared" si="282"/>
        <v>2002</v>
      </c>
      <c r="B2019" s="225">
        <f t="shared" ref="B2019:B2082" si="283">3*LN(A2002)+161.68</f>
        <v>184.46012257936388</v>
      </c>
      <c r="C2019" s="193">
        <v>500</v>
      </c>
      <c r="D2019" s="212">
        <v>40620</v>
      </c>
      <c r="E2019" s="104">
        <v>27110</v>
      </c>
      <c r="F2019" s="96">
        <f t="shared" si="276"/>
        <v>2642.5223684337475</v>
      </c>
      <c r="G2019" s="104">
        <f t="shared" si="277"/>
        <v>650.64</v>
      </c>
      <c r="H2019" s="194">
        <f t="shared" si="278"/>
        <v>1113.0888805306065</v>
      </c>
      <c r="I2019" s="104">
        <f t="shared" si="279"/>
        <v>65.863247368674948</v>
      </c>
      <c r="J2019" s="96">
        <v>27</v>
      </c>
      <c r="K2019" s="98">
        <f t="shared" si="274"/>
        <v>4499.1144963330289</v>
      </c>
      <c r="L2019" s="213">
        <f t="shared" si="280"/>
        <v>10.853300000000001</v>
      </c>
      <c r="M2019" s="214">
        <f t="shared" si="281"/>
        <v>4.0039999999999996</v>
      </c>
    </row>
    <row r="2020" spans="1:13" ht="15" customHeight="1" x14ac:dyDescent="0.2">
      <c r="A2020" s="192">
        <f t="shared" si="282"/>
        <v>2003</v>
      </c>
      <c r="B2020" s="225">
        <f t="shared" si="283"/>
        <v>184.46163353381536</v>
      </c>
      <c r="C2020" s="193">
        <v>500</v>
      </c>
      <c r="D2020" s="212">
        <v>40620</v>
      </c>
      <c r="E2020" s="104">
        <v>27110</v>
      </c>
      <c r="F2020" s="96">
        <f t="shared" si="276"/>
        <v>2642.5007231145601</v>
      </c>
      <c r="G2020" s="104">
        <f t="shared" si="277"/>
        <v>650.64</v>
      </c>
      <c r="H2020" s="194">
        <f t="shared" si="278"/>
        <v>1113.081564412721</v>
      </c>
      <c r="I2020" s="104">
        <f t="shared" si="279"/>
        <v>65.862814462291198</v>
      </c>
      <c r="J2020" s="96">
        <v>27</v>
      </c>
      <c r="K2020" s="98">
        <f t="shared" si="274"/>
        <v>4499.0851019895717</v>
      </c>
      <c r="L2020" s="213">
        <f t="shared" si="280"/>
        <v>10.858599999999999</v>
      </c>
      <c r="M2020" s="214">
        <f t="shared" si="281"/>
        <v>4.0060000000000002</v>
      </c>
    </row>
    <row r="2021" spans="1:13" ht="15" customHeight="1" x14ac:dyDescent="0.2">
      <c r="A2021" s="192">
        <f t="shared" si="282"/>
        <v>2004</v>
      </c>
      <c r="B2021" s="225">
        <f t="shared" si="283"/>
        <v>184.46314372765545</v>
      </c>
      <c r="C2021" s="193">
        <v>500</v>
      </c>
      <c r="D2021" s="212">
        <v>40620</v>
      </c>
      <c r="E2021" s="104">
        <v>27110</v>
      </c>
      <c r="F2021" s="96">
        <f t="shared" si="276"/>
        <v>2642.4790890459112</v>
      </c>
      <c r="G2021" s="104">
        <f t="shared" si="277"/>
        <v>650.64</v>
      </c>
      <c r="H2021" s="194">
        <f t="shared" si="278"/>
        <v>1113.0742520975177</v>
      </c>
      <c r="I2021" s="104">
        <f t="shared" si="279"/>
        <v>65.862381780918227</v>
      </c>
      <c r="J2021" s="96">
        <v>27</v>
      </c>
      <c r="K2021" s="98">
        <f t="shared" ref="K2021:K2084" si="284">SUM(F2021:J2021)</f>
        <v>4499.0557229243477</v>
      </c>
      <c r="L2021" s="213">
        <f t="shared" si="280"/>
        <v>10.864000000000001</v>
      </c>
      <c r="M2021" s="214">
        <f t="shared" si="281"/>
        <v>4.008</v>
      </c>
    </row>
    <row r="2022" spans="1:13" ht="15" customHeight="1" x14ac:dyDescent="0.2">
      <c r="A2022" s="192">
        <f t="shared" si="282"/>
        <v>2005</v>
      </c>
      <c r="B2022" s="225">
        <f t="shared" si="283"/>
        <v>184.46465316164955</v>
      </c>
      <c r="C2022" s="193">
        <v>500</v>
      </c>
      <c r="D2022" s="212">
        <v>40620</v>
      </c>
      <c r="E2022" s="104">
        <v>27110</v>
      </c>
      <c r="F2022" s="96">
        <f t="shared" si="276"/>
        <v>2642.4574662162945</v>
      </c>
      <c r="G2022" s="104">
        <f t="shared" si="277"/>
        <v>650.64</v>
      </c>
      <c r="H2022" s="194">
        <f t="shared" si="278"/>
        <v>1113.0669435811074</v>
      </c>
      <c r="I2022" s="104">
        <f t="shared" si="279"/>
        <v>65.861949324325892</v>
      </c>
      <c r="J2022" s="96">
        <v>27</v>
      </c>
      <c r="K2022" s="98">
        <f t="shared" si="284"/>
        <v>4499.0263591217281</v>
      </c>
      <c r="L2022" s="213">
        <f t="shared" si="280"/>
        <v>10.869300000000001</v>
      </c>
      <c r="M2022" s="214">
        <f t="shared" si="281"/>
        <v>4.01</v>
      </c>
    </row>
    <row r="2023" spans="1:13" ht="15" customHeight="1" x14ac:dyDescent="0.2">
      <c r="A2023" s="192">
        <f t="shared" si="282"/>
        <v>2006</v>
      </c>
      <c r="B2023" s="225">
        <f t="shared" si="283"/>
        <v>184.46616183656192</v>
      </c>
      <c r="C2023" s="193">
        <v>500</v>
      </c>
      <c r="D2023" s="212">
        <v>40620</v>
      </c>
      <c r="E2023" s="104">
        <v>27110</v>
      </c>
      <c r="F2023" s="96">
        <f t="shared" si="276"/>
        <v>2642.4358546142171</v>
      </c>
      <c r="G2023" s="104">
        <f t="shared" si="277"/>
        <v>650.64</v>
      </c>
      <c r="H2023" s="194">
        <f t="shared" si="278"/>
        <v>1113.0596388596052</v>
      </c>
      <c r="I2023" s="104">
        <f t="shared" si="279"/>
        <v>65.861517092284345</v>
      </c>
      <c r="J2023" s="96">
        <v>27</v>
      </c>
      <c r="K2023" s="98">
        <f t="shared" si="284"/>
        <v>4498.9970105661059</v>
      </c>
      <c r="L2023" s="213">
        <f t="shared" si="280"/>
        <v>10.874599999999999</v>
      </c>
      <c r="M2023" s="214">
        <f t="shared" si="281"/>
        <v>4.0119999999999996</v>
      </c>
    </row>
    <row r="2024" spans="1:13" ht="15" customHeight="1" x14ac:dyDescent="0.2">
      <c r="A2024" s="192">
        <f t="shared" si="282"/>
        <v>2007</v>
      </c>
      <c r="B2024" s="225">
        <f t="shared" si="283"/>
        <v>184.46766975315563</v>
      </c>
      <c r="C2024" s="193">
        <v>500</v>
      </c>
      <c r="D2024" s="212">
        <v>40620</v>
      </c>
      <c r="E2024" s="104">
        <v>27110</v>
      </c>
      <c r="F2024" s="96">
        <f t="shared" si="276"/>
        <v>2642.4142542282075</v>
      </c>
      <c r="G2024" s="104">
        <f t="shared" si="277"/>
        <v>650.64</v>
      </c>
      <c r="H2024" s="194">
        <f t="shared" si="278"/>
        <v>1113.052337929134</v>
      </c>
      <c r="I2024" s="104">
        <f t="shared" si="279"/>
        <v>65.861085084564152</v>
      </c>
      <c r="J2024" s="96">
        <v>27</v>
      </c>
      <c r="K2024" s="98">
        <f t="shared" si="284"/>
        <v>4498.9676772419052</v>
      </c>
      <c r="L2024" s="213">
        <f t="shared" si="280"/>
        <v>10.88</v>
      </c>
      <c r="M2024" s="214">
        <f t="shared" si="281"/>
        <v>4.0140000000000002</v>
      </c>
    </row>
    <row r="2025" spans="1:13" ht="15" customHeight="1" x14ac:dyDescent="0.2">
      <c r="A2025" s="192">
        <f t="shared" si="282"/>
        <v>2008</v>
      </c>
      <c r="B2025" s="225">
        <f t="shared" si="283"/>
        <v>184.46917691219261</v>
      </c>
      <c r="C2025" s="193">
        <v>500</v>
      </c>
      <c r="D2025" s="212">
        <v>40620</v>
      </c>
      <c r="E2025" s="104">
        <v>27110</v>
      </c>
      <c r="F2025" s="96">
        <f t="shared" si="276"/>
        <v>2642.3926650468093</v>
      </c>
      <c r="G2025" s="104">
        <f t="shared" si="277"/>
        <v>650.64</v>
      </c>
      <c r="H2025" s="194">
        <f t="shared" si="278"/>
        <v>1113.0450407858214</v>
      </c>
      <c r="I2025" s="104">
        <f t="shared" si="279"/>
        <v>65.860653300936178</v>
      </c>
      <c r="J2025" s="96">
        <v>27</v>
      </c>
      <c r="K2025" s="98">
        <f t="shared" si="284"/>
        <v>4498.9383591335663</v>
      </c>
      <c r="L2025" s="213">
        <f t="shared" si="280"/>
        <v>10.885300000000001</v>
      </c>
      <c r="M2025" s="214">
        <f t="shared" si="281"/>
        <v>4.016</v>
      </c>
    </row>
    <row r="2026" spans="1:13" ht="15" customHeight="1" x14ac:dyDescent="0.2">
      <c r="A2026" s="192">
        <f t="shared" si="282"/>
        <v>2009</v>
      </c>
      <c r="B2026" s="225">
        <f t="shared" si="283"/>
        <v>184.47068331443364</v>
      </c>
      <c r="C2026" s="193">
        <v>500</v>
      </c>
      <c r="D2026" s="212">
        <v>40620</v>
      </c>
      <c r="E2026" s="104">
        <v>27110</v>
      </c>
      <c r="F2026" s="96">
        <f t="shared" si="276"/>
        <v>2642.3710870585851</v>
      </c>
      <c r="G2026" s="104">
        <f t="shared" si="277"/>
        <v>650.64</v>
      </c>
      <c r="H2026" s="194">
        <f t="shared" si="278"/>
        <v>1113.0377474258016</v>
      </c>
      <c r="I2026" s="104">
        <f t="shared" si="279"/>
        <v>65.860221741171699</v>
      </c>
      <c r="J2026" s="96">
        <v>27</v>
      </c>
      <c r="K2026" s="98">
        <f t="shared" si="284"/>
        <v>4498.9090562255587</v>
      </c>
      <c r="L2026" s="213">
        <f t="shared" si="280"/>
        <v>10.890599999999999</v>
      </c>
      <c r="M2026" s="214">
        <f t="shared" si="281"/>
        <v>4.0179999999999998</v>
      </c>
    </row>
    <row r="2027" spans="1:13" ht="15" customHeight="1" x14ac:dyDescent="0.2">
      <c r="A2027" s="195">
        <f t="shared" si="282"/>
        <v>2010</v>
      </c>
      <c r="B2027" s="225">
        <f t="shared" si="283"/>
        <v>184.47218896063839</v>
      </c>
      <c r="C2027" s="193">
        <v>500</v>
      </c>
      <c r="D2027" s="212">
        <v>40620</v>
      </c>
      <c r="E2027" s="104">
        <v>27110</v>
      </c>
      <c r="F2027" s="96">
        <f t="shared" si="276"/>
        <v>2642.3495202521131</v>
      </c>
      <c r="G2027" s="104">
        <f t="shared" si="277"/>
        <v>650.64</v>
      </c>
      <c r="H2027" s="194">
        <f t="shared" si="278"/>
        <v>1113.030457845214</v>
      </c>
      <c r="I2027" s="104">
        <f t="shared" si="279"/>
        <v>65.859790405042261</v>
      </c>
      <c r="J2027" s="96">
        <v>27</v>
      </c>
      <c r="K2027" s="98">
        <f t="shared" si="284"/>
        <v>4498.8797685023692</v>
      </c>
      <c r="L2027" s="213">
        <f t="shared" si="280"/>
        <v>10.896000000000001</v>
      </c>
      <c r="M2027" s="214">
        <f t="shared" si="281"/>
        <v>4.0199999999999996</v>
      </c>
    </row>
    <row r="2028" spans="1:13" ht="15" customHeight="1" x14ac:dyDescent="0.2">
      <c r="A2028" s="192">
        <f t="shared" si="282"/>
        <v>2011</v>
      </c>
      <c r="B2028" s="225">
        <f t="shared" si="283"/>
        <v>184.47369385156537</v>
      </c>
      <c r="C2028" s="193">
        <v>500</v>
      </c>
      <c r="D2028" s="212">
        <v>40620</v>
      </c>
      <c r="E2028" s="104">
        <v>27110</v>
      </c>
      <c r="F2028" s="96">
        <f t="shared" si="276"/>
        <v>2642.3279646159899</v>
      </c>
      <c r="G2028" s="104">
        <f t="shared" si="277"/>
        <v>650.64</v>
      </c>
      <c r="H2028" s="194">
        <f t="shared" si="278"/>
        <v>1113.0231720402044</v>
      </c>
      <c r="I2028" s="104">
        <f t="shared" si="279"/>
        <v>65.859359292319795</v>
      </c>
      <c r="J2028" s="96">
        <v>27</v>
      </c>
      <c r="K2028" s="98">
        <f t="shared" si="284"/>
        <v>4498.8504959485135</v>
      </c>
      <c r="L2028" s="213">
        <f t="shared" si="280"/>
        <v>10.901300000000001</v>
      </c>
      <c r="M2028" s="214">
        <f t="shared" si="281"/>
        <v>4.0220000000000002</v>
      </c>
    </row>
    <row r="2029" spans="1:13" ht="15" customHeight="1" x14ac:dyDescent="0.2">
      <c r="A2029" s="192">
        <f t="shared" si="282"/>
        <v>2012</v>
      </c>
      <c r="B2029" s="225">
        <f t="shared" si="283"/>
        <v>184.47519798797191</v>
      </c>
      <c r="C2029" s="193">
        <v>500</v>
      </c>
      <c r="D2029" s="212">
        <v>40620</v>
      </c>
      <c r="E2029" s="104">
        <v>27110</v>
      </c>
      <c r="F2029" s="96">
        <f t="shared" si="276"/>
        <v>2642.3064201388302</v>
      </c>
      <c r="G2029" s="104">
        <f t="shared" si="277"/>
        <v>650.64</v>
      </c>
      <c r="H2029" s="194">
        <f t="shared" si="278"/>
        <v>1113.0158900069243</v>
      </c>
      <c r="I2029" s="104">
        <f t="shared" si="279"/>
        <v>65.858928402776598</v>
      </c>
      <c r="J2029" s="96">
        <v>27</v>
      </c>
      <c r="K2029" s="98">
        <f t="shared" si="284"/>
        <v>4498.8212385485313</v>
      </c>
      <c r="L2029" s="213">
        <f t="shared" si="280"/>
        <v>10.906599999999999</v>
      </c>
      <c r="M2029" s="214">
        <f t="shared" si="281"/>
        <v>4.024</v>
      </c>
    </row>
    <row r="2030" spans="1:13" ht="15" customHeight="1" x14ac:dyDescent="0.2">
      <c r="A2030" s="192">
        <f t="shared" si="282"/>
        <v>2013</v>
      </c>
      <c r="B2030" s="225">
        <f t="shared" si="283"/>
        <v>184.47670137061425</v>
      </c>
      <c r="C2030" s="193">
        <v>500</v>
      </c>
      <c r="D2030" s="212">
        <v>40620</v>
      </c>
      <c r="E2030" s="104">
        <v>27110</v>
      </c>
      <c r="F2030" s="96">
        <f t="shared" si="276"/>
        <v>2642.2848868092647</v>
      </c>
      <c r="G2030" s="104">
        <f t="shared" si="277"/>
        <v>650.64</v>
      </c>
      <c r="H2030" s="194">
        <f t="shared" si="278"/>
        <v>1113.0086117415312</v>
      </c>
      <c r="I2030" s="104">
        <f t="shared" si="279"/>
        <v>65.858497736185285</v>
      </c>
      <c r="J2030" s="96">
        <v>27</v>
      </c>
      <c r="K2030" s="98">
        <f t="shared" si="284"/>
        <v>4498.791996286981</v>
      </c>
      <c r="L2030" s="213">
        <f t="shared" si="280"/>
        <v>10.911899999999999</v>
      </c>
      <c r="M2030" s="214">
        <f t="shared" si="281"/>
        <v>4.0259999999999998</v>
      </c>
    </row>
    <row r="2031" spans="1:13" ht="15" customHeight="1" x14ac:dyDescent="0.2">
      <c r="A2031" s="192">
        <f t="shared" si="282"/>
        <v>2014</v>
      </c>
      <c r="B2031" s="225">
        <f t="shared" si="283"/>
        <v>184.47820400024744</v>
      </c>
      <c r="C2031" s="193">
        <v>500</v>
      </c>
      <c r="D2031" s="212">
        <v>40620</v>
      </c>
      <c r="E2031" s="104">
        <v>27110</v>
      </c>
      <c r="F2031" s="96">
        <f t="shared" si="276"/>
        <v>2642.2633646159425</v>
      </c>
      <c r="G2031" s="104">
        <f t="shared" si="277"/>
        <v>650.64</v>
      </c>
      <c r="H2031" s="194">
        <f t="shared" si="278"/>
        <v>1113.0013372401884</v>
      </c>
      <c r="I2031" s="104">
        <f t="shared" si="279"/>
        <v>65.85806729231885</v>
      </c>
      <c r="J2031" s="96">
        <v>27</v>
      </c>
      <c r="K2031" s="98">
        <f t="shared" si="284"/>
        <v>4498.7627691484495</v>
      </c>
      <c r="L2031" s="213">
        <f t="shared" si="280"/>
        <v>10.917299999999999</v>
      </c>
      <c r="M2031" s="214">
        <f t="shared" si="281"/>
        <v>4.0279999999999996</v>
      </c>
    </row>
    <row r="2032" spans="1:13" ht="15" customHeight="1" x14ac:dyDescent="0.2">
      <c r="A2032" s="192">
        <f t="shared" si="282"/>
        <v>2015</v>
      </c>
      <c r="B2032" s="225">
        <f t="shared" si="283"/>
        <v>184.47970587762549</v>
      </c>
      <c r="C2032" s="193">
        <v>500</v>
      </c>
      <c r="D2032" s="212">
        <v>40620</v>
      </c>
      <c r="E2032" s="104">
        <v>27110</v>
      </c>
      <c r="F2032" s="96">
        <f t="shared" si="276"/>
        <v>2642.2418535475281</v>
      </c>
      <c r="G2032" s="104">
        <f t="shared" si="277"/>
        <v>650.64</v>
      </c>
      <c r="H2032" s="194">
        <f t="shared" si="278"/>
        <v>1112.9940664990643</v>
      </c>
      <c r="I2032" s="104">
        <f t="shared" si="279"/>
        <v>65.85763707095056</v>
      </c>
      <c r="J2032" s="96">
        <v>27</v>
      </c>
      <c r="K2032" s="98">
        <f t="shared" si="284"/>
        <v>4498.7335571175427</v>
      </c>
      <c r="L2032" s="213">
        <f t="shared" si="280"/>
        <v>10.922599999999999</v>
      </c>
      <c r="M2032" s="214">
        <f t="shared" si="281"/>
        <v>4.03</v>
      </c>
    </row>
    <row r="2033" spans="1:13" ht="15" customHeight="1" x14ac:dyDescent="0.2">
      <c r="A2033" s="192">
        <f t="shared" si="282"/>
        <v>2016</v>
      </c>
      <c r="B2033" s="225">
        <f t="shared" si="283"/>
        <v>184.4812070035012</v>
      </c>
      <c r="C2033" s="193">
        <v>500</v>
      </c>
      <c r="D2033" s="212">
        <v>40620</v>
      </c>
      <c r="E2033" s="104">
        <v>27110</v>
      </c>
      <c r="F2033" s="96">
        <f t="shared" si="276"/>
        <v>2642.2203535927051</v>
      </c>
      <c r="G2033" s="104">
        <f t="shared" si="277"/>
        <v>650.64</v>
      </c>
      <c r="H2033" s="194">
        <f t="shared" si="278"/>
        <v>1112.9867995143343</v>
      </c>
      <c r="I2033" s="104">
        <f t="shared" si="279"/>
        <v>65.857207071854106</v>
      </c>
      <c r="J2033" s="96">
        <v>27</v>
      </c>
      <c r="K2033" s="98">
        <f t="shared" si="284"/>
        <v>4498.7043601788928</v>
      </c>
      <c r="L2033" s="213">
        <f t="shared" si="280"/>
        <v>10.927899999999999</v>
      </c>
      <c r="M2033" s="214">
        <f t="shared" si="281"/>
        <v>4.032</v>
      </c>
    </row>
    <row r="2034" spans="1:13" ht="15" customHeight="1" x14ac:dyDescent="0.2">
      <c r="A2034" s="192">
        <f t="shared" si="282"/>
        <v>2017</v>
      </c>
      <c r="B2034" s="225">
        <f t="shared" si="283"/>
        <v>184.48270737862626</v>
      </c>
      <c r="C2034" s="193">
        <v>500</v>
      </c>
      <c r="D2034" s="212">
        <v>40620</v>
      </c>
      <c r="E2034" s="104">
        <v>27110</v>
      </c>
      <c r="F2034" s="96">
        <f t="shared" si="276"/>
        <v>2642.198864740174</v>
      </c>
      <c r="G2034" s="104">
        <f t="shared" si="277"/>
        <v>650.64</v>
      </c>
      <c r="H2034" s="194">
        <f t="shared" si="278"/>
        <v>1112.9795362821787</v>
      </c>
      <c r="I2034" s="104">
        <f t="shared" si="279"/>
        <v>65.856777294803479</v>
      </c>
      <c r="J2034" s="96">
        <v>27</v>
      </c>
      <c r="K2034" s="98">
        <f t="shared" si="284"/>
        <v>4498.6751783171558</v>
      </c>
      <c r="L2034" s="213">
        <f t="shared" si="280"/>
        <v>10.933299999999999</v>
      </c>
      <c r="M2034" s="214">
        <f t="shared" si="281"/>
        <v>4.0339999999999998</v>
      </c>
    </row>
    <row r="2035" spans="1:13" ht="15" customHeight="1" x14ac:dyDescent="0.2">
      <c r="A2035" s="192">
        <f t="shared" si="282"/>
        <v>2018</v>
      </c>
      <c r="B2035" s="225">
        <f t="shared" si="283"/>
        <v>184.48420700375121</v>
      </c>
      <c r="C2035" s="193">
        <v>500</v>
      </c>
      <c r="D2035" s="212">
        <v>40620</v>
      </c>
      <c r="E2035" s="104">
        <v>27110</v>
      </c>
      <c r="F2035" s="96">
        <f t="shared" si="276"/>
        <v>2642.1773869786512</v>
      </c>
      <c r="G2035" s="104">
        <f t="shared" si="277"/>
        <v>650.64</v>
      </c>
      <c r="H2035" s="194">
        <f t="shared" si="278"/>
        <v>1112.9722767987839</v>
      </c>
      <c r="I2035" s="104">
        <f t="shared" si="279"/>
        <v>65.856347739573025</v>
      </c>
      <c r="J2035" s="96">
        <v>27</v>
      </c>
      <c r="K2035" s="98">
        <f t="shared" si="284"/>
        <v>4498.6460115170075</v>
      </c>
      <c r="L2035" s="213">
        <f t="shared" si="280"/>
        <v>10.938599999999999</v>
      </c>
      <c r="M2035" s="214">
        <f t="shared" si="281"/>
        <v>4.0359999999999996</v>
      </c>
    </row>
    <row r="2036" spans="1:13" ht="15" customHeight="1" x14ac:dyDescent="0.2">
      <c r="A2036" s="192">
        <f t="shared" si="282"/>
        <v>2019</v>
      </c>
      <c r="B2036" s="225">
        <f t="shared" si="283"/>
        <v>184.4857058796255</v>
      </c>
      <c r="C2036" s="193">
        <v>500</v>
      </c>
      <c r="D2036" s="212">
        <v>40620</v>
      </c>
      <c r="E2036" s="104">
        <v>27110</v>
      </c>
      <c r="F2036" s="96">
        <f t="shared" si="276"/>
        <v>2642.155920296872</v>
      </c>
      <c r="G2036" s="104">
        <f t="shared" si="277"/>
        <v>650.64</v>
      </c>
      <c r="H2036" s="194">
        <f t="shared" si="278"/>
        <v>1112.9650210603427</v>
      </c>
      <c r="I2036" s="104">
        <f t="shared" si="279"/>
        <v>65.855918405937445</v>
      </c>
      <c r="J2036" s="96">
        <v>27</v>
      </c>
      <c r="K2036" s="98">
        <f t="shared" si="284"/>
        <v>4498.6168597631522</v>
      </c>
      <c r="L2036" s="213">
        <f t="shared" si="280"/>
        <v>10.943899999999999</v>
      </c>
      <c r="M2036" s="214">
        <f t="shared" si="281"/>
        <v>4.0380000000000003</v>
      </c>
    </row>
    <row r="2037" spans="1:13" ht="15" customHeight="1" x14ac:dyDescent="0.2">
      <c r="A2037" s="195">
        <f t="shared" si="282"/>
        <v>2020</v>
      </c>
      <c r="B2037" s="225">
        <f t="shared" si="283"/>
        <v>184.48720400699747</v>
      </c>
      <c r="C2037" s="193">
        <v>500</v>
      </c>
      <c r="D2037" s="212">
        <v>40620</v>
      </c>
      <c r="E2037" s="104">
        <v>27110</v>
      </c>
      <c r="F2037" s="96">
        <f t="shared" si="276"/>
        <v>2642.1344646835869</v>
      </c>
      <c r="G2037" s="104">
        <f t="shared" si="277"/>
        <v>650.64</v>
      </c>
      <c r="H2037" s="194">
        <f t="shared" si="278"/>
        <v>1112.9577690630522</v>
      </c>
      <c r="I2037" s="104">
        <f t="shared" si="279"/>
        <v>65.855489293671738</v>
      </c>
      <c r="J2037" s="96">
        <v>27</v>
      </c>
      <c r="K2037" s="98">
        <f t="shared" si="284"/>
        <v>4498.5877230403112</v>
      </c>
      <c r="L2037" s="213">
        <f t="shared" si="280"/>
        <v>10.949299999999999</v>
      </c>
      <c r="M2037" s="214">
        <f t="shared" si="281"/>
        <v>4.04</v>
      </c>
    </row>
    <row r="2038" spans="1:13" ht="15" customHeight="1" x14ac:dyDescent="0.2">
      <c r="A2038" s="192">
        <f t="shared" si="282"/>
        <v>2021</v>
      </c>
      <c r="B2038" s="225">
        <f t="shared" si="283"/>
        <v>184.48870138661428</v>
      </c>
      <c r="C2038" s="193">
        <v>500</v>
      </c>
      <c r="D2038" s="212">
        <v>40620</v>
      </c>
      <c r="E2038" s="104">
        <v>27110</v>
      </c>
      <c r="F2038" s="96">
        <f t="shared" si="276"/>
        <v>2642.1130201275651</v>
      </c>
      <c r="G2038" s="104">
        <f t="shared" si="277"/>
        <v>650.64</v>
      </c>
      <c r="H2038" s="194">
        <f t="shared" si="278"/>
        <v>1112.9505208031169</v>
      </c>
      <c r="I2038" s="104">
        <f t="shared" si="279"/>
        <v>65.855060402551302</v>
      </c>
      <c r="J2038" s="96">
        <v>27</v>
      </c>
      <c r="K2038" s="98">
        <f t="shared" si="284"/>
        <v>4498.5586013332331</v>
      </c>
      <c r="L2038" s="213">
        <f t="shared" si="280"/>
        <v>10.954599999999999</v>
      </c>
      <c r="M2038" s="214">
        <f t="shared" si="281"/>
        <v>4.0419999999999998</v>
      </c>
    </row>
    <row r="2039" spans="1:13" ht="15" customHeight="1" x14ac:dyDescent="0.2">
      <c r="A2039" s="192">
        <f t="shared" si="282"/>
        <v>2022</v>
      </c>
      <c r="B2039" s="225">
        <f t="shared" si="283"/>
        <v>184.49019801922202</v>
      </c>
      <c r="C2039" s="193">
        <v>500</v>
      </c>
      <c r="D2039" s="212">
        <v>40620</v>
      </c>
      <c r="E2039" s="104">
        <v>27110</v>
      </c>
      <c r="F2039" s="96">
        <f t="shared" si="276"/>
        <v>2642.0915866175919</v>
      </c>
      <c r="G2039" s="104">
        <f t="shared" si="277"/>
        <v>650.64</v>
      </c>
      <c r="H2039" s="194">
        <f t="shared" si="278"/>
        <v>1112.943276276746</v>
      </c>
      <c r="I2039" s="104">
        <f t="shared" si="279"/>
        <v>65.854631732351834</v>
      </c>
      <c r="J2039" s="96">
        <v>27</v>
      </c>
      <c r="K2039" s="98">
        <f t="shared" si="284"/>
        <v>4498.5294946266895</v>
      </c>
      <c r="L2039" s="213">
        <f t="shared" si="280"/>
        <v>10.959899999999999</v>
      </c>
      <c r="M2039" s="214">
        <f t="shared" si="281"/>
        <v>4.0439999999999996</v>
      </c>
    </row>
    <row r="2040" spans="1:13" ht="15" customHeight="1" x14ac:dyDescent="0.2">
      <c r="A2040" s="192">
        <f t="shared" si="282"/>
        <v>2023</v>
      </c>
      <c r="B2040" s="225">
        <f t="shared" si="283"/>
        <v>184.49169390556565</v>
      </c>
      <c r="C2040" s="193">
        <v>500</v>
      </c>
      <c r="D2040" s="212">
        <v>40620</v>
      </c>
      <c r="E2040" s="104">
        <v>27110</v>
      </c>
      <c r="F2040" s="96">
        <f t="shared" si="276"/>
        <v>2642.0701641424689</v>
      </c>
      <c r="G2040" s="104">
        <f t="shared" si="277"/>
        <v>650.64</v>
      </c>
      <c r="H2040" s="194">
        <f t="shared" si="278"/>
        <v>1112.9360354801543</v>
      </c>
      <c r="I2040" s="104">
        <f t="shared" si="279"/>
        <v>65.854203282849383</v>
      </c>
      <c r="J2040" s="96">
        <v>27</v>
      </c>
      <c r="K2040" s="98">
        <f t="shared" si="284"/>
        <v>4498.5004029054717</v>
      </c>
      <c r="L2040" s="213">
        <f t="shared" si="280"/>
        <v>10.965299999999999</v>
      </c>
      <c r="M2040" s="214">
        <f t="shared" si="281"/>
        <v>4.0460000000000003</v>
      </c>
    </row>
    <row r="2041" spans="1:13" ht="15" customHeight="1" x14ac:dyDescent="0.2">
      <c r="A2041" s="192">
        <f t="shared" si="282"/>
        <v>2024</v>
      </c>
      <c r="B2041" s="225">
        <f t="shared" si="283"/>
        <v>184.49318904638903</v>
      </c>
      <c r="C2041" s="193">
        <v>500</v>
      </c>
      <c r="D2041" s="212">
        <v>40620</v>
      </c>
      <c r="E2041" s="104">
        <v>27110</v>
      </c>
      <c r="F2041" s="96">
        <f t="shared" si="276"/>
        <v>2642.048752691016</v>
      </c>
      <c r="G2041" s="104">
        <f t="shared" si="277"/>
        <v>650.64</v>
      </c>
      <c r="H2041" s="194">
        <f t="shared" si="278"/>
        <v>1112.9287984095633</v>
      </c>
      <c r="I2041" s="104">
        <f t="shared" si="279"/>
        <v>65.853775053820314</v>
      </c>
      <c r="J2041" s="96">
        <v>27</v>
      </c>
      <c r="K2041" s="98">
        <f t="shared" si="284"/>
        <v>4498.4713261544002</v>
      </c>
      <c r="L2041" s="213">
        <f t="shared" si="280"/>
        <v>10.970599999999999</v>
      </c>
      <c r="M2041" s="214">
        <f t="shared" si="281"/>
        <v>4.048</v>
      </c>
    </row>
    <row r="2042" spans="1:13" ht="15" customHeight="1" x14ac:dyDescent="0.2">
      <c r="A2042" s="192">
        <f t="shared" si="282"/>
        <v>2025</v>
      </c>
      <c r="B2042" s="225">
        <f t="shared" si="283"/>
        <v>184.49468344243488</v>
      </c>
      <c r="C2042" s="193">
        <v>500</v>
      </c>
      <c r="D2042" s="212">
        <v>40620</v>
      </c>
      <c r="E2042" s="104">
        <v>27110</v>
      </c>
      <c r="F2042" s="96">
        <f t="shared" si="276"/>
        <v>2642.0273522520697</v>
      </c>
      <c r="G2042" s="104">
        <f t="shared" si="277"/>
        <v>650.64</v>
      </c>
      <c r="H2042" s="194">
        <f t="shared" si="278"/>
        <v>1112.9215650611993</v>
      </c>
      <c r="I2042" s="104">
        <f t="shared" si="279"/>
        <v>65.853347045041389</v>
      </c>
      <c r="J2042" s="96">
        <v>27</v>
      </c>
      <c r="K2042" s="98">
        <f t="shared" si="284"/>
        <v>4498.4422643583102</v>
      </c>
      <c r="L2042" s="213">
        <f t="shared" si="280"/>
        <v>10.975899999999999</v>
      </c>
      <c r="M2042" s="214">
        <f t="shared" si="281"/>
        <v>4.05</v>
      </c>
    </row>
    <row r="2043" spans="1:13" ht="15" customHeight="1" x14ac:dyDescent="0.2">
      <c r="A2043" s="192">
        <f t="shared" si="282"/>
        <v>2026</v>
      </c>
      <c r="B2043" s="225">
        <f t="shared" si="283"/>
        <v>184.49617709444482</v>
      </c>
      <c r="C2043" s="193">
        <v>500</v>
      </c>
      <c r="D2043" s="212">
        <v>40620</v>
      </c>
      <c r="E2043" s="104">
        <v>27110</v>
      </c>
      <c r="F2043" s="96">
        <f t="shared" si="276"/>
        <v>2642.0059628144832</v>
      </c>
      <c r="G2043" s="104">
        <f t="shared" si="277"/>
        <v>650.64</v>
      </c>
      <c r="H2043" s="194">
        <f t="shared" si="278"/>
        <v>1112.9143354312951</v>
      </c>
      <c r="I2043" s="104">
        <f t="shared" si="279"/>
        <v>65.852919256289667</v>
      </c>
      <c r="J2043" s="96">
        <v>27</v>
      </c>
      <c r="K2043" s="98">
        <f t="shared" si="284"/>
        <v>4498.4132175020686</v>
      </c>
      <c r="L2043" s="213">
        <f t="shared" si="280"/>
        <v>10.981299999999999</v>
      </c>
      <c r="M2043" s="214">
        <f t="shared" si="281"/>
        <v>4.0519999999999996</v>
      </c>
    </row>
    <row r="2044" spans="1:13" ht="15" customHeight="1" x14ac:dyDescent="0.2">
      <c r="A2044" s="192">
        <f t="shared" si="282"/>
        <v>2027</v>
      </c>
      <c r="B2044" s="225">
        <f t="shared" si="283"/>
        <v>184.49767000315939</v>
      </c>
      <c r="C2044" s="193">
        <v>500</v>
      </c>
      <c r="D2044" s="212">
        <v>40620</v>
      </c>
      <c r="E2044" s="104">
        <v>27110</v>
      </c>
      <c r="F2044" s="96">
        <f t="shared" si="276"/>
        <v>2641.9845843671246</v>
      </c>
      <c r="G2044" s="104">
        <f t="shared" si="277"/>
        <v>650.64</v>
      </c>
      <c r="H2044" s="194">
        <f t="shared" si="278"/>
        <v>1112.907109516088</v>
      </c>
      <c r="I2044" s="104">
        <f t="shared" si="279"/>
        <v>65.852491687342493</v>
      </c>
      <c r="J2044" s="96">
        <v>27</v>
      </c>
      <c r="K2044" s="98">
        <f t="shared" si="284"/>
        <v>4498.384185570555</v>
      </c>
      <c r="L2044" s="213">
        <f t="shared" si="280"/>
        <v>10.986599999999999</v>
      </c>
      <c r="M2044" s="214">
        <f t="shared" si="281"/>
        <v>4.0540000000000003</v>
      </c>
    </row>
    <row r="2045" spans="1:13" ht="15" customHeight="1" x14ac:dyDescent="0.2">
      <c r="A2045" s="192">
        <f t="shared" si="282"/>
        <v>2028</v>
      </c>
      <c r="B2045" s="225">
        <f t="shared" si="283"/>
        <v>184.49916216931797</v>
      </c>
      <c r="C2045" s="193">
        <v>500</v>
      </c>
      <c r="D2045" s="212">
        <v>40620</v>
      </c>
      <c r="E2045" s="104">
        <v>27110</v>
      </c>
      <c r="F2045" s="96">
        <f t="shared" si="276"/>
        <v>2641.9632168988828</v>
      </c>
      <c r="G2045" s="104">
        <f t="shared" si="277"/>
        <v>650.64</v>
      </c>
      <c r="H2045" s="194">
        <f t="shared" si="278"/>
        <v>1112.8998873118223</v>
      </c>
      <c r="I2045" s="104">
        <f t="shared" si="279"/>
        <v>65.852064337977652</v>
      </c>
      <c r="J2045" s="96">
        <v>27</v>
      </c>
      <c r="K2045" s="98">
        <f t="shared" si="284"/>
        <v>4498.3551685486827</v>
      </c>
      <c r="L2045" s="213">
        <f t="shared" si="280"/>
        <v>10.991899999999999</v>
      </c>
      <c r="M2045" s="214">
        <f t="shared" si="281"/>
        <v>4.056</v>
      </c>
    </row>
    <row r="2046" spans="1:13" ht="15" customHeight="1" x14ac:dyDescent="0.2">
      <c r="A2046" s="192">
        <f t="shared" si="282"/>
        <v>2029</v>
      </c>
      <c r="B2046" s="225">
        <f t="shared" si="283"/>
        <v>184.50065359365891</v>
      </c>
      <c r="C2046" s="193">
        <v>500</v>
      </c>
      <c r="D2046" s="212">
        <v>40620</v>
      </c>
      <c r="E2046" s="104">
        <v>27110</v>
      </c>
      <c r="F2046" s="96">
        <f t="shared" si="276"/>
        <v>2641.9418603986601</v>
      </c>
      <c r="G2046" s="104">
        <f t="shared" si="277"/>
        <v>650.64</v>
      </c>
      <c r="H2046" s="194">
        <f t="shared" si="278"/>
        <v>1112.8926688147469</v>
      </c>
      <c r="I2046" s="104">
        <f t="shared" si="279"/>
        <v>65.851637207973198</v>
      </c>
      <c r="J2046" s="96">
        <v>27</v>
      </c>
      <c r="K2046" s="98">
        <f t="shared" si="284"/>
        <v>4498.3261664213796</v>
      </c>
      <c r="L2046" s="213">
        <f t="shared" si="280"/>
        <v>10.997299999999999</v>
      </c>
      <c r="M2046" s="214">
        <f t="shared" si="281"/>
        <v>4.0579999999999998</v>
      </c>
    </row>
    <row r="2047" spans="1:13" ht="15" customHeight="1" x14ac:dyDescent="0.2">
      <c r="A2047" s="195">
        <f t="shared" si="282"/>
        <v>2030</v>
      </c>
      <c r="B2047" s="225">
        <f t="shared" si="283"/>
        <v>184.50214427691938</v>
      </c>
      <c r="C2047" s="193">
        <v>500</v>
      </c>
      <c r="D2047" s="212">
        <v>40620</v>
      </c>
      <c r="E2047" s="104">
        <v>27110</v>
      </c>
      <c r="F2047" s="96">
        <f t="shared" si="276"/>
        <v>2641.9205148553779</v>
      </c>
      <c r="G2047" s="104">
        <f t="shared" si="277"/>
        <v>650.64</v>
      </c>
      <c r="H2047" s="194">
        <f t="shared" si="278"/>
        <v>1112.8854540211175</v>
      </c>
      <c r="I2047" s="104">
        <f t="shared" si="279"/>
        <v>65.851210297107556</v>
      </c>
      <c r="J2047" s="96">
        <v>27</v>
      </c>
      <c r="K2047" s="98">
        <f t="shared" si="284"/>
        <v>4498.2971791736027</v>
      </c>
      <c r="L2047" s="213">
        <f t="shared" si="280"/>
        <v>11.002599999999999</v>
      </c>
      <c r="M2047" s="214">
        <f t="shared" si="281"/>
        <v>4.0599999999999996</v>
      </c>
    </row>
    <row r="2048" spans="1:13" ht="15" customHeight="1" x14ac:dyDescent="0.2">
      <c r="A2048" s="192">
        <f t="shared" si="282"/>
        <v>2031</v>
      </c>
      <c r="B2048" s="225">
        <f t="shared" si="283"/>
        <v>184.50363421983553</v>
      </c>
      <c r="C2048" s="193">
        <v>500</v>
      </c>
      <c r="D2048" s="212">
        <v>40620</v>
      </c>
      <c r="E2048" s="104">
        <v>27110</v>
      </c>
      <c r="F2048" s="96">
        <f t="shared" si="276"/>
        <v>2641.8991802579712</v>
      </c>
      <c r="G2048" s="104">
        <f t="shared" si="277"/>
        <v>650.64</v>
      </c>
      <c r="H2048" s="194">
        <f t="shared" si="278"/>
        <v>1112.8782429271942</v>
      </c>
      <c r="I2048" s="104">
        <f t="shared" si="279"/>
        <v>65.850783605159421</v>
      </c>
      <c r="J2048" s="96">
        <v>27</v>
      </c>
      <c r="K2048" s="98">
        <f t="shared" si="284"/>
        <v>4498.2682067903243</v>
      </c>
      <c r="L2048" s="213">
        <f t="shared" si="280"/>
        <v>11.007899999999999</v>
      </c>
      <c r="M2048" s="214">
        <f t="shared" si="281"/>
        <v>4.0620000000000003</v>
      </c>
    </row>
    <row r="2049" spans="1:13" ht="15" customHeight="1" x14ac:dyDescent="0.2">
      <c r="A2049" s="192">
        <f t="shared" si="282"/>
        <v>2032</v>
      </c>
      <c r="B2049" s="225">
        <f t="shared" si="283"/>
        <v>184.50512342314235</v>
      </c>
      <c r="C2049" s="193">
        <v>500</v>
      </c>
      <c r="D2049" s="212">
        <v>40620</v>
      </c>
      <c r="E2049" s="104">
        <v>27110</v>
      </c>
      <c r="F2049" s="96">
        <f t="shared" si="276"/>
        <v>2641.8778565953944</v>
      </c>
      <c r="G2049" s="104">
        <f t="shared" si="277"/>
        <v>650.64</v>
      </c>
      <c r="H2049" s="194">
        <f t="shared" si="278"/>
        <v>1112.871035529243</v>
      </c>
      <c r="I2049" s="104">
        <f t="shared" si="279"/>
        <v>65.850357131907884</v>
      </c>
      <c r="J2049" s="96">
        <v>27</v>
      </c>
      <c r="K2049" s="98">
        <f t="shared" si="284"/>
        <v>4498.239249256545</v>
      </c>
      <c r="L2049" s="213">
        <f t="shared" si="280"/>
        <v>11.013199999999999</v>
      </c>
      <c r="M2049" s="214">
        <f t="shared" si="281"/>
        <v>4.0640000000000001</v>
      </c>
    </row>
    <row r="2050" spans="1:13" ht="15" customHeight="1" x14ac:dyDescent="0.2">
      <c r="A2050" s="192">
        <f t="shared" si="282"/>
        <v>2033</v>
      </c>
      <c r="B2050" s="225">
        <f t="shared" si="283"/>
        <v>184.5066118875738</v>
      </c>
      <c r="C2050" s="193">
        <v>500</v>
      </c>
      <c r="D2050" s="212">
        <v>40620</v>
      </c>
      <c r="E2050" s="104">
        <v>27110</v>
      </c>
      <c r="F2050" s="96">
        <f t="shared" si="276"/>
        <v>2641.8565438566175</v>
      </c>
      <c r="G2050" s="104">
        <f t="shared" si="277"/>
        <v>650.64</v>
      </c>
      <c r="H2050" s="194">
        <f t="shared" si="278"/>
        <v>1112.8638318235367</v>
      </c>
      <c r="I2050" s="104">
        <f t="shared" si="279"/>
        <v>65.849930877132351</v>
      </c>
      <c r="J2050" s="96">
        <v>27</v>
      </c>
      <c r="K2050" s="98">
        <f t="shared" si="284"/>
        <v>4498.2103065572865</v>
      </c>
      <c r="L2050" s="213">
        <f t="shared" si="280"/>
        <v>11.018599999999999</v>
      </c>
      <c r="M2050" s="214">
        <f t="shared" si="281"/>
        <v>4.0659999999999998</v>
      </c>
    </row>
    <row r="2051" spans="1:13" ht="15" customHeight="1" x14ac:dyDescent="0.2">
      <c r="A2051" s="192">
        <f t="shared" si="282"/>
        <v>2034</v>
      </c>
      <c r="B2051" s="225">
        <f t="shared" si="283"/>
        <v>184.50809961386264</v>
      </c>
      <c r="C2051" s="193">
        <v>500</v>
      </c>
      <c r="D2051" s="212">
        <v>40620</v>
      </c>
      <c r="E2051" s="104">
        <v>27110</v>
      </c>
      <c r="F2051" s="96">
        <f t="shared" si="276"/>
        <v>2641.8352420306278</v>
      </c>
      <c r="G2051" s="104">
        <f t="shared" si="277"/>
        <v>650.64</v>
      </c>
      <c r="H2051" s="194">
        <f t="shared" si="278"/>
        <v>1112.856631806352</v>
      </c>
      <c r="I2051" s="104">
        <f t="shared" si="279"/>
        <v>65.849504840612553</v>
      </c>
      <c r="J2051" s="96">
        <v>27</v>
      </c>
      <c r="K2051" s="98">
        <f t="shared" si="284"/>
        <v>4498.1813786775929</v>
      </c>
      <c r="L2051" s="213">
        <f t="shared" si="280"/>
        <v>11.023899999999999</v>
      </c>
      <c r="M2051" s="214">
        <f t="shared" si="281"/>
        <v>4.0679999999999996</v>
      </c>
    </row>
    <row r="2052" spans="1:13" ht="15" customHeight="1" x14ac:dyDescent="0.2">
      <c r="A2052" s="192">
        <f t="shared" si="282"/>
        <v>2035</v>
      </c>
      <c r="B2052" s="225">
        <f t="shared" si="283"/>
        <v>184.50958660274068</v>
      </c>
      <c r="C2052" s="193">
        <v>500</v>
      </c>
      <c r="D2052" s="212">
        <v>40620</v>
      </c>
      <c r="E2052" s="104">
        <v>27110</v>
      </c>
      <c r="F2052" s="96">
        <f t="shared" si="276"/>
        <v>2641.8139511064278</v>
      </c>
      <c r="G2052" s="104">
        <f t="shared" si="277"/>
        <v>650.64</v>
      </c>
      <c r="H2052" s="194">
        <f t="shared" si="278"/>
        <v>1112.8494354739723</v>
      </c>
      <c r="I2052" s="104">
        <f t="shared" si="279"/>
        <v>65.849079022128549</v>
      </c>
      <c r="J2052" s="96">
        <v>27</v>
      </c>
      <c r="K2052" s="98">
        <f t="shared" si="284"/>
        <v>4498.1524656025285</v>
      </c>
      <c r="L2052" s="213">
        <f t="shared" si="280"/>
        <v>11.029199999999999</v>
      </c>
      <c r="M2052" s="214">
        <f t="shared" si="281"/>
        <v>4.07</v>
      </c>
    </row>
    <row r="2053" spans="1:13" ht="15" customHeight="1" x14ac:dyDescent="0.2">
      <c r="A2053" s="192">
        <f t="shared" si="282"/>
        <v>2036</v>
      </c>
      <c r="B2053" s="225">
        <f t="shared" si="283"/>
        <v>184.5110728549385</v>
      </c>
      <c r="C2053" s="193">
        <v>500</v>
      </c>
      <c r="D2053" s="212">
        <v>40620</v>
      </c>
      <c r="E2053" s="104">
        <v>27110</v>
      </c>
      <c r="F2053" s="96">
        <f t="shared" si="276"/>
        <v>2641.792671073038</v>
      </c>
      <c r="G2053" s="104">
        <f t="shared" si="277"/>
        <v>650.64</v>
      </c>
      <c r="H2053" s="194">
        <f t="shared" si="278"/>
        <v>1112.8422428226868</v>
      </c>
      <c r="I2053" s="104">
        <f t="shared" si="279"/>
        <v>65.848653421460753</v>
      </c>
      <c r="J2053" s="96">
        <v>27</v>
      </c>
      <c r="K2053" s="98">
        <f t="shared" si="284"/>
        <v>4498.123567317185</v>
      </c>
      <c r="L2053" s="213">
        <f t="shared" si="280"/>
        <v>11.034599999999999</v>
      </c>
      <c r="M2053" s="214">
        <f t="shared" si="281"/>
        <v>4.0720000000000001</v>
      </c>
    </row>
    <row r="2054" spans="1:13" ht="15" customHeight="1" x14ac:dyDescent="0.2">
      <c r="A2054" s="192">
        <f t="shared" si="282"/>
        <v>2037</v>
      </c>
      <c r="B2054" s="225">
        <f t="shared" si="283"/>
        <v>184.51255837118575</v>
      </c>
      <c r="C2054" s="193">
        <v>500</v>
      </c>
      <c r="D2054" s="212">
        <v>40620</v>
      </c>
      <c r="E2054" s="104">
        <v>27110</v>
      </c>
      <c r="F2054" s="96">
        <f t="shared" si="276"/>
        <v>2641.7714019194946</v>
      </c>
      <c r="G2054" s="104">
        <f t="shared" si="277"/>
        <v>650.64</v>
      </c>
      <c r="H2054" s="194">
        <f t="shared" si="278"/>
        <v>1112.8350538487889</v>
      </c>
      <c r="I2054" s="104">
        <f t="shared" si="279"/>
        <v>65.848228038389891</v>
      </c>
      <c r="J2054" s="96">
        <v>27</v>
      </c>
      <c r="K2054" s="98">
        <f t="shared" si="284"/>
        <v>4498.0946838066729</v>
      </c>
      <c r="L2054" s="213">
        <f t="shared" si="280"/>
        <v>11.039899999999999</v>
      </c>
      <c r="M2054" s="214">
        <f t="shared" si="281"/>
        <v>4.0739999999999998</v>
      </c>
    </row>
    <row r="2055" spans="1:13" ht="15" customHeight="1" x14ac:dyDescent="0.2">
      <c r="A2055" s="192">
        <f t="shared" si="282"/>
        <v>2038</v>
      </c>
      <c r="B2055" s="225">
        <f t="shared" si="283"/>
        <v>184.51404315221086</v>
      </c>
      <c r="C2055" s="193">
        <v>500</v>
      </c>
      <c r="D2055" s="212">
        <v>40620</v>
      </c>
      <c r="E2055" s="104">
        <v>27110</v>
      </c>
      <c r="F2055" s="96">
        <f t="shared" si="276"/>
        <v>2641.7501436348502</v>
      </c>
      <c r="G2055" s="104">
        <f t="shared" si="277"/>
        <v>650.64</v>
      </c>
      <c r="H2055" s="194">
        <f t="shared" si="278"/>
        <v>1112.8278685485793</v>
      </c>
      <c r="I2055" s="104">
        <f t="shared" si="279"/>
        <v>65.847802872697002</v>
      </c>
      <c r="J2055" s="96">
        <v>27</v>
      </c>
      <c r="K2055" s="98">
        <f t="shared" si="284"/>
        <v>4498.0658150561267</v>
      </c>
      <c r="L2055" s="213">
        <f t="shared" si="280"/>
        <v>11.045199999999999</v>
      </c>
      <c r="M2055" s="214">
        <f t="shared" si="281"/>
        <v>4.0759999999999996</v>
      </c>
    </row>
    <row r="2056" spans="1:13" ht="15" customHeight="1" x14ac:dyDescent="0.2">
      <c r="A2056" s="192">
        <f t="shared" si="282"/>
        <v>2039</v>
      </c>
      <c r="B2056" s="225">
        <f t="shared" si="283"/>
        <v>184.51552719874127</v>
      </c>
      <c r="C2056" s="193">
        <v>500</v>
      </c>
      <c r="D2056" s="212">
        <v>40620</v>
      </c>
      <c r="E2056" s="104">
        <v>27110</v>
      </c>
      <c r="F2056" s="96">
        <f t="shared" si="276"/>
        <v>2641.7288962081739</v>
      </c>
      <c r="G2056" s="104">
        <f t="shared" si="277"/>
        <v>650.64</v>
      </c>
      <c r="H2056" s="194">
        <f t="shared" si="278"/>
        <v>1112.8206869183625</v>
      </c>
      <c r="I2056" s="104">
        <f t="shared" si="279"/>
        <v>65.847377924163482</v>
      </c>
      <c r="J2056" s="96">
        <v>27</v>
      </c>
      <c r="K2056" s="98">
        <f t="shared" si="284"/>
        <v>4498.0369610506996</v>
      </c>
      <c r="L2056" s="213">
        <f t="shared" si="280"/>
        <v>11.050599999999999</v>
      </c>
      <c r="M2056" s="214">
        <f t="shared" si="281"/>
        <v>4.0780000000000003</v>
      </c>
    </row>
    <row r="2057" spans="1:13" ht="15" customHeight="1" x14ac:dyDescent="0.2">
      <c r="A2057" s="195">
        <f t="shared" si="282"/>
        <v>2040</v>
      </c>
      <c r="B2057" s="225">
        <f t="shared" si="283"/>
        <v>184.51701051150326</v>
      </c>
      <c r="C2057" s="193">
        <v>500</v>
      </c>
      <c r="D2057" s="212">
        <v>40620</v>
      </c>
      <c r="E2057" s="104">
        <v>27110</v>
      </c>
      <c r="F2057" s="96">
        <f t="shared" si="276"/>
        <v>2641.707659628551</v>
      </c>
      <c r="G2057" s="104">
        <f t="shared" si="277"/>
        <v>650.64</v>
      </c>
      <c r="H2057" s="194">
        <f t="shared" si="278"/>
        <v>1112.8135089544501</v>
      </c>
      <c r="I2057" s="104">
        <f t="shared" si="279"/>
        <v>65.846953192571021</v>
      </c>
      <c r="J2057" s="96">
        <v>27</v>
      </c>
      <c r="K2057" s="98">
        <f t="shared" si="284"/>
        <v>4498.0081217755724</v>
      </c>
      <c r="L2057" s="213">
        <f t="shared" si="280"/>
        <v>11.055899999999999</v>
      </c>
      <c r="M2057" s="214">
        <f t="shared" si="281"/>
        <v>4.08</v>
      </c>
    </row>
    <row r="2058" spans="1:13" ht="15" customHeight="1" x14ac:dyDescent="0.2">
      <c r="A2058" s="192">
        <f t="shared" si="282"/>
        <v>2041</v>
      </c>
      <c r="B2058" s="225">
        <f t="shared" si="283"/>
        <v>184.51849309122207</v>
      </c>
      <c r="C2058" s="193">
        <v>500</v>
      </c>
      <c r="D2058" s="212">
        <v>40620</v>
      </c>
      <c r="E2058" s="104">
        <v>27110</v>
      </c>
      <c r="F2058" s="96">
        <f t="shared" si="276"/>
        <v>2641.6864338850846</v>
      </c>
      <c r="G2058" s="104">
        <f t="shared" si="277"/>
        <v>650.64</v>
      </c>
      <c r="H2058" s="194">
        <f t="shared" si="278"/>
        <v>1112.8063346531585</v>
      </c>
      <c r="I2058" s="104">
        <f t="shared" si="279"/>
        <v>65.846528677701684</v>
      </c>
      <c r="J2058" s="96">
        <v>27</v>
      </c>
      <c r="K2058" s="98">
        <f t="shared" si="284"/>
        <v>4497.9792972159448</v>
      </c>
      <c r="L2058" s="213">
        <f t="shared" si="280"/>
        <v>11.061199999999999</v>
      </c>
      <c r="M2058" s="214">
        <f t="shared" si="281"/>
        <v>4.0819999999999999</v>
      </c>
    </row>
    <row r="2059" spans="1:13" ht="15" customHeight="1" x14ac:dyDescent="0.2">
      <c r="A2059" s="192">
        <f t="shared" si="282"/>
        <v>2042</v>
      </c>
      <c r="B2059" s="225">
        <f t="shared" si="283"/>
        <v>184.51997493862191</v>
      </c>
      <c r="C2059" s="193">
        <v>500</v>
      </c>
      <c r="D2059" s="212">
        <v>40620</v>
      </c>
      <c r="E2059" s="104">
        <v>27110</v>
      </c>
      <c r="F2059" s="96">
        <f t="shared" si="276"/>
        <v>2641.6652189668916</v>
      </c>
      <c r="G2059" s="104">
        <f t="shared" si="277"/>
        <v>650.64</v>
      </c>
      <c r="H2059" s="194">
        <f t="shared" si="278"/>
        <v>1112.7991640108091</v>
      </c>
      <c r="I2059" s="104">
        <f t="shared" si="279"/>
        <v>65.846104379337831</v>
      </c>
      <c r="J2059" s="96">
        <v>27</v>
      </c>
      <c r="K2059" s="98">
        <f t="shared" si="284"/>
        <v>4497.9504873570386</v>
      </c>
      <c r="L2059" s="213">
        <f t="shared" si="280"/>
        <v>11.066599999999999</v>
      </c>
      <c r="M2059" s="214">
        <f t="shared" si="281"/>
        <v>4.0839999999999996</v>
      </c>
    </row>
    <row r="2060" spans="1:13" ht="15" customHeight="1" x14ac:dyDescent="0.2">
      <c r="A2060" s="192">
        <f t="shared" si="282"/>
        <v>2043</v>
      </c>
      <c r="B2060" s="225">
        <f t="shared" si="283"/>
        <v>184.5214560544259</v>
      </c>
      <c r="C2060" s="193">
        <v>500</v>
      </c>
      <c r="D2060" s="212">
        <v>40620</v>
      </c>
      <c r="E2060" s="104">
        <v>27110</v>
      </c>
      <c r="F2060" s="96">
        <f t="shared" si="276"/>
        <v>2641.6440148631073</v>
      </c>
      <c r="G2060" s="104">
        <f t="shared" si="277"/>
        <v>650.64</v>
      </c>
      <c r="H2060" s="194">
        <f t="shared" si="278"/>
        <v>1112.7919970237301</v>
      </c>
      <c r="I2060" s="104">
        <f t="shared" si="279"/>
        <v>65.845680297262149</v>
      </c>
      <c r="J2060" s="96">
        <v>27</v>
      </c>
      <c r="K2060" s="98">
        <f t="shared" si="284"/>
        <v>4497.9216921840998</v>
      </c>
      <c r="L2060" s="213">
        <f t="shared" si="280"/>
        <v>11.071899999999999</v>
      </c>
      <c r="M2060" s="214">
        <f t="shared" si="281"/>
        <v>4.0860000000000003</v>
      </c>
    </row>
    <row r="2061" spans="1:13" ht="15" customHeight="1" x14ac:dyDescent="0.2">
      <c r="A2061" s="192">
        <f t="shared" si="282"/>
        <v>2044</v>
      </c>
      <c r="B2061" s="225">
        <f t="shared" si="283"/>
        <v>184.52293643935602</v>
      </c>
      <c r="C2061" s="193">
        <v>500</v>
      </c>
      <c r="D2061" s="212">
        <v>40620</v>
      </c>
      <c r="E2061" s="104">
        <v>27110</v>
      </c>
      <c r="F2061" s="96">
        <f t="shared" si="276"/>
        <v>2641.6228215628821</v>
      </c>
      <c r="G2061" s="104">
        <f t="shared" si="277"/>
        <v>650.64</v>
      </c>
      <c r="H2061" s="194">
        <f t="shared" si="278"/>
        <v>1112.7848336882539</v>
      </c>
      <c r="I2061" s="104">
        <f t="shared" si="279"/>
        <v>65.845256431257638</v>
      </c>
      <c r="J2061" s="96">
        <v>27</v>
      </c>
      <c r="K2061" s="98">
        <f t="shared" si="284"/>
        <v>4497.8929116823929</v>
      </c>
      <c r="L2061" s="213">
        <f t="shared" si="280"/>
        <v>11.077199999999999</v>
      </c>
      <c r="M2061" s="214">
        <f t="shared" si="281"/>
        <v>4.0880000000000001</v>
      </c>
    </row>
    <row r="2062" spans="1:13" ht="15" customHeight="1" x14ac:dyDescent="0.2">
      <c r="A2062" s="192">
        <f t="shared" si="282"/>
        <v>2045</v>
      </c>
      <c r="B2062" s="225">
        <f t="shared" si="283"/>
        <v>184.52441609413322</v>
      </c>
      <c r="C2062" s="193">
        <v>500</v>
      </c>
      <c r="D2062" s="212">
        <v>40620</v>
      </c>
      <c r="E2062" s="104">
        <v>27110</v>
      </c>
      <c r="F2062" s="96">
        <f t="shared" si="276"/>
        <v>2641.6016390553841</v>
      </c>
      <c r="G2062" s="104">
        <f t="shared" si="277"/>
        <v>650.64</v>
      </c>
      <c r="H2062" s="194">
        <f t="shared" si="278"/>
        <v>1112.7776740007196</v>
      </c>
      <c r="I2062" s="104">
        <f t="shared" si="279"/>
        <v>65.844832781107684</v>
      </c>
      <c r="J2062" s="96">
        <v>27</v>
      </c>
      <c r="K2062" s="98">
        <f t="shared" si="284"/>
        <v>4497.8641458372113</v>
      </c>
      <c r="L2062" s="213">
        <f t="shared" si="280"/>
        <v>11.0825</v>
      </c>
      <c r="M2062" s="214">
        <f t="shared" si="281"/>
        <v>4.09</v>
      </c>
    </row>
    <row r="2063" spans="1:13" ht="15" customHeight="1" x14ac:dyDescent="0.2">
      <c r="A2063" s="192">
        <f t="shared" si="282"/>
        <v>2046</v>
      </c>
      <c r="B2063" s="225">
        <f t="shared" si="283"/>
        <v>184.52589501947745</v>
      </c>
      <c r="C2063" s="193">
        <v>500</v>
      </c>
      <c r="D2063" s="212">
        <v>40620</v>
      </c>
      <c r="E2063" s="104">
        <v>27110</v>
      </c>
      <c r="F2063" s="96">
        <f t="shared" si="276"/>
        <v>2641.5804673297953</v>
      </c>
      <c r="G2063" s="104">
        <f t="shared" si="277"/>
        <v>650.64</v>
      </c>
      <c r="H2063" s="194">
        <f t="shared" si="278"/>
        <v>1112.7705179574707</v>
      </c>
      <c r="I2063" s="104">
        <f t="shared" si="279"/>
        <v>65.84440934659591</v>
      </c>
      <c r="J2063" s="96">
        <v>27</v>
      </c>
      <c r="K2063" s="98">
        <f t="shared" si="284"/>
        <v>4497.8353946338621</v>
      </c>
      <c r="L2063" s="213">
        <f t="shared" si="280"/>
        <v>11.087899999999999</v>
      </c>
      <c r="M2063" s="214">
        <f t="shared" si="281"/>
        <v>4.0919999999999996</v>
      </c>
    </row>
    <row r="2064" spans="1:13" ht="15" customHeight="1" x14ac:dyDescent="0.2">
      <c r="A2064" s="192">
        <f t="shared" si="282"/>
        <v>2047</v>
      </c>
      <c r="B2064" s="225">
        <f t="shared" si="283"/>
        <v>184.52737321610749</v>
      </c>
      <c r="C2064" s="193">
        <v>500</v>
      </c>
      <c r="D2064" s="212">
        <v>40620</v>
      </c>
      <c r="E2064" s="104">
        <v>27110</v>
      </c>
      <c r="F2064" s="96">
        <f t="shared" si="276"/>
        <v>2641.5593063753163</v>
      </c>
      <c r="G2064" s="104">
        <f t="shared" si="277"/>
        <v>650.64</v>
      </c>
      <c r="H2064" s="194">
        <f t="shared" si="278"/>
        <v>1112.7633655548568</v>
      </c>
      <c r="I2064" s="104">
        <f t="shared" si="279"/>
        <v>65.843986127506327</v>
      </c>
      <c r="J2064" s="96">
        <v>27</v>
      </c>
      <c r="K2064" s="98">
        <f t="shared" si="284"/>
        <v>4497.8066580576797</v>
      </c>
      <c r="L2064" s="213">
        <f t="shared" si="280"/>
        <v>11.0932</v>
      </c>
      <c r="M2064" s="214">
        <f t="shared" si="281"/>
        <v>4.0940000000000003</v>
      </c>
    </row>
    <row r="2065" spans="1:13" ht="15" customHeight="1" x14ac:dyDescent="0.2">
      <c r="A2065" s="192">
        <f t="shared" si="282"/>
        <v>2048</v>
      </c>
      <c r="B2065" s="225">
        <f t="shared" si="283"/>
        <v>184.52885068474117</v>
      </c>
      <c r="C2065" s="193">
        <v>500</v>
      </c>
      <c r="D2065" s="212">
        <v>40620</v>
      </c>
      <c r="E2065" s="104">
        <v>27110</v>
      </c>
      <c r="F2065" s="96">
        <f t="shared" si="276"/>
        <v>2641.5381561811614</v>
      </c>
      <c r="G2065" s="104">
        <f t="shared" si="277"/>
        <v>650.64</v>
      </c>
      <c r="H2065" s="194">
        <f t="shared" si="278"/>
        <v>1112.7562167892324</v>
      </c>
      <c r="I2065" s="104">
        <f t="shared" si="279"/>
        <v>65.843563123623227</v>
      </c>
      <c r="J2065" s="96">
        <v>27</v>
      </c>
      <c r="K2065" s="98">
        <f t="shared" si="284"/>
        <v>4497.7779360940176</v>
      </c>
      <c r="L2065" s="213">
        <f t="shared" si="280"/>
        <v>11.0985</v>
      </c>
      <c r="M2065" s="214">
        <f t="shared" si="281"/>
        <v>4.0960000000000001</v>
      </c>
    </row>
    <row r="2066" spans="1:13" ht="15" customHeight="1" x14ac:dyDescent="0.2">
      <c r="A2066" s="192">
        <f t="shared" si="282"/>
        <v>2049</v>
      </c>
      <c r="B2066" s="225">
        <f t="shared" si="283"/>
        <v>184.53032742609514</v>
      </c>
      <c r="C2066" s="193">
        <v>500</v>
      </c>
      <c r="D2066" s="212">
        <v>40620</v>
      </c>
      <c r="E2066" s="104">
        <v>27110</v>
      </c>
      <c r="F2066" s="96">
        <f t="shared" si="276"/>
        <v>2641.5170167365627</v>
      </c>
      <c r="G2066" s="104">
        <f t="shared" si="277"/>
        <v>650.64</v>
      </c>
      <c r="H2066" s="194">
        <f t="shared" si="278"/>
        <v>1112.749071656958</v>
      </c>
      <c r="I2066" s="104">
        <f t="shared" si="279"/>
        <v>65.84314033473126</v>
      </c>
      <c r="J2066" s="96">
        <v>27</v>
      </c>
      <c r="K2066" s="98">
        <f t="shared" si="284"/>
        <v>4497.7492287282521</v>
      </c>
      <c r="L2066" s="213">
        <f t="shared" si="280"/>
        <v>11.103899999999999</v>
      </c>
      <c r="M2066" s="214">
        <f t="shared" si="281"/>
        <v>4.0979999999999999</v>
      </c>
    </row>
    <row r="2067" spans="1:13" ht="15" customHeight="1" x14ac:dyDescent="0.2">
      <c r="A2067" s="195">
        <f t="shared" si="282"/>
        <v>2050</v>
      </c>
      <c r="B2067" s="225">
        <f t="shared" si="283"/>
        <v>184.53180344088506</v>
      </c>
      <c r="C2067" s="193">
        <v>500</v>
      </c>
      <c r="D2067" s="212">
        <v>40620</v>
      </c>
      <c r="E2067" s="104">
        <v>27110</v>
      </c>
      <c r="F2067" s="96">
        <f t="shared" ref="F2067:F2117" si="285">12*(1/B2067*D2067)</f>
        <v>2641.495888030769</v>
      </c>
      <c r="G2067" s="104">
        <f t="shared" ref="G2067:G2117" si="286">12*(1/C2067*E2067)</f>
        <v>650.64</v>
      </c>
      <c r="H2067" s="194">
        <f t="shared" ref="H2067:H2117" si="287">SUM(F2067:G2067)*33.8%</f>
        <v>1112.7419301543998</v>
      </c>
      <c r="I2067" s="104">
        <f t="shared" ref="I2067:I2117" si="288">SUM(F2067:G2067)*2%</f>
        <v>65.842717760615386</v>
      </c>
      <c r="J2067" s="96">
        <v>27</v>
      </c>
      <c r="K2067" s="98">
        <f t="shared" si="284"/>
        <v>4497.7205359457839</v>
      </c>
      <c r="L2067" s="213">
        <f t="shared" ref="L2067:L2117" si="289">ROUND(A2067/B2067,4)</f>
        <v>11.1092</v>
      </c>
      <c r="M2067" s="214">
        <f t="shared" ref="M2067:M2117" si="290">ROUND(A2067/C2067,4)</f>
        <v>4.0999999999999996</v>
      </c>
    </row>
    <row r="2068" spans="1:13" ht="15" customHeight="1" x14ac:dyDescent="0.2">
      <c r="A2068" s="192">
        <f t="shared" si="282"/>
        <v>2051</v>
      </c>
      <c r="B2068" s="225">
        <f t="shared" si="283"/>
        <v>184.53327872982553</v>
      </c>
      <c r="C2068" s="193">
        <v>500</v>
      </c>
      <c r="D2068" s="212">
        <v>40620</v>
      </c>
      <c r="E2068" s="104">
        <v>27110</v>
      </c>
      <c r="F2068" s="96">
        <f t="shared" si="285"/>
        <v>2641.4747700530434</v>
      </c>
      <c r="G2068" s="104">
        <f t="shared" si="286"/>
        <v>650.64</v>
      </c>
      <c r="H2068" s="194">
        <f t="shared" si="287"/>
        <v>1112.7347922779286</v>
      </c>
      <c r="I2068" s="104">
        <f t="shared" si="288"/>
        <v>65.842295401060866</v>
      </c>
      <c r="J2068" s="96">
        <v>27</v>
      </c>
      <c r="K2068" s="98">
        <f t="shared" si="284"/>
        <v>4497.691857732033</v>
      </c>
      <c r="L2068" s="213">
        <f t="shared" si="289"/>
        <v>11.1145</v>
      </c>
      <c r="M2068" s="214">
        <f t="shared" si="290"/>
        <v>4.1020000000000003</v>
      </c>
    </row>
    <row r="2069" spans="1:13" ht="15" customHeight="1" x14ac:dyDescent="0.2">
      <c r="A2069" s="192">
        <f t="shared" si="282"/>
        <v>2052</v>
      </c>
      <c r="B2069" s="225">
        <f t="shared" si="283"/>
        <v>184.5347532936301</v>
      </c>
      <c r="C2069" s="193">
        <v>500</v>
      </c>
      <c r="D2069" s="212">
        <v>40620</v>
      </c>
      <c r="E2069" s="104">
        <v>27110</v>
      </c>
      <c r="F2069" s="96">
        <f t="shared" si="285"/>
        <v>2641.453662792665</v>
      </c>
      <c r="G2069" s="104">
        <f t="shared" si="286"/>
        <v>650.64</v>
      </c>
      <c r="H2069" s="194">
        <f t="shared" si="287"/>
        <v>1112.7276580239206</v>
      </c>
      <c r="I2069" s="104">
        <f t="shared" si="288"/>
        <v>65.841873255853301</v>
      </c>
      <c r="J2069" s="96">
        <v>27</v>
      </c>
      <c r="K2069" s="98">
        <f t="shared" si="284"/>
        <v>4497.6631940724383</v>
      </c>
      <c r="L2069" s="213">
        <f t="shared" si="289"/>
        <v>11.119899999999999</v>
      </c>
      <c r="M2069" s="214">
        <f t="shared" si="290"/>
        <v>4.1040000000000001</v>
      </c>
    </row>
    <row r="2070" spans="1:13" ht="15" customHeight="1" x14ac:dyDescent="0.2">
      <c r="A2070" s="192">
        <f t="shared" si="282"/>
        <v>2053</v>
      </c>
      <c r="B2070" s="225">
        <f t="shared" si="283"/>
        <v>184.53622713301124</v>
      </c>
      <c r="C2070" s="193">
        <v>500</v>
      </c>
      <c r="D2070" s="212">
        <v>40620</v>
      </c>
      <c r="E2070" s="104">
        <v>27110</v>
      </c>
      <c r="F2070" s="96">
        <f t="shared" si="285"/>
        <v>2641.4325662389301</v>
      </c>
      <c r="G2070" s="104">
        <f t="shared" si="286"/>
        <v>650.64</v>
      </c>
      <c r="H2070" s="194">
        <f t="shared" si="287"/>
        <v>1112.7205273887582</v>
      </c>
      <c r="I2070" s="104">
        <f t="shared" si="288"/>
        <v>65.841451324778603</v>
      </c>
      <c r="J2070" s="96">
        <v>27</v>
      </c>
      <c r="K2070" s="98">
        <f t="shared" si="284"/>
        <v>4497.634544952467</v>
      </c>
      <c r="L2070" s="213">
        <f t="shared" si="289"/>
        <v>11.1252</v>
      </c>
      <c r="M2070" s="214">
        <f t="shared" si="290"/>
        <v>4.1059999999999999</v>
      </c>
    </row>
    <row r="2071" spans="1:13" ht="15" customHeight="1" x14ac:dyDescent="0.2">
      <c r="A2071" s="192">
        <f t="shared" ref="A2071:A2117" si="291">1+A2070</f>
        <v>2054</v>
      </c>
      <c r="B2071" s="225">
        <f t="shared" si="283"/>
        <v>184.53770024868044</v>
      </c>
      <c r="C2071" s="193">
        <v>500</v>
      </c>
      <c r="D2071" s="212">
        <v>40620</v>
      </c>
      <c r="E2071" s="104">
        <v>27110</v>
      </c>
      <c r="F2071" s="96">
        <f t="shared" si="285"/>
        <v>2641.4114803811508</v>
      </c>
      <c r="G2071" s="104">
        <f t="shared" si="286"/>
        <v>650.64</v>
      </c>
      <c r="H2071" s="194">
        <f t="shared" si="287"/>
        <v>1112.7134003688288</v>
      </c>
      <c r="I2071" s="104">
        <f t="shared" si="288"/>
        <v>65.841029607623014</v>
      </c>
      <c r="J2071" s="96">
        <v>27</v>
      </c>
      <c r="K2071" s="98">
        <f t="shared" si="284"/>
        <v>4497.6059103576017</v>
      </c>
      <c r="L2071" s="213">
        <f t="shared" si="289"/>
        <v>11.1305</v>
      </c>
      <c r="M2071" s="214">
        <f t="shared" si="290"/>
        <v>4.1079999999999997</v>
      </c>
    </row>
    <row r="2072" spans="1:13" ht="15" customHeight="1" x14ac:dyDescent="0.2">
      <c r="A2072" s="192">
        <f t="shared" si="291"/>
        <v>2055</v>
      </c>
      <c r="B2072" s="225">
        <f t="shared" si="283"/>
        <v>184.53917264134802</v>
      </c>
      <c r="C2072" s="193">
        <v>500</v>
      </c>
      <c r="D2072" s="212">
        <v>40620</v>
      </c>
      <c r="E2072" s="104">
        <v>27110</v>
      </c>
      <c r="F2072" s="96">
        <f t="shared" si="285"/>
        <v>2641.3904052086536</v>
      </c>
      <c r="G2072" s="104">
        <f t="shared" si="286"/>
        <v>650.64</v>
      </c>
      <c r="H2072" s="194">
        <f t="shared" si="287"/>
        <v>1112.7062769605247</v>
      </c>
      <c r="I2072" s="104">
        <f t="shared" si="288"/>
        <v>65.840608104173072</v>
      </c>
      <c r="J2072" s="96">
        <v>27</v>
      </c>
      <c r="K2072" s="98">
        <f t="shared" si="284"/>
        <v>4497.5772902733515</v>
      </c>
      <c r="L2072" s="213">
        <f t="shared" si="289"/>
        <v>11.1358</v>
      </c>
      <c r="M2072" s="214">
        <f t="shared" si="290"/>
        <v>4.1100000000000003</v>
      </c>
    </row>
    <row r="2073" spans="1:13" ht="15" customHeight="1" x14ac:dyDescent="0.2">
      <c r="A2073" s="192">
        <f t="shared" si="291"/>
        <v>2056</v>
      </c>
      <c r="B2073" s="225">
        <f t="shared" si="283"/>
        <v>184.54064431172338</v>
      </c>
      <c r="C2073" s="193">
        <v>500</v>
      </c>
      <c r="D2073" s="212">
        <v>40620</v>
      </c>
      <c r="E2073" s="104">
        <v>27110</v>
      </c>
      <c r="F2073" s="96">
        <f t="shared" si="285"/>
        <v>2641.3693407107835</v>
      </c>
      <c r="G2073" s="104">
        <f t="shared" si="286"/>
        <v>650.64</v>
      </c>
      <c r="H2073" s="194">
        <f t="shared" si="287"/>
        <v>1112.6991571602446</v>
      </c>
      <c r="I2073" s="104">
        <f t="shared" si="288"/>
        <v>65.84018681421567</v>
      </c>
      <c r="J2073" s="96">
        <v>27</v>
      </c>
      <c r="K2073" s="98">
        <f t="shared" si="284"/>
        <v>4497.5486846852436</v>
      </c>
      <c r="L2073" s="213">
        <f t="shared" si="289"/>
        <v>11.1412</v>
      </c>
      <c r="M2073" s="214">
        <f t="shared" si="290"/>
        <v>4.1120000000000001</v>
      </c>
    </row>
    <row r="2074" spans="1:13" ht="15" customHeight="1" x14ac:dyDescent="0.2">
      <c r="A2074" s="192">
        <f t="shared" si="291"/>
        <v>2057</v>
      </c>
      <c r="B2074" s="225">
        <f t="shared" si="283"/>
        <v>184.54211526051478</v>
      </c>
      <c r="C2074" s="193">
        <v>500</v>
      </c>
      <c r="D2074" s="212">
        <v>40620</v>
      </c>
      <c r="E2074" s="104">
        <v>27110</v>
      </c>
      <c r="F2074" s="96">
        <f t="shared" si="285"/>
        <v>2641.3482868768992</v>
      </c>
      <c r="G2074" s="104">
        <f t="shared" si="286"/>
        <v>650.64</v>
      </c>
      <c r="H2074" s="194">
        <f t="shared" si="287"/>
        <v>1112.6920409643917</v>
      </c>
      <c r="I2074" s="104">
        <f t="shared" si="288"/>
        <v>65.839765737537988</v>
      </c>
      <c r="J2074" s="96">
        <v>27</v>
      </c>
      <c r="K2074" s="98">
        <f t="shared" si="284"/>
        <v>4497.5200935788289</v>
      </c>
      <c r="L2074" s="213">
        <f t="shared" si="289"/>
        <v>11.1465</v>
      </c>
      <c r="M2074" s="214">
        <f t="shared" si="290"/>
        <v>4.1139999999999999</v>
      </c>
    </row>
    <row r="2075" spans="1:13" ht="15" customHeight="1" x14ac:dyDescent="0.2">
      <c r="A2075" s="192">
        <f t="shared" si="291"/>
        <v>2058</v>
      </c>
      <c r="B2075" s="225">
        <f t="shared" si="283"/>
        <v>184.54358548842953</v>
      </c>
      <c r="C2075" s="193">
        <v>500</v>
      </c>
      <c r="D2075" s="212">
        <v>40620</v>
      </c>
      <c r="E2075" s="104">
        <v>27110</v>
      </c>
      <c r="F2075" s="96">
        <f t="shared" si="285"/>
        <v>2641.3272436963753</v>
      </c>
      <c r="G2075" s="104">
        <f t="shared" si="286"/>
        <v>650.64</v>
      </c>
      <c r="H2075" s="194">
        <f t="shared" si="287"/>
        <v>1112.6849283693746</v>
      </c>
      <c r="I2075" s="104">
        <f t="shared" si="288"/>
        <v>65.839344873927502</v>
      </c>
      <c r="J2075" s="96">
        <v>27</v>
      </c>
      <c r="K2075" s="98">
        <f t="shared" si="284"/>
        <v>4497.4915169396763</v>
      </c>
      <c r="L2075" s="213">
        <f t="shared" si="289"/>
        <v>11.1518</v>
      </c>
      <c r="M2075" s="214">
        <f t="shared" si="290"/>
        <v>4.1159999999999997</v>
      </c>
    </row>
    <row r="2076" spans="1:13" ht="15" customHeight="1" x14ac:dyDescent="0.2">
      <c r="A2076" s="192">
        <f t="shared" si="291"/>
        <v>2059</v>
      </c>
      <c r="B2076" s="225">
        <f t="shared" si="283"/>
        <v>184.54505499617383</v>
      </c>
      <c r="C2076" s="193">
        <v>500</v>
      </c>
      <c r="D2076" s="212">
        <v>40620</v>
      </c>
      <c r="E2076" s="104">
        <v>27110</v>
      </c>
      <c r="F2076" s="96">
        <f t="shared" si="285"/>
        <v>2641.3062111586032</v>
      </c>
      <c r="G2076" s="104">
        <f t="shared" si="286"/>
        <v>650.64</v>
      </c>
      <c r="H2076" s="194">
        <f t="shared" si="287"/>
        <v>1112.6778193716077</v>
      </c>
      <c r="I2076" s="104">
        <f t="shared" si="288"/>
        <v>65.838924223172057</v>
      </c>
      <c r="J2076" s="96">
        <v>27</v>
      </c>
      <c r="K2076" s="98">
        <f t="shared" si="284"/>
        <v>4497.4629547533832</v>
      </c>
      <c r="L2076" s="213">
        <f t="shared" si="289"/>
        <v>11.1572</v>
      </c>
      <c r="M2076" s="214">
        <f t="shared" si="290"/>
        <v>4.1180000000000003</v>
      </c>
    </row>
    <row r="2077" spans="1:13" ht="15" customHeight="1" x14ac:dyDescent="0.2">
      <c r="A2077" s="195">
        <f t="shared" si="291"/>
        <v>2060</v>
      </c>
      <c r="B2077" s="225">
        <f t="shared" si="283"/>
        <v>184.54652378445286</v>
      </c>
      <c r="C2077" s="193">
        <v>500</v>
      </c>
      <c r="D2077" s="212">
        <v>40620</v>
      </c>
      <c r="E2077" s="104">
        <v>27110</v>
      </c>
      <c r="F2077" s="96">
        <f t="shared" si="285"/>
        <v>2641.2851892529902</v>
      </c>
      <c r="G2077" s="104">
        <f t="shared" si="286"/>
        <v>650.64</v>
      </c>
      <c r="H2077" s="194">
        <f t="shared" si="287"/>
        <v>1112.6707139675104</v>
      </c>
      <c r="I2077" s="104">
        <f t="shared" si="288"/>
        <v>65.8385037850598</v>
      </c>
      <c r="J2077" s="96">
        <v>27</v>
      </c>
      <c r="K2077" s="98">
        <f t="shared" si="284"/>
        <v>4497.4344070055604</v>
      </c>
      <c r="L2077" s="213">
        <f t="shared" si="289"/>
        <v>11.1625</v>
      </c>
      <c r="M2077" s="214">
        <f t="shared" si="290"/>
        <v>4.12</v>
      </c>
    </row>
    <row r="2078" spans="1:13" ht="15" customHeight="1" x14ac:dyDescent="0.2">
      <c r="A2078" s="192">
        <f t="shared" si="291"/>
        <v>2061</v>
      </c>
      <c r="B2078" s="225">
        <f t="shared" si="283"/>
        <v>184.54799185397079</v>
      </c>
      <c r="C2078" s="193">
        <v>500</v>
      </c>
      <c r="D2078" s="212">
        <v>40620</v>
      </c>
      <c r="E2078" s="104">
        <v>27110</v>
      </c>
      <c r="F2078" s="96">
        <f t="shared" si="285"/>
        <v>2641.2641779689575</v>
      </c>
      <c r="G2078" s="104">
        <f t="shared" si="286"/>
        <v>650.64</v>
      </c>
      <c r="H2078" s="194">
        <f t="shared" si="287"/>
        <v>1112.6636121535075</v>
      </c>
      <c r="I2078" s="104">
        <f t="shared" si="288"/>
        <v>65.838083559379143</v>
      </c>
      <c r="J2078" s="96">
        <v>27</v>
      </c>
      <c r="K2078" s="98">
        <f t="shared" si="284"/>
        <v>4497.4058736818433</v>
      </c>
      <c r="L2078" s="213">
        <f t="shared" si="289"/>
        <v>11.1678</v>
      </c>
      <c r="M2078" s="214">
        <f t="shared" si="290"/>
        <v>4.1219999999999999</v>
      </c>
    </row>
    <row r="2079" spans="1:13" ht="15" customHeight="1" x14ac:dyDescent="0.2">
      <c r="A2079" s="192">
        <f t="shared" si="291"/>
        <v>2062</v>
      </c>
      <c r="B2079" s="225">
        <f t="shared" si="283"/>
        <v>184.54945920543071</v>
      </c>
      <c r="C2079" s="193">
        <v>500</v>
      </c>
      <c r="D2079" s="212">
        <v>40620</v>
      </c>
      <c r="E2079" s="104">
        <v>27110</v>
      </c>
      <c r="F2079" s="96">
        <f t="shared" si="285"/>
        <v>2641.243177295944</v>
      </c>
      <c r="G2079" s="104">
        <f t="shared" si="286"/>
        <v>650.64</v>
      </c>
      <c r="H2079" s="194">
        <f t="shared" si="287"/>
        <v>1112.656513926029</v>
      </c>
      <c r="I2079" s="104">
        <f t="shared" si="288"/>
        <v>65.837663545918872</v>
      </c>
      <c r="J2079" s="96">
        <v>27</v>
      </c>
      <c r="K2079" s="98">
        <f t="shared" si="284"/>
        <v>4497.377354767892</v>
      </c>
      <c r="L2079" s="213">
        <f t="shared" si="289"/>
        <v>11.1732</v>
      </c>
      <c r="M2079" s="214">
        <f t="shared" si="290"/>
        <v>4.1239999999999997</v>
      </c>
    </row>
    <row r="2080" spans="1:13" ht="15" customHeight="1" x14ac:dyDescent="0.2">
      <c r="A2080" s="192">
        <f t="shared" si="291"/>
        <v>2063</v>
      </c>
      <c r="B2080" s="225">
        <f t="shared" si="283"/>
        <v>184.55092583953473</v>
      </c>
      <c r="C2080" s="193">
        <v>500</v>
      </c>
      <c r="D2080" s="212">
        <v>40620</v>
      </c>
      <c r="E2080" s="104">
        <v>27110</v>
      </c>
      <c r="F2080" s="96">
        <f t="shared" si="285"/>
        <v>2641.2221872234031</v>
      </c>
      <c r="G2080" s="104">
        <f t="shared" si="286"/>
        <v>650.64</v>
      </c>
      <c r="H2080" s="194">
        <f t="shared" si="287"/>
        <v>1112.6494192815101</v>
      </c>
      <c r="I2080" s="104">
        <f t="shared" si="288"/>
        <v>65.837243744468054</v>
      </c>
      <c r="J2080" s="96">
        <v>27</v>
      </c>
      <c r="K2080" s="98">
        <f t="shared" si="284"/>
        <v>4497.348850249381</v>
      </c>
      <c r="L2080" s="213">
        <f t="shared" si="289"/>
        <v>11.1785</v>
      </c>
      <c r="M2080" s="214">
        <f t="shared" si="290"/>
        <v>4.1260000000000003</v>
      </c>
    </row>
    <row r="2081" spans="1:13" ht="15" customHeight="1" x14ac:dyDescent="0.2">
      <c r="A2081" s="192">
        <f t="shared" si="291"/>
        <v>2064</v>
      </c>
      <c r="B2081" s="225">
        <f t="shared" si="283"/>
        <v>184.55239175698387</v>
      </c>
      <c r="C2081" s="193">
        <v>500</v>
      </c>
      <c r="D2081" s="212">
        <v>40620</v>
      </c>
      <c r="E2081" s="104">
        <v>27110</v>
      </c>
      <c r="F2081" s="96">
        <f t="shared" si="285"/>
        <v>2641.2012077408053</v>
      </c>
      <c r="G2081" s="104">
        <f t="shared" si="286"/>
        <v>650.64</v>
      </c>
      <c r="H2081" s="194">
        <f t="shared" si="287"/>
        <v>1112.6423282163921</v>
      </c>
      <c r="I2081" s="104">
        <f t="shared" si="288"/>
        <v>65.8368241548161</v>
      </c>
      <c r="J2081" s="96">
        <v>27</v>
      </c>
      <c r="K2081" s="98">
        <f t="shared" si="284"/>
        <v>4497.3203601120131</v>
      </c>
      <c r="L2081" s="213">
        <f t="shared" si="289"/>
        <v>11.1838</v>
      </c>
      <c r="M2081" s="214">
        <f t="shared" si="290"/>
        <v>4.1280000000000001</v>
      </c>
    </row>
    <row r="2082" spans="1:13" ht="15" customHeight="1" x14ac:dyDescent="0.2">
      <c r="A2082" s="192">
        <f t="shared" si="291"/>
        <v>2065</v>
      </c>
      <c r="B2082" s="225">
        <f t="shared" si="283"/>
        <v>184.55385695847821</v>
      </c>
      <c r="C2082" s="193">
        <v>500</v>
      </c>
      <c r="D2082" s="212">
        <v>40620</v>
      </c>
      <c r="E2082" s="104">
        <v>27110</v>
      </c>
      <c r="F2082" s="96">
        <f t="shared" si="285"/>
        <v>2641.1802388376341</v>
      </c>
      <c r="G2082" s="104">
        <f t="shared" si="286"/>
        <v>650.64</v>
      </c>
      <c r="H2082" s="194">
        <f t="shared" si="287"/>
        <v>1112.6352407271202</v>
      </c>
      <c r="I2082" s="104">
        <f t="shared" si="288"/>
        <v>65.836404776752687</v>
      </c>
      <c r="J2082" s="96">
        <v>27</v>
      </c>
      <c r="K2082" s="98">
        <f t="shared" si="284"/>
        <v>4497.2918843415073</v>
      </c>
      <c r="L2082" s="213">
        <f t="shared" si="289"/>
        <v>11.1891</v>
      </c>
      <c r="M2082" s="214">
        <f t="shared" si="290"/>
        <v>4.13</v>
      </c>
    </row>
    <row r="2083" spans="1:13" ht="15" customHeight="1" x14ac:dyDescent="0.2">
      <c r="A2083" s="192">
        <f t="shared" si="291"/>
        <v>2066</v>
      </c>
      <c r="B2083" s="225">
        <f t="shared" ref="B2083:B2117" si="292">3*LN(A2066)+161.68</f>
        <v>184.5553214447167</v>
      </c>
      <c r="C2083" s="193">
        <v>500</v>
      </c>
      <c r="D2083" s="212">
        <v>40620</v>
      </c>
      <c r="E2083" s="104">
        <v>27110</v>
      </c>
      <c r="F2083" s="96">
        <f t="shared" si="285"/>
        <v>2641.1592805033911</v>
      </c>
      <c r="G2083" s="104">
        <f t="shared" si="286"/>
        <v>650.64</v>
      </c>
      <c r="H2083" s="194">
        <f t="shared" si="287"/>
        <v>1112.628156810146</v>
      </c>
      <c r="I2083" s="104">
        <f t="shared" si="288"/>
        <v>65.835985610067823</v>
      </c>
      <c r="J2083" s="96">
        <v>27</v>
      </c>
      <c r="K2083" s="98">
        <f t="shared" si="284"/>
        <v>4497.2634229236046</v>
      </c>
      <c r="L2083" s="213">
        <f t="shared" si="289"/>
        <v>11.1945</v>
      </c>
      <c r="M2083" s="214">
        <f t="shared" si="290"/>
        <v>4.1319999999999997</v>
      </c>
    </row>
    <row r="2084" spans="1:13" ht="15" customHeight="1" x14ac:dyDescent="0.2">
      <c r="A2084" s="192">
        <f t="shared" si="291"/>
        <v>2067</v>
      </c>
      <c r="B2084" s="225">
        <f t="shared" si="292"/>
        <v>184.55678521639737</v>
      </c>
      <c r="C2084" s="193">
        <v>500</v>
      </c>
      <c r="D2084" s="212">
        <v>40620</v>
      </c>
      <c r="E2084" s="104">
        <v>27110</v>
      </c>
      <c r="F2084" s="96">
        <f t="shared" si="285"/>
        <v>2641.1383327275917</v>
      </c>
      <c r="G2084" s="104">
        <f t="shared" si="286"/>
        <v>650.64</v>
      </c>
      <c r="H2084" s="194">
        <f t="shared" si="287"/>
        <v>1112.6210764619259</v>
      </c>
      <c r="I2084" s="104">
        <f t="shared" si="288"/>
        <v>65.835566654551826</v>
      </c>
      <c r="J2084" s="96">
        <v>27</v>
      </c>
      <c r="K2084" s="98">
        <f t="shared" si="284"/>
        <v>4497.2349758440696</v>
      </c>
      <c r="L2084" s="213">
        <f t="shared" si="289"/>
        <v>11.1998</v>
      </c>
      <c r="M2084" s="214">
        <f t="shared" si="290"/>
        <v>4.1340000000000003</v>
      </c>
    </row>
    <row r="2085" spans="1:13" ht="15" customHeight="1" x14ac:dyDescent="0.2">
      <c r="A2085" s="192">
        <f t="shared" si="291"/>
        <v>2068</v>
      </c>
      <c r="B2085" s="225">
        <f t="shared" si="292"/>
        <v>184.55824827421714</v>
      </c>
      <c r="C2085" s="193">
        <v>500</v>
      </c>
      <c r="D2085" s="212">
        <v>40620</v>
      </c>
      <c r="E2085" s="104">
        <v>27110</v>
      </c>
      <c r="F2085" s="96">
        <f t="shared" si="285"/>
        <v>2641.1173954997685</v>
      </c>
      <c r="G2085" s="104">
        <f t="shared" si="286"/>
        <v>650.64</v>
      </c>
      <c r="H2085" s="194">
        <f t="shared" si="287"/>
        <v>1112.6139996789216</v>
      </c>
      <c r="I2085" s="104">
        <f t="shared" si="288"/>
        <v>65.835147909995371</v>
      </c>
      <c r="J2085" s="96">
        <v>27</v>
      </c>
      <c r="K2085" s="98">
        <f t="shared" ref="K2085:K2098" si="293">SUM(F2085:J2085)</f>
        <v>4497.206543088686</v>
      </c>
      <c r="L2085" s="213">
        <f t="shared" si="289"/>
        <v>11.2051</v>
      </c>
      <c r="M2085" s="214">
        <f t="shared" si="290"/>
        <v>4.1360000000000001</v>
      </c>
    </row>
    <row r="2086" spans="1:13" ht="15" customHeight="1" x14ac:dyDescent="0.2">
      <c r="A2086" s="192">
        <f t="shared" si="291"/>
        <v>2069</v>
      </c>
      <c r="B2086" s="225">
        <f t="shared" si="292"/>
        <v>184.55971061887197</v>
      </c>
      <c r="C2086" s="193">
        <v>500</v>
      </c>
      <c r="D2086" s="212">
        <v>40620</v>
      </c>
      <c r="E2086" s="104">
        <v>27110</v>
      </c>
      <c r="F2086" s="96">
        <f t="shared" si="285"/>
        <v>2641.0964688094678</v>
      </c>
      <c r="G2086" s="104">
        <f t="shared" si="286"/>
        <v>650.64</v>
      </c>
      <c r="H2086" s="194">
        <f t="shared" si="287"/>
        <v>1112.6069264575999</v>
      </c>
      <c r="I2086" s="104">
        <f t="shared" si="288"/>
        <v>65.834729376189358</v>
      </c>
      <c r="J2086" s="96">
        <v>27</v>
      </c>
      <c r="K2086" s="98">
        <f t="shared" si="293"/>
        <v>4497.1781246432565</v>
      </c>
      <c r="L2086" s="213">
        <f t="shared" si="289"/>
        <v>11.2105</v>
      </c>
      <c r="M2086" s="214">
        <f t="shared" si="290"/>
        <v>4.1379999999999999</v>
      </c>
    </row>
    <row r="2087" spans="1:13" ht="15" customHeight="1" x14ac:dyDescent="0.2">
      <c r="A2087" s="195">
        <f t="shared" si="291"/>
        <v>2070</v>
      </c>
      <c r="B2087" s="225">
        <f t="shared" si="292"/>
        <v>184.5611722510568</v>
      </c>
      <c r="C2087" s="193">
        <v>500</v>
      </c>
      <c r="D2087" s="212">
        <v>40620</v>
      </c>
      <c r="E2087" s="104">
        <v>27110</v>
      </c>
      <c r="F2087" s="96">
        <f t="shared" si="285"/>
        <v>2641.0755526462526</v>
      </c>
      <c r="G2087" s="104">
        <f t="shared" si="286"/>
        <v>650.64</v>
      </c>
      <c r="H2087" s="194">
        <f t="shared" si="287"/>
        <v>1112.5998567944332</v>
      </c>
      <c r="I2087" s="104">
        <f t="shared" si="288"/>
        <v>65.834311052925045</v>
      </c>
      <c r="J2087" s="96">
        <v>27</v>
      </c>
      <c r="K2087" s="98">
        <f t="shared" si="293"/>
        <v>4497.1497204936104</v>
      </c>
      <c r="L2087" s="213">
        <f t="shared" si="289"/>
        <v>11.2158</v>
      </c>
      <c r="M2087" s="214">
        <f t="shared" si="290"/>
        <v>4.1399999999999997</v>
      </c>
    </row>
    <row r="2088" spans="1:13" ht="15" customHeight="1" x14ac:dyDescent="0.2">
      <c r="A2088" s="192">
        <f t="shared" si="291"/>
        <v>2071</v>
      </c>
      <c r="B2088" s="225">
        <f t="shared" si="292"/>
        <v>184.56263317146551</v>
      </c>
      <c r="C2088" s="193">
        <v>500</v>
      </c>
      <c r="D2088" s="212">
        <v>40620</v>
      </c>
      <c r="E2088" s="104">
        <v>27110</v>
      </c>
      <c r="F2088" s="96">
        <f t="shared" si="285"/>
        <v>2641.0546469997003</v>
      </c>
      <c r="G2088" s="104">
        <f t="shared" si="286"/>
        <v>650.64</v>
      </c>
      <c r="H2088" s="194">
        <f t="shared" si="287"/>
        <v>1112.5927906858985</v>
      </c>
      <c r="I2088" s="104">
        <f t="shared" si="288"/>
        <v>65.833892939994001</v>
      </c>
      <c r="J2088" s="96">
        <v>27</v>
      </c>
      <c r="K2088" s="98">
        <f t="shared" si="293"/>
        <v>4497.1213306255931</v>
      </c>
      <c r="L2088" s="213">
        <f t="shared" si="289"/>
        <v>11.2211</v>
      </c>
      <c r="M2088" s="214">
        <f t="shared" si="290"/>
        <v>4.1420000000000003</v>
      </c>
    </row>
    <row r="2089" spans="1:13" ht="15" customHeight="1" x14ac:dyDescent="0.2">
      <c r="A2089" s="192">
        <f t="shared" si="291"/>
        <v>2072</v>
      </c>
      <c r="B2089" s="225">
        <f t="shared" si="292"/>
        <v>184.56409338079101</v>
      </c>
      <c r="C2089" s="193">
        <v>500</v>
      </c>
      <c r="D2089" s="212">
        <v>40620</v>
      </c>
      <c r="E2089" s="104">
        <v>27110</v>
      </c>
      <c r="F2089" s="96">
        <f t="shared" si="285"/>
        <v>2641.0337518594042</v>
      </c>
      <c r="G2089" s="104">
        <f t="shared" si="286"/>
        <v>650.64</v>
      </c>
      <c r="H2089" s="194">
        <f t="shared" si="287"/>
        <v>1112.5857281284784</v>
      </c>
      <c r="I2089" s="104">
        <f t="shared" si="288"/>
        <v>65.83347503718808</v>
      </c>
      <c r="J2089" s="96">
        <v>27</v>
      </c>
      <c r="K2089" s="98">
        <f t="shared" si="293"/>
        <v>4497.0929550250703</v>
      </c>
      <c r="L2089" s="213">
        <f t="shared" si="289"/>
        <v>11.2265</v>
      </c>
      <c r="M2089" s="214">
        <f t="shared" si="290"/>
        <v>4.1440000000000001</v>
      </c>
    </row>
    <row r="2090" spans="1:13" ht="15" customHeight="1" x14ac:dyDescent="0.2">
      <c r="A2090" s="192">
        <f t="shared" si="291"/>
        <v>2073</v>
      </c>
      <c r="B2090" s="225">
        <f t="shared" si="292"/>
        <v>184.56555287972517</v>
      </c>
      <c r="C2090" s="193">
        <v>500</v>
      </c>
      <c r="D2090" s="212">
        <v>40620</v>
      </c>
      <c r="E2090" s="104">
        <v>27110</v>
      </c>
      <c r="F2090" s="96">
        <f t="shared" si="285"/>
        <v>2641.0128672149749</v>
      </c>
      <c r="G2090" s="104">
        <f t="shared" si="286"/>
        <v>650.64</v>
      </c>
      <c r="H2090" s="194">
        <f t="shared" si="287"/>
        <v>1112.5786691186613</v>
      </c>
      <c r="I2090" s="104">
        <f t="shared" si="288"/>
        <v>65.83305734429949</v>
      </c>
      <c r="J2090" s="96">
        <v>27</v>
      </c>
      <c r="K2090" s="98">
        <f t="shared" si="293"/>
        <v>4497.0645936779356</v>
      </c>
      <c r="L2090" s="213">
        <f t="shared" si="289"/>
        <v>11.2318</v>
      </c>
      <c r="M2090" s="214">
        <f t="shared" si="290"/>
        <v>4.1459999999999999</v>
      </c>
    </row>
    <row r="2091" spans="1:13" ht="15" customHeight="1" x14ac:dyDescent="0.2">
      <c r="A2091" s="192">
        <f t="shared" si="291"/>
        <v>2074</v>
      </c>
      <c r="B2091" s="225">
        <f t="shared" si="292"/>
        <v>184.56701166895888</v>
      </c>
      <c r="C2091" s="193">
        <v>500</v>
      </c>
      <c r="D2091" s="212">
        <v>40620</v>
      </c>
      <c r="E2091" s="104">
        <v>27110</v>
      </c>
      <c r="F2091" s="96">
        <f t="shared" si="285"/>
        <v>2640.9919930560341</v>
      </c>
      <c r="G2091" s="104">
        <f t="shared" si="286"/>
        <v>650.64</v>
      </c>
      <c r="H2091" s="194">
        <f t="shared" si="287"/>
        <v>1112.5716136529393</v>
      </c>
      <c r="I2091" s="104">
        <f t="shared" si="288"/>
        <v>65.832639861120683</v>
      </c>
      <c r="J2091" s="96">
        <v>27</v>
      </c>
      <c r="K2091" s="98">
        <f t="shared" si="293"/>
        <v>4497.0362465700937</v>
      </c>
      <c r="L2091" s="213">
        <f t="shared" si="289"/>
        <v>11.2371</v>
      </c>
      <c r="M2091" s="214">
        <f t="shared" si="290"/>
        <v>4.1479999999999997</v>
      </c>
    </row>
    <row r="2092" spans="1:13" ht="15" customHeight="1" x14ac:dyDescent="0.2">
      <c r="A2092" s="192">
        <f t="shared" si="291"/>
        <v>2075</v>
      </c>
      <c r="B2092" s="225">
        <f t="shared" si="292"/>
        <v>184.56846974918199</v>
      </c>
      <c r="C2092" s="193">
        <v>500</v>
      </c>
      <c r="D2092" s="212">
        <v>40620</v>
      </c>
      <c r="E2092" s="104">
        <v>27110</v>
      </c>
      <c r="F2092" s="96">
        <f t="shared" si="285"/>
        <v>2640.9711293722225</v>
      </c>
      <c r="G2092" s="104">
        <f t="shared" si="286"/>
        <v>650.64</v>
      </c>
      <c r="H2092" s="194">
        <f t="shared" si="287"/>
        <v>1112.564561727811</v>
      </c>
      <c r="I2092" s="104">
        <f t="shared" si="288"/>
        <v>65.832222587444448</v>
      </c>
      <c r="J2092" s="96">
        <v>27</v>
      </c>
      <c r="K2092" s="98">
        <f t="shared" si="293"/>
        <v>4497.0079136874783</v>
      </c>
      <c r="L2092" s="213">
        <f t="shared" si="289"/>
        <v>11.2424</v>
      </c>
      <c r="M2092" s="214">
        <f t="shared" si="290"/>
        <v>4.1500000000000004</v>
      </c>
    </row>
    <row r="2093" spans="1:13" ht="15" customHeight="1" x14ac:dyDescent="0.2">
      <c r="A2093" s="192">
        <f t="shared" si="291"/>
        <v>2076</v>
      </c>
      <c r="B2093" s="225">
        <f t="shared" si="292"/>
        <v>184.56992712108337</v>
      </c>
      <c r="C2093" s="193">
        <v>500</v>
      </c>
      <c r="D2093" s="212">
        <v>40620</v>
      </c>
      <c r="E2093" s="104">
        <v>27110</v>
      </c>
      <c r="F2093" s="96">
        <f t="shared" si="285"/>
        <v>2640.950276153194</v>
      </c>
      <c r="G2093" s="104">
        <f t="shared" si="286"/>
        <v>650.64</v>
      </c>
      <c r="H2093" s="194">
        <f t="shared" si="287"/>
        <v>1112.5575133397795</v>
      </c>
      <c r="I2093" s="104">
        <f t="shared" si="288"/>
        <v>65.831805523063878</v>
      </c>
      <c r="J2093" s="96">
        <v>27</v>
      </c>
      <c r="K2093" s="98">
        <f t="shared" si="293"/>
        <v>4496.9795950160369</v>
      </c>
      <c r="L2093" s="213">
        <f t="shared" si="289"/>
        <v>11.2478</v>
      </c>
      <c r="M2093" s="214">
        <f t="shared" si="290"/>
        <v>4.1520000000000001</v>
      </c>
    </row>
    <row r="2094" spans="1:13" ht="15" customHeight="1" x14ac:dyDescent="0.2">
      <c r="A2094" s="192">
        <f t="shared" si="291"/>
        <v>2077</v>
      </c>
      <c r="B2094" s="225">
        <f t="shared" si="292"/>
        <v>184.57138378535089</v>
      </c>
      <c r="C2094" s="193">
        <v>500</v>
      </c>
      <c r="D2094" s="212">
        <v>40620</v>
      </c>
      <c r="E2094" s="104">
        <v>27110</v>
      </c>
      <c r="F2094" s="96">
        <f t="shared" si="285"/>
        <v>2640.9294333886187</v>
      </c>
      <c r="G2094" s="104">
        <f t="shared" si="286"/>
        <v>650.64</v>
      </c>
      <c r="H2094" s="194">
        <f t="shared" si="287"/>
        <v>1112.5504684853529</v>
      </c>
      <c r="I2094" s="104">
        <f t="shared" si="288"/>
        <v>65.831388667772373</v>
      </c>
      <c r="J2094" s="96">
        <v>27</v>
      </c>
      <c r="K2094" s="98">
        <f t="shared" si="293"/>
        <v>4496.9512905417441</v>
      </c>
      <c r="L2094" s="213">
        <f t="shared" si="289"/>
        <v>11.2531</v>
      </c>
      <c r="M2094" s="214">
        <f t="shared" si="290"/>
        <v>4.1539999999999999</v>
      </c>
    </row>
    <row r="2095" spans="1:13" ht="15" customHeight="1" x14ac:dyDescent="0.2">
      <c r="A2095" s="192">
        <f t="shared" si="291"/>
        <v>2078</v>
      </c>
      <c r="B2095" s="225">
        <f t="shared" si="292"/>
        <v>184.57283974267139</v>
      </c>
      <c r="C2095" s="193">
        <v>500</v>
      </c>
      <c r="D2095" s="212">
        <v>40620</v>
      </c>
      <c r="E2095" s="104">
        <v>27110</v>
      </c>
      <c r="F2095" s="96">
        <f t="shared" si="285"/>
        <v>2640.9086010681817</v>
      </c>
      <c r="G2095" s="104">
        <f t="shared" si="286"/>
        <v>650.64</v>
      </c>
      <c r="H2095" s="194">
        <f t="shared" si="287"/>
        <v>1112.5434271610452</v>
      </c>
      <c r="I2095" s="104">
        <f t="shared" si="288"/>
        <v>65.830972021363635</v>
      </c>
      <c r="J2095" s="96">
        <v>27</v>
      </c>
      <c r="K2095" s="98">
        <f t="shared" si="293"/>
        <v>4496.9230002505901</v>
      </c>
      <c r="L2095" s="213">
        <f t="shared" si="289"/>
        <v>11.2584</v>
      </c>
      <c r="M2095" s="214">
        <f t="shared" si="290"/>
        <v>4.1559999999999997</v>
      </c>
    </row>
    <row r="2096" spans="1:13" ht="15" customHeight="1" x14ac:dyDescent="0.2">
      <c r="A2096" s="192">
        <f t="shared" si="291"/>
        <v>2079</v>
      </c>
      <c r="B2096" s="225">
        <f t="shared" si="292"/>
        <v>184.57429499373072</v>
      </c>
      <c r="C2096" s="193">
        <v>500</v>
      </c>
      <c r="D2096" s="212">
        <v>40620</v>
      </c>
      <c r="E2096" s="104">
        <v>27110</v>
      </c>
      <c r="F2096" s="96">
        <f t="shared" si="285"/>
        <v>2640.8877791815839</v>
      </c>
      <c r="G2096" s="104">
        <f t="shared" si="286"/>
        <v>650.64</v>
      </c>
      <c r="H2096" s="194">
        <f t="shared" si="287"/>
        <v>1112.5363893633753</v>
      </c>
      <c r="I2096" s="104">
        <f t="shared" si="288"/>
        <v>65.830555583631678</v>
      </c>
      <c r="J2096" s="96">
        <v>27</v>
      </c>
      <c r="K2096" s="98">
        <f t="shared" si="293"/>
        <v>4496.8947241285905</v>
      </c>
      <c r="L2096" s="213">
        <f t="shared" si="289"/>
        <v>11.2638</v>
      </c>
      <c r="M2096" s="214">
        <f t="shared" si="290"/>
        <v>4.1580000000000004</v>
      </c>
    </row>
    <row r="2097" spans="1:13" ht="15" customHeight="1" x14ac:dyDescent="0.2">
      <c r="A2097" s="195">
        <f t="shared" si="291"/>
        <v>2080</v>
      </c>
      <c r="B2097" s="225">
        <f t="shared" si="292"/>
        <v>184.57574953921375</v>
      </c>
      <c r="C2097" s="193">
        <v>500</v>
      </c>
      <c r="D2097" s="212">
        <v>40620</v>
      </c>
      <c r="E2097" s="104">
        <v>27110</v>
      </c>
      <c r="F2097" s="96">
        <f t="shared" si="285"/>
        <v>2640.8669677185389</v>
      </c>
      <c r="G2097" s="104">
        <f t="shared" si="286"/>
        <v>650.64</v>
      </c>
      <c r="H2097" s="194">
        <f t="shared" si="287"/>
        <v>1112.5293550888659</v>
      </c>
      <c r="I2097" s="104">
        <f t="shared" si="288"/>
        <v>65.830139354370772</v>
      </c>
      <c r="J2097" s="96">
        <v>27</v>
      </c>
      <c r="K2097" s="98">
        <f t="shared" si="293"/>
        <v>4496.8664621617754</v>
      </c>
      <c r="L2097" s="213">
        <f t="shared" si="289"/>
        <v>11.2691</v>
      </c>
      <c r="M2097" s="214">
        <f t="shared" si="290"/>
        <v>4.16</v>
      </c>
    </row>
    <row r="2098" spans="1:13" ht="15" customHeight="1" x14ac:dyDescent="0.2">
      <c r="A2098" s="192">
        <f t="shared" si="291"/>
        <v>2081</v>
      </c>
      <c r="B2098" s="225">
        <f t="shared" si="292"/>
        <v>184.57720337980436</v>
      </c>
      <c r="C2098" s="193">
        <v>500</v>
      </c>
      <c r="D2098" s="212">
        <v>40620</v>
      </c>
      <c r="E2098" s="104">
        <v>27110</v>
      </c>
      <c r="F2098" s="96">
        <f t="shared" si="285"/>
        <v>2640.846166668779</v>
      </c>
      <c r="G2098" s="104">
        <f t="shared" si="286"/>
        <v>650.64</v>
      </c>
      <c r="H2098" s="194">
        <f t="shared" si="287"/>
        <v>1112.5223243340472</v>
      </c>
      <c r="I2098" s="104">
        <f t="shared" si="288"/>
        <v>65.829723333375583</v>
      </c>
      <c r="J2098" s="96">
        <v>27</v>
      </c>
      <c r="K2098" s="98">
        <f t="shared" si="293"/>
        <v>4496.8382143362023</v>
      </c>
      <c r="L2098" s="213">
        <f t="shared" si="289"/>
        <v>11.2744</v>
      </c>
      <c r="M2098" s="214">
        <f t="shared" si="290"/>
        <v>4.1619999999999999</v>
      </c>
    </row>
    <row r="2099" spans="1:13" ht="15" customHeight="1" x14ac:dyDescent="0.2">
      <c r="A2099" s="192">
        <f t="shared" si="291"/>
        <v>2082</v>
      </c>
      <c r="B2099" s="225">
        <f t="shared" si="292"/>
        <v>184.57865651618539</v>
      </c>
      <c r="C2099" s="193">
        <v>500</v>
      </c>
      <c r="D2099" s="212">
        <v>40620</v>
      </c>
      <c r="E2099" s="104">
        <v>27110</v>
      </c>
      <c r="F2099" s="96">
        <f t="shared" si="285"/>
        <v>2640.8253760220496</v>
      </c>
      <c r="G2099" s="104">
        <f t="shared" si="286"/>
        <v>650.64</v>
      </c>
      <c r="H2099" s="194">
        <f t="shared" si="287"/>
        <v>1112.5152970954525</v>
      </c>
      <c r="I2099" s="104">
        <f t="shared" si="288"/>
        <v>65.829307520440992</v>
      </c>
      <c r="J2099" s="96">
        <v>27</v>
      </c>
      <c r="K2099" s="98">
        <f t="shared" ref="K2099:K2107" si="294">SUM(F2099:J2099)</f>
        <v>4496.8099806379432</v>
      </c>
      <c r="L2099" s="213">
        <f t="shared" si="289"/>
        <v>11.2797</v>
      </c>
      <c r="M2099" s="214">
        <f t="shared" si="290"/>
        <v>4.1639999999999997</v>
      </c>
    </row>
    <row r="2100" spans="1:13" ht="15" customHeight="1" x14ac:dyDescent="0.2">
      <c r="A2100" s="192">
        <f t="shared" si="291"/>
        <v>2083</v>
      </c>
      <c r="B2100" s="225">
        <f t="shared" si="292"/>
        <v>184.58010894903876</v>
      </c>
      <c r="C2100" s="193">
        <v>500</v>
      </c>
      <c r="D2100" s="212">
        <v>40620</v>
      </c>
      <c r="E2100" s="104">
        <v>27110</v>
      </c>
      <c r="F2100" s="96">
        <f t="shared" si="285"/>
        <v>2640.8045957681097</v>
      </c>
      <c r="G2100" s="104">
        <f t="shared" si="286"/>
        <v>650.64</v>
      </c>
      <c r="H2100" s="194">
        <f t="shared" si="287"/>
        <v>1112.5082733696208</v>
      </c>
      <c r="I2100" s="104">
        <f t="shared" si="288"/>
        <v>65.828891915362192</v>
      </c>
      <c r="J2100" s="96">
        <v>27</v>
      </c>
      <c r="K2100" s="98">
        <f t="shared" si="294"/>
        <v>4496.7817610530929</v>
      </c>
      <c r="L2100" s="213">
        <f t="shared" si="289"/>
        <v>11.2851</v>
      </c>
      <c r="M2100" s="214">
        <f t="shared" si="290"/>
        <v>4.1660000000000004</v>
      </c>
    </row>
    <row r="2101" spans="1:13" ht="15" customHeight="1" x14ac:dyDescent="0.2">
      <c r="A2101" s="192">
        <f t="shared" si="291"/>
        <v>2084</v>
      </c>
      <c r="B2101" s="225">
        <f t="shared" si="292"/>
        <v>184.58156067904531</v>
      </c>
      <c r="C2101" s="193">
        <v>500</v>
      </c>
      <c r="D2101" s="212">
        <v>40620</v>
      </c>
      <c r="E2101" s="104">
        <v>27110</v>
      </c>
      <c r="F2101" s="96">
        <f t="shared" si="285"/>
        <v>2640.7838258967367</v>
      </c>
      <c r="G2101" s="104">
        <f t="shared" si="286"/>
        <v>650.64</v>
      </c>
      <c r="H2101" s="194">
        <f t="shared" si="287"/>
        <v>1112.501253153097</v>
      </c>
      <c r="I2101" s="104">
        <f t="shared" si="288"/>
        <v>65.828476517934732</v>
      </c>
      <c r="J2101" s="96">
        <v>27</v>
      </c>
      <c r="K2101" s="98">
        <f t="shared" si="294"/>
        <v>4496.7535555677687</v>
      </c>
      <c r="L2101" s="213">
        <f t="shared" si="289"/>
        <v>11.2904</v>
      </c>
      <c r="M2101" s="214">
        <f t="shared" si="290"/>
        <v>4.1680000000000001</v>
      </c>
    </row>
    <row r="2102" spans="1:13" ht="15" customHeight="1" x14ac:dyDescent="0.2">
      <c r="A2102" s="192">
        <f t="shared" si="291"/>
        <v>2085</v>
      </c>
      <c r="B2102" s="225">
        <f t="shared" si="292"/>
        <v>184.58301170688497</v>
      </c>
      <c r="C2102" s="193">
        <v>500</v>
      </c>
      <c r="D2102" s="212">
        <v>40620</v>
      </c>
      <c r="E2102" s="104">
        <v>27110</v>
      </c>
      <c r="F2102" s="96">
        <f t="shared" si="285"/>
        <v>2640.7630663977216</v>
      </c>
      <c r="G2102" s="104">
        <f t="shared" si="286"/>
        <v>650.64</v>
      </c>
      <c r="H2102" s="194">
        <f t="shared" si="287"/>
        <v>1112.4942364424298</v>
      </c>
      <c r="I2102" s="104">
        <f t="shared" si="288"/>
        <v>65.82806132795443</v>
      </c>
      <c r="J2102" s="96">
        <v>27</v>
      </c>
      <c r="K2102" s="98">
        <f t="shared" si="294"/>
        <v>4496.7253641681064</v>
      </c>
      <c r="L2102" s="213">
        <f t="shared" si="289"/>
        <v>11.2957</v>
      </c>
      <c r="M2102" s="214">
        <f t="shared" si="290"/>
        <v>4.17</v>
      </c>
    </row>
    <row r="2103" spans="1:13" ht="15" customHeight="1" x14ac:dyDescent="0.2">
      <c r="A2103" s="192">
        <f t="shared" si="291"/>
        <v>2086</v>
      </c>
      <c r="B2103" s="225">
        <f t="shared" si="292"/>
        <v>184.58446203323663</v>
      </c>
      <c r="C2103" s="193">
        <v>500</v>
      </c>
      <c r="D2103" s="212">
        <v>40620</v>
      </c>
      <c r="E2103" s="104">
        <v>27110</v>
      </c>
      <c r="F2103" s="96">
        <f t="shared" si="285"/>
        <v>2640.7423172608678</v>
      </c>
      <c r="G2103" s="104">
        <f t="shared" si="286"/>
        <v>650.64</v>
      </c>
      <c r="H2103" s="194">
        <f t="shared" si="287"/>
        <v>1112.4872232341731</v>
      </c>
      <c r="I2103" s="104">
        <f t="shared" si="288"/>
        <v>65.82764634521736</v>
      </c>
      <c r="J2103" s="96">
        <v>27</v>
      </c>
      <c r="K2103" s="98">
        <f t="shared" si="294"/>
        <v>4496.6971868402588</v>
      </c>
      <c r="L2103" s="213">
        <f t="shared" si="289"/>
        <v>11.3011</v>
      </c>
      <c r="M2103" s="214">
        <f t="shared" si="290"/>
        <v>4.1719999999999997</v>
      </c>
    </row>
    <row r="2104" spans="1:13" ht="15" customHeight="1" x14ac:dyDescent="0.2">
      <c r="A2104" s="192">
        <f t="shared" si="291"/>
        <v>2087</v>
      </c>
      <c r="B2104" s="225">
        <f t="shared" si="292"/>
        <v>184.58591165877826</v>
      </c>
      <c r="C2104" s="193">
        <v>500</v>
      </c>
      <c r="D2104" s="212">
        <v>40620</v>
      </c>
      <c r="E2104" s="104">
        <v>27110</v>
      </c>
      <c r="F2104" s="96">
        <f t="shared" si="285"/>
        <v>2640.7215784759974</v>
      </c>
      <c r="G2104" s="104">
        <f t="shared" si="286"/>
        <v>650.64</v>
      </c>
      <c r="H2104" s="194">
        <f t="shared" si="287"/>
        <v>1112.4802135248869</v>
      </c>
      <c r="I2104" s="104">
        <f t="shared" si="288"/>
        <v>65.827231569519952</v>
      </c>
      <c r="J2104" s="96">
        <v>27</v>
      </c>
      <c r="K2104" s="98">
        <f t="shared" si="294"/>
        <v>4496.6690235704045</v>
      </c>
      <c r="L2104" s="213">
        <f t="shared" si="289"/>
        <v>11.3064</v>
      </c>
      <c r="M2104" s="214">
        <f t="shared" si="290"/>
        <v>4.1740000000000004</v>
      </c>
    </row>
    <row r="2105" spans="1:13" ht="15" customHeight="1" x14ac:dyDescent="0.2">
      <c r="A2105" s="192">
        <f t="shared" si="291"/>
        <v>2088</v>
      </c>
      <c r="B2105" s="225">
        <f t="shared" si="292"/>
        <v>184.58736058418677</v>
      </c>
      <c r="C2105" s="193">
        <v>500</v>
      </c>
      <c r="D2105" s="212">
        <v>40620</v>
      </c>
      <c r="E2105" s="104">
        <v>27110</v>
      </c>
      <c r="F2105" s="96">
        <f t="shared" si="285"/>
        <v>2640.7008500329466</v>
      </c>
      <c r="G2105" s="104">
        <f t="shared" si="286"/>
        <v>650.64</v>
      </c>
      <c r="H2105" s="194">
        <f t="shared" si="287"/>
        <v>1112.4732073111359</v>
      </c>
      <c r="I2105" s="104">
        <f t="shared" si="288"/>
        <v>65.826817000658934</v>
      </c>
      <c r="J2105" s="96">
        <v>27</v>
      </c>
      <c r="K2105" s="98">
        <f t="shared" si="294"/>
        <v>4496.640874344741</v>
      </c>
      <c r="L2105" s="213">
        <f t="shared" si="289"/>
        <v>11.3117</v>
      </c>
      <c r="M2105" s="214">
        <f t="shared" si="290"/>
        <v>4.1760000000000002</v>
      </c>
    </row>
    <row r="2106" spans="1:13" ht="15" customHeight="1" x14ac:dyDescent="0.2">
      <c r="A2106" s="192">
        <f t="shared" si="291"/>
        <v>2089</v>
      </c>
      <c r="B2106" s="225">
        <f t="shared" si="292"/>
        <v>184.58880881013812</v>
      </c>
      <c r="C2106" s="193">
        <v>500</v>
      </c>
      <c r="D2106" s="212">
        <v>40620</v>
      </c>
      <c r="E2106" s="104">
        <v>27110</v>
      </c>
      <c r="F2106" s="96">
        <f t="shared" si="285"/>
        <v>2640.6801319215642</v>
      </c>
      <c r="G2106" s="104">
        <f t="shared" si="286"/>
        <v>650.64</v>
      </c>
      <c r="H2106" s="194">
        <f t="shared" si="287"/>
        <v>1112.4662045894886</v>
      </c>
      <c r="I2106" s="104">
        <f t="shared" si="288"/>
        <v>65.82640263843129</v>
      </c>
      <c r="J2106" s="96">
        <v>27</v>
      </c>
      <c r="K2106" s="98">
        <f t="shared" si="294"/>
        <v>4496.6127391494838</v>
      </c>
      <c r="L2106" s="213">
        <f t="shared" si="289"/>
        <v>11.317</v>
      </c>
      <c r="M2106" s="214">
        <f t="shared" si="290"/>
        <v>4.1779999999999999</v>
      </c>
    </row>
    <row r="2107" spans="1:13" ht="15" customHeight="1" x14ac:dyDescent="0.2">
      <c r="A2107" s="195">
        <f t="shared" si="291"/>
        <v>2090</v>
      </c>
      <c r="B2107" s="225">
        <f t="shared" si="292"/>
        <v>184.59025633730735</v>
      </c>
      <c r="C2107" s="193">
        <v>500</v>
      </c>
      <c r="D2107" s="212">
        <v>40620</v>
      </c>
      <c r="E2107" s="104">
        <v>27110</v>
      </c>
      <c r="F2107" s="96">
        <f t="shared" si="285"/>
        <v>2640.6594241317166</v>
      </c>
      <c r="G2107" s="104">
        <f t="shared" si="286"/>
        <v>650.64</v>
      </c>
      <c r="H2107" s="194">
        <f t="shared" si="287"/>
        <v>1112.45920535652</v>
      </c>
      <c r="I2107" s="104">
        <f t="shared" si="288"/>
        <v>65.82598848263433</v>
      </c>
      <c r="J2107" s="96">
        <v>27</v>
      </c>
      <c r="K2107" s="98">
        <f t="shared" si="294"/>
        <v>4496.5846179708715</v>
      </c>
      <c r="L2107" s="213">
        <f t="shared" si="289"/>
        <v>11.3224</v>
      </c>
      <c r="M2107" s="214">
        <f t="shared" si="290"/>
        <v>4.18</v>
      </c>
    </row>
    <row r="2108" spans="1:13" ht="15" customHeight="1" x14ac:dyDescent="0.2">
      <c r="A2108" s="192">
        <f t="shared" si="291"/>
        <v>2091</v>
      </c>
      <c r="B2108" s="225">
        <f t="shared" si="292"/>
        <v>184.59170316636843</v>
      </c>
      <c r="C2108" s="193">
        <v>500</v>
      </c>
      <c r="D2108" s="212">
        <v>40620</v>
      </c>
      <c r="E2108" s="104">
        <v>27110</v>
      </c>
      <c r="F2108" s="96">
        <f t="shared" si="285"/>
        <v>2640.6387266532838</v>
      </c>
      <c r="G2108" s="104">
        <f t="shared" si="286"/>
        <v>650.64</v>
      </c>
      <c r="H2108" s="194">
        <f t="shared" si="287"/>
        <v>1112.4522096088099</v>
      </c>
      <c r="I2108" s="104">
        <f t="shared" si="288"/>
        <v>65.825574533065677</v>
      </c>
      <c r="J2108" s="96">
        <v>27</v>
      </c>
      <c r="K2108" s="98">
        <f t="shared" ref="K2108:K2117" si="295">SUM(F2108:J2108)</f>
        <v>4496.5565107951588</v>
      </c>
      <c r="L2108" s="213">
        <f t="shared" si="289"/>
        <v>11.3277</v>
      </c>
      <c r="M2108" s="214">
        <f t="shared" si="290"/>
        <v>4.1820000000000004</v>
      </c>
    </row>
    <row r="2109" spans="1:13" ht="15" customHeight="1" x14ac:dyDescent="0.2">
      <c r="A2109" s="192">
        <f t="shared" si="291"/>
        <v>2092</v>
      </c>
      <c r="B2109" s="225">
        <f t="shared" si="292"/>
        <v>184.59314929799439</v>
      </c>
      <c r="C2109" s="193">
        <v>500</v>
      </c>
      <c r="D2109" s="212">
        <v>40620</v>
      </c>
      <c r="E2109" s="104">
        <v>27110</v>
      </c>
      <c r="F2109" s="96">
        <f t="shared" si="285"/>
        <v>2640.6180394761595</v>
      </c>
      <c r="G2109" s="104">
        <f t="shared" si="286"/>
        <v>650.64</v>
      </c>
      <c r="H2109" s="194">
        <f t="shared" si="287"/>
        <v>1112.4452173429418</v>
      </c>
      <c r="I2109" s="104">
        <f t="shared" si="288"/>
        <v>65.825160789523196</v>
      </c>
      <c r="J2109" s="96">
        <v>27</v>
      </c>
      <c r="K2109" s="98">
        <f t="shared" si="295"/>
        <v>4496.5284176086243</v>
      </c>
      <c r="L2109" s="213">
        <f t="shared" si="289"/>
        <v>11.333</v>
      </c>
      <c r="M2109" s="214">
        <f t="shared" si="290"/>
        <v>4.1840000000000002</v>
      </c>
    </row>
    <row r="2110" spans="1:13" ht="15" customHeight="1" x14ac:dyDescent="0.2">
      <c r="A2110" s="192">
        <f t="shared" si="291"/>
        <v>2093</v>
      </c>
      <c r="B2110" s="225">
        <f t="shared" si="292"/>
        <v>184.59459473285733</v>
      </c>
      <c r="C2110" s="193">
        <v>500</v>
      </c>
      <c r="D2110" s="212">
        <v>40620</v>
      </c>
      <c r="E2110" s="104">
        <v>27110</v>
      </c>
      <c r="F2110" s="96">
        <f t="shared" si="285"/>
        <v>2640.5973625902552</v>
      </c>
      <c r="G2110" s="104">
        <f t="shared" si="286"/>
        <v>650.64</v>
      </c>
      <c r="H2110" s="194">
        <f t="shared" si="287"/>
        <v>1112.4382285555062</v>
      </c>
      <c r="I2110" s="104">
        <f t="shared" si="288"/>
        <v>65.824747251805107</v>
      </c>
      <c r="J2110" s="96">
        <v>27</v>
      </c>
      <c r="K2110" s="98">
        <f t="shared" si="295"/>
        <v>4496.5003383975663</v>
      </c>
      <c r="L2110" s="213">
        <f t="shared" si="289"/>
        <v>11.3384</v>
      </c>
      <c r="M2110" s="214">
        <f t="shared" si="290"/>
        <v>4.1859999999999999</v>
      </c>
    </row>
    <row r="2111" spans="1:13" ht="15" customHeight="1" x14ac:dyDescent="0.2">
      <c r="A2111" s="192">
        <f t="shared" si="291"/>
        <v>2094</v>
      </c>
      <c r="B2111" s="225">
        <f t="shared" si="292"/>
        <v>184.59603947162833</v>
      </c>
      <c r="C2111" s="193">
        <v>500</v>
      </c>
      <c r="D2111" s="212">
        <v>40620</v>
      </c>
      <c r="E2111" s="104">
        <v>27110</v>
      </c>
      <c r="F2111" s="96">
        <f t="shared" si="285"/>
        <v>2640.5766959854927</v>
      </c>
      <c r="G2111" s="104">
        <f t="shared" si="286"/>
        <v>650.64</v>
      </c>
      <c r="H2111" s="194">
        <f t="shared" si="287"/>
        <v>1112.4312432430963</v>
      </c>
      <c r="I2111" s="104">
        <f t="shared" si="288"/>
        <v>65.824333919709858</v>
      </c>
      <c r="J2111" s="96">
        <v>27</v>
      </c>
      <c r="K2111" s="98">
        <f t="shared" si="295"/>
        <v>4496.4722731482989</v>
      </c>
      <c r="L2111" s="213">
        <f t="shared" si="289"/>
        <v>11.3437</v>
      </c>
      <c r="M2111" s="214">
        <f t="shared" si="290"/>
        <v>4.1879999999999997</v>
      </c>
    </row>
    <row r="2112" spans="1:13" ht="15" customHeight="1" x14ac:dyDescent="0.2">
      <c r="A2112" s="192">
        <f t="shared" si="291"/>
        <v>2095</v>
      </c>
      <c r="B2112" s="225">
        <f t="shared" si="292"/>
        <v>184.59748351497751</v>
      </c>
      <c r="C2112" s="193">
        <v>500</v>
      </c>
      <c r="D2112" s="212">
        <v>40620</v>
      </c>
      <c r="E2112" s="104">
        <v>27110</v>
      </c>
      <c r="F2112" s="96">
        <f t="shared" si="285"/>
        <v>2640.5560396518135</v>
      </c>
      <c r="G2112" s="104">
        <f t="shared" si="286"/>
        <v>650.64</v>
      </c>
      <c r="H2112" s="194">
        <f t="shared" si="287"/>
        <v>1112.4242614023128</v>
      </c>
      <c r="I2112" s="104">
        <f t="shared" si="288"/>
        <v>65.823920793036265</v>
      </c>
      <c r="J2112" s="96">
        <v>27</v>
      </c>
      <c r="K2112" s="98">
        <f t="shared" si="295"/>
        <v>4496.4442218471631</v>
      </c>
      <c r="L2112" s="213">
        <f t="shared" si="289"/>
        <v>11.349</v>
      </c>
      <c r="M2112" s="214">
        <f t="shared" si="290"/>
        <v>4.1900000000000004</v>
      </c>
    </row>
    <row r="2113" spans="1:13" ht="15" customHeight="1" x14ac:dyDescent="0.2">
      <c r="A2113" s="192">
        <f t="shared" si="291"/>
        <v>2096</v>
      </c>
      <c r="B2113" s="225">
        <f t="shared" si="292"/>
        <v>184.59892686357404</v>
      </c>
      <c r="C2113" s="193">
        <v>500</v>
      </c>
      <c r="D2113" s="212">
        <v>40620</v>
      </c>
      <c r="E2113" s="104">
        <v>27110</v>
      </c>
      <c r="F2113" s="96">
        <f t="shared" si="285"/>
        <v>2640.5353935791709</v>
      </c>
      <c r="G2113" s="104">
        <f t="shared" si="286"/>
        <v>650.64</v>
      </c>
      <c r="H2113" s="194">
        <f t="shared" si="287"/>
        <v>1112.4172830297596</v>
      </c>
      <c r="I2113" s="104">
        <f t="shared" si="288"/>
        <v>65.823507871583416</v>
      </c>
      <c r="J2113" s="96">
        <v>27</v>
      </c>
      <c r="K2113" s="98">
        <f t="shared" si="295"/>
        <v>4496.4161844805139</v>
      </c>
      <c r="L2113" s="213">
        <f t="shared" si="289"/>
        <v>11.3543</v>
      </c>
      <c r="M2113" s="214">
        <f t="shared" si="290"/>
        <v>4.1920000000000002</v>
      </c>
    </row>
    <row r="2114" spans="1:13" ht="15" customHeight="1" x14ac:dyDescent="0.2">
      <c r="A2114" s="192">
        <f t="shared" si="291"/>
        <v>2097</v>
      </c>
      <c r="B2114" s="225">
        <f t="shared" si="292"/>
        <v>184.6003695180861</v>
      </c>
      <c r="C2114" s="193">
        <v>500</v>
      </c>
      <c r="D2114" s="212">
        <v>40620</v>
      </c>
      <c r="E2114" s="104">
        <v>27110</v>
      </c>
      <c r="F2114" s="96">
        <f t="shared" si="285"/>
        <v>2640.5147577575322</v>
      </c>
      <c r="G2114" s="104">
        <f t="shared" si="286"/>
        <v>650.64</v>
      </c>
      <c r="H2114" s="194">
        <f t="shared" si="287"/>
        <v>1112.4103081220458</v>
      </c>
      <c r="I2114" s="104">
        <f t="shared" si="288"/>
        <v>65.823095155150639</v>
      </c>
      <c r="J2114" s="96">
        <v>27</v>
      </c>
      <c r="K2114" s="98">
        <f t="shared" si="295"/>
        <v>4496.388161034728</v>
      </c>
      <c r="L2114" s="213">
        <f t="shared" si="289"/>
        <v>11.3597</v>
      </c>
      <c r="M2114" s="214">
        <f t="shared" si="290"/>
        <v>4.194</v>
      </c>
    </row>
    <row r="2115" spans="1:13" ht="15" customHeight="1" x14ac:dyDescent="0.2">
      <c r="A2115" s="192">
        <f t="shared" si="291"/>
        <v>2098</v>
      </c>
      <c r="B2115" s="225">
        <f t="shared" si="292"/>
        <v>184.60181147918092</v>
      </c>
      <c r="C2115" s="193">
        <v>500</v>
      </c>
      <c r="D2115" s="212">
        <v>40620</v>
      </c>
      <c r="E2115" s="104">
        <v>27110</v>
      </c>
      <c r="F2115" s="96">
        <f t="shared" si="285"/>
        <v>2640.4941321768811</v>
      </c>
      <c r="G2115" s="104">
        <f t="shared" si="286"/>
        <v>650.64</v>
      </c>
      <c r="H2115" s="194">
        <f t="shared" si="287"/>
        <v>1112.4033366757856</v>
      </c>
      <c r="I2115" s="104">
        <f t="shared" si="288"/>
        <v>65.822682643537618</v>
      </c>
      <c r="J2115" s="96">
        <v>27</v>
      </c>
      <c r="K2115" s="98">
        <f t="shared" si="295"/>
        <v>4496.3601514962038</v>
      </c>
      <c r="L2115" s="213">
        <f t="shared" si="289"/>
        <v>11.365</v>
      </c>
      <c r="M2115" s="214">
        <f t="shared" si="290"/>
        <v>4.1959999999999997</v>
      </c>
    </row>
    <row r="2116" spans="1:13" ht="15" customHeight="1" x14ac:dyDescent="0.2">
      <c r="A2116" s="192">
        <f t="shared" si="291"/>
        <v>2099</v>
      </c>
      <c r="B2116" s="225">
        <f t="shared" si="292"/>
        <v>184.60325274752475</v>
      </c>
      <c r="C2116" s="193">
        <v>500</v>
      </c>
      <c r="D2116" s="212">
        <v>40620</v>
      </c>
      <c r="E2116" s="104">
        <v>27110</v>
      </c>
      <c r="F2116" s="96">
        <f t="shared" si="285"/>
        <v>2640.4735168272155</v>
      </c>
      <c r="G2116" s="104">
        <f t="shared" si="286"/>
        <v>650.64</v>
      </c>
      <c r="H2116" s="194">
        <f t="shared" si="287"/>
        <v>1112.3963686875986</v>
      </c>
      <c r="I2116" s="104">
        <f t="shared" si="288"/>
        <v>65.822270336544307</v>
      </c>
      <c r="J2116" s="96">
        <v>27</v>
      </c>
      <c r="K2116" s="98">
        <f t="shared" si="295"/>
        <v>4496.332155851358</v>
      </c>
      <c r="L2116" s="213">
        <f t="shared" si="289"/>
        <v>11.3703</v>
      </c>
      <c r="M2116" s="214">
        <f t="shared" si="290"/>
        <v>4.1980000000000004</v>
      </c>
    </row>
    <row r="2117" spans="1:13" ht="15" customHeight="1" thickBot="1" x14ac:dyDescent="0.25">
      <c r="A2117" s="202">
        <f t="shared" si="291"/>
        <v>2100</v>
      </c>
      <c r="B2117" s="226">
        <f t="shared" si="292"/>
        <v>184.60469332378293</v>
      </c>
      <c r="C2117" s="197">
        <v>500</v>
      </c>
      <c r="D2117" s="215">
        <v>40620</v>
      </c>
      <c r="E2117" s="118">
        <v>27110</v>
      </c>
      <c r="F2117" s="119">
        <f t="shared" si="285"/>
        <v>2640.4529116985477</v>
      </c>
      <c r="G2117" s="118">
        <f t="shared" si="286"/>
        <v>650.64</v>
      </c>
      <c r="H2117" s="198">
        <f t="shared" si="287"/>
        <v>1112.3894041541089</v>
      </c>
      <c r="I2117" s="118">
        <f t="shared" si="288"/>
        <v>65.821858233970957</v>
      </c>
      <c r="J2117" s="119">
        <v>27</v>
      </c>
      <c r="K2117" s="120">
        <f t="shared" si="295"/>
        <v>4496.3041740866274</v>
      </c>
      <c r="L2117" s="216">
        <f t="shared" si="289"/>
        <v>11.3757</v>
      </c>
      <c r="M2117" s="217">
        <f t="shared" si="290"/>
        <v>4.2</v>
      </c>
    </row>
  </sheetData>
  <mergeCells count="13">
    <mergeCell ref="K16:K17"/>
    <mergeCell ref="A4:K4"/>
    <mergeCell ref="L16:M16"/>
    <mergeCell ref="A15:M15"/>
    <mergeCell ref="A16:A17"/>
    <mergeCell ref="B16:B17"/>
    <mergeCell ref="C16:C17"/>
    <mergeCell ref="D16:D17"/>
    <mergeCell ref="E16:E17"/>
    <mergeCell ref="F16:G16"/>
    <mergeCell ref="H16:H17"/>
    <mergeCell ref="I16:I17"/>
    <mergeCell ref="J16:J17"/>
  </mergeCells>
  <pageMargins left="0.7" right="0.7" top="0.78740157499999996" bottom="0.78740157499999996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8"/>
  <sheetViews>
    <sheetView workbookViewId="0">
      <selection activeCell="M1" sqref="M1"/>
    </sheetView>
  </sheetViews>
  <sheetFormatPr defaultRowHeight="12.75" x14ac:dyDescent="0.2"/>
  <cols>
    <col min="1" max="1" width="6.7109375" style="66" customWidth="1"/>
    <col min="2" max="5" width="7.85546875" style="47" customWidth="1"/>
    <col min="6" max="7" width="12.140625" style="47" customWidth="1"/>
    <col min="8" max="11" width="8.42578125" style="47" customWidth="1"/>
    <col min="12" max="16384" width="9.140625" style="47"/>
  </cols>
  <sheetData>
    <row r="1" spans="1:2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27" customHeight="1" x14ac:dyDescent="0.2">
      <c r="A4" s="484" t="s">
        <v>171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80"/>
      <c r="M4" s="81"/>
    </row>
    <row r="5" spans="1:24" ht="6" customHeight="1" x14ac:dyDescent="0.2">
      <c r="A5" s="49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24" ht="16.5" customHeight="1" x14ac:dyDescent="0.3">
      <c r="A6" s="1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24" ht="15.75" x14ac:dyDescent="0.25">
      <c r="A7" s="53" t="s">
        <v>29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</row>
    <row r="8" spans="1:24" ht="13.5" thickBot="1" x14ac:dyDescent="0.25">
      <c r="A8" s="52"/>
      <c r="B8" s="50"/>
      <c r="C8" s="50"/>
      <c r="D8" s="50"/>
      <c r="E8" s="50"/>
      <c r="F8" s="50"/>
      <c r="G8" s="50"/>
      <c r="H8" s="50"/>
      <c r="I8" s="50"/>
      <c r="J8" s="50"/>
      <c r="K8" s="46"/>
      <c r="L8" s="51"/>
    </row>
    <row r="9" spans="1:24" s="57" customFormat="1" ht="15.75" x14ac:dyDescent="0.25">
      <c r="A9" s="167"/>
      <c r="B9" s="168"/>
      <c r="C9" s="203"/>
      <c r="D9" s="168"/>
      <c r="E9" s="168"/>
      <c r="F9" s="204" t="s">
        <v>2</v>
      </c>
      <c r="G9" s="127"/>
      <c r="H9" s="168"/>
      <c r="I9" s="127" t="s">
        <v>3</v>
      </c>
      <c r="J9" s="169"/>
      <c r="K9" s="170"/>
      <c r="L9" s="170"/>
      <c r="M9" s="130" t="s">
        <v>69</v>
      </c>
    </row>
    <row r="10" spans="1:24" s="57" customFormat="1" ht="15.75" x14ac:dyDescent="0.25">
      <c r="A10" s="171" t="s">
        <v>172</v>
      </c>
      <c r="B10" s="176"/>
      <c r="C10" s="133"/>
      <c r="D10" s="132"/>
      <c r="E10" s="172"/>
      <c r="F10" s="205" t="s">
        <v>287</v>
      </c>
      <c r="G10" s="172"/>
      <c r="H10" s="174"/>
      <c r="I10" s="132" t="s">
        <v>283</v>
      </c>
      <c r="J10" s="175"/>
      <c r="K10" s="176"/>
      <c r="L10" s="176"/>
      <c r="M10" s="135">
        <v>40</v>
      </c>
    </row>
    <row r="11" spans="1:24" s="57" customFormat="1" ht="15.75" x14ac:dyDescent="0.25">
      <c r="A11" s="171" t="s">
        <v>173</v>
      </c>
      <c r="B11" s="176"/>
      <c r="C11" s="133"/>
      <c r="D11" s="132"/>
      <c r="E11" s="172"/>
      <c r="F11" s="205" t="s">
        <v>288</v>
      </c>
      <c r="G11" s="172"/>
      <c r="H11" s="174"/>
      <c r="I11" s="132" t="s">
        <v>284</v>
      </c>
      <c r="J11" s="175"/>
      <c r="K11" s="176"/>
      <c r="L11" s="176"/>
      <c r="M11" s="135">
        <v>40</v>
      </c>
    </row>
    <row r="12" spans="1:24" s="57" customFormat="1" ht="15.75" x14ac:dyDescent="0.25">
      <c r="A12" s="171" t="s">
        <v>143</v>
      </c>
      <c r="B12" s="176"/>
      <c r="C12" s="133"/>
      <c r="D12" s="132"/>
      <c r="E12" s="172"/>
      <c r="F12" s="205" t="s">
        <v>289</v>
      </c>
      <c r="G12" s="172"/>
      <c r="H12" s="174"/>
      <c r="I12" s="132" t="s">
        <v>285</v>
      </c>
      <c r="J12" s="175"/>
      <c r="K12" s="176"/>
      <c r="L12" s="176"/>
      <c r="M12" s="135">
        <v>40</v>
      </c>
    </row>
    <row r="13" spans="1:24" s="57" customFormat="1" ht="16.5" thickBot="1" x14ac:dyDescent="0.3">
      <c r="A13" s="177" t="s">
        <v>174</v>
      </c>
      <c r="B13" s="183"/>
      <c r="C13" s="207"/>
      <c r="D13" s="178"/>
      <c r="E13" s="179"/>
      <c r="F13" s="208" t="s">
        <v>290</v>
      </c>
      <c r="G13" s="179"/>
      <c r="H13" s="181"/>
      <c r="I13" s="178" t="s">
        <v>286</v>
      </c>
      <c r="J13" s="182"/>
      <c r="K13" s="183"/>
      <c r="L13" s="183"/>
      <c r="M13" s="184">
        <v>40</v>
      </c>
    </row>
    <row r="14" spans="1:24" x14ac:dyDescent="0.2">
      <c r="A14" s="58"/>
      <c r="B14" s="46"/>
      <c r="C14" s="46"/>
      <c r="D14" s="59"/>
      <c r="E14" s="60"/>
      <c r="F14" s="60"/>
      <c r="G14" s="50"/>
      <c r="H14" s="50"/>
      <c r="I14" s="46"/>
      <c r="J14" s="59"/>
      <c r="K14" s="61"/>
      <c r="L14" s="51"/>
    </row>
    <row r="15" spans="1:24" ht="13.5" thickBot="1" x14ac:dyDescent="0.25">
      <c r="A15" s="52"/>
      <c r="B15" s="50"/>
      <c r="C15" s="50"/>
      <c r="D15" s="50"/>
      <c r="E15" s="50"/>
      <c r="F15" s="50"/>
      <c r="G15" s="50"/>
      <c r="H15" s="50"/>
      <c r="I15" s="50"/>
      <c r="J15" s="50"/>
      <c r="K15" s="62" t="s">
        <v>71</v>
      </c>
      <c r="L15" s="51"/>
    </row>
    <row r="16" spans="1:24" ht="15.75" customHeight="1" thickBot="1" x14ac:dyDescent="0.25">
      <c r="A16" s="488" t="s">
        <v>4</v>
      </c>
      <c r="B16" s="489"/>
      <c r="C16" s="489"/>
      <c r="D16" s="489"/>
      <c r="E16" s="489"/>
      <c r="F16" s="489"/>
      <c r="G16" s="489"/>
      <c r="H16" s="489"/>
      <c r="I16" s="489"/>
      <c r="J16" s="489"/>
      <c r="K16" s="489"/>
      <c r="L16" s="490"/>
      <c r="M16" s="491"/>
    </row>
    <row r="17" spans="1:13" ht="16.5" customHeight="1" x14ac:dyDescent="0.2">
      <c r="A17" s="492" t="s">
        <v>30</v>
      </c>
      <c r="B17" s="494" t="s">
        <v>2</v>
      </c>
      <c r="C17" s="496" t="s">
        <v>3</v>
      </c>
      <c r="D17" s="498" t="s">
        <v>52</v>
      </c>
      <c r="E17" s="500" t="s">
        <v>53</v>
      </c>
      <c r="F17" s="501" t="s">
        <v>31</v>
      </c>
      <c r="G17" s="502"/>
      <c r="H17" s="503" t="s">
        <v>26</v>
      </c>
      <c r="I17" s="505" t="s">
        <v>51</v>
      </c>
      <c r="J17" s="503" t="s">
        <v>176</v>
      </c>
      <c r="K17" s="482" t="s">
        <v>27</v>
      </c>
      <c r="L17" s="486" t="s">
        <v>181</v>
      </c>
      <c r="M17" s="487"/>
    </row>
    <row r="18" spans="1:13" ht="23.25" thickBot="1" x14ac:dyDescent="0.25">
      <c r="A18" s="493"/>
      <c r="B18" s="495"/>
      <c r="C18" s="497"/>
      <c r="D18" s="499"/>
      <c r="E18" s="497"/>
      <c r="F18" s="122" t="s">
        <v>48</v>
      </c>
      <c r="G18" s="123" t="s">
        <v>49</v>
      </c>
      <c r="H18" s="504"/>
      <c r="I18" s="506"/>
      <c r="J18" s="504"/>
      <c r="K18" s="483"/>
      <c r="L18" s="77" t="s">
        <v>48</v>
      </c>
      <c r="M18" s="78" t="s">
        <v>49</v>
      </c>
    </row>
    <row r="19" spans="1:13" s="63" customFormat="1" ht="16.5" customHeight="1" x14ac:dyDescent="0.2">
      <c r="A19" s="186">
        <v>1</v>
      </c>
      <c r="B19" s="218">
        <f>A19/0.5</f>
        <v>2</v>
      </c>
      <c r="C19" s="187">
        <f>1.61*LN(A19)+580</f>
        <v>580</v>
      </c>
      <c r="D19" s="210">
        <v>34550</v>
      </c>
      <c r="E19" s="188">
        <v>19500</v>
      </c>
      <c r="F19" s="189">
        <f>12*(1/B19*D19)</f>
        <v>207300</v>
      </c>
      <c r="G19" s="188">
        <f>12*(1/C19*E19)</f>
        <v>403.44827586206895</v>
      </c>
      <c r="H19" s="189">
        <f>SUM(F19:G19)*33.8%</f>
        <v>70203.765517241365</v>
      </c>
      <c r="I19" s="188">
        <f>SUM(F19:G19)*2%</f>
        <v>4154.0689655172409</v>
      </c>
      <c r="J19" s="189">
        <v>40</v>
      </c>
      <c r="K19" s="190">
        <f>SUM(F19:J19)</f>
        <v>282101.28275862063</v>
      </c>
      <c r="L19" s="228">
        <f>ROUND(A19/B19,4)</f>
        <v>0.5</v>
      </c>
      <c r="M19" s="191">
        <f>ROUND(A19/C19,4)</f>
        <v>1.6999999999999999E-3</v>
      </c>
    </row>
    <row r="20" spans="1:13" s="63" customFormat="1" ht="16.5" customHeight="1" x14ac:dyDescent="0.2">
      <c r="A20" s="192">
        <v>2</v>
      </c>
      <c r="B20" s="225">
        <f t="shared" ref="B20:B67" si="0">A20/0.5</f>
        <v>4</v>
      </c>
      <c r="C20" s="193">
        <f t="shared" ref="C20:C67" si="1">1.61*LN(A20)+580</f>
        <v>581.11596696070148</v>
      </c>
      <c r="D20" s="212">
        <v>34550</v>
      </c>
      <c r="E20" s="104">
        <v>19500</v>
      </c>
      <c r="F20" s="96">
        <f t="shared" ref="F20:G83" si="2">12*(1/B20*D20)</f>
        <v>103650</v>
      </c>
      <c r="G20" s="104">
        <f t="shared" si="2"/>
        <v>402.6734994459797</v>
      </c>
      <c r="H20" s="194">
        <f t="shared" ref="H20:H83" si="3">SUM(F20:G20)*33.8%</f>
        <v>35169.803642812738</v>
      </c>
      <c r="I20" s="104">
        <f t="shared" ref="I20:I83" si="4">SUM(F20:G20)*2%</f>
        <v>2081.0534699889199</v>
      </c>
      <c r="J20" s="96">
        <v>40</v>
      </c>
      <c r="K20" s="98">
        <f t="shared" ref="K20:K83" si="5">SUM(F20:J20)</f>
        <v>141343.53061224765</v>
      </c>
      <c r="L20" s="229">
        <f t="shared" ref="L20:L83" si="6">ROUND(A20/B20,4)</f>
        <v>0.5</v>
      </c>
      <c r="M20" s="159">
        <f t="shared" ref="M20:M83" si="7">ROUND(A20/C20,4)</f>
        <v>3.3999999999999998E-3</v>
      </c>
    </row>
    <row r="21" spans="1:13" s="63" customFormat="1" ht="16.5" customHeight="1" x14ac:dyDescent="0.2">
      <c r="A21" s="192">
        <v>3</v>
      </c>
      <c r="B21" s="225">
        <f t="shared" si="0"/>
        <v>6</v>
      </c>
      <c r="C21" s="193">
        <f t="shared" si="1"/>
        <v>581.7687657847556</v>
      </c>
      <c r="D21" s="212">
        <v>34550</v>
      </c>
      <c r="E21" s="104">
        <v>19500</v>
      </c>
      <c r="F21" s="96">
        <f t="shared" si="2"/>
        <v>69100</v>
      </c>
      <c r="G21" s="104">
        <f t="shared" si="2"/>
        <v>402.22166221721147</v>
      </c>
      <c r="H21" s="194">
        <f t="shared" si="3"/>
        <v>23491.750921829414</v>
      </c>
      <c r="I21" s="104">
        <f t="shared" si="4"/>
        <v>1390.0444332443442</v>
      </c>
      <c r="J21" s="96">
        <v>40</v>
      </c>
      <c r="K21" s="98">
        <f t="shared" si="5"/>
        <v>94424.017017290971</v>
      </c>
      <c r="L21" s="229">
        <f t="shared" si="6"/>
        <v>0.5</v>
      </c>
      <c r="M21" s="159">
        <f t="shared" si="7"/>
        <v>5.1999999999999998E-3</v>
      </c>
    </row>
    <row r="22" spans="1:13" s="63" customFormat="1" ht="16.5" customHeight="1" x14ac:dyDescent="0.2">
      <c r="A22" s="192">
        <v>4</v>
      </c>
      <c r="B22" s="225">
        <f t="shared" si="0"/>
        <v>8</v>
      </c>
      <c r="C22" s="193">
        <f t="shared" si="1"/>
        <v>582.23193392140297</v>
      </c>
      <c r="D22" s="212">
        <v>34550</v>
      </c>
      <c r="E22" s="104">
        <v>19500</v>
      </c>
      <c r="F22" s="96">
        <f t="shared" si="2"/>
        <v>51825</v>
      </c>
      <c r="G22" s="104">
        <f t="shared" si="2"/>
        <v>401.90169306582254</v>
      </c>
      <c r="H22" s="194">
        <f t="shared" si="3"/>
        <v>17652.692772256247</v>
      </c>
      <c r="I22" s="104">
        <f t="shared" si="4"/>
        <v>1044.5380338613165</v>
      </c>
      <c r="J22" s="96">
        <v>40</v>
      </c>
      <c r="K22" s="98">
        <f t="shared" si="5"/>
        <v>70964.132499183383</v>
      </c>
      <c r="L22" s="229">
        <f t="shared" si="6"/>
        <v>0.5</v>
      </c>
      <c r="M22" s="159">
        <f t="shared" si="7"/>
        <v>6.8999999999999999E-3</v>
      </c>
    </row>
    <row r="23" spans="1:13" s="63" customFormat="1" ht="16.5" customHeight="1" x14ac:dyDescent="0.2">
      <c r="A23" s="192">
        <v>5</v>
      </c>
      <c r="B23" s="225">
        <f t="shared" si="0"/>
        <v>10</v>
      </c>
      <c r="C23" s="193">
        <f t="shared" si="1"/>
        <v>582.59119503901888</v>
      </c>
      <c r="D23" s="212">
        <v>34550</v>
      </c>
      <c r="E23" s="104">
        <v>19500</v>
      </c>
      <c r="F23" s="96">
        <f t="shared" si="2"/>
        <v>41460</v>
      </c>
      <c r="G23" s="104">
        <f t="shared" si="2"/>
        <v>401.65385607025507</v>
      </c>
      <c r="H23" s="194">
        <f t="shared" si="3"/>
        <v>14149.239003351744</v>
      </c>
      <c r="I23" s="104">
        <f t="shared" si="4"/>
        <v>837.23307712140513</v>
      </c>
      <c r="J23" s="96">
        <v>40</v>
      </c>
      <c r="K23" s="98">
        <f t="shared" si="5"/>
        <v>56888.125936543402</v>
      </c>
      <c r="L23" s="229">
        <f t="shared" si="6"/>
        <v>0.5</v>
      </c>
      <c r="M23" s="159">
        <f t="shared" si="7"/>
        <v>8.6E-3</v>
      </c>
    </row>
    <row r="24" spans="1:13" s="63" customFormat="1" ht="16.5" customHeight="1" x14ac:dyDescent="0.2">
      <c r="A24" s="192">
        <v>6</v>
      </c>
      <c r="B24" s="225">
        <f t="shared" si="0"/>
        <v>12</v>
      </c>
      <c r="C24" s="193">
        <f t="shared" si="1"/>
        <v>582.8847327454572</v>
      </c>
      <c r="D24" s="212">
        <v>34550</v>
      </c>
      <c r="E24" s="104">
        <v>19500</v>
      </c>
      <c r="F24" s="96">
        <f t="shared" si="2"/>
        <v>34550</v>
      </c>
      <c r="G24" s="104">
        <f t="shared" si="2"/>
        <v>401.45158528656577</v>
      </c>
      <c r="H24" s="194">
        <f t="shared" si="3"/>
        <v>11813.590635826858</v>
      </c>
      <c r="I24" s="104">
        <f t="shared" si="4"/>
        <v>699.02903170573131</v>
      </c>
      <c r="J24" s="96">
        <v>40</v>
      </c>
      <c r="K24" s="98">
        <f t="shared" si="5"/>
        <v>47504.071252819158</v>
      </c>
      <c r="L24" s="229">
        <f t="shared" si="6"/>
        <v>0.5</v>
      </c>
      <c r="M24" s="159">
        <f t="shared" si="7"/>
        <v>1.03E-2</v>
      </c>
    </row>
    <row r="25" spans="1:13" s="63" customFormat="1" ht="16.5" customHeight="1" x14ac:dyDescent="0.2">
      <c r="A25" s="192">
        <v>7</v>
      </c>
      <c r="B25" s="225">
        <f t="shared" si="0"/>
        <v>14</v>
      </c>
      <c r="C25" s="193">
        <f t="shared" si="1"/>
        <v>583.13291533997904</v>
      </c>
      <c r="D25" s="212">
        <v>34550</v>
      </c>
      <c r="E25" s="104">
        <v>19500</v>
      </c>
      <c r="F25" s="96">
        <f t="shared" si="2"/>
        <v>29614.28571428571</v>
      </c>
      <c r="G25" s="104">
        <f t="shared" si="2"/>
        <v>401.28072664801124</v>
      </c>
      <c r="H25" s="194">
        <f t="shared" si="3"/>
        <v>10145.261457035596</v>
      </c>
      <c r="I25" s="104">
        <f t="shared" si="4"/>
        <v>600.3113288186745</v>
      </c>
      <c r="J25" s="96">
        <v>40</v>
      </c>
      <c r="K25" s="98">
        <f t="shared" si="5"/>
        <v>40801.139226787993</v>
      </c>
      <c r="L25" s="229">
        <f t="shared" si="6"/>
        <v>0.5</v>
      </c>
      <c r="M25" s="159">
        <f t="shared" si="7"/>
        <v>1.2E-2</v>
      </c>
    </row>
    <row r="26" spans="1:13" s="63" customFormat="1" ht="16.5" customHeight="1" x14ac:dyDescent="0.2">
      <c r="A26" s="192">
        <v>8</v>
      </c>
      <c r="B26" s="225">
        <f t="shared" si="0"/>
        <v>16</v>
      </c>
      <c r="C26" s="193">
        <f t="shared" si="1"/>
        <v>583.34790088210457</v>
      </c>
      <c r="D26" s="212">
        <v>34550</v>
      </c>
      <c r="E26" s="104">
        <v>19500</v>
      </c>
      <c r="F26" s="96">
        <f t="shared" si="2"/>
        <v>25912.5</v>
      </c>
      <c r="G26" s="104">
        <f t="shared" si="2"/>
        <v>401.13283967621874</v>
      </c>
      <c r="H26" s="194">
        <f t="shared" si="3"/>
        <v>8894.00789981056</v>
      </c>
      <c r="I26" s="104">
        <f t="shared" si="4"/>
        <v>526.27265679352433</v>
      </c>
      <c r="J26" s="96">
        <v>40</v>
      </c>
      <c r="K26" s="98">
        <f t="shared" si="5"/>
        <v>35773.913396280303</v>
      </c>
      <c r="L26" s="229">
        <f t="shared" si="6"/>
        <v>0.5</v>
      </c>
      <c r="M26" s="159">
        <f t="shared" si="7"/>
        <v>1.37E-2</v>
      </c>
    </row>
    <row r="27" spans="1:13" s="63" customFormat="1" ht="16.5" customHeight="1" x14ac:dyDescent="0.2">
      <c r="A27" s="192">
        <v>9</v>
      </c>
      <c r="B27" s="225">
        <f t="shared" si="0"/>
        <v>18</v>
      </c>
      <c r="C27" s="193">
        <f t="shared" si="1"/>
        <v>583.53753156951132</v>
      </c>
      <c r="D27" s="212">
        <v>34550</v>
      </c>
      <c r="E27" s="104">
        <v>19500</v>
      </c>
      <c r="F27" s="96">
        <f t="shared" si="2"/>
        <v>23033.333333333332</v>
      </c>
      <c r="G27" s="104">
        <f t="shared" si="2"/>
        <v>401.0024845713387</v>
      </c>
      <c r="H27" s="194">
        <f t="shared" si="3"/>
        <v>7920.8055064517775</v>
      </c>
      <c r="I27" s="104">
        <f t="shared" si="4"/>
        <v>468.68671635809341</v>
      </c>
      <c r="J27" s="96">
        <v>40</v>
      </c>
      <c r="K27" s="98">
        <f t="shared" si="5"/>
        <v>31863.828040714539</v>
      </c>
      <c r="L27" s="229">
        <f t="shared" si="6"/>
        <v>0.5</v>
      </c>
      <c r="M27" s="159">
        <f t="shared" si="7"/>
        <v>1.54E-2</v>
      </c>
    </row>
    <row r="28" spans="1:13" s="63" customFormat="1" ht="16.5" customHeight="1" x14ac:dyDescent="0.2">
      <c r="A28" s="195">
        <v>10</v>
      </c>
      <c r="B28" s="225">
        <f t="shared" si="0"/>
        <v>20</v>
      </c>
      <c r="C28" s="193">
        <f t="shared" si="1"/>
        <v>583.70716199972037</v>
      </c>
      <c r="D28" s="212">
        <v>34550</v>
      </c>
      <c r="E28" s="104">
        <v>19500</v>
      </c>
      <c r="F28" s="96">
        <f t="shared" si="2"/>
        <v>20730</v>
      </c>
      <c r="G28" s="104">
        <f t="shared" si="2"/>
        <v>400.88594972578409</v>
      </c>
      <c r="H28" s="194">
        <f t="shared" si="3"/>
        <v>7142.2394510073145</v>
      </c>
      <c r="I28" s="104">
        <f t="shared" si="4"/>
        <v>422.61771899451566</v>
      </c>
      <c r="J28" s="96">
        <v>40</v>
      </c>
      <c r="K28" s="98">
        <f t="shared" si="5"/>
        <v>28735.743119727613</v>
      </c>
      <c r="L28" s="229">
        <f t="shared" si="6"/>
        <v>0.5</v>
      </c>
      <c r="M28" s="159">
        <f t="shared" si="7"/>
        <v>1.7100000000000001E-2</v>
      </c>
    </row>
    <row r="29" spans="1:13" s="63" customFormat="1" ht="16.5" customHeight="1" x14ac:dyDescent="0.2">
      <c r="A29" s="192">
        <v>11</v>
      </c>
      <c r="B29" s="225">
        <f t="shared" si="0"/>
        <v>22</v>
      </c>
      <c r="C29" s="193">
        <f t="shared" si="1"/>
        <v>583.86061138920536</v>
      </c>
      <c r="D29" s="212">
        <v>34550</v>
      </c>
      <c r="E29" s="104">
        <v>19500</v>
      </c>
      <c r="F29" s="96">
        <f t="shared" si="2"/>
        <v>18845.454545454544</v>
      </c>
      <c r="G29" s="104">
        <f t="shared" si="2"/>
        <v>400.78058946849217</v>
      </c>
      <c r="H29" s="194">
        <f t="shared" si="3"/>
        <v>6505.227475603986</v>
      </c>
      <c r="I29" s="104">
        <f t="shared" si="4"/>
        <v>384.92470269846075</v>
      </c>
      <c r="J29" s="96">
        <v>40</v>
      </c>
      <c r="K29" s="98">
        <f t="shared" si="5"/>
        <v>26176.387313225481</v>
      </c>
      <c r="L29" s="229">
        <f t="shared" si="6"/>
        <v>0.5</v>
      </c>
      <c r="M29" s="159">
        <f t="shared" si="7"/>
        <v>1.8800000000000001E-2</v>
      </c>
    </row>
    <row r="30" spans="1:13" s="63" customFormat="1" ht="16.5" customHeight="1" x14ac:dyDescent="0.2">
      <c r="A30" s="192">
        <v>12</v>
      </c>
      <c r="B30" s="225">
        <f t="shared" si="0"/>
        <v>24</v>
      </c>
      <c r="C30" s="193">
        <f t="shared" si="1"/>
        <v>584.00069970615868</v>
      </c>
      <c r="D30" s="212">
        <v>34550</v>
      </c>
      <c r="E30" s="104">
        <v>19500</v>
      </c>
      <c r="F30" s="96">
        <f t="shared" si="2"/>
        <v>17275</v>
      </c>
      <c r="G30" s="104">
        <f t="shared" si="2"/>
        <v>400.68445143599604</v>
      </c>
      <c r="H30" s="194">
        <f t="shared" si="3"/>
        <v>5974.3813445853657</v>
      </c>
      <c r="I30" s="104">
        <f t="shared" si="4"/>
        <v>353.51368902871991</v>
      </c>
      <c r="J30" s="96">
        <v>40</v>
      </c>
      <c r="K30" s="98">
        <f t="shared" si="5"/>
        <v>24043.579485050082</v>
      </c>
      <c r="L30" s="229">
        <f t="shared" si="6"/>
        <v>0.5</v>
      </c>
      <c r="M30" s="159">
        <f t="shared" si="7"/>
        <v>2.0500000000000001E-2</v>
      </c>
    </row>
    <row r="31" spans="1:13" s="63" customFormat="1" ht="16.5" customHeight="1" x14ac:dyDescent="0.2">
      <c r="A31" s="192">
        <v>13</v>
      </c>
      <c r="B31" s="225">
        <f t="shared" si="0"/>
        <v>26</v>
      </c>
      <c r="C31" s="193">
        <f t="shared" si="1"/>
        <v>584.1295684655131</v>
      </c>
      <c r="D31" s="212">
        <v>34550</v>
      </c>
      <c r="E31" s="104">
        <v>19500</v>
      </c>
      <c r="F31" s="96">
        <f t="shared" si="2"/>
        <v>15946.153846153846</v>
      </c>
      <c r="G31" s="104">
        <f t="shared" si="2"/>
        <v>400.59605373977115</v>
      </c>
      <c r="H31" s="194">
        <f t="shared" si="3"/>
        <v>5525.2014661640424</v>
      </c>
      <c r="I31" s="104">
        <f t="shared" si="4"/>
        <v>326.93499799787236</v>
      </c>
      <c r="J31" s="96">
        <v>40</v>
      </c>
      <c r="K31" s="98">
        <f t="shared" si="5"/>
        <v>22238.886364055532</v>
      </c>
      <c r="L31" s="229">
        <f t="shared" si="6"/>
        <v>0.5</v>
      </c>
      <c r="M31" s="159">
        <f t="shared" si="7"/>
        <v>2.23E-2</v>
      </c>
    </row>
    <row r="32" spans="1:13" s="63" customFormat="1" ht="16.5" customHeight="1" x14ac:dyDescent="0.2">
      <c r="A32" s="192">
        <v>14</v>
      </c>
      <c r="B32" s="225">
        <f t="shared" si="0"/>
        <v>28</v>
      </c>
      <c r="C32" s="193">
        <f t="shared" si="1"/>
        <v>584.24888230068052</v>
      </c>
      <c r="D32" s="212">
        <v>34550</v>
      </c>
      <c r="E32" s="104">
        <v>19500</v>
      </c>
      <c r="F32" s="96">
        <f t="shared" si="2"/>
        <v>14807.142857142855</v>
      </c>
      <c r="G32" s="104">
        <f t="shared" si="2"/>
        <v>400.51424502267713</v>
      </c>
      <c r="H32" s="194">
        <f t="shared" si="3"/>
        <v>5140.1881005319492</v>
      </c>
      <c r="I32" s="104">
        <f t="shared" si="4"/>
        <v>304.15314204331065</v>
      </c>
      <c r="J32" s="96">
        <v>40</v>
      </c>
      <c r="K32" s="98">
        <f t="shared" si="5"/>
        <v>20691.99834474079</v>
      </c>
      <c r="L32" s="229">
        <f t="shared" si="6"/>
        <v>0.5</v>
      </c>
      <c r="M32" s="159">
        <f t="shared" si="7"/>
        <v>2.4E-2</v>
      </c>
    </row>
    <row r="33" spans="1:13" s="63" customFormat="1" ht="16.5" customHeight="1" x14ac:dyDescent="0.2">
      <c r="A33" s="192">
        <v>15</v>
      </c>
      <c r="B33" s="225">
        <f t="shared" si="0"/>
        <v>30</v>
      </c>
      <c r="C33" s="193">
        <f t="shared" si="1"/>
        <v>584.3599608237746</v>
      </c>
      <c r="D33" s="212">
        <v>34550</v>
      </c>
      <c r="E33" s="104">
        <v>19500</v>
      </c>
      <c r="F33" s="96">
        <f t="shared" si="2"/>
        <v>13820</v>
      </c>
      <c r="G33" s="104">
        <f t="shared" si="2"/>
        <v>400.43811295717325</v>
      </c>
      <c r="H33" s="194">
        <f t="shared" si="3"/>
        <v>4806.5080821795245</v>
      </c>
      <c r="I33" s="104">
        <f t="shared" si="4"/>
        <v>284.40876225914349</v>
      </c>
      <c r="J33" s="96">
        <v>40</v>
      </c>
      <c r="K33" s="98">
        <f t="shared" si="5"/>
        <v>19351.354957395841</v>
      </c>
      <c r="L33" s="229">
        <f t="shared" si="6"/>
        <v>0.5</v>
      </c>
      <c r="M33" s="159">
        <f t="shared" si="7"/>
        <v>2.5700000000000001E-2</v>
      </c>
    </row>
    <row r="34" spans="1:13" s="63" customFormat="1" ht="16.5" customHeight="1" x14ac:dyDescent="0.2">
      <c r="A34" s="192">
        <v>16</v>
      </c>
      <c r="B34" s="225">
        <f t="shared" si="0"/>
        <v>32</v>
      </c>
      <c r="C34" s="193">
        <f t="shared" si="1"/>
        <v>584.46386784280605</v>
      </c>
      <c r="D34" s="212">
        <v>34550</v>
      </c>
      <c r="E34" s="104">
        <v>19500</v>
      </c>
      <c r="F34" s="96">
        <f t="shared" si="2"/>
        <v>12956.25</v>
      </c>
      <c r="G34" s="104">
        <f t="shared" si="2"/>
        <v>400.36692236197439</v>
      </c>
      <c r="H34" s="194">
        <f t="shared" si="3"/>
        <v>4514.5365197583469</v>
      </c>
      <c r="I34" s="104">
        <f t="shared" si="4"/>
        <v>267.13233844723948</v>
      </c>
      <c r="J34" s="96">
        <v>40</v>
      </c>
      <c r="K34" s="98">
        <f t="shared" si="5"/>
        <v>18178.285780567559</v>
      </c>
      <c r="L34" s="229">
        <f t="shared" si="6"/>
        <v>0.5</v>
      </c>
      <c r="M34" s="159">
        <f t="shared" si="7"/>
        <v>2.7400000000000001E-2</v>
      </c>
    </row>
    <row r="35" spans="1:13" s="63" customFormat="1" ht="16.5" customHeight="1" x14ac:dyDescent="0.2">
      <c r="A35" s="192">
        <v>17</v>
      </c>
      <c r="B35" s="225">
        <f t="shared" si="0"/>
        <v>34</v>
      </c>
      <c r="C35" s="193">
        <f t="shared" si="1"/>
        <v>584.56147348393051</v>
      </c>
      <c r="D35" s="212">
        <v>34550</v>
      </c>
      <c r="E35" s="104">
        <v>19500</v>
      </c>
      <c r="F35" s="96">
        <f t="shared" si="2"/>
        <v>12194.117647058823</v>
      </c>
      <c r="G35" s="104">
        <f t="shared" si="2"/>
        <v>400.30007212993769</v>
      </c>
      <c r="H35" s="194">
        <f t="shared" si="3"/>
        <v>4256.9131890858007</v>
      </c>
      <c r="I35" s="104">
        <f t="shared" si="4"/>
        <v>251.88835438377524</v>
      </c>
      <c r="J35" s="96">
        <v>40</v>
      </c>
      <c r="K35" s="98">
        <f t="shared" si="5"/>
        <v>17143.219262658338</v>
      </c>
      <c r="L35" s="229">
        <f t="shared" si="6"/>
        <v>0.5</v>
      </c>
      <c r="M35" s="159">
        <f t="shared" si="7"/>
        <v>2.9100000000000001E-2</v>
      </c>
    </row>
    <row r="36" spans="1:13" s="63" customFormat="1" ht="16.5" customHeight="1" x14ac:dyDescent="0.2">
      <c r="A36" s="192">
        <v>18</v>
      </c>
      <c r="B36" s="225">
        <f t="shared" si="0"/>
        <v>36</v>
      </c>
      <c r="C36" s="193">
        <f t="shared" si="1"/>
        <v>584.6534985302128</v>
      </c>
      <c r="D36" s="212">
        <v>34550</v>
      </c>
      <c r="E36" s="104">
        <v>19500</v>
      </c>
      <c r="F36" s="96">
        <f t="shared" si="2"/>
        <v>11516.666666666666</v>
      </c>
      <c r="G36" s="104">
        <f t="shared" si="2"/>
        <v>400.23706449762687</v>
      </c>
      <c r="H36" s="194">
        <f t="shared" si="3"/>
        <v>4027.9134611335307</v>
      </c>
      <c r="I36" s="104">
        <f t="shared" si="4"/>
        <v>238.33807462328588</v>
      </c>
      <c r="J36" s="96">
        <v>40</v>
      </c>
      <c r="K36" s="98">
        <f t="shared" si="5"/>
        <v>16223.155266921109</v>
      </c>
      <c r="L36" s="229">
        <f t="shared" si="6"/>
        <v>0.5</v>
      </c>
      <c r="M36" s="159">
        <f t="shared" si="7"/>
        <v>3.0800000000000001E-2</v>
      </c>
    </row>
    <row r="37" spans="1:13" s="63" customFormat="1" ht="16.5" customHeight="1" x14ac:dyDescent="0.2">
      <c r="A37" s="192">
        <v>19</v>
      </c>
      <c r="B37" s="225">
        <f t="shared" si="0"/>
        <v>38</v>
      </c>
      <c r="C37" s="193">
        <f t="shared" si="1"/>
        <v>584.740546756458</v>
      </c>
      <c r="D37" s="212">
        <v>34550</v>
      </c>
      <c r="E37" s="104">
        <v>19500</v>
      </c>
      <c r="F37" s="96">
        <f t="shared" si="2"/>
        <v>10910.526315789473</v>
      </c>
      <c r="G37" s="104">
        <f t="shared" si="2"/>
        <v>400.1774826425027</v>
      </c>
      <c r="H37" s="194">
        <f t="shared" si="3"/>
        <v>3823.0178838700076</v>
      </c>
      <c r="I37" s="104">
        <f t="shared" si="4"/>
        <v>226.21407596863952</v>
      </c>
      <c r="J37" s="96">
        <v>40</v>
      </c>
      <c r="K37" s="98">
        <f t="shared" si="5"/>
        <v>15399.935758270623</v>
      </c>
      <c r="L37" s="229">
        <f t="shared" si="6"/>
        <v>0.5</v>
      </c>
      <c r="M37" s="159">
        <f t="shared" si="7"/>
        <v>3.2500000000000001E-2</v>
      </c>
    </row>
    <row r="38" spans="1:13" s="63" customFormat="1" ht="16.5" customHeight="1" x14ac:dyDescent="0.2">
      <c r="A38" s="195">
        <v>20</v>
      </c>
      <c r="B38" s="225">
        <f t="shared" si="0"/>
        <v>40</v>
      </c>
      <c r="C38" s="193">
        <f t="shared" si="1"/>
        <v>584.82312896042197</v>
      </c>
      <c r="D38" s="212">
        <v>34550</v>
      </c>
      <c r="E38" s="104">
        <v>19500</v>
      </c>
      <c r="F38" s="96">
        <f t="shared" si="2"/>
        <v>10365</v>
      </c>
      <c r="G38" s="104">
        <f t="shared" si="2"/>
        <v>400.12097403869268</v>
      </c>
      <c r="H38" s="194">
        <f t="shared" si="3"/>
        <v>3638.6108892250777</v>
      </c>
      <c r="I38" s="104">
        <f t="shared" si="4"/>
        <v>215.30241948077386</v>
      </c>
      <c r="J38" s="96">
        <v>40</v>
      </c>
      <c r="K38" s="98">
        <f t="shared" si="5"/>
        <v>14659.034282744544</v>
      </c>
      <c r="L38" s="229">
        <f t="shared" si="6"/>
        <v>0.5</v>
      </c>
      <c r="M38" s="159">
        <f t="shared" si="7"/>
        <v>3.4200000000000001E-2</v>
      </c>
    </row>
    <row r="39" spans="1:13" s="63" customFormat="1" ht="16.5" customHeight="1" x14ac:dyDescent="0.2">
      <c r="A39" s="192">
        <v>21</v>
      </c>
      <c r="B39" s="225">
        <f t="shared" si="0"/>
        <v>42</v>
      </c>
      <c r="C39" s="193">
        <f t="shared" si="1"/>
        <v>584.90168112473475</v>
      </c>
      <c r="D39" s="212">
        <v>34550</v>
      </c>
      <c r="E39" s="104">
        <v>19500</v>
      </c>
      <c r="F39" s="96">
        <f t="shared" si="2"/>
        <v>9871.4285714285706</v>
      </c>
      <c r="G39" s="104">
        <f t="shared" si="2"/>
        <v>400.06723788181029</v>
      </c>
      <c r="H39" s="194">
        <f t="shared" si="3"/>
        <v>3471.7655835469086</v>
      </c>
      <c r="I39" s="104">
        <f t="shared" si="4"/>
        <v>205.42991618620763</v>
      </c>
      <c r="J39" s="96">
        <v>40</v>
      </c>
      <c r="K39" s="98">
        <f t="shared" si="5"/>
        <v>13988.691309043497</v>
      </c>
      <c r="L39" s="229">
        <f t="shared" si="6"/>
        <v>0.5</v>
      </c>
      <c r="M39" s="159">
        <f t="shared" si="7"/>
        <v>3.5900000000000001E-2</v>
      </c>
    </row>
    <row r="40" spans="1:13" s="63" customFormat="1" ht="16.5" customHeight="1" x14ac:dyDescent="0.2">
      <c r="A40" s="192">
        <v>22</v>
      </c>
      <c r="B40" s="225">
        <f t="shared" si="0"/>
        <v>44</v>
      </c>
      <c r="C40" s="193">
        <f t="shared" si="1"/>
        <v>584.97657834990684</v>
      </c>
      <c r="D40" s="212">
        <v>34550</v>
      </c>
      <c r="E40" s="104">
        <v>19500</v>
      </c>
      <c r="F40" s="96">
        <f t="shared" si="2"/>
        <v>9422.7272727272721</v>
      </c>
      <c r="G40" s="104">
        <f t="shared" si="2"/>
        <v>400.01601544469304</v>
      </c>
      <c r="H40" s="194">
        <f t="shared" si="3"/>
        <v>3320.087231402124</v>
      </c>
      <c r="I40" s="104">
        <f t="shared" si="4"/>
        <v>196.4548657634393</v>
      </c>
      <c r="J40" s="96">
        <v>40</v>
      </c>
      <c r="K40" s="98">
        <f t="shared" si="5"/>
        <v>13379.285385337527</v>
      </c>
      <c r="L40" s="229">
        <f t="shared" si="6"/>
        <v>0.5</v>
      </c>
      <c r="M40" s="159">
        <f t="shared" si="7"/>
        <v>3.7600000000000001E-2</v>
      </c>
    </row>
    <row r="41" spans="1:13" s="63" customFormat="1" ht="16.5" customHeight="1" x14ac:dyDescent="0.2">
      <c r="A41" s="192">
        <v>23</v>
      </c>
      <c r="B41" s="225">
        <f t="shared" si="0"/>
        <v>46</v>
      </c>
      <c r="C41" s="193">
        <f t="shared" si="1"/>
        <v>585.04814568764596</v>
      </c>
      <c r="D41" s="212">
        <v>34550</v>
      </c>
      <c r="E41" s="104">
        <v>19500</v>
      </c>
      <c r="F41" s="96">
        <f t="shared" si="2"/>
        <v>9013.04347826087</v>
      </c>
      <c r="G41" s="104">
        <f t="shared" si="2"/>
        <v>399.96708258080923</v>
      </c>
      <c r="H41" s="194">
        <f t="shared" si="3"/>
        <v>3181.5975695644875</v>
      </c>
      <c r="I41" s="104">
        <f t="shared" si="4"/>
        <v>188.2602112168336</v>
      </c>
      <c r="J41" s="96">
        <v>40</v>
      </c>
      <c r="K41" s="98">
        <f t="shared" si="5"/>
        <v>12822.868341623</v>
      </c>
      <c r="L41" s="229">
        <f t="shared" si="6"/>
        <v>0.5</v>
      </c>
      <c r="M41" s="159">
        <f t="shared" si="7"/>
        <v>3.9300000000000002E-2</v>
      </c>
    </row>
    <row r="42" spans="1:13" s="63" customFormat="1" ht="16.5" customHeight="1" x14ac:dyDescent="0.2">
      <c r="A42" s="192">
        <v>24</v>
      </c>
      <c r="B42" s="225">
        <f t="shared" si="0"/>
        <v>48</v>
      </c>
      <c r="C42" s="193">
        <f t="shared" si="1"/>
        <v>585.11666666686017</v>
      </c>
      <c r="D42" s="212">
        <v>34550</v>
      </c>
      <c r="E42" s="104">
        <v>19500</v>
      </c>
      <c r="F42" s="96">
        <f t="shared" si="2"/>
        <v>8637.5</v>
      </c>
      <c r="G42" s="104">
        <f t="shared" si="2"/>
        <v>399.92024382588534</v>
      </c>
      <c r="H42" s="194">
        <f t="shared" si="3"/>
        <v>3054.6480424131491</v>
      </c>
      <c r="I42" s="104">
        <f t="shared" si="4"/>
        <v>180.7484048765177</v>
      </c>
      <c r="J42" s="96">
        <v>40</v>
      </c>
      <c r="K42" s="98">
        <f t="shared" si="5"/>
        <v>12312.816691115553</v>
      </c>
      <c r="L42" s="229">
        <f t="shared" si="6"/>
        <v>0.5</v>
      </c>
      <c r="M42" s="159">
        <f t="shared" si="7"/>
        <v>4.1000000000000002E-2</v>
      </c>
    </row>
    <row r="43" spans="1:13" s="63" customFormat="1" ht="16.5" customHeight="1" x14ac:dyDescent="0.2">
      <c r="A43" s="192">
        <v>25</v>
      </c>
      <c r="B43" s="225">
        <f t="shared" si="0"/>
        <v>50</v>
      </c>
      <c r="C43" s="193">
        <f t="shared" si="1"/>
        <v>585.18239007803777</v>
      </c>
      <c r="D43" s="212">
        <v>34550</v>
      </c>
      <c r="E43" s="104">
        <v>19500</v>
      </c>
      <c r="F43" s="96">
        <f t="shared" si="2"/>
        <v>8292</v>
      </c>
      <c r="G43" s="104">
        <f t="shared" si="2"/>
        <v>399.87532770559721</v>
      </c>
      <c r="H43" s="194">
        <f t="shared" si="3"/>
        <v>2937.8538607644914</v>
      </c>
      <c r="I43" s="104">
        <f t="shared" si="4"/>
        <v>173.83750655411194</v>
      </c>
      <c r="J43" s="96">
        <v>40</v>
      </c>
      <c r="K43" s="98">
        <f t="shared" si="5"/>
        <v>11843.566695024199</v>
      </c>
      <c r="L43" s="229">
        <f t="shared" si="6"/>
        <v>0.5</v>
      </c>
      <c r="M43" s="159">
        <f t="shared" si="7"/>
        <v>4.2700000000000002E-2</v>
      </c>
    </row>
    <row r="44" spans="1:13" s="63" customFormat="1" ht="16.5" customHeight="1" x14ac:dyDescent="0.2">
      <c r="A44" s="192">
        <v>26</v>
      </c>
      <c r="B44" s="225">
        <f t="shared" si="0"/>
        <v>52</v>
      </c>
      <c r="C44" s="193">
        <f t="shared" si="1"/>
        <v>585.24553542621459</v>
      </c>
      <c r="D44" s="212">
        <v>34550</v>
      </c>
      <c r="E44" s="104">
        <v>19500</v>
      </c>
      <c r="F44" s="96">
        <f t="shared" si="2"/>
        <v>7973.0769230769229</v>
      </c>
      <c r="G44" s="104">
        <f t="shared" si="2"/>
        <v>399.83218296502804</v>
      </c>
      <c r="H44" s="194">
        <f t="shared" si="3"/>
        <v>2830.0432778421791</v>
      </c>
      <c r="I44" s="104">
        <f t="shared" si="4"/>
        <v>167.45818212083901</v>
      </c>
      <c r="J44" s="96">
        <v>40</v>
      </c>
      <c r="K44" s="98">
        <f t="shared" si="5"/>
        <v>11410.41056600497</v>
      </c>
      <c r="L44" s="229">
        <f t="shared" si="6"/>
        <v>0.5</v>
      </c>
      <c r="M44" s="159">
        <f t="shared" si="7"/>
        <v>4.4400000000000002E-2</v>
      </c>
    </row>
    <row r="45" spans="1:13" s="63" customFormat="1" ht="16.5" customHeight="1" x14ac:dyDescent="0.2">
      <c r="A45" s="192">
        <v>27</v>
      </c>
      <c r="B45" s="225">
        <f t="shared" si="0"/>
        <v>54</v>
      </c>
      <c r="C45" s="193">
        <f t="shared" si="1"/>
        <v>585.30629735426692</v>
      </c>
      <c r="D45" s="212">
        <v>34550</v>
      </c>
      <c r="E45" s="104">
        <v>19500</v>
      </c>
      <c r="F45" s="96">
        <f t="shared" si="2"/>
        <v>7677.7777777777774</v>
      </c>
      <c r="G45" s="104">
        <f t="shared" si="2"/>
        <v>399.7906755108213</v>
      </c>
      <c r="H45" s="194">
        <f t="shared" si="3"/>
        <v>2730.218137211546</v>
      </c>
      <c r="I45" s="104">
        <f t="shared" si="4"/>
        <v>161.55136906577198</v>
      </c>
      <c r="J45" s="96">
        <v>40</v>
      </c>
      <c r="K45" s="98">
        <f t="shared" si="5"/>
        <v>11009.337959565917</v>
      </c>
      <c r="L45" s="229">
        <f t="shared" si="6"/>
        <v>0.5</v>
      </c>
      <c r="M45" s="159">
        <f t="shared" si="7"/>
        <v>4.6100000000000002E-2</v>
      </c>
    </row>
    <row r="46" spans="1:13" s="63" customFormat="1" ht="16.5" customHeight="1" x14ac:dyDescent="0.2">
      <c r="A46" s="192">
        <v>28</v>
      </c>
      <c r="B46" s="225">
        <f t="shared" si="0"/>
        <v>56</v>
      </c>
      <c r="C46" s="193">
        <f t="shared" si="1"/>
        <v>585.36484926138212</v>
      </c>
      <c r="D46" s="212">
        <v>34550</v>
      </c>
      <c r="E46" s="104">
        <v>19500</v>
      </c>
      <c r="F46" s="96">
        <f t="shared" si="2"/>
        <v>7403.5714285714275</v>
      </c>
      <c r="G46" s="104">
        <f t="shared" si="2"/>
        <v>399.75068591027122</v>
      </c>
      <c r="H46" s="194">
        <f t="shared" si="3"/>
        <v>2637.5228746948142</v>
      </c>
      <c r="I46" s="104">
        <f t="shared" si="4"/>
        <v>156.06644228963398</v>
      </c>
      <c r="J46" s="96">
        <v>40</v>
      </c>
      <c r="K46" s="98">
        <f t="shared" si="5"/>
        <v>10636.911431466146</v>
      </c>
      <c r="L46" s="229">
        <f t="shared" si="6"/>
        <v>0.5</v>
      </c>
      <c r="M46" s="159">
        <f t="shared" si="7"/>
        <v>4.7800000000000002E-2</v>
      </c>
    </row>
    <row r="47" spans="1:13" s="63" customFormat="1" ht="16.5" customHeight="1" x14ac:dyDescent="0.2">
      <c r="A47" s="192">
        <v>29</v>
      </c>
      <c r="B47" s="225">
        <f t="shared" si="0"/>
        <v>58</v>
      </c>
      <c r="C47" s="193">
        <f t="shared" si="1"/>
        <v>585.42134628627821</v>
      </c>
      <c r="D47" s="212">
        <v>34550</v>
      </c>
      <c r="E47" s="104">
        <v>19500</v>
      </c>
      <c r="F47" s="96">
        <f t="shared" si="2"/>
        <v>7148.2758620689656</v>
      </c>
      <c r="G47" s="104">
        <f t="shared" si="2"/>
        <v>399.71210732990784</v>
      </c>
      <c r="H47" s="194">
        <f t="shared" si="3"/>
        <v>2551.2199336568187</v>
      </c>
      <c r="I47" s="104">
        <f t="shared" si="4"/>
        <v>150.95975938797747</v>
      </c>
      <c r="J47" s="96">
        <v>40</v>
      </c>
      <c r="K47" s="98">
        <f t="shared" si="5"/>
        <v>10290.16766244367</v>
      </c>
      <c r="L47" s="229">
        <f t="shared" si="6"/>
        <v>0.5</v>
      </c>
      <c r="M47" s="159">
        <f t="shared" si="7"/>
        <v>4.9500000000000002E-2</v>
      </c>
    </row>
    <row r="48" spans="1:13" s="63" customFormat="1" ht="16.5" customHeight="1" x14ac:dyDescent="0.2">
      <c r="A48" s="195">
        <v>30</v>
      </c>
      <c r="B48" s="225">
        <f t="shared" si="0"/>
        <v>60</v>
      </c>
      <c r="C48" s="193">
        <f t="shared" si="1"/>
        <v>585.47592778447608</v>
      </c>
      <c r="D48" s="212">
        <v>34550</v>
      </c>
      <c r="E48" s="104">
        <v>19500</v>
      </c>
      <c r="F48" s="96">
        <f t="shared" si="2"/>
        <v>6910</v>
      </c>
      <c r="G48" s="104">
        <f t="shared" si="2"/>
        <v>399.67484382404785</v>
      </c>
      <c r="H48" s="194">
        <f t="shared" si="3"/>
        <v>2470.6700972125277</v>
      </c>
      <c r="I48" s="104">
        <f t="shared" si="4"/>
        <v>146.19349687648096</v>
      </c>
      <c r="J48" s="96">
        <v>40</v>
      </c>
      <c r="K48" s="98">
        <f t="shared" si="5"/>
        <v>9966.5384379130574</v>
      </c>
      <c r="L48" s="229">
        <f t="shared" si="6"/>
        <v>0.5</v>
      </c>
      <c r="M48" s="159">
        <f t="shared" si="7"/>
        <v>5.1200000000000002E-2</v>
      </c>
    </row>
    <row r="49" spans="1:13" s="63" customFormat="1" ht="16.5" customHeight="1" x14ac:dyDescent="0.2">
      <c r="A49" s="192">
        <v>31</v>
      </c>
      <c r="B49" s="225">
        <f t="shared" si="0"/>
        <v>62</v>
      </c>
      <c r="C49" s="193">
        <f t="shared" si="1"/>
        <v>585.52871939922113</v>
      </c>
      <c r="D49" s="212">
        <v>34550</v>
      </c>
      <c r="E49" s="104">
        <v>19500</v>
      </c>
      <c r="F49" s="96">
        <f t="shared" si="2"/>
        <v>6687.0967741935483</v>
      </c>
      <c r="G49" s="104">
        <f t="shared" si="2"/>
        <v>399.63880890436008</v>
      </c>
      <c r="H49" s="194">
        <f t="shared" si="3"/>
        <v>2395.3166270870929</v>
      </c>
      <c r="I49" s="104">
        <f t="shared" si="4"/>
        <v>141.73471166195819</v>
      </c>
      <c r="J49" s="96">
        <v>40</v>
      </c>
      <c r="K49" s="98">
        <f t="shared" si="5"/>
        <v>9663.7869218469605</v>
      </c>
      <c r="L49" s="229">
        <f t="shared" si="6"/>
        <v>0.5</v>
      </c>
      <c r="M49" s="159">
        <f t="shared" si="7"/>
        <v>5.2900000000000003E-2</v>
      </c>
    </row>
    <row r="50" spans="1:13" s="63" customFormat="1" ht="16.5" customHeight="1" x14ac:dyDescent="0.2">
      <c r="A50" s="192">
        <v>32</v>
      </c>
      <c r="B50" s="225">
        <f t="shared" si="0"/>
        <v>64</v>
      </c>
      <c r="C50" s="193">
        <f t="shared" si="1"/>
        <v>585.57983480350754</v>
      </c>
      <c r="D50" s="212">
        <v>34550</v>
      </c>
      <c r="E50" s="104">
        <v>19500</v>
      </c>
      <c r="F50" s="96">
        <f t="shared" si="2"/>
        <v>6478.125</v>
      </c>
      <c r="G50" s="104">
        <f t="shared" si="2"/>
        <v>399.60392433683984</v>
      </c>
      <c r="H50" s="194">
        <f t="shared" si="3"/>
        <v>2324.6723764258513</v>
      </c>
      <c r="I50" s="104">
        <f t="shared" si="4"/>
        <v>137.5545784867368</v>
      </c>
      <c r="J50" s="96">
        <v>40</v>
      </c>
      <c r="K50" s="98">
        <f t="shared" si="5"/>
        <v>9379.9558792494281</v>
      </c>
      <c r="L50" s="229">
        <f t="shared" si="6"/>
        <v>0.5</v>
      </c>
      <c r="M50" s="159">
        <f t="shared" si="7"/>
        <v>5.4600000000000003E-2</v>
      </c>
    </row>
    <row r="51" spans="1:13" s="63" customFormat="1" ht="16.5" customHeight="1" x14ac:dyDescent="0.2">
      <c r="A51" s="192">
        <v>33</v>
      </c>
      <c r="B51" s="225">
        <f t="shared" si="0"/>
        <v>66</v>
      </c>
      <c r="C51" s="193">
        <f t="shared" si="1"/>
        <v>585.62937717396107</v>
      </c>
      <c r="D51" s="212">
        <v>34550</v>
      </c>
      <c r="E51" s="104">
        <v>19500</v>
      </c>
      <c r="F51" s="96">
        <f t="shared" si="2"/>
        <v>6281.818181818182</v>
      </c>
      <c r="G51" s="104">
        <f t="shared" si="2"/>
        <v>399.5701191241476</v>
      </c>
      <c r="H51" s="194">
        <f t="shared" si="3"/>
        <v>2258.3092457185071</v>
      </c>
      <c r="I51" s="104">
        <f t="shared" si="4"/>
        <v>133.62776601884659</v>
      </c>
      <c r="J51" s="96">
        <v>40</v>
      </c>
      <c r="K51" s="98">
        <f t="shared" si="5"/>
        <v>9113.3253126796826</v>
      </c>
      <c r="L51" s="229">
        <f t="shared" si="6"/>
        <v>0.5</v>
      </c>
      <c r="M51" s="159">
        <f t="shared" si="7"/>
        <v>5.6300000000000003E-2</v>
      </c>
    </row>
    <row r="52" spans="1:13" s="63" customFormat="1" ht="16.5" customHeight="1" x14ac:dyDescent="0.2">
      <c r="A52" s="192">
        <v>34</v>
      </c>
      <c r="B52" s="225">
        <f t="shared" si="0"/>
        <v>68</v>
      </c>
      <c r="C52" s="193">
        <f t="shared" si="1"/>
        <v>585.677440444632</v>
      </c>
      <c r="D52" s="212">
        <v>34550</v>
      </c>
      <c r="E52" s="104">
        <v>19500</v>
      </c>
      <c r="F52" s="96">
        <f t="shared" si="2"/>
        <v>6097.0588235294117</v>
      </c>
      <c r="G52" s="104">
        <f t="shared" si="2"/>
        <v>399.53732864006668</v>
      </c>
      <c r="H52" s="194">
        <f t="shared" si="3"/>
        <v>2195.8494994332832</v>
      </c>
      <c r="I52" s="104">
        <f t="shared" si="4"/>
        <v>129.93192304338956</v>
      </c>
      <c r="J52" s="96">
        <v>40</v>
      </c>
      <c r="K52" s="98">
        <f t="shared" si="5"/>
        <v>8862.3775746461506</v>
      </c>
      <c r="L52" s="229">
        <f t="shared" si="6"/>
        <v>0.5</v>
      </c>
      <c r="M52" s="159">
        <f t="shared" si="7"/>
        <v>5.8099999999999999E-2</v>
      </c>
    </row>
    <row r="53" spans="1:13" s="63" customFormat="1" ht="16.5" customHeight="1" x14ac:dyDescent="0.2">
      <c r="A53" s="192">
        <v>35</v>
      </c>
      <c r="B53" s="225">
        <f t="shared" si="0"/>
        <v>70</v>
      </c>
      <c r="C53" s="193">
        <f t="shared" si="1"/>
        <v>585.72411037899792</v>
      </c>
      <c r="D53" s="212">
        <v>34550</v>
      </c>
      <c r="E53" s="104">
        <v>19500</v>
      </c>
      <c r="F53" s="96">
        <f t="shared" si="2"/>
        <v>5922.8571428571431</v>
      </c>
      <c r="G53" s="104">
        <f t="shared" si="2"/>
        <v>399.50549388958609</v>
      </c>
      <c r="H53" s="194">
        <f t="shared" si="3"/>
        <v>2136.9585712203943</v>
      </c>
      <c r="I53" s="104">
        <f t="shared" si="4"/>
        <v>126.44725273493459</v>
      </c>
      <c r="J53" s="96">
        <v>40</v>
      </c>
      <c r="K53" s="98">
        <f t="shared" si="5"/>
        <v>8625.7684607020601</v>
      </c>
      <c r="L53" s="229">
        <f t="shared" si="6"/>
        <v>0.5</v>
      </c>
      <c r="M53" s="159">
        <f t="shared" si="7"/>
        <v>5.9799999999999999E-2</v>
      </c>
    </row>
    <row r="54" spans="1:13" s="63" customFormat="1" ht="16.5" customHeight="1" x14ac:dyDescent="0.2">
      <c r="A54" s="192">
        <v>36</v>
      </c>
      <c r="B54" s="225">
        <f t="shared" si="0"/>
        <v>72</v>
      </c>
      <c r="C54" s="193">
        <f t="shared" si="1"/>
        <v>585.76946549091429</v>
      </c>
      <c r="D54" s="212">
        <v>34550</v>
      </c>
      <c r="E54" s="104">
        <v>19500</v>
      </c>
      <c r="F54" s="96">
        <f t="shared" si="2"/>
        <v>5758.333333333333</v>
      </c>
      <c r="G54" s="104">
        <f t="shared" si="2"/>
        <v>399.47456087335007</v>
      </c>
      <c r="H54" s="194">
        <f t="shared" si="3"/>
        <v>2081.3390682418585</v>
      </c>
      <c r="I54" s="104">
        <f t="shared" si="4"/>
        <v>123.15615788413366</v>
      </c>
      <c r="J54" s="96">
        <v>40</v>
      </c>
      <c r="K54" s="98">
        <f t="shared" si="5"/>
        <v>8402.3031203326755</v>
      </c>
      <c r="L54" s="229">
        <f t="shared" si="6"/>
        <v>0.5</v>
      </c>
      <c r="M54" s="159">
        <f t="shared" si="7"/>
        <v>6.1499999999999999E-2</v>
      </c>
    </row>
    <row r="55" spans="1:13" s="63" customFormat="1" ht="16.5" customHeight="1" x14ac:dyDescent="0.2">
      <c r="A55" s="192">
        <v>37</v>
      </c>
      <c r="B55" s="225">
        <f t="shared" si="0"/>
        <v>74</v>
      </c>
      <c r="C55" s="193">
        <f t="shared" si="1"/>
        <v>585.81357783935721</v>
      </c>
      <c r="D55" s="212">
        <v>34550</v>
      </c>
      <c r="E55" s="104">
        <v>19500</v>
      </c>
      <c r="F55" s="96">
        <f t="shared" si="2"/>
        <v>5602.7027027027034</v>
      </c>
      <c r="G55" s="104">
        <f t="shared" si="2"/>
        <v>399.44448003929313</v>
      </c>
      <c r="H55" s="194">
        <f t="shared" si="3"/>
        <v>2028.7257477667945</v>
      </c>
      <c r="I55" s="104">
        <f t="shared" si="4"/>
        <v>120.04294365483993</v>
      </c>
      <c r="J55" s="96">
        <v>40</v>
      </c>
      <c r="K55" s="98">
        <f t="shared" si="5"/>
        <v>8190.9158741636311</v>
      </c>
      <c r="L55" s="229">
        <f t="shared" si="6"/>
        <v>0.5</v>
      </c>
      <c r="M55" s="159">
        <f t="shared" si="7"/>
        <v>6.3200000000000006E-2</v>
      </c>
    </row>
    <row r="56" spans="1:13" s="63" customFormat="1" ht="16.5" customHeight="1" x14ac:dyDescent="0.2">
      <c r="A56" s="192">
        <v>38</v>
      </c>
      <c r="B56" s="225">
        <f t="shared" si="0"/>
        <v>76</v>
      </c>
      <c r="C56" s="193">
        <f t="shared" si="1"/>
        <v>585.85651371715949</v>
      </c>
      <c r="D56" s="212">
        <v>34550</v>
      </c>
      <c r="E56" s="104">
        <v>19500</v>
      </c>
      <c r="F56" s="96">
        <f t="shared" si="2"/>
        <v>5455.2631578947367</v>
      </c>
      <c r="G56" s="104">
        <f t="shared" si="2"/>
        <v>399.41520580749363</v>
      </c>
      <c r="H56" s="194">
        <f t="shared" si="3"/>
        <v>1978.8812869313535</v>
      </c>
      <c r="I56" s="104">
        <f t="shared" si="4"/>
        <v>117.0935672740446</v>
      </c>
      <c r="J56" s="96">
        <v>40</v>
      </c>
      <c r="K56" s="98">
        <f t="shared" si="5"/>
        <v>7990.6532179076275</v>
      </c>
      <c r="L56" s="229">
        <f t="shared" si="6"/>
        <v>0.5</v>
      </c>
      <c r="M56" s="159">
        <f t="shared" si="7"/>
        <v>6.4899999999999999E-2</v>
      </c>
    </row>
    <row r="57" spans="1:13" s="63" customFormat="1" ht="16.5" customHeight="1" x14ac:dyDescent="0.2">
      <c r="A57" s="192">
        <v>39</v>
      </c>
      <c r="B57" s="225">
        <f t="shared" si="0"/>
        <v>78</v>
      </c>
      <c r="C57" s="193">
        <f t="shared" si="1"/>
        <v>585.8983342502687</v>
      </c>
      <c r="D57" s="212">
        <v>34550</v>
      </c>
      <c r="E57" s="104">
        <v>19500</v>
      </c>
      <c r="F57" s="96">
        <f t="shared" si="2"/>
        <v>5315.3846153846152</v>
      </c>
      <c r="G57" s="104">
        <f t="shared" si="2"/>
        <v>399.38669615682164</v>
      </c>
      <c r="H57" s="194">
        <f t="shared" si="3"/>
        <v>1931.5927033010055</v>
      </c>
      <c r="I57" s="104">
        <f t="shared" si="4"/>
        <v>114.29542623082875</v>
      </c>
      <c r="J57" s="96">
        <v>40</v>
      </c>
      <c r="K57" s="98">
        <f t="shared" si="5"/>
        <v>7800.6594410732714</v>
      </c>
      <c r="L57" s="229">
        <f t="shared" si="6"/>
        <v>0.5</v>
      </c>
      <c r="M57" s="159">
        <f t="shared" si="7"/>
        <v>6.6600000000000006E-2</v>
      </c>
    </row>
    <row r="58" spans="1:13" s="63" customFormat="1" ht="16.5" customHeight="1" x14ac:dyDescent="0.2">
      <c r="A58" s="195">
        <v>40</v>
      </c>
      <c r="B58" s="225">
        <f t="shared" si="0"/>
        <v>80</v>
      </c>
      <c r="C58" s="193">
        <f t="shared" si="1"/>
        <v>585.93909592112345</v>
      </c>
      <c r="D58" s="212">
        <v>34550</v>
      </c>
      <c r="E58" s="104">
        <v>19500</v>
      </c>
      <c r="F58" s="96">
        <f t="shared" si="2"/>
        <v>5182.5</v>
      </c>
      <c r="G58" s="104">
        <f t="shared" si="2"/>
        <v>399.35891226398053</v>
      </c>
      <c r="H58" s="194">
        <f t="shared" si="3"/>
        <v>1886.6683123452253</v>
      </c>
      <c r="I58" s="104">
        <f t="shared" si="4"/>
        <v>111.63717824527961</v>
      </c>
      <c r="J58" s="96">
        <v>40</v>
      </c>
      <c r="K58" s="98">
        <f t="shared" si="5"/>
        <v>7620.1644028544861</v>
      </c>
      <c r="L58" s="229">
        <f t="shared" si="6"/>
        <v>0.5</v>
      </c>
      <c r="M58" s="159">
        <f t="shared" si="7"/>
        <v>6.83E-2</v>
      </c>
    </row>
    <row r="59" spans="1:13" s="63" customFormat="1" ht="16.5" customHeight="1" x14ac:dyDescent="0.2">
      <c r="A59" s="192">
        <v>41</v>
      </c>
      <c r="B59" s="225">
        <f t="shared" si="0"/>
        <v>82</v>
      </c>
      <c r="C59" s="193">
        <f t="shared" si="1"/>
        <v>585.97885102739394</v>
      </c>
      <c r="D59" s="212">
        <v>34550</v>
      </c>
      <c r="E59" s="104">
        <v>19500</v>
      </c>
      <c r="F59" s="96">
        <f t="shared" si="2"/>
        <v>5056.0975609756097</v>
      </c>
      <c r="G59" s="104">
        <f t="shared" si="2"/>
        <v>399.33181818717333</v>
      </c>
      <c r="H59" s="194">
        <f t="shared" si="3"/>
        <v>1843.9351301570207</v>
      </c>
      <c r="I59" s="104">
        <f t="shared" si="4"/>
        <v>109.10858758325567</v>
      </c>
      <c r="J59" s="96">
        <v>40</v>
      </c>
      <c r="K59" s="98">
        <f t="shared" si="5"/>
        <v>7448.4730969030597</v>
      </c>
      <c r="L59" s="229">
        <f t="shared" si="6"/>
        <v>0.5</v>
      </c>
      <c r="M59" s="159">
        <f t="shared" si="7"/>
        <v>7.0000000000000007E-2</v>
      </c>
    </row>
    <row r="60" spans="1:13" s="63" customFormat="1" ht="16.5" customHeight="1" x14ac:dyDescent="0.2">
      <c r="A60" s="192">
        <v>42</v>
      </c>
      <c r="B60" s="225">
        <f t="shared" si="0"/>
        <v>84</v>
      </c>
      <c r="C60" s="193">
        <f t="shared" si="1"/>
        <v>586.01764808543624</v>
      </c>
      <c r="D60" s="212">
        <v>34550</v>
      </c>
      <c r="E60" s="104">
        <v>19500</v>
      </c>
      <c r="F60" s="96">
        <f t="shared" si="2"/>
        <v>4935.7142857142853</v>
      </c>
      <c r="G60" s="104">
        <f t="shared" si="2"/>
        <v>399.30538058793206</v>
      </c>
      <c r="H60" s="194">
        <f t="shared" si="3"/>
        <v>1803.2366472101492</v>
      </c>
      <c r="I60" s="104">
        <f t="shared" si="4"/>
        <v>106.70039332604435</v>
      </c>
      <c r="J60" s="96">
        <v>40</v>
      </c>
      <c r="K60" s="98">
        <f t="shared" si="5"/>
        <v>7284.9567068384104</v>
      </c>
      <c r="L60" s="229">
        <f t="shared" si="6"/>
        <v>0.5</v>
      </c>
      <c r="M60" s="159">
        <f t="shared" si="7"/>
        <v>7.17E-2</v>
      </c>
    </row>
    <row r="61" spans="1:13" s="63" customFormat="1" ht="16.5" customHeight="1" x14ac:dyDescent="0.2">
      <c r="A61" s="192">
        <v>43</v>
      </c>
      <c r="B61" s="225">
        <f t="shared" si="0"/>
        <v>86</v>
      </c>
      <c r="C61" s="193">
        <f t="shared" si="1"/>
        <v>586.05553218626665</v>
      </c>
      <c r="D61" s="212">
        <v>34550</v>
      </c>
      <c r="E61" s="104">
        <v>19500</v>
      </c>
      <c r="F61" s="96">
        <f t="shared" si="2"/>
        <v>4820.9302325581393</v>
      </c>
      <c r="G61" s="104">
        <f t="shared" si="2"/>
        <v>399.27956848571739</v>
      </c>
      <c r="H61" s="194">
        <f t="shared" si="3"/>
        <v>1764.4309127528234</v>
      </c>
      <c r="I61" s="104">
        <f t="shared" si="4"/>
        <v>104.40419602087714</v>
      </c>
      <c r="J61" s="96">
        <v>40</v>
      </c>
      <c r="K61" s="98">
        <f t="shared" si="5"/>
        <v>7129.0449098175568</v>
      </c>
      <c r="L61" s="229">
        <f t="shared" si="6"/>
        <v>0.5</v>
      </c>
      <c r="M61" s="159">
        <f t="shared" si="7"/>
        <v>7.3400000000000007E-2</v>
      </c>
    </row>
    <row r="62" spans="1:13" s="63" customFormat="1" ht="16.5" customHeight="1" x14ac:dyDescent="0.2">
      <c r="A62" s="192">
        <v>44</v>
      </c>
      <c r="B62" s="225">
        <f t="shared" si="0"/>
        <v>88</v>
      </c>
      <c r="C62" s="193">
        <f t="shared" si="1"/>
        <v>586.09254531060844</v>
      </c>
      <c r="D62" s="212">
        <v>34550</v>
      </c>
      <c r="E62" s="104">
        <v>19500</v>
      </c>
      <c r="F62" s="96">
        <f t="shared" si="2"/>
        <v>4711.363636363636</v>
      </c>
      <c r="G62" s="104">
        <f t="shared" si="2"/>
        <v>399.2543530407612</v>
      </c>
      <c r="H62" s="194">
        <f t="shared" si="3"/>
        <v>1727.3888804186861</v>
      </c>
      <c r="I62" s="104">
        <f t="shared" si="4"/>
        <v>102.21235978808795</v>
      </c>
      <c r="J62" s="96">
        <v>40</v>
      </c>
      <c r="K62" s="98">
        <f t="shared" si="5"/>
        <v>6980.2192296111716</v>
      </c>
      <c r="L62" s="229">
        <f t="shared" si="6"/>
        <v>0.5</v>
      </c>
      <c r="M62" s="159">
        <f t="shared" si="7"/>
        <v>7.51E-2</v>
      </c>
    </row>
    <row r="63" spans="1:13" s="63" customFormat="1" ht="16.5" customHeight="1" x14ac:dyDescent="0.2">
      <c r="A63" s="192">
        <v>45</v>
      </c>
      <c r="B63" s="225">
        <f t="shared" si="0"/>
        <v>90</v>
      </c>
      <c r="C63" s="193">
        <f t="shared" si="1"/>
        <v>586.1287266085302</v>
      </c>
      <c r="D63" s="212">
        <v>34550</v>
      </c>
      <c r="E63" s="104">
        <v>19500</v>
      </c>
      <c r="F63" s="96">
        <f t="shared" si="2"/>
        <v>4606.666666666667</v>
      </c>
      <c r="G63" s="104">
        <f t="shared" si="2"/>
        <v>399.22970736134278</v>
      </c>
      <c r="H63" s="194">
        <f t="shared" si="3"/>
        <v>1691.9929744214671</v>
      </c>
      <c r="I63" s="104">
        <f t="shared" si="4"/>
        <v>100.1179274805602</v>
      </c>
      <c r="J63" s="96">
        <v>40</v>
      </c>
      <c r="K63" s="98">
        <f t="shared" si="5"/>
        <v>6838.0072759300365</v>
      </c>
      <c r="L63" s="229">
        <f t="shared" si="6"/>
        <v>0.5</v>
      </c>
      <c r="M63" s="159">
        <f t="shared" si="7"/>
        <v>7.6799999999999993E-2</v>
      </c>
    </row>
    <row r="64" spans="1:13" s="63" customFormat="1" ht="16.5" customHeight="1" x14ac:dyDescent="0.2">
      <c r="A64" s="192">
        <v>46</v>
      </c>
      <c r="B64" s="225">
        <f t="shared" si="0"/>
        <v>92</v>
      </c>
      <c r="C64" s="193">
        <f t="shared" si="1"/>
        <v>586.16411264834744</v>
      </c>
      <c r="D64" s="212">
        <v>34550</v>
      </c>
      <c r="E64" s="104">
        <v>19500</v>
      </c>
      <c r="F64" s="96">
        <f t="shared" si="2"/>
        <v>4506.521739130435</v>
      </c>
      <c r="G64" s="104">
        <f t="shared" si="2"/>
        <v>399.2056063322691</v>
      </c>
      <c r="H64" s="194">
        <f t="shared" si="3"/>
        <v>1658.1358427663938</v>
      </c>
      <c r="I64" s="104">
        <f t="shared" si="4"/>
        <v>98.114546909254074</v>
      </c>
      <c r="J64" s="96">
        <v>40</v>
      </c>
      <c r="K64" s="98">
        <f t="shared" si="5"/>
        <v>6701.9777351383518</v>
      </c>
      <c r="L64" s="229">
        <f t="shared" si="6"/>
        <v>0.5</v>
      </c>
      <c r="M64" s="159">
        <f t="shared" si="7"/>
        <v>7.85E-2</v>
      </c>
    </row>
    <row r="65" spans="1:13" s="63" customFormat="1" ht="16.5" customHeight="1" x14ac:dyDescent="0.2">
      <c r="A65" s="192">
        <v>47</v>
      </c>
      <c r="B65" s="225">
        <f t="shared" si="0"/>
        <v>94</v>
      </c>
      <c r="C65" s="193">
        <f t="shared" si="1"/>
        <v>586.19873763875319</v>
      </c>
      <c r="D65" s="212">
        <v>34550</v>
      </c>
      <c r="E65" s="104">
        <v>19500</v>
      </c>
      <c r="F65" s="96">
        <f t="shared" si="2"/>
        <v>4410.6382978723395</v>
      </c>
      <c r="G65" s="104">
        <f t="shared" si="2"/>
        <v>399.18202646182294</v>
      </c>
      <c r="H65" s="194">
        <f t="shared" si="3"/>
        <v>1625.7192696249467</v>
      </c>
      <c r="I65" s="104">
        <f t="shared" si="4"/>
        <v>96.196406486683244</v>
      </c>
      <c r="J65" s="96">
        <v>40</v>
      </c>
      <c r="K65" s="98">
        <f t="shared" si="5"/>
        <v>6571.7360004457923</v>
      </c>
      <c r="L65" s="229">
        <f t="shared" si="6"/>
        <v>0.5</v>
      </c>
      <c r="M65" s="159">
        <f t="shared" si="7"/>
        <v>8.0199999999999994E-2</v>
      </c>
    </row>
    <row r="66" spans="1:13" s="63" customFormat="1" ht="16.5" customHeight="1" x14ac:dyDescent="0.2">
      <c r="A66" s="192">
        <v>48</v>
      </c>
      <c r="B66" s="225">
        <f t="shared" si="0"/>
        <v>96</v>
      </c>
      <c r="C66" s="193">
        <f t="shared" si="1"/>
        <v>586.23263362756165</v>
      </c>
      <c r="D66" s="212">
        <v>34550</v>
      </c>
      <c r="E66" s="104">
        <v>19500</v>
      </c>
      <c r="F66" s="96">
        <f t="shared" si="2"/>
        <v>4318.75</v>
      </c>
      <c r="G66" s="104">
        <f t="shared" si="2"/>
        <v>399.15894574484253</v>
      </c>
      <c r="H66" s="194">
        <f t="shared" si="3"/>
        <v>1594.6532236617566</v>
      </c>
      <c r="I66" s="104">
        <f t="shared" si="4"/>
        <v>94.358178914896854</v>
      </c>
      <c r="J66" s="96">
        <v>40</v>
      </c>
      <c r="K66" s="98">
        <f t="shared" si="5"/>
        <v>6446.920348321496</v>
      </c>
      <c r="L66" s="229">
        <f t="shared" si="6"/>
        <v>0.5</v>
      </c>
      <c r="M66" s="159">
        <f t="shared" si="7"/>
        <v>8.1900000000000001E-2</v>
      </c>
    </row>
    <row r="67" spans="1:13" s="63" customFormat="1" ht="16.5" customHeight="1" thickBot="1" x14ac:dyDescent="0.25">
      <c r="A67" s="196">
        <v>49</v>
      </c>
      <c r="B67" s="226">
        <f t="shared" si="0"/>
        <v>98</v>
      </c>
      <c r="C67" s="197">
        <f t="shared" si="1"/>
        <v>586.26583067995807</v>
      </c>
      <c r="D67" s="215">
        <v>34550</v>
      </c>
      <c r="E67" s="118">
        <v>19500</v>
      </c>
      <c r="F67" s="119">
        <f t="shared" si="2"/>
        <v>4230.6122448979586</v>
      </c>
      <c r="G67" s="118">
        <f t="shared" si="2"/>
        <v>399.13634353993314</v>
      </c>
      <c r="H67" s="198">
        <f t="shared" si="3"/>
        <v>1564.8550228920074</v>
      </c>
      <c r="I67" s="118">
        <f t="shared" si="4"/>
        <v>92.594971768757844</v>
      </c>
      <c r="J67" s="119">
        <v>40</v>
      </c>
      <c r="K67" s="120">
        <f t="shared" si="5"/>
        <v>6327.1985830986578</v>
      </c>
      <c r="L67" s="230">
        <f t="shared" si="6"/>
        <v>0.5</v>
      </c>
      <c r="M67" s="164">
        <f t="shared" si="7"/>
        <v>8.3599999999999994E-2</v>
      </c>
    </row>
    <row r="68" spans="1:13" s="63" customFormat="1" ht="16.5" customHeight="1" x14ac:dyDescent="0.2">
      <c r="A68" s="199">
        <v>50</v>
      </c>
      <c r="B68" s="231">
        <f>1.5233*LN(A68)+94.04</f>
        <v>99.999184644168707</v>
      </c>
      <c r="C68" s="200">
        <f>1.5233*LN(A68)+580.34</f>
        <v>586.29918464416869</v>
      </c>
      <c r="D68" s="232">
        <v>34550</v>
      </c>
      <c r="E68" s="95">
        <v>19500</v>
      </c>
      <c r="F68" s="97">
        <f t="shared" si="2"/>
        <v>4146.0338049283964</v>
      </c>
      <c r="G68" s="95">
        <f t="shared" si="2"/>
        <v>399.11363707936448</v>
      </c>
      <c r="H68" s="201">
        <f t="shared" si="3"/>
        <v>1536.2598353986232</v>
      </c>
      <c r="I68" s="95">
        <f t="shared" si="4"/>
        <v>90.902948840155219</v>
      </c>
      <c r="J68" s="97">
        <v>40</v>
      </c>
      <c r="K68" s="111">
        <f t="shared" si="5"/>
        <v>6212.31022624654</v>
      </c>
      <c r="L68" s="233">
        <f t="shared" si="6"/>
        <v>0.5</v>
      </c>
      <c r="M68" s="153">
        <f t="shared" si="7"/>
        <v>8.5300000000000001E-2</v>
      </c>
    </row>
    <row r="69" spans="1:13" s="63" customFormat="1" ht="16.5" customHeight="1" x14ac:dyDescent="0.2">
      <c r="A69" s="192">
        <v>51</v>
      </c>
      <c r="B69" s="225">
        <f t="shared" ref="B69:B117" si="8">1.5233*LN(A69)+94.04</f>
        <v>100.02934998632897</v>
      </c>
      <c r="C69" s="193">
        <f t="shared" ref="C69:C117" si="9">1.5233*LN(A69)+580.34</f>
        <v>586.32934998632902</v>
      </c>
      <c r="D69" s="212">
        <v>34550</v>
      </c>
      <c r="E69" s="104">
        <v>19500</v>
      </c>
      <c r="F69" s="96">
        <f t="shared" si="2"/>
        <v>4144.7835066074449</v>
      </c>
      <c r="G69" s="104">
        <f t="shared" si="2"/>
        <v>399.09310356961657</v>
      </c>
      <c r="H69" s="194">
        <f t="shared" si="3"/>
        <v>1535.8302942398466</v>
      </c>
      <c r="I69" s="104">
        <f t="shared" si="4"/>
        <v>90.877532203541236</v>
      </c>
      <c r="J69" s="96">
        <v>40</v>
      </c>
      <c r="K69" s="98">
        <f t="shared" si="5"/>
        <v>6210.5844366204492</v>
      </c>
      <c r="L69" s="229">
        <f t="shared" si="6"/>
        <v>0.50990000000000002</v>
      </c>
      <c r="M69" s="159">
        <f t="shared" si="7"/>
        <v>8.6999999999999994E-2</v>
      </c>
    </row>
    <row r="70" spans="1:13" s="63" customFormat="1" ht="16.5" customHeight="1" x14ac:dyDescent="0.2">
      <c r="A70" s="192">
        <v>52</v>
      </c>
      <c r="B70" s="225">
        <f t="shared" si="8"/>
        <v>100.0589295565151</v>
      </c>
      <c r="C70" s="193">
        <f t="shared" si="9"/>
        <v>586.35892955651514</v>
      </c>
      <c r="D70" s="212">
        <v>34550</v>
      </c>
      <c r="E70" s="104">
        <v>19500</v>
      </c>
      <c r="F70" s="96">
        <f t="shared" si="2"/>
        <v>4143.5582195172938</v>
      </c>
      <c r="G70" s="104">
        <f t="shared" si="2"/>
        <v>399.07297084566073</v>
      </c>
      <c r="H70" s="194">
        <f t="shared" si="3"/>
        <v>1535.4093423426787</v>
      </c>
      <c r="I70" s="104">
        <f t="shared" si="4"/>
        <v>90.852623807259093</v>
      </c>
      <c r="J70" s="96">
        <v>40</v>
      </c>
      <c r="K70" s="98">
        <f t="shared" si="5"/>
        <v>6208.8931565128923</v>
      </c>
      <c r="L70" s="229">
        <f t="shared" si="6"/>
        <v>0.51970000000000005</v>
      </c>
      <c r="M70" s="159">
        <f t="shared" si="7"/>
        <v>8.8700000000000001E-2</v>
      </c>
    </row>
    <row r="71" spans="1:13" s="63" customFormat="1" ht="16.5" customHeight="1" x14ac:dyDescent="0.2">
      <c r="A71" s="192">
        <v>53</v>
      </c>
      <c r="B71" s="225">
        <f t="shared" si="8"/>
        <v>100.08794567191396</v>
      </c>
      <c r="C71" s="193">
        <f t="shared" si="9"/>
        <v>586.38794567191394</v>
      </c>
      <c r="D71" s="212">
        <v>34550</v>
      </c>
      <c r="E71" s="104">
        <v>19500</v>
      </c>
      <c r="F71" s="96">
        <f t="shared" si="2"/>
        <v>4142.3569763240976</v>
      </c>
      <c r="G71" s="104">
        <f t="shared" si="2"/>
        <v>399.05322359904687</v>
      </c>
      <c r="H71" s="194">
        <f t="shared" si="3"/>
        <v>1534.9966475740225</v>
      </c>
      <c r="I71" s="104">
        <f t="shared" si="4"/>
        <v>90.828203998462882</v>
      </c>
      <c r="J71" s="96">
        <v>40</v>
      </c>
      <c r="K71" s="98">
        <f t="shared" si="5"/>
        <v>6207.2350514956297</v>
      </c>
      <c r="L71" s="229">
        <f t="shared" si="6"/>
        <v>0.52949999999999997</v>
      </c>
      <c r="M71" s="159">
        <f t="shared" si="7"/>
        <v>9.0399999999999994E-2</v>
      </c>
    </row>
    <row r="72" spans="1:13" s="63" customFormat="1" ht="16.5" customHeight="1" x14ac:dyDescent="0.2">
      <c r="A72" s="192">
        <v>54</v>
      </c>
      <c r="B72" s="225">
        <f t="shared" si="8"/>
        <v>100.11641939813137</v>
      </c>
      <c r="C72" s="193">
        <f t="shared" si="9"/>
        <v>586.41641939813144</v>
      </c>
      <c r="D72" s="212">
        <v>34550</v>
      </c>
      <c r="E72" s="104">
        <v>19500</v>
      </c>
      <c r="F72" s="96">
        <f t="shared" si="2"/>
        <v>4141.1788644904173</v>
      </c>
      <c r="G72" s="104">
        <f t="shared" si="2"/>
        <v>399.03384738129591</v>
      </c>
      <c r="H72" s="194">
        <f t="shared" si="3"/>
        <v>1534.5918966126389</v>
      </c>
      <c r="I72" s="104">
        <f t="shared" si="4"/>
        <v>90.804254237434279</v>
      </c>
      <c r="J72" s="96">
        <v>40</v>
      </c>
      <c r="K72" s="98">
        <f t="shared" si="5"/>
        <v>6205.6088627217869</v>
      </c>
      <c r="L72" s="229">
        <f t="shared" si="6"/>
        <v>0.53939999999999999</v>
      </c>
      <c r="M72" s="159">
        <f t="shared" si="7"/>
        <v>9.2100000000000001E-2</v>
      </c>
    </row>
    <row r="73" spans="1:13" s="63" customFormat="1" ht="16.5" customHeight="1" x14ac:dyDescent="0.2">
      <c r="A73" s="192">
        <v>55</v>
      </c>
      <c r="B73" s="225">
        <f t="shared" si="8"/>
        <v>100.14437064106463</v>
      </c>
      <c r="C73" s="193">
        <f t="shared" si="9"/>
        <v>586.44437064106467</v>
      </c>
      <c r="D73" s="212">
        <v>34550</v>
      </c>
      <c r="E73" s="104">
        <v>19500</v>
      </c>
      <c r="F73" s="96">
        <f t="shared" si="2"/>
        <v>4140.0230222225937</v>
      </c>
      <c r="G73" s="104">
        <f t="shared" si="2"/>
        <v>399.01482854069468</v>
      </c>
      <c r="H73" s="194">
        <f t="shared" si="3"/>
        <v>1534.1947935579915</v>
      </c>
      <c r="I73" s="104">
        <f t="shared" si="4"/>
        <v>90.780757015265777</v>
      </c>
      <c r="J73" s="96">
        <v>40</v>
      </c>
      <c r="K73" s="98">
        <f t="shared" si="5"/>
        <v>6204.0134013365459</v>
      </c>
      <c r="L73" s="229">
        <f t="shared" si="6"/>
        <v>0.54920000000000002</v>
      </c>
      <c r="M73" s="159">
        <f t="shared" si="7"/>
        <v>9.3799999999999994E-2</v>
      </c>
    </row>
    <row r="74" spans="1:13" s="63" customFormat="1" ht="16.5" customHeight="1" x14ac:dyDescent="0.2">
      <c r="A74" s="192">
        <v>56</v>
      </c>
      <c r="B74" s="225">
        <f t="shared" si="8"/>
        <v>100.17181823049685</v>
      </c>
      <c r="C74" s="193">
        <f t="shared" si="9"/>
        <v>586.47181823049686</v>
      </c>
      <c r="D74" s="212">
        <v>34550</v>
      </c>
      <c r="E74" s="104">
        <v>19500</v>
      </c>
      <c r="F74" s="96">
        <f t="shared" si="2"/>
        <v>4138.8886347854759</v>
      </c>
      <c r="G74" s="104">
        <f t="shared" si="2"/>
        <v>398.99615416478991</v>
      </c>
      <c r="H74" s="194">
        <f t="shared" si="3"/>
        <v>1533.8050586651898</v>
      </c>
      <c r="I74" s="104">
        <f t="shared" si="4"/>
        <v>90.757695779005317</v>
      </c>
      <c r="J74" s="96">
        <v>40</v>
      </c>
      <c r="K74" s="98">
        <f t="shared" si="5"/>
        <v>6202.4475433944608</v>
      </c>
      <c r="L74" s="229">
        <f t="shared" si="6"/>
        <v>0.55900000000000005</v>
      </c>
      <c r="M74" s="159">
        <f t="shared" si="7"/>
        <v>9.5500000000000002E-2</v>
      </c>
    </row>
    <row r="75" spans="1:13" s="63" customFormat="1" ht="16.5" customHeight="1" x14ac:dyDescent="0.2">
      <c r="A75" s="192">
        <v>57</v>
      </c>
      <c r="B75" s="225">
        <f t="shared" si="8"/>
        <v>100.19877999629237</v>
      </c>
      <c r="C75" s="193">
        <f t="shared" si="9"/>
        <v>586.49877999629246</v>
      </c>
      <c r="D75" s="212">
        <v>34550</v>
      </c>
      <c r="E75" s="104">
        <v>19500</v>
      </c>
      <c r="F75" s="96">
        <f t="shared" si="2"/>
        <v>4137.7749311452826</v>
      </c>
      <c r="G75" s="104">
        <f t="shared" si="2"/>
        <v>398.97781202797933</v>
      </c>
      <c r="H75" s="194">
        <f t="shared" si="3"/>
        <v>1533.4224271925623</v>
      </c>
      <c r="I75" s="104">
        <f t="shared" si="4"/>
        <v>90.735054863465237</v>
      </c>
      <c r="J75" s="96">
        <v>40</v>
      </c>
      <c r="K75" s="98">
        <f t="shared" si="5"/>
        <v>6200.9102252292887</v>
      </c>
      <c r="L75" s="229">
        <f t="shared" si="6"/>
        <v>0.56889999999999996</v>
      </c>
      <c r="M75" s="159">
        <f t="shared" si="7"/>
        <v>9.7199999999999995E-2</v>
      </c>
    </row>
    <row r="76" spans="1:13" s="63" customFormat="1" ht="16.5" customHeight="1" x14ac:dyDescent="0.2">
      <c r="A76" s="192">
        <v>58</v>
      </c>
      <c r="B76" s="225">
        <f t="shared" si="8"/>
        <v>100.22527283796536</v>
      </c>
      <c r="C76" s="193">
        <f t="shared" si="9"/>
        <v>586.52527283796542</v>
      </c>
      <c r="D76" s="212">
        <v>34550</v>
      </c>
      <c r="E76" s="104">
        <v>19500</v>
      </c>
      <c r="F76" s="96">
        <f t="shared" si="2"/>
        <v>4136.6811809061937</v>
      </c>
      <c r="G76" s="104">
        <f t="shared" si="2"/>
        <v>398.95979054366387</v>
      </c>
      <c r="H76" s="194">
        <f t="shared" si="3"/>
        <v>1533.0466483500518</v>
      </c>
      <c r="I76" s="104">
        <f t="shared" si="4"/>
        <v>90.71281942899715</v>
      </c>
      <c r="J76" s="96">
        <v>40</v>
      </c>
      <c r="K76" s="98">
        <f t="shared" si="5"/>
        <v>6199.4004392289071</v>
      </c>
      <c r="L76" s="229">
        <f t="shared" si="6"/>
        <v>0.57869999999999999</v>
      </c>
      <c r="M76" s="159">
        <f t="shared" si="7"/>
        <v>9.8900000000000002E-2</v>
      </c>
    </row>
    <row r="77" spans="1:13" s="63" customFormat="1" ht="16.5" customHeight="1" x14ac:dyDescent="0.2">
      <c r="A77" s="192">
        <v>59</v>
      </c>
      <c r="B77" s="225">
        <f t="shared" si="8"/>
        <v>100.25131278830159</v>
      </c>
      <c r="C77" s="193">
        <f t="shared" si="9"/>
        <v>586.55131278830163</v>
      </c>
      <c r="D77" s="212">
        <v>34550</v>
      </c>
      <c r="E77" s="104">
        <v>19500</v>
      </c>
      <c r="F77" s="96">
        <f t="shared" si="2"/>
        <v>4135.6066915103784</v>
      </c>
      <c r="G77" s="104">
        <f t="shared" si="2"/>
        <v>398.94207872049452</v>
      </c>
      <c r="H77" s="194">
        <f t="shared" si="3"/>
        <v>1532.6774843380349</v>
      </c>
      <c r="I77" s="104">
        <f t="shared" si="4"/>
        <v>90.690975404617461</v>
      </c>
      <c r="J77" s="96">
        <v>40</v>
      </c>
      <c r="K77" s="98">
        <f t="shared" si="5"/>
        <v>6197.9172299735255</v>
      </c>
      <c r="L77" s="229">
        <f t="shared" si="6"/>
        <v>0.58850000000000002</v>
      </c>
      <c r="M77" s="159">
        <f t="shared" si="7"/>
        <v>0.10059999999999999</v>
      </c>
    </row>
    <row r="78" spans="1:13" s="63" customFormat="1" ht="16.5" customHeight="1" x14ac:dyDescent="0.2">
      <c r="A78" s="195">
        <v>60</v>
      </c>
      <c r="B78" s="225">
        <f t="shared" si="8"/>
        <v>100.27691507163293</v>
      </c>
      <c r="C78" s="193">
        <f t="shared" si="9"/>
        <v>586.57691507163292</v>
      </c>
      <c r="D78" s="212">
        <v>34550</v>
      </c>
      <c r="E78" s="104">
        <v>19500</v>
      </c>
      <c r="F78" s="96">
        <f t="shared" si="2"/>
        <v>4134.5508056747658</v>
      </c>
      <c r="G78" s="104">
        <f t="shared" si="2"/>
        <v>398.92466612230021</v>
      </c>
      <c r="H78" s="194">
        <f t="shared" si="3"/>
        <v>1532.3147094674082</v>
      </c>
      <c r="I78" s="104">
        <f t="shared" si="4"/>
        <v>90.669509435941322</v>
      </c>
      <c r="J78" s="96">
        <v>40</v>
      </c>
      <c r="K78" s="98">
        <f t="shared" si="5"/>
        <v>6196.4596907004152</v>
      </c>
      <c r="L78" s="229">
        <f t="shared" si="6"/>
        <v>0.59830000000000005</v>
      </c>
      <c r="M78" s="159">
        <f t="shared" si="7"/>
        <v>0.1023</v>
      </c>
    </row>
    <row r="79" spans="1:13" s="63" customFormat="1" ht="16.5" customHeight="1" x14ac:dyDescent="0.2">
      <c r="A79" s="192">
        <v>61</v>
      </c>
      <c r="B79" s="225">
        <f t="shared" si="8"/>
        <v>100.30209415729522</v>
      </c>
      <c r="C79" s="193">
        <f t="shared" si="9"/>
        <v>586.60209415729526</v>
      </c>
      <c r="D79" s="212">
        <v>34550</v>
      </c>
      <c r="E79" s="104">
        <v>19500</v>
      </c>
      <c r="F79" s="96">
        <f t="shared" si="2"/>
        <v>4133.5128990409539</v>
      </c>
      <c r="G79" s="104">
        <f t="shared" si="2"/>
        <v>398.90754283133151</v>
      </c>
      <c r="H79" s="194">
        <f t="shared" si="3"/>
        <v>1531.9581093528325</v>
      </c>
      <c r="I79" s="104">
        <f t="shared" si="4"/>
        <v>90.648408837445714</v>
      </c>
      <c r="J79" s="96">
        <v>40</v>
      </c>
      <c r="K79" s="98">
        <f t="shared" si="5"/>
        <v>6195.0269600625634</v>
      </c>
      <c r="L79" s="229">
        <f t="shared" si="6"/>
        <v>0.60819999999999996</v>
      </c>
      <c r="M79" s="159">
        <f t="shared" si="7"/>
        <v>0.104</v>
      </c>
    </row>
    <row r="80" spans="1:13" s="63" customFormat="1" ht="16.5" customHeight="1" x14ac:dyDescent="0.2">
      <c r="A80" s="192">
        <v>62</v>
      </c>
      <c r="B80" s="225">
        <f t="shared" si="8"/>
        <v>100.32686380873919</v>
      </c>
      <c r="C80" s="193">
        <f t="shared" si="9"/>
        <v>586.62686380873924</v>
      </c>
      <c r="D80" s="212">
        <v>34550</v>
      </c>
      <c r="E80" s="104">
        <v>19500</v>
      </c>
      <c r="F80" s="96">
        <f t="shared" si="2"/>
        <v>4132.4923780173558</v>
      </c>
      <c r="G80" s="104">
        <f t="shared" si="2"/>
        <v>398.89069941449554</v>
      </c>
      <c r="H80" s="194">
        <f t="shared" si="3"/>
        <v>1531.6074801719656</v>
      </c>
      <c r="I80" s="104">
        <f t="shared" si="4"/>
        <v>90.627661548637022</v>
      </c>
      <c r="J80" s="96">
        <v>40</v>
      </c>
      <c r="K80" s="98">
        <f t="shared" si="5"/>
        <v>6193.6182191524531</v>
      </c>
      <c r="L80" s="229">
        <f t="shared" si="6"/>
        <v>0.61799999999999999</v>
      </c>
      <c r="M80" s="159">
        <f t="shared" si="7"/>
        <v>0.1057</v>
      </c>
    </row>
    <row r="81" spans="1:13" s="63" customFormat="1" ht="16.5" customHeight="1" x14ac:dyDescent="0.2">
      <c r="A81" s="192">
        <v>63</v>
      </c>
      <c r="B81" s="225">
        <f t="shared" si="8"/>
        <v>100.35123712871223</v>
      </c>
      <c r="C81" s="193">
        <f t="shared" si="9"/>
        <v>586.6512371287123</v>
      </c>
      <c r="D81" s="212">
        <v>34550</v>
      </c>
      <c r="E81" s="104">
        <v>19500</v>
      </c>
      <c r="F81" s="96">
        <f t="shared" si="2"/>
        <v>4131.4886777950414</v>
      </c>
      <c r="G81" s="104">
        <f t="shared" si="2"/>
        <v>398.87412689229529</v>
      </c>
      <c r="H81" s="194">
        <f t="shared" si="3"/>
        <v>1531.2626279843196</v>
      </c>
      <c r="I81" s="104">
        <f t="shared" si="4"/>
        <v>90.607256093746727</v>
      </c>
      <c r="J81" s="96">
        <v>40</v>
      </c>
      <c r="K81" s="98">
        <f t="shared" si="5"/>
        <v>6192.2326887654026</v>
      </c>
      <c r="L81" s="229">
        <f t="shared" si="6"/>
        <v>0.62780000000000002</v>
      </c>
      <c r="M81" s="159">
        <f t="shared" si="7"/>
        <v>0.1074</v>
      </c>
    </row>
    <row r="82" spans="1:13" s="63" customFormat="1" ht="16.5" customHeight="1" x14ac:dyDescent="0.2">
      <c r="A82" s="192">
        <v>64</v>
      </c>
      <c r="B82" s="225">
        <f t="shared" si="8"/>
        <v>100.37522660088179</v>
      </c>
      <c r="C82" s="193">
        <f t="shared" si="9"/>
        <v>586.67522660088184</v>
      </c>
      <c r="D82" s="212">
        <v>34550</v>
      </c>
      <c r="E82" s="104">
        <v>19500</v>
      </c>
      <c r="F82" s="96">
        <f t="shared" si="2"/>
        <v>4130.5012605207685</v>
      </c>
      <c r="G82" s="104">
        <f t="shared" si="2"/>
        <v>398.85781671021778</v>
      </c>
      <c r="H82" s="194">
        <f t="shared" si="3"/>
        <v>1530.9233681040732</v>
      </c>
      <c r="I82" s="104">
        <f t="shared" si="4"/>
        <v>90.587181544619725</v>
      </c>
      <c r="J82" s="96">
        <v>40</v>
      </c>
      <c r="K82" s="98">
        <f t="shared" si="5"/>
        <v>6190.8696268796793</v>
      </c>
      <c r="L82" s="229">
        <f t="shared" si="6"/>
        <v>0.63759999999999994</v>
      </c>
      <c r="M82" s="159">
        <f t="shared" si="7"/>
        <v>0.1091</v>
      </c>
    </row>
    <row r="83" spans="1:13" s="63" customFormat="1" ht="16.5" customHeight="1" x14ac:dyDescent="0.2">
      <c r="A83" s="192">
        <v>65</v>
      </c>
      <c r="B83" s="225">
        <f t="shared" si="8"/>
        <v>100.39884412823203</v>
      </c>
      <c r="C83" s="193">
        <f t="shared" si="9"/>
        <v>586.69884412823205</v>
      </c>
      <c r="D83" s="212">
        <v>34550</v>
      </c>
      <c r="E83" s="104">
        <v>19500</v>
      </c>
      <c r="F83" s="96">
        <f t="shared" si="2"/>
        <v>4129.5296136125035</v>
      </c>
      <c r="G83" s="104">
        <f t="shared" si="2"/>
        <v>398.84176071234202</v>
      </c>
      <c r="H83" s="194">
        <f t="shared" si="3"/>
        <v>1530.5895245217976</v>
      </c>
      <c r="I83" s="104">
        <f t="shared" si="4"/>
        <v>90.567427486496911</v>
      </c>
      <c r="J83" s="96">
        <v>40</v>
      </c>
      <c r="K83" s="98">
        <f t="shared" si="5"/>
        <v>6189.5283263331394</v>
      </c>
      <c r="L83" s="229">
        <f t="shared" si="6"/>
        <v>0.64739999999999998</v>
      </c>
      <c r="M83" s="159">
        <f t="shared" si="7"/>
        <v>0.1108</v>
      </c>
    </row>
    <row r="84" spans="1:13" s="63" customFormat="1" ht="16.5" customHeight="1" x14ac:dyDescent="0.2">
      <c r="A84" s="192">
        <v>66</v>
      </c>
      <c r="B84" s="225">
        <f t="shared" si="8"/>
        <v>100.42210106852886</v>
      </c>
      <c r="C84" s="193">
        <f t="shared" si="9"/>
        <v>586.7221010685289</v>
      </c>
      <c r="D84" s="212">
        <v>34550</v>
      </c>
      <c r="E84" s="104">
        <v>19500</v>
      </c>
      <c r="F84" s="96">
        <f t="shared" ref="F84:G147" si="10">12*(1/B84*D84)</f>
        <v>4128.5732482043331</v>
      </c>
      <c r="G84" s="104">
        <f t="shared" si="10"/>
        <v>398.8259511169648</v>
      </c>
      <c r="H84" s="194">
        <f t="shared" ref="H84:H147" si="11">SUM(F84:G84)*33.8%</f>
        <v>1530.2609293705984</v>
      </c>
      <c r="I84" s="104">
        <f t="shared" ref="I84:I147" si="12">SUM(F84:G84)*2%</f>
        <v>90.547983986425947</v>
      </c>
      <c r="J84" s="96">
        <v>40</v>
      </c>
      <c r="K84" s="98">
        <f t="shared" ref="K84:K147" si="13">SUM(F84:J84)</f>
        <v>6188.2081126783214</v>
      </c>
      <c r="L84" s="229">
        <f t="shared" ref="L84:L147" si="14">ROUND(A84/B84,4)</f>
        <v>0.65720000000000001</v>
      </c>
      <c r="M84" s="159">
        <f t="shared" ref="M84:M147" si="15">ROUND(A84/C84,4)</f>
        <v>0.1125</v>
      </c>
    </row>
    <row r="85" spans="1:13" s="63" customFormat="1" ht="16.5" customHeight="1" x14ac:dyDescent="0.2">
      <c r="A85" s="192">
        <v>67</v>
      </c>
      <c r="B85" s="225">
        <f t="shared" si="8"/>
        <v>100.44500826711827</v>
      </c>
      <c r="C85" s="193">
        <f t="shared" si="9"/>
        <v>586.74500826711824</v>
      </c>
      <c r="D85" s="212">
        <v>34550</v>
      </c>
      <c r="E85" s="104">
        <v>19500</v>
      </c>
      <c r="F85" s="96">
        <f t="shared" si="10"/>
        <v>4127.6316977090009</v>
      </c>
      <c r="G85" s="104">
        <f t="shared" si="10"/>
        <v>398.81038049406033</v>
      </c>
      <c r="H85" s="194">
        <f t="shared" si="11"/>
        <v>1529.9374224326345</v>
      </c>
      <c r="I85" s="104">
        <f t="shared" si="12"/>
        <v>90.528841564061224</v>
      </c>
      <c r="J85" s="96">
        <v>40</v>
      </c>
      <c r="K85" s="98">
        <f t="shared" si="13"/>
        <v>6186.9083421997575</v>
      </c>
      <c r="L85" s="229">
        <f t="shared" si="14"/>
        <v>0.66700000000000004</v>
      </c>
      <c r="M85" s="159">
        <f t="shared" si="15"/>
        <v>0.1142</v>
      </c>
    </row>
    <row r="86" spans="1:13" s="63" customFormat="1" ht="16.5" customHeight="1" x14ac:dyDescent="0.2">
      <c r="A86" s="192">
        <v>68</v>
      </c>
      <c r="B86" s="225">
        <f t="shared" si="8"/>
        <v>100.46757608729477</v>
      </c>
      <c r="C86" s="193">
        <f t="shared" si="9"/>
        <v>586.76757608729474</v>
      </c>
      <c r="D86" s="212">
        <v>34550</v>
      </c>
      <c r="E86" s="104">
        <v>19500</v>
      </c>
      <c r="F86" s="96">
        <f t="shared" si="10"/>
        <v>4126.7045164875908</v>
      </c>
      <c r="G86" s="104">
        <f t="shared" si="10"/>
        <v>398.79504174441172</v>
      </c>
      <c r="H86" s="194">
        <f t="shared" si="11"/>
        <v>1529.6188506824167</v>
      </c>
      <c r="I86" s="104">
        <f t="shared" si="12"/>
        <v>90.509991164640056</v>
      </c>
      <c r="J86" s="96">
        <v>40</v>
      </c>
      <c r="K86" s="98">
        <f t="shared" si="13"/>
        <v>6185.6284000790592</v>
      </c>
      <c r="L86" s="229">
        <f t="shared" si="14"/>
        <v>0.67679999999999996</v>
      </c>
      <c r="M86" s="159">
        <f t="shared" si="15"/>
        <v>0.1159</v>
      </c>
    </row>
    <row r="87" spans="1:13" s="63" customFormat="1" ht="16.5" customHeight="1" x14ac:dyDescent="0.2">
      <c r="A87" s="192">
        <v>69</v>
      </c>
      <c r="B87" s="225">
        <f t="shared" si="8"/>
        <v>100.48981443845301</v>
      </c>
      <c r="C87" s="193">
        <f t="shared" si="9"/>
        <v>586.78981443845305</v>
      </c>
      <c r="D87" s="212">
        <v>34550</v>
      </c>
      <c r="E87" s="104">
        <v>19500</v>
      </c>
      <c r="F87" s="96">
        <f t="shared" si="10"/>
        <v>4125.7912786168999</v>
      </c>
      <c r="G87" s="104">
        <f t="shared" si="10"/>
        <v>398.77992808026778</v>
      </c>
      <c r="H87" s="194">
        <f t="shared" si="11"/>
        <v>1529.3050678636423</v>
      </c>
      <c r="I87" s="104">
        <f t="shared" si="12"/>
        <v>90.491424133943354</v>
      </c>
      <c r="J87" s="96">
        <v>40</v>
      </c>
      <c r="K87" s="98">
        <f t="shared" si="13"/>
        <v>6184.3676986947521</v>
      </c>
      <c r="L87" s="229">
        <f t="shared" si="14"/>
        <v>0.68659999999999999</v>
      </c>
      <c r="M87" s="159">
        <f t="shared" si="15"/>
        <v>0.1176</v>
      </c>
    </row>
    <row r="88" spans="1:13" s="63" customFormat="1" ht="16.5" customHeight="1" x14ac:dyDescent="0.2">
      <c r="A88" s="195">
        <v>70</v>
      </c>
      <c r="B88" s="225">
        <f t="shared" si="8"/>
        <v>100.5117328022138</v>
      </c>
      <c r="C88" s="193">
        <f t="shared" si="9"/>
        <v>586.81173280221378</v>
      </c>
      <c r="D88" s="212">
        <v>34550</v>
      </c>
      <c r="E88" s="104">
        <v>19500</v>
      </c>
      <c r="F88" s="96">
        <f t="shared" si="10"/>
        <v>4124.8915767460358</v>
      </c>
      <c r="G88" s="104">
        <f t="shared" si="10"/>
        <v>398.7650330073925</v>
      </c>
      <c r="H88" s="194">
        <f t="shared" si="11"/>
        <v>1528.9959340966589</v>
      </c>
      <c r="I88" s="104">
        <f t="shared" si="12"/>
        <v>90.473132195068573</v>
      </c>
      <c r="J88" s="96">
        <v>40</v>
      </c>
      <c r="K88" s="98">
        <f t="shared" si="13"/>
        <v>6183.1256760451561</v>
      </c>
      <c r="L88" s="229">
        <f t="shared" si="14"/>
        <v>0.69640000000000002</v>
      </c>
      <c r="M88" s="159">
        <f t="shared" si="15"/>
        <v>0.1193</v>
      </c>
    </row>
    <row r="89" spans="1:13" s="63" customFormat="1" ht="16.5" customHeight="1" x14ac:dyDescent="0.2">
      <c r="A89" s="192">
        <v>71</v>
      </c>
      <c r="B89" s="225">
        <f t="shared" si="8"/>
        <v>100.53334025669704</v>
      </c>
      <c r="C89" s="193">
        <f t="shared" si="9"/>
        <v>586.83334025669706</v>
      </c>
      <c r="D89" s="212">
        <v>34550</v>
      </c>
      <c r="E89" s="104">
        <v>19500</v>
      </c>
      <c r="F89" s="96">
        <f t="shared" si="10"/>
        <v>4124.0050210346153</v>
      </c>
      <c r="G89" s="104">
        <f t="shared" si="10"/>
        <v>398.75035030838899</v>
      </c>
      <c r="H89" s="194">
        <f t="shared" si="11"/>
        <v>1528.6913155139353</v>
      </c>
      <c r="I89" s="104">
        <f t="shared" si="12"/>
        <v>90.455107426860081</v>
      </c>
      <c r="J89" s="96">
        <v>40</v>
      </c>
      <c r="K89" s="98">
        <f t="shared" si="13"/>
        <v>6181.9017942838</v>
      </c>
      <c r="L89" s="229">
        <f t="shared" si="14"/>
        <v>0.70620000000000005</v>
      </c>
      <c r="M89" s="159">
        <f t="shared" si="15"/>
        <v>0.121</v>
      </c>
    </row>
    <row r="90" spans="1:13" s="63" customFormat="1" ht="16.5" customHeight="1" x14ac:dyDescent="0.2">
      <c r="A90" s="192">
        <v>72</v>
      </c>
      <c r="B90" s="225">
        <f t="shared" si="8"/>
        <v>100.55464549909716</v>
      </c>
      <c r="C90" s="193">
        <f t="shared" si="9"/>
        <v>586.85464549909716</v>
      </c>
      <c r="D90" s="212">
        <v>34550</v>
      </c>
      <c r="E90" s="104">
        <v>19500</v>
      </c>
      <c r="F90" s="96">
        <f t="shared" si="10"/>
        <v>4123.1312381656444</v>
      </c>
      <c r="G90" s="104">
        <f t="shared" si="10"/>
        <v>398.7358740271913</v>
      </c>
      <c r="H90" s="194">
        <f t="shared" si="11"/>
        <v>1528.3910839211783</v>
      </c>
      <c r="I90" s="104">
        <f t="shared" si="12"/>
        <v>90.437342243856719</v>
      </c>
      <c r="J90" s="96">
        <v>40</v>
      </c>
      <c r="K90" s="98">
        <f t="shared" si="13"/>
        <v>6180.6955383578706</v>
      </c>
      <c r="L90" s="229">
        <f t="shared" si="14"/>
        <v>0.71599999999999997</v>
      </c>
      <c r="M90" s="159">
        <f t="shared" si="15"/>
        <v>0.1227</v>
      </c>
    </row>
    <row r="91" spans="1:13" s="63" customFormat="1" ht="16.5" customHeight="1" x14ac:dyDescent="0.2">
      <c r="A91" s="192">
        <v>73</v>
      </c>
      <c r="B91" s="225">
        <f t="shared" si="8"/>
        <v>100.57565686670135</v>
      </c>
      <c r="C91" s="193">
        <f t="shared" si="9"/>
        <v>586.87565686670132</v>
      </c>
      <c r="D91" s="212">
        <v>34550</v>
      </c>
      <c r="E91" s="104">
        <v>19500</v>
      </c>
      <c r="F91" s="96">
        <f t="shared" si="10"/>
        <v>4122.2698704269269</v>
      </c>
      <c r="G91" s="104">
        <f t="shared" si="10"/>
        <v>398.72159845462636</v>
      </c>
      <c r="H91" s="194">
        <f t="shared" si="11"/>
        <v>1528.0951164819649</v>
      </c>
      <c r="I91" s="104">
        <f t="shared" si="12"/>
        <v>90.419829377631075</v>
      </c>
      <c r="J91" s="96">
        <v>40</v>
      </c>
      <c r="K91" s="98">
        <f t="shared" si="13"/>
        <v>6179.5064147411495</v>
      </c>
      <c r="L91" s="229">
        <f t="shared" si="14"/>
        <v>0.7258</v>
      </c>
      <c r="M91" s="159">
        <f t="shared" si="15"/>
        <v>0.1244</v>
      </c>
    </row>
    <row r="92" spans="1:13" s="63" customFormat="1" ht="16.5" customHeight="1" x14ac:dyDescent="0.2">
      <c r="A92" s="192">
        <v>74</v>
      </c>
      <c r="B92" s="225">
        <f t="shared" si="8"/>
        <v>100.59638235647792</v>
      </c>
      <c r="C92" s="193">
        <f t="shared" si="9"/>
        <v>586.89638235647794</v>
      </c>
      <c r="D92" s="212">
        <v>34550</v>
      </c>
      <c r="E92" s="104">
        <v>19500</v>
      </c>
      <c r="F92" s="96">
        <f t="shared" si="10"/>
        <v>4121.4205748553122</v>
      </c>
      <c r="G92" s="104">
        <f t="shared" si="10"/>
        <v>398.70751811496012</v>
      </c>
      <c r="H92" s="194">
        <f t="shared" si="11"/>
        <v>1527.803295423952</v>
      </c>
      <c r="I92" s="104">
        <f t="shared" si="12"/>
        <v>90.402561859405452</v>
      </c>
      <c r="J92" s="96">
        <v>40</v>
      </c>
      <c r="K92" s="98">
        <f t="shared" si="13"/>
        <v>6178.3339502536301</v>
      </c>
      <c r="L92" s="229">
        <f t="shared" si="14"/>
        <v>0.73560000000000003</v>
      </c>
      <c r="M92" s="159">
        <f t="shared" si="15"/>
        <v>0.12609999999999999</v>
      </c>
    </row>
    <row r="93" spans="1:13" s="63" customFormat="1" ht="16.5" customHeight="1" x14ac:dyDescent="0.2">
      <c r="A93" s="192">
        <v>75</v>
      </c>
      <c r="B93" s="225">
        <f t="shared" si="8"/>
        <v>100.61682964334987</v>
      </c>
      <c r="C93" s="193">
        <f t="shared" si="9"/>
        <v>586.91682964334984</v>
      </c>
      <c r="D93" s="212">
        <v>34550</v>
      </c>
      <c r="E93" s="104">
        <v>19500</v>
      </c>
      <c r="F93" s="96">
        <f t="shared" si="10"/>
        <v>4120.5830224387555</v>
      </c>
      <c r="G93" s="104">
        <f t="shared" si="10"/>
        <v>398.6936277533465</v>
      </c>
      <c r="H93" s="194">
        <f t="shared" si="11"/>
        <v>1527.5155077649304</v>
      </c>
      <c r="I93" s="104">
        <f t="shared" si="12"/>
        <v>90.385533003842042</v>
      </c>
      <c r="J93" s="96">
        <v>40</v>
      </c>
      <c r="K93" s="98">
        <f t="shared" si="13"/>
        <v>6177.1776909608752</v>
      </c>
      <c r="L93" s="229">
        <f t="shared" si="14"/>
        <v>0.74539999999999995</v>
      </c>
      <c r="M93" s="159">
        <f t="shared" si="15"/>
        <v>0.1278</v>
      </c>
    </row>
    <row r="94" spans="1:13" s="63" customFormat="1" ht="16.5" customHeight="1" x14ac:dyDescent="0.2">
      <c r="A94" s="192">
        <v>76</v>
      </c>
      <c r="B94" s="225">
        <f t="shared" si="8"/>
        <v>100.63700609725818</v>
      </c>
      <c r="C94" s="193">
        <f t="shared" si="9"/>
        <v>586.93700609725818</v>
      </c>
      <c r="D94" s="212">
        <v>34550</v>
      </c>
      <c r="E94" s="104">
        <v>19500</v>
      </c>
      <c r="F94" s="96">
        <f t="shared" si="10"/>
        <v>4119.7568973715297</v>
      </c>
      <c r="G94" s="104">
        <f t="shared" si="10"/>
        <v>398.67992232410904</v>
      </c>
      <c r="H94" s="194">
        <f t="shared" si="11"/>
        <v>1527.2316450571257</v>
      </c>
      <c r="I94" s="104">
        <f t="shared" si="12"/>
        <v>90.368736393912769</v>
      </c>
      <c r="J94" s="96">
        <v>40</v>
      </c>
      <c r="K94" s="98">
        <f t="shared" si="13"/>
        <v>6176.0372011466761</v>
      </c>
      <c r="L94" s="229">
        <f t="shared" si="14"/>
        <v>0.75519999999999998</v>
      </c>
      <c r="M94" s="159">
        <f t="shared" si="15"/>
        <v>0.1295</v>
      </c>
    </row>
    <row r="95" spans="1:13" s="63" customFormat="1" ht="16.5" customHeight="1" x14ac:dyDescent="0.2">
      <c r="A95" s="192">
        <v>77</v>
      </c>
      <c r="B95" s="225">
        <f t="shared" si="8"/>
        <v>100.65691879910972</v>
      </c>
      <c r="C95" s="193">
        <f t="shared" si="9"/>
        <v>586.95691879910976</v>
      </c>
      <c r="D95" s="212">
        <v>34550</v>
      </c>
      <c r="E95" s="104">
        <v>19500</v>
      </c>
      <c r="F95" s="96">
        <f t="shared" si="10"/>
        <v>4118.9418963584158</v>
      </c>
      <c r="G95" s="104">
        <f t="shared" si="10"/>
        <v>398.66639697978951</v>
      </c>
      <c r="H95" s="194">
        <f t="shared" si="11"/>
        <v>1526.9516031483131</v>
      </c>
      <c r="I95" s="104">
        <f t="shared" si="12"/>
        <v>90.352165866764096</v>
      </c>
      <c r="J95" s="96">
        <v>40</v>
      </c>
      <c r="K95" s="98">
        <f t="shared" si="13"/>
        <v>6174.9120623532826</v>
      </c>
      <c r="L95" s="229">
        <f t="shared" si="14"/>
        <v>0.76500000000000001</v>
      </c>
      <c r="M95" s="159">
        <f t="shared" si="15"/>
        <v>0.13120000000000001</v>
      </c>
    </row>
    <row r="96" spans="1:13" s="63" customFormat="1" ht="16.5" customHeight="1" x14ac:dyDescent="0.2">
      <c r="A96" s="192">
        <v>78</v>
      </c>
      <c r="B96" s="225">
        <f t="shared" si="8"/>
        <v>100.67657455569626</v>
      </c>
      <c r="C96" s="193">
        <f t="shared" si="9"/>
        <v>586.97657455569629</v>
      </c>
      <c r="D96" s="212">
        <v>34550</v>
      </c>
      <c r="E96" s="104">
        <v>19500</v>
      </c>
      <c r="F96" s="96">
        <f t="shared" si="10"/>
        <v>4118.1377279640674</v>
      </c>
      <c r="G96" s="104">
        <f t="shared" si="10"/>
        <v>398.65304706090365</v>
      </c>
      <c r="H96" s="194">
        <f t="shared" si="11"/>
        <v>1526.6752819584399</v>
      </c>
      <c r="I96" s="104">
        <f t="shared" si="12"/>
        <v>90.335815500499407</v>
      </c>
      <c r="J96" s="96">
        <v>40</v>
      </c>
      <c r="K96" s="98">
        <f t="shared" si="13"/>
        <v>6173.8018724839103</v>
      </c>
      <c r="L96" s="229">
        <f t="shared" si="14"/>
        <v>0.77480000000000004</v>
      </c>
      <c r="M96" s="159">
        <f t="shared" si="15"/>
        <v>0.13289999999999999</v>
      </c>
    </row>
    <row r="97" spans="1:13" s="63" customFormat="1" ht="16.5" customHeight="1" x14ac:dyDescent="0.2">
      <c r="A97" s="192">
        <v>79</v>
      </c>
      <c r="B97" s="225">
        <f t="shared" si="8"/>
        <v>100.69597991366302</v>
      </c>
      <c r="C97" s="193">
        <f t="shared" si="9"/>
        <v>586.99597991366306</v>
      </c>
      <c r="D97" s="212">
        <v>34550</v>
      </c>
      <c r="E97" s="104">
        <v>19500</v>
      </c>
      <c r="F97" s="96">
        <f t="shared" si="10"/>
        <v>4117.3441120040643</v>
      </c>
      <c r="G97" s="104">
        <f t="shared" si="10"/>
        <v>398.63986808634934</v>
      </c>
      <c r="H97" s="194">
        <f t="shared" si="11"/>
        <v>1526.4025852705597</v>
      </c>
      <c r="I97" s="104">
        <f t="shared" si="12"/>
        <v>90.319679601808275</v>
      </c>
      <c r="J97" s="96">
        <v>40</v>
      </c>
      <c r="K97" s="98">
        <f t="shared" si="13"/>
        <v>6172.706244962782</v>
      </c>
      <c r="L97" s="229">
        <f t="shared" si="14"/>
        <v>0.78449999999999998</v>
      </c>
      <c r="M97" s="159">
        <f t="shared" si="15"/>
        <v>0.1346</v>
      </c>
    </row>
    <row r="98" spans="1:13" s="63" customFormat="1" ht="16.5" customHeight="1" x14ac:dyDescent="0.2">
      <c r="A98" s="195">
        <v>80</v>
      </c>
      <c r="B98" s="225">
        <f t="shared" si="8"/>
        <v>100.71514117259873</v>
      </c>
      <c r="C98" s="193">
        <f t="shared" si="9"/>
        <v>587.01514117259876</v>
      </c>
      <c r="D98" s="212">
        <v>34550</v>
      </c>
      <c r="E98" s="104">
        <v>19500</v>
      </c>
      <c r="F98" s="96">
        <f t="shared" si="10"/>
        <v>4116.5607789745027</v>
      </c>
      <c r="G98" s="104">
        <f t="shared" si="10"/>
        <v>398.62685574442025</v>
      </c>
      <c r="H98" s="194">
        <f t="shared" si="11"/>
        <v>1526.1334205349958</v>
      </c>
      <c r="I98" s="104">
        <f t="shared" si="12"/>
        <v>90.30375269437846</v>
      </c>
      <c r="J98" s="96">
        <v>40</v>
      </c>
      <c r="K98" s="98">
        <f t="shared" si="13"/>
        <v>6171.6248079482966</v>
      </c>
      <c r="L98" s="229">
        <f t="shared" si="14"/>
        <v>0.79430000000000001</v>
      </c>
      <c r="M98" s="159">
        <f t="shared" si="15"/>
        <v>0.1363</v>
      </c>
    </row>
    <row r="99" spans="1:13" s="63" customFormat="1" ht="16.5" customHeight="1" x14ac:dyDescent="0.2">
      <c r="A99" s="192">
        <v>81</v>
      </c>
      <c r="B99" s="225">
        <f t="shared" si="8"/>
        <v>100.73406439731254</v>
      </c>
      <c r="C99" s="193">
        <f t="shared" si="9"/>
        <v>587.03406439731259</v>
      </c>
      <c r="D99" s="212">
        <v>34550</v>
      </c>
      <c r="E99" s="104">
        <v>19500</v>
      </c>
      <c r="F99" s="96">
        <f t="shared" si="10"/>
        <v>4115.7874695172231</v>
      </c>
      <c r="G99" s="104">
        <f t="shared" si="10"/>
        <v>398.61400588437675</v>
      </c>
      <c r="H99" s="194">
        <f t="shared" si="11"/>
        <v>1525.8676986857406</v>
      </c>
      <c r="I99" s="104">
        <f t="shared" si="12"/>
        <v>90.288029508031997</v>
      </c>
      <c r="J99" s="96">
        <v>40</v>
      </c>
      <c r="K99" s="98">
        <f t="shared" si="13"/>
        <v>6170.5572035953728</v>
      </c>
      <c r="L99" s="229">
        <f t="shared" si="14"/>
        <v>0.80410000000000004</v>
      </c>
      <c r="M99" s="159">
        <f t="shared" si="15"/>
        <v>0.13800000000000001</v>
      </c>
    </row>
    <row r="100" spans="1:13" s="63" customFormat="1" ht="16.5" customHeight="1" x14ac:dyDescent="0.2">
      <c r="A100" s="192">
        <v>82</v>
      </c>
      <c r="B100" s="225">
        <f t="shared" si="8"/>
        <v>100.75275542935765</v>
      </c>
      <c r="C100" s="193">
        <f t="shared" si="9"/>
        <v>587.05275542935772</v>
      </c>
      <c r="D100" s="212">
        <v>34550</v>
      </c>
      <c r="E100" s="104">
        <v>19500</v>
      </c>
      <c r="F100" s="96">
        <f t="shared" si="10"/>
        <v>4115.0239339180644</v>
      </c>
      <c r="G100" s="104">
        <f t="shared" si="10"/>
        <v>398.60131450853584</v>
      </c>
      <c r="H100" s="194">
        <f t="shared" si="11"/>
        <v>1525.605333968191</v>
      </c>
      <c r="I100" s="104">
        <f t="shared" si="12"/>
        <v>90.272504968532019</v>
      </c>
      <c r="J100" s="96">
        <v>40</v>
      </c>
      <c r="K100" s="98">
        <f t="shared" si="13"/>
        <v>6169.5030873633241</v>
      </c>
      <c r="L100" s="229">
        <f t="shared" si="14"/>
        <v>0.81389999999999996</v>
      </c>
      <c r="M100" s="159">
        <f t="shared" si="15"/>
        <v>0.13969999999999999</v>
      </c>
    </row>
    <row r="101" spans="1:13" s="63" customFormat="1" ht="16.5" customHeight="1" x14ac:dyDescent="0.2">
      <c r="A101" s="192">
        <v>83</v>
      </c>
      <c r="B101" s="225">
        <f t="shared" si="8"/>
        <v>100.77121989785657</v>
      </c>
      <c r="C101" s="193">
        <f t="shared" si="9"/>
        <v>587.07121989785662</v>
      </c>
      <c r="D101" s="212">
        <v>34550</v>
      </c>
      <c r="E101" s="104">
        <v>19500</v>
      </c>
      <c r="F101" s="96">
        <f t="shared" si="10"/>
        <v>4114.2699316356957</v>
      </c>
      <c r="G101" s="104">
        <f t="shared" si="10"/>
        <v>398.58877776483951</v>
      </c>
      <c r="H101" s="194">
        <f t="shared" si="11"/>
        <v>1525.3462437773808</v>
      </c>
      <c r="I101" s="104">
        <f t="shared" si="12"/>
        <v>90.257174188010708</v>
      </c>
      <c r="J101" s="96">
        <v>40</v>
      </c>
      <c r="K101" s="98">
        <f t="shared" si="13"/>
        <v>6168.4621273659268</v>
      </c>
      <c r="L101" s="229">
        <f t="shared" si="14"/>
        <v>0.8236</v>
      </c>
      <c r="M101" s="159">
        <f t="shared" si="15"/>
        <v>0.1414</v>
      </c>
    </row>
    <row r="102" spans="1:13" s="63" customFormat="1" ht="16.5" customHeight="1" x14ac:dyDescent="0.2">
      <c r="A102" s="192">
        <v>84</v>
      </c>
      <c r="B102" s="225">
        <f t="shared" si="8"/>
        <v>100.78946322967802</v>
      </c>
      <c r="C102" s="193">
        <f t="shared" si="9"/>
        <v>587.08946322967802</v>
      </c>
      <c r="D102" s="212">
        <v>34550</v>
      </c>
      <c r="E102" s="104">
        <v>19500</v>
      </c>
      <c r="F102" s="96">
        <f t="shared" si="10"/>
        <v>4113.5252308588415</v>
      </c>
      <c r="G102" s="104">
        <f t="shared" si="10"/>
        <v>398.57639193986995</v>
      </c>
      <c r="H102" s="194">
        <f t="shared" si="11"/>
        <v>1525.0903485059641</v>
      </c>
      <c r="I102" s="104">
        <f t="shared" si="12"/>
        <v>90.242032455974226</v>
      </c>
      <c r="J102" s="96">
        <v>40</v>
      </c>
      <c r="K102" s="98">
        <f t="shared" si="13"/>
        <v>6167.4340037606498</v>
      </c>
      <c r="L102" s="229">
        <f t="shared" si="14"/>
        <v>0.83340000000000003</v>
      </c>
      <c r="M102" s="159">
        <f t="shared" si="15"/>
        <v>0.1431</v>
      </c>
    </row>
    <row r="103" spans="1:13" s="63" customFormat="1" ht="16.5" customHeight="1" x14ac:dyDescent="0.2">
      <c r="A103" s="192">
        <v>85</v>
      </c>
      <c r="B103" s="225">
        <f t="shared" si="8"/>
        <v>100.80749065901171</v>
      </c>
      <c r="C103" s="193">
        <f t="shared" si="9"/>
        <v>587.10749065901177</v>
      </c>
      <c r="D103" s="212">
        <v>34550</v>
      </c>
      <c r="E103" s="104">
        <v>19500</v>
      </c>
      <c r="F103" s="96">
        <f t="shared" si="10"/>
        <v>4112.7896080898709</v>
      </c>
      <c r="G103" s="104">
        <f t="shared" si="10"/>
        <v>398.56415345227759</v>
      </c>
      <c r="H103" s="194">
        <f t="shared" si="11"/>
        <v>1524.8375714012459</v>
      </c>
      <c r="I103" s="104">
        <f t="shared" si="12"/>
        <v>90.227075230842971</v>
      </c>
      <c r="J103" s="96">
        <v>40</v>
      </c>
      <c r="K103" s="98">
        <f t="shared" si="13"/>
        <v>6166.4184081742369</v>
      </c>
      <c r="L103" s="229">
        <f t="shared" si="14"/>
        <v>0.84319999999999995</v>
      </c>
      <c r="M103" s="159">
        <f t="shared" si="15"/>
        <v>0.14480000000000001</v>
      </c>
    </row>
    <row r="104" spans="1:13" s="63" customFormat="1" ht="16.5" customHeight="1" x14ac:dyDescent="0.2">
      <c r="A104" s="192">
        <v>86</v>
      </c>
      <c r="B104" s="225">
        <f t="shared" si="8"/>
        <v>100.82530723638297</v>
      </c>
      <c r="C104" s="193">
        <f t="shared" si="9"/>
        <v>587.12530723638304</v>
      </c>
      <c r="D104" s="212">
        <v>34550</v>
      </c>
      <c r="E104" s="104">
        <v>19500</v>
      </c>
      <c r="F104" s="96">
        <f t="shared" si="10"/>
        <v>4112.0628477528799</v>
      </c>
      <c r="G104" s="104">
        <f t="shared" si="10"/>
        <v>398.55205884659483</v>
      </c>
      <c r="H104" s="194">
        <f t="shared" si="11"/>
        <v>1524.5878384306225</v>
      </c>
      <c r="I104" s="104">
        <f t="shared" si="12"/>
        <v>90.212298131989499</v>
      </c>
      <c r="J104" s="96">
        <v>40</v>
      </c>
      <c r="K104" s="98">
        <f t="shared" si="13"/>
        <v>6165.4150431620874</v>
      </c>
      <c r="L104" s="229">
        <f t="shared" si="14"/>
        <v>0.85299999999999998</v>
      </c>
      <c r="M104" s="159">
        <f t="shared" si="15"/>
        <v>0.14649999999999999</v>
      </c>
    </row>
    <row r="105" spans="1:13" s="63" customFormat="1" ht="16.5" customHeight="1" x14ac:dyDescent="0.2">
      <c r="A105" s="192">
        <v>87</v>
      </c>
      <c r="B105" s="225">
        <f t="shared" si="8"/>
        <v>100.84291783714653</v>
      </c>
      <c r="C105" s="193">
        <f t="shared" si="9"/>
        <v>587.14291783714657</v>
      </c>
      <c r="D105" s="212">
        <v>34550</v>
      </c>
      <c r="E105" s="104">
        <v>19500</v>
      </c>
      <c r="F105" s="96">
        <f t="shared" si="10"/>
        <v>4111.3447418245742</v>
      </c>
      <c r="G105" s="104">
        <f t="shared" si="10"/>
        <v>398.54010478740645</v>
      </c>
      <c r="H105" s="194">
        <f t="shared" si="11"/>
        <v>1524.3410781548494</v>
      </c>
      <c r="I105" s="104">
        <f t="shared" si="12"/>
        <v>90.197696932239623</v>
      </c>
      <c r="J105" s="96">
        <v>40</v>
      </c>
      <c r="K105" s="98">
        <f t="shared" si="13"/>
        <v>6164.4236216990694</v>
      </c>
      <c r="L105" s="229">
        <f t="shared" si="14"/>
        <v>0.86270000000000002</v>
      </c>
      <c r="M105" s="159">
        <f t="shared" si="15"/>
        <v>0.1482</v>
      </c>
    </row>
    <row r="106" spans="1:13" s="63" customFormat="1" ht="16.5" customHeight="1" x14ac:dyDescent="0.2">
      <c r="A106" s="192">
        <v>88</v>
      </c>
      <c r="B106" s="225">
        <f t="shared" si="8"/>
        <v>100.86032716949465</v>
      </c>
      <c r="C106" s="193">
        <f t="shared" si="9"/>
        <v>587.16032716949474</v>
      </c>
      <c r="D106" s="212">
        <v>34550</v>
      </c>
      <c r="E106" s="104">
        <v>19500</v>
      </c>
      <c r="F106" s="96">
        <f t="shared" si="10"/>
        <v>4110.6350894863681</v>
      </c>
      <c r="G106" s="104">
        <f t="shared" si="10"/>
        <v>398.52828805385479</v>
      </c>
      <c r="H106" s="194">
        <f t="shared" si="11"/>
        <v>1524.097221608595</v>
      </c>
      <c r="I106" s="104">
        <f t="shared" si="12"/>
        <v>90.183267550804445</v>
      </c>
      <c r="J106" s="96">
        <v>40</v>
      </c>
      <c r="K106" s="98">
        <f t="shared" si="13"/>
        <v>6163.443866699622</v>
      </c>
      <c r="L106" s="229">
        <f t="shared" si="14"/>
        <v>0.87250000000000005</v>
      </c>
      <c r="M106" s="159">
        <f t="shared" si="15"/>
        <v>0.14990000000000001</v>
      </c>
    </row>
    <row r="107" spans="1:13" s="63" customFormat="1" ht="16.5" customHeight="1" x14ac:dyDescent="0.2">
      <c r="A107" s="192">
        <v>89</v>
      </c>
      <c r="B107" s="225">
        <f t="shared" si="8"/>
        <v>100.87753978201297</v>
      </c>
      <c r="C107" s="193">
        <f t="shared" si="9"/>
        <v>587.17753978201301</v>
      </c>
      <c r="D107" s="212">
        <v>34550</v>
      </c>
      <c r="E107" s="104">
        <v>19500</v>
      </c>
      <c r="F107" s="96">
        <f t="shared" si="10"/>
        <v>4109.9336967962563</v>
      </c>
      <c r="G107" s="104">
        <f t="shared" si="10"/>
        <v>398.51660553445458</v>
      </c>
      <c r="H107" s="194">
        <f t="shared" si="11"/>
        <v>1523.8562021877801</v>
      </c>
      <c r="I107" s="104">
        <f t="shared" si="12"/>
        <v>90.169006046614214</v>
      </c>
      <c r="J107" s="96">
        <v>40</v>
      </c>
      <c r="K107" s="98">
        <f t="shared" si="13"/>
        <v>6162.4755105651047</v>
      </c>
      <c r="L107" s="229">
        <f t="shared" si="14"/>
        <v>0.88229999999999997</v>
      </c>
      <c r="M107" s="159">
        <f t="shared" si="15"/>
        <v>0.15160000000000001</v>
      </c>
    </row>
    <row r="108" spans="1:13" s="63" customFormat="1" ht="16.5" customHeight="1" x14ac:dyDescent="0.2">
      <c r="A108" s="195">
        <v>90</v>
      </c>
      <c r="B108" s="225">
        <f t="shared" si="8"/>
        <v>100.89456007081409</v>
      </c>
      <c r="C108" s="193">
        <f t="shared" si="9"/>
        <v>587.19456007081408</v>
      </c>
      <c r="D108" s="212">
        <v>34550</v>
      </c>
      <c r="E108" s="104">
        <v>19500</v>
      </c>
      <c r="F108" s="96">
        <f t="shared" si="10"/>
        <v>4109.2403763791408</v>
      </c>
      <c r="G108" s="104">
        <f t="shared" si="10"/>
        <v>398.50505422219896</v>
      </c>
      <c r="H108" s="194">
        <f t="shared" si="11"/>
        <v>1523.6179555432527</v>
      </c>
      <c r="I108" s="104">
        <f t="shared" si="12"/>
        <v>90.154908612026802</v>
      </c>
      <c r="J108" s="96">
        <v>40</v>
      </c>
      <c r="K108" s="98">
        <f t="shared" si="13"/>
        <v>6161.5182947566191</v>
      </c>
      <c r="L108" s="229">
        <f t="shared" si="14"/>
        <v>0.89200000000000002</v>
      </c>
      <c r="M108" s="159">
        <f t="shared" si="15"/>
        <v>0.15329999999999999</v>
      </c>
    </row>
    <row r="109" spans="1:13" s="63" customFormat="1" ht="16.5" customHeight="1" x14ac:dyDescent="0.2">
      <c r="A109" s="192">
        <v>91</v>
      </c>
      <c r="B109" s="225">
        <f t="shared" si="8"/>
        <v>100.91139228627712</v>
      </c>
      <c r="C109" s="193">
        <f t="shared" si="9"/>
        <v>587.21139228627715</v>
      </c>
      <c r="D109" s="212">
        <v>34550</v>
      </c>
      <c r="E109" s="104">
        <v>19500</v>
      </c>
      <c r="F109" s="96">
        <f t="shared" si="10"/>
        <v>4108.5549471343602</v>
      </c>
      <c r="G109" s="104">
        <f t="shared" si="10"/>
        <v>398.49363120993468</v>
      </c>
      <c r="H109" s="194">
        <f t="shared" si="11"/>
        <v>1523.3824194803715</v>
      </c>
      <c r="I109" s="104">
        <f t="shared" si="12"/>
        <v>90.140971566885895</v>
      </c>
      <c r="J109" s="96">
        <v>40</v>
      </c>
      <c r="K109" s="98">
        <f t="shared" si="13"/>
        <v>6160.5719693915516</v>
      </c>
      <c r="L109" s="229">
        <f t="shared" si="14"/>
        <v>0.90180000000000005</v>
      </c>
      <c r="M109" s="159">
        <f t="shared" si="15"/>
        <v>0.155</v>
      </c>
    </row>
    <row r="110" spans="1:13" s="63" customFormat="1" ht="16.5" customHeight="1" x14ac:dyDescent="0.2">
      <c r="A110" s="192">
        <v>92</v>
      </c>
      <c r="B110" s="225">
        <f t="shared" si="8"/>
        <v>100.92804053941882</v>
      </c>
      <c r="C110" s="193">
        <f t="shared" si="9"/>
        <v>587.22804053941888</v>
      </c>
      <c r="D110" s="212">
        <v>34550</v>
      </c>
      <c r="E110" s="104">
        <v>19500</v>
      </c>
      <c r="F110" s="96">
        <f t="shared" si="10"/>
        <v>4107.8772339593015</v>
      </c>
      <c r="G110" s="104">
        <f t="shared" si="10"/>
        <v>398.4823336859921</v>
      </c>
      <c r="H110" s="194">
        <f t="shared" si="11"/>
        <v>1523.1495338641089</v>
      </c>
      <c r="I110" s="104">
        <f t="shared" si="12"/>
        <v>90.127191352905868</v>
      </c>
      <c r="J110" s="96">
        <v>40</v>
      </c>
      <c r="K110" s="98">
        <f t="shared" si="13"/>
        <v>6159.6362928623084</v>
      </c>
      <c r="L110" s="229">
        <f t="shared" si="14"/>
        <v>0.91149999999999998</v>
      </c>
      <c r="M110" s="159">
        <f t="shared" si="15"/>
        <v>0.15670000000000001</v>
      </c>
    </row>
    <row r="111" spans="1:13" s="63" customFormat="1" ht="16.5" customHeight="1" x14ac:dyDescent="0.2">
      <c r="A111" s="192">
        <v>93</v>
      </c>
      <c r="B111" s="225">
        <f t="shared" si="8"/>
        <v>100.94450880792036</v>
      </c>
      <c r="C111" s="193">
        <f t="shared" si="9"/>
        <v>587.2445088079204</v>
      </c>
      <c r="D111" s="212">
        <v>34550</v>
      </c>
      <c r="E111" s="104">
        <v>19500</v>
      </c>
      <c r="F111" s="96">
        <f t="shared" si="10"/>
        <v>4107.2070674880479</v>
      </c>
      <c r="G111" s="104">
        <f t="shared" si="10"/>
        <v>398.47115893004997</v>
      </c>
      <c r="H111" s="194">
        <f t="shared" si="11"/>
        <v>1522.9192405293168</v>
      </c>
      <c r="I111" s="104">
        <f t="shared" si="12"/>
        <v>90.113564528361948</v>
      </c>
      <c r="J111" s="96">
        <v>40</v>
      </c>
      <c r="K111" s="98">
        <f t="shared" si="13"/>
        <v>6158.7110314757765</v>
      </c>
      <c r="L111" s="229">
        <f t="shared" si="14"/>
        <v>0.92130000000000001</v>
      </c>
      <c r="M111" s="159">
        <f t="shared" si="15"/>
        <v>0.15840000000000001</v>
      </c>
    </row>
    <row r="112" spans="1:13" s="63" customFormat="1" ht="16.5" customHeight="1" x14ac:dyDescent="0.2">
      <c r="A112" s="192">
        <v>94</v>
      </c>
      <c r="B112" s="225">
        <f t="shared" si="8"/>
        <v>100.96080094183191</v>
      </c>
      <c r="C112" s="193">
        <f t="shared" si="9"/>
        <v>587.26080094183192</v>
      </c>
      <c r="D112" s="212">
        <v>34550</v>
      </c>
      <c r="E112" s="104">
        <v>19500</v>
      </c>
      <c r="F112" s="96">
        <f t="shared" si="10"/>
        <v>4106.5442838440822</v>
      </c>
      <c r="G112" s="104">
        <f t="shared" si="10"/>
        <v>398.46010430922263</v>
      </c>
      <c r="H112" s="194">
        <f t="shared" si="11"/>
        <v>1522.6914831958168</v>
      </c>
      <c r="I112" s="104">
        <f t="shared" si="12"/>
        <v>90.100087763066099</v>
      </c>
      <c r="J112" s="96">
        <v>40</v>
      </c>
      <c r="K112" s="98">
        <f t="shared" si="13"/>
        <v>6157.7959591121871</v>
      </c>
      <c r="L112" s="229">
        <f t="shared" si="14"/>
        <v>0.93110000000000004</v>
      </c>
      <c r="M112" s="159">
        <f t="shared" si="15"/>
        <v>0.16009999999999999</v>
      </c>
    </row>
    <row r="113" spans="1:13" s="63" customFormat="1" ht="16.5" customHeight="1" x14ac:dyDescent="0.2">
      <c r="A113" s="192">
        <v>95</v>
      </c>
      <c r="B113" s="225">
        <f t="shared" si="8"/>
        <v>100.97692066897511</v>
      </c>
      <c r="C113" s="193">
        <f t="shared" si="9"/>
        <v>587.27692066897509</v>
      </c>
      <c r="D113" s="212">
        <v>34550</v>
      </c>
      <c r="E113" s="104">
        <v>19500</v>
      </c>
      <c r="F113" s="96">
        <f t="shared" si="10"/>
        <v>4105.888724406158</v>
      </c>
      <c r="G113" s="104">
        <f t="shared" si="10"/>
        <v>398.44916727435407</v>
      </c>
      <c r="H113" s="194">
        <f t="shared" si="11"/>
        <v>1522.4662073880129</v>
      </c>
      <c r="I113" s="104">
        <f t="shared" si="12"/>
        <v>90.08675783361025</v>
      </c>
      <c r="J113" s="96">
        <v>40</v>
      </c>
      <c r="K113" s="98">
        <f t="shared" si="13"/>
        <v>6156.8908569021351</v>
      </c>
      <c r="L113" s="229">
        <f t="shared" si="14"/>
        <v>0.94079999999999997</v>
      </c>
      <c r="M113" s="159">
        <f t="shared" si="15"/>
        <v>0.1618</v>
      </c>
    </row>
    <row r="114" spans="1:13" s="63" customFormat="1" ht="16.5" customHeight="1" x14ac:dyDescent="0.2">
      <c r="A114" s="192">
        <v>96</v>
      </c>
      <c r="B114" s="225">
        <f t="shared" si="8"/>
        <v>100.99287160006295</v>
      </c>
      <c r="C114" s="193">
        <f t="shared" si="9"/>
        <v>587.29287160006299</v>
      </c>
      <c r="D114" s="212">
        <v>34550</v>
      </c>
      <c r="E114" s="104">
        <v>19500</v>
      </c>
      <c r="F114" s="96">
        <f t="shared" si="10"/>
        <v>4105.2402355865042</v>
      </c>
      <c r="G114" s="104">
        <f t="shared" si="10"/>
        <v>398.43834535650592</v>
      </c>
      <c r="H114" s="194">
        <f t="shared" si="11"/>
        <v>1522.2433603587374</v>
      </c>
      <c r="I114" s="104">
        <f t="shared" si="12"/>
        <v>90.073571618860214</v>
      </c>
      <c r="J114" s="96">
        <v>40</v>
      </c>
      <c r="K114" s="98">
        <f t="shared" si="13"/>
        <v>6155.9955129206073</v>
      </c>
      <c r="L114" s="229">
        <f t="shared" si="14"/>
        <v>0.9506</v>
      </c>
      <c r="M114" s="159">
        <f t="shared" si="15"/>
        <v>0.16350000000000001</v>
      </c>
    </row>
    <row r="115" spans="1:13" s="63" customFormat="1" ht="16.5" customHeight="1" x14ac:dyDescent="0.2">
      <c r="A115" s="192">
        <v>97</v>
      </c>
      <c r="B115" s="225">
        <f t="shared" si="8"/>
        <v>101.0086572335542</v>
      </c>
      <c r="C115" s="193">
        <f t="shared" si="9"/>
        <v>587.30865723355419</v>
      </c>
      <c r="D115" s="212">
        <v>34550</v>
      </c>
      <c r="E115" s="104">
        <v>19500</v>
      </c>
      <c r="F115" s="96">
        <f t="shared" si="10"/>
        <v>4104.5986686205888</v>
      </c>
      <c r="G115" s="104">
        <f t="shared" si="10"/>
        <v>398.42763616362902</v>
      </c>
      <c r="H115" s="194">
        <f t="shared" si="11"/>
        <v>1522.0228910170656</v>
      </c>
      <c r="I115" s="104">
        <f t="shared" si="12"/>
        <v>90.060526095684367</v>
      </c>
      <c r="J115" s="96">
        <v>40</v>
      </c>
      <c r="K115" s="98">
        <f t="shared" si="13"/>
        <v>6155.109721896968</v>
      </c>
      <c r="L115" s="229">
        <f t="shared" si="14"/>
        <v>0.96030000000000004</v>
      </c>
      <c r="M115" s="159">
        <f t="shared" si="15"/>
        <v>0.16520000000000001</v>
      </c>
    </row>
    <row r="116" spans="1:13" s="63" customFormat="1" ht="16.5" customHeight="1" x14ac:dyDescent="0.2">
      <c r="A116" s="192">
        <v>98</v>
      </c>
      <c r="B116" s="225">
        <f t="shared" si="8"/>
        <v>101.02428096025889</v>
      </c>
      <c r="C116" s="193">
        <f t="shared" si="9"/>
        <v>587.32428096025887</v>
      </c>
      <c r="D116" s="212">
        <v>34550</v>
      </c>
      <c r="E116" s="104">
        <v>19500</v>
      </c>
      <c r="F116" s="96">
        <f t="shared" si="10"/>
        <v>4103.9638793677341</v>
      </c>
      <c r="G116" s="104">
        <f t="shared" si="10"/>
        <v>398.41703737740329</v>
      </c>
      <c r="H116" s="194">
        <f t="shared" si="11"/>
        <v>1521.8047498598562</v>
      </c>
      <c r="I116" s="104">
        <f t="shared" si="12"/>
        <v>90.047618334902751</v>
      </c>
      <c r="J116" s="96">
        <v>40</v>
      </c>
      <c r="K116" s="98">
        <f t="shared" si="13"/>
        <v>6154.2332849398963</v>
      </c>
      <c r="L116" s="229">
        <f t="shared" si="14"/>
        <v>0.97009999999999996</v>
      </c>
      <c r="M116" s="159">
        <f t="shared" si="15"/>
        <v>0.16689999999999999</v>
      </c>
    </row>
    <row r="117" spans="1:13" s="63" customFormat="1" ht="16.5" customHeight="1" thickBot="1" x14ac:dyDescent="0.25">
      <c r="A117" s="196">
        <v>99</v>
      </c>
      <c r="B117" s="226">
        <f t="shared" si="8"/>
        <v>101.03974606771003</v>
      </c>
      <c r="C117" s="197">
        <f t="shared" si="9"/>
        <v>587.33974606771005</v>
      </c>
      <c r="D117" s="215">
        <v>34550</v>
      </c>
      <c r="E117" s="118">
        <v>19500</v>
      </c>
      <c r="F117" s="119">
        <f t="shared" si="10"/>
        <v>4103.3357281219123</v>
      </c>
      <c r="G117" s="118">
        <f t="shared" si="10"/>
        <v>398.40654675024132</v>
      </c>
      <c r="H117" s="198">
        <f t="shared" si="11"/>
        <v>1521.5888889067878</v>
      </c>
      <c r="I117" s="118">
        <f t="shared" si="12"/>
        <v>90.034845497443072</v>
      </c>
      <c r="J117" s="119">
        <v>40</v>
      </c>
      <c r="K117" s="120">
        <f t="shared" si="13"/>
        <v>6153.3660092763839</v>
      </c>
      <c r="L117" s="230">
        <f t="shared" si="14"/>
        <v>0.9798</v>
      </c>
      <c r="M117" s="164">
        <f t="shared" si="15"/>
        <v>0.1686</v>
      </c>
    </row>
    <row r="118" spans="1:13" s="63" customFormat="1" ht="16.5" customHeight="1" x14ac:dyDescent="0.2">
      <c r="A118" s="199">
        <v>100</v>
      </c>
      <c r="B118" s="231">
        <f>1.09*LN(A118)+96.04</f>
        <v>101.05963550272702</v>
      </c>
      <c r="C118" s="200">
        <f>1.09*LN(A118)+582.34</f>
        <v>587.35963550272709</v>
      </c>
      <c r="D118" s="232">
        <v>34550</v>
      </c>
      <c r="E118" s="95">
        <v>19500</v>
      </c>
      <c r="F118" s="97">
        <f t="shared" si="10"/>
        <v>4102.5281551585686</v>
      </c>
      <c r="G118" s="95">
        <f t="shared" si="10"/>
        <v>398.39305572933523</v>
      </c>
      <c r="H118" s="201">
        <f t="shared" si="11"/>
        <v>1521.3113692801114</v>
      </c>
      <c r="I118" s="95">
        <f t="shared" si="12"/>
        <v>90.018424217758081</v>
      </c>
      <c r="J118" s="97">
        <v>40</v>
      </c>
      <c r="K118" s="111">
        <f t="shared" si="13"/>
        <v>6152.2510043857737</v>
      </c>
      <c r="L118" s="233">
        <f t="shared" si="14"/>
        <v>0.98950000000000005</v>
      </c>
      <c r="M118" s="153">
        <f t="shared" si="15"/>
        <v>0.17030000000000001</v>
      </c>
    </row>
    <row r="119" spans="1:13" s="63" customFormat="1" ht="16.5" customHeight="1" x14ac:dyDescent="0.2">
      <c r="A119" s="192">
        <v>101</v>
      </c>
      <c r="B119" s="225">
        <f t="shared" ref="B119:B167" si="16">1.09*LN(A119)+96.04</f>
        <v>101.07048136335698</v>
      </c>
      <c r="C119" s="193">
        <f t="shared" ref="C119:C167" si="17">1.09*LN(A119)+582.34</f>
        <v>587.37048136335704</v>
      </c>
      <c r="D119" s="212">
        <v>34550</v>
      </c>
      <c r="E119" s="104">
        <v>19500</v>
      </c>
      <c r="F119" s="96">
        <f t="shared" si="10"/>
        <v>4102.0879133787612</v>
      </c>
      <c r="G119" s="104">
        <f t="shared" si="10"/>
        <v>398.38569935768317</v>
      </c>
      <c r="H119" s="194">
        <f t="shared" si="11"/>
        <v>1521.1600811049179</v>
      </c>
      <c r="I119" s="104">
        <f t="shared" si="12"/>
        <v>90.009472254728877</v>
      </c>
      <c r="J119" s="96">
        <v>40</v>
      </c>
      <c r="K119" s="98">
        <f t="shared" si="13"/>
        <v>6151.6431660960916</v>
      </c>
      <c r="L119" s="229">
        <f t="shared" si="14"/>
        <v>0.99929999999999997</v>
      </c>
      <c r="M119" s="159">
        <f t="shared" si="15"/>
        <v>0.17199999999999999</v>
      </c>
    </row>
    <row r="120" spans="1:13" s="63" customFormat="1" ht="16.5" customHeight="1" x14ac:dyDescent="0.2">
      <c r="A120" s="192">
        <v>102</v>
      </c>
      <c r="B120" s="225">
        <f t="shared" si="16"/>
        <v>101.08122036647987</v>
      </c>
      <c r="C120" s="193">
        <f t="shared" si="17"/>
        <v>587.38122036647985</v>
      </c>
      <c r="D120" s="212">
        <v>34550</v>
      </c>
      <c r="E120" s="104">
        <v>19500</v>
      </c>
      <c r="F120" s="96">
        <f t="shared" si="10"/>
        <v>4101.6521021098388</v>
      </c>
      <c r="G120" s="104">
        <f t="shared" si="10"/>
        <v>398.37841573144328</v>
      </c>
      <c r="H120" s="194">
        <f t="shared" si="11"/>
        <v>1521.010315030353</v>
      </c>
      <c r="I120" s="104">
        <f t="shared" si="12"/>
        <v>90.000610356825632</v>
      </c>
      <c r="J120" s="96">
        <v>40</v>
      </c>
      <c r="K120" s="98">
        <f t="shared" si="13"/>
        <v>6151.0414432284606</v>
      </c>
      <c r="L120" s="229">
        <f t="shared" si="14"/>
        <v>1.0091000000000001</v>
      </c>
      <c r="M120" s="159">
        <f t="shared" si="15"/>
        <v>0.17369999999999999</v>
      </c>
    </row>
    <row r="121" spans="1:13" s="63" customFormat="1" ht="16.5" customHeight="1" x14ac:dyDescent="0.2">
      <c r="A121" s="192">
        <v>103</v>
      </c>
      <c r="B121" s="225">
        <f t="shared" si="16"/>
        <v>101.09185459717031</v>
      </c>
      <c r="C121" s="193">
        <f t="shared" si="17"/>
        <v>587.39185459717032</v>
      </c>
      <c r="D121" s="212">
        <v>34550</v>
      </c>
      <c r="E121" s="104">
        <v>19500</v>
      </c>
      <c r="F121" s="96">
        <f t="shared" si="10"/>
        <v>4101.2206339679233</v>
      </c>
      <c r="G121" s="104">
        <f t="shared" si="10"/>
        <v>398.37120342854564</v>
      </c>
      <c r="H121" s="194">
        <f t="shared" si="11"/>
        <v>1520.8620410400063</v>
      </c>
      <c r="I121" s="104">
        <f t="shared" si="12"/>
        <v>89.991836747929369</v>
      </c>
      <c r="J121" s="96">
        <v>40</v>
      </c>
      <c r="K121" s="98">
        <f t="shared" si="13"/>
        <v>6150.4457151844044</v>
      </c>
      <c r="L121" s="229">
        <f t="shared" si="14"/>
        <v>1.0188999999999999</v>
      </c>
      <c r="M121" s="159">
        <f t="shared" si="15"/>
        <v>0.1754</v>
      </c>
    </row>
    <row r="122" spans="1:13" s="63" customFormat="1" ht="16.5" customHeight="1" x14ac:dyDescent="0.2">
      <c r="A122" s="192">
        <v>104</v>
      </c>
      <c r="B122" s="225">
        <f t="shared" si="16"/>
        <v>101.10238608006411</v>
      </c>
      <c r="C122" s="193">
        <f t="shared" si="17"/>
        <v>587.40238608006416</v>
      </c>
      <c r="D122" s="212">
        <v>34550</v>
      </c>
      <c r="E122" s="104">
        <v>19500</v>
      </c>
      <c r="F122" s="96">
        <f t="shared" si="10"/>
        <v>4100.7934241203138</v>
      </c>
      <c r="G122" s="104">
        <f t="shared" si="10"/>
        <v>398.36406106819135</v>
      </c>
      <c r="H122" s="194">
        <f t="shared" si="11"/>
        <v>1520.7152299937147</v>
      </c>
      <c r="I122" s="104">
        <f t="shared" si="12"/>
        <v>89.98314970377011</v>
      </c>
      <c r="J122" s="96">
        <v>40</v>
      </c>
      <c r="K122" s="98">
        <f t="shared" si="13"/>
        <v>6149.8558648859907</v>
      </c>
      <c r="L122" s="229">
        <f t="shared" si="14"/>
        <v>1.0286999999999999</v>
      </c>
      <c r="M122" s="159">
        <f t="shared" si="15"/>
        <v>0.17710000000000001</v>
      </c>
    </row>
    <row r="123" spans="1:13" s="63" customFormat="1" ht="16.5" customHeight="1" x14ac:dyDescent="0.2">
      <c r="A123" s="192">
        <v>105</v>
      </c>
      <c r="B123" s="225">
        <f t="shared" si="16"/>
        <v>101.11281678167171</v>
      </c>
      <c r="C123" s="193">
        <f t="shared" si="17"/>
        <v>587.41281678167172</v>
      </c>
      <c r="D123" s="212">
        <v>34550</v>
      </c>
      <c r="E123" s="104">
        <v>19500</v>
      </c>
      <c r="F123" s="96">
        <f t="shared" si="10"/>
        <v>4100.3703901872977</v>
      </c>
      <c r="G123" s="104">
        <f t="shared" si="10"/>
        <v>398.3569873092718</v>
      </c>
      <c r="H123" s="194">
        <f t="shared" si="11"/>
        <v>1520.5698535938404</v>
      </c>
      <c r="I123" s="104">
        <f t="shared" si="12"/>
        <v>89.974547549931401</v>
      </c>
      <c r="J123" s="96">
        <v>40</v>
      </c>
      <c r="K123" s="98">
        <f t="shared" si="13"/>
        <v>6149.2717786403409</v>
      </c>
      <c r="L123" s="229">
        <f t="shared" si="14"/>
        <v>1.0384</v>
      </c>
      <c r="M123" s="159">
        <f t="shared" si="15"/>
        <v>0.1787</v>
      </c>
    </row>
    <row r="124" spans="1:13" s="63" customFormat="1" ht="16.5" customHeight="1" x14ac:dyDescent="0.2">
      <c r="A124" s="192">
        <v>106</v>
      </c>
      <c r="B124" s="225">
        <f t="shared" si="16"/>
        <v>101.12314861258216</v>
      </c>
      <c r="C124" s="193">
        <f t="shared" si="17"/>
        <v>587.42314861258217</v>
      </c>
      <c r="D124" s="212">
        <v>34550</v>
      </c>
      <c r="E124" s="104">
        <v>19500</v>
      </c>
      <c r="F124" s="96">
        <f t="shared" si="10"/>
        <v>4099.9514521486508</v>
      </c>
      <c r="G124" s="104">
        <f t="shared" si="10"/>
        <v>398.34998084886149</v>
      </c>
      <c r="H124" s="194">
        <f t="shared" si="11"/>
        <v>1520.4258843531591</v>
      </c>
      <c r="I124" s="104">
        <f t="shared" si="12"/>
        <v>89.96602865995024</v>
      </c>
      <c r="J124" s="96">
        <v>40</v>
      </c>
      <c r="K124" s="98">
        <f t="shared" si="13"/>
        <v>6148.6933460106211</v>
      </c>
      <c r="L124" s="229">
        <f t="shared" si="14"/>
        <v>1.0482</v>
      </c>
      <c r="M124" s="159">
        <f t="shared" si="15"/>
        <v>0.1804</v>
      </c>
    </row>
    <row r="125" spans="1:13" s="63" customFormat="1" ht="16.5" customHeight="1" x14ac:dyDescent="0.2">
      <c r="A125" s="192">
        <v>107</v>
      </c>
      <c r="B125" s="225">
        <f t="shared" si="16"/>
        <v>101.13338342956348</v>
      </c>
      <c r="C125" s="193">
        <f t="shared" si="17"/>
        <v>587.43338342956349</v>
      </c>
      <c r="D125" s="212">
        <v>34550</v>
      </c>
      <c r="E125" s="104">
        <v>19500</v>
      </c>
      <c r="F125" s="96">
        <f t="shared" si="10"/>
        <v>4099.5365322545258</v>
      </c>
      <c r="G125" s="104">
        <f t="shared" si="10"/>
        <v>398.34304042078315</v>
      </c>
      <c r="H125" s="194">
        <f t="shared" si="11"/>
        <v>1520.2832955642541</v>
      </c>
      <c r="I125" s="104">
        <f t="shared" si="12"/>
        <v>89.957591453506183</v>
      </c>
      <c r="J125" s="96">
        <v>40</v>
      </c>
      <c r="K125" s="98">
        <f t="shared" si="13"/>
        <v>6148.1204596930693</v>
      </c>
      <c r="L125" s="229">
        <f t="shared" si="14"/>
        <v>1.0580000000000001</v>
      </c>
      <c r="M125" s="159">
        <f t="shared" si="15"/>
        <v>0.18210000000000001</v>
      </c>
    </row>
    <row r="126" spans="1:13" s="63" customFormat="1" ht="16.5" customHeight="1" x14ac:dyDescent="0.2">
      <c r="A126" s="192">
        <v>108</v>
      </c>
      <c r="B126" s="225">
        <f t="shared" si="16"/>
        <v>101.1435230375654</v>
      </c>
      <c r="C126" s="193">
        <f t="shared" si="17"/>
        <v>587.44352303756546</v>
      </c>
      <c r="D126" s="212">
        <v>34550</v>
      </c>
      <c r="E126" s="104">
        <v>19500</v>
      </c>
      <c r="F126" s="96">
        <f t="shared" si="10"/>
        <v>4099.1255549405241</v>
      </c>
      <c r="G126" s="104">
        <f t="shared" si="10"/>
        <v>398.33616479423904</v>
      </c>
      <c r="H126" s="194">
        <f t="shared" si="11"/>
        <v>1520.1420612703498</v>
      </c>
      <c r="I126" s="104">
        <f t="shared" si="12"/>
        <v>89.949234394695267</v>
      </c>
      <c r="J126" s="96">
        <v>40</v>
      </c>
      <c r="K126" s="98">
        <f t="shared" si="13"/>
        <v>6147.5530153998079</v>
      </c>
      <c r="L126" s="229">
        <f t="shared" si="14"/>
        <v>1.0678000000000001</v>
      </c>
      <c r="M126" s="159">
        <f t="shared" si="15"/>
        <v>0.18379999999999999</v>
      </c>
    </row>
    <row r="127" spans="1:13" s="63" customFormat="1" ht="16.5" customHeight="1" x14ac:dyDescent="0.2">
      <c r="A127" s="192">
        <v>109</v>
      </c>
      <c r="B127" s="225">
        <f t="shared" si="16"/>
        <v>101.15356919162977</v>
      </c>
      <c r="C127" s="193">
        <f t="shared" si="17"/>
        <v>587.45356919162975</v>
      </c>
      <c r="D127" s="212">
        <v>34550</v>
      </c>
      <c r="E127" s="104">
        <v>19500</v>
      </c>
      <c r="F127" s="96">
        <f t="shared" si="10"/>
        <v>4098.7184467466832</v>
      </c>
      <c r="G127" s="104">
        <f t="shared" si="10"/>
        <v>398.32935277250522</v>
      </c>
      <c r="H127" s="194">
        <f t="shared" si="11"/>
        <v>1520.0021562374857</v>
      </c>
      <c r="I127" s="104">
        <f t="shared" si="12"/>
        <v>89.94095599038377</v>
      </c>
      <c r="J127" s="96">
        <v>40</v>
      </c>
      <c r="K127" s="98">
        <f t="shared" si="13"/>
        <v>6146.9909117470579</v>
      </c>
      <c r="L127" s="229">
        <f t="shared" si="14"/>
        <v>1.0775999999999999</v>
      </c>
      <c r="M127" s="159">
        <f t="shared" si="15"/>
        <v>0.1855</v>
      </c>
    </row>
    <row r="128" spans="1:13" s="63" customFormat="1" ht="16.5" customHeight="1" x14ac:dyDescent="0.2">
      <c r="A128" s="195">
        <v>110</v>
      </c>
      <c r="B128" s="225">
        <f t="shared" si="16"/>
        <v>101.16352359871374</v>
      </c>
      <c r="C128" s="193">
        <f t="shared" si="17"/>
        <v>587.46352359871378</v>
      </c>
      <c r="D128" s="212">
        <v>34550</v>
      </c>
      <c r="E128" s="104">
        <v>19500</v>
      </c>
      <c r="F128" s="96">
        <f t="shared" si="10"/>
        <v>4098.3151362401877</v>
      </c>
      <c r="G128" s="104">
        <f t="shared" si="10"/>
        <v>398.32260319168574</v>
      </c>
      <c r="H128" s="194">
        <f t="shared" si="11"/>
        <v>1519.863555927973</v>
      </c>
      <c r="I128" s="104">
        <f t="shared" si="12"/>
        <v>89.932754788637467</v>
      </c>
      <c r="J128" s="96">
        <v>40</v>
      </c>
      <c r="K128" s="98">
        <f t="shared" si="13"/>
        <v>6146.4340501484839</v>
      </c>
      <c r="L128" s="229">
        <f t="shared" si="14"/>
        <v>1.0872999999999999</v>
      </c>
      <c r="M128" s="159">
        <f t="shared" si="15"/>
        <v>0.18720000000000001</v>
      </c>
    </row>
    <row r="129" spans="1:13" s="63" customFormat="1" ht="16.5" customHeight="1" x14ac:dyDescent="0.2">
      <c r="A129" s="192">
        <v>111</v>
      </c>
      <c r="B129" s="225">
        <f t="shared" si="16"/>
        <v>101.17338791943045</v>
      </c>
      <c r="C129" s="193">
        <f t="shared" si="17"/>
        <v>587.47338791943048</v>
      </c>
      <c r="D129" s="212">
        <v>34550</v>
      </c>
      <c r="E129" s="104">
        <v>19500</v>
      </c>
      <c r="F129" s="96">
        <f t="shared" si="10"/>
        <v>4097.9155539415879</v>
      </c>
      <c r="G129" s="104">
        <f t="shared" si="10"/>
        <v>398.31591491952338</v>
      </c>
      <c r="H129" s="194">
        <f t="shared" si="11"/>
        <v>1519.7262364750554</v>
      </c>
      <c r="I129" s="104">
        <f t="shared" si="12"/>
        <v>89.924629377222232</v>
      </c>
      <c r="J129" s="96">
        <v>40</v>
      </c>
      <c r="K129" s="98">
        <f t="shared" si="13"/>
        <v>6145.8823347133884</v>
      </c>
      <c r="L129" s="229">
        <f t="shared" si="14"/>
        <v>1.0971</v>
      </c>
      <c r="M129" s="159">
        <f t="shared" si="15"/>
        <v>0.18890000000000001</v>
      </c>
    </row>
    <row r="130" spans="1:13" s="63" customFormat="1" ht="16.5" customHeight="1" x14ac:dyDescent="0.2">
      <c r="A130" s="192">
        <v>112</v>
      </c>
      <c r="B130" s="225">
        <f t="shared" si="16"/>
        <v>101.18316376971165</v>
      </c>
      <c r="C130" s="193">
        <f t="shared" si="17"/>
        <v>587.48316376971172</v>
      </c>
      <c r="D130" s="212">
        <v>34550</v>
      </c>
      <c r="E130" s="104">
        <v>19500</v>
      </c>
      <c r="F130" s="96">
        <f t="shared" si="10"/>
        <v>4097.5196322543443</v>
      </c>
      <c r="G130" s="104">
        <f t="shared" si="10"/>
        <v>398.30928685426284</v>
      </c>
      <c r="H130" s="194">
        <f t="shared" si="11"/>
        <v>1519.590174658709</v>
      </c>
      <c r="I130" s="104">
        <f t="shared" si="12"/>
        <v>89.916578382172133</v>
      </c>
      <c r="J130" s="96">
        <v>40</v>
      </c>
      <c r="K130" s="98">
        <f t="shared" si="13"/>
        <v>6145.3356721494874</v>
      </c>
      <c r="L130" s="229">
        <f t="shared" si="14"/>
        <v>1.1069</v>
      </c>
      <c r="M130" s="159">
        <f t="shared" si="15"/>
        <v>0.19059999999999999</v>
      </c>
    </row>
    <row r="131" spans="1:13" s="63" customFormat="1" ht="16.5" customHeight="1" x14ac:dyDescent="0.2">
      <c r="A131" s="192">
        <v>113</v>
      </c>
      <c r="B131" s="225">
        <f t="shared" si="16"/>
        <v>101.19285272239645</v>
      </c>
      <c r="C131" s="193">
        <f t="shared" si="17"/>
        <v>587.49285272239649</v>
      </c>
      <c r="D131" s="212">
        <v>34550</v>
      </c>
      <c r="E131" s="104">
        <v>19500</v>
      </c>
      <c r="F131" s="96">
        <f t="shared" si="10"/>
        <v>4097.1273053975174</v>
      </c>
      <c r="G131" s="104">
        <f t="shared" si="10"/>
        <v>398.30271792356638</v>
      </c>
      <c r="H131" s="194">
        <f t="shared" si="11"/>
        <v>1519.455347882526</v>
      </c>
      <c r="I131" s="104">
        <f t="shared" si="12"/>
        <v>89.908600466421674</v>
      </c>
      <c r="J131" s="96">
        <v>40</v>
      </c>
      <c r="K131" s="98">
        <f t="shared" si="13"/>
        <v>6144.7939716700303</v>
      </c>
      <c r="L131" s="229">
        <f t="shared" si="14"/>
        <v>1.1167</v>
      </c>
      <c r="M131" s="159">
        <f t="shared" si="15"/>
        <v>0.1923</v>
      </c>
    </row>
    <row r="132" spans="1:13" s="63" customFormat="1" ht="16.5" customHeight="1" x14ac:dyDescent="0.2">
      <c r="A132" s="192">
        <v>114</v>
      </c>
      <c r="B132" s="225">
        <f t="shared" si="16"/>
        <v>101.20245630875</v>
      </c>
      <c r="C132" s="193">
        <f t="shared" si="17"/>
        <v>587.50245630875008</v>
      </c>
      <c r="D132" s="212">
        <v>34550</v>
      </c>
      <c r="E132" s="104">
        <v>19500</v>
      </c>
      <c r="F132" s="96">
        <f t="shared" si="10"/>
        <v>4096.7385093414323</v>
      </c>
      <c r="G132" s="104">
        <f t="shared" si="10"/>
        <v>398.29620708347471</v>
      </c>
      <c r="H132" s="194">
        <f t="shared" si="11"/>
        <v>1519.3217341516183</v>
      </c>
      <c r="I132" s="104">
        <f t="shared" si="12"/>
        <v>89.900694328498147</v>
      </c>
      <c r="J132" s="96">
        <v>40</v>
      </c>
      <c r="K132" s="98">
        <f t="shared" si="13"/>
        <v>6144.2571449050238</v>
      </c>
      <c r="L132" s="229">
        <f t="shared" si="14"/>
        <v>1.1265000000000001</v>
      </c>
      <c r="M132" s="159">
        <f t="shared" si="15"/>
        <v>0.19400000000000001</v>
      </c>
    </row>
    <row r="133" spans="1:13" s="63" customFormat="1" ht="16.5" customHeight="1" x14ac:dyDescent="0.2">
      <c r="A133" s="192">
        <v>115</v>
      </c>
      <c r="B133" s="225">
        <f t="shared" si="16"/>
        <v>101.21197601991595</v>
      </c>
      <c r="C133" s="193">
        <f t="shared" si="17"/>
        <v>587.51197601991601</v>
      </c>
      <c r="D133" s="212">
        <v>34550</v>
      </c>
      <c r="E133" s="104">
        <v>19500</v>
      </c>
      <c r="F133" s="96">
        <f t="shared" si="10"/>
        <v>4096.3531817461717</v>
      </c>
      <c r="G133" s="104">
        <f t="shared" si="10"/>
        <v>398.28975331741606</v>
      </c>
      <c r="H133" s="194">
        <f t="shared" si="11"/>
        <v>1519.1893120514926</v>
      </c>
      <c r="I133" s="104">
        <f t="shared" si="12"/>
        <v>89.892858701271763</v>
      </c>
      <c r="J133" s="96">
        <v>40</v>
      </c>
      <c r="K133" s="98">
        <f t="shared" si="13"/>
        <v>6143.725105816352</v>
      </c>
      <c r="L133" s="229">
        <f t="shared" si="14"/>
        <v>1.1362000000000001</v>
      </c>
      <c r="M133" s="159">
        <f t="shared" si="15"/>
        <v>0.19570000000000001</v>
      </c>
    </row>
    <row r="134" spans="1:13" s="63" customFormat="1" ht="16.5" customHeight="1" x14ac:dyDescent="0.2">
      <c r="A134" s="192">
        <v>116</v>
      </c>
      <c r="B134" s="225">
        <f t="shared" si="16"/>
        <v>101.22141330830594</v>
      </c>
      <c r="C134" s="193">
        <f t="shared" si="17"/>
        <v>587.52141330830602</v>
      </c>
      <c r="D134" s="212">
        <v>34550</v>
      </c>
      <c r="E134" s="104">
        <v>19500</v>
      </c>
      <c r="F134" s="96">
        <f t="shared" si="10"/>
        <v>4095.9712619027332</v>
      </c>
      <c r="G134" s="104">
        <f t="shared" si="10"/>
        <v>398.28335563525559</v>
      </c>
      <c r="H134" s="194">
        <f t="shared" si="11"/>
        <v>1519.05806072784</v>
      </c>
      <c r="I134" s="104">
        <f t="shared" si="12"/>
        <v>89.885092350759777</v>
      </c>
      <c r="J134" s="96">
        <v>40</v>
      </c>
      <c r="K134" s="98">
        <f t="shared" si="13"/>
        <v>6143.1977706165881</v>
      </c>
      <c r="L134" s="229">
        <f t="shared" si="14"/>
        <v>1.1459999999999999</v>
      </c>
      <c r="M134" s="159">
        <f t="shared" si="15"/>
        <v>0.19739999999999999</v>
      </c>
    </row>
    <row r="135" spans="1:13" s="63" customFormat="1" ht="16.5" customHeight="1" x14ac:dyDescent="0.2">
      <c r="A135" s="192">
        <v>117</v>
      </c>
      <c r="B135" s="225">
        <f t="shared" si="16"/>
        <v>101.23076958892956</v>
      </c>
      <c r="C135" s="193">
        <f t="shared" si="17"/>
        <v>587.53076958892962</v>
      </c>
      <c r="D135" s="212">
        <v>34550</v>
      </c>
      <c r="E135" s="104">
        <v>19500</v>
      </c>
      <c r="F135" s="96">
        <f t="shared" si="10"/>
        <v>4095.5926906767281</v>
      </c>
      <c r="G135" s="104">
        <f t="shared" si="10"/>
        <v>398.27701307238749</v>
      </c>
      <c r="H135" s="194">
        <f t="shared" si="11"/>
        <v>1518.927959867201</v>
      </c>
      <c r="I135" s="104">
        <f t="shared" si="12"/>
        <v>89.87739407498232</v>
      </c>
      <c r="J135" s="96">
        <v>40</v>
      </c>
      <c r="K135" s="98">
        <f t="shared" si="13"/>
        <v>6142.6750576912991</v>
      </c>
      <c r="L135" s="229">
        <f t="shared" si="14"/>
        <v>1.1557999999999999</v>
      </c>
      <c r="M135" s="159">
        <f t="shared" si="15"/>
        <v>0.1991</v>
      </c>
    </row>
    <row r="136" spans="1:13" s="63" customFormat="1" ht="16.5" customHeight="1" x14ac:dyDescent="0.2">
      <c r="A136" s="192">
        <v>118</v>
      </c>
      <c r="B136" s="225">
        <f t="shared" si="16"/>
        <v>101.24004624066758</v>
      </c>
      <c r="C136" s="193">
        <f t="shared" si="17"/>
        <v>587.54004624066761</v>
      </c>
      <c r="D136" s="212">
        <v>34550</v>
      </c>
      <c r="E136" s="104">
        <v>19500</v>
      </c>
      <c r="F136" s="96">
        <f t="shared" si="10"/>
        <v>4095.2174104544947</v>
      </c>
      <c r="G136" s="104">
        <f t="shared" si="10"/>
        <v>398.27072468886513</v>
      </c>
      <c r="H136" s="194">
        <f t="shared" si="11"/>
        <v>1518.7989896784554</v>
      </c>
      <c r="I136" s="104">
        <f t="shared" si="12"/>
        <v>89.869762702867192</v>
      </c>
      <c r="J136" s="96">
        <v>40</v>
      </c>
      <c r="K136" s="98">
        <f t="shared" si="13"/>
        <v>6142.1568875246821</v>
      </c>
      <c r="L136" s="229">
        <f t="shared" si="14"/>
        <v>1.1655</v>
      </c>
      <c r="M136" s="159">
        <f t="shared" si="15"/>
        <v>0.20080000000000001</v>
      </c>
    </row>
    <row r="137" spans="1:13" s="63" customFormat="1" ht="16.5" customHeight="1" x14ac:dyDescent="0.2">
      <c r="A137" s="192">
        <v>119</v>
      </c>
      <c r="B137" s="225">
        <f t="shared" si="16"/>
        <v>101.24924460749158</v>
      </c>
      <c r="C137" s="193">
        <f t="shared" si="17"/>
        <v>587.54924460749157</v>
      </c>
      <c r="D137" s="212">
        <v>34550</v>
      </c>
      <c r="E137" s="104">
        <v>19500</v>
      </c>
      <c r="F137" s="96">
        <f t="shared" si="10"/>
        <v>4094.8453650914757</v>
      </c>
      <c r="G137" s="104">
        <f t="shared" si="10"/>
        <v>398.2644895685674</v>
      </c>
      <c r="H137" s="194">
        <f t="shared" si="11"/>
        <v>1518.6711308750946</v>
      </c>
      <c r="I137" s="104">
        <f t="shared" si="12"/>
        <v>89.862197093200862</v>
      </c>
      <c r="J137" s="96">
        <v>40</v>
      </c>
      <c r="K137" s="98">
        <f t="shared" si="13"/>
        <v>6141.6431826283388</v>
      </c>
      <c r="L137" s="229">
        <f t="shared" si="14"/>
        <v>1.1753</v>
      </c>
      <c r="M137" s="159">
        <f t="shared" si="15"/>
        <v>0.20250000000000001</v>
      </c>
    </row>
    <row r="138" spans="1:13" s="63" customFormat="1" ht="16.5" customHeight="1" x14ac:dyDescent="0.2">
      <c r="A138" s="195">
        <v>120</v>
      </c>
      <c r="B138" s="225">
        <f t="shared" si="16"/>
        <v>101.25836599963243</v>
      </c>
      <c r="C138" s="193">
        <f t="shared" si="17"/>
        <v>587.55836599963243</v>
      </c>
      <c r="D138" s="212">
        <v>34550</v>
      </c>
      <c r="E138" s="104">
        <v>19500</v>
      </c>
      <c r="F138" s="96">
        <f t="shared" si="10"/>
        <v>4094.476499862787</v>
      </c>
      <c r="G138" s="104">
        <f t="shared" si="10"/>
        <v>398.25830681840102</v>
      </c>
      <c r="H138" s="194">
        <f t="shared" si="11"/>
        <v>1518.5443646582414</v>
      </c>
      <c r="I138" s="104">
        <f t="shared" si="12"/>
        <v>89.854696133623762</v>
      </c>
      <c r="J138" s="96">
        <v>40</v>
      </c>
      <c r="K138" s="98">
        <f t="shared" si="13"/>
        <v>6141.1338674730541</v>
      </c>
      <c r="L138" s="229">
        <f t="shared" si="14"/>
        <v>1.1851</v>
      </c>
      <c r="M138" s="159">
        <f t="shared" si="15"/>
        <v>0.20419999999999999</v>
      </c>
    </row>
    <row r="139" spans="1:13" s="63" customFormat="1" ht="16.5" customHeight="1" x14ac:dyDescent="0.2">
      <c r="A139" s="192">
        <v>121</v>
      </c>
      <c r="B139" s="225">
        <f t="shared" si="16"/>
        <v>101.26741169470046</v>
      </c>
      <c r="C139" s="193">
        <f t="shared" si="17"/>
        <v>587.56741169470047</v>
      </c>
      <c r="D139" s="212">
        <v>34550</v>
      </c>
      <c r="E139" s="104">
        <v>19500</v>
      </c>
      <c r="F139" s="96">
        <f t="shared" si="10"/>
        <v>4094.1107614158254</v>
      </c>
      <c r="G139" s="104">
        <f t="shared" si="10"/>
        <v>398.25217556753506</v>
      </c>
      <c r="H139" s="194">
        <f t="shared" si="11"/>
        <v>1518.4186727003757</v>
      </c>
      <c r="I139" s="104">
        <f t="shared" si="12"/>
        <v>89.847258739667211</v>
      </c>
      <c r="J139" s="96">
        <v>40</v>
      </c>
      <c r="K139" s="98">
        <f t="shared" si="13"/>
        <v>6140.6288684234032</v>
      </c>
      <c r="L139" s="229">
        <f t="shared" si="14"/>
        <v>1.1949000000000001</v>
      </c>
      <c r="M139" s="159">
        <f t="shared" si="15"/>
        <v>0.2059</v>
      </c>
    </row>
    <row r="140" spans="1:13" s="63" customFormat="1" ht="16.5" customHeight="1" x14ac:dyDescent="0.2">
      <c r="A140" s="192">
        <v>122</v>
      </c>
      <c r="B140" s="225">
        <f t="shared" si="16"/>
        <v>101.27638293875926</v>
      </c>
      <c r="C140" s="193">
        <f t="shared" si="17"/>
        <v>587.57638293875925</v>
      </c>
      <c r="D140" s="212">
        <v>34550</v>
      </c>
      <c r="E140" s="104">
        <v>19500</v>
      </c>
      <c r="F140" s="96">
        <f t="shared" si="10"/>
        <v>4093.7480977248579</v>
      </c>
      <c r="G140" s="104">
        <f t="shared" si="10"/>
        <v>398.24609496666727</v>
      </c>
      <c r="H140" s="194">
        <f t="shared" si="11"/>
        <v>1518.2940371297354</v>
      </c>
      <c r="I140" s="104">
        <f t="shared" si="12"/>
        <v>89.839883853830514</v>
      </c>
      <c r="J140" s="96">
        <v>40</v>
      </c>
      <c r="K140" s="98">
        <f t="shared" si="13"/>
        <v>6140.1281136750913</v>
      </c>
      <c r="L140" s="229">
        <f t="shared" si="14"/>
        <v>1.2045999999999999</v>
      </c>
      <c r="M140" s="159">
        <f t="shared" si="15"/>
        <v>0.20760000000000001</v>
      </c>
    </row>
    <row r="141" spans="1:13" s="63" customFormat="1" ht="16.5" customHeight="1" x14ac:dyDescent="0.2">
      <c r="A141" s="192">
        <v>123</v>
      </c>
      <c r="B141" s="225">
        <f t="shared" si="16"/>
        <v>101.28528094735594</v>
      </c>
      <c r="C141" s="193">
        <f t="shared" si="17"/>
        <v>587.58528094735595</v>
      </c>
      <c r="D141" s="212">
        <v>34550</v>
      </c>
      <c r="E141" s="104">
        <v>19500</v>
      </c>
      <c r="F141" s="96">
        <f t="shared" si="10"/>
        <v>4093.3884580474487</v>
      </c>
      <c r="G141" s="104">
        <f t="shared" si="10"/>
        <v>398.24006418732085</v>
      </c>
      <c r="H141" s="194">
        <f t="shared" si="11"/>
        <v>1518.1704405153521</v>
      </c>
      <c r="I141" s="104">
        <f t="shared" si="12"/>
        <v>89.832570444695392</v>
      </c>
      <c r="J141" s="96">
        <v>40</v>
      </c>
      <c r="K141" s="98">
        <f t="shared" si="13"/>
        <v>6139.6315331948172</v>
      </c>
      <c r="L141" s="229">
        <f t="shared" si="14"/>
        <v>1.2143999999999999</v>
      </c>
      <c r="M141" s="159">
        <f t="shared" si="15"/>
        <v>0.20930000000000001</v>
      </c>
    </row>
    <row r="142" spans="1:13" s="63" customFormat="1" ht="16.5" customHeight="1" x14ac:dyDescent="0.2">
      <c r="A142" s="192">
        <v>124</v>
      </c>
      <c r="B142" s="225">
        <f t="shared" si="16"/>
        <v>101.2941069065095</v>
      </c>
      <c r="C142" s="193">
        <f t="shared" si="17"/>
        <v>587.59410690650952</v>
      </c>
      <c r="D142" s="212">
        <v>34550</v>
      </c>
      <c r="E142" s="104">
        <v>19500</v>
      </c>
      <c r="F142" s="96">
        <f t="shared" si="10"/>
        <v>4093.0317928826753</v>
      </c>
      <c r="G142" s="104">
        <f t="shared" si="10"/>
        <v>398.23408242116886</v>
      </c>
      <c r="H142" s="194">
        <f t="shared" si="11"/>
        <v>1518.047865852699</v>
      </c>
      <c r="I142" s="104">
        <f t="shared" si="12"/>
        <v>89.825317506076885</v>
      </c>
      <c r="J142" s="96">
        <v>40</v>
      </c>
      <c r="K142" s="98">
        <f t="shared" si="13"/>
        <v>6139.1390586626203</v>
      </c>
      <c r="L142" s="229">
        <f t="shared" si="14"/>
        <v>1.2242</v>
      </c>
      <c r="M142" s="159">
        <f t="shared" si="15"/>
        <v>0.21099999999999999</v>
      </c>
    </row>
    <row r="143" spans="1:13" s="63" customFormat="1" ht="16.5" customHeight="1" x14ac:dyDescent="0.2">
      <c r="A143" s="192">
        <v>125</v>
      </c>
      <c r="B143" s="225">
        <f t="shared" si="16"/>
        <v>101.30286197365952</v>
      </c>
      <c r="C143" s="193">
        <f t="shared" si="17"/>
        <v>587.60286197365951</v>
      </c>
      <c r="D143" s="212">
        <v>34550</v>
      </c>
      <c r="E143" s="104">
        <v>19500</v>
      </c>
      <c r="F143" s="96">
        <f t="shared" si="10"/>
        <v>4092.6780539310248</v>
      </c>
      <c r="G143" s="104">
        <f t="shared" si="10"/>
        <v>398.22814887938637</v>
      </c>
      <c r="H143" s="194">
        <f t="shared" si="11"/>
        <v>1517.9262965499188</v>
      </c>
      <c r="I143" s="104">
        <f t="shared" si="12"/>
        <v>89.818124056208219</v>
      </c>
      <c r="J143" s="96">
        <v>40</v>
      </c>
      <c r="K143" s="98">
        <f t="shared" si="13"/>
        <v>6138.6506234165372</v>
      </c>
      <c r="L143" s="229">
        <f t="shared" si="14"/>
        <v>1.2339</v>
      </c>
      <c r="M143" s="159">
        <f t="shared" si="15"/>
        <v>0.2127</v>
      </c>
    </row>
    <row r="144" spans="1:13" s="63" customFormat="1" ht="16.5" customHeight="1" x14ac:dyDescent="0.2">
      <c r="A144" s="192">
        <v>126</v>
      </c>
      <c r="B144" s="225">
        <f t="shared" si="16"/>
        <v>101.31154727857712</v>
      </c>
      <c r="C144" s="193">
        <f t="shared" si="17"/>
        <v>587.61154727857718</v>
      </c>
      <c r="D144" s="212">
        <v>34550</v>
      </c>
      <c r="E144" s="104">
        <v>19500</v>
      </c>
      <c r="F144" s="96">
        <f t="shared" si="10"/>
        <v>4092.3271940558889</v>
      </c>
      <c r="G144" s="104">
        <f t="shared" si="10"/>
        <v>398.22226279202846</v>
      </c>
      <c r="H144" s="194">
        <f t="shared" si="11"/>
        <v>1517.8057164145957</v>
      </c>
      <c r="I144" s="104">
        <f t="shared" si="12"/>
        <v>89.810989136958341</v>
      </c>
      <c r="J144" s="96">
        <v>40</v>
      </c>
      <c r="K144" s="98">
        <f t="shared" si="13"/>
        <v>6138.1661623994714</v>
      </c>
      <c r="L144" s="229">
        <f t="shared" si="14"/>
        <v>1.2437</v>
      </c>
      <c r="M144" s="159">
        <f t="shared" si="15"/>
        <v>0.21440000000000001</v>
      </c>
    </row>
    <row r="145" spans="1:13" s="63" customFormat="1" ht="16.5" customHeight="1" x14ac:dyDescent="0.2">
      <c r="A145" s="192">
        <v>127</v>
      </c>
      <c r="B145" s="225">
        <f t="shared" si="16"/>
        <v>101.32016392423986</v>
      </c>
      <c r="C145" s="193">
        <f t="shared" si="17"/>
        <v>587.62016392423993</v>
      </c>
      <c r="D145" s="212">
        <v>34550</v>
      </c>
      <c r="E145" s="104">
        <v>19500</v>
      </c>
      <c r="F145" s="96">
        <f t="shared" si="10"/>
        <v>4091.9791672465994</v>
      </c>
      <c r="G145" s="104">
        <f t="shared" si="10"/>
        <v>398.21642340743256</v>
      </c>
      <c r="H145" s="194">
        <f t="shared" si="11"/>
        <v>1517.6861096410626</v>
      </c>
      <c r="I145" s="104">
        <f t="shared" si="12"/>
        <v>89.803911813080632</v>
      </c>
      <c r="J145" s="96">
        <v>40</v>
      </c>
      <c r="K145" s="98">
        <f t="shared" si="13"/>
        <v>6137.6856121081755</v>
      </c>
      <c r="L145" s="229">
        <f t="shared" si="14"/>
        <v>1.2535000000000001</v>
      </c>
      <c r="M145" s="159">
        <f t="shared" si="15"/>
        <v>0.21609999999999999</v>
      </c>
    </row>
    <row r="146" spans="1:13" s="63" customFormat="1" ht="16.5" customHeight="1" x14ac:dyDescent="0.2">
      <c r="A146" s="192">
        <v>128</v>
      </c>
      <c r="B146" s="225">
        <f t="shared" si="16"/>
        <v>101.32871298767239</v>
      </c>
      <c r="C146" s="193">
        <f t="shared" si="17"/>
        <v>587.62871298767243</v>
      </c>
      <c r="D146" s="212">
        <v>34550</v>
      </c>
      <c r="E146" s="104">
        <v>19500</v>
      </c>
      <c r="F146" s="96">
        <f t="shared" si="10"/>
        <v>4091.6339285829085</v>
      </c>
      <c r="G146" s="104">
        <f t="shared" si="10"/>
        <v>398.210629991644</v>
      </c>
      <c r="H146" s="194">
        <f t="shared" si="11"/>
        <v>1517.5674607981985</v>
      </c>
      <c r="I146" s="104">
        <f t="shared" si="12"/>
        <v>89.79689117149104</v>
      </c>
      <c r="J146" s="96">
        <v>40</v>
      </c>
      <c r="K146" s="98">
        <f t="shared" si="13"/>
        <v>6137.208910544241</v>
      </c>
      <c r="L146" s="229">
        <f t="shared" si="14"/>
        <v>1.2632000000000001</v>
      </c>
      <c r="M146" s="159">
        <f t="shared" si="15"/>
        <v>0.21779999999999999</v>
      </c>
    </row>
    <row r="147" spans="1:13" s="63" customFormat="1" ht="16.5" customHeight="1" x14ac:dyDescent="0.2">
      <c r="A147" s="192">
        <v>129</v>
      </c>
      <c r="B147" s="225">
        <f t="shared" si="16"/>
        <v>101.33719552075424</v>
      </c>
      <c r="C147" s="193">
        <f t="shared" si="17"/>
        <v>587.63719552075429</v>
      </c>
      <c r="D147" s="212">
        <v>34550</v>
      </c>
      <c r="E147" s="104">
        <v>19500</v>
      </c>
      <c r="F147" s="96">
        <f t="shared" si="10"/>
        <v>4091.2914342008639</v>
      </c>
      <c r="G147" s="104">
        <f t="shared" si="10"/>
        <v>398.20488182786505</v>
      </c>
      <c r="H147" s="194">
        <f t="shared" si="11"/>
        <v>1517.4497548177103</v>
      </c>
      <c r="I147" s="104">
        <f t="shared" si="12"/>
        <v>89.78992632057458</v>
      </c>
      <c r="J147" s="96">
        <v>40</v>
      </c>
      <c r="K147" s="98">
        <f t="shared" si="13"/>
        <v>6136.7359971670139</v>
      </c>
      <c r="L147" s="229">
        <f t="shared" si="14"/>
        <v>1.2729999999999999</v>
      </c>
      <c r="M147" s="159">
        <f t="shared" si="15"/>
        <v>0.2195</v>
      </c>
    </row>
    <row r="148" spans="1:13" s="63" customFormat="1" ht="16.5" customHeight="1" x14ac:dyDescent="0.2">
      <c r="A148" s="195">
        <v>130</v>
      </c>
      <c r="B148" s="225">
        <f t="shared" si="16"/>
        <v>101.34561255099659</v>
      </c>
      <c r="C148" s="193">
        <f t="shared" si="17"/>
        <v>587.64561255099659</v>
      </c>
      <c r="D148" s="212">
        <v>34550</v>
      </c>
      <c r="E148" s="104">
        <v>19500</v>
      </c>
      <c r="F148" s="96">
        <f t="shared" ref="F148:G211" si="18">12*(1/B148*D148)</f>
        <v>4090.9516412600046</v>
      </c>
      <c r="G148" s="104">
        <f t="shared" si="18"/>
        <v>398.19917821592378</v>
      </c>
      <c r="H148" s="194">
        <f t="shared" ref="H148:H211" si="19">SUM(F148:G148)*33.8%</f>
        <v>1517.3329769828636</v>
      </c>
      <c r="I148" s="104">
        <f t="shared" ref="I148:I211" si="20">SUM(F148:G148)*2%</f>
        <v>89.783016389518565</v>
      </c>
      <c r="J148" s="96">
        <v>40</v>
      </c>
      <c r="K148" s="98">
        <f t="shared" ref="K148:K211" si="21">SUM(F148:J148)</f>
        <v>6136.2668128483101</v>
      </c>
      <c r="L148" s="229">
        <f t="shared" ref="L148:L211" si="22">ROUND(A148/B148,4)</f>
        <v>1.2827</v>
      </c>
      <c r="M148" s="159">
        <f t="shared" ref="M148:M211" si="23">ROUND(A148/C148,4)</f>
        <v>0.22120000000000001</v>
      </c>
    </row>
    <row r="149" spans="1:13" s="63" customFormat="1" ht="16.5" customHeight="1" x14ac:dyDescent="0.2">
      <c r="A149" s="192">
        <v>131</v>
      </c>
      <c r="B149" s="225">
        <f t="shared" si="16"/>
        <v>101.35396508228926</v>
      </c>
      <c r="C149" s="193">
        <f t="shared" si="17"/>
        <v>587.65396508228923</v>
      </c>
      <c r="D149" s="212">
        <v>34550</v>
      </c>
      <c r="E149" s="104">
        <v>19500</v>
      </c>
      <c r="F149" s="96">
        <f t="shared" si="18"/>
        <v>4090.6145079118155</v>
      </c>
      <c r="G149" s="104">
        <f t="shared" si="18"/>
        <v>398.19351847176415</v>
      </c>
      <c r="H149" s="194">
        <f t="shared" si="19"/>
        <v>1517.21711291765</v>
      </c>
      <c r="I149" s="104">
        <f t="shared" si="20"/>
        <v>89.776160527671607</v>
      </c>
      <c r="J149" s="96">
        <v>40</v>
      </c>
      <c r="K149" s="98">
        <f t="shared" si="21"/>
        <v>6135.8012998289014</v>
      </c>
      <c r="L149" s="229">
        <f t="shared" si="22"/>
        <v>1.2925</v>
      </c>
      <c r="M149" s="159">
        <f t="shared" si="23"/>
        <v>0.22289999999999999</v>
      </c>
    </row>
    <row r="150" spans="1:13" s="63" customFormat="1" ht="16.5" customHeight="1" x14ac:dyDescent="0.2">
      <c r="A150" s="192">
        <v>132</v>
      </c>
      <c r="B150" s="225">
        <f t="shared" si="16"/>
        <v>101.36225409561915</v>
      </c>
      <c r="C150" s="193">
        <f t="shared" si="17"/>
        <v>587.66225409561923</v>
      </c>
      <c r="D150" s="212">
        <v>34550</v>
      </c>
      <c r="E150" s="104">
        <v>19500</v>
      </c>
      <c r="F150" s="96">
        <f t="shared" si="18"/>
        <v>4090.279993269397</v>
      </c>
      <c r="G150" s="104">
        <f t="shared" si="18"/>
        <v>398.18790192695548</v>
      </c>
      <c r="H150" s="194">
        <f t="shared" si="19"/>
        <v>1517.102148576367</v>
      </c>
      <c r="I150" s="104">
        <f t="shared" si="20"/>
        <v>89.769357903927045</v>
      </c>
      <c r="J150" s="96">
        <v>40</v>
      </c>
      <c r="K150" s="98">
        <f t="shared" si="21"/>
        <v>6135.339401676646</v>
      </c>
      <c r="L150" s="229">
        <f t="shared" si="22"/>
        <v>1.3023</v>
      </c>
      <c r="M150" s="159">
        <f t="shared" si="23"/>
        <v>0.22459999999999999</v>
      </c>
    </row>
    <row r="151" spans="1:13" s="63" customFormat="1" ht="16.5" customHeight="1" x14ac:dyDescent="0.2">
      <c r="A151" s="192">
        <v>133</v>
      </c>
      <c r="B151" s="225">
        <f t="shared" si="16"/>
        <v>101.37048054976172</v>
      </c>
      <c r="C151" s="193">
        <f t="shared" si="17"/>
        <v>587.67048054976169</v>
      </c>
      <c r="D151" s="212">
        <v>34550</v>
      </c>
      <c r="E151" s="104">
        <v>19500</v>
      </c>
      <c r="F151" s="96">
        <f t="shared" si="18"/>
        <v>4089.948057378273</v>
      </c>
      <c r="G151" s="104">
        <f t="shared" si="18"/>
        <v>398.18232792822027</v>
      </c>
      <c r="H151" s="194">
        <f t="shared" si="19"/>
        <v>1516.9880702335945</v>
      </c>
      <c r="I151" s="104">
        <f t="shared" si="20"/>
        <v>89.762607706129856</v>
      </c>
      <c r="J151" s="96">
        <v>40</v>
      </c>
      <c r="K151" s="98">
        <f t="shared" si="21"/>
        <v>6134.8810632462164</v>
      </c>
      <c r="L151" s="229">
        <f t="shared" si="22"/>
        <v>1.3120000000000001</v>
      </c>
      <c r="M151" s="159">
        <f t="shared" si="23"/>
        <v>0.2263</v>
      </c>
    </row>
    <row r="152" spans="1:13" s="63" customFormat="1" ht="16.5" customHeight="1" x14ac:dyDescent="0.2">
      <c r="A152" s="192">
        <v>134</v>
      </c>
      <c r="B152" s="225">
        <f t="shared" si="16"/>
        <v>101.3786453819465</v>
      </c>
      <c r="C152" s="193">
        <f t="shared" si="17"/>
        <v>587.67864538194658</v>
      </c>
      <c r="D152" s="212">
        <v>34550</v>
      </c>
      <c r="E152" s="104">
        <v>19500</v>
      </c>
      <c r="F152" s="96">
        <f t="shared" si="18"/>
        <v>4089.6186611883049</v>
      </c>
      <c r="G152" s="104">
        <f t="shared" si="18"/>
        <v>398.17679583697941</v>
      </c>
      <c r="H152" s="194">
        <f t="shared" si="19"/>
        <v>1516.8748644745458</v>
      </c>
      <c r="I152" s="104">
        <f t="shared" si="20"/>
        <v>89.755909140505679</v>
      </c>
      <c r="J152" s="96">
        <v>40</v>
      </c>
      <c r="K152" s="98">
        <f t="shared" si="21"/>
        <v>6134.4262306403352</v>
      </c>
      <c r="L152" s="229">
        <f t="shared" si="22"/>
        <v>1.3218000000000001</v>
      </c>
      <c r="M152" s="159">
        <f t="shared" si="23"/>
        <v>0.22800000000000001</v>
      </c>
    </row>
    <row r="153" spans="1:13" s="63" customFormat="1" ht="16.5" customHeight="1" x14ac:dyDescent="0.2">
      <c r="A153" s="192">
        <v>135</v>
      </c>
      <c r="B153" s="225">
        <f t="shared" si="16"/>
        <v>101.3867495084979</v>
      </c>
      <c r="C153" s="193">
        <f t="shared" si="17"/>
        <v>587.68674950849788</v>
      </c>
      <c r="D153" s="212">
        <v>34550</v>
      </c>
      <c r="E153" s="104">
        <v>19500</v>
      </c>
      <c r="F153" s="96">
        <f t="shared" si="18"/>
        <v>4089.2917665266468</v>
      </c>
      <c r="G153" s="104">
        <f t="shared" si="18"/>
        <v>398.17130502891553</v>
      </c>
      <c r="H153" s="194">
        <f t="shared" si="19"/>
        <v>1516.76251818578</v>
      </c>
      <c r="I153" s="104">
        <f t="shared" si="20"/>
        <v>89.74926143111125</v>
      </c>
      <c r="J153" s="96">
        <v>40</v>
      </c>
      <c r="K153" s="98">
        <f t="shared" si="21"/>
        <v>6133.9748511724538</v>
      </c>
      <c r="L153" s="229">
        <f t="shared" si="22"/>
        <v>1.3314999999999999</v>
      </c>
      <c r="M153" s="159">
        <f t="shared" si="23"/>
        <v>0.22969999999999999</v>
      </c>
    </row>
    <row r="154" spans="1:13" s="63" customFormat="1" ht="16.5" customHeight="1" x14ac:dyDescent="0.2">
      <c r="A154" s="192">
        <v>136</v>
      </c>
      <c r="B154" s="225">
        <f t="shared" si="16"/>
        <v>101.3947938254523</v>
      </c>
      <c r="C154" s="193">
        <f t="shared" si="17"/>
        <v>587.69479382545228</v>
      </c>
      <c r="D154" s="212">
        <v>34550</v>
      </c>
      <c r="E154" s="104">
        <v>19500</v>
      </c>
      <c r="F154" s="96">
        <f t="shared" si="18"/>
        <v>4088.9673360717106</v>
      </c>
      <c r="G154" s="104">
        <f t="shared" si="18"/>
        <v>398.16585489355032</v>
      </c>
      <c r="H154" s="194">
        <f t="shared" si="19"/>
        <v>1516.651018546258</v>
      </c>
      <c r="I154" s="104">
        <f t="shared" si="20"/>
        <v>89.742663819305221</v>
      </c>
      <c r="J154" s="96">
        <v>40</v>
      </c>
      <c r="K154" s="98">
        <f t="shared" si="21"/>
        <v>6133.5268733308249</v>
      </c>
      <c r="L154" s="229">
        <f t="shared" si="22"/>
        <v>1.3412999999999999</v>
      </c>
      <c r="M154" s="159">
        <f t="shared" si="23"/>
        <v>0.23139999999999999</v>
      </c>
    </row>
    <row r="155" spans="1:13" s="63" customFormat="1" ht="16.5" customHeight="1" x14ac:dyDescent="0.2">
      <c r="A155" s="192">
        <v>137</v>
      </c>
      <c r="B155" s="225">
        <f t="shared" si="16"/>
        <v>101.40277920915267</v>
      </c>
      <c r="C155" s="193">
        <f t="shared" si="17"/>
        <v>587.70277920915271</v>
      </c>
      <c r="D155" s="212">
        <v>34550</v>
      </c>
      <c r="E155" s="104">
        <v>19500</v>
      </c>
      <c r="F155" s="96">
        <f t="shared" si="18"/>
        <v>4088.6453333280824</v>
      </c>
      <c r="G155" s="104">
        <f t="shared" si="18"/>
        <v>398.16044483383951</v>
      </c>
      <c r="H155" s="194">
        <f t="shared" si="19"/>
        <v>1516.5403530187293</v>
      </c>
      <c r="I155" s="104">
        <f t="shared" si="20"/>
        <v>89.736115563238442</v>
      </c>
      <c r="J155" s="96">
        <v>40</v>
      </c>
      <c r="K155" s="98">
        <f t="shared" si="21"/>
        <v>6133.0822467438902</v>
      </c>
      <c r="L155" s="229">
        <f t="shared" si="22"/>
        <v>1.351</v>
      </c>
      <c r="M155" s="159">
        <f t="shared" si="23"/>
        <v>0.2331</v>
      </c>
    </row>
    <row r="156" spans="1:13" s="63" customFormat="1" ht="16.5" customHeight="1" x14ac:dyDescent="0.2">
      <c r="A156" s="192">
        <v>138</v>
      </c>
      <c r="B156" s="225">
        <f t="shared" si="16"/>
        <v>101.41070651682136</v>
      </c>
      <c r="C156" s="193">
        <f t="shared" si="17"/>
        <v>587.71070651682135</v>
      </c>
      <c r="D156" s="212">
        <v>34550</v>
      </c>
      <c r="E156" s="104">
        <v>19500</v>
      </c>
      <c r="F156" s="96">
        <f t="shared" si="18"/>
        <v>4088.3257226023638</v>
      </c>
      <c r="G156" s="104">
        <f t="shared" si="18"/>
        <v>398.15507426578165</v>
      </c>
      <c r="H156" s="194">
        <f t="shared" si="19"/>
        <v>1516.430509341433</v>
      </c>
      <c r="I156" s="104">
        <f t="shared" si="20"/>
        <v>89.729615937362908</v>
      </c>
      <c r="J156" s="96">
        <v>40</v>
      </c>
      <c r="K156" s="98">
        <f t="shared" si="21"/>
        <v>6132.6409221469412</v>
      </c>
      <c r="L156" s="229">
        <f t="shared" si="22"/>
        <v>1.3608</v>
      </c>
      <c r="M156" s="159">
        <f t="shared" si="23"/>
        <v>0.23480000000000001</v>
      </c>
    </row>
    <row r="157" spans="1:13" s="63" customFormat="1" ht="16.5" customHeight="1" x14ac:dyDescent="0.2">
      <c r="A157" s="192">
        <v>139</v>
      </c>
      <c r="B157" s="225">
        <f t="shared" si="16"/>
        <v>101.41857658711245</v>
      </c>
      <c r="C157" s="193">
        <f t="shared" si="17"/>
        <v>587.71857658711247</v>
      </c>
      <c r="D157" s="212">
        <v>34550</v>
      </c>
      <c r="E157" s="104">
        <v>19500</v>
      </c>
      <c r="F157" s="96">
        <f t="shared" si="18"/>
        <v>4088.0084689798769</v>
      </c>
      <c r="G157" s="104">
        <f t="shared" si="18"/>
        <v>398.14974261804059</v>
      </c>
      <c r="H157" s="194">
        <f t="shared" si="19"/>
        <v>1516.3214755200959</v>
      </c>
      <c r="I157" s="104">
        <f t="shared" si="20"/>
        <v>89.72316423195835</v>
      </c>
      <c r="J157" s="96">
        <v>40</v>
      </c>
      <c r="K157" s="98">
        <f t="shared" si="21"/>
        <v>6132.2028513499718</v>
      </c>
      <c r="L157" s="229">
        <f t="shared" si="22"/>
        <v>1.3706</v>
      </c>
      <c r="M157" s="159">
        <f t="shared" si="23"/>
        <v>0.23649999999999999</v>
      </c>
    </row>
    <row r="158" spans="1:13" s="63" customFormat="1" ht="16.5" customHeight="1" x14ac:dyDescent="0.2">
      <c r="A158" s="195">
        <v>140</v>
      </c>
      <c r="B158" s="225">
        <f t="shared" si="16"/>
        <v>101.42639024064415</v>
      </c>
      <c r="C158" s="193">
        <f t="shared" si="17"/>
        <v>587.72639024064415</v>
      </c>
      <c r="D158" s="212">
        <v>34550</v>
      </c>
      <c r="E158" s="104">
        <v>19500</v>
      </c>
      <c r="F158" s="96">
        <f t="shared" si="18"/>
        <v>4087.6935383022155</v>
      </c>
      <c r="G158" s="104">
        <f t="shared" si="18"/>
        <v>398.14444933158245</v>
      </c>
      <c r="H158" s="194">
        <f t="shared" si="19"/>
        <v>1516.2132398202234</v>
      </c>
      <c r="I158" s="104">
        <f t="shared" si="20"/>
        <v>89.716759752675955</v>
      </c>
      <c r="J158" s="96">
        <v>40</v>
      </c>
      <c r="K158" s="98">
        <f t="shared" si="21"/>
        <v>6131.7679872066974</v>
      </c>
      <c r="L158" s="229">
        <f t="shared" si="22"/>
        <v>1.3803000000000001</v>
      </c>
      <c r="M158" s="159">
        <f t="shared" si="23"/>
        <v>0.2382</v>
      </c>
    </row>
    <row r="159" spans="1:13" s="63" customFormat="1" ht="16.5" customHeight="1" x14ac:dyDescent="0.2">
      <c r="A159" s="192">
        <v>141</v>
      </c>
      <c r="B159" s="225">
        <f t="shared" si="16"/>
        <v>101.4341482805122</v>
      </c>
      <c r="C159" s="193">
        <f t="shared" si="17"/>
        <v>587.73414828051227</v>
      </c>
      <c r="D159" s="212">
        <v>34550</v>
      </c>
      <c r="E159" s="104">
        <v>19500</v>
      </c>
      <c r="F159" s="96">
        <f t="shared" si="18"/>
        <v>4087.3808971456024</v>
      </c>
      <c r="G159" s="104">
        <f t="shared" si="18"/>
        <v>398.13919385932473</v>
      </c>
      <c r="H159" s="194">
        <f t="shared" si="19"/>
        <v>1516.1057907596653</v>
      </c>
      <c r="I159" s="104">
        <f t="shared" si="20"/>
        <v>89.710401820098539</v>
      </c>
      <c r="J159" s="96">
        <v>40</v>
      </c>
      <c r="K159" s="98">
        <f t="shared" si="21"/>
        <v>6131.336283584691</v>
      </c>
      <c r="L159" s="229">
        <f t="shared" si="22"/>
        <v>1.3900999999999999</v>
      </c>
      <c r="M159" s="159">
        <f t="shared" si="23"/>
        <v>0.2399</v>
      </c>
    </row>
    <row r="160" spans="1:13" s="63" customFormat="1" ht="16.5" customHeight="1" x14ac:dyDescent="0.2">
      <c r="A160" s="192">
        <v>142</v>
      </c>
      <c r="B160" s="225">
        <f t="shared" si="16"/>
        <v>101.44185149278537</v>
      </c>
      <c r="C160" s="193">
        <f t="shared" si="17"/>
        <v>587.74185149278537</v>
      </c>
      <c r="D160" s="212">
        <v>34550</v>
      </c>
      <c r="E160" s="104">
        <v>19500</v>
      </c>
      <c r="F160" s="96">
        <f t="shared" si="18"/>
        <v>4087.0705128000022</v>
      </c>
      <c r="G160" s="104">
        <f t="shared" si="18"/>
        <v>398.13397566579863</v>
      </c>
      <c r="H160" s="194">
        <f t="shared" si="19"/>
        <v>1515.9991171014406</v>
      </c>
      <c r="I160" s="104">
        <f t="shared" si="20"/>
        <v>89.704089769316013</v>
      </c>
      <c r="J160" s="96">
        <v>40</v>
      </c>
      <c r="K160" s="98">
        <f t="shared" si="21"/>
        <v>6130.9076953365575</v>
      </c>
      <c r="L160" s="229">
        <f t="shared" si="22"/>
        <v>1.3997999999999999</v>
      </c>
      <c r="M160" s="159">
        <f t="shared" si="23"/>
        <v>0.24160000000000001</v>
      </c>
    </row>
    <row r="161" spans="1:13" s="63" customFormat="1" ht="16.5" customHeight="1" x14ac:dyDescent="0.2">
      <c r="A161" s="192">
        <v>143</v>
      </c>
      <c r="B161" s="225">
        <f t="shared" si="16"/>
        <v>101.44950064698331</v>
      </c>
      <c r="C161" s="193">
        <f t="shared" si="17"/>
        <v>587.74950064698328</v>
      </c>
      <c r="D161" s="212">
        <v>34550</v>
      </c>
      <c r="E161" s="104">
        <v>19500</v>
      </c>
      <c r="F161" s="96">
        <f t="shared" si="18"/>
        <v>4086.7623532489856</v>
      </c>
      <c r="G161" s="104">
        <f t="shared" si="18"/>
        <v>398.1287942268217</v>
      </c>
      <c r="H161" s="194">
        <f t="shared" si="19"/>
        <v>1515.8932078468226</v>
      </c>
      <c r="I161" s="104">
        <f t="shared" si="20"/>
        <v>89.697822949516137</v>
      </c>
      <c r="J161" s="96">
        <v>40</v>
      </c>
      <c r="K161" s="98">
        <f t="shared" si="21"/>
        <v>6130.4821782721456</v>
      </c>
      <c r="L161" s="229">
        <f t="shared" si="22"/>
        <v>1.4096</v>
      </c>
      <c r="M161" s="159">
        <f t="shared" si="23"/>
        <v>0.24329999999999999</v>
      </c>
    </row>
    <row r="162" spans="1:13" s="63" customFormat="1" ht="16.5" customHeight="1" x14ac:dyDescent="0.2">
      <c r="A162" s="192">
        <v>144</v>
      </c>
      <c r="B162" s="225">
        <f t="shared" si="16"/>
        <v>101.45709649653784</v>
      </c>
      <c r="C162" s="193">
        <f t="shared" si="17"/>
        <v>587.75709649653788</v>
      </c>
      <c r="D162" s="212">
        <v>34550</v>
      </c>
      <c r="E162" s="104">
        <v>19500</v>
      </c>
      <c r="F162" s="96">
        <f t="shared" si="18"/>
        <v>4086.4563871502864</v>
      </c>
      <c r="G162" s="104">
        <f t="shared" si="18"/>
        <v>398.12364902918421</v>
      </c>
      <c r="H162" s="194">
        <f t="shared" si="19"/>
        <v>1515.7880522286609</v>
      </c>
      <c r="I162" s="104">
        <f t="shared" si="20"/>
        <v>89.691600723589417</v>
      </c>
      <c r="J162" s="96">
        <v>40</v>
      </c>
      <c r="K162" s="98">
        <f t="shared" si="21"/>
        <v>6130.0596891317209</v>
      </c>
      <c r="L162" s="229">
        <f t="shared" si="22"/>
        <v>1.4193</v>
      </c>
      <c r="M162" s="159">
        <f t="shared" si="23"/>
        <v>0.245</v>
      </c>
    </row>
    <row r="163" spans="1:13" s="63" customFormat="1" ht="16.5" customHeight="1" x14ac:dyDescent="0.2">
      <c r="A163" s="192">
        <v>145</v>
      </c>
      <c r="B163" s="225">
        <f t="shared" si="16"/>
        <v>101.46463977923844</v>
      </c>
      <c r="C163" s="193">
        <f t="shared" si="17"/>
        <v>587.76463977923845</v>
      </c>
      <c r="D163" s="212">
        <v>34550</v>
      </c>
      <c r="E163" s="104">
        <v>19500</v>
      </c>
      <c r="F163" s="96">
        <f t="shared" si="18"/>
        <v>4086.1525838170369</v>
      </c>
      <c r="G163" s="104">
        <f t="shared" si="18"/>
        <v>398.11853957034447</v>
      </c>
      <c r="H163" s="194">
        <f t="shared" si="19"/>
        <v>1515.6836397049349</v>
      </c>
      <c r="I163" s="104">
        <f t="shared" si="20"/>
        <v>89.685422467747628</v>
      </c>
      <c r="J163" s="96">
        <v>40</v>
      </c>
      <c r="K163" s="98">
        <f t="shared" si="21"/>
        <v>6129.6401855600634</v>
      </c>
      <c r="L163" s="229">
        <f t="shared" si="22"/>
        <v>1.4291</v>
      </c>
      <c r="M163" s="159">
        <f t="shared" si="23"/>
        <v>0.2467</v>
      </c>
    </row>
    <row r="164" spans="1:13" s="63" customFormat="1" ht="16.5" customHeight="1" x14ac:dyDescent="0.2">
      <c r="A164" s="192">
        <v>146</v>
      </c>
      <c r="B164" s="225">
        <f t="shared" si="16"/>
        <v>101.4721312176621</v>
      </c>
      <c r="C164" s="193">
        <f t="shared" si="17"/>
        <v>587.77213121766215</v>
      </c>
      <c r="D164" s="212">
        <v>34550</v>
      </c>
      <c r="E164" s="104">
        <v>19500</v>
      </c>
      <c r="F164" s="96">
        <f t="shared" si="18"/>
        <v>4085.8509131996557</v>
      </c>
      <c r="G164" s="104">
        <f t="shared" si="18"/>
        <v>398.11346535813516</v>
      </c>
      <c r="H164" s="194">
        <f t="shared" si="19"/>
        <v>1515.5799599525333</v>
      </c>
      <c r="I164" s="104">
        <f t="shared" si="20"/>
        <v>89.679287571155825</v>
      </c>
      <c r="J164" s="96">
        <v>40</v>
      </c>
      <c r="K164" s="98">
        <f t="shared" si="21"/>
        <v>6129.2236260814807</v>
      </c>
      <c r="L164" s="229">
        <f t="shared" si="22"/>
        <v>1.4388000000000001</v>
      </c>
      <c r="M164" s="159">
        <f t="shared" si="23"/>
        <v>0.24840000000000001</v>
      </c>
    </row>
    <row r="165" spans="1:13" s="63" customFormat="1" ht="16.5" customHeight="1" x14ac:dyDescent="0.2">
      <c r="A165" s="192">
        <v>147</v>
      </c>
      <c r="B165" s="225">
        <f t="shared" si="16"/>
        <v>101.47957151958883</v>
      </c>
      <c r="C165" s="193">
        <f t="shared" si="17"/>
        <v>587.7795715195889</v>
      </c>
      <c r="D165" s="212">
        <v>34550</v>
      </c>
      <c r="E165" s="104">
        <v>19500</v>
      </c>
      <c r="F165" s="96">
        <f t="shared" si="18"/>
        <v>4085.5513458683536</v>
      </c>
      <c r="G165" s="104">
        <f t="shared" si="18"/>
        <v>398.10842591048004</v>
      </c>
      <c r="H165" s="194">
        <f t="shared" si="19"/>
        <v>1515.4770028612456</v>
      </c>
      <c r="I165" s="104">
        <f t="shared" si="20"/>
        <v>89.673195435576673</v>
      </c>
      <c r="J165" s="96">
        <v>40</v>
      </c>
      <c r="K165" s="98">
        <f t="shared" si="21"/>
        <v>6128.8099700756557</v>
      </c>
      <c r="L165" s="229">
        <f t="shared" si="22"/>
        <v>1.4486000000000001</v>
      </c>
      <c r="M165" s="159">
        <f t="shared" si="23"/>
        <v>0.25009999999999999</v>
      </c>
    </row>
    <row r="166" spans="1:13" s="63" customFormat="1" ht="16.5" customHeight="1" x14ac:dyDescent="0.2">
      <c r="A166" s="192">
        <v>148</v>
      </c>
      <c r="B166" s="225">
        <f t="shared" si="16"/>
        <v>101.4869613784029</v>
      </c>
      <c r="C166" s="193">
        <f t="shared" si="17"/>
        <v>587.78696137840291</v>
      </c>
      <c r="D166" s="212">
        <v>34550</v>
      </c>
      <c r="E166" s="104">
        <v>19500</v>
      </c>
      <c r="F166" s="96">
        <f t="shared" si="18"/>
        <v>4085.2538529962303</v>
      </c>
      <c r="G166" s="104">
        <f t="shared" si="18"/>
        <v>398.1034207551204</v>
      </c>
      <c r="H166" s="194">
        <f t="shared" si="19"/>
        <v>1515.3747585279564</v>
      </c>
      <c r="I166" s="104">
        <f t="shared" si="20"/>
        <v>89.667145475027013</v>
      </c>
      <c r="J166" s="96">
        <v>40</v>
      </c>
      <c r="K166" s="98">
        <f t="shared" si="21"/>
        <v>6128.3991777543333</v>
      </c>
      <c r="L166" s="229">
        <f t="shared" si="22"/>
        <v>1.4582999999999999</v>
      </c>
      <c r="M166" s="159">
        <f t="shared" si="23"/>
        <v>0.25180000000000002</v>
      </c>
    </row>
    <row r="167" spans="1:13" s="63" customFormat="1" ht="16.5" customHeight="1" thickBot="1" x14ac:dyDescent="0.25">
      <c r="A167" s="196">
        <v>149</v>
      </c>
      <c r="B167" s="226">
        <f t="shared" si="16"/>
        <v>101.49430147348056</v>
      </c>
      <c r="C167" s="197">
        <f t="shared" si="17"/>
        <v>587.79430147348057</v>
      </c>
      <c r="D167" s="215">
        <v>34550</v>
      </c>
      <c r="E167" s="118">
        <v>19500</v>
      </c>
      <c r="F167" s="119">
        <f t="shared" si="18"/>
        <v>4084.9584063429493</v>
      </c>
      <c r="G167" s="118">
        <f t="shared" si="18"/>
        <v>398.09844942934922</v>
      </c>
      <c r="H167" s="198">
        <f t="shared" si="19"/>
        <v>1515.2732172510366</v>
      </c>
      <c r="I167" s="118">
        <f t="shared" si="20"/>
        <v>89.661137115445968</v>
      </c>
      <c r="J167" s="119">
        <v>40</v>
      </c>
      <c r="K167" s="120">
        <f t="shared" si="21"/>
        <v>6127.9912101387808</v>
      </c>
      <c r="L167" s="230">
        <f t="shared" si="22"/>
        <v>1.4681</v>
      </c>
      <c r="M167" s="164">
        <f t="shared" si="23"/>
        <v>0.2535</v>
      </c>
    </row>
    <row r="168" spans="1:13" s="63" customFormat="1" ht="16.5" customHeight="1" x14ac:dyDescent="0.2">
      <c r="A168" s="199">
        <v>150</v>
      </c>
      <c r="B168" s="231">
        <f>0.8233*LN(A168)+97.37</f>
        <v>101.49525603762945</v>
      </c>
      <c r="C168" s="200">
        <f>0.8233*LN(A168)+583.67</f>
        <v>587.79525603762943</v>
      </c>
      <c r="D168" s="232">
        <v>34550</v>
      </c>
      <c r="E168" s="95">
        <v>19500</v>
      </c>
      <c r="F168" s="97">
        <f t="shared" si="18"/>
        <v>4084.9199872581903</v>
      </c>
      <c r="G168" s="95">
        <f t="shared" si="18"/>
        <v>398.09780292786132</v>
      </c>
      <c r="H168" s="201">
        <f t="shared" si="19"/>
        <v>1515.2600130828853</v>
      </c>
      <c r="I168" s="95">
        <f t="shared" si="20"/>
        <v>89.660355803721032</v>
      </c>
      <c r="J168" s="97">
        <v>40</v>
      </c>
      <c r="K168" s="111">
        <f t="shared" si="21"/>
        <v>6127.938159072658</v>
      </c>
      <c r="L168" s="233">
        <f t="shared" si="22"/>
        <v>1.4779</v>
      </c>
      <c r="M168" s="153">
        <f t="shared" si="23"/>
        <v>0.25519999999999998</v>
      </c>
    </row>
    <row r="169" spans="1:13" s="63" customFormat="1" ht="16.5" customHeight="1" x14ac:dyDescent="0.2">
      <c r="A169" s="192">
        <v>151</v>
      </c>
      <c r="B169" s="225">
        <f t="shared" ref="B169:B232" si="24">0.8233*LN(A169)+97.37</f>
        <v>101.50072648964974</v>
      </c>
      <c r="C169" s="193">
        <f t="shared" ref="C169:C232" si="25">0.8233*LN(A169)+583.67</f>
        <v>587.80072648964972</v>
      </c>
      <c r="D169" s="212">
        <v>34550</v>
      </c>
      <c r="E169" s="104">
        <v>19500</v>
      </c>
      <c r="F169" s="96">
        <f t="shared" si="18"/>
        <v>4084.6998276635754</v>
      </c>
      <c r="G169" s="104">
        <f t="shared" si="18"/>
        <v>398.09409797338924</v>
      </c>
      <c r="H169" s="194">
        <f t="shared" si="19"/>
        <v>1515.1843468652939</v>
      </c>
      <c r="I169" s="104">
        <f t="shared" si="20"/>
        <v>89.655878512739292</v>
      </c>
      <c r="J169" s="96">
        <v>40</v>
      </c>
      <c r="K169" s="98">
        <f t="shared" si="21"/>
        <v>6127.6341510149978</v>
      </c>
      <c r="L169" s="229">
        <f t="shared" si="22"/>
        <v>1.4877</v>
      </c>
      <c r="M169" s="159">
        <f t="shared" si="23"/>
        <v>0.25690000000000002</v>
      </c>
    </row>
    <row r="170" spans="1:13" s="63" customFormat="1" ht="16.5" customHeight="1" x14ac:dyDescent="0.2">
      <c r="A170" s="192">
        <v>152</v>
      </c>
      <c r="B170" s="225">
        <f t="shared" si="24"/>
        <v>101.50616083281274</v>
      </c>
      <c r="C170" s="193">
        <f t="shared" si="25"/>
        <v>587.80616083281268</v>
      </c>
      <c r="D170" s="212">
        <v>34550</v>
      </c>
      <c r="E170" s="104">
        <v>19500</v>
      </c>
      <c r="F170" s="96">
        <f t="shared" si="18"/>
        <v>4084.4811447737952</v>
      </c>
      <c r="G170" s="104">
        <f t="shared" si="18"/>
        <v>398.09041754251984</v>
      </c>
      <c r="H170" s="194">
        <f t="shared" si="19"/>
        <v>1515.1091880629144</v>
      </c>
      <c r="I170" s="104">
        <f t="shared" si="20"/>
        <v>89.651431246326297</v>
      </c>
      <c r="J170" s="96">
        <v>40</v>
      </c>
      <c r="K170" s="98">
        <f t="shared" si="21"/>
        <v>6127.3321816255557</v>
      </c>
      <c r="L170" s="229">
        <f t="shared" si="22"/>
        <v>1.4974000000000001</v>
      </c>
      <c r="M170" s="159">
        <f t="shared" si="23"/>
        <v>0.2586</v>
      </c>
    </row>
    <row r="171" spans="1:13" s="63" customFormat="1" ht="16.5" customHeight="1" x14ac:dyDescent="0.2">
      <c r="A171" s="192">
        <v>153</v>
      </c>
      <c r="B171" s="225">
        <f t="shared" si="24"/>
        <v>101.5115595406824</v>
      </c>
      <c r="C171" s="193">
        <f t="shared" si="25"/>
        <v>587.81155954068231</v>
      </c>
      <c r="D171" s="212">
        <v>34550</v>
      </c>
      <c r="E171" s="104">
        <v>19500</v>
      </c>
      <c r="F171" s="96">
        <f t="shared" si="18"/>
        <v>4084.2639190647278</v>
      </c>
      <c r="G171" s="104">
        <f t="shared" si="18"/>
        <v>398.08676131318049</v>
      </c>
      <c r="H171" s="194">
        <f t="shared" si="19"/>
        <v>1515.0345299677329</v>
      </c>
      <c r="I171" s="104">
        <f t="shared" si="20"/>
        <v>89.647013607558165</v>
      </c>
      <c r="J171" s="96">
        <v>40</v>
      </c>
      <c r="K171" s="98">
        <f t="shared" si="21"/>
        <v>6127.0322239531997</v>
      </c>
      <c r="L171" s="229">
        <f t="shared" si="22"/>
        <v>1.5072000000000001</v>
      </c>
      <c r="M171" s="159">
        <f t="shared" si="23"/>
        <v>0.26029999999999998</v>
      </c>
    </row>
    <row r="172" spans="1:13" s="63" customFormat="1" ht="16.5" customHeight="1" x14ac:dyDescent="0.2">
      <c r="A172" s="192">
        <v>154</v>
      </c>
      <c r="B172" s="225">
        <f t="shared" si="24"/>
        <v>101.51692307756714</v>
      </c>
      <c r="C172" s="193">
        <f t="shared" si="25"/>
        <v>587.81692307756714</v>
      </c>
      <c r="D172" s="212">
        <v>34550</v>
      </c>
      <c r="E172" s="104">
        <v>19500</v>
      </c>
      <c r="F172" s="96">
        <f t="shared" si="18"/>
        <v>4084.0481313959058</v>
      </c>
      <c r="G172" s="104">
        <f t="shared" si="18"/>
        <v>398.08312896959899</v>
      </c>
      <c r="H172" s="194">
        <f t="shared" si="19"/>
        <v>1514.9603660035407</v>
      </c>
      <c r="I172" s="104">
        <f t="shared" si="20"/>
        <v>89.642625207310104</v>
      </c>
      <c r="J172" s="96">
        <v>40</v>
      </c>
      <c r="K172" s="98">
        <f t="shared" si="21"/>
        <v>6126.7342515763557</v>
      </c>
      <c r="L172" s="229">
        <f t="shared" si="22"/>
        <v>1.5169999999999999</v>
      </c>
      <c r="M172" s="159">
        <f t="shared" si="23"/>
        <v>0.26200000000000001</v>
      </c>
    </row>
    <row r="173" spans="1:13" s="63" customFormat="1" ht="16.5" customHeight="1" x14ac:dyDescent="0.2">
      <c r="A173" s="192">
        <v>155</v>
      </c>
      <c r="B173" s="225">
        <f t="shared" si="24"/>
        <v>101.52225189875962</v>
      </c>
      <c r="C173" s="193">
        <f t="shared" si="25"/>
        <v>587.82225189875953</v>
      </c>
      <c r="D173" s="212">
        <v>34550</v>
      </c>
      <c r="E173" s="104">
        <v>19500</v>
      </c>
      <c r="F173" s="96">
        <f t="shared" si="18"/>
        <v>4083.8337630005381</v>
      </c>
      <c r="G173" s="104">
        <f t="shared" si="18"/>
        <v>398.07952020214054</v>
      </c>
      <c r="H173" s="194">
        <f t="shared" si="19"/>
        <v>1514.8866897225053</v>
      </c>
      <c r="I173" s="104">
        <f t="shared" si="20"/>
        <v>89.638265664053577</v>
      </c>
      <c r="J173" s="96">
        <v>40</v>
      </c>
      <c r="K173" s="98">
        <f t="shared" si="21"/>
        <v>6126.4382385892377</v>
      </c>
      <c r="L173" s="229">
        <f t="shared" si="22"/>
        <v>1.5267999999999999</v>
      </c>
      <c r="M173" s="159">
        <f t="shared" si="23"/>
        <v>0.26369999999999999</v>
      </c>
    </row>
    <row r="174" spans="1:13" s="63" customFormat="1" ht="16.5" customHeight="1" x14ac:dyDescent="0.2">
      <c r="A174" s="192">
        <v>156</v>
      </c>
      <c r="B174" s="225">
        <f t="shared" si="24"/>
        <v>101.52754645076855</v>
      </c>
      <c r="C174" s="193">
        <f t="shared" si="25"/>
        <v>587.82754645076852</v>
      </c>
      <c r="D174" s="212">
        <v>34550</v>
      </c>
      <c r="E174" s="104">
        <v>19500</v>
      </c>
      <c r="F174" s="96">
        <f t="shared" si="18"/>
        <v>4083.620795475862</v>
      </c>
      <c r="G174" s="104">
        <f t="shared" si="18"/>
        <v>398.07593470714943</v>
      </c>
      <c r="H174" s="194">
        <f t="shared" si="19"/>
        <v>1514.8134948018578</v>
      </c>
      <c r="I174" s="104">
        <f t="shared" si="20"/>
        <v>89.633934603660236</v>
      </c>
      <c r="J174" s="96">
        <v>40</v>
      </c>
      <c r="K174" s="98">
        <f t="shared" si="21"/>
        <v>6126.1441595885299</v>
      </c>
      <c r="L174" s="229">
        <f t="shared" si="22"/>
        <v>1.5365</v>
      </c>
      <c r="M174" s="159">
        <f t="shared" si="23"/>
        <v>0.26540000000000002</v>
      </c>
    </row>
    <row r="175" spans="1:13" s="63" customFormat="1" ht="16.5" customHeight="1" x14ac:dyDescent="0.2">
      <c r="A175" s="192">
        <v>157</v>
      </c>
      <c r="B175" s="225">
        <f t="shared" si="24"/>
        <v>101.53280717154327</v>
      </c>
      <c r="C175" s="193">
        <f t="shared" si="25"/>
        <v>587.83280717154321</v>
      </c>
      <c r="D175" s="212">
        <v>34550</v>
      </c>
      <c r="E175" s="104">
        <v>19500</v>
      </c>
      <c r="F175" s="96">
        <f t="shared" si="18"/>
        <v>4083.4092107738006</v>
      </c>
      <c r="G175" s="104">
        <f t="shared" si="18"/>
        <v>398.0723721867966</v>
      </c>
      <c r="H175" s="194">
        <f t="shared" si="19"/>
        <v>1514.7407750406817</v>
      </c>
      <c r="I175" s="104">
        <f t="shared" si="20"/>
        <v>89.629631659211938</v>
      </c>
      <c r="J175" s="96">
        <v>40</v>
      </c>
      <c r="K175" s="98">
        <f t="shared" si="21"/>
        <v>6125.8519896604903</v>
      </c>
      <c r="L175" s="229">
        <f t="shared" si="22"/>
        <v>1.5463</v>
      </c>
      <c r="M175" s="159">
        <f t="shared" si="23"/>
        <v>0.2671</v>
      </c>
    </row>
    <row r="176" spans="1:13" s="63" customFormat="1" ht="16.5" customHeight="1" x14ac:dyDescent="0.2">
      <c r="A176" s="192">
        <v>158</v>
      </c>
      <c r="B176" s="225">
        <f t="shared" si="24"/>
        <v>101.5380344906911</v>
      </c>
      <c r="C176" s="193">
        <f t="shared" si="25"/>
        <v>587.83803449069103</v>
      </c>
      <c r="D176" s="212">
        <v>34550</v>
      </c>
      <c r="E176" s="104">
        <v>19500</v>
      </c>
      <c r="F176" s="96">
        <f t="shared" si="18"/>
        <v>4083.1989911919168</v>
      </c>
      <c r="G176" s="104">
        <f t="shared" si="18"/>
        <v>398.06883234893098</v>
      </c>
      <c r="H176" s="194">
        <f t="shared" si="19"/>
        <v>1514.6685243568063</v>
      </c>
      <c r="I176" s="104">
        <f t="shared" si="20"/>
        <v>89.625356470816953</v>
      </c>
      <c r="J176" s="96">
        <v>40</v>
      </c>
      <c r="K176" s="98">
        <f t="shared" si="21"/>
        <v>6125.5617043684706</v>
      </c>
      <c r="L176" s="229">
        <f t="shared" si="22"/>
        <v>1.5561</v>
      </c>
      <c r="M176" s="159">
        <f t="shared" si="23"/>
        <v>0.26879999999999998</v>
      </c>
    </row>
    <row r="177" spans="1:13" s="63" customFormat="1" ht="16.5" customHeight="1" x14ac:dyDescent="0.2">
      <c r="A177" s="192">
        <v>159</v>
      </c>
      <c r="B177" s="225">
        <f t="shared" si="24"/>
        <v>101.54322882968792</v>
      </c>
      <c r="C177" s="193">
        <f t="shared" si="25"/>
        <v>587.84322882968786</v>
      </c>
      <c r="D177" s="212">
        <v>34550</v>
      </c>
      <c r="E177" s="104">
        <v>19500</v>
      </c>
      <c r="F177" s="96">
        <f t="shared" si="18"/>
        <v>4082.9901193646551</v>
      </c>
      <c r="G177" s="104">
        <f t="shared" si="18"/>
        <v>398.06531490693646</v>
      </c>
      <c r="H177" s="194">
        <f t="shared" si="19"/>
        <v>1514.5967367837977</v>
      </c>
      <c r="I177" s="104">
        <f t="shared" si="20"/>
        <v>89.621108685431835</v>
      </c>
      <c r="J177" s="96">
        <v>40</v>
      </c>
      <c r="K177" s="98">
        <f t="shared" si="21"/>
        <v>6125.2732797408207</v>
      </c>
      <c r="L177" s="229">
        <f t="shared" si="22"/>
        <v>1.5658000000000001</v>
      </c>
      <c r="M177" s="159">
        <f t="shared" si="23"/>
        <v>0.27050000000000002</v>
      </c>
    </row>
    <row r="178" spans="1:13" s="63" customFormat="1" ht="16.5" customHeight="1" x14ac:dyDescent="0.2">
      <c r="A178" s="195">
        <v>160</v>
      </c>
      <c r="B178" s="225">
        <f t="shared" si="24"/>
        <v>101.54839060208201</v>
      </c>
      <c r="C178" s="193">
        <f t="shared" si="25"/>
        <v>587.84839060208196</v>
      </c>
      <c r="D178" s="212">
        <v>34550</v>
      </c>
      <c r="E178" s="104">
        <v>19500</v>
      </c>
      <c r="F178" s="96">
        <f t="shared" si="18"/>
        <v>4082.7825782548607</v>
      </c>
      <c r="G178" s="104">
        <f t="shared" si="18"/>
        <v>398.06181957959291</v>
      </c>
      <c r="H178" s="194">
        <f t="shared" si="19"/>
        <v>1514.5254064680453</v>
      </c>
      <c r="I178" s="104">
        <f t="shared" si="20"/>
        <v>89.616887956689084</v>
      </c>
      <c r="J178" s="96">
        <v>40</v>
      </c>
      <c r="K178" s="98">
        <f t="shared" si="21"/>
        <v>6124.9866922591891</v>
      </c>
      <c r="L178" s="229">
        <f t="shared" si="22"/>
        <v>1.5755999999999999</v>
      </c>
      <c r="M178" s="159">
        <f t="shared" si="23"/>
        <v>0.2722</v>
      </c>
    </row>
    <row r="179" spans="1:13" s="63" customFormat="1" ht="16.5" customHeight="1" x14ac:dyDescent="0.2">
      <c r="A179" s="192">
        <v>161</v>
      </c>
      <c r="B179" s="225">
        <f t="shared" si="24"/>
        <v>101.55352021369171</v>
      </c>
      <c r="C179" s="193">
        <f t="shared" si="25"/>
        <v>587.8535202136917</v>
      </c>
      <c r="D179" s="212">
        <v>34550</v>
      </c>
      <c r="E179" s="104">
        <v>19500</v>
      </c>
      <c r="F179" s="96">
        <f t="shared" si="18"/>
        <v>4082.5763511455571</v>
      </c>
      <c r="G179" s="104">
        <f t="shared" si="18"/>
        <v>398.05834609094154</v>
      </c>
      <c r="H179" s="194">
        <f t="shared" si="19"/>
        <v>1514.4545276659364</v>
      </c>
      <c r="I179" s="104">
        <f t="shared" si="20"/>
        <v>89.612693944729983</v>
      </c>
      <c r="J179" s="96">
        <v>40</v>
      </c>
      <c r="K179" s="98">
        <f t="shared" si="21"/>
        <v>6124.7019188471659</v>
      </c>
      <c r="L179" s="229">
        <f t="shared" si="22"/>
        <v>1.5853999999999999</v>
      </c>
      <c r="M179" s="159">
        <f t="shared" si="23"/>
        <v>0.27389999999999998</v>
      </c>
    </row>
    <row r="180" spans="1:13" s="63" customFormat="1" ht="16.5" customHeight="1" x14ac:dyDescent="0.2">
      <c r="A180" s="192">
        <v>162</v>
      </c>
      <c r="B180" s="225">
        <f t="shared" si="24"/>
        <v>101.55861806279682</v>
      </c>
      <c r="C180" s="193">
        <f t="shared" si="25"/>
        <v>587.85861806279684</v>
      </c>
      <c r="D180" s="212">
        <v>34550</v>
      </c>
      <c r="E180" s="104">
        <v>19500</v>
      </c>
      <c r="F180" s="96">
        <f t="shared" si="18"/>
        <v>4082.3714216319886</v>
      </c>
      <c r="G180" s="104">
        <f t="shared" si="18"/>
        <v>398.05489417015468</v>
      </c>
      <c r="H180" s="194">
        <f t="shared" si="19"/>
        <v>1514.3840947411243</v>
      </c>
      <c r="I180" s="104">
        <f t="shared" si="20"/>
        <v>89.60852631604287</v>
      </c>
      <c r="J180" s="96">
        <v>40</v>
      </c>
      <c r="K180" s="98">
        <f t="shared" si="21"/>
        <v>6124.4189368593106</v>
      </c>
      <c r="L180" s="229">
        <f t="shared" si="22"/>
        <v>1.5951</v>
      </c>
      <c r="M180" s="159">
        <f t="shared" si="23"/>
        <v>0.27560000000000001</v>
      </c>
    </row>
    <row r="181" spans="1:13" s="63" customFormat="1" ht="16.5" customHeight="1" x14ac:dyDescent="0.2">
      <c r="A181" s="192">
        <v>163</v>
      </c>
      <c r="B181" s="225">
        <f t="shared" si="24"/>
        <v>101.56368454032422</v>
      </c>
      <c r="C181" s="193">
        <f t="shared" si="25"/>
        <v>587.86368454032413</v>
      </c>
      <c r="D181" s="212">
        <v>34550</v>
      </c>
      <c r="E181" s="104">
        <v>19500</v>
      </c>
      <c r="F181" s="96">
        <f t="shared" si="18"/>
        <v>4082.1677736139018</v>
      </c>
      <c r="G181" s="104">
        <f t="shared" si="18"/>
        <v>398.05146355140931</v>
      </c>
      <c r="H181" s="194">
        <f t="shared" si="19"/>
        <v>1514.3141021618749</v>
      </c>
      <c r="I181" s="104">
        <f t="shared" si="20"/>
        <v>89.604384743306227</v>
      </c>
      <c r="J181" s="96">
        <v>40</v>
      </c>
      <c r="K181" s="98">
        <f t="shared" si="21"/>
        <v>6124.1377240704924</v>
      </c>
      <c r="L181" s="229">
        <f t="shared" si="22"/>
        <v>1.6049</v>
      </c>
      <c r="M181" s="159">
        <f t="shared" si="23"/>
        <v>0.27729999999999999</v>
      </c>
    </row>
    <row r="182" spans="1:13" s="63" customFormat="1" ht="16.5" customHeight="1" x14ac:dyDescent="0.2">
      <c r="A182" s="192">
        <v>164</v>
      </c>
      <c r="B182" s="225">
        <f t="shared" si="24"/>
        <v>101.56872003002766</v>
      </c>
      <c r="C182" s="193">
        <f t="shared" si="25"/>
        <v>587.86872003002759</v>
      </c>
      <c r="D182" s="212">
        <v>34550</v>
      </c>
      <c r="E182" s="104">
        <v>19500</v>
      </c>
      <c r="F182" s="96">
        <f t="shared" si="18"/>
        <v>4081.9653912880672</v>
      </c>
      <c r="G182" s="104">
        <f t="shared" si="18"/>
        <v>398.04805397376401</v>
      </c>
      <c r="H182" s="194">
        <f t="shared" si="19"/>
        <v>1514.2445444984987</v>
      </c>
      <c r="I182" s="104">
        <f t="shared" si="20"/>
        <v>89.600268905236632</v>
      </c>
      <c r="J182" s="96">
        <v>40</v>
      </c>
      <c r="K182" s="98">
        <f t="shared" si="21"/>
        <v>6123.8582586655666</v>
      </c>
      <c r="L182" s="229">
        <f t="shared" si="22"/>
        <v>1.6147</v>
      </c>
      <c r="M182" s="159">
        <f t="shared" si="23"/>
        <v>0.27900000000000003</v>
      </c>
    </row>
    <row r="183" spans="1:13" s="63" customFormat="1" ht="16.5" customHeight="1" x14ac:dyDescent="0.2">
      <c r="A183" s="192">
        <v>165</v>
      </c>
      <c r="B183" s="225">
        <f t="shared" si="24"/>
        <v>101.57372490866236</v>
      </c>
      <c r="C183" s="193">
        <f t="shared" si="25"/>
        <v>587.87372490866233</v>
      </c>
      <c r="D183" s="212">
        <v>34550</v>
      </c>
      <c r="E183" s="104">
        <v>19500</v>
      </c>
      <c r="F183" s="96">
        <f t="shared" si="18"/>
        <v>4081.7642591410204</v>
      </c>
      <c r="G183" s="104">
        <f t="shared" si="18"/>
        <v>398.04466518104118</v>
      </c>
      <c r="H183" s="194">
        <f t="shared" si="19"/>
        <v>1514.1754164208569</v>
      </c>
      <c r="I183" s="104">
        <f t="shared" si="20"/>
        <v>89.596178486441246</v>
      </c>
      <c r="J183" s="96">
        <v>40</v>
      </c>
      <c r="K183" s="98">
        <f t="shared" si="21"/>
        <v>6123.5805192293601</v>
      </c>
      <c r="L183" s="229">
        <f t="shared" si="22"/>
        <v>1.6244000000000001</v>
      </c>
      <c r="M183" s="159">
        <f t="shared" si="23"/>
        <v>0.28070000000000001</v>
      </c>
    </row>
    <row r="184" spans="1:13" s="63" customFormat="1" ht="16.5" customHeight="1" x14ac:dyDescent="0.2">
      <c r="A184" s="192">
        <v>166</v>
      </c>
      <c r="B184" s="225">
        <f t="shared" si="24"/>
        <v>101.57869954615394</v>
      </c>
      <c r="C184" s="193">
        <f t="shared" si="25"/>
        <v>587.87869954615394</v>
      </c>
      <c r="D184" s="212">
        <v>34550</v>
      </c>
      <c r="E184" s="104">
        <v>19500</v>
      </c>
      <c r="F184" s="96">
        <f t="shared" si="18"/>
        <v>4081.5643619420398</v>
      </c>
      <c r="G184" s="104">
        <f t="shared" si="18"/>
        <v>398.04129692171102</v>
      </c>
      <c r="H184" s="194">
        <f t="shared" si="19"/>
        <v>1514.1067126959476</v>
      </c>
      <c r="I184" s="104">
        <f t="shared" si="20"/>
        <v>89.592113177275024</v>
      </c>
      <c r="J184" s="96">
        <v>40</v>
      </c>
      <c r="K184" s="98">
        <f t="shared" si="21"/>
        <v>6123.3044847369738</v>
      </c>
      <c r="L184" s="229">
        <f t="shared" si="22"/>
        <v>1.6342000000000001</v>
      </c>
      <c r="M184" s="159">
        <f t="shared" si="23"/>
        <v>0.28239999999999998</v>
      </c>
    </row>
    <row r="185" spans="1:13" s="63" customFormat="1" ht="16.5" customHeight="1" x14ac:dyDescent="0.2">
      <c r="A185" s="192">
        <v>167</v>
      </c>
      <c r="B185" s="225">
        <f t="shared" si="24"/>
        <v>101.58364430576272</v>
      </c>
      <c r="C185" s="193">
        <f t="shared" si="25"/>
        <v>587.88364430576269</v>
      </c>
      <c r="D185" s="212">
        <v>34550</v>
      </c>
      <c r="E185" s="104">
        <v>19500</v>
      </c>
      <c r="F185" s="96">
        <f t="shared" si="18"/>
        <v>4081.36568473632</v>
      </c>
      <c r="G185" s="104">
        <f t="shared" si="18"/>
        <v>398.03794894878013</v>
      </c>
      <c r="H185" s="194">
        <f t="shared" si="19"/>
        <v>1514.0384281855638</v>
      </c>
      <c r="I185" s="104">
        <f t="shared" si="20"/>
        <v>89.588072673702015</v>
      </c>
      <c r="J185" s="96">
        <v>40</v>
      </c>
      <c r="K185" s="98">
        <f t="shared" si="21"/>
        <v>6123.0301345443668</v>
      </c>
      <c r="L185" s="229">
        <f t="shared" si="22"/>
        <v>1.6439999999999999</v>
      </c>
      <c r="M185" s="159">
        <f t="shared" si="23"/>
        <v>0.28410000000000002</v>
      </c>
    </row>
    <row r="186" spans="1:13" s="63" customFormat="1" ht="16.5" customHeight="1" x14ac:dyDescent="0.2">
      <c r="A186" s="192">
        <v>168</v>
      </c>
      <c r="B186" s="225">
        <f t="shared" si="24"/>
        <v>101.58855954424271</v>
      </c>
      <c r="C186" s="193">
        <f t="shared" si="25"/>
        <v>587.88855954424264</v>
      </c>
      <c r="D186" s="212">
        <v>34550</v>
      </c>
      <c r="E186" s="104">
        <v>19500</v>
      </c>
      <c r="F186" s="96">
        <f t="shared" si="18"/>
        <v>4081.1682128383568</v>
      </c>
      <c r="G186" s="104">
        <f t="shared" si="18"/>
        <v>398.03462101968307</v>
      </c>
      <c r="H186" s="194">
        <f t="shared" si="19"/>
        <v>1513.9705578440175</v>
      </c>
      <c r="I186" s="104">
        <f t="shared" si="20"/>
        <v>89.584056677160802</v>
      </c>
      <c r="J186" s="96">
        <v>40</v>
      </c>
      <c r="K186" s="98">
        <f t="shared" si="21"/>
        <v>6122.7574483792187</v>
      </c>
      <c r="L186" s="229">
        <f t="shared" si="22"/>
        <v>1.6536999999999999</v>
      </c>
      <c r="M186" s="159">
        <f t="shared" si="23"/>
        <v>0.2858</v>
      </c>
    </row>
    <row r="187" spans="1:13" s="63" customFormat="1" ht="16.5" customHeight="1" x14ac:dyDescent="0.2">
      <c r="A187" s="192">
        <v>169</v>
      </c>
      <c r="B187" s="225">
        <f t="shared" si="24"/>
        <v>101.59344561199617</v>
      </c>
      <c r="C187" s="193">
        <f t="shared" si="25"/>
        <v>587.89344561199607</v>
      </c>
      <c r="D187" s="212">
        <v>34550</v>
      </c>
      <c r="E187" s="104">
        <v>19500</v>
      </c>
      <c r="F187" s="96">
        <f t="shared" si="18"/>
        <v>4080.9719318255311</v>
      </c>
      <c r="G187" s="104">
        <f t="shared" si="18"/>
        <v>398.03131289617693</v>
      </c>
      <c r="H187" s="194">
        <f t="shared" si="19"/>
        <v>1513.9030967159372</v>
      </c>
      <c r="I187" s="104">
        <f t="shared" si="20"/>
        <v>89.580064894434159</v>
      </c>
      <c r="J187" s="96">
        <v>40</v>
      </c>
      <c r="K187" s="98">
        <f t="shared" si="21"/>
        <v>6122.4864063320792</v>
      </c>
      <c r="L187" s="229">
        <f t="shared" si="22"/>
        <v>1.6635</v>
      </c>
      <c r="M187" s="159">
        <f t="shared" si="23"/>
        <v>0.28749999999999998</v>
      </c>
    </row>
    <row r="188" spans="1:13" s="63" customFormat="1" ht="16.5" customHeight="1" x14ac:dyDescent="0.2">
      <c r="A188" s="195">
        <v>170</v>
      </c>
      <c r="B188" s="225">
        <f t="shared" si="24"/>
        <v>101.59830285322349</v>
      </c>
      <c r="C188" s="193">
        <f t="shared" si="25"/>
        <v>587.89830285322341</v>
      </c>
      <c r="D188" s="212">
        <v>34550</v>
      </c>
      <c r="E188" s="104">
        <v>19500</v>
      </c>
      <c r="F188" s="96">
        <f t="shared" si="18"/>
        <v>4080.7768275318749</v>
      </c>
      <c r="G188" s="104">
        <f t="shared" si="18"/>
        <v>398.02802434423972</v>
      </c>
      <c r="H188" s="194">
        <f t="shared" si="19"/>
        <v>1513.8360399341266</v>
      </c>
      <c r="I188" s="104">
        <f t="shared" si="20"/>
        <v>89.576097037522288</v>
      </c>
      <c r="J188" s="96">
        <v>40</v>
      </c>
      <c r="K188" s="98">
        <f t="shared" si="21"/>
        <v>6122.2169888477629</v>
      </c>
      <c r="L188" s="229">
        <f t="shared" si="22"/>
        <v>1.6733</v>
      </c>
      <c r="M188" s="159">
        <f t="shared" si="23"/>
        <v>0.28920000000000001</v>
      </c>
    </row>
    <row r="189" spans="1:13" s="63" customFormat="1" ht="16.5" customHeight="1" x14ac:dyDescent="0.2">
      <c r="A189" s="192">
        <v>171</v>
      </c>
      <c r="B189" s="225">
        <f t="shared" si="24"/>
        <v>101.60313160606864</v>
      </c>
      <c r="C189" s="193">
        <f t="shared" si="25"/>
        <v>587.90313160606865</v>
      </c>
      <c r="D189" s="212">
        <v>34550</v>
      </c>
      <c r="E189" s="104">
        <v>19500</v>
      </c>
      <c r="F189" s="96">
        <f t="shared" si="18"/>
        <v>4080.582886042032</v>
      </c>
      <c r="G189" s="104">
        <f t="shared" si="18"/>
        <v>398.02475513397064</v>
      </c>
      <c r="H189" s="194">
        <f t="shared" si="19"/>
        <v>1513.7693827174887</v>
      </c>
      <c r="I189" s="104">
        <f t="shared" si="20"/>
        <v>89.572152823520042</v>
      </c>
      <c r="J189" s="96">
        <v>40</v>
      </c>
      <c r="K189" s="98">
        <f t="shared" si="21"/>
        <v>6121.9491767170111</v>
      </c>
      <c r="L189" s="229">
        <f t="shared" si="22"/>
        <v>1.6830000000000001</v>
      </c>
      <c r="M189" s="159">
        <f t="shared" si="23"/>
        <v>0.29089999999999999</v>
      </c>
    </row>
    <row r="190" spans="1:13" s="63" customFormat="1" ht="16.5" customHeight="1" x14ac:dyDescent="0.2">
      <c r="A190" s="192">
        <v>172</v>
      </c>
      <c r="B190" s="225">
        <f t="shared" si="24"/>
        <v>101.60793220276052</v>
      </c>
      <c r="C190" s="193">
        <f t="shared" si="25"/>
        <v>587.90793220276043</v>
      </c>
      <c r="D190" s="212">
        <v>34550</v>
      </c>
      <c r="E190" s="104">
        <v>19500</v>
      </c>
      <c r="F190" s="96">
        <f t="shared" si="18"/>
        <v>4080.390093685382</v>
      </c>
      <c r="G190" s="104">
        <f t="shared" si="18"/>
        <v>398.0215050394948</v>
      </c>
      <c r="H190" s="194">
        <f t="shared" si="19"/>
        <v>1513.7031203690083</v>
      </c>
      <c r="I190" s="104">
        <f t="shared" si="20"/>
        <v>89.568231974497536</v>
      </c>
      <c r="J190" s="96">
        <v>40</v>
      </c>
      <c r="K190" s="98">
        <f t="shared" si="21"/>
        <v>6121.6829510683829</v>
      </c>
      <c r="L190" s="229">
        <f t="shared" si="22"/>
        <v>1.6928000000000001</v>
      </c>
      <c r="M190" s="159">
        <f t="shared" si="23"/>
        <v>0.29260000000000003</v>
      </c>
    </row>
    <row r="191" spans="1:13" s="63" customFormat="1" ht="16.5" customHeight="1" x14ac:dyDescent="0.2">
      <c r="A191" s="192">
        <v>173</v>
      </c>
      <c r="B191" s="225">
        <f t="shared" si="24"/>
        <v>101.61270496975003</v>
      </c>
      <c r="C191" s="193">
        <f t="shared" si="25"/>
        <v>587.91270496974994</v>
      </c>
      <c r="D191" s="212">
        <v>34550</v>
      </c>
      <c r="E191" s="104">
        <v>19500</v>
      </c>
      <c r="F191" s="96">
        <f t="shared" si="18"/>
        <v>4080.1984370303489</v>
      </c>
      <c r="G191" s="104">
        <f t="shared" si="18"/>
        <v>398.01827383886882</v>
      </c>
      <c r="H191" s="194">
        <f t="shared" si="19"/>
        <v>1513.6372482737954</v>
      </c>
      <c r="I191" s="104">
        <f t="shared" si="20"/>
        <v>89.564334217384356</v>
      </c>
      <c r="J191" s="96">
        <v>40</v>
      </c>
      <c r="K191" s="98">
        <f t="shared" si="21"/>
        <v>6121.418293360397</v>
      </c>
      <c r="L191" s="229">
        <f t="shared" si="22"/>
        <v>1.7024999999999999</v>
      </c>
      <c r="M191" s="159">
        <f t="shared" si="23"/>
        <v>0.29430000000000001</v>
      </c>
    </row>
    <row r="192" spans="1:13" s="63" customFormat="1" ht="16.5" customHeight="1" x14ac:dyDescent="0.2">
      <c r="A192" s="192">
        <v>174</v>
      </c>
      <c r="B192" s="225">
        <f t="shared" si="24"/>
        <v>101.61745022784332</v>
      </c>
      <c r="C192" s="193">
        <f t="shared" si="25"/>
        <v>587.91745022784323</v>
      </c>
      <c r="D192" s="212">
        <v>34550</v>
      </c>
      <c r="E192" s="104">
        <v>19500</v>
      </c>
      <c r="F192" s="96">
        <f t="shared" si="18"/>
        <v>4080.0079028788605</v>
      </c>
      <c r="G192" s="104">
        <f t="shared" si="18"/>
        <v>398.01506131399049</v>
      </c>
      <c r="H192" s="194">
        <f t="shared" si="19"/>
        <v>1513.5717618971835</v>
      </c>
      <c r="I192" s="104">
        <f t="shared" si="20"/>
        <v>89.560459283857014</v>
      </c>
      <c r="J192" s="96">
        <v>40</v>
      </c>
      <c r="K192" s="98">
        <f t="shared" si="21"/>
        <v>6121.1551853738911</v>
      </c>
      <c r="L192" s="229">
        <f t="shared" si="22"/>
        <v>1.7122999999999999</v>
      </c>
      <c r="M192" s="159">
        <f t="shared" si="23"/>
        <v>0.29599999999999999</v>
      </c>
    </row>
    <row r="193" spans="1:13" s="63" customFormat="1" ht="16.5" customHeight="1" x14ac:dyDescent="0.2">
      <c r="A193" s="192">
        <v>175</v>
      </c>
      <c r="B193" s="225">
        <f t="shared" si="24"/>
        <v>101.62216829233124</v>
      </c>
      <c r="C193" s="193">
        <f t="shared" si="25"/>
        <v>587.92216829233121</v>
      </c>
      <c r="D193" s="212">
        <v>34550</v>
      </c>
      <c r="E193" s="104">
        <v>19500</v>
      </c>
      <c r="F193" s="96">
        <f t="shared" si="18"/>
        <v>4079.8184782609801</v>
      </c>
      <c r="G193" s="104">
        <f t="shared" si="18"/>
        <v>398.01186725051116</v>
      </c>
      <c r="H193" s="194">
        <f t="shared" si="19"/>
        <v>1513.5066567828837</v>
      </c>
      <c r="I193" s="104">
        <f t="shared" si="20"/>
        <v>89.556606910229817</v>
      </c>
      <c r="J193" s="96">
        <v>40</v>
      </c>
      <c r="K193" s="98">
        <f t="shared" si="21"/>
        <v>6120.8936092046042</v>
      </c>
      <c r="L193" s="229">
        <f t="shared" si="22"/>
        <v>1.7221</v>
      </c>
      <c r="M193" s="159">
        <f t="shared" si="23"/>
        <v>0.29770000000000002</v>
      </c>
    </row>
    <row r="194" spans="1:13" s="63" customFormat="1" ht="16.5" customHeight="1" x14ac:dyDescent="0.2">
      <c r="A194" s="192">
        <v>176</v>
      </c>
      <c r="B194" s="225">
        <f t="shared" si="24"/>
        <v>101.62685947311492</v>
      </c>
      <c r="C194" s="193">
        <f t="shared" si="25"/>
        <v>587.92685947311486</v>
      </c>
      <c r="D194" s="212">
        <v>34550</v>
      </c>
      <c r="E194" s="104">
        <v>19500</v>
      </c>
      <c r="F194" s="96">
        <f t="shared" si="18"/>
        <v>4079.6301504296825</v>
      </c>
      <c r="G194" s="104">
        <f t="shared" si="18"/>
        <v>398.00869143774941</v>
      </c>
      <c r="H194" s="194">
        <f t="shared" si="19"/>
        <v>1513.4419285511919</v>
      </c>
      <c r="I194" s="104">
        <f t="shared" si="20"/>
        <v>89.552776837348645</v>
      </c>
      <c r="J194" s="96">
        <v>40</v>
      </c>
      <c r="K194" s="98">
        <f t="shared" si="21"/>
        <v>6120.6335472559731</v>
      </c>
      <c r="L194" s="229">
        <f t="shared" si="22"/>
        <v>1.7318</v>
      </c>
      <c r="M194" s="159">
        <f t="shared" si="23"/>
        <v>0.2994</v>
      </c>
    </row>
    <row r="195" spans="1:13" s="63" customFormat="1" ht="16.5" customHeight="1" x14ac:dyDescent="0.2">
      <c r="A195" s="192">
        <v>177</v>
      </c>
      <c r="B195" s="225">
        <f t="shared" si="24"/>
        <v>101.63152407482804</v>
      </c>
      <c r="C195" s="193">
        <f t="shared" si="25"/>
        <v>587.93152407482796</v>
      </c>
      <c r="D195" s="212">
        <v>34550</v>
      </c>
      <c r="E195" s="104">
        <v>19500</v>
      </c>
      <c r="F195" s="96">
        <f t="shared" si="18"/>
        <v>4079.4429068557829</v>
      </c>
      <c r="G195" s="104">
        <f t="shared" si="18"/>
        <v>398.005533668608</v>
      </c>
      <c r="H195" s="194">
        <f t="shared" si="19"/>
        <v>1513.3775728972441</v>
      </c>
      <c r="I195" s="104">
        <f t="shared" si="20"/>
        <v>89.548968810487821</v>
      </c>
      <c r="J195" s="96">
        <v>40</v>
      </c>
      <c r="K195" s="98">
        <f t="shared" si="21"/>
        <v>6120.3749822321233</v>
      </c>
      <c r="L195" s="229">
        <f t="shared" si="22"/>
        <v>1.7416</v>
      </c>
      <c r="M195" s="159">
        <f t="shared" si="23"/>
        <v>0.30109999999999998</v>
      </c>
    </row>
    <row r="196" spans="1:13" s="63" customFormat="1" ht="16.5" customHeight="1" x14ac:dyDescent="0.2">
      <c r="A196" s="192">
        <v>178</v>
      </c>
      <c r="B196" s="225">
        <f t="shared" si="24"/>
        <v>101.63616239695548</v>
      </c>
      <c r="C196" s="193">
        <f t="shared" si="25"/>
        <v>587.93616239695541</v>
      </c>
      <c r="D196" s="212">
        <v>34550</v>
      </c>
      <c r="E196" s="104">
        <v>19500</v>
      </c>
      <c r="F196" s="96">
        <f t="shared" si="18"/>
        <v>4079.2567352230076</v>
      </c>
      <c r="G196" s="104">
        <f t="shared" si="18"/>
        <v>398.00239373949375</v>
      </c>
      <c r="H196" s="194">
        <f t="shared" si="19"/>
        <v>1513.3135855893254</v>
      </c>
      <c r="I196" s="104">
        <f t="shared" si="20"/>
        <v>89.545182579250039</v>
      </c>
      <c r="J196" s="96">
        <v>40</v>
      </c>
      <c r="K196" s="98">
        <f t="shared" si="21"/>
        <v>6120.1178971310765</v>
      </c>
      <c r="L196" s="229">
        <f t="shared" si="22"/>
        <v>1.7513000000000001</v>
      </c>
      <c r="M196" s="159">
        <f t="shared" si="23"/>
        <v>0.30280000000000001</v>
      </c>
    </row>
    <row r="197" spans="1:13" s="63" customFormat="1" ht="16.5" customHeight="1" x14ac:dyDescent="0.2">
      <c r="A197" s="192">
        <v>179</v>
      </c>
      <c r="B197" s="225">
        <f t="shared" si="24"/>
        <v>101.6407747339487</v>
      </c>
      <c r="C197" s="193">
        <f t="shared" si="25"/>
        <v>587.94077473394861</v>
      </c>
      <c r="D197" s="212">
        <v>34550</v>
      </c>
      <c r="E197" s="104">
        <v>19500</v>
      </c>
      <c r="F197" s="96">
        <f t="shared" si="18"/>
        <v>4079.0716234232004</v>
      </c>
      <c r="G197" s="104">
        <f t="shared" si="18"/>
        <v>397.99927145023793</v>
      </c>
      <c r="H197" s="194">
        <f t="shared" si="19"/>
        <v>1513.2499624672218</v>
      </c>
      <c r="I197" s="104">
        <f t="shared" si="20"/>
        <v>89.541417897468762</v>
      </c>
      <c r="J197" s="96">
        <v>40</v>
      </c>
      <c r="K197" s="98">
        <f t="shared" si="21"/>
        <v>6119.8622752381289</v>
      </c>
      <c r="L197" s="229">
        <f t="shared" si="22"/>
        <v>1.7611000000000001</v>
      </c>
      <c r="M197" s="159">
        <f t="shared" si="23"/>
        <v>0.30449999999999999</v>
      </c>
    </row>
    <row r="198" spans="1:13" s="63" customFormat="1" ht="16.5" customHeight="1" x14ac:dyDescent="0.2">
      <c r="A198" s="195">
        <v>180</v>
      </c>
      <c r="B198" s="225">
        <f t="shared" si="24"/>
        <v>101.64536137533791</v>
      </c>
      <c r="C198" s="193">
        <f t="shared" si="25"/>
        <v>587.94536137533782</v>
      </c>
      <c r="D198" s="212">
        <v>34550</v>
      </c>
      <c r="E198" s="104">
        <v>19500</v>
      </c>
      <c r="F198" s="96">
        <f t="shared" si="18"/>
        <v>4078.8875595516738</v>
      </c>
      <c r="G198" s="104">
        <f t="shared" si="18"/>
        <v>397.99616660402046</v>
      </c>
      <c r="H198" s="194">
        <f t="shared" si="19"/>
        <v>1513.1866994406246</v>
      </c>
      <c r="I198" s="104">
        <f t="shared" si="20"/>
        <v>89.537674523113893</v>
      </c>
      <c r="J198" s="96">
        <v>40</v>
      </c>
      <c r="K198" s="98">
        <f t="shared" si="21"/>
        <v>6119.6081001194334</v>
      </c>
      <c r="L198" s="229">
        <f t="shared" si="22"/>
        <v>1.7708999999999999</v>
      </c>
      <c r="M198" s="159">
        <f t="shared" si="23"/>
        <v>0.30620000000000003</v>
      </c>
    </row>
    <row r="199" spans="1:13" s="63" customFormat="1" ht="16.5" customHeight="1" x14ac:dyDescent="0.2">
      <c r="A199" s="192">
        <v>181</v>
      </c>
      <c r="B199" s="225">
        <f t="shared" si="24"/>
        <v>101.64992260584116</v>
      </c>
      <c r="C199" s="193">
        <f t="shared" si="25"/>
        <v>587.94992260584115</v>
      </c>
      <c r="D199" s="212">
        <v>34550</v>
      </c>
      <c r="E199" s="104">
        <v>19500</v>
      </c>
      <c r="F199" s="96">
        <f t="shared" si="18"/>
        <v>4078.7045319026702</v>
      </c>
      <c r="G199" s="104">
        <f t="shared" si="18"/>
        <v>397.99307900729582</v>
      </c>
      <c r="H199" s="194">
        <f t="shared" si="19"/>
        <v>1513.1237924875684</v>
      </c>
      <c r="I199" s="104">
        <f t="shared" si="20"/>
        <v>89.533952218199317</v>
      </c>
      <c r="J199" s="96">
        <v>40</v>
      </c>
      <c r="K199" s="98">
        <f t="shared" si="21"/>
        <v>6119.355355615734</v>
      </c>
      <c r="L199" s="229">
        <f t="shared" si="22"/>
        <v>1.7806</v>
      </c>
      <c r="M199" s="159">
        <f t="shared" si="23"/>
        <v>0.30780000000000002</v>
      </c>
    </row>
    <row r="200" spans="1:13" s="63" customFormat="1" ht="16.5" customHeight="1" x14ac:dyDescent="0.2">
      <c r="A200" s="192">
        <v>182</v>
      </c>
      <c r="B200" s="225">
        <f t="shared" si="24"/>
        <v>101.65445870547033</v>
      </c>
      <c r="C200" s="193">
        <f t="shared" si="25"/>
        <v>587.9544587054703</v>
      </c>
      <c r="D200" s="212">
        <v>34550</v>
      </c>
      <c r="E200" s="104">
        <v>19500</v>
      </c>
      <c r="F200" s="96">
        <f t="shared" si="18"/>
        <v>4078.5225289649707</v>
      </c>
      <c r="G200" s="104">
        <f t="shared" si="18"/>
        <v>397.99000846972035</v>
      </c>
      <c r="H200" s="194">
        <f t="shared" si="19"/>
        <v>1513.0612376529252</v>
      </c>
      <c r="I200" s="104">
        <f t="shared" si="20"/>
        <v>89.530250748693817</v>
      </c>
      <c r="J200" s="96">
        <v>40</v>
      </c>
      <c r="K200" s="98">
        <f t="shared" si="21"/>
        <v>6119.10402583631</v>
      </c>
      <c r="L200" s="229">
        <f t="shared" si="22"/>
        <v>1.7904</v>
      </c>
      <c r="M200" s="159">
        <f t="shared" si="23"/>
        <v>0.3095</v>
      </c>
    </row>
    <row r="201" spans="1:13" s="63" customFormat="1" ht="16.5" customHeight="1" x14ac:dyDescent="0.2">
      <c r="A201" s="192">
        <v>183</v>
      </c>
      <c r="B201" s="225">
        <f t="shared" si="24"/>
        <v>101.65896994963435</v>
      </c>
      <c r="C201" s="193">
        <f t="shared" si="25"/>
        <v>587.95896994963425</v>
      </c>
      <c r="D201" s="212">
        <v>34550</v>
      </c>
      <c r="E201" s="104">
        <v>19500</v>
      </c>
      <c r="F201" s="96">
        <f t="shared" si="18"/>
        <v>4078.3415394176068</v>
      </c>
      <c r="G201" s="104">
        <f t="shared" si="18"/>
        <v>397.98695480408253</v>
      </c>
      <c r="H201" s="194">
        <f t="shared" si="19"/>
        <v>1512.9990310469309</v>
      </c>
      <c r="I201" s="104">
        <f t="shared" si="20"/>
        <v>89.526569884433798</v>
      </c>
      <c r="J201" s="96">
        <v>40</v>
      </c>
      <c r="K201" s="98">
        <f t="shared" si="21"/>
        <v>6118.8540951530549</v>
      </c>
      <c r="L201" s="229">
        <f t="shared" si="22"/>
        <v>1.8001</v>
      </c>
      <c r="M201" s="159">
        <f t="shared" si="23"/>
        <v>0.31119999999999998</v>
      </c>
    </row>
    <row r="202" spans="1:13" s="63" customFormat="1" ht="16.5" customHeight="1" x14ac:dyDescent="0.2">
      <c r="A202" s="192">
        <v>184</v>
      </c>
      <c r="B202" s="225">
        <f t="shared" si="24"/>
        <v>101.66345660923949</v>
      </c>
      <c r="C202" s="193">
        <f t="shared" si="25"/>
        <v>587.96345660923942</v>
      </c>
      <c r="D202" s="212">
        <v>34550</v>
      </c>
      <c r="E202" s="104">
        <v>19500</v>
      </c>
      <c r="F202" s="96">
        <f t="shared" si="18"/>
        <v>4078.1615521257008</v>
      </c>
      <c r="G202" s="104">
        <f t="shared" si="18"/>
        <v>397.98391782623389</v>
      </c>
      <c r="H202" s="194">
        <f t="shared" si="19"/>
        <v>1512.9371688437536</v>
      </c>
      <c r="I202" s="104">
        <f t="shared" si="20"/>
        <v>89.522909399038696</v>
      </c>
      <c r="J202" s="96">
        <v>40</v>
      </c>
      <c r="K202" s="98">
        <f t="shared" si="21"/>
        <v>6118.605548194726</v>
      </c>
      <c r="L202" s="229">
        <f t="shared" si="22"/>
        <v>1.8099000000000001</v>
      </c>
      <c r="M202" s="159">
        <f t="shared" si="23"/>
        <v>0.31290000000000001</v>
      </c>
    </row>
    <row r="203" spans="1:13" s="63" customFormat="1" ht="16.5" customHeight="1" x14ac:dyDescent="0.2">
      <c r="A203" s="192">
        <v>185</v>
      </c>
      <c r="B203" s="225">
        <f t="shared" si="24"/>
        <v>101.66791895078698</v>
      </c>
      <c r="C203" s="193">
        <f t="shared" si="25"/>
        <v>587.96791895078695</v>
      </c>
      <c r="D203" s="212">
        <v>34550</v>
      </c>
      <c r="E203" s="104">
        <v>19500</v>
      </c>
      <c r="F203" s="96">
        <f t="shared" si="18"/>
        <v>4077.9825561364132</v>
      </c>
      <c r="G203" s="104">
        <f t="shared" si="18"/>
        <v>397.98089735502367</v>
      </c>
      <c r="H203" s="194">
        <f t="shared" si="19"/>
        <v>1512.8756472801053</v>
      </c>
      <c r="I203" s="104">
        <f t="shared" si="20"/>
        <v>89.519269069828738</v>
      </c>
      <c r="J203" s="96">
        <v>40</v>
      </c>
      <c r="K203" s="98">
        <f t="shared" si="21"/>
        <v>6118.3583698413704</v>
      </c>
      <c r="L203" s="229">
        <f t="shared" si="22"/>
        <v>1.8196000000000001</v>
      </c>
      <c r="M203" s="159">
        <f t="shared" si="23"/>
        <v>0.31459999999999999</v>
      </c>
    </row>
    <row r="204" spans="1:13" s="63" customFormat="1" ht="16.5" customHeight="1" x14ac:dyDescent="0.2">
      <c r="A204" s="192">
        <v>186</v>
      </c>
      <c r="B204" s="225">
        <f t="shared" si="24"/>
        <v>101.67235723646809</v>
      </c>
      <c r="C204" s="193">
        <f t="shared" si="25"/>
        <v>587.97235723646804</v>
      </c>
      <c r="D204" s="212">
        <v>34550</v>
      </c>
      <c r="E204" s="104">
        <v>19500</v>
      </c>
      <c r="F204" s="96">
        <f t="shared" si="18"/>
        <v>4077.804540674997</v>
      </c>
      <c r="G204" s="104">
        <f t="shared" si="18"/>
        <v>397.97789321223303</v>
      </c>
      <c r="H204" s="194">
        <f t="shared" si="19"/>
        <v>1512.8144626538835</v>
      </c>
      <c r="I204" s="104">
        <f t="shared" si="20"/>
        <v>89.515648677744593</v>
      </c>
      <c r="J204" s="96">
        <v>40</v>
      </c>
      <c r="K204" s="98">
        <f t="shared" si="21"/>
        <v>6118.1125452188571</v>
      </c>
      <c r="L204" s="229">
        <f t="shared" si="22"/>
        <v>1.8293999999999999</v>
      </c>
      <c r="M204" s="159">
        <f t="shared" si="23"/>
        <v>0.31630000000000003</v>
      </c>
    </row>
    <row r="205" spans="1:13" s="63" customFormat="1" ht="16.5" customHeight="1" x14ac:dyDescent="0.2">
      <c r="A205" s="192">
        <v>187</v>
      </c>
      <c r="B205" s="225">
        <f t="shared" si="24"/>
        <v>101.67677172425638</v>
      </c>
      <c r="C205" s="193">
        <f t="shared" si="25"/>
        <v>587.97677172425631</v>
      </c>
      <c r="D205" s="212">
        <v>34550</v>
      </c>
      <c r="E205" s="104">
        <v>19500</v>
      </c>
      <c r="F205" s="96">
        <f t="shared" si="18"/>
        <v>4077.6274951409719</v>
      </c>
      <c r="G205" s="104">
        <f t="shared" si="18"/>
        <v>397.97490522251292</v>
      </c>
      <c r="H205" s="194">
        <f t="shared" si="19"/>
        <v>1512.7536113228578</v>
      </c>
      <c r="I205" s="104">
        <f t="shared" si="20"/>
        <v>89.512048007269698</v>
      </c>
      <c r="J205" s="96">
        <v>40</v>
      </c>
      <c r="K205" s="98">
        <f t="shared" si="21"/>
        <v>6117.8680596936128</v>
      </c>
      <c r="L205" s="229">
        <f t="shared" si="22"/>
        <v>1.8391999999999999</v>
      </c>
      <c r="M205" s="159">
        <f t="shared" si="23"/>
        <v>0.318</v>
      </c>
    </row>
    <row r="206" spans="1:13" s="63" customFormat="1" ht="16.5" customHeight="1" x14ac:dyDescent="0.2">
      <c r="A206" s="192">
        <v>188</v>
      </c>
      <c r="B206" s="225">
        <f t="shared" si="24"/>
        <v>101.6811626679979</v>
      </c>
      <c r="C206" s="193">
        <f t="shared" si="25"/>
        <v>587.98116266799786</v>
      </c>
      <c r="D206" s="212">
        <v>34550</v>
      </c>
      <c r="E206" s="104">
        <v>19500</v>
      </c>
      <c r="F206" s="96">
        <f t="shared" si="18"/>
        <v>4077.4514091043829</v>
      </c>
      <c r="G206" s="104">
        <f t="shared" si="18"/>
        <v>397.97193321332225</v>
      </c>
      <c r="H206" s="194">
        <f t="shared" si="19"/>
        <v>1512.693089703384</v>
      </c>
      <c r="I206" s="104">
        <f t="shared" si="20"/>
        <v>89.508466846354096</v>
      </c>
      <c r="J206" s="96">
        <v>40</v>
      </c>
      <c r="K206" s="98">
        <f t="shared" si="21"/>
        <v>6117.6248988674424</v>
      </c>
      <c r="L206" s="229">
        <f t="shared" si="22"/>
        <v>1.8489</v>
      </c>
      <c r="M206" s="159">
        <f t="shared" si="23"/>
        <v>0.31969999999999998</v>
      </c>
    </row>
    <row r="207" spans="1:13" s="63" customFormat="1" ht="16.5" customHeight="1" x14ac:dyDescent="0.2">
      <c r="A207" s="192">
        <v>189</v>
      </c>
      <c r="B207" s="225">
        <f t="shared" si="24"/>
        <v>101.6855303174986</v>
      </c>
      <c r="C207" s="193">
        <f t="shared" si="25"/>
        <v>587.98553031749861</v>
      </c>
      <c r="D207" s="212">
        <v>34550</v>
      </c>
      <c r="E207" s="104">
        <v>19500</v>
      </c>
      <c r="F207" s="96">
        <f t="shared" si="18"/>
        <v>4077.2762723021697</v>
      </c>
      <c r="G207" s="104">
        <f t="shared" si="18"/>
        <v>397.96897701486876</v>
      </c>
      <c r="H207" s="194">
        <f t="shared" si="19"/>
        <v>1512.6328942691589</v>
      </c>
      <c r="I207" s="104">
        <f t="shared" si="20"/>
        <v>89.504904986340776</v>
      </c>
      <c r="J207" s="96">
        <v>40</v>
      </c>
      <c r="K207" s="98">
        <f t="shared" si="21"/>
        <v>6117.3830485725384</v>
      </c>
      <c r="L207" s="229">
        <f t="shared" si="22"/>
        <v>1.8587</v>
      </c>
      <c r="M207" s="159">
        <f t="shared" si="23"/>
        <v>0.32140000000000002</v>
      </c>
    </row>
    <row r="208" spans="1:13" s="63" customFormat="1" ht="16.5" customHeight="1" x14ac:dyDescent="0.2">
      <c r="A208" s="195">
        <v>190</v>
      </c>
      <c r="B208" s="225">
        <f t="shared" si="24"/>
        <v>101.68987491860973</v>
      </c>
      <c r="C208" s="193">
        <f t="shared" si="25"/>
        <v>587.98987491860964</v>
      </c>
      <c r="D208" s="212">
        <v>34550</v>
      </c>
      <c r="E208" s="104">
        <v>19500</v>
      </c>
      <c r="F208" s="96">
        <f t="shared" si="18"/>
        <v>4077.1020746346326</v>
      </c>
      <c r="G208" s="104">
        <f t="shared" si="18"/>
        <v>397.96603646005059</v>
      </c>
      <c r="H208" s="194">
        <f t="shared" si="19"/>
        <v>1512.5730215500027</v>
      </c>
      <c r="I208" s="104">
        <f t="shared" si="20"/>
        <v>89.501362221893672</v>
      </c>
      <c r="J208" s="96">
        <v>40</v>
      </c>
      <c r="K208" s="98">
        <f t="shared" si="21"/>
        <v>6117.1424948665799</v>
      </c>
      <c r="L208" s="229">
        <f t="shared" si="22"/>
        <v>1.8684000000000001</v>
      </c>
      <c r="M208" s="159">
        <f t="shared" si="23"/>
        <v>0.3231</v>
      </c>
    </row>
    <row r="209" spans="1:13" s="63" customFormat="1" ht="16.5" customHeight="1" x14ac:dyDescent="0.2">
      <c r="A209" s="192">
        <v>191</v>
      </c>
      <c r="B209" s="225">
        <f t="shared" si="24"/>
        <v>101.69419671331079</v>
      </c>
      <c r="C209" s="193">
        <f t="shared" si="25"/>
        <v>587.99419671331077</v>
      </c>
      <c r="D209" s="212">
        <v>34550</v>
      </c>
      <c r="E209" s="104">
        <v>19500</v>
      </c>
      <c r="F209" s="96">
        <f t="shared" si="18"/>
        <v>4076.9288061619827</v>
      </c>
      <c r="G209" s="104">
        <f t="shared" si="18"/>
        <v>397.96311138439984</v>
      </c>
      <c r="H209" s="194">
        <f t="shared" si="19"/>
        <v>1512.5134681306772</v>
      </c>
      <c r="I209" s="104">
        <f t="shared" si="20"/>
        <v>89.497838350927651</v>
      </c>
      <c r="J209" s="96">
        <v>40</v>
      </c>
      <c r="K209" s="98">
        <f t="shared" si="21"/>
        <v>6116.9032240279876</v>
      </c>
      <c r="L209" s="229">
        <f t="shared" si="22"/>
        <v>1.8782000000000001</v>
      </c>
      <c r="M209" s="159">
        <f t="shared" si="23"/>
        <v>0.32479999999999998</v>
      </c>
    </row>
    <row r="210" spans="1:13" s="63" customFormat="1" ht="16.5" customHeight="1" x14ac:dyDescent="0.2">
      <c r="A210" s="192">
        <v>192</v>
      </c>
      <c r="B210" s="225">
        <f t="shared" si="24"/>
        <v>101.69849593979048</v>
      </c>
      <c r="C210" s="193">
        <f t="shared" si="25"/>
        <v>587.99849593979047</v>
      </c>
      <c r="D210" s="212">
        <v>34550</v>
      </c>
      <c r="E210" s="104">
        <v>19500</v>
      </c>
      <c r="F210" s="96">
        <f t="shared" si="18"/>
        <v>4076.7564571009934</v>
      </c>
      <c r="G210" s="104">
        <f t="shared" si="18"/>
        <v>397.96020162602758</v>
      </c>
      <c r="H210" s="194">
        <f t="shared" si="19"/>
        <v>1512.4542306497331</v>
      </c>
      <c r="I210" s="104">
        <f t="shared" si="20"/>
        <v>89.494333174540429</v>
      </c>
      <c r="J210" s="96">
        <v>40</v>
      </c>
      <c r="K210" s="98">
        <f t="shared" si="21"/>
        <v>6116.6652225512953</v>
      </c>
      <c r="L210" s="229">
        <f t="shared" si="22"/>
        <v>1.8878999999999999</v>
      </c>
      <c r="M210" s="159">
        <f t="shared" si="23"/>
        <v>0.32650000000000001</v>
      </c>
    </row>
    <row r="211" spans="1:13" s="63" customFormat="1" ht="16.5" customHeight="1" x14ac:dyDescent="0.2">
      <c r="A211" s="192">
        <v>193</v>
      </c>
      <c r="B211" s="225">
        <f t="shared" si="24"/>
        <v>101.7027728325254</v>
      </c>
      <c r="C211" s="193">
        <f t="shared" si="25"/>
        <v>588.00277283252535</v>
      </c>
      <c r="D211" s="212">
        <v>34550</v>
      </c>
      <c r="E211" s="104">
        <v>19500</v>
      </c>
      <c r="F211" s="96">
        <f t="shared" si="18"/>
        <v>4076.5850178217311</v>
      </c>
      <c r="G211" s="104">
        <f t="shared" si="18"/>
        <v>397.9573070255704</v>
      </c>
      <c r="H211" s="194">
        <f t="shared" si="19"/>
        <v>1512.3953057983879</v>
      </c>
      <c r="I211" s="104">
        <f t="shared" si="20"/>
        <v>89.490846496946034</v>
      </c>
      <c r="J211" s="96">
        <v>40</v>
      </c>
      <c r="K211" s="98">
        <f t="shared" si="21"/>
        <v>6116.4284771426355</v>
      </c>
      <c r="L211" s="229">
        <f t="shared" si="22"/>
        <v>1.8976999999999999</v>
      </c>
      <c r="M211" s="159">
        <f t="shared" si="23"/>
        <v>0.32819999999999999</v>
      </c>
    </row>
    <row r="212" spans="1:13" s="63" customFormat="1" ht="16.5" customHeight="1" x14ac:dyDescent="0.2">
      <c r="A212" s="192">
        <v>194</v>
      </c>
      <c r="B212" s="225">
        <f t="shared" si="24"/>
        <v>101.70702762235685</v>
      </c>
      <c r="C212" s="193">
        <f t="shared" si="25"/>
        <v>588.00702762235676</v>
      </c>
      <c r="D212" s="212">
        <v>34550</v>
      </c>
      <c r="E212" s="104">
        <v>19500</v>
      </c>
      <c r="F212" s="96">
        <f t="shared" ref="F212:G275" si="26">12*(1/B212*D212)</f>
        <v>4076.4144788443732</v>
      </c>
      <c r="G212" s="104">
        <f t="shared" si="26"/>
        <v>397.9544274261375</v>
      </c>
      <c r="H212" s="194">
        <f t="shared" ref="H212:H275" si="27">SUM(F212:G212)*33.8%</f>
        <v>1512.3366903194324</v>
      </c>
      <c r="I212" s="104">
        <f t="shared" ref="I212:I275" si="28">SUM(F212:G212)*2%</f>
        <v>89.487378125410217</v>
      </c>
      <c r="J212" s="96">
        <v>40</v>
      </c>
      <c r="K212" s="98">
        <f t="shared" ref="K212:K275" si="29">SUM(F212:J212)</f>
        <v>6116.1929747153536</v>
      </c>
      <c r="L212" s="229">
        <f t="shared" ref="L212:L275" si="30">ROUND(A212/B212,4)</f>
        <v>1.9074</v>
      </c>
      <c r="M212" s="159">
        <f t="shared" ref="M212:M275" si="31">ROUND(A212/C212,4)</f>
        <v>0.32990000000000003</v>
      </c>
    </row>
    <row r="213" spans="1:13" s="63" customFormat="1" ht="16.5" customHeight="1" x14ac:dyDescent="0.2">
      <c r="A213" s="192">
        <v>195</v>
      </c>
      <c r="B213" s="225">
        <f t="shared" si="24"/>
        <v>101.71126053656553</v>
      </c>
      <c r="C213" s="193">
        <f t="shared" si="25"/>
        <v>588.01126053656549</v>
      </c>
      <c r="D213" s="212">
        <v>34550</v>
      </c>
      <c r="E213" s="104">
        <v>19500</v>
      </c>
      <c r="F213" s="96">
        <f t="shared" si="26"/>
        <v>4076.244830836109</v>
      </c>
      <c r="G213" s="104">
        <f t="shared" si="26"/>
        <v>397.95156267326058</v>
      </c>
      <c r="H213" s="194">
        <f t="shared" si="27"/>
        <v>1512.2783810061669</v>
      </c>
      <c r="I213" s="104">
        <f t="shared" si="28"/>
        <v>89.483927870187401</v>
      </c>
      <c r="J213" s="96">
        <v>40</v>
      </c>
      <c r="K213" s="98">
        <f t="shared" si="29"/>
        <v>6115.9587023857239</v>
      </c>
      <c r="L213" s="229">
        <f t="shared" si="30"/>
        <v>1.9172</v>
      </c>
      <c r="M213" s="159">
        <f t="shared" si="31"/>
        <v>0.33160000000000001</v>
      </c>
    </row>
    <row r="214" spans="1:13" s="63" customFormat="1" ht="16.5" customHeight="1" x14ac:dyDescent="0.2">
      <c r="A214" s="192">
        <v>196</v>
      </c>
      <c r="B214" s="225">
        <f t="shared" si="24"/>
        <v>101.71547179894449</v>
      </c>
      <c r="C214" s="193">
        <f t="shared" si="25"/>
        <v>588.01547179894442</v>
      </c>
      <c r="D214" s="212">
        <v>34550</v>
      </c>
      <c r="E214" s="104">
        <v>19500</v>
      </c>
      <c r="F214" s="96">
        <f t="shared" si="26"/>
        <v>4076.0760646081217</v>
      </c>
      <c r="G214" s="104">
        <f t="shared" si="26"/>
        <v>397.948712614844</v>
      </c>
      <c r="H214" s="194">
        <f t="shared" si="27"/>
        <v>1512.2203747013623</v>
      </c>
      <c r="I214" s="104">
        <f t="shared" si="28"/>
        <v>89.480495544459316</v>
      </c>
      <c r="J214" s="96">
        <v>40</v>
      </c>
      <c r="K214" s="98">
        <f t="shared" si="29"/>
        <v>6115.7256474687874</v>
      </c>
      <c r="L214" s="229">
        <f t="shared" si="30"/>
        <v>1.9269000000000001</v>
      </c>
      <c r="M214" s="159">
        <f t="shared" si="31"/>
        <v>0.33329999999999999</v>
      </c>
    </row>
    <row r="215" spans="1:13" s="63" customFormat="1" ht="16.5" customHeight="1" x14ac:dyDescent="0.2">
      <c r="A215" s="192">
        <v>197</v>
      </c>
      <c r="B215" s="225">
        <f t="shared" si="24"/>
        <v>101.71966162986999</v>
      </c>
      <c r="C215" s="193">
        <f t="shared" si="25"/>
        <v>588.01966162986992</v>
      </c>
      <c r="D215" s="212">
        <v>34550</v>
      </c>
      <c r="E215" s="104">
        <v>19500</v>
      </c>
      <c r="F215" s="96">
        <f t="shared" si="26"/>
        <v>4075.9081711126405</v>
      </c>
      <c r="G215" s="104">
        <f t="shared" si="26"/>
        <v>397.94587710111591</v>
      </c>
      <c r="H215" s="194">
        <f t="shared" si="27"/>
        <v>1512.1626682962494</v>
      </c>
      <c r="I215" s="104">
        <f t="shared" si="28"/>
        <v>89.477080964275117</v>
      </c>
      <c r="J215" s="96">
        <v>40</v>
      </c>
      <c r="K215" s="98">
        <f t="shared" si="29"/>
        <v>6115.4937974742807</v>
      </c>
      <c r="L215" s="229">
        <f t="shared" si="30"/>
        <v>1.9367000000000001</v>
      </c>
      <c r="M215" s="159">
        <f t="shared" si="31"/>
        <v>0.33500000000000002</v>
      </c>
    </row>
    <row r="216" spans="1:13" s="63" customFormat="1" ht="16.5" customHeight="1" x14ac:dyDescent="0.2">
      <c r="A216" s="192">
        <v>198</v>
      </c>
      <c r="B216" s="225">
        <f t="shared" si="24"/>
        <v>101.72383024637081</v>
      </c>
      <c r="C216" s="193">
        <f t="shared" si="25"/>
        <v>588.02383024637072</v>
      </c>
      <c r="D216" s="212">
        <v>34550</v>
      </c>
      <c r="E216" s="104">
        <v>19500</v>
      </c>
      <c r="F216" s="96">
        <f t="shared" si="26"/>
        <v>4075.7411414400772</v>
      </c>
      <c r="G216" s="104">
        <f t="shared" si="26"/>
        <v>397.94305598458226</v>
      </c>
      <c r="H216" s="194">
        <f t="shared" si="27"/>
        <v>1512.1052587295346</v>
      </c>
      <c r="I216" s="104">
        <f t="shared" si="28"/>
        <v>89.473683948493189</v>
      </c>
      <c r="J216" s="96">
        <v>40</v>
      </c>
      <c r="K216" s="98">
        <f t="shared" si="29"/>
        <v>6115.2631401026865</v>
      </c>
      <c r="L216" s="229">
        <f t="shared" si="30"/>
        <v>1.9463999999999999</v>
      </c>
      <c r="M216" s="159">
        <f t="shared" si="31"/>
        <v>0.3367</v>
      </c>
    </row>
    <row r="217" spans="1:13" s="63" customFormat="1" ht="16.5" customHeight="1" x14ac:dyDescent="0.2">
      <c r="A217" s="192">
        <v>199</v>
      </c>
      <c r="B217" s="225">
        <f t="shared" si="24"/>
        <v>101.72797786219567</v>
      </c>
      <c r="C217" s="193">
        <f t="shared" si="25"/>
        <v>588.0279778621956</v>
      </c>
      <c r="D217" s="212">
        <v>34550</v>
      </c>
      <c r="E217" s="104">
        <v>19500</v>
      </c>
      <c r="F217" s="96">
        <f t="shared" si="26"/>
        <v>4075.5749668162271</v>
      </c>
      <c r="G217" s="104">
        <f t="shared" si="26"/>
        <v>397.94024911997963</v>
      </c>
      <c r="H217" s="194">
        <f t="shared" si="27"/>
        <v>1512.0481429864378</v>
      </c>
      <c r="I217" s="104">
        <f t="shared" si="28"/>
        <v>89.470304318724146</v>
      </c>
      <c r="J217" s="96">
        <v>40</v>
      </c>
      <c r="K217" s="98">
        <f t="shared" si="29"/>
        <v>6115.0336632413682</v>
      </c>
      <c r="L217" s="229">
        <f t="shared" si="30"/>
        <v>1.9561999999999999</v>
      </c>
      <c r="M217" s="159">
        <f t="shared" si="31"/>
        <v>0.33839999999999998</v>
      </c>
    </row>
    <row r="218" spans="1:13" s="63" customFormat="1" ht="16.5" customHeight="1" x14ac:dyDescent="0.2">
      <c r="A218" s="195">
        <v>200</v>
      </c>
      <c r="B218" s="225">
        <f t="shared" si="24"/>
        <v>101.732104687879</v>
      </c>
      <c r="C218" s="193">
        <f t="shared" si="25"/>
        <v>588.03210468787893</v>
      </c>
      <c r="D218" s="212">
        <v>34550</v>
      </c>
      <c r="E218" s="104">
        <v>19500</v>
      </c>
      <c r="F218" s="96">
        <f t="shared" si="26"/>
        <v>4075.4096385995454</v>
      </c>
      <c r="G218" s="104">
        <f t="shared" si="26"/>
        <v>397.93745636423148</v>
      </c>
      <c r="H218" s="194">
        <f t="shared" si="27"/>
        <v>1511.9913180977564</v>
      </c>
      <c r="I218" s="104">
        <f t="shared" si="28"/>
        <v>89.46694189927554</v>
      </c>
      <c r="J218" s="96">
        <v>40</v>
      </c>
      <c r="K218" s="98">
        <f t="shared" si="29"/>
        <v>6114.8053549608085</v>
      </c>
      <c r="L218" s="229">
        <f t="shared" si="30"/>
        <v>1.9659</v>
      </c>
      <c r="M218" s="159">
        <f t="shared" si="31"/>
        <v>0.34010000000000001</v>
      </c>
    </row>
    <row r="219" spans="1:13" s="63" customFormat="1" ht="16.5" customHeight="1" x14ac:dyDescent="0.2">
      <c r="A219" s="192">
        <v>201</v>
      </c>
      <c r="B219" s="225">
        <f t="shared" si="24"/>
        <v>101.73621093080504</v>
      </c>
      <c r="C219" s="193">
        <f t="shared" si="25"/>
        <v>588.03621093080494</v>
      </c>
      <c r="D219" s="212">
        <v>34550</v>
      </c>
      <c r="E219" s="104">
        <v>19500</v>
      </c>
      <c r="F219" s="96">
        <f t="shared" si="26"/>
        <v>4075.2451482784863</v>
      </c>
      <c r="G219" s="104">
        <f t="shared" si="26"/>
        <v>397.93467757640377</v>
      </c>
      <c r="H219" s="194">
        <f t="shared" si="27"/>
        <v>1511.9347811389525</v>
      </c>
      <c r="I219" s="104">
        <f t="shared" si="28"/>
        <v>89.463596517097798</v>
      </c>
      <c r="J219" s="96">
        <v>40</v>
      </c>
      <c r="K219" s="98">
        <f t="shared" si="29"/>
        <v>6114.5782035109396</v>
      </c>
      <c r="L219" s="229">
        <f t="shared" si="30"/>
        <v>1.9757</v>
      </c>
      <c r="M219" s="159">
        <f t="shared" si="31"/>
        <v>0.34179999999999999</v>
      </c>
    </row>
    <row r="220" spans="1:13" s="63" customFormat="1" ht="16.5" customHeight="1" x14ac:dyDescent="0.2">
      <c r="A220" s="192">
        <v>202</v>
      </c>
      <c r="B220" s="225">
        <f t="shared" si="24"/>
        <v>101.74029679527041</v>
      </c>
      <c r="C220" s="193">
        <f t="shared" si="25"/>
        <v>588.04029679527036</v>
      </c>
      <c r="D220" s="212">
        <v>34550</v>
      </c>
      <c r="E220" s="104">
        <v>19500</v>
      </c>
      <c r="F220" s="96">
        <f t="shared" si="26"/>
        <v>4075.0814874689204</v>
      </c>
      <c r="G220" s="104">
        <f t="shared" si="26"/>
        <v>397.93191261766276</v>
      </c>
      <c r="H220" s="194">
        <f t="shared" si="27"/>
        <v>1511.8785292292648</v>
      </c>
      <c r="I220" s="104">
        <f t="shared" si="28"/>
        <v>89.460268001731663</v>
      </c>
      <c r="J220" s="96">
        <v>40</v>
      </c>
      <c r="K220" s="98">
        <f t="shared" si="29"/>
        <v>6114.3521973175793</v>
      </c>
      <c r="L220" s="229">
        <f t="shared" si="30"/>
        <v>1.9854000000000001</v>
      </c>
      <c r="M220" s="159">
        <f t="shared" si="31"/>
        <v>0.34350000000000003</v>
      </c>
    </row>
    <row r="221" spans="1:13" s="63" customFormat="1" ht="16.5" customHeight="1" x14ac:dyDescent="0.2">
      <c r="A221" s="192">
        <v>203</v>
      </c>
      <c r="B221" s="225">
        <f t="shared" si="24"/>
        <v>101.74436248254511</v>
      </c>
      <c r="C221" s="193">
        <f t="shared" si="25"/>
        <v>588.04436248254501</v>
      </c>
      <c r="D221" s="212">
        <v>34550</v>
      </c>
      <c r="E221" s="104">
        <v>19500</v>
      </c>
      <c r="F221" s="96">
        <f t="shared" si="26"/>
        <v>4074.9186479115956</v>
      </c>
      <c r="G221" s="104">
        <f t="shared" si="26"/>
        <v>397.92916135123369</v>
      </c>
      <c r="H221" s="194">
        <f t="shared" si="27"/>
        <v>1511.8225595308361</v>
      </c>
      <c r="I221" s="104">
        <f t="shared" si="28"/>
        <v>89.456956185256587</v>
      </c>
      <c r="J221" s="96">
        <v>40</v>
      </c>
      <c r="K221" s="98">
        <f t="shared" si="29"/>
        <v>6114.1273249789219</v>
      </c>
      <c r="L221" s="229">
        <f t="shared" si="30"/>
        <v>1.9952000000000001</v>
      </c>
      <c r="M221" s="159">
        <f t="shared" si="31"/>
        <v>0.34520000000000001</v>
      </c>
    </row>
    <row r="222" spans="1:13" s="63" customFormat="1" ht="16.5" customHeight="1" x14ac:dyDescent="0.2">
      <c r="A222" s="192">
        <v>204</v>
      </c>
      <c r="B222" s="225">
        <f t="shared" si="24"/>
        <v>101.74840819093195</v>
      </c>
      <c r="C222" s="193">
        <f t="shared" si="25"/>
        <v>588.04840819093192</v>
      </c>
      <c r="D222" s="212">
        <v>34550</v>
      </c>
      <c r="E222" s="104">
        <v>19500</v>
      </c>
      <c r="F222" s="96">
        <f t="shared" si="26"/>
        <v>4074.7566214696817</v>
      </c>
      <c r="G222" s="104">
        <f t="shared" si="26"/>
        <v>397.92642364235962</v>
      </c>
      <c r="H222" s="194">
        <f t="shared" si="27"/>
        <v>1511.7668692478699</v>
      </c>
      <c r="I222" s="104">
        <f t="shared" si="28"/>
        <v>89.453660902240827</v>
      </c>
      <c r="J222" s="96">
        <v>40</v>
      </c>
      <c r="K222" s="98">
        <f t="shared" si="29"/>
        <v>6113.9035752621521</v>
      </c>
      <c r="L222" s="229">
        <f t="shared" si="30"/>
        <v>2.0049000000000001</v>
      </c>
      <c r="M222" s="159">
        <f t="shared" si="31"/>
        <v>0.34689999999999999</v>
      </c>
    </row>
    <row r="223" spans="1:13" s="63" customFormat="1" ht="16.5" customHeight="1" x14ac:dyDescent="0.2">
      <c r="A223" s="192">
        <v>205</v>
      </c>
      <c r="B223" s="225">
        <f t="shared" si="24"/>
        <v>101.75243411582466</v>
      </c>
      <c r="C223" s="193">
        <f t="shared" si="25"/>
        <v>588.05243411582467</v>
      </c>
      <c r="D223" s="212">
        <v>34550</v>
      </c>
      <c r="E223" s="104">
        <v>19500</v>
      </c>
      <c r="F223" s="96">
        <f t="shared" si="26"/>
        <v>4074.5954001263635</v>
      </c>
      <c r="G223" s="104">
        <f t="shared" si="26"/>
        <v>397.92369935826264</v>
      </c>
      <c r="H223" s="194">
        <f t="shared" si="27"/>
        <v>1511.7114556258034</v>
      </c>
      <c r="I223" s="104">
        <f t="shared" si="28"/>
        <v>89.450381989692531</v>
      </c>
      <c r="J223" s="96">
        <v>40</v>
      </c>
      <c r="K223" s="98">
        <f t="shared" si="29"/>
        <v>6113.6809371001218</v>
      </c>
      <c r="L223" s="229">
        <f t="shared" si="30"/>
        <v>2.0146999999999999</v>
      </c>
      <c r="M223" s="159">
        <f t="shared" si="31"/>
        <v>0.34860000000000002</v>
      </c>
    </row>
    <row r="224" spans="1:13" s="63" customFormat="1" ht="16.5" customHeight="1" x14ac:dyDescent="0.2">
      <c r="A224" s="192">
        <v>206</v>
      </c>
      <c r="B224" s="225">
        <f t="shared" si="24"/>
        <v>101.75644044976447</v>
      </c>
      <c r="C224" s="193">
        <f t="shared" si="25"/>
        <v>588.05644044976441</v>
      </c>
      <c r="D224" s="212">
        <v>34550</v>
      </c>
      <c r="E224" s="104">
        <v>19500</v>
      </c>
      <c r="F224" s="96">
        <f t="shared" si="26"/>
        <v>4074.4349759824918</v>
      </c>
      <c r="G224" s="104">
        <f t="shared" si="26"/>
        <v>397.9209883681051</v>
      </c>
      <c r="H224" s="194">
        <f t="shared" si="27"/>
        <v>1511.6563159505015</v>
      </c>
      <c r="I224" s="104">
        <f t="shared" si="28"/>
        <v>89.447119287011944</v>
      </c>
      <c r="J224" s="96">
        <v>40</v>
      </c>
      <c r="K224" s="98">
        <f t="shared" si="29"/>
        <v>6113.4593995881105</v>
      </c>
      <c r="L224" s="229">
        <f t="shared" si="30"/>
        <v>2.0244</v>
      </c>
      <c r="M224" s="159">
        <f t="shared" si="31"/>
        <v>0.3503</v>
      </c>
    </row>
    <row r="225" spans="1:13" s="63" customFormat="1" ht="16.5" customHeight="1" x14ac:dyDescent="0.2">
      <c r="A225" s="192">
        <v>207</v>
      </c>
      <c r="B225" s="225">
        <f t="shared" si="24"/>
        <v>101.76042738249538</v>
      </c>
      <c r="C225" s="193">
        <f t="shared" si="25"/>
        <v>588.06042738249539</v>
      </c>
      <c r="D225" s="212">
        <v>34550</v>
      </c>
      <c r="E225" s="104">
        <v>19500</v>
      </c>
      <c r="F225" s="96">
        <f t="shared" si="26"/>
        <v>4074.2753412543025</v>
      </c>
      <c r="G225" s="104">
        <f t="shared" si="26"/>
        <v>397.91829054295147</v>
      </c>
      <c r="H225" s="194">
        <f t="shared" si="27"/>
        <v>1511.6014475474717</v>
      </c>
      <c r="I225" s="104">
        <f t="shared" si="28"/>
        <v>89.443872635945084</v>
      </c>
      <c r="J225" s="96">
        <v>40</v>
      </c>
      <c r="K225" s="98">
        <f t="shared" si="29"/>
        <v>6113.2389519806702</v>
      </c>
      <c r="L225" s="229">
        <f t="shared" si="30"/>
        <v>2.0341999999999998</v>
      </c>
      <c r="M225" s="159">
        <f t="shared" si="31"/>
        <v>0.35199999999999998</v>
      </c>
    </row>
    <row r="226" spans="1:13" s="63" customFormat="1" ht="16.5" customHeight="1" x14ac:dyDescent="0.2">
      <c r="A226" s="192">
        <v>208</v>
      </c>
      <c r="B226" s="225">
        <f t="shared" si="24"/>
        <v>101.7643951010181</v>
      </c>
      <c r="C226" s="193">
        <f t="shared" si="25"/>
        <v>588.06439510101802</v>
      </c>
      <c r="D226" s="212">
        <v>34550</v>
      </c>
      <c r="E226" s="104">
        <v>19500</v>
      </c>
      <c r="F226" s="96">
        <f t="shared" si="26"/>
        <v>4074.1164882711728</v>
      </c>
      <c r="G226" s="104">
        <f t="shared" si="26"/>
        <v>397.91560575573249</v>
      </c>
      <c r="H226" s="194">
        <f t="shared" si="27"/>
        <v>1511.5468477810937</v>
      </c>
      <c r="I226" s="104">
        <f t="shared" si="28"/>
        <v>89.440641880538095</v>
      </c>
      <c r="J226" s="96">
        <v>40</v>
      </c>
      <c r="K226" s="98">
        <f t="shared" si="29"/>
        <v>6113.0195836885368</v>
      </c>
      <c r="L226" s="229">
        <f t="shared" si="30"/>
        <v>2.0438999999999998</v>
      </c>
      <c r="M226" s="159">
        <f t="shared" si="31"/>
        <v>0.35370000000000001</v>
      </c>
    </row>
    <row r="227" spans="1:13" s="63" customFormat="1" ht="16.5" customHeight="1" x14ac:dyDescent="0.2">
      <c r="A227" s="192">
        <v>209</v>
      </c>
      <c r="B227" s="225">
        <f t="shared" si="24"/>
        <v>101.76834378964263</v>
      </c>
      <c r="C227" s="193">
        <f t="shared" si="25"/>
        <v>588.06834378964254</v>
      </c>
      <c r="D227" s="212">
        <v>34550</v>
      </c>
      <c r="E227" s="104">
        <v>19500</v>
      </c>
      <c r="F227" s="96">
        <f t="shared" si="26"/>
        <v>4073.9584094734523</v>
      </c>
      <c r="G227" s="104">
        <f t="shared" si="26"/>
        <v>397.9129338812088</v>
      </c>
      <c r="H227" s="194">
        <f t="shared" si="27"/>
        <v>1511.4925140538753</v>
      </c>
      <c r="I227" s="104">
        <f t="shared" si="28"/>
        <v>89.437426867093222</v>
      </c>
      <c r="J227" s="96">
        <v>40</v>
      </c>
      <c r="K227" s="98">
        <f t="shared" si="29"/>
        <v>6112.8012842756298</v>
      </c>
      <c r="L227" s="229">
        <f t="shared" si="30"/>
        <v>2.0537000000000001</v>
      </c>
      <c r="M227" s="159">
        <f t="shared" si="31"/>
        <v>0.35539999999999999</v>
      </c>
    </row>
    <row r="228" spans="1:13" s="63" customFormat="1" ht="16.5" customHeight="1" x14ac:dyDescent="0.2">
      <c r="A228" s="195">
        <v>210</v>
      </c>
      <c r="B228" s="225">
        <f t="shared" si="24"/>
        <v>101.77227363003969</v>
      </c>
      <c r="C228" s="193">
        <f t="shared" si="25"/>
        <v>588.0722736300396</v>
      </c>
      <c r="D228" s="212">
        <v>34550</v>
      </c>
      <c r="E228" s="104">
        <v>19500</v>
      </c>
      <c r="F228" s="96">
        <f t="shared" si="26"/>
        <v>4073.801097410329</v>
      </c>
      <c r="G228" s="104">
        <f t="shared" si="26"/>
        <v>397.91027479593612</v>
      </c>
      <c r="H228" s="194">
        <f t="shared" si="27"/>
        <v>1511.4384438057175</v>
      </c>
      <c r="I228" s="104">
        <f t="shared" si="28"/>
        <v>89.434227444125298</v>
      </c>
      <c r="J228" s="96">
        <v>40</v>
      </c>
      <c r="K228" s="98">
        <f t="shared" si="29"/>
        <v>6112.5840434561078</v>
      </c>
      <c r="L228" s="229">
        <f t="shared" si="30"/>
        <v>2.0634000000000001</v>
      </c>
      <c r="M228" s="159">
        <f t="shared" si="31"/>
        <v>0.35709999999999997</v>
      </c>
    </row>
    <row r="229" spans="1:13" s="63" customFormat="1" ht="16.5" customHeight="1" x14ac:dyDescent="0.2">
      <c r="A229" s="192">
        <v>211</v>
      </c>
      <c r="B229" s="225">
        <f t="shared" si="24"/>
        <v>101.77618480129085</v>
      </c>
      <c r="C229" s="193">
        <f t="shared" si="25"/>
        <v>588.07618480129076</v>
      </c>
      <c r="D229" s="212">
        <v>34550</v>
      </c>
      <c r="E229" s="104">
        <v>19500</v>
      </c>
      <c r="F229" s="96">
        <f t="shared" si="26"/>
        <v>4073.6445447377546</v>
      </c>
      <c r="G229" s="104">
        <f t="shared" si="26"/>
        <v>397.90762837823115</v>
      </c>
      <c r="H229" s="194">
        <f t="shared" si="27"/>
        <v>1511.3846345132031</v>
      </c>
      <c r="I229" s="104">
        <f t="shared" si="28"/>
        <v>89.431043462319721</v>
      </c>
      <c r="J229" s="96">
        <v>40</v>
      </c>
      <c r="K229" s="98">
        <f t="shared" si="29"/>
        <v>6112.3678510915088</v>
      </c>
      <c r="L229" s="229">
        <f t="shared" si="30"/>
        <v>2.0731999999999999</v>
      </c>
      <c r="M229" s="159">
        <f t="shared" si="31"/>
        <v>0.35880000000000001</v>
      </c>
    </row>
    <row r="230" spans="1:13" s="63" customFormat="1" ht="16.5" customHeight="1" x14ac:dyDescent="0.2">
      <c r="A230" s="192">
        <v>212</v>
      </c>
      <c r="B230" s="225">
        <f t="shared" si="24"/>
        <v>101.78007747993748</v>
      </c>
      <c r="C230" s="193">
        <f t="shared" si="25"/>
        <v>588.08007747993747</v>
      </c>
      <c r="D230" s="212">
        <v>34550</v>
      </c>
      <c r="E230" s="104">
        <v>19500</v>
      </c>
      <c r="F230" s="96">
        <f t="shared" si="26"/>
        <v>4073.4887442164163</v>
      </c>
      <c r="G230" s="104">
        <f t="shared" si="26"/>
        <v>397.9049945081382</v>
      </c>
      <c r="H230" s="194">
        <f t="shared" si="27"/>
        <v>1511.3310836888991</v>
      </c>
      <c r="I230" s="104">
        <f t="shared" si="28"/>
        <v>89.427874774491087</v>
      </c>
      <c r="J230" s="96">
        <v>40</v>
      </c>
      <c r="K230" s="98">
        <f t="shared" si="29"/>
        <v>6112.1526971879439</v>
      </c>
      <c r="L230" s="229">
        <f t="shared" si="30"/>
        <v>2.0829</v>
      </c>
      <c r="M230" s="159">
        <f t="shared" si="31"/>
        <v>0.36049999999999999</v>
      </c>
    </row>
    <row r="231" spans="1:13" s="63" customFormat="1" ht="16.5" customHeight="1" x14ac:dyDescent="0.2">
      <c r="A231" s="192">
        <v>213</v>
      </c>
      <c r="B231" s="225">
        <f t="shared" si="24"/>
        <v>101.78395184002858</v>
      </c>
      <c r="C231" s="193">
        <f t="shared" si="25"/>
        <v>588.08395184002848</v>
      </c>
      <c r="D231" s="212">
        <v>34550</v>
      </c>
      <c r="E231" s="104">
        <v>19500</v>
      </c>
      <c r="F231" s="96">
        <f t="shared" si="26"/>
        <v>4073.3336887097585</v>
      </c>
      <c r="G231" s="104">
        <f t="shared" si="26"/>
        <v>397.90237306739675</v>
      </c>
      <c r="H231" s="194">
        <f t="shared" si="27"/>
        <v>1511.2777888806784</v>
      </c>
      <c r="I231" s="104">
        <f t="shared" si="28"/>
        <v>89.424721235543117</v>
      </c>
      <c r="J231" s="96">
        <v>40</v>
      </c>
      <c r="K231" s="98">
        <f t="shared" si="29"/>
        <v>6111.9385718933772</v>
      </c>
      <c r="L231" s="229">
        <f t="shared" si="30"/>
        <v>2.0926999999999998</v>
      </c>
      <c r="M231" s="159">
        <f t="shared" si="31"/>
        <v>0.36220000000000002</v>
      </c>
    </row>
    <row r="232" spans="1:13" s="63" customFormat="1" ht="16.5" customHeight="1" x14ac:dyDescent="0.2">
      <c r="A232" s="192">
        <v>214</v>
      </c>
      <c r="B232" s="225">
        <f t="shared" si="24"/>
        <v>101.7878080531675</v>
      </c>
      <c r="C232" s="193">
        <f t="shared" si="25"/>
        <v>588.08780805316746</v>
      </c>
      <c r="D232" s="212">
        <v>34550</v>
      </c>
      <c r="E232" s="104">
        <v>19500</v>
      </c>
      <c r="F232" s="96">
        <f t="shared" si="26"/>
        <v>4073.1793711820501</v>
      </c>
      <c r="G232" s="104">
        <f t="shared" si="26"/>
        <v>397.89976393940935</v>
      </c>
      <c r="H232" s="194">
        <f t="shared" si="27"/>
        <v>1511.2247476710531</v>
      </c>
      <c r="I232" s="104">
        <f t="shared" si="28"/>
        <v>89.421582702429191</v>
      </c>
      <c r="J232" s="96">
        <v>40</v>
      </c>
      <c r="K232" s="98">
        <f t="shared" si="29"/>
        <v>6111.7254654949411</v>
      </c>
      <c r="L232" s="229">
        <f t="shared" si="30"/>
        <v>2.1023999999999998</v>
      </c>
      <c r="M232" s="159">
        <f t="shared" si="31"/>
        <v>0.3639</v>
      </c>
    </row>
    <row r="233" spans="1:13" s="63" customFormat="1" ht="16.5" customHeight="1" x14ac:dyDescent="0.2">
      <c r="A233" s="192">
        <v>215</v>
      </c>
      <c r="B233" s="225">
        <f t="shared" ref="B233:B296" si="32">0.8233*LN(A233)+97.37</f>
        <v>101.79164628855752</v>
      </c>
      <c r="C233" s="193">
        <f t="shared" ref="C233:C296" si="33">0.8233*LN(A233)+583.67</f>
        <v>588.09164628855751</v>
      </c>
      <c r="D233" s="212">
        <v>34550</v>
      </c>
      <c r="E233" s="104">
        <v>19500</v>
      </c>
      <c r="F233" s="96">
        <f t="shared" si="26"/>
        <v>4073.0257846964946</v>
      </c>
      <c r="G233" s="104">
        <f t="shared" si="26"/>
        <v>397.89716700921099</v>
      </c>
      <c r="H233" s="194">
        <f t="shared" si="27"/>
        <v>1511.1719576765283</v>
      </c>
      <c r="I233" s="104">
        <f t="shared" si="28"/>
        <v>89.418459034114107</v>
      </c>
      <c r="J233" s="96">
        <v>40</v>
      </c>
      <c r="K233" s="98">
        <f t="shared" si="29"/>
        <v>6111.5133684163475</v>
      </c>
      <c r="L233" s="229">
        <f t="shared" si="30"/>
        <v>2.1122000000000001</v>
      </c>
      <c r="M233" s="159">
        <f t="shared" si="31"/>
        <v>0.36559999999999998</v>
      </c>
    </row>
    <row r="234" spans="1:13" s="63" customFormat="1" ht="16.5" customHeight="1" x14ac:dyDescent="0.2">
      <c r="A234" s="192">
        <v>216</v>
      </c>
      <c r="B234" s="225">
        <f t="shared" si="32"/>
        <v>101.79546671304638</v>
      </c>
      <c r="C234" s="193">
        <f t="shared" si="33"/>
        <v>588.09546671304633</v>
      </c>
      <c r="D234" s="212">
        <v>34550</v>
      </c>
      <c r="E234" s="104">
        <v>19500</v>
      </c>
      <c r="F234" s="96">
        <f t="shared" si="26"/>
        <v>4072.8729224133886</v>
      </c>
      <c r="G234" s="104">
        <f t="shared" si="26"/>
        <v>397.8945821634386</v>
      </c>
      <c r="H234" s="194">
        <f t="shared" si="27"/>
        <v>1511.1194165469676</v>
      </c>
      <c r="I234" s="104">
        <f t="shared" si="28"/>
        <v>89.415350091536553</v>
      </c>
      <c r="J234" s="96">
        <v>40</v>
      </c>
      <c r="K234" s="98">
        <f t="shared" si="29"/>
        <v>6111.3022712153315</v>
      </c>
      <c r="L234" s="229">
        <f t="shared" si="30"/>
        <v>2.1219000000000001</v>
      </c>
      <c r="M234" s="159">
        <f t="shared" si="31"/>
        <v>0.36730000000000002</v>
      </c>
    </row>
    <row r="235" spans="1:13" s="63" customFormat="1" ht="16.5" customHeight="1" x14ac:dyDescent="0.2">
      <c r="A235" s="192">
        <v>217</v>
      </c>
      <c r="B235" s="225">
        <f t="shared" si="32"/>
        <v>101.79926949116987</v>
      </c>
      <c r="C235" s="193">
        <f t="shared" si="33"/>
        <v>588.09926949116982</v>
      </c>
      <c r="D235" s="212">
        <v>34550</v>
      </c>
      <c r="E235" s="104">
        <v>19500</v>
      </c>
      <c r="F235" s="96">
        <f t="shared" si="26"/>
        <v>4072.7207775883167</v>
      </c>
      <c r="G235" s="104">
        <f t="shared" si="26"/>
        <v>397.89200929030136</v>
      </c>
      <c r="H235" s="194">
        <f t="shared" si="27"/>
        <v>1511.0671219649728</v>
      </c>
      <c r="I235" s="104">
        <f t="shared" si="28"/>
        <v>89.412255737572366</v>
      </c>
      <c r="J235" s="96">
        <v>40</v>
      </c>
      <c r="K235" s="98">
        <f t="shared" si="29"/>
        <v>6111.0921645811632</v>
      </c>
      <c r="L235" s="229">
        <f t="shared" si="30"/>
        <v>2.1316000000000002</v>
      </c>
      <c r="M235" s="159">
        <f t="shared" si="31"/>
        <v>0.36899999999999999</v>
      </c>
    </row>
    <row r="236" spans="1:13" s="63" customFormat="1" ht="16.5" customHeight="1" x14ac:dyDescent="0.2">
      <c r="A236" s="192">
        <v>218</v>
      </c>
      <c r="B236" s="225">
        <f t="shared" si="32"/>
        <v>101.80305478519426</v>
      </c>
      <c r="C236" s="193">
        <f t="shared" si="33"/>
        <v>588.10305478519422</v>
      </c>
      <c r="D236" s="212">
        <v>34550</v>
      </c>
      <c r="E236" s="104">
        <v>19500</v>
      </c>
      <c r="F236" s="96">
        <f t="shared" si="26"/>
        <v>4072.5693435703988</v>
      </c>
      <c r="G236" s="104">
        <f t="shared" si="26"/>
        <v>397.88944827955186</v>
      </c>
      <c r="H236" s="194">
        <f t="shared" si="27"/>
        <v>1511.0150716452833</v>
      </c>
      <c r="I236" s="104">
        <f t="shared" si="28"/>
        <v>89.409175836999026</v>
      </c>
      <c r="J236" s="96">
        <v>40</v>
      </c>
      <c r="K236" s="98">
        <f t="shared" si="29"/>
        <v>6110.8830393322332</v>
      </c>
      <c r="L236" s="229">
        <f t="shared" si="30"/>
        <v>2.1414</v>
      </c>
      <c r="M236" s="159">
        <f t="shared" si="31"/>
        <v>0.37069999999999997</v>
      </c>
    </row>
    <row r="237" spans="1:13" s="63" customFormat="1" ht="16.5" customHeight="1" x14ac:dyDescent="0.2">
      <c r="A237" s="192">
        <v>219</v>
      </c>
      <c r="B237" s="225">
        <f t="shared" si="32"/>
        <v>101.80682275515792</v>
      </c>
      <c r="C237" s="193">
        <f t="shared" si="33"/>
        <v>588.10682275515785</v>
      </c>
      <c r="D237" s="212">
        <v>34550</v>
      </c>
      <c r="E237" s="104">
        <v>19500</v>
      </c>
      <c r="F237" s="96">
        <f t="shared" si="26"/>
        <v>4072.4186138005643</v>
      </c>
      <c r="G237" s="104">
        <f t="shared" si="26"/>
        <v>397.8868990224579</v>
      </c>
      <c r="H237" s="194">
        <f t="shared" si="27"/>
        <v>1510.9632633341814</v>
      </c>
      <c r="I237" s="104">
        <f t="shared" si="28"/>
        <v>89.406110256460451</v>
      </c>
      <c r="J237" s="96">
        <v>40</v>
      </c>
      <c r="K237" s="98">
        <f t="shared" si="29"/>
        <v>6110.6748864136644</v>
      </c>
      <c r="L237" s="229">
        <f t="shared" si="30"/>
        <v>2.1511</v>
      </c>
      <c r="M237" s="159">
        <f t="shared" si="31"/>
        <v>0.37240000000000001</v>
      </c>
    </row>
    <row r="238" spans="1:13" s="63" customFormat="1" ht="16.5" customHeight="1" x14ac:dyDescent="0.2">
      <c r="A238" s="195">
        <v>220</v>
      </c>
      <c r="B238" s="225">
        <f t="shared" si="32"/>
        <v>101.8105735589119</v>
      </c>
      <c r="C238" s="193">
        <f t="shared" si="33"/>
        <v>588.11057355891182</v>
      </c>
      <c r="D238" s="212">
        <v>34550</v>
      </c>
      <c r="E238" s="104">
        <v>19500</v>
      </c>
      <c r="F238" s="96">
        <f t="shared" si="26"/>
        <v>4072.2685818098744</v>
      </c>
      <c r="G238" s="104">
        <f t="shared" si="26"/>
        <v>397.88436141177442</v>
      </c>
      <c r="H238" s="194">
        <f t="shared" si="27"/>
        <v>1510.911694808917</v>
      </c>
      <c r="I238" s="104">
        <f t="shared" si="28"/>
        <v>89.403058864432964</v>
      </c>
      <c r="J238" s="96">
        <v>40</v>
      </c>
      <c r="K238" s="98">
        <f t="shared" si="29"/>
        <v>6110.467696894998</v>
      </c>
      <c r="L238" s="229">
        <f t="shared" si="30"/>
        <v>2.1608999999999998</v>
      </c>
      <c r="M238" s="159">
        <f t="shared" si="31"/>
        <v>0.37409999999999999</v>
      </c>
    </row>
    <row r="239" spans="1:13" s="63" customFormat="1" ht="16.5" customHeight="1" x14ac:dyDescent="0.2">
      <c r="A239" s="192">
        <v>221</v>
      </c>
      <c r="B239" s="225">
        <f t="shared" si="32"/>
        <v>101.81430735215957</v>
      </c>
      <c r="C239" s="193">
        <f t="shared" si="33"/>
        <v>588.11430735215947</v>
      </c>
      <c r="D239" s="212">
        <v>34550</v>
      </c>
      <c r="E239" s="104">
        <v>19500</v>
      </c>
      <c r="F239" s="96">
        <f t="shared" si="26"/>
        <v>4072.1192412178789</v>
      </c>
      <c r="G239" s="104">
        <f t="shared" si="26"/>
        <v>397.88183534171731</v>
      </c>
      <c r="H239" s="194">
        <f t="shared" si="27"/>
        <v>1510.8603638771433</v>
      </c>
      <c r="I239" s="104">
        <f t="shared" si="28"/>
        <v>89.400021531191925</v>
      </c>
      <c r="J239" s="96">
        <v>40</v>
      </c>
      <c r="K239" s="98">
        <f t="shared" si="29"/>
        <v>6110.2614619679316</v>
      </c>
      <c r="L239" s="229">
        <f t="shared" si="30"/>
        <v>2.1705999999999999</v>
      </c>
      <c r="M239" s="159">
        <f t="shared" si="31"/>
        <v>0.37580000000000002</v>
      </c>
    </row>
    <row r="240" spans="1:13" s="63" customFormat="1" ht="16.5" customHeight="1" x14ac:dyDescent="0.2">
      <c r="A240" s="192">
        <v>222</v>
      </c>
      <c r="B240" s="225">
        <f t="shared" si="32"/>
        <v>101.81802428849545</v>
      </c>
      <c r="C240" s="193">
        <f t="shared" si="33"/>
        <v>588.11802428849546</v>
      </c>
      <c r="D240" s="212">
        <v>34550</v>
      </c>
      <c r="E240" s="104">
        <v>19500</v>
      </c>
      <c r="F240" s="96">
        <f t="shared" si="26"/>
        <v>4071.9705857310196</v>
      </c>
      <c r="G240" s="104">
        <f t="shared" si="26"/>
        <v>397.87932070793607</v>
      </c>
      <c r="H240" s="194">
        <f t="shared" si="27"/>
        <v>1510.8092683763666</v>
      </c>
      <c r="I240" s="104">
        <f t="shared" si="28"/>
        <v>89.396998128779103</v>
      </c>
      <c r="J240" s="96">
        <v>40</v>
      </c>
      <c r="K240" s="98">
        <f t="shared" si="29"/>
        <v>6110.0561729441015</v>
      </c>
      <c r="L240" s="229">
        <f t="shared" si="30"/>
        <v>2.1804000000000001</v>
      </c>
      <c r="M240" s="159">
        <f t="shared" si="31"/>
        <v>0.3775</v>
      </c>
    </row>
    <row r="241" spans="1:13" s="63" customFormat="1" ht="16.5" customHeight="1" x14ac:dyDescent="0.2">
      <c r="A241" s="192">
        <v>223</v>
      </c>
      <c r="B241" s="225">
        <f t="shared" si="32"/>
        <v>101.82172451944312</v>
      </c>
      <c r="C241" s="193">
        <f t="shared" si="33"/>
        <v>588.12172451944309</v>
      </c>
      <c r="D241" s="212">
        <v>34550</v>
      </c>
      <c r="E241" s="104">
        <v>19500</v>
      </c>
      <c r="F241" s="96">
        <f t="shared" si="26"/>
        <v>4071.8226091410488</v>
      </c>
      <c r="G241" s="104">
        <f t="shared" si="26"/>
        <v>397.87681740748894</v>
      </c>
      <c r="H241" s="194">
        <f t="shared" si="27"/>
        <v>1510.7584061734055</v>
      </c>
      <c r="I241" s="104">
        <f t="shared" si="28"/>
        <v>89.393988530970745</v>
      </c>
      <c r="J241" s="96">
        <v>40</v>
      </c>
      <c r="K241" s="98">
        <f t="shared" si="29"/>
        <v>6109.8518212529134</v>
      </c>
      <c r="L241" s="229">
        <f t="shared" si="30"/>
        <v>2.1901000000000002</v>
      </c>
      <c r="M241" s="159">
        <f t="shared" si="31"/>
        <v>0.37919999999999998</v>
      </c>
    </row>
    <row r="242" spans="1:13" s="63" customFormat="1" ht="16.5" customHeight="1" x14ac:dyDescent="0.2">
      <c r="A242" s="192">
        <v>224</v>
      </c>
      <c r="B242" s="225">
        <f t="shared" si="32"/>
        <v>101.82540819449225</v>
      </c>
      <c r="C242" s="193">
        <f t="shared" si="33"/>
        <v>588.12540819449225</v>
      </c>
      <c r="D242" s="212">
        <v>34550</v>
      </c>
      <c r="E242" s="104">
        <v>19500</v>
      </c>
      <c r="F242" s="96">
        <f t="shared" si="26"/>
        <v>4071.6753053235075</v>
      </c>
      <c r="G242" s="104">
        <f t="shared" si="26"/>
        <v>397.87432533881702</v>
      </c>
      <c r="H242" s="194">
        <f t="shared" si="27"/>
        <v>1510.7077751638656</v>
      </c>
      <c r="I242" s="104">
        <f t="shared" si="28"/>
        <v>89.390992613246496</v>
      </c>
      <c r="J242" s="96">
        <v>40</v>
      </c>
      <c r="K242" s="98">
        <f t="shared" si="29"/>
        <v>6109.6483984394363</v>
      </c>
      <c r="L242" s="229">
        <f t="shared" si="30"/>
        <v>2.1998000000000002</v>
      </c>
      <c r="M242" s="159">
        <f t="shared" si="31"/>
        <v>0.38090000000000002</v>
      </c>
    </row>
    <row r="243" spans="1:13" s="63" customFormat="1" ht="16.5" customHeight="1" x14ac:dyDescent="0.2">
      <c r="A243" s="192">
        <v>225</v>
      </c>
      <c r="B243" s="225">
        <f t="shared" si="32"/>
        <v>101.82907546113491</v>
      </c>
      <c r="C243" s="193">
        <f t="shared" si="33"/>
        <v>588.1290754611349</v>
      </c>
      <c r="D243" s="212">
        <v>34550</v>
      </c>
      <c r="E243" s="104">
        <v>19500</v>
      </c>
      <c r="F243" s="96">
        <f t="shared" si="26"/>
        <v>4071.528668236218</v>
      </c>
      <c r="G243" s="104">
        <f t="shared" si="26"/>
        <v>397.87184440171978</v>
      </c>
      <c r="H243" s="194">
        <f t="shared" si="27"/>
        <v>1510.6573732716229</v>
      </c>
      <c r="I243" s="104">
        <f t="shared" si="28"/>
        <v>89.388010252758761</v>
      </c>
      <c r="J243" s="96">
        <v>40</v>
      </c>
      <c r="K243" s="98">
        <f t="shared" si="29"/>
        <v>6109.4458961623195</v>
      </c>
      <c r="L243" s="229">
        <f t="shared" si="30"/>
        <v>2.2096</v>
      </c>
      <c r="M243" s="159">
        <f t="shared" si="31"/>
        <v>0.3826</v>
      </c>
    </row>
    <row r="244" spans="1:13" s="63" customFormat="1" ht="16.5" customHeight="1" x14ac:dyDescent="0.2">
      <c r="A244" s="192">
        <v>226</v>
      </c>
      <c r="B244" s="225">
        <f t="shared" si="32"/>
        <v>101.83272646490087</v>
      </c>
      <c r="C244" s="193">
        <f t="shared" si="33"/>
        <v>588.13272646490088</v>
      </c>
      <c r="D244" s="212">
        <v>34550</v>
      </c>
      <c r="E244" s="104">
        <v>19500</v>
      </c>
      <c r="F244" s="96">
        <f t="shared" si="26"/>
        <v>4071.3826919178282</v>
      </c>
      <c r="G244" s="104">
        <f t="shared" si="26"/>
        <v>397.86937449733102</v>
      </c>
      <c r="H244" s="194">
        <f t="shared" si="27"/>
        <v>1510.6071984483235</v>
      </c>
      <c r="I244" s="104">
        <f t="shared" si="28"/>
        <v>89.385041328303174</v>
      </c>
      <c r="J244" s="96">
        <v>40</v>
      </c>
      <c r="K244" s="98">
        <f t="shared" si="29"/>
        <v>6109.2443061917857</v>
      </c>
      <c r="L244" s="229">
        <f t="shared" si="30"/>
        <v>2.2193000000000001</v>
      </c>
      <c r="M244" s="159">
        <f t="shared" si="31"/>
        <v>0.38429999999999997</v>
      </c>
    </row>
    <row r="245" spans="1:13" s="63" customFormat="1" ht="16.5" customHeight="1" x14ac:dyDescent="0.2">
      <c r="A245" s="192">
        <v>227</v>
      </c>
      <c r="B245" s="225">
        <f t="shared" si="32"/>
        <v>101.83636134939245</v>
      </c>
      <c r="C245" s="193">
        <f t="shared" si="33"/>
        <v>588.13636134939236</v>
      </c>
      <c r="D245" s="212">
        <v>34550</v>
      </c>
      <c r="E245" s="104">
        <v>19500</v>
      </c>
      <c r="F245" s="96">
        <f t="shared" si="26"/>
        <v>4071.2373704863667</v>
      </c>
      <c r="G245" s="104">
        <f t="shared" si="26"/>
        <v>397.86691552809532</v>
      </c>
      <c r="H245" s="194">
        <f t="shared" si="27"/>
        <v>1510.5572486728879</v>
      </c>
      <c r="I245" s="104">
        <f t="shared" si="28"/>
        <v>89.38208572028924</v>
      </c>
      <c r="J245" s="96">
        <v>40</v>
      </c>
      <c r="K245" s="98">
        <f t="shared" si="29"/>
        <v>6109.0436204076386</v>
      </c>
      <c r="L245" s="229">
        <f t="shared" si="30"/>
        <v>2.2290999999999999</v>
      </c>
      <c r="M245" s="159">
        <f t="shared" si="31"/>
        <v>0.38600000000000001</v>
      </c>
    </row>
    <row r="246" spans="1:13" s="63" customFormat="1" ht="16.5" customHeight="1" x14ac:dyDescent="0.2">
      <c r="A246" s="192">
        <v>228</v>
      </c>
      <c r="B246" s="225">
        <f t="shared" si="32"/>
        <v>101.8399802563182</v>
      </c>
      <c r="C246" s="193">
        <f t="shared" si="33"/>
        <v>588.13998025631815</v>
      </c>
      <c r="D246" s="212">
        <v>34550</v>
      </c>
      <c r="E246" s="104">
        <v>19500</v>
      </c>
      <c r="F246" s="96">
        <f t="shared" si="26"/>
        <v>4071.0926981378516</v>
      </c>
      <c r="G246" s="104">
        <f t="shared" si="26"/>
        <v>397.86446739774453</v>
      </c>
      <c r="H246" s="194">
        <f t="shared" si="27"/>
        <v>1510.5075219510313</v>
      </c>
      <c r="I246" s="104">
        <f t="shared" si="28"/>
        <v>89.37914331071191</v>
      </c>
      <c r="J246" s="96">
        <v>40</v>
      </c>
      <c r="K246" s="98">
        <f t="shared" si="29"/>
        <v>6108.8438307973383</v>
      </c>
      <c r="L246" s="229">
        <f t="shared" si="30"/>
        <v>2.2387999999999999</v>
      </c>
      <c r="M246" s="159">
        <f t="shared" si="31"/>
        <v>0.38769999999999999</v>
      </c>
    </row>
    <row r="247" spans="1:13" s="63" customFormat="1" ht="16.5" customHeight="1" x14ac:dyDescent="0.2">
      <c r="A247" s="192">
        <v>229</v>
      </c>
      <c r="B247" s="225">
        <f t="shared" si="32"/>
        <v>101.84358332552621</v>
      </c>
      <c r="C247" s="193">
        <f t="shared" si="33"/>
        <v>588.14358332552615</v>
      </c>
      <c r="D247" s="212">
        <v>34550</v>
      </c>
      <c r="E247" s="104">
        <v>19500</v>
      </c>
      <c r="F247" s="96">
        <f t="shared" si="26"/>
        <v>4070.9486691449138</v>
      </c>
      <c r="G247" s="104">
        <f t="shared" si="26"/>
        <v>397.86203001127626</v>
      </c>
      <c r="H247" s="194">
        <f t="shared" si="27"/>
        <v>1510.4580163147921</v>
      </c>
      <c r="I247" s="104">
        <f t="shared" si="28"/>
        <v>89.376213983123804</v>
      </c>
      <c r="J247" s="96">
        <v>40</v>
      </c>
      <c r="K247" s="98">
        <f t="shared" si="29"/>
        <v>6108.6449294541062</v>
      </c>
      <c r="L247" s="229">
        <f t="shared" si="30"/>
        <v>2.2484999999999999</v>
      </c>
      <c r="M247" s="159">
        <f t="shared" si="31"/>
        <v>0.38940000000000002</v>
      </c>
    </row>
    <row r="248" spans="1:13" s="63" customFormat="1" ht="16.5" customHeight="1" x14ac:dyDescent="0.2">
      <c r="A248" s="195">
        <v>230</v>
      </c>
      <c r="B248" s="225">
        <f t="shared" si="32"/>
        <v>101.84717069503647</v>
      </c>
      <c r="C248" s="193">
        <f t="shared" si="33"/>
        <v>588.14717069503638</v>
      </c>
      <c r="D248" s="212">
        <v>34550</v>
      </c>
      <c r="E248" s="104">
        <v>19500</v>
      </c>
      <c r="F248" s="96">
        <f t="shared" si="26"/>
        <v>4070.8052778554556</v>
      </c>
      <c r="G248" s="104">
        <f t="shared" si="26"/>
        <v>397.85960327493046</v>
      </c>
      <c r="H248" s="194">
        <f t="shared" si="27"/>
        <v>1510.4087298220702</v>
      </c>
      <c r="I248" s="104">
        <f t="shared" si="28"/>
        <v>89.373297622607723</v>
      </c>
      <c r="J248" s="96">
        <v>40</v>
      </c>
      <c r="K248" s="98">
        <f t="shared" si="29"/>
        <v>6108.4469085750634</v>
      </c>
      <c r="L248" s="229">
        <f t="shared" si="30"/>
        <v>2.2583000000000002</v>
      </c>
      <c r="M248" s="159">
        <f t="shared" si="31"/>
        <v>0.3911</v>
      </c>
    </row>
    <row r="249" spans="1:13" s="63" customFormat="1" ht="16.5" customHeight="1" x14ac:dyDescent="0.2">
      <c r="A249" s="192">
        <v>231</v>
      </c>
      <c r="B249" s="225">
        <f t="shared" si="32"/>
        <v>101.8507425010726</v>
      </c>
      <c r="C249" s="193">
        <f t="shared" si="33"/>
        <v>588.1507425010725</v>
      </c>
      <c r="D249" s="212">
        <v>34550</v>
      </c>
      <c r="E249" s="104">
        <v>19500</v>
      </c>
      <c r="F249" s="96">
        <f t="shared" si="26"/>
        <v>4070.6625186913461</v>
      </c>
      <c r="G249" s="104">
        <f t="shared" si="26"/>
        <v>397.85718709616913</v>
      </c>
      <c r="H249" s="194">
        <f t="shared" si="27"/>
        <v>1510.3596605561802</v>
      </c>
      <c r="I249" s="104">
        <f t="shared" si="28"/>
        <v>89.370394115750315</v>
      </c>
      <c r="J249" s="96">
        <v>40</v>
      </c>
      <c r="K249" s="98">
        <f t="shared" si="29"/>
        <v>6108.2497604594455</v>
      </c>
      <c r="L249" s="229">
        <f t="shared" si="30"/>
        <v>2.2679999999999998</v>
      </c>
      <c r="M249" s="159">
        <f t="shared" si="31"/>
        <v>0.39279999999999998</v>
      </c>
    </row>
    <row r="250" spans="1:13" s="63" customFormat="1" ht="16.5" customHeight="1" x14ac:dyDescent="0.2">
      <c r="A250" s="192">
        <v>232</v>
      </c>
      <c r="B250" s="225">
        <f t="shared" si="32"/>
        <v>101.85429887809288</v>
      </c>
      <c r="C250" s="193">
        <f t="shared" si="33"/>
        <v>588.15429887809285</v>
      </c>
      <c r="D250" s="212">
        <v>34550</v>
      </c>
      <c r="E250" s="104">
        <v>19500</v>
      </c>
      <c r="F250" s="96">
        <f t="shared" si="26"/>
        <v>4070.5203861471323</v>
      </c>
      <c r="G250" s="104">
        <f t="shared" si="26"/>
        <v>397.8547813836542</v>
      </c>
      <c r="H250" s="194">
        <f t="shared" si="27"/>
        <v>1510.3108066254058</v>
      </c>
      <c r="I250" s="104">
        <f t="shared" si="28"/>
        <v>89.367503350615735</v>
      </c>
      <c r="J250" s="96">
        <v>40</v>
      </c>
      <c r="K250" s="98">
        <f t="shared" si="29"/>
        <v>6108.053477506809</v>
      </c>
      <c r="L250" s="229">
        <f t="shared" si="30"/>
        <v>2.2778</v>
      </c>
      <c r="M250" s="159">
        <f t="shared" si="31"/>
        <v>0.39450000000000002</v>
      </c>
    </row>
    <row r="251" spans="1:13" s="63" customFormat="1" ht="16.5" customHeight="1" x14ac:dyDescent="0.2">
      <c r="A251" s="192">
        <v>233</v>
      </c>
      <c r="B251" s="225">
        <f t="shared" si="32"/>
        <v>101.85783995882065</v>
      </c>
      <c r="C251" s="193">
        <f t="shared" si="33"/>
        <v>588.15783995882055</v>
      </c>
      <c r="D251" s="212">
        <v>34550</v>
      </c>
      <c r="E251" s="104">
        <v>19500</v>
      </c>
      <c r="F251" s="96">
        <f t="shared" si="26"/>
        <v>4070.3788747887793</v>
      </c>
      <c r="G251" s="104">
        <f t="shared" si="26"/>
        <v>397.8523860472273</v>
      </c>
      <c r="H251" s="194">
        <f t="shared" si="27"/>
        <v>1510.2621661625699</v>
      </c>
      <c r="I251" s="104">
        <f t="shared" si="28"/>
        <v>89.364625216720128</v>
      </c>
      <c r="J251" s="96">
        <v>40</v>
      </c>
      <c r="K251" s="98">
        <f t="shared" si="29"/>
        <v>6107.8580522152961</v>
      </c>
      <c r="L251" s="229">
        <f t="shared" si="30"/>
        <v>2.2875000000000001</v>
      </c>
      <c r="M251" s="159">
        <f t="shared" si="31"/>
        <v>0.3962</v>
      </c>
    </row>
    <row r="252" spans="1:13" s="63" customFormat="1" ht="16.5" customHeight="1" x14ac:dyDescent="0.2">
      <c r="A252" s="192">
        <v>234</v>
      </c>
      <c r="B252" s="225">
        <f t="shared" si="32"/>
        <v>101.861365874274</v>
      </c>
      <c r="C252" s="193">
        <f t="shared" si="33"/>
        <v>588.161365874274</v>
      </c>
      <c r="D252" s="212">
        <v>34550</v>
      </c>
      <c r="E252" s="104">
        <v>19500</v>
      </c>
      <c r="F252" s="96">
        <f t="shared" si="26"/>
        <v>4070.2379792524553</v>
      </c>
      <c r="G252" s="104">
        <f t="shared" si="26"/>
        <v>397.85000099788954</v>
      </c>
      <c r="H252" s="194">
        <f t="shared" si="27"/>
        <v>1510.2137373246164</v>
      </c>
      <c r="I252" s="104">
        <f t="shared" si="28"/>
        <v>89.361759605006895</v>
      </c>
      <c r="J252" s="96">
        <v>40</v>
      </c>
      <c r="K252" s="98">
        <f t="shared" si="29"/>
        <v>6107.6634771799681</v>
      </c>
      <c r="L252" s="229">
        <f t="shared" si="30"/>
        <v>2.2972000000000001</v>
      </c>
      <c r="M252" s="159">
        <f t="shared" si="31"/>
        <v>0.39789999999999998</v>
      </c>
    </row>
    <row r="253" spans="1:13" s="63" customFormat="1" ht="16.5" customHeight="1" x14ac:dyDescent="0.2">
      <c r="A253" s="192">
        <v>235</v>
      </c>
      <c r="B253" s="225">
        <f t="shared" si="32"/>
        <v>101.86487675379489</v>
      </c>
      <c r="C253" s="193">
        <f t="shared" si="33"/>
        <v>588.16487675379483</v>
      </c>
      <c r="D253" s="212">
        <v>34550</v>
      </c>
      <c r="E253" s="104">
        <v>19500</v>
      </c>
      <c r="F253" s="96">
        <f t="shared" si="26"/>
        <v>4070.0976942433144</v>
      </c>
      <c r="G253" s="104">
        <f t="shared" si="26"/>
        <v>397.84762614778191</v>
      </c>
      <c r="H253" s="194">
        <f t="shared" si="27"/>
        <v>1510.1655182921904</v>
      </c>
      <c r="I253" s="104">
        <f t="shared" si="28"/>
        <v>89.35890640782192</v>
      </c>
      <c r="J253" s="96">
        <v>40</v>
      </c>
      <c r="K253" s="98">
        <f t="shared" si="29"/>
        <v>6107.469745091109</v>
      </c>
      <c r="L253" s="229">
        <f t="shared" si="30"/>
        <v>2.3069999999999999</v>
      </c>
      <c r="M253" s="159">
        <f t="shared" si="31"/>
        <v>0.39950000000000002</v>
      </c>
    </row>
    <row r="254" spans="1:13" s="63" customFormat="1" ht="16.5" customHeight="1" x14ac:dyDescent="0.2">
      <c r="A254" s="192">
        <v>236</v>
      </c>
      <c r="B254" s="225">
        <f t="shared" si="32"/>
        <v>101.86837272507759</v>
      </c>
      <c r="C254" s="193">
        <f t="shared" si="33"/>
        <v>588.16837272507757</v>
      </c>
      <c r="D254" s="212">
        <v>34550</v>
      </c>
      <c r="E254" s="104">
        <v>19500</v>
      </c>
      <c r="F254" s="96">
        <f t="shared" si="26"/>
        <v>4069.9580145343311</v>
      </c>
      <c r="G254" s="104">
        <f t="shared" si="26"/>
        <v>397.84526141016522</v>
      </c>
      <c r="H254" s="194">
        <f t="shared" si="27"/>
        <v>1510.1175072692395</v>
      </c>
      <c r="I254" s="104">
        <f t="shared" si="28"/>
        <v>89.35606551888992</v>
      </c>
      <c r="J254" s="96">
        <v>40</v>
      </c>
      <c r="K254" s="98">
        <f t="shared" si="29"/>
        <v>6107.2768487326257</v>
      </c>
      <c r="L254" s="229">
        <f t="shared" si="30"/>
        <v>2.3167</v>
      </c>
      <c r="M254" s="159">
        <f t="shared" si="31"/>
        <v>0.4012</v>
      </c>
    </row>
    <row r="255" spans="1:13" s="63" customFormat="1" ht="16.5" customHeight="1" x14ac:dyDescent="0.2">
      <c r="A255" s="192">
        <v>237</v>
      </c>
      <c r="B255" s="225">
        <f t="shared" si="32"/>
        <v>101.87185391419656</v>
      </c>
      <c r="C255" s="193">
        <f t="shared" si="33"/>
        <v>588.1718539141965</v>
      </c>
      <c r="D255" s="212">
        <v>34550</v>
      </c>
      <c r="E255" s="104">
        <v>19500</v>
      </c>
      <c r="F255" s="96">
        <f t="shared" si="26"/>
        <v>4069.818934965142</v>
      </c>
      <c r="G255" s="104">
        <f t="shared" si="26"/>
        <v>397.84290669940196</v>
      </c>
      <c r="H255" s="194">
        <f t="shared" si="27"/>
        <v>1510.0697024826159</v>
      </c>
      <c r="I255" s="104">
        <f t="shared" si="28"/>
        <v>89.353236833290893</v>
      </c>
      <c r="J255" s="96">
        <v>40</v>
      </c>
      <c r="K255" s="98">
        <f t="shared" si="29"/>
        <v>6107.0847809804509</v>
      </c>
      <c r="L255" s="229">
        <f t="shared" si="30"/>
        <v>2.3264999999999998</v>
      </c>
      <c r="M255" s="159">
        <f t="shared" si="31"/>
        <v>0.40289999999999998</v>
      </c>
    </row>
    <row r="256" spans="1:13" s="63" customFormat="1" ht="16.5" customHeight="1" x14ac:dyDescent="0.2">
      <c r="A256" s="192">
        <v>238</v>
      </c>
      <c r="B256" s="225">
        <f t="shared" si="32"/>
        <v>101.87532044563373</v>
      </c>
      <c r="C256" s="193">
        <f t="shared" si="33"/>
        <v>588.1753204456337</v>
      </c>
      <c r="D256" s="212">
        <v>34550</v>
      </c>
      <c r="E256" s="104">
        <v>19500</v>
      </c>
      <c r="F256" s="96">
        <f t="shared" si="26"/>
        <v>4069.6804504409224</v>
      </c>
      <c r="G256" s="104">
        <f t="shared" si="26"/>
        <v>397.84056193093727</v>
      </c>
      <c r="H256" s="194">
        <f t="shared" si="27"/>
        <v>1510.0221021816885</v>
      </c>
      <c r="I256" s="104">
        <f t="shared" si="28"/>
        <v>89.350420247437199</v>
      </c>
      <c r="J256" s="96">
        <v>40</v>
      </c>
      <c r="K256" s="98">
        <f t="shared" si="29"/>
        <v>6106.8935348009854</v>
      </c>
      <c r="L256" s="229">
        <f t="shared" si="30"/>
        <v>2.3361999999999998</v>
      </c>
      <c r="M256" s="159">
        <f t="shared" si="31"/>
        <v>0.40460000000000002</v>
      </c>
    </row>
    <row r="257" spans="1:13" s="63" customFormat="1" ht="16.5" customHeight="1" x14ac:dyDescent="0.2">
      <c r="A257" s="192">
        <v>239</v>
      </c>
      <c r="B257" s="225">
        <f t="shared" si="32"/>
        <v>101.87877244230522</v>
      </c>
      <c r="C257" s="193">
        <f t="shared" si="33"/>
        <v>588.17877244230522</v>
      </c>
      <c r="D257" s="212">
        <v>34550</v>
      </c>
      <c r="E257" s="104">
        <v>19500</v>
      </c>
      <c r="F257" s="96">
        <f t="shared" si="26"/>
        <v>4069.5425559312798</v>
      </c>
      <c r="G257" s="104">
        <f t="shared" si="26"/>
        <v>397.83822702128066</v>
      </c>
      <c r="H257" s="194">
        <f t="shared" si="27"/>
        <v>1509.9747046379653</v>
      </c>
      <c r="I257" s="104">
        <f t="shared" si="28"/>
        <v>89.347615659051215</v>
      </c>
      <c r="J257" s="96">
        <v>40</v>
      </c>
      <c r="K257" s="98">
        <f t="shared" si="29"/>
        <v>6106.703103249577</v>
      </c>
      <c r="L257" s="229">
        <f t="shared" si="30"/>
        <v>2.3458999999999999</v>
      </c>
      <c r="M257" s="159">
        <f t="shared" si="31"/>
        <v>0.40629999999999999</v>
      </c>
    </row>
    <row r="258" spans="1:13" s="63" customFormat="1" ht="16.5" customHeight="1" x14ac:dyDescent="0.2">
      <c r="A258" s="195">
        <v>240</v>
      </c>
      <c r="B258" s="225">
        <f t="shared" si="32"/>
        <v>101.88221002558747</v>
      </c>
      <c r="C258" s="193">
        <f t="shared" si="33"/>
        <v>588.18221002558744</v>
      </c>
      <c r="D258" s="212">
        <v>34550</v>
      </c>
      <c r="E258" s="104">
        <v>19500</v>
      </c>
      <c r="F258" s="96">
        <f t="shared" si="26"/>
        <v>4069.405246469174</v>
      </c>
      <c r="G258" s="104">
        <f t="shared" si="26"/>
        <v>397.83590188798871</v>
      </c>
      <c r="H258" s="194">
        <f t="shared" si="27"/>
        <v>1509.9275081447211</v>
      </c>
      <c r="I258" s="104">
        <f t="shared" si="28"/>
        <v>89.344822967143259</v>
      </c>
      <c r="J258" s="96">
        <v>40</v>
      </c>
      <c r="K258" s="98">
        <f t="shared" si="29"/>
        <v>6106.5134794690275</v>
      </c>
      <c r="L258" s="229">
        <f t="shared" si="30"/>
        <v>2.3557000000000001</v>
      </c>
      <c r="M258" s="159">
        <f t="shared" si="31"/>
        <v>0.40799999999999997</v>
      </c>
    </row>
    <row r="259" spans="1:13" s="63" customFormat="1" ht="16.5" customHeight="1" x14ac:dyDescent="0.2">
      <c r="A259" s="192">
        <v>241</v>
      </c>
      <c r="B259" s="225">
        <f t="shared" si="32"/>
        <v>101.88563331534286</v>
      </c>
      <c r="C259" s="193">
        <f t="shared" si="33"/>
        <v>588.18563331534278</v>
      </c>
      <c r="D259" s="212">
        <v>34550</v>
      </c>
      <c r="E259" s="104">
        <v>19500</v>
      </c>
      <c r="F259" s="96">
        <f t="shared" si="26"/>
        <v>4069.2685171498642</v>
      </c>
      <c r="G259" s="104">
        <f t="shared" si="26"/>
        <v>397.83358644964738</v>
      </c>
      <c r="H259" s="194">
        <f t="shared" si="27"/>
        <v>1509.8805110166347</v>
      </c>
      <c r="I259" s="104">
        <f t="shared" si="28"/>
        <v>89.342042071990235</v>
      </c>
      <c r="J259" s="96">
        <v>40</v>
      </c>
      <c r="K259" s="98">
        <f t="shared" si="29"/>
        <v>6106.3246566881371</v>
      </c>
      <c r="L259" s="229">
        <f t="shared" si="30"/>
        <v>2.3654000000000002</v>
      </c>
      <c r="M259" s="159">
        <f t="shared" si="31"/>
        <v>0.40970000000000001</v>
      </c>
    </row>
    <row r="260" spans="1:13" s="63" customFormat="1" ht="16.5" customHeight="1" x14ac:dyDescent="0.2">
      <c r="A260" s="192">
        <v>242</v>
      </c>
      <c r="B260" s="225">
        <f t="shared" si="32"/>
        <v>101.88904242994481</v>
      </c>
      <c r="C260" s="193">
        <f t="shared" si="33"/>
        <v>588.18904242994472</v>
      </c>
      <c r="D260" s="212">
        <v>34550</v>
      </c>
      <c r="E260" s="104">
        <v>19500</v>
      </c>
      <c r="F260" s="96">
        <f t="shared" si="26"/>
        <v>4069.1323631298619</v>
      </c>
      <c r="G260" s="104">
        <f t="shared" si="26"/>
        <v>397.83128062585456</v>
      </c>
      <c r="H260" s="194">
        <f t="shared" si="27"/>
        <v>1509.8337115894319</v>
      </c>
      <c r="I260" s="104">
        <f t="shared" si="28"/>
        <v>89.339272875114332</v>
      </c>
      <c r="J260" s="96">
        <v>40</v>
      </c>
      <c r="K260" s="98">
        <f t="shared" si="29"/>
        <v>6106.1366282202625</v>
      </c>
      <c r="L260" s="229">
        <f t="shared" si="30"/>
        <v>2.3751000000000002</v>
      </c>
      <c r="M260" s="159">
        <f t="shared" si="31"/>
        <v>0.41139999999999999</v>
      </c>
    </row>
    <row r="261" spans="1:13" s="63" customFormat="1" ht="16.5" customHeight="1" x14ac:dyDescent="0.2">
      <c r="A261" s="192">
        <v>243</v>
      </c>
      <c r="B261" s="225">
        <f t="shared" si="32"/>
        <v>101.89243748630227</v>
      </c>
      <c r="C261" s="193">
        <f t="shared" si="33"/>
        <v>588.1924374863022</v>
      </c>
      <c r="D261" s="212">
        <v>34550</v>
      </c>
      <c r="E261" s="104">
        <v>19500</v>
      </c>
      <c r="F261" s="96">
        <f t="shared" si="26"/>
        <v>4068.996779625927</v>
      </c>
      <c r="G261" s="104">
        <f t="shared" si="26"/>
        <v>397.82898433720402</v>
      </c>
      <c r="H261" s="194">
        <f t="shared" si="27"/>
        <v>1509.7871082195381</v>
      </c>
      <c r="I261" s="104">
        <f t="shared" si="28"/>
        <v>89.336515279262628</v>
      </c>
      <c r="J261" s="96">
        <v>40</v>
      </c>
      <c r="K261" s="98">
        <f t="shared" si="29"/>
        <v>6105.949387461932</v>
      </c>
      <c r="L261" s="229">
        <f t="shared" si="30"/>
        <v>2.3849</v>
      </c>
      <c r="M261" s="159">
        <f t="shared" si="31"/>
        <v>0.41310000000000002</v>
      </c>
    </row>
    <row r="262" spans="1:13" s="63" customFormat="1" ht="16.5" customHeight="1" x14ac:dyDescent="0.2">
      <c r="A262" s="192">
        <v>244</v>
      </c>
      <c r="B262" s="225">
        <f t="shared" si="32"/>
        <v>101.8958185998839</v>
      </c>
      <c r="C262" s="193">
        <f t="shared" si="33"/>
        <v>588.19581859988386</v>
      </c>
      <c r="D262" s="212">
        <v>34550</v>
      </c>
      <c r="E262" s="104">
        <v>19500</v>
      </c>
      <c r="F262" s="96">
        <f t="shared" si="26"/>
        <v>4068.86176191407</v>
      </c>
      <c r="G262" s="104">
        <f t="shared" si="26"/>
        <v>397.82669750526884</v>
      </c>
      <c r="H262" s="194">
        <f t="shared" si="27"/>
        <v>1509.7406992837364</v>
      </c>
      <c r="I262" s="104">
        <f t="shared" si="28"/>
        <v>89.333769188386782</v>
      </c>
      <c r="J262" s="96">
        <v>40</v>
      </c>
      <c r="K262" s="98">
        <f t="shared" si="29"/>
        <v>6105.7629278914619</v>
      </c>
      <c r="L262" s="229">
        <f t="shared" si="30"/>
        <v>2.3946000000000001</v>
      </c>
      <c r="M262" s="159">
        <f t="shared" si="31"/>
        <v>0.4148</v>
      </c>
    </row>
    <row r="263" spans="1:13" s="63" customFormat="1" ht="16.5" customHeight="1" x14ac:dyDescent="0.2">
      <c r="A263" s="192">
        <v>245</v>
      </c>
      <c r="B263" s="225">
        <f t="shared" si="32"/>
        <v>101.89918588474148</v>
      </c>
      <c r="C263" s="193">
        <f t="shared" si="33"/>
        <v>588.19918588474138</v>
      </c>
      <c r="D263" s="212">
        <v>34550</v>
      </c>
      <c r="E263" s="104">
        <v>19500</v>
      </c>
      <c r="F263" s="96">
        <f t="shared" si="26"/>
        <v>4068.7273053285771</v>
      </c>
      <c r="G263" s="104">
        <f t="shared" si="26"/>
        <v>397.8244200525852</v>
      </c>
      <c r="H263" s="194">
        <f t="shared" si="27"/>
        <v>1509.6944831788326</v>
      </c>
      <c r="I263" s="104">
        <f t="shared" si="28"/>
        <v>89.331034507623244</v>
      </c>
      <c r="J263" s="96">
        <v>40</v>
      </c>
      <c r="K263" s="98">
        <f t="shared" si="29"/>
        <v>6105.5772430676179</v>
      </c>
      <c r="L263" s="229">
        <f t="shared" si="30"/>
        <v>2.4043000000000001</v>
      </c>
      <c r="M263" s="159">
        <f t="shared" si="31"/>
        <v>0.41649999999999998</v>
      </c>
    </row>
    <row r="264" spans="1:13" s="63" customFormat="1" ht="16.5" customHeight="1" x14ac:dyDescent="0.2">
      <c r="A264" s="192">
        <v>246</v>
      </c>
      <c r="B264" s="225">
        <f t="shared" si="32"/>
        <v>101.90253945353312</v>
      </c>
      <c r="C264" s="193">
        <f t="shared" si="33"/>
        <v>588.20253945353306</v>
      </c>
      <c r="D264" s="212">
        <v>34550</v>
      </c>
      <c r="E264" s="104">
        <v>19500</v>
      </c>
      <c r="F264" s="96">
        <f t="shared" si="26"/>
        <v>4068.5934052610614</v>
      </c>
      <c r="G264" s="104">
        <f t="shared" si="26"/>
        <v>397.82215190263662</v>
      </c>
      <c r="H264" s="194">
        <f t="shared" si="27"/>
        <v>1509.6484583213298</v>
      </c>
      <c r="I264" s="104">
        <f t="shared" si="28"/>
        <v>89.328311143273964</v>
      </c>
      <c r="J264" s="96">
        <v>40</v>
      </c>
      <c r="K264" s="98">
        <f t="shared" si="29"/>
        <v>6105.3923266283018</v>
      </c>
      <c r="L264" s="229">
        <f t="shared" si="30"/>
        <v>2.4140999999999999</v>
      </c>
      <c r="M264" s="159">
        <f t="shared" si="31"/>
        <v>0.41820000000000002</v>
      </c>
    </row>
    <row r="265" spans="1:13" s="63" customFormat="1" ht="16.5" customHeight="1" x14ac:dyDescent="0.2">
      <c r="A265" s="192">
        <v>247</v>
      </c>
      <c r="B265" s="225">
        <f t="shared" si="32"/>
        <v>101.90587941754582</v>
      </c>
      <c r="C265" s="193">
        <f t="shared" si="33"/>
        <v>588.20587941754582</v>
      </c>
      <c r="D265" s="212">
        <v>34550</v>
      </c>
      <c r="E265" s="104">
        <v>19500</v>
      </c>
      <c r="F265" s="96">
        <f t="shared" si="26"/>
        <v>4068.4600571595238</v>
      </c>
      <c r="G265" s="104">
        <f t="shared" si="26"/>
        <v>397.8198929798387</v>
      </c>
      <c r="H265" s="194">
        <f t="shared" si="27"/>
        <v>1509.6026231471044</v>
      </c>
      <c r="I265" s="104">
        <f t="shared" si="28"/>
        <v>89.325599002787257</v>
      </c>
      <c r="J265" s="96">
        <v>40</v>
      </c>
      <c r="K265" s="98">
        <f t="shared" si="29"/>
        <v>6105.2081722892544</v>
      </c>
      <c r="L265" s="229">
        <f t="shared" si="30"/>
        <v>2.4238</v>
      </c>
      <c r="M265" s="159">
        <f t="shared" si="31"/>
        <v>0.4199</v>
      </c>
    </row>
    <row r="266" spans="1:13" s="63" customFormat="1" ht="16.5" customHeight="1" x14ac:dyDescent="0.2">
      <c r="A266" s="192">
        <v>248</v>
      </c>
      <c r="B266" s="225">
        <f t="shared" si="32"/>
        <v>101.90920588671763</v>
      </c>
      <c r="C266" s="193">
        <f t="shared" si="33"/>
        <v>588.20920588671754</v>
      </c>
      <c r="D266" s="212">
        <v>34550</v>
      </c>
      <c r="E266" s="104">
        <v>19500</v>
      </c>
      <c r="F266" s="96">
        <f t="shared" si="26"/>
        <v>4068.3272565274401</v>
      </c>
      <c r="G266" s="104">
        <f t="shared" si="26"/>
        <v>397.81764320952459</v>
      </c>
      <c r="H266" s="194">
        <f t="shared" si="27"/>
        <v>1509.5569761110937</v>
      </c>
      <c r="I266" s="104">
        <f t="shared" si="28"/>
        <v>89.322897994739293</v>
      </c>
      <c r="J266" s="96">
        <v>40</v>
      </c>
      <c r="K266" s="98">
        <f t="shared" si="29"/>
        <v>6105.024773842797</v>
      </c>
      <c r="L266" s="229">
        <f t="shared" si="30"/>
        <v>2.4335</v>
      </c>
      <c r="M266" s="159">
        <f t="shared" si="31"/>
        <v>0.42159999999999997</v>
      </c>
    </row>
    <row r="267" spans="1:13" s="63" customFormat="1" ht="16.5" customHeight="1" x14ac:dyDescent="0.2">
      <c r="A267" s="192">
        <v>249</v>
      </c>
      <c r="B267" s="225">
        <f t="shared" si="32"/>
        <v>101.9125189696594</v>
      </c>
      <c r="C267" s="193">
        <f t="shared" si="33"/>
        <v>588.2125189696593</v>
      </c>
      <c r="D267" s="212">
        <v>34550</v>
      </c>
      <c r="E267" s="104">
        <v>19500</v>
      </c>
      <c r="F267" s="96">
        <f t="shared" si="26"/>
        <v>4068.1949989228651</v>
      </c>
      <c r="G267" s="104">
        <f t="shared" si="26"/>
        <v>397.8154025179291</v>
      </c>
      <c r="H267" s="194">
        <f t="shared" si="27"/>
        <v>1509.5115156869883</v>
      </c>
      <c r="I267" s="104">
        <f t="shared" si="28"/>
        <v>89.320208028815884</v>
      </c>
      <c r="J267" s="96">
        <v>40</v>
      </c>
      <c r="K267" s="98">
        <f t="shared" si="29"/>
        <v>6104.8421251565978</v>
      </c>
      <c r="L267" s="229">
        <f t="shared" si="30"/>
        <v>2.4432999999999998</v>
      </c>
      <c r="M267" s="159">
        <f t="shared" si="31"/>
        <v>0.42330000000000001</v>
      </c>
    </row>
    <row r="268" spans="1:13" s="63" customFormat="1" ht="16.5" customHeight="1" x14ac:dyDescent="0.2">
      <c r="A268" s="195">
        <v>250</v>
      </c>
      <c r="B268" s="225">
        <f t="shared" si="32"/>
        <v>101.91581877367599</v>
      </c>
      <c r="C268" s="193">
        <f t="shared" si="33"/>
        <v>588.21581877367589</v>
      </c>
      <c r="D268" s="212">
        <v>34550</v>
      </c>
      <c r="E268" s="104">
        <v>19500</v>
      </c>
      <c r="F268" s="96">
        <f t="shared" si="26"/>
        <v>4068.0632799575542</v>
      </c>
      <c r="G268" s="104">
        <f t="shared" si="26"/>
        <v>397.81317083217493</v>
      </c>
      <c r="H268" s="194">
        <f t="shared" si="27"/>
        <v>1509.4662403669283</v>
      </c>
      <c r="I268" s="104">
        <f t="shared" si="28"/>
        <v>89.317529015794591</v>
      </c>
      <c r="J268" s="96">
        <v>40</v>
      </c>
      <c r="K268" s="98">
        <f t="shared" si="29"/>
        <v>6104.6602201724518</v>
      </c>
      <c r="L268" s="229">
        <f t="shared" si="30"/>
        <v>2.4529999999999998</v>
      </c>
      <c r="M268" s="159">
        <f t="shared" si="31"/>
        <v>0.42499999999999999</v>
      </c>
    </row>
    <row r="269" spans="1:13" s="63" customFormat="1" ht="16.5" customHeight="1" x14ac:dyDescent="0.2">
      <c r="A269" s="192">
        <v>251</v>
      </c>
      <c r="B269" s="225">
        <f t="shared" si="32"/>
        <v>101.9191054047872</v>
      </c>
      <c r="C269" s="193">
        <f t="shared" si="33"/>
        <v>588.21910540478711</v>
      </c>
      <c r="D269" s="212">
        <v>34550</v>
      </c>
      <c r="E269" s="104">
        <v>19500</v>
      </c>
      <c r="F269" s="96">
        <f t="shared" si="26"/>
        <v>4067.9320952960989</v>
      </c>
      <c r="G269" s="104">
        <f t="shared" si="26"/>
        <v>397.81094808025875</v>
      </c>
      <c r="H269" s="194">
        <f t="shared" si="27"/>
        <v>1509.4211486612087</v>
      </c>
      <c r="I269" s="104">
        <f t="shared" si="28"/>
        <v>89.314860867527145</v>
      </c>
      <c r="J269" s="96">
        <v>40</v>
      </c>
      <c r="K269" s="98">
        <f t="shared" si="29"/>
        <v>6104.4790529050933</v>
      </c>
      <c r="L269" s="229">
        <f t="shared" si="30"/>
        <v>2.4626999999999999</v>
      </c>
      <c r="M269" s="159">
        <f t="shared" si="31"/>
        <v>0.42670000000000002</v>
      </c>
    </row>
    <row r="270" spans="1:13" s="63" customFormat="1" ht="16.5" customHeight="1" x14ac:dyDescent="0.2">
      <c r="A270" s="192">
        <v>252</v>
      </c>
      <c r="B270" s="225">
        <f t="shared" si="32"/>
        <v>101.92237896774816</v>
      </c>
      <c r="C270" s="193">
        <f t="shared" si="33"/>
        <v>588.22237896774811</v>
      </c>
      <c r="D270" s="212">
        <v>34550</v>
      </c>
      <c r="E270" s="104">
        <v>19500</v>
      </c>
      <c r="F270" s="96">
        <f t="shared" si="26"/>
        <v>4067.8014406550901</v>
      </c>
      <c r="G270" s="104">
        <f t="shared" si="26"/>
        <v>397.80873419103636</v>
      </c>
      <c r="H270" s="194">
        <f t="shared" si="27"/>
        <v>1509.3762390979905</v>
      </c>
      <c r="I270" s="104">
        <f t="shared" si="28"/>
        <v>89.312203496922521</v>
      </c>
      <c r="J270" s="96">
        <v>40</v>
      </c>
      <c r="K270" s="98">
        <f t="shared" si="29"/>
        <v>6104.2986174410389</v>
      </c>
      <c r="L270" s="229">
        <f t="shared" si="30"/>
        <v>2.4725000000000001</v>
      </c>
      <c r="M270" s="159">
        <f t="shared" si="31"/>
        <v>0.4284</v>
      </c>
    </row>
    <row r="271" spans="1:13" s="63" customFormat="1" ht="16.5" customHeight="1" x14ac:dyDescent="0.2">
      <c r="A271" s="192">
        <v>253</v>
      </c>
      <c r="B271" s="225">
        <f t="shared" si="32"/>
        <v>101.92563956606938</v>
      </c>
      <c r="C271" s="193">
        <f t="shared" si="33"/>
        <v>588.22563956606928</v>
      </c>
      <c r="D271" s="212">
        <v>34550</v>
      </c>
      <c r="E271" s="104">
        <v>19500</v>
      </c>
      <c r="F271" s="96">
        <f t="shared" si="26"/>
        <v>4067.6713118022817</v>
      </c>
      <c r="G271" s="104">
        <f t="shared" si="26"/>
        <v>397.8065290942103</v>
      </c>
      <c r="H271" s="194">
        <f t="shared" si="27"/>
        <v>1509.3315102230142</v>
      </c>
      <c r="I271" s="104">
        <f t="shared" si="28"/>
        <v>89.309556817929845</v>
      </c>
      <c r="J271" s="96">
        <v>40</v>
      </c>
      <c r="K271" s="98">
        <f t="shared" si="29"/>
        <v>6104.1189079374362</v>
      </c>
      <c r="L271" s="229">
        <f t="shared" si="30"/>
        <v>2.4822000000000002</v>
      </c>
      <c r="M271" s="159">
        <f t="shared" si="31"/>
        <v>0.43009999999999998</v>
      </c>
    </row>
    <row r="272" spans="1:13" s="63" customFormat="1" ht="16.5" customHeight="1" x14ac:dyDescent="0.2">
      <c r="A272" s="192">
        <v>254</v>
      </c>
      <c r="B272" s="225">
        <f t="shared" si="32"/>
        <v>101.92888730203637</v>
      </c>
      <c r="C272" s="193">
        <f t="shared" si="33"/>
        <v>588.22888730203636</v>
      </c>
      <c r="D272" s="212">
        <v>34550</v>
      </c>
      <c r="E272" s="104">
        <v>19500</v>
      </c>
      <c r="F272" s="96">
        <f t="shared" si="26"/>
        <v>4067.5417045557897</v>
      </c>
      <c r="G272" s="104">
        <f t="shared" si="26"/>
        <v>397.80433272031507</v>
      </c>
      <c r="H272" s="194">
        <f t="shared" si="27"/>
        <v>1509.2869605993233</v>
      </c>
      <c r="I272" s="104">
        <f t="shared" si="28"/>
        <v>89.306920745522092</v>
      </c>
      <c r="J272" s="96">
        <v>40</v>
      </c>
      <c r="K272" s="98">
        <f t="shared" si="29"/>
        <v>6103.9399186209494</v>
      </c>
      <c r="L272" s="229">
        <f t="shared" si="30"/>
        <v>2.4918999999999998</v>
      </c>
      <c r="M272" s="159">
        <f t="shared" si="31"/>
        <v>0.43180000000000002</v>
      </c>
    </row>
    <row r="273" spans="1:13" s="63" customFormat="1" ht="16.5" customHeight="1" x14ac:dyDescent="0.2">
      <c r="A273" s="192">
        <v>255</v>
      </c>
      <c r="B273" s="225">
        <f t="shared" si="32"/>
        <v>101.93212227672893</v>
      </c>
      <c r="C273" s="193">
        <f t="shared" si="33"/>
        <v>588.23212227672889</v>
      </c>
      <c r="D273" s="212">
        <v>34550</v>
      </c>
      <c r="E273" s="104">
        <v>19500</v>
      </c>
      <c r="F273" s="96">
        <f t="shared" si="26"/>
        <v>4067.4126147832894</v>
      </c>
      <c r="G273" s="104">
        <f t="shared" si="26"/>
        <v>397.80214500070542</v>
      </c>
      <c r="H273" s="194">
        <f t="shared" si="27"/>
        <v>1509.2425888069902</v>
      </c>
      <c r="I273" s="104">
        <f t="shared" si="28"/>
        <v>89.304295195679899</v>
      </c>
      <c r="J273" s="96">
        <v>40</v>
      </c>
      <c r="K273" s="98">
        <f t="shared" si="29"/>
        <v>6103.7616437866645</v>
      </c>
      <c r="L273" s="229">
        <f t="shared" si="30"/>
        <v>2.5017</v>
      </c>
      <c r="M273" s="159">
        <f t="shared" si="31"/>
        <v>0.4335</v>
      </c>
    </row>
    <row r="274" spans="1:13" s="63" customFormat="1" ht="16.5" customHeight="1" x14ac:dyDescent="0.2">
      <c r="A274" s="192">
        <v>256</v>
      </c>
      <c r="B274" s="225">
        <f t="shared" si="32"/>
        <v>101.93534459004003</v>
      </c>
      <c r="C274" s="193">
        <f t="shared" si="33"/>
        <v>588.23534459003997</v>
      </c>
      <c r="D274" s="212">
        <v>34550</v>
      </c>
      <c r="E274" s="104">
        <v>19500</v>
      </c>
      <c r="F274" s="96">
        <f t="shared" si="26"/>
        <v>4067.2840384012397</v>
      </c>
      <c r="G274" s="104">
        <f t="shared" si="26"/>
        <v>397.79996586754248</v>
      </c>
      <c r="H274" s="194">
        <f t="shared" si="27"/>
        <v>1509.1983934428483</v>
      </c>
      <c r="I274" s="104">
        <f t="shared" si="28"/>
        <v>89.301680085375651</v>
      </c>
      <c r="J274" s="96">
        <v>40</v>
      </c>
      <c r="K274" s="98">
        <f t="shared" si="29"/>
        <v>6103.5840777970061</v>
      </c>
      <c r="L274" s="229">
        <f t="shared" si="30"/>
        <v>2.5114000000000001</v>
      </c>
      <c r="M274" s="159">
        <f t="shared" si="31"/>
        <v>0.43519999999999998</v>
      </c>
    </row>
    <row r="275" spans="1:13" s="63" customFormat="1" ht="16.5" customHeight="1" x14ac:dyDescent="0.2">
      <c r="A275" s="192">
        <v>257</v>
      </c>
      <c r="B275" s="225">
        <f t="shared" si="32"/>
        <v>101.93855434069424</v>
      </c>
      <c r="C275" s="193">
        <f t="shared" si="33"/>
        <v>588.23855434069424</v>
      </c>
      <c r="D275" s="212">
        <v>34550</v>
      </c>
      <c r="E275" s="104">
        <v>19500</v>
      </c>
      <c r="F275" s="96">
        <f t="shared" si="26"/>
        <v>4067.1559713741217</v>
      </c>
      <c r="G275" s="104">
        <f t="shared" si="26"/>
        <v>397.79779525378171</v>
      </c>
      <c r="H275" s="194">
        <f t="shared" si="27"/>
        <v>1509.154373120231</v>
      </c>
      <c r="I275" s="104">
        <f t="shared" si="28"/>
        <v>89.299075332558061</v>
      </c>
      <c r="J275" s="96">
        <v>40</v>
      </c>
      <c r="K275" s="98">
        <f t="shared" si="29"/>
        <v>6103.4072150806924</v>
      </c>
      <c r="L275" s="229">
        <f t="shared" si="30"/>
        <v>2.5211000000000001</v>
      </c>
      <c r="M275" s="159">
        <f t="shared" si="31"/>
        <v>0.43690000000000001</v>
      </c>
    </row>
    <row r="276" spans="1:13" s="63" customFormat="1" ht="16.5" customHeight="1" x14ac:dyDescent="0.2">
      <c r="A276" s="192">
        <v>258</v>
      </c>
      <c r="B276" s="225">
        <f t="shared" si="32"/>
        <v>101.94175162626597</v>
      </c>
      <c r="C276" s="193">
        <f t="shared" si="33"/>
        <v>588.24175162626591</v>
      </c>
      <c r="D276" s="212">
        <v>34550</v>
      </c>
      <c r="E276" s="104">
        <v>19500</v>
      </c>
      <c r="F276" s="96">
        <f t="shared" ref="F276:G318" si="34">12*(1/B276*D276)</f>
        <v>4067.028409713686</v>
      </c>
      <c r="G276" s="104">
        <f t="shared" si="34"/>
        <v>397.79563309316035</v>
      </c>
      <c r="H276" s="194">
        <f t="shared" ref="H276:H318" si="35">SUM(F276:G276)*33.8%</f>
        <v>1509.1105264687139</v>
      </c>
      <c r="I276" s="104">
        <f t="shared" ref="I276:I318" si="36">SUM(F276:G276)*2%</f>
        <v>89.296480856136938</v>
      </c>
      <c r="J276" s="96">
        <v>40</v>
      </c>
      <c r="K276" s="98">
        <f t="shared" ref="K276:K318" si="37">SUM(F276:J276)</f>
        <v>6103.2310501316979</v>
      </c>
      <c r="L276" s="229">
        <f t="shared" ref="L276:L318" si="38">ROUND(A276/B276,4)</f>
        <v>2.5308999999999999</v>
      </c>
      <c r="M276" s="159">
        <f t="shared" ref="M276:M318" si="39">ROUND(A276/C276,4)</f>
        <v>0.43859999999999999</v>
      </c>
    </row>
    <row r="277" spans="1:13" s="63" customFormat="1" ht="16.5" customHeight="1" x14ac:dyDescent="0.2">
      <c r="A277" s="192">
        <v>259</v>
      </c>
      <c r="B277" s="225">
        <f t="shared" si="32"/>
        <v>101.94493654319723</v>
      </c>
      <c r="C277" s="193">
        <f t="shared" si="33"/>
        <v>588.24493654319724</v>
      </c>
      <c r="D277" s="212">
        <v>34550</v>
      </c>
      <c r="E277" s="104">
        <v>19500</v>
      </c>
      <c r="F277" s="96">
        <f t="shared" si="34"/>
        <v>4066.9013494782166</v>
      </c>
      <c r="G277" s="104">
        <f t="shared" si="34"/>
        <v>397.79347932018521</v>
      </c>
      <c r="H277" s="194">
        <f t="shared" si="35"/>
        <v>1509.0668521338596</v>
      </c>
      <c r="I277" s="104">
        <f t="shared" si="36"/>
        <v>89.293896575968034</v>
      </c>
      <c r="J277" s="96">
        <v>40</v>
      </c>
      <c r="K277" s="98">
        <f t="shared" si="37"/>
        <v>6103.0555775082285</v>
      </c>
      <c r="L277" s="229">
        <f t="shared" si="38"/>
        <v>2.5406</v>
      </c>
      <c r="M277" s="159">
        <f t="shared" si="39"/>
        <v>0.44030000000000002</v>
      </c>
    </row>
    <row r="278" spans="1:13" s="63" customFormat="1" ht="16.5" customHeight="1" x14ac:dyDescent="0.2">
      <c r="A278" s="195">
        <v>260</v>
      </c>
      <c r="B278" s="225">
        <f t="shared" si="32"/>
        <v>101.94810918681509</v>
      </c>
      <c r="C278" s="193">
        <f t="shared" si="33"/>
        <v>588.2481091868151</v>
      </c>
      <c r="D278" s="212">
        <v>34550</v>
      </c>
      <c r="E278" s="104">
        <v>19500</v>
      </c>
      <c r="F278" s="96">
        <f t="shared" si="34"/>
        <v>4066.7747867718185</v>
      </c>
      <c r="G278" s="104">
        <f t="shared" si="34"/>
        <v>397.79133387012138</v>
      </c>
      <c r="H278" s="194">
        <f t="shared" si="35"/>
        <v>1509.0233487769756</v>
      </c>
      <c r="I278" s="104">
        <f t="shared" si="36"/>
        <v>89.291322412838795</v>
      </c>
      <c r="J278" s="96">
        <v>40</v>
      </c>
      <c r="K278" s="98">
        <f t="shared" si="37"/>
        <v>6102.8807918317543</v>
      </c>
      <c r="L278" s="229">
        <f t="shared" si="38"/>
        <v>2.5503</v>
      </c>
      <c r="M278" s="159">
        <f t="shared" si="39"/>
        <v>0.442</v>
      </c>
    </row>
    <row r="279" spans="1:13" s="63" customFormat="1" ht="16.5" customHeight="1" x14ac:dyDescent="0.2">
      <c r="A279" s="192">
        <v>261</v>
      </c>
      <c r="B279" s="225">
        <f t="shared" si="32"/>
        <v>101.95126965134878</v>
      </c>
      <c r="C279" s="193">
        <f t="shared" si="33"/>
        <v>588.25126965134871</v>
      </c>
      <c r="D279" s="212">
        <v>34550</v>
      </c>
      <c r="E279" s="104">
        <v>19500</v>
      </c>
      <c r="F279" s="96">
        <f t="shared" si="34"/>
        <v>4066.648717743702</v>
      </c>
      <c r="G279" s="104">
        <f t="shared" si="34"/>
        <v>397.78919667897992</v>
      </c>
      <c r="H279" s="194">
        <f t="shared" si="35"/>
        <v>1508.9800150748665</v>
      </c>
      <c r="I279" s="104">
        <f t="shared" si="36"/>
        <v>89.28875828845365</v>
      </c>
      <c r="J279" s="96">
        <v>40</v>
      </c>
      <c r="K279" s="98">
        <f t="shared" si="37"/>
        <v>6102.7066877860025</v>
      </c>
      <c r="L279" s="229">
        <f t="shared" si="38"/>
        <v>2.56</v>
      </c>
      <c r="M279" s="159">
        <f t="shared" si="39"/>
        <v>0.44369999999999998</v>
      </c>
    </row>
    <row r="280" spans="1:13" s="63" customFormat="1" ht="16.5" customHeight="1" x14ac:dyDescent="0.2">
      <c r="A280" s="192">
        <v>262</v>
      </c>
      <c r="B280" s="225">
        <f t="shared" si="32"/>
        <v>101.95441802994651</v>
      </c>
      <c r="C280" s="193">
        <f t="shared" si="33"/>
        <v>588.25441802994646</v>
      </c>
      <c r="D280" s="212">
        <v>34550</v>
      </c>
      <c r="E280" s="104">
        <v>19500</v>
      </c>
      <c r="F280" s="96">
        <f t="shared" si="34"/>
        <v>4066.5231385874986</v>
      </c>
      <c r="G280" s="104">
        <f t="shared" si="34"/>
        <v>397.78706768350639</v>
      </c>
      <c r="H280" s="194">
        <f t="shared" si="35"/>
        <v>1508.9368497195994</v>
      </c>
      <c r="I280" s="104">
        <f t="shared" si="36"/>
        <v>89.286204125420099</v>
      </c>
      <c r="J280" s="96">
        <v>40</v>
      </c>
      <c r="K280" s="98">
        <f t="shared" si="37"/>
        <v>6102.5332601160244</v>
      </c>
      <c r="L280" s="229">
        <f t="shared" si="38"/>
        <v>2.5697999999999999</v>
      </c>
      <c r="M280" s="159">
        <f t="shared" si="39"/>
        <v>0.44540000000000002</v>
      </c>
    </row>
    <row r="281" spans="1:13" s="63" customFormat="1" ht="16.5" customHeight="1" x14ac:dyDescent="0.2">
      <c r="A281" s="192">
        <v>263</v>
      </c>
      <c r="B281" s="225">
        <f t="shared" si="32"/>
        <v>101.95755441469196</v>
      </c>
      <c r="C281" s="193">
        <f t="shared" si="33"/>
        <v>588.25755441469187</v>
      </c>
      <c r="D281" s="212">
        <v>34550</v>
      </c>
      <c r="E281" s="104">
        <v>19500</v>
      </c>
      <c r="F281" s="96">
        <f t="shared" si="34"/>
        <v>4066.3980455405735</v>
      </c>
      <c r="G281" s="104">
        <f t="shared" si="34"/>
        <v>397.78494682117048</v>
      </c>
      <c r="H281" s="194">
        <f t="shared" si="35"/>
        <v>1508.8938514182694</v>
      </c>
      <c r="I281" s="104">
        <f t="shared" si="36"/>
        <v>89.283659847234887</v>
      </c>
      <c r="J281" s="96">
        <v>40</v>
      </c>
      <c r="K281" s="98">
        <f t="shared" si="37"/>
        <v>6102.3605036272484</v>
      </c>
      <c r="L281" s="229">
        <f t="shared" si="38"/>
        <v>2.5794999999999999</v>
      </c>
      <c r="M281" s="159">
        <f t="shared" si="39"/>
        <v>0.4471</v>
      </c>
    </row>
    <row r="282" spans="1:13" s="63" customFormat="1" ht="16.5" customHeight="1" x14ac:dyDescent="0.2">
      <c r="A282" s="192">
        <v>264</v>
      </c>
      <c r="B282" s="225">
        <f t="shared" si="32"/>
        <v>101.96067889662037</v>
      </c>
      <c r="C282" s="193">
        <f t="shared" si="33"/>
        <v>588.26067889662033</v>
      </c>
      <c r="D282" s="212">
        <v>34550</v>
      </c>
      <c r="E282" s="104">
        <v>19500</v>
      </c>
      <c r="F282" s="96">
        <f t="shared" si="34"/>
        <v>4066.2734348833619</v>
      </c>
      <c r="G282" s="104">
        <f t="shared" si="34"/>
        <v>397.78283403015394</v>
      </c>
      <c r="H282" s="194">
        <f t="shared" si="35"/>
        <v>1508.8510188927683</v>
      </c>
      <c r="I282" s="104">
        <f t="shared" si="36"/>
        <v>89.281125378270318</v>
      </c>
      <c r="J282" s="96">
        <v>40</v>
      </c>
      <c r="K282" s="98">
        <f t="shared" si="37"/>
        <v>6102.1884131845545</v>
      </c>
      <c r="L282" s="229">
        <f t="shared" si="38"/>
        <v>2.5891999999999999</v>
      </c>
      <c r="M282" s="159">
        <f t="shared" si="39"/>
        <v>0.44879999999999998</v>
      </c>
    </row>
    <row r="283" spans="1:13" s="63" customFormat="1" ht="16.5" customHeight="1" x14ac:dyDescent="0.2">
      <c r="A283" s="192">
        <v>265</v>
      </c>
      <c r="B283" s="225">
        <f t="shared" si="32"/>
        <v>101.96379156573447</v>
      </c>
      <c r="C283" s="193">
        <f t="shared" si="33"/>
        <v>588.26379156573444</v>
      </c>
      <c r="D283" s="212">
        <v>34550</v>
      </c>
      <c r="E283" s="104">
        <v>19500</v>
      </c>
      <c r="F283" s="96">
        <f t="shared" si="34"/>
        <v>4066.1493029387184</v>
      </c>
      <c r="G283" s="104">
        <f t="shared" si="34"/>
        <v>397.78072924934065</v>
      </c>
      <c r="H283" s="194">
        <f t="shared" si="35"/>
        <v>1508.8083508795639</v>
      </c>
      <c r="I283" s="104">
        <f t="shared" si="36"/>
        <v>89.27860064376118</v>
      </c>
      <c r="J283" s="96">
        <v>40</v>
      </c>
      <c r="K283" s="98">
        <f t="shared" si="37"/>
        <v>6102.0169837113835</v>
      </c>
      <c r="L283" s="229">
        <f t="shared" si="38"/>
        <v>2.5990000000000002</v>
      </c>
      <c r="M283" s="159">
        <f t="shared" si="39"/>
        <v>0.45050000000000001</v>
      </c>
    </row>
    <row r="284" spans="1:13" s="63" customFormat="1" ht="16.5" customHeight="1" x14ac:dyDescent="0.2">
      <c r="A284" s="192">
        <v>266</v>
      </c>
      <c r="B284" s="225">
        <f t="shared" si="32"/>
        <v>101.96689251101998</v>
      </c>
      <c r="C284" s="193">
        <f t="shared" si="33"/>
        <v>588.26689251101993</v>
      </c>
      <c r="D284" s="212">
        <v>34550</v>
      </c>
      <c r="E284" s="104">
        <v>19500</v>
      </c>
      <c r="F284" s="96">
        <f t="shared" si="34"/>
        <v>4066.0256460712726</v>
      </c>
      <c r="G284" s="104">
        <f t="shared" si="34"/>
        <v>397.77863241830585</v>
      </c>
      <c r="H284" s="194">
        <f t="shared" si="35"/>
        <v>1508.7658461294775</v>
      </c>
      <c r="I284" s="104">
        <f t="shared" si="36"/>
        <v>89.276085569791576</v>
      </c>
      <c r="J284" s="96">
        <v>40</v>
      </c>
      <c r="K284" s="98">
        <f t="shared" si="37"/>
        <v>6101.8462101888481</v>
      </c>
      <c r="L284" s="229">
        <f t="shared" si="38"/>
        <v>2.6086999999999998</v>
      </c>
      <c r="M284" s="159">
        <f t="shared" si="39"/>
        <v>0.45219999999999999</v>
      </c>
    </row>
    <row r="285" spans="1:13" s="63" customFormat="1" ht="16.5" customHeight="1" x14ac:dyDescent="0.2">
      <c r="A285" s="192">
        <v>267</v>
      </c>
      <c r="B285" s="225">
        <f t="shared" si="32"/>
        <v>101.96998182046093</v>
      </c>
      <c r="C285" s="193">
        <f t="shared" si="33"/>
        <v>588.26998182046088</v>
      </c>
      <c r="D285" s="212">
        <v>34550</v>
      </c>
      <c r="E285" s="104">
        <v>19500</v>
      </c>
      <c r="F285" s="96">
        <f t="shared" si="34"/>
        <v>4065.9024606867961</v>
      </c>
      <c r="G285" s="104">
        <f t="shared" si="34"/>
        <v>397.77654347730504</v>
      </c>
      <c r="H285" s="194">
        <f t="shared" si="35"/>
        <v>1508.7235034074663</v>
      </c>
      <c r="I285" s="104">
        <f t="shared" si="36"/>
        <v>89.273580083282027</v>
      </c>
      <c r="J285" s="96">
        <v>40</v>
      </c>
      <c r="K285" s="98">
        <f t="shared" si="37"/>
        <v>6101.6760876548506</v>
      </c>
      <c r="L285" s="229">
        <f t="shared" si="38"/>
        <v>2.6183999999999998</v>
      </c>
      <c r="M285" s="159">
        <f t="shared" si="39"/>
        <v>0.45390000000000003</v>
      </c>
    </row>
    <row r="286" spans="1:13" s="63" customFormat="1" ht="16.5" customHeight="1" x14ac:dyDescent="0.2">
      <c r="A286" s="192">
        <v>268</v>
      </c>
      <c r="B286" s="225">
        <f t="shared" si="32"/>
        <v>101.9730595810546</v>
      </c>
      <c r="C286" s="193">
        <f t="shared" si="33"/>
        <v>588.27305958105455</v>
      </c>
      <c r="D286" s="212">
        <v>34550</v>
      </c>
      <c r="E286" s="104">
        <v>19500</v>
      </c>
      <c r="F286" s="96">
        <f t="shared" si="34"/>
        <v>4065.779743231592</v>
      </c>
      <c r="G286" s="104">
        <f t="shared" si="34"/>
        <v>397.77446236726496</v>
      </c>
      <c r="H286" s="194">
        <f t="shared" si="35"/>
        <v>1508.6813214924136</v>
      </c>
      <c r="I286" s="104">
        <f t="shared" si="36"/>
        <v>89.271084111977146</v>
      </c>
      <c r="J286" s="96">
        <v>40</v>
      </c>
      <c r="K286" s="98">
        <f t="shared" si="37"/>
        <v>6101.5066112032473</v>
      </c>
      <c r="L286" s="229">
        <f t="shared" si="38"/>
        <v>2.6280999999999999</v>
      </c>
      <c r="M286" s="159">
        <f t="shared" si="39"/>
        <v>0.4556</v>
      </c>
    </row>
    <row r="287" spans="1:13" s="63" customFormat="1" ht="16.5" customHeight="1" x14ac:dyDescent="0.2">
      <c r="A287" s="192">
        <v>269</v>
      </c>
      <c r="B287" s="225">
        <f t="shared" si="32"/>
        <v>101.9761258788262</v>
      </c>
      <c r="C287" s="193">
        <f t="shared" si="33"/>
        <v>588.27612587882618</v>
      </c>
      <c r="D287" s="212">
        <v>34550</v>
      </c>
      <c r="E287" s="104">
        <v>19500</v>
      </c>
      <c r="F287" s="96">
        <f t="shared" si="34"/>
        <v>4065.657490191883</v>
      </c>
      <c r="G287" s="104">
        <f t="shared" si="34"/>
        <v>397.77238902977274</v>
      </c>
      <c r="H287" s="194">
        <f t="shared" si="35"/>
        <v>1508.6392991769196</v>
      </c>
      <c r="I287" s="104">
        <f t="shared" si="36"/>
        <v>89.268597584433124</v>
      </c>
      <c r="J287" s="96">
        <v>40</v>
      </c>
      <c r="K287" s="98">
        <f t="shared" si="37"/>
        <v>6101.3377759830091</v>
      </c>
      <c r="L287" s="229">
        <f t="shared" si="38"/>
        <v>2.6379000000000001</v>
      </c>
      <c r="M287" s="159">
        <f t="shared" si="39"/>
        <v>0.45729999999999998</v>
      </c>
    </row>
    <row r="288" spans="1:13" s="63" customFormat="1" ht="16.5" customHeight="1" x14ac:dyDescent="0.2">
      <c r="A288" s="195">
        <v>270</v>
      </c>
      <c r="B288" s="225">
        <f t="shared" si="32"/>
        <v>101.97918079884337</v>
      </c>
      <c r="C288" s="193">
        <f t="shared" si="33"/>
        <v>588.2791807988433</v>
      </c>
      <c r="D288" s="212">
        <v>34550</v>
      </c>
      <c r="E288" s="104">
        <v>19500</v>
      </c>
      <c r="F288" s="96">
        <f t="shared" si="34"/>
        <v>4065.5356980932161</v>
      </c>
      <c r="G288" s="104">
        <f t="shared" si="34"/>
        <v>397.77032340706643</v>
      </c>
      <c r="H288" s="194">
        <f t="shared" si="35"/>
        <v>1508.5974352670953</v>
      </c>
      <c r="I288" s="104">
        <f t="shared" si="36"/>
        <v>89.266120430005657</v>
      </c>
      <c r="J288" s="96">
        <v>40</v>
      </c>
      <c r="K288" s="98">
        <f t="shared" si="37"/>
        <v>6101.1695771973837</v>
      </c>
      <c r="L288" s="229">
        <f t="shared" si="38"/>
        <v>2.6476000000000002</v>
      </c>
      <c r="M288" s="159">
        <f t="shared" si="39"/>
        <v>0.45900000000000002</v>
      </c>
    </row>
    <row r="289" spans="1:13" s="63" customFormat="1" ht="16.5" customHeight="1" x14ac:dyDescent="0.2">
      <c r="A289" s="192">
        <v>271</v>
      </c>
      <c r="B289" s="225">
        <f t="shared" si="32"/>
        <v>101.98222442523026</v>
      </c>
      <c r="C289" s="193">
        <f t="shared" si="33"/>
        <v>588.2822244252302</v>
      </c>
      <c r="D289" s="212">
        <v>34550</v>
      </c>
      <c r="E289" s="104">
        <v>19500</v>
      </c>
      <c r="F289" s="96">
        <f t="shared" si="34"/>
        <v>4065.4143634998863</v>
      </c>
      <c r="G289" s="104">
        <f t="shared" si="34"/>
        <v>397.76826544202521</v>
      </c>
      <c r="H289" s="194">
        <f t="shared" si="35"/>
        <v>1508.5557285823659</v>
      </c>
      <c r="I289" s="104">
        <f t="shared" si="36"/>
        <v>89.263652578838233</v>
      </c>
      <c r="J289" s="96">
        <v>40</v>
      </c>
      <c r="K289" s="98">
        <f t="shared" si="37"/>
        <v>6101.0020101031159</v>
      </c>
      <c r="L289" s="229">
        <f t="shared" si="38"/>
        <v>2.6573000000000002</v>
      </c>
      <c r="M289" s="159">
        <f t="shared" si="39"/>
        <v>0.4607</v>
      </c>
    </row>
    <row r="290" spans="1:13" s="63" customFormat="1" ht="16.5" customHeight="1" x14ac:dyDescent="0.2">
      <c r="A290" s="192">
        <v>272</v>
      </c>
      <c r="B290" s="225">
        <f t="shared" si="32"/>
        <v>101.9852568411815</v>
      </c>
      <c r="C290" s="193">
        <f t="shared" si="33"/>
        <v>588.28525684118142</v>
      </c>
      <c r="D290" s="212">
        <v>34550</v>
      </c>
      <c r="E290" s="104">
        <v>19500</v>
      </c>
      <c r="F290" s="96">
        <f t="shared" si="34"/>
        <v>4065.2934830143522</v>
      </c>
      <c r="G290" s="104">
        <f t="shared" si="34"/>
        <v>397.76621507816009</v>
      </c>
      <c r="H290" s="194">
        <f t="shared" si="35"/>
        <v>1508.5141779552689</v>
      </c>
      <c r="I290" s="104">
        <f t="shared" si="36"/>
        <v>89.261193961850239</v>
      </c>
      <c r="J290" s="96">
        <v>40</v>
      </c>
      <c r="K290" s="98">
        <f t="shared" si="37"/>
        <v>6100.8350700096307</v>
      </c>
      <c r="L290" s="229">
        <f t="shared" si="38"/>
        <v>2.6671</v>
      </c>
      <c r="M290" s="159">
        <f t="shared" si="39"/>
        <v>0.46239999999999998</v>
      </c>
    </row>
    <row r="291" spans="1:13" s="63" customFormat="1" ht="16.5" customHeight="1" x14ac:dyDescent="0.2">
      <c r="A291" s="192">
        <v>273</v>
      </c>
      <c r="B291" s="225">
        <f t="shared" si="32"/>
        <v>101.98827812897578</v>
      </c>
      <c r="C291" s="193">
        <f t="shared" si="33"/>
        <v>588.28827812897578</v>
      </c>
      <c r="D291" s="212">
        <v>34550</v>
      </c>
      <c r="E291" s="104">
        <v>19500</v>
      </c>
      <c r="F291" s="96">
        <f t="shared" si="34"/>
        <v>4065.1730532766824</v>
      </c>
      <c r="G291" s="104">
        <f t="shared" si="34"/>
        <v>397.76417225960438</v>
      </c>
      <c r="H291" s="194">
        <f t="shared" si="35"/>
        <v>1508.4727822312648</v>
      </c>
      <c r="I291" s="104">
        <f t="shared" si="36"/>
        <v>89.258744510725734</v>
      </c>
      <c r="J291" s="96">
        <v>40</v>
      </c>
      <c r="K291" s="98">
        <f t="shared" si="37"/>
        <v>6100.6687522782777</v>
      </c>
      <c r="L291" s="229">
        <f t="shared" si="38"/>
        <v>2.6768000000000001</v>
      </c>
      <c r="M291" s="159">
        <f t="shared" si="39"/>
        <v>0.46410000000000001</v>
      </c>
    </row>
    <row r="292" spans="1:13" s="63" customFormat="1" ht="16.5" customHeight="1" x14ac:dyDescent="0.2">
      <c r="A292" s="192">
        <v>274</v>
      </c>
      <c r="B292" s="225">
        <f t="shared" si="32"/>
        <v>101.99128836998931</v>
      </c>
      <c r="C292" s="193">
        <f t="shared" si="33"/>
        <v>588.29128836998927</v>
      </c>
      <c r="D292" s="212">
        <v>34550</v>
      </c>
      <c r="E292" s="104">
        <v>19500</v>
      </c>
      <c r="F292" s="96">
        <f t="shared" si="34"/>
        <v>4065.0530709640011</v>
      </c>
      <c r="G292" s="104">
        <f t="shared" si="34"/>
        <v>397.76213693110526</v>
      </c>
      <c r="H292" s="194">
        <f t="shared" si="35"/>
        <v>1508.4315402685456</v>
      </c>
      <c r="I292" s="104">
        <f t="shared" si="36"/>
        <v>89.256304157902122</v>
      </c>
      <c r="J292" s="96">
        <v>40</v>
      </c>
      <c r="K292" s="98">
        <f t="shared" si="37"/>
        <v>6100.5030523215546</v>
      </c>
      <c r="L292" s="229">
        <f t="shared" si="38"/>
        <v>2.6865000000000001</v>
      </c>
      <c r="M292" s="159">
        <f t="shared" si="39"/>
        <v>0.46579999999999999</v>
      </c>
    </row>
    <row r="293" spans="1:13" s="63" customFormat="1" ht="16.5" customHeight="1" x14ac:dyDescent="0.2">
      <c r="A293" s="192">
        <v>275</v>
      </c>
      <c r="B293" s="225">
        <f t="shared" si="32"/>
        <v>101.99428764470889</v>
      </c>
      <c r="C293" s="193">
        <f t="shared" si="33"/>
        <v>588.2942876447089</v>
      </c>
      <c r="D293" s="212">
        <v>34550</v>
      </c>
      <c r="E293" s="104">
        <v>19500</v>
      </c>
      <c r="F293" s="96">
        <f t="shared" si="34"/>
        <v>4064.9335327899412</v>
      </c>
      <c r="G293" s="104">
        <f t="shared" si="34"/>
        <v>397.76010903801364</v>
      </c>
      <c r="H293" s="194">
        <f t="shared" si="35"/>
        <v>1508.3904509378485</v>
      </c>
      <c r="I293" s="104">
        <f t="shared" si="36"/>
        <v>89.253872836559097</v>
      </c>
      <c r="J293" s="96">
        <v>40</v>
      </c>
      <c r="K293" s="98">
        <f t="shared" si="37"/>
        <v>6100.3379656023617</v>
      </c>
      <c r="L293" s="229">
        <f t="shared" si="38"/>
        <v>2.6962000000000002</v>
      </c>
      <c r="M293" s="159">
        <f t="shared" si="39"/>
        <v>0.46750000000000003</v>
      </c>
    </row>
    <row r="294" spans="1:13" s="63" customFormat="1" ht="16.5" customHeight="1" x14ac:dyDescent="0.2">
      <c r="A294" s="192">
        <v>276</v>
      </c>
      <c r="B294" s="225">
        <f t="shared" si="32"/>
        <v>101.99727603274494</v>
      </c>
      <c r="C294" s="193">
        <f t="shared" si="33"/>
        <v>588.29727603274489</v>
      </c>
      <c r="D294" s="212">
        <v>34550</v>
      </c>
      <c r="E294" s="104">
        <v>19500</v>
      </c>
      <c r="F294" s="96">
        <f t="shared" si="34"/>
        <v>4064.8144355041195</v>
      </c>
      <c r="G294" s="104">
        <f t="shared" si="34"/>
        <v>397.75808852627677</v>
      </c>
      <c r="H294" s="194">
        <f t="shared" si="35"/>
        <v>1508.3495131222737</v>
      </c>
      <c r="I294" s="104">
        <f t="shared" si="36"/>
        <v>89.251450480607929</v>
      </c>
      <c r="J294" s="96">
        <v>40</v>
      </c>
      <c r="K294" s="98">
        <f t="shared" si="37"/>
        <v>6100.1734876332775</v>
      </c>
      <c r="L294" s="229">
        <f t="shared" si="38"/>
        <v>2.706</v>
      </c>
      <c r="M294" s="159">
        <f t="shared" si="39"/>
        <v>0.46920000000000001</v>
      </c>
    </row>
    <row r="295" spans="1:13" s="63" customFormat="1" ht="16.5" customHeight="1" x14ac:dyDescent="0.2">
      <c r="A295" s="192">
        <v>277</v>
      </c>
      <c r="B295" s="225">
        <f t="shared" si="32"/>
        <v>102.00025361284403</v>
      </c>
      <c r="C295" s="193">
        <f t="shared" si="33"/>
        <v>588.30025361284402</v>
      </c>
      <c r="D295" s="212">
        <v>34550</v>
      </c>
      <c r="E295" s="104">
        <v>19500</v>
      </c>
      <c r="F295" s="96">
        <f t="shared" si="34"/>
        <v>4064.6957758916087</v>
      </c>
      <c r="G295" s="104">
        <f t="shared" si="34"/>
        <v>397.75607534242818</v>
      </c>
      <c r="H295" s="194">
        <f t="shared" si="35"/>
        <v>1508.3087257171042</v>
      </c>
      <c r="I295" s="104">
        <f t="shared" si="36"/>
        <v>89.249037024680732</v>
      </c>
      <c r="J295" s="96">
        <v>40</v>
      </c>
      <c r="K295" s="98">
        <f t="shared" si="37"/>
        <v>6100.0096139758216</v>
      </c>
      <c r="L295" s="229">
        <f t="shared" si="38"/>
        <v>2.7157</v>
      </c>
      <c r="M295" s="159">
        <f t="shared" si="39"/>
        <v>0.4708</v>
      </c>
    </row>
    <row r="296" spans="1:13" s="63" customFormat="1" ht="16.5" customHeight="1" x14ac:dyDescent="0.2">
      <c r="A296" s="192">
        <v>278</v>
      </c>
      <c r="B296" s="225">
        <f t="shared" si="32"/>
        <v>102.00322046290151</v>
      </c>
      <c r="C296" s="193">
        <f t="shared" si="33"/>
        <v>588.30322046290144</v>
      </c>
      <c r="D296" s="212">
        <v>34550</v>
      </c>
      <c r="E296" s="104">
        <v>19500</v>
      </c>
      <c r="F296" s="96">
        <f t="shared" si="34"/>
        <v>4064.5775507724256</v>
      </c>
      <c r="G296" s="104">
        <f t="shared" si="34"/>
        <v>397.75406943358064</v>
      </c>
      <c r="H296" s="194">
        <f t="shared" si="35"/>
        <v>1508.2680876296299</v>
      </c>
      <c r="I296" s="104">
        <f t="shared" si="36"/>
        <v>89.24663240412012</v>
      </c>
      <c r="J296" s="96">
        <v>40</v>
      </c>
      <c r="K296" s="98">
        <f t="shared" si="37"/>
        <v>6099.8463402397556</v>
      </c>
      <c r="L296" s="229">
        <f t="shared" si="38"/>
        <v>2.7254</v>
      </c>
      <c r="M296" s="159">
        <f t="shared" si="39"/>
        <v>0.47249999999999998</v>
      </c>
    </row>
    <row r="297" spans="1:13" s="63" customFormat="1" ht="16.5" customHeight="1" x14ac:dyDescent="0.2">
      <c r="A297" s="192">
        <v>279</v>
      </c>
      <c r="B297" s="225">
        <f t="shared" ref="B297:B318" si="40">0.8233*LN(A297)+97.37</f>
        <v>102.00617665997353</v>
      </c>
      <c r="C297" s="193">
        <f t="shared" ref="C297:C318" si="41">0.8233*LN(A297)+583.67</f>
        <v>588.30617665997352</v>
      </c>
      <c r="D297" s="212">
        <v>34550</v>
      </c>
      <c r="E297" s="104">
        <v>19500</v>
      </c>
      <c r="F297" s="96">
        <f t="shared" si="34"/>
        <v>4064.4597570010287</v>
      </c>
      <c r="G297" s="104">
        <f t="shared" si="34"/>
        <v>397.75207074741672</v>
      </c>
      <c r="H297" s="194">
        <f t="shared" si="35"/>
        <v>1508.2275977789743</v>
      </c>
      <c r="I297" s="104">
        <f t="shared" si="36"/>
        <v>89.244236554968907</v>
      </c>
      <c r="J297" s="96">
        <v>40</v>
      </c>
      <c r="K297" s="98">
        <f t="shared" si="37"/>
        <v>6099.6836620823879</v>
      </c>
      <c r="L297" s="229">
        <f t="shared" si="38"/>
        <v>2.7351000000000001</v>
      </c>
      <c r="M297" s="159">
        <f t="shared" si="39"/>
        <v>0.47420000000000001</v>
      </c>
    </row>
    <row r="298" spans="1:13" s="63" customFormat="1" ht="16.5" customHeight="1" x14ac:dyDescent="0.2">
      <c r="A298" s="195">
        <v>280</v>
      </c>
      <c r="B298" s="225">
        <f t="shared" si="40"/>
        <v>102.00912228028925</v>
      </c>
      <c r="C298" s="193">
        <f t="shared" si="41"/>
        <v>588.30912228028922</v>
      </c>
      <c r="D298" s="212">
        <v>34550</v>
      </c>
      <c r="E298" s="104">
        <v>19500</v>
      </c>
      <c r="F298" s="96">
        <f t="shared" si="34"/>
        <v>4064.3423914658197</v>
      </c>
      <c r="G298" s="104">
        <f t="shared" si="34"/>
        <v>397.75007923218118</v>
      </c>
      <c r="H298" s="194">
        <f t="shared" si="35"/>
        <v>1508.187255095924</v>
      </c>
      <c r="I298" s="104">
        <f t="shared" si="36"/>
        <v>89.241849413960011</v>
      </c>
      <c r="J298" s="96">
        <v>40</v>
      </c>
      <c r="K298" s="98">
        <f t="shared" si="37"/>
        <v>6099.5215752078848</v>
      </c>
      <c r="L298" s="229">
        <f t="shared" si="38"/>
        <v>2.7448999999999999</v>
      </c>
      <c r="M298" s="159">
        <f t="shared" si="39"/>
        <v>0.47589999999999999</v>
      </c>
    </row>
    <row r="299" spans="1:13" s="63" customFormat="1" ht="16.5" customHeight="1" x14ac:dyDescent="0.2">
      <c r="A299" s="192">
        <v>281</v>
      </c>
      <c r="B299" s="225">
        <f t="shared" si="40"/>
        <v>102.01205739926247</v>
      </c>
      <c r="C299" s="193">
        <f t="shared" si="41"/>
        <v>588.31205739926247</v>
      </c>
      <c r="D299" s="212">
        <v>34550</v>
      </c>
      <c r="E299" s="104">
        <v>19500</v>
      </c>
      <c r="F299" s="96">
        <f t="shared" si="34"/>
        <v>4064.2254510886623</v>
      </c>
      <c r="G299" s="104">
        <f t="shared" si="34"/>
        <v>397.74809483667292</v>
      </c>
      <c r="H299" s="194">
        <f t="shared" si="35"/>
        <v>1508.1470585227632</v>
      </c>
      <c r="I299" s="104">
        <f t="shared" si="36"/>
        <v>89.239470918506711</v>
      </c>
      <c r="J299" s="96">
        <v>40</v>
      </c>
      <c r="K299" s="98">
        <f t="shared" si="37"/>
        <v>6099.3600753666051</v>
      </c>
      <c r="L299" s="229">
        <f t="shared" si="38"/>
        <v>2.7545999999999999</v>
      </c>
      <c r="M299" s="159">
        <f t="shared" si="39"/>
        <v>0.47760000000000002</v>
      </c>
    </row>
    <row r="300" spans="1:13" s="63" customFormat="1" ht="16.5" customHeight="1" x14ac:dyDescent="0.2">
      <c r="A300" s="192">
        <v>282</v>
      </c>
      <c r="B300" s="225">
        <f t="shared" si="40"/>
        <v>102.01498209150336</v>
      </c>
      <c r="C300" s="193">
        <f t="shared" si="41"/>
        <v>588.31498209150334</v>
      </c>
      <c r="D300" s="212">
        <v>34550</v>
      </c>
      <c r="E300" s="104">
        <v>19500</v>
      </c>
      <c r="F300" s="96">
        <f t="shared" si="34"/>
        <v>4064.1089328244007</v>
      </c>
      <c r="G300" s="104">
        <f t="shared" si="34"/>
        <v>397.7461175102369</v>
      </c>
      <c r="H300" s="194">
        <f t="shared" si="35"/>
        <v>1508.1070070131075</v>
      </c>
      <c r="I300" s="104">
        <f t="shared" si="36"/>
        <v>89.237101006692754</v>
      </c>
      <c r="J300" s="96">
        <v>40</v>
      </c>
      <c r="K300" s="98">
        <f t="shared" si="37"/>
        <v>6099.1991583544377</v>
      </c>
      <c r="L300" s="229">
        <f t="shared" si="38"/>
        <v>2.7643</v>
      </c>
      <c r="M300" s="159">
        <f t="shared" si="39"/>
        <v>0.4793</v>
      </c>
    </row>
    <row r="301" spans="1:13" s="63" customFormat="1" ht="16.5" customHeight="1" x14ac:dyDescent="0.2">
      <c r="A301" s="192">
        <v>283</v>
      </c>
      <c r="B301" s="225">
        <f t="shared" si="40"/>
        <v>102.01789643082968</v>
      </c>
      <c r="C301" s="193">
        <f t="shared" si="41"/>
        <v>588.31789643082959</v>
      </c>
      <c r="D301" s="212">
        <v>34550</v>
      </c>
      <c r="E301" s="104">
        <v>19500</v>
      </c>
      <c r="F301" s="96">
        <f t="shared" si="34"/>
        <v>4063.9928336603925</v>
      </c>
      <c r="G301" s="104">
        <f t="shared" si="34"/>
        <v>397.74414720275661</v>
      </c>
      <c r="H301" s="194">
        <f t="shared" si="35"/>
        <v>1508.0670995317444</v>
      </c>
      <c r="I301" s="104">
        <f t="shared" si="36"/>
        <v>89.234739617262989</v>
      </c>
      <c r="J301" s="96">
        <v>40</v>
      </c>
      <c r="K301" s="98">
        <f t="shared" si="37"/>
        <v>6099.0388200121561</v>
      </c>
      <c r="L301" s="229">
        <f t="shared" si="38"/>
        <v>2.774</v>
      </c>
      <c r="M301" s="159">
        <f t="shared" si="39"/>
        <v>0.48099999999999998</v>
      </c>
    </row>
    <row r="302" spans="1:13" s="63" customFormat="1" ht="16.5" customHeight="1" x14ac:dyDescent="0.2">
      <c r="A302" s="192">
        <v>284</v>
      </c>
      <c r="B302" s="225">
        <f t="shared" si="40"/>
        <v>102.02080049027812</v>
      </c>
      <c r="C302" s="193">
        <f t="shared" si="41"/>
        <v>588.32080049027809</v>
      </c>
      <c r="D302" s="212">
        <v>34550</v>
      </c>
      <c r="E302" s="104">
        <v>19500</v>
      </c>
      <c r="F302" s="96">
        <f t="shared" si="34"/>
        <v>4063.877150616051</v>
      </c>
      <c r="G302" s="104">
        <f t="shared" si="34"/>
        <v>397.74218386464622</v>
      </c>
      <c r="H302" s="194">
        <f t="shared" si="35"/>
        <v>1508.0273350544755</v>
      </c>
      <c r="I302" s="104">
        <f t="shared" si="36"/>
        <v>89.232386689613946</v>
      </c>
      <c r="J302" s="96">
        <v>40</v>
      </c>
      <c r="K302" s="98">
        <f t="shared" si="37"/>
        <v>6098.8790562247868</v>
      </c>
      <c r="L302" s="229">
        <f t="shared" si="38"/>
        <v>2.7837000000000001</v>
      </c>
      <c r="M302" s="159">
        <f t="shared" si="39"/>
        <v>0.48270000000000002</v>
      </c>
    </row>
    <row r="303" spans="1:13" s="63" customFormat="1" ht="16.5" customHeight="1" x14ac:dyDescent="0.2">
      <c r="A303" s="192">
        <v>285</v>
      </c>
      <c r="B303" s="225">
        <f t="shared" si="40"/>
        <v>102.02369434211519</v>
      </c>
      <c r="C303" s="193">
        <f t="shared" si="41"/>
        <v>588.32369434211512</v>
      </c>
      <c r="D303" s="212">
        <v>34550</v>
      </c>
      <c r="E303" s="104">
        <v>19500</v>
      </c>
      <c r="F303" s="96">
        <f t="shared" si="34"/>
        <v>4063.7618807423823</v>
      </c>
      <c r="G303" s="104">
        <f t="shared" si="34"/>
        <v>397.74022744684328</v>
      </c>
      <c r="H303" s="194">
        <f t="shared" si="35"/>
        <v>1507.9877125679582</v>
      </c>
      <c r="I303" s="104">
        <f t="shared" si="36"/>
        <v>89.230042163784518</v>
      </c>
      <c r="J303" s="96">
        <v>40</v>
      </c>
      <c r="K303" s="98">
        <f t="shared" si="37"/>
        <v>6098.7198629209688</v>
      </c>
      <c r="L303" s="229">
        <f t="shared" si="38"/>
        <v>2.7934999999999999</v>
      </c>
      <c r="M303" s="159">
        <f t="shared" si="39"/>
        <v>0.4844</v>
      </c>
    </row>
    <row r="304" spans="1:13" s="63" customFormat="1" ht="16.5" customHeight="1" x14ac:dyDescent="0.2">
      <c r="A304" s="192">
        <v>286</v>
      </c>
      <c r="B304" s="225">
        <f t="shared" si="40"/>
        <v>102.02657805784798</v>
      </c>
      <c r="C304" s="193">
        <f t="shared" si="41"/>
        <v>588.326578057848</v>
      </c>
      <c r="D304" s="212">
        <v>34550</v>
      </c>
      <c r="E304" s="104">
        <v>19500</v>
      </c>
      <c r="F304" s="96">
        <f t="shared" si="34"/>
        <v>4063.6470211215574</v>
      </c>
      <c r="G304" s="104">
        <f t="shared" si="34"/>
        <v>397.73827790080168</v>
      </c>
      <c r="H304" s="194">
        <f t="shared" si="35"/>
        <v>1507.9482310695571</v>
      </c>
      <c r="I304" s="104">
        <f t="shared" si="36"/>
        <v>89.227705980447169</v>
      </c>
      <c r="J304" s="96">
        <v>40</v>
      </c>
      <c r="K304" s="98">
        <f t="shared" si="37"/>
        <v>6098.5612360723626</v>
      </c>
      <c r="L304" s="229">
        <f t="shared" si="38"/>
        <v>2.8031999999999999</v>
      </c>
      <c r="M304" s="159">
        <f t="shared" si="39"/>
        <v>0.48609999999999998</v>
      </c>
    </row>
    <row r="305" spans="1:13" s="63" customFormat="1" ht="16.5" customHeight="1" x14ac:dyDescent="0.2">
      <c r="A305" s="192">
        <v>287</v>
      </c>
      <c r="B305" s="225">
        <f t="shared" si="40"/>
        <v>102.0294517082349</v>
      </c>
      <c r="C305" s="193">
        <f t="shared" si="41"/>
        <v>588.32945170823484</v>
      </c>
      <c r="D305" s="212">
        <v>34550</v>
      </c>
      <c r="E305" s="104">
        <v>19500</v>
      </c>
      <c r="F305" s="96">
        <f t="shared" si="34"/>
        <v>4063.532568866458</v>
      </c>
      <c r="G305" s="104">
        <f t="shared" si="34"/>
        <v>397.73633517848361</v>
      </c>
      <c r="H305" s="194">
        <f t="shared" si="35"/>
        <v>1507.90888956719</v>
      </c>
      <c r="I305" s="104">
        <f t="shared" si="36"/>
        <v>89.225378080898835</v>
      </c>
      <c r="J305" s="96">
        <v>40</v>
      </c>
      <c r="K305" s="98">
        <f t="shared" si="37"/>
        <v>6098.4031716930303</v>
      </c>
      <c r="L305" s="229">
        <f t="shared" si="38"/>
        <v>2.8129</v>
      </c>
      <c r="M305" s="159">
        <f t="shared" si="39"/>
        <v>0.48780000000000001</v>
      </c>
    </row>
    <row r="306" spans="1:13" s="63" customFormat="1" ht="16.5" customHeight="1" x14ac:dyDescent="0.2">
      <c r="A306" s="192">
        <v>288</v>
      </c>
      <c r="B306" s="225">
        <f t="shared" si="40"/>
        <v>102.03231536329594</v>
      </c>
      <c r="C306" s="193">
        <f t="shared" si="41"/>
        <v>588.33231536329583</v>
      </c>
      <c r="D306" s="212">
        <v>34550</v>
      </c>
      <c r="E306" s="104">
        <v>19500</v>
      </c>
      <c r="F306" s="96">
        <f t="shared" si="34"/>
        <v>4063.4185211202607</v>
      </c>
      <c r="G306" s="104">
        <f t="shared" si="34"/>
        <v>397.73439923235344</v>
      </c>
      <c r="H306" s="194">
        <f t="shared" si="35"/>
        <v>1507.8696870791834</v>
      </c>
      <c r="I306" s="104">
        <f t="shared" si="36"/>
        <v>89.223058407052292</v>
      </c>
      <c r="J306" s="96">
        <v>40</v>
      </c>
      <c r="K306" s="98">
        <f t="shared" si="37"/>
        <v>6098.2456658388501</v>
      </c>
      <c r="L306" s="229">
        <f t="shared" si="38"/>
        <v>2.8226</v>
      </c>
      <c r="M306" s="159">
        <f t="shared" si="39"/>
        <v>0.48949999999999999</v>
      </c>
    </row>
    <row r="307" spans="1:13" s="63" customFormat="1" ht="16.5" customHeight="1" x14ac:dyDescent="0.2">
      <c r="A307" s="192">
        <v>289</v>
      </c>
      <c r="B307" s="225">
        <f t="shared" si="40"/>
        <v>102.03516909232297</v>
      </c>
      <c r="C307" s="193">
        <f t="shared" si="41"/>
        <v>588.33516909232287</v>
      </c>
      <c r="D307" s="212">
        <v>34550</v>
      </c>
      <c r="E307" s="104">
        <v>19500</v>
      </c>
      <c r="F307" s="96">
        <f t="shared" si="34"/>
        <v>4063.3048750560083</v>
      </c>
      <c r="G307" s="104">
        <f t="shared" si="34"/>
        <v>397.7324700153701</v>
      </c>
      <c r="H307" s="194">
        <f t="shared" si="35"/>
        <v>1507.8306226341258</v>
      </c>
      <c r="I307" s="104">
        <f t="shared" si="36"/>
        <v>89.220746901427574</v>
      </c>
      <c r="J307" s="96">
        <v>40</v>
      </c>
      <c r="K307" s="98">
        <f t="shared" si="37"/>
        <v>6098.0887146069317</v>
      </c>
      <c r="L307" s="229">
        <f t="shared" si="38"/>
        <v>2.8323999999999998</v>
      </c>
      <c r="M307" s="159">
        <f t="shared" si="39"/>
        <v>0.49120000000000003</v>
      </c>
    </row>
    <row r="308" spans="1:13" s="63" customFormat="1" ht="16.5" customHeight="1" x14ac:dyDescent="0.2">
      <c r="A308" s="195">
        <v>290</v>
      </c>
      <c r="B308" s="225">
        <f t="shared" si="40"/>
        <v>102.03801296388987</v>
      </c>
      <c r="C308" s="193">
        <f t="shared" si="41"/>
        <v>588.33801296388981</v>
      </c>
      <c r="D308" s="212">
        <v>34550</v>
      </c>
      <c r="E308" s="104">
        <v>19500</v>
      </c>
      <c r="F308" s="96">
        <f t="shared" si="34"/>
        <v>4063.1916278761955</v>
      </c>
      <c r="G308" s="104">
        <f t="shared" si="34"/>
        <v>397.73054748098036</v>
      </c>
      <c r="H308" s="194">
        <f t="shared" si="35"/>
        <v>1507.7916952707251</v>
      </c>
      <c r="I308" s="104">
        <f t="shared" si="36"/>
        <v>89.218443507143519</v>
      </c>
      <c r="J308" s="96">
        <v>40</v>
      </c>
      <c r="K308" s="98">
        <f t="shared" si="37"/>
        <v>6097.9323141350433</v>
      </c>
      <c r="L308" s="229">
        <f t="shared" si="38"/>
        <v>2.8420999999999998</v>
      </c>
      <c r="M308" s="159">
        <f t="shared" si="39"/>
        <v>0.4929</v>
      </c>
    </row>
    <row r="309" spans="1:13" s="63" customFormat="1" ht="16.5" customHeight="1" x14ac:dyDescent="0.2">
      <c r="A309" s="192">
        <v>291</v>
      </c>
      <c r="B309" s="225">
        <f t="shared" si="40"/>
        <v>102.04084704586229</v>
      </c>
      <c r="C309" s="193">
        <f t="shared" si="41"/>
        <v>588.34084704586223</v>
      </c>
      <c r="D309" s="212">
        <v>34550</v>
      </c>
      <c r="E309" s="104">
        <v>19500</v>
      </c>
      <c r="F309" s="96">
        <f t="shared" si="34"/>
        <v>4063.0787768123673</v>
      </c>
      <c r="G309" s="104">
        <f t="shared" si="34"/>
        <v>397.72863158311236</v>
      </c>
      <c r="H309" s="194">
        <f t="shared" si="35"/>
        <v>1507.7529040376721</v>
      </c>
      <c r="I309" s="104">
        <f t="shared" si="36"/>
        <v>89.216148167909594</v>
      </c>
      <c r="J309" s="96">
        <v>40</v>
      </c>
      <c r="K309" s="98">
        <f t="shared" si="37"/>
        <v>6097.7764606010614</v>
      </c>
      <c r="L309" s="229">
        <f t="shared" si="38"/>
        <v>2.8517999999999999</v>
      </c>
      <c r="M309" s="159">
        <f t="shared" si="39"/>
        <v>0.49459999999999998</v>
      </c>
    </row>
    <row r="310" spans="1:13" s="63" customFormat="1" ht="16.5" customHeight="1" x14ac:dyDescent="0.2">
      <c r="A310" s="192">
        <v>292</v>
      </c>
      <c r="B310" s="225">
        <f t="shared" si="40"/>
        <v>102.04367140540748</v>
      </c>
      <c r="C310" s="193">
        <f t="shared" si="41"/>
        <v>588.34367140540746</v>
      </c>
      <c r="D310" s="212">
        <v>34550</v>
      </c>
      <c r="E310" s="104">
        <v>19500</v>
      </c>
      <c r="F310" s="96">
        <f t="shared" si="34"/>
        <v>4062.9663191247114</v>
      </c>
      <c r="G310" s="104">
        <f t="shared" si="34"/>
        <v>397.72672227616874</v>
      </c>
      <c r="H310" s="194">
        <f t="shared" si="35"/>
        <v>1507.7142479934973</v>
      </c>
      <c r="I310" s="104">
        <f t="shared" si="36"/>
        <v>89.213860828017602</v>
      </c>
      <c r="J310" s="96">
        <v>40</v>
      </c>
      <c r="K310" s="98">
        <f t="shared" si="37"/>
        <v>6097.621150222395</v>
      </c>
      <c r="L310" s="229">
        <f t="shared" si="38"/>
        <v>2.8614999999999999</v>
      </c>
      <c r="M310" s="159">
        <f t="shared" si="39"/>
        <v>0.49630000000000002</v>
      </c>
    </row>
    <row r="311" spans="1:13" s="63" customFormat="1" ht="16.5" customHeight="1" x14ac:dyDescent="0.2">
      <c r="A311" s="192">
        <v>293</v>
      </c>
      <c r="B311" s="225">
        <f t="shared" si="40"/>
        <v>102.04648610900375</v>
      </c>
      <c r="C311" s="193">
        <f t="shared" si="41"/>
        <v>588.34648610900376</v>
      </c>
      <c r="D311" s="212">
        <v>34550</v>
      </c>
      <c r="E311" s="104">
        <v>19500</v>
      </c>
      <c r="F311" s="96">
        <f t="shared" si="34"/>
        <v>4062.8542521016707</v>
      </c>
      <c r="G311" s="104">
        <f t="shared" si="34"/>
        <v>397.7248195150205</v>
      </c>
      <c r="H311" s="194">
        <f t="shared" si="35"/>
        <v>1507.6757262064414</v>
      </c>
      <c r="I311" s="104">
        <f t="shared" si="36"/>
        <v>89.21158143233383</v>
      </c>
      <c r="J311" s="96">
        <v>40</v>
      </c>
      <c r="K311" s="98">
        <f t="shared" si="37"/>
        <v>6097.4663792554666</v>
      </c>
      <c r="L311" s="229">
        <f t="shared" si="38"/>
        <v>2.8712</v>
      </c>
      <c r="M311" s="159">
        <f t="shared" si="39"/>
        <v>0.498</v>
      </c>
    </row>
    <row r="312" spans="1:13" s="63" customFormat="1" ht="16.5" customHeight="1" x14ac:dyDescent="0.2">
      <c r="A312" s="192">
        <v>294</v>
      </c>
      <c r="B312" s="225">
        <f t="shared" si="40"/>
        <v>102.04929122244994</v>
      </c>
      <c r="C312" s="193">
        <f t="shared" si="41"/>
        <v>588.34929122244989</v>
      </c>
      <c r="D312" s="212">
        <v>34550</v>
      </c>
      <c r="E312" s="104">
        <v>19500</v>
      </c>
      <c r="F312" s="96">
        <f t="shared" si="34"/>
        <v>4062.7425730595542</v>
      </c>
      <c r="G312" s="104">
        <f t="shared" si="34"/>
        <v>397.72292325499984</v>
      </c>
      <c r="H312" s="194">
        <f t="shared" si="35"/>
        <v>1507.6373377543191</v>
      </c>
      <c r="I312" s="104">
        <f t="shared" si="36"/>
        <v>89.209309926291084</v>
      </c>
      <c r="J312" s="96">
        <v>40</v>
      </c>
      <c r="K312" s="98">
        <f t="shared" si="37"/>
        <v>6097.3121439951647</v>
      </c>
      <c r="L312" s="229">
        <f t="shared" si="38"/>
        <v>2.8809999999999998</v>
      </c>
      <c r="M312" s="159">
        <f t="shared" si="39"/>
        <v>0.49969999999999998</v>
      </c>
    </row>
    <row r="313" spans="1:13" s="63" customFormat="1" ht="16.5" customHeight="1" x14ac:dyDescent="0.2">
      <c r="A313" s="192">
        <v>295</v>
      </c>
      <c r="B313" s="225">
        <f t="shared" si="40"/>
        <v>102.05208681087458</v>
      </c>
      <c r="C313" s="193">
        <f t="shared" si="41"/>
        <v>588.35208681087454</v>
      </c>
      <c r="D313" s="212">
        <v>34550</v>
      </c>
      <c r="E313" s="104">
        <v>19500</v>
      </c>
      <c r="F313" s="96">
        <f t="shared" si="34"/>
        <v>4062.6312793421539</v>
      </c>
      <c r="G313" s="104">
        <f t="shared" si="34"/>
        <v>397.72103345189487</v>
      </c>
      <c r="H313" s="194">
        <f t="shared" si="35"/>
        <v>1507.5990817243883</v>
      </c>
      <c r="I313" s="104">
        <f t="shared" si="36"/>
        <v>89.207046255880982</v>
      </c>
      <c r="J313" s="96">
        <v>40</v>
      </c>
      <c r="K313" s="98">
        <f t="shared" si="37"/>
        <v>6097.1584407743185</v>
      </c>
      <c r="L313" s="229">
        <f t="shared" si="38"/>
        <v>2.8906999999999998</v>
      </c>
      <c r="M313" s="159">
        <f t="shared" si="39"/>
        <v>0.50139999999999996</v>
      </c>
    </row>
    <row r="314" spans="1:13" s="63" customFormat="1" ht="16.5" customHeight="1" x14ac:dyDescent="0.2">
      <c r="A314" s="192">
        <v>296</v>
      </c>
      <c r="B314" s="225">
        <f t="shared" si="40"/>
        <v>102.05487293874501</v>
      </c>
      <c r="C314" s="193">
        <f t="shared" si="41"/>
        <v>588.35487293874496</v>
      </c>
      <c r="D314" s="212">
        <v>34550</v>
      </c>
      <c r="E314" s="104">
        <v>19500</v>
      </c>
      <c r="F314" s="96">
        <f t="shared" si="34"/>
        <v>4062.5203683203808</v>
      </c>
      <c r="G314" s="104">
        <f t="shared" si="34"/>
        <v>397.7191500619428</v>
      </c>
      <c r="H314" s="194">
        <f t="shared" si="35"/>
        <v>1507.5609572132253</v>
      </c>
      <c r="I314" s="104">
        <f t="shared" si="36"/>
        <v>89.204790367646481</v>
      </c>
      <c r="J314" s="96">
        <v>40</v>
      </c>
      <c r="K314" s="98">
        <f t="shared" si="37"/>
        <v>6097.0052659631956</v>
      </c>
      <c r="L314" s="229">
        <f t="shared" si="38"/>
        <v>2.9003999999999999</v>
      </c>
      <c r="M314" s="159">
        <f t="shared" si="39"/>
        <v>0.50309999999999999</v>
      </c>
    </row>
    <row r="315" spans="1:13" s="63" customFormat="1" ht="16.5" customHeight="1" x14ac:dyDescent="0.2">
      <c r="A315" s="192">
        <v>297</v>
      </c>
      <c r="B315" s="225">
        <f t="shared" si="40"/>
        <v>102.05764966987627</v>
      </c>
      <c r="C315" s="193">
        <f t="shared" si="41"/>
        <v>588.3576496698762</v>
      </c>
      <c r="D315" s="212">
        <v>34550</v>
      </c>
      <c r="E315" s="104">
        <v>19500</v>
      </c>
      <c r="F315" s="96">
        <f t="shared" si="34"/>
        <v>4062.409837391885</v>
      </c>
      <c r="G315" s="104">
        <f t="shared" si="34"/>
        <v>397.717273041824</v>
      </c>
      <c r="H315" s="194">
        <f t="shared" si="35"/>
        <v>1507.5229633265935</v>
      </c>
      <c r="I315" s="104">
        <f t="shared" si="36"/>
        <v>89.202542208674188</v>
      </c>
      <c r="J315" s="96">
        <v>40</v>
      </c>
      <c r="K315" s="98">
        <f t="shared" si="37"/>
        <v>6096.8526159689773</v>
      </c>
      <c r="L315" s="229">
        <f t="shared" si="38"/>
        <v>2.9100999999999999</v>
      </c>
      <c r="M315" s="159">
        <f t="shared" si="39"/>
        <v>0.50480000000000003</v>
      </c>
    </row>
    <row r="316" spans="1:13" s="63" customFormat="1" ht="16.5" customHeight="1" x14ac:dyDescent="0.2">
      <c r="A316" s="192">
        <v>298</v>
      </c>
      <c r="B316" s="225">
        <f t="shared" si="40"/>
        <v>102.0604170674399</v>
      </c>
      <c r="C316" s="193">
        <f t="shared" si="41"/>
        <v>588.36041706743981</v>
      </c>
      <c r="D316" s="212">
        <v>34550</v>
      </c>
      <c r="E316" s="104">
        <v>19500</v>
      </c>
      <c r="F316" s="96">
        <f t="shared" si="34"/>
        <v>4062.2996839807038</v>
      </c>
      <c r="G316" s="104">
        <f t="shared" si="34"/>
        <v>397.7154023486562</v>
      </c>
      <c r="H316" s="194">
        <f t="shared" si="35"/>
        <v>1507.4850991793237</v>
      </c>
      <c r="I316" s="104">
        <f t="shared" si="36"/>
        <v>89.200301726587199</v>
      </c>
      <c r="J316" s="96">
        <v>40</v>
      </c>
      <c r="K316" s="98">
        <f t="shared" si="37"/>
        <v>6096.7004872352709</v>
      </c>
      <c r="L316" s="229">
        <f t="shared" si="38"/>
        <v>2.9198</v>
      </c>
      <c r="M316" s="159">
        <f t="shared" si="39"/>
        <v>0.50649999999999995</v>
      </c>
    </row>
    <row r="317" spans="1:13" s="63" customFormat="1" ht="16.5" customHeight="1" x14ac:dyDescent="0.2">
      <c r="A317" s="192">
        <v>299</v>
      </c>
      <c r="B317" s="225">
        <f t="shared" si="40"/>
        <v>102.06317519397255</v>
      </c>
      <c r="C317" s="193">
        <f t="shared" si="41"/>
        <v>588.36317519397255</v>
      </c>
      <c r="D317" s="212">
        <v>34550</v>
      </c>
      <c r="E317" s="104">
        <v>19500</v>
      </c>
      <c r="F317" s="96">
        <f t="shared" si="34"/>
        <v>4062.1899055369054</v>
      </c>
      <c r="G317" s="104">
        <f t="shared" si="34"/>
        <v>397.71353793998833</v>
      </c>
      <c r="H317" s="194">
        <f t="shared" si="35"/>
        <v>1507.4473638951899</v>
      </c>
      <c r="I317" s="104">
        <f t="shared" si="36"/>
        <v>89.198068869537877</v>
      </c>
      <c r="J317" s="96">
        <v>40</v>
      </c>
      <c r="K317" s="98">
        <f t="shared" si="37"/>
        <v>6096.5488762416217</v>
      </c>
      <c r="L317" s="229">
        <f t="shared" si="38"/>
        <v>2.9296000000000002</v>
      </c>
      <c r="M317" s="159">
        <f t="shared" si="39"/>
        <v>0.50819999999999999</v>
      </c>
    </row>
    <row r="318" spans="1:13" s="63" customFormat="1" ht="16.5" customHeight="1" thickBot="1" x14ac:dyDescent="0.25">
      <c r="A318" s="202">
        <v>300</v>
      </c>
      <c r="B318" s="226">
        <f t="shared" si="40"/>
        <v>102.06592411138446</v>
      </c>
      <c r="C318" s="197">
        <f t="shared" si="41"/>
        <v>588.3659241113844</v>
      </c>
      <c r="D318" s="215">
        <v>34550</v>
      </c>
      <c r="E318" s="118">
        <v>19500</v>
      </c>
      <c r="F318" s="119">
        <f t="shared" si="34"/>
        <v>4062.0804995362341</v>
      </c>
      <c r="G318" s="118">
        <f t="shared" si="34"/>
        <v>397.7116797737952</v>
      </c>
      <c r="H318" s="198">
        <f t="shared" si="35"/>
        <v>1507.4097566067899</v>
      </c>
      <c r="I318" s="118">
        <f t="shared" si="36"/>
        <v>89.195843586200596</v>
      </c>
      <c r="J318" s="119">
        <v>40</v>
      </c>
      <c r="K318" s="120">
        <f t="shared" si="37"/>
        <v>6096.3977795030196</v>
      </c>
      <c r="L318" s="230">
        <f t="shared" si="38"/>
        <v>2.9392999999999998</v>
      </c>
      <c r="M318" s="164">
        <f t="shared" si="39"/>
        <v>0.50990000000000002</v>
      </c>
    </row>
  </sheetData>
  <mergeCells count="13">
    <mergeCell ref="A4:K4"/>
    <mergeCell ref="A17:A18"/>
    <mergeCell ref="B17:B18"/>
    <mergeCell ref="C17:C18"/>
    <mergeCell ref="D17:D18"/>
    <mergeCell ref="E17:E18"/>
    <mergeCell ref="A16:M16"/>
    <mergeCell ref="F17:G17"/>
    <mergeCell ref="H17:H18"/>
    <mergeCell ref="I17:I18"/>
    <mergeCell ref="J17:J18"/>
    <mergeCell ref="K17:K18"/>
    <mergeCell ref="L17:M17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8"/>
  <sheetViews>
    <sheetView workbookViewId="0">
      <selection activeCell="I1" sqref="I1"/>
    </sheetView>
  </sheetViews>
  <sheetFormatPr defaultRowHeight="12.75" x14ac:dyDescent="0.2"/>
  <cols>
    <col min="1" max="1" width="6.7109375" style="66" customWidth="1"/>
    <col min="2" max="3" width="7.85546875" style="47" customWidth="1"/>
    <col min="4" max="4" width="12" style="47" customWidth="1"/>
    <col min="5" max="8" width="8.42578125" style="47" customWidth="1"/>
    <col min="9" max="9" width="11.7109375" style="47" customWidth="1"/>
    <col min="10" max="16384" width="9.140625" style="47"/>
  </cols>
  <sheetData>
    <row r="1" spans="1:20" ht="19.5" x14ac:dyDescent="0.3">
      <c r="A1" s="147" t="s">
        <v>1</v>
      </c>
      <c r="B1" s="44"/>
      <c r="C1" s="45"/>
      <c r="D1" s="45"/>
      <c r="E1" s="46"/>
      <c r="F1" s="46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7.25" x14ac:dyDescent="0.3">
      <c r="A2" s="146" t="s">
        <v>33</v>
      </c>
      <c r="B2" s="44"/>
      <c r="C2" s="45"/>
      <c r="D2" s="45"/>
      <c r="E2" s="46"/>
      <c r="F2" s="46"/>
      <c r="G2" s="4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27" customHeight="1" x14ac:dyDescent="0.2">
      <c r="A4" s="484" t="s">
        <v>175</v>
      </c>
      <c r="B4" s="485"/>
      <c r="C4" s="485"/>
      <c r="D4" s="485"/>
      <c r="E4" s="485"/>
      <c r="F4" s="485"/>
      <c r="G4" s="485"/>
      <c r="H4" s="485"/>
      <c r="I4" s="81"/>
    </row>
    <row r="5" spans="1:20" ht="6" customHeight="1" x14ac:dyDescent="0.2">
      <c r="A5" s="49"/>
      <c r="B5" s="46"/>
      <c r="C5" s="46"/>
      <c r="D5" s="46"/>
      <c r="E5" s="46"/>
      <c r="F5" s="46"/>
      <c r="G5" s="46"/>
      <c r="H5" s="46"/>
    </row>
    <row r="6" spans="1:20" ht="16.5" customHeight="1" x14ac:dyDescent="0.3">
      <c r="A6" s="146" t="s">
        <v>32</v>
      </c>
      <c r="B6" s="46"/>
      <c r="C6" s="46"/>
      <c r="D6" s="46"/>
      <c r="E6" s="46"/>
      <c r="F6" s="46"/>
      <c r="G6" s="46"/>
      <c r="H6" s="46"/>
    </row>
    <row r="7" spans="1:20" ht="15.75" x14ac:dyDescent="0.25">
      <c r="A7" s="53" t="s">
        <v>29</v>
      </c>
      <c r="B7" s="50"/>
      <c r="C7" s="50"/>
      <c r="D7" s="50"/>
      <c r="E7" s="50"/>
      <c r="F7" s="50"/>
      <c r="G7" s="50"/>
      <c r="H7" s="50"/>
    </row>
    <row r="8" spans="1:20" ht="13.5" thickBot="1" x14ac:dyDescent="0.25">
      <c r="A8" s="52"/>
      <c r="B8" s="50"/>
      <c r="C8" s="50"/>
      <c r="D8" s="50"/>
      <c r="E8" s="50"/>
      <c r="F8" s="50"/>
      <c r="G8" s="50"/>
      <c r="H8" s="46"/>
    </row>
    <row r="9" spans="1:20" s="57" customFormat="1" ht="15.75" x14ac:dyDescent="0.25">
      <c r="A9" s="167"/>
      <c r="B9" s="168"/>
      <c r="C9" s="168"/>
      <c r="D9" s="129"/>
      <c r="E9" s="168"/>
      <c r="F9" s="127" t="s">
        <v>3</v>
      </c>
      <c r="G9" s="169"/>
      <c r="H9" s="170"/>
      <c r="I9" s="130" t="s">
        <v>69</v>
      </c>
    </row>
    <row r="10" spans="1:20" s="57" customFormat="1" ht="15.75" x14ac:dyDescent="0.25">
      <c r="A10" s="171" t="s">
        <v>172</v>
      </c>
      <c r="B10" s="132"/>
      <c r="C10" s="172"/>
      <c r="D10" s="173"/>
      <c r="E10" s="174"/>
      <c r="F10" s="132" t="s">
        <v>283</v>
      </c>
      <c r="G10" s="175"/>
      <c r="H10" s="176"/>
      <c r="I10" s="135">
        <v>40</v>
      </c>
    </row>
    <row r="11" spans="1:20" s="57" customFormat="1" ht="15.75" x14ac:dyDescent="0.25">
      <c r="A11" s="171" t="s">
        <v>173</v>
      </c>
      <c r="B11" s="132"/>
      <c r="C11" s="172"/>
      <c r="D11" s="173"/>
      <c r="E11" s="174"/>
      <c r="F11" s="132" t="s">
        <v>284</v>
      </c>
      <c r="G11" s="175"/>
      <c r="H11" s="176"/>
      <c r="I11" s="135">
        <v>40</v>
      </c>
    </row>
    <row r="12" spans="1:20" s="57" customFormat="1" ht="15.75" x14ac:dyDescent="0.25">
      <c r="A12" s="171" t="s">
        <v>143</v>
      </c>
      <c r="B12" s="132"/>
      <c r="C12" s="172"/>
      <c r="D12" s="173"/>
      <c r="E12" s="174"/>
      <c r="F12" s="132" t="s">
        <v>285</v>
      </c>
      <c r="G12" s="175"/>
      <c r="H12" s="176"/>
      <c r="I12" s="135">
        <v>40</v>
      </c>
    </row>
    <row r="13" spans="1:20" s="57" customFormat="1" ht="16.5" thickBot="1" x14ac:dyDescent="0.3">
      <c r="A13" s="177" t="s">
        <v>174</v>
      </c>
      <c r="B13" s="178"/>
      <c r="C13" s="179"/>
      <c r="D13" s="180"/>
      <c r="E13" s="181"/>
      <c r="F13" s="178" t="s">
        <v>286</v>
      </c>
      <c r="G13" s="182"/>
      <c r="H13" s="183"/>
      <c r="I13" s="184">
        <v>40</v>
      </c>
    </row>
    <row r="14" spans="1:20" x14ac:dyDescent="0.2">
      <c r="A14" s="58"/>
      <c r="B14" s="46"/>
      <c r="C14" s="60"/>
      <c r="D14" s="50"/>
      <c r="E14" s="50"/>
      <c r="F14" s="46"/>
      <c r="G14" s="59"/>
      <c r="H14" s="61"/>
    </row>
    <row r="15" spans="1:20" ht="13.5" thickBot="1" x14ac:dyDescent="0.25">
      <c r="A15" s="52"/>
      <c r="B15" s="50"/>
      <c r="C15" s="50"/>
      <c r="D15" s="50"/>
      <c r="E15" s="50"/>
      <c r="F15" s="50"/>
      <c r="G15" s="50"/>
      <c r="H15" s="62" t="s">
        <v>71</v>
      </c>
    </row>
    <row r="16" spans="1:20" ht="15.75" customHeight="1" thickBot="1" x14ac:dyDescent="0.25">
      <c r="A16" s="488" t="s">
        <v>179</v>
      </c>
      <c r="B16" s="489"/>
      <c r="C16" s="489"/>
      <c r="D16" s="489"/>
      <c r="E16" s="489"/>
      <c r="F16" s="489"/>
      <c r="G16" s="489"/>
      <c r="H16" s="489"/>
      <c r="I16" s="491"/>
    </row>
    <row r="17" spans="1:9" ht="25.5" x14ac:dyDescent="0.2">
      <c r="A17" s="492" t="s">
        <v>30</v>
      </c>
      <c r="B17" s="496" t="s">
        <v>3</v>
      </c>
      <c r="C17" s="500" t="s">
        <v>53</v>
      </c>
      <c r="D17" s="185" t="s">
        <v>31</v>
      </c>
      <c r="E17" s="503" t="s">
        <v>26</v>
      </c>
      <c r="F17" s="505" t="s">
        <v>51</v>
      </c>
      <c r="G17" s="503" t="s">
        <v>176</v>
      </c>
      <c r="H17" s="482" t="s">
        <v>27</v>
      </c>
      <c r="I17" s="82" t="s">
        <v>181</v>
      </c>
    </row>
    <row r="18" spans="1:9" ht="26.25" thickBot="1" x14ac:dyDescent="0.25">
      <c r="A18" s="493"/>
      <c r="B18" s="497"/>
      <c r="C18" s="497"/>
      <c r="D18" s="123" t="s">
        <v>49</v>
      </c>
      <c r="E18" s="504"/>
      <c r="F18" s="506"/>
      <c r="G18" s="504"/>
      <c r="H18" s="483"/>
      <c r="I18" s="78" t="s">
        <v>49</v>
      </c>
    </row>
    <row r="19" spans="1:9" s="63" customFormat="1" ht="16.5" customHeight="1" x14ac:dyDescent="0.2">
      <c r="A19" s="186">
        <v>1</v>
      </c>
      <c r="B19" s="187">
        <f t="shared" ref="B19:B50" si="0">1.61*LN(A19)+580</f>
        <v>580</v>
      </c>
      <c r="C19" s="188">
        <v>19500</v>
      </c>
      <c r="D19" s="188">
        <f t="shared" ref="D19:D82" si="1">12*(1/B19*C19)</f>
        <v>403.44827586206895</v>
      </c>
      <c r="E19" s="189">
        <f t="shared" ref="E19:E82" si="2">SUM(D19:D19)*33.8%</f>
        <v>136.36551724137928</v>
      </c>
      <c r="F19" s="188">
        <f t="shared" ref="F19:F82" si="3">SUM(D19:D19)*2%</f>
        <v>8.068965517241379</v>
      </c>
      <c r="G19" s="189">
        <v>40</v>
      </c>
      <c r="H19" s="190">
        <f t="shared" ref="H19:H82" si="4">SUM(D19:G19)</f>
        <v>587.88275862068963</v>
      </c>
      <c r="I19" s="191">
        <f t="shared" ref="I19:I82" si="5">ROUND(A19/B19,4)</f>
        <v>1.6999999999999999E-3</v>
      </c>
    </row>
    <row r="20" spans="1:9" s="63" customFormat="1" ht="16.5" customHeight="1" x14ac:dyDescent="0.2">
      <c r="A20" s="192">
        <v>2</v>
      </c>
      <c r="B20" s="193">
        <f t="shared" si="0"/>
        <v>581.11596696070148</v>
      </c>
      <c r="C20" s="104">
        <v>19500</v>
      </c>
      <c r="D20" s="104">
        <f t="shared" si="1"/>
        <v>402.6734994459797</v>
      </c>
      <c r="E20" s="194">
        <f t="shared" si="2"/>
        <v>136.10364281274113</v>
      </c>
      <c r="F20" s="104">
        <f t="shared" si="3"/>
        <v>8.0534699889195949</v>
      </c>
      <c r="G20" s="96">
        <v>40</v>
      </c>
      <c r="H20" s="98">
        <f t="shared" si="4"/>
        <v>586.83061224764037</v>
      </c>
      <c r="I20" s="159">
        <f t="shared" si="5"/>
        <v>3.3999999999999998E-3</v>
      </c>
    </row>
    <row r="21" spans="1:9" s="63" customFormat="1" ht="16.5" customHeight="1" x14ac:dyDescent="0.2">
      <c r="A21" s="192">
        <v>3</v>
      </c>
      <c r="B21" s="193">
        <f t="shared" si="0"/>
        <v>581.7687657847556</v>
      </c>
      <c r="C21" s="104">
        <v>19500</v>
      </c>
      <c r="D21" s="104">
        <f t="shared" si="1"/>
        <v>402.22166221721147</v>
      </c>
      <c r="E21" s="194">
        <f t="shared" si="2"/>
        <v>135.95092182941747</v>
      </c>
      <c r="F21" s="104">
        <f t="shared" si="3"/>
        <v>8.0444332443442299</v>
      </c>
      <c r="G21" s="96">
        <v>40</v>
      </c>
      <c r="H21" s="98">
        <f t="shared" si="4"/>
        <v>586.2170172909731</v>
      </c>
      <c r="I21" s="159">
        <f t="shared" si="5"/>
        <v>5.1999999999999998E-3</v>
      </c>
    </row>
    <row r="22" spans="1:9" s="63" customFormat="1" ht="16.5" customHeight="1" x14ac:dyDescent="0.2">
      <c r="A22" s="192">
        <v>4</v>
      </c>
      <c r="B22" s="193">
        <f t="shared" si="0"/>
        <v>582.23193392140297</v>
      </c>
      <c r="C22" s="104">
        <v>19500</v>
      </c>
      <c r="D22" s="104">
        <f t="shared" si="1"/>
        <v>401.90169306582254</v>
      </c>
      <c r="E22" s="194">
        <f t="shared" si="2"/>
        <v>135.842772256248</v>
      </c>
      <c r="F22" s="104">
        <f t="shared" si="3"/>
        <v>8.0380338613164515</v>
      </c>
      <c r="G22" s="96">
        <v>40</v>
      </c>
      <c r="H22" s="98">
        <f t="shared" si="4"/>
        <v>585.7824991833869</v>
      </c>
      <c r="I22" s="159">
        <f t="shared" si="5"/>
        <v>6.8999999999999999E-3</v>
      </c>
    </row>
    <row r="23" spans="1:9" s="63" customFormat="1" ht="16.5" customHeight="1" x14ac:dyDescent="0.2">
      <c r="A23" s="192">
        <v>5</v>
      </c>
      <c r="B23" s="193">
        <f t="shared" si="0"/>
        <v>582.59119503901888</v>
      </c>
      <c r="C23" s="104">
        <v>19500</v>
      </c>
      <c r="D23" s="104">
        <f t="shared" si="1"/>
        <v>401.65385607025507</v>
      </c>
      <c r="E23" s="194">
        <f t="shared" si="2"/>
        <v>135.7590033517462</v>
      </c>
      <c r="F23" s="104">
        <f t="shared" si="3"/>
        <v>8.0330771214051016</v>
      </c>
      <c r="G23" s="96">
        <v>40</v>
      </c>
      <c r="H23" s="98">
        <f t="shared" si="4"/>
        <v>585.44593654340633</v>
      </c>
      <c r="I23" s="159">
        <f t="shared" si="5"/>
        <v>8.6E-3</v>
      </c>
    </row>
    <row r="24" spans="1:9" s="63" customFormat="1" ht="16.5" customHeight="1" x14ac:dyDescent="0.2">
      <c r="A24" s="192">
        <v>6</v>
      </c>
      <c r="B24" s="193">
        <f t="shared" si="0"/>
        <v>582.8847327454572</v>
      </c>
      <c r="C24" s="104">
        <v>19500</v>
      </c>
      <c r="D24" s="104">
        <f t="shared" si="1"/>
        <v>401.45158528656577</v>
      </c>
      <c r="E24" s="194">
        <f t="shared" si="2"/>
        <v>135.69063582685922</v>
      </c>
      <c r="F24" s="104">
        <f t="shared" si="3"/>
        <v>8.029031705731315</v>
      </c>
      <c r="G24" s="96">
        <v>40</v>
      </c>
      <c r="H24" s="98">
        <f t="shared" si="4"/>
        <v>585.17125281915628</v>
      </c>
      <c r="I24" s="159">
        <f t="shared" si="5"/>
        <v>1.03E-2</v>
      </c>
    </row>
    <row r="25" spans="1:9" s="63" customFormat="1" ht="16.5" customHeight="1" x14ac:dyDescent="0.2">
      <c r="A25" s="192">
        <v>7</v>
      </c>
      <c r="B25" s="193">
        <f t="shared" si="0"/>
        <v>583.13291533997904</v>
      </c>
      <c r="C25" s="104">
        <v>19500</v>
      </c>
      <c r="D25" s="104">
        <f t="shared" si="1"/>
        <v>401.28072664801124</v>
      </c>
      <c r="E25" s="194">
        <f t="shared" si="2"/>
        <v>135.63288560702779</v>
      </c>
      <c r="F25" s="104">
        <f t="shared" si="3"/>
        <v>8.0256145329602244</v>
      </c>
      <c r="G25" s="96">
        <v>40</v>
      </c>
      <c r="H25" s="98">
        <f t="shared" si="4"/>
        <v>584.93922678799925</v>
      </c>
      <c r="I25" s="159">
        <f t="shared" si="5"/>
        <v>1.2E-2</v>
      </c>
    </row>
    <row r="26" spans="1:9" s="63" customFormat="1" ht="16.5" customHeight="1" x14ac:dyDescent="0.2">
      <c r="A26" s="192">
        <v>8</v>
      </c>
      <c r="B26" s="193">
        <f t="shared" si="0"/>
        <v>583.34790088210457</v>
      </c>
      <c r="C26" s="104">
        <v>19500</v>
      </c>
      <c r="D26" s="104">
        <f t="shared" si="1"/>
        <v>401.13283967621874</v>
      </c>
      <c r="E26" s="194">
        <f t="shared" si="2"/>
        <v>135.58289981056191</v>
      </c>
      <c r="F26" s="104">
        <f t="shared" si="3"/>
        <v>8.0226567935243747</v>
      </c>
      <c r="G26" s="96">
        <v>40</v>
      </c>
      <c r="H26" s="98">
        <f t="shared" si="4"/>
        <v>584.73839628030498</v>
      </c>
      <c r="I26" s="159">
        <f t="shared" si="5"/>
        <v>1.37E-2</v>
      </c>
    </row>
    <row r="27" spans="1:9" s="63" customFormat="1" ht="16.5" customHeight="1" x14ac:dyDescent="0.2">
      <c r="A27" s="192">
        <v>9</v>
      </c>
      <c r="B27" s="193">
        <f t="shared" si="0"/>
        <v>583.53753156951132</v>
      </c>
      <c r="C27" s="104">
        <v>19500</v>
      </c>
      <c r="D27" s="104">
        <f t="shared" si="1"/>
        <v>401.0024845713387</v>
      </c>
      <c r="E27" s="194">
        <f t="shared" si="2"/>
        <v>135.53883978511246</v>
      </c>
      <c r="F27" s="104">
        <f t="shared" si="3"/>
        <v>8.0200496914267738</v>
      </c>
      <c r="G27" s="96">
        <v>40</v>
      </c>
      <c r="H27" s="98">
        <f t="shared" si="4"/>
        <v>584.56137404787785</v>
      </c>
      <c r="I27" s="159">
        <f t="shared" si="5"/>
        <v>1.54E-2</v>
      </c>
    </row>
    <row r="28" spans="1:9" s="63" customFormat="1" ht="16.5" customHeight="1" x14ac:dyDescent="0.2">
      <c r="A28" s="195">
        <v>10</v>
      </c>
      <c r="B28" s="193">
        <f t="shared" si="0"/>
        <v>583.70716199972037</v>
      </c>
      <c r="C28" s="104">
        <v>19500</v>
      </c>
      <c r="D28" s="104">
        <f t="shared" si="1"/>
        <v>400.88594972578409</v>
      </c>
      <c r="E28" s="194">
        <f t="shared" si="2"/>
        <v>135.499451007315</v>
      </c>
      <c r="F28" s="104">
        <f t="shared" si="3"/>
        <v>8.0177189945156826</v>
      </c>
      <c r="G28" s="96">
        <v>40</v>
      </c>
      <c r="H28" s="98">
        <f t="shared" si="4"/>
        <v>584.40311972761481</v>
      </c>
      <c r="I28" s="159">
        <f t="shared" si="5"/>
        <v>1.7100000000000001E-2</v>
      </c>
    </row>
    <row r="29" spans="1:9" s="63" customFormat="1" ht="16.5" customHeight="1" x14ac:dyDescent="0.2">
      <c r="A29" s="192">
        <v>11</v>
      </c>
      <c r="B29" s="193">
        <f t="shared" si="0"/>
        <v>583.86061138920536</v>
      </c>
      <c r="C29" s="104">
        <v>19500</v>
      </c>
      <c r="D29" s="104">
        <f t="shared" si="1"/>
        <v>400.78058946849217</v>
      </c>
      <c r="E29" s="194">
        <f t="shared" si="2"/>
        <v>135.46383924035035</v>
      </c>
      <c r="F29" s="104">
        <f t="shared" si="3"/>
        <v>8.015611789369844</v>
      </c>
      <c r="G29" s="96">
        <v>40</v>
      </c>
      <c r="H29" s="98">
        <f t="shared" si="4"/>
        <v>584.26004049821233</v>
      </c>
      <c r="I29" s="159">
        <f t="shared" si="5"/>
        <v>1.8800000000000001E-2</v>
      </c>
    </row>
    <row r="30" spans="1:9" s="63" customFormat="1" ht="16.5" customHeight="1" x14ac:dyDescent="0.2">
      <c r="A30" s="192">
        <v>12</v>
      </c>
      <c r="B30" s="193">
        <f t="shared" si="0"/>
        <v>584.00069970615868</v>
      </c>
      <c r="C30" s="104">
        <v>19500</v>
      </c>
      <c r="D30" s="104">
        <f t="shared" si="1"/>
        <v>400.68445143599604</v>
      </c>
      <c r="E30" s="194">
        <f t="shared" si="2"/>
        <v>135.43134458536665</v>
      </c>
      <c r="F30" s="104">
        <f t="shared" si="3"/>
        <v>8.0136890287199201</v>
      </c>
      <c r="G30" s="96">
        <v>40</v>
      </c>
      <c r="H30" s="98">
        <f t="shared" si="4"/>
        <v>584.12948505008262</v>
      </c>
      <c r="I30" s="159">
        <f t="shared" si="5"/>
        <v>2.0500000000000001E-2</v>
      </c>
    </row>
    <row r="31" spans="1:9" s="63" customFormat="1" ht="16.5" customHeight="1" x14ac:dyDescent="0.2">
      <c r="A31" s="192">
        <v>13</v>
      </c>
      <c r="B31" s="193">
        <f t="shared" si="0"/>
        <v>584.1295684655131</v>
      </c>
      <c r="C31" s="104">
        <v>19500</v>
      </c>
      <c r="D31" s="104">
        <f t="shared" si="1"/>
        <v>400.59605373977115</v>
      </c>
      <c r="E31" s="194">
        <f t="shared" si="2"/>
        <v>135.40146616404263</v>
      </c>
      <c r="F31" s="104">
        <f t="shared" si="3"/>
        <v>8.0119210747954224</v>
      </c>
      <c r="G31" s="96">
        <v>40</v>
      </c>
      <c r="H31" s="98">
        <f t="shared" si="4"/>
        <v>584.00944097860918</v>
      </c>
      <c r="I31" s="159">
        <f t="shared" si="5"/>
        <v>2.23E-2</v>
      </c>
    </row>
    <row r="32" spans="1:9" s="63" customFormat="1" ht="16.5" customHeight="1" x14ac:dyDescent="0.2">
      <c r="A32" s="192">
        <v>14</v>
      </c>
      <c r="B32" s="193">
        <f t="shared" si="0"/>
        <v>584.24888230068052</v>
      </c>
      <c r="C32" s="104">
        <v>19500</v>
      </c>
      <c r="D32" s="104">
        <f t="shared" si="1"/>
        <v>400.51424502267713</v>
      </c>
      <c r="E32" s="194">
        <f t="shared" si="2"/>
        <v>135.37381481766485</v>
      </c>
      <c r="F32" s="104">
        <f t="shared" si="3"/>
        <v>8.0102849004535432</v>
      </c>
      <c r="G32" s="96">
        <v>40</v>
      </c>
      <c r="H32" s="98">
        <f t="shared" si="4"/>
        <v>583.89834474079555</v>
      </c>
      <c r="I32" s="159">
        <f t="shared" si="5"/>
        <v>2.4E-2</v>
      </c>
    </row>
    <row r="33" spans="1:9" s="63" customFormat="1" ht="16.5" customHeight="1" x14ac:dyDescent="0.2">
      <c r="A33" s="192">
        <v>15</v>
      </c>
      <c r="B33" s="193">
        <f t="shared" si="0"/>
        <v>584.3599608237746</v>
      </c>
      <c r="C33" s="104">
        <v>19500</v>
      </c>
      <c r="D33" s="104">
        <f t="shared" si="1"/>
        <v>400.43811295717325</v>
      </c>
      <c r="E33" s="194">
        <f t="shared" si="2"/>
        <v>135.34808217952454</v>
      </c>
      <c r="F33" s="104">
        <f t="shared" si="3"/>
        <v>8.0087622591434648</v>
      </c>
      <c r="G33" s="96">
        <v>40</v>
      </c>
      <c r="H33" s="98">
        <f t="shared" si="4"/>
        <v>583.79495739584127</v>
      </c>
      <c r="I33" s="159">
        <f t="shared" si="5"/>
        <v>2.5700000000000001E-2</v>
      </c>
    </row>
    <row r="34" spans="1:9" s="63" customFormat="1" ht="16.5" customHeight="1" x14ac:dyDescent="0.2">
      <c r="A34" s="192">
        <v>16</v>
      </c>
      <c r="B34" s="193">
        <f t="shared" si="0"/>
        <v>584.46386784280605</v>
      </c>
      <c r="C34" s="104">
        <v>19500</v>
      </c>
      <c r="D34" s="104">
        <f t="shared" si="1"/>
        <v>400.36692236197439</v>
      </c>
      <c r="E34" s="194">
        <f t="shared" si="2"/>
        <v>135.32401975834733</v>
      </c>
      <c r="F34" s="104">
        <f t="shared" si="3"/>
        <v>8.0073384472394871</v>
      </c>
      <c r="G34" s="96">
        <v>40</v>
      </c>
      <c r="H34" s="98">
        <f t="shared" si="4"/>
        <v>583.69828056756126</v>
      </c>
      <c r="I34" s="159">
        <f t="shared" si="5"/>
        <v>2.7400000000000001E-2</v>
      </c>
    </row>
    <row r="35" spans="1:9" s="63" customFormat="1" ht="16.5" customHeight="1" x14ac:dyDescent="0.2">
      <c r="A35" s="192">
        <v>17</v>
      </c>
      <c r="B35" s="193">
        <f t="shared" si="0"/>
        <v>584.56147348393051</v>
      </c>
      <c r="C35" s="104">
        <v>19500</v>
      </c>
      <c r="D35" s="104">
        <f t="shared" si="1"/>
        <v>400.30007212993769</v>
      </c>
      <c r="E35" s="194">
        <f t="shared" si="2"/>
        <v>135.30142437991893</v>
      </c>
      <c r="F35" s="104">
        <f t="shared" si="3"/>
        <v>8.0060014425987536</v>
      </c>
      <c r="G35" s="96">
        <v>40</v>
      </c>
      <c r="H35" s="98">
        <f t="shared" si="4"/>
        <v>583.60749795245533</v>
      </c>
      <c r="I35" s="159">
        <f t="shared" si="5"/>
        <v>2.9100000000000001E-2</v>
      </c>
    </row>
    <row r="36" spans="1:9" s="63" customFormat="1" ht="16.5" customHeight="1" x14ac:dyDescent="0.2">
      <c r="A36" s="192">
        <v>18</v>
      </c>
      <c r="B36" s="193">
        <f t="shared" si="0"/>
        <v>584.6534985302128</v>
      </c>
      <c r="C36" s="104">
        <v>19500</v>
      </c>
      <c r="D36" s="104">
        <f t="shared" si="1"/>
        <v>400.23706449762687</v>
      </c>
      <c r="E36" s="194">
        <f t="shared" si="2"/>
        <v>135.28012780019787</v>
      </c>
      <c r="F36" s="104">
        <f t="shared" si="3"/>
        <v>8.0047412899525376</v>
      </c>
      <c r="G36" s="96">
        <v>40</v>
      </c>
      <c r="H36" s="98">
        <f t="shared" si="4"/>
        <v>583.52193358777731</v>
      </c>
      <c r="I36" s="159">
        <f t="shared" si="5"/>
        <v>3.0800000000000001E-2</v>
      </c>
    </row>
    <row r="37" spans="1:9" s="63" customFormat="1" ht="16.5" customHeight="1" x14ac:dyDescent="0.2">
      <c r="A37" s="192">
        <v>19</v>
      </c>
      <c r="B37" s="193">
        <f t="shared" si="0"/>
        <v>584.740546756458</v>
      </c>
      <c r="C37" s="104">
        <v>19500</v>
      </c>
      <c r="D37" s="104">
        <f t="shared" si="1"/>
        <v>400.1774826425027</v>
      </c>
      <c r="E37" s="194">
        <f t="shared" si="2"/>
        <v>135.2599891331659</v>
      </c>
      <c r="F37" s="104">
        <f t="shared" si="3"/>
        <v>8.0035496528500545</v>
      </c>
      <c r="G37" s="96">
        <v>40</v>
      </c>
      <c r="H37" s="98">
        <f t="shared" si="4"/>
        <v>583.44102142851875</v>
      </c>
      <c r="I37" s="159">
        <f t="shared" si="5"/>
        <v>3.2500000000000001E-2</v>
      </c>
    </row>
    <row r="38" spans="1:9" s="63" customFormat="1" ht="16.5" customHeight="1" x14ac:dyDescent="0.2">
      <c r="A38" s="195">
        <v>20</v>
      </c>
      <c r="B38" s="193">
        <f t="shared" si="0"/>
        <v>584.82312896042197</v>
      </c>
      <c r="C38" s="104">
        <v>19500</v>
      </c>
      <c r="D38" s="104">
        <f t="shared" si="1"/>
        <v>400.12097403869268</v>
      </c>
      <c r="E38" s="194">
        <f t="shared" si="2"/>
        <v>135.24088922507812</v>
      </c>
      <c r="F38" s="104">
        <f t="shared" si="3"/>
        <v>8.0024194807738542</v>
      </c>
      <c r="G38" s="96">
        <v>40</v>
      </c>
      <c r="H38" s="98">
        <f t="shared" si="4"/>
        <v>583.36428274454465</v>
      </c>
      <c r="I38" s="159">
        <f t="shared" si="5"/>
        <v>3.4200000000000001E-2</v>
      </c>
    </row>
    <row r="39" spans="1:9" s="63" customFormat="1" ht="16.5" customHeight="1" x14ac:dyDescent="0.2">
      <c r="A39" s="192">
        <v>21</v>
      </c>
      <c r="B39" s="193">
        <f t="shared" si="0"/>
        <v>584.90168112473475</v>
      </c>
      <c r="C39" s="104">
        <v>19500</v>
      </c>
      <c r="D39" s="104">
        <f t="shared" si="1"/>
        <v>400.06723788181029</v>
      </c>
      <c r="E39" s="194">
        <f t="shared" si="2"/>
        <v>135.22272640405185</v>
      </c>
      <c r="F39" s="104">
        <f t="shared" si="3"/>
        <v>8.0013447576362058</v>
      </c>
      <c r="G39" s="96">
        <v>40</v>
      </c>
      <c r="H39" s="98">
        <f t="shared" si="4"/>
        <v>583.29130904349836</v>
      </c>
      <c r="I39" s="159">
        <f t="shared" si="5"/>
        <v>3.5900000000000001E-2</v>
      </c>
    </row>
    <row r="40" spans="1:9" s="63" customFormat="1" ht="16.5" customHeight="1" x14ac:dyDescent="0.2">
      <c r="A40" s="192">
        <v>22</v>
      </c>
      <c r="B40" s="193">
        <f t="shared" si="0"/>
        <v>584.97657834990684</v>
      </c>
      <c r="C40" s="104">
        <v>19500</v>
      </c>
      <c r="D40" s="104">
        <f t="shared" si="1"/>
        <v>400.01601544469304</v>
      </c>
      <c r="E40" s="194">
        <f t="shared" si="2"/>
        <v>135.20541322030624</v>
      </c>
      <c r="F40" s="104">
        <f t="shared" si="3"/>
        <v>8.0003203088938601</v>
      </c>
      <c r="G40" s="96">
        <v>40</v>
      </c>
      <c r="H40" s="98">
        <f t="shared" si="4"/>
        <v>583.22174897389311</v>
      </c>
      <c r="I40" s="159">
        <f t="shared" si="5"/>
        <v>3.7600000000000001E-2</v>
      </c>
    </row>
    <row r="41" spans="1:9" s="63" customFormat="1" ht="16.5" customHeight="1" x14ac:dyDescent="0.2">
      <c r="A41" s="192">
        <v>23</v>
      </c>
      <c r="B41" s="193">
        <f t="shared" si="0"/>
        <v>585.04814568764596</v>
      </c>
      <c r="C41" s="104">
        <v>19500</v>
      </c>
      <c r="D41" s="104">
        <f t="shared" si="1"/>
        <v>399.96708258080923</v>
      </c>
      <c r="E41" s="194">
        <f t="shared" si="2"/>
        <v>135.18887391231351</v>
      </c>
      <c r="F41" s="104">
        <f t="shared" si="3"/>
        <v>7.9993416516161853</v>
      </c>
      <c r="G41" s="96">
        <v>40</v>
      </c>
      <c r="H41" s="98">
        <f t="shared" si="4"/>
        <v>583.15529814473894</v>
      </c>
      <c r="I41" s="159">
        <f t="shared" si="5"/>
        <v>3.9300000000000002E-2</v>
      </c>
    </row>
    <row r="42" spans="1:9" s="63" customFormat="1" ht="16.5" customHeight="1" x14ac:dyDescent="0.2">
      <c r="A42" s="192">
        <v>24</v>
      </c>
      <c r="B42" s="193">
        <f t="shared" si="0"/>
        <v>585.11666666686017</v>
      </c>
      <c r="C42" s="104">
        <v>19500</v>
      </c>
      <c r="D42" s="104">
        <f t="shared" si="1"/>
        <v>399.92024382588534</v>
      </c>
      <c r="E42" s="194">
        <f t="shared" si="2"/>
        <v>135.17304241314923</v>
      </c>
      <c r="F42" s="104">
        <f t="shared" si="3"/>
        <v>7.9984048765177072</v>
      </c>
      <c r="G42" s="96">
        <v>40</v>
      </c>
      <c r="H42" s="98">
        <f t="shared" si="4"/>
        <v>583.09169111555229</v>
      </c>
      <c r="I42" s="159">
        <f t="shared" si="5"/>
        <v>4.1000000000000002E-2</v>
      </c>
    </row>
    <row r="43" spans="1:9" s="63" customFormat="1" ht="16.5" customHeight="1" x14ac:dyDescent="0.2">
      <c r="A43" s="192">
        <v>25</v>
      </c>
      <c r="B43" s="193">
        <f t="shared" si="0"/>
        <v>585.18239007803777</v>
      </c>
      <c r="C43" s="104">
        <v>19500</v>
      </c>
      <c r="D43" s="104">
        <f t="shared" si="1"/>
        <v>399.87532770559721</v>
      </c>
      <c r="E43" s="194">
        <f t="shared" si="2"/>
        <v>135.15786076449186</v>
      </c>
      <c r="F43" s="104">
        <f t="shared" si="3"/>
        <v>7.9975065541119443</v>
      </c>
      <c r="G43" s="96">
        <v>40</v>
      </c>
      <c r="H43" s="98">
        <f t="shared" si="4"/>
        <v>583.03069502420101</v>
      </c>
      <c r="I43" s="159">
        <f t="shared" si="5"/>
        <v>4.2700000000000002E-2</v>
      </c>
    </row>
    <row r="44" spans="1:9" s="63" customFormat="1" ht="16.5" customHeight="1" x14ac:dyDescent="0.2">
      <c r="A44" s="192">
        <v>26</v>
      </c>
      <c r="B44" s="193">
        <f t="shared" si="0"/>
        <v>585.24553542621459</v>
      </c>
      <c r="C44" s="104">
        <v>19500</v>
      </c>
      <c r="D44" s="104">
        <f t="shared" si="1"/>
        <v>399.83218296502804</v>
      </c>
      <c r="E44" s="194">
        <f t="shared" si="2"/>
        <v>135.14327784217946</v>
      </c>
      <c r="F44" s="104">
        <f t="shared" si="3"/>
        <v>7.9966436593005605</v>
      </c>
      <c r="G44" s="96">
        <v>40</v>
      </c>
      <c r="H44" s="98">
        <f t="shared" si="4"/>
        <v>582.97210446650809</v>
      </c>
      <c r="I44" s="159">
        <f t="shared" si="5"/>
        <v>4.4400000000000002E-2</v>
      </c>
    </row>
    <row r="45" spans="1:9" s="63" customFormat="1" ht="16.5" customHeight="1" x14ac:dyDescent="0.2">
      <c r="A45" s="192">
        <v>27</v>
      </c>
      <c r="B45" s="193">
        <f t="shared" si="0"/>
        <v>585.30629735426692</v>
      </c>
      <c r="C45" s="104">
        <v>19500</v>
      </c>
      <c r="D45" s="104">
        <f t="shared" si="1"/>
        <v>399.7906755108213</v>
      </c>
      <c r="E45" s="194">
        <f t="shared" si="2"/>
        <v>135.12924832265759</v>
      </c>
      <c r="F45" s="104">
        <f t="shared" si="3"/>
        <v>7.9958135102164265</v>
      </c>
      <c r="G45" s="96">
        <v>40</v>
      </c>
      <c r="H45" s="98">
        <f t="shared" si="4"/>
        <v>582.91573734369524</v>
      </c>
      <c r="I45" s="159">
        <f t="shared" si="5"/>
        <v>4.6100000000000002E-2</v>
      </c>
    </row>
    <row r="46" spans="1:9" s="63" customFormat="1" ht="16.5" customHeight="1" x14ac:dyDescent="0.2">
      <c r="A46" s="192">
        <v>28</v>
      </c>
      <c r="B46" s="193">
        <f t="shared" si="0"/>
        <v>585.36484926138212</v>
      </c>
      <c r="C46" s="104">
        <v>19500</v>
      </c>
      <c r="D46" s="104">
        <f t="shared" si="1"/>
        <v>399.75068591027122</v>
      </c>
      <c r="E46" s="194">
        <f t="shared" si="2"/>
        <v>135.11573183767166</v>
      </c>
      <c r="F46" s="104">
        <f t="shared" si="3"/>
        <v>7.9950137182054242</v>
      </c>
      <c r="G46" s="96">
        <v>40</v>
      </c>
      <c r="H46" s="98">
        <f t="shared" si="4"/>
        <v>582.86143146614836</v>
      </c>
      <c r="I46" s="159">
        <f t="shared" si="5"/>
        <v>4.7800000000000002E-2</v>
      </c>
    </row>
    <row r="47" spans="1:9" s="63" customFormat="1" ht="16.5" customHeight="1" x14ac:dyDescent="0.2">
      <c r="A47" s="192">
        <v>29</v>
      </c>
      <c r="B47" s="193">
        <f t="shared" si="0"/>
        <v>585.42134628627821</v>
      </c>
      <c r="C47" s="104">
        <v>19500</v>
      </c>
      <c r="D47" s="104">
        <f t="shared" si="1"/>
        <v>399.71210732990784</v>
      </c>
      <c r="E47" s="194">
        <f t="shared" si="2"/>
        <v>135.10269227750882</v>
      </c>
      <c r="F47" s="104">
        <f t="shared" si="3"/>
        <v>7.9942421465981566</v>
      </c>
      <c r="G47" s="96">
        <v>40</v>
      </c>
      <c r="H47" s="98">
        <f t="shared" si="4"/>
        <v>582.80904175401486</v>
      </c>
      <c r="I47" s="159">
        <f t="shared" si="5"/>
        <v>4.9500000000000002E-2</v>
      </c>
    </row>
    <row r="48" spans="1:9" s="63" customFormat="1" ht="16.5" customHeight="1" x14ac:dyDescent="0.2">
      <c r="A48" s="195">
        <v>30</v>
      </c>
      <c r="B48" s="193">
        <f t="shared" si="0"/>
        <v>585.47592778447608</v>
      </c>
      <c r="C48" s="104">
        <v>19500</v>
      </c>
      <c r="D48" s="104">
        <f t="shared" si="1"/>
        <v>399.67484382404785</v>
      </c>
      <c r="E48" s="194">
        <f t="shared" si="2"/>
        <v>135.09009721252815</v>
      </c>
      <c r="F48" s="104">
        <f t="shared" si="3"/>
        <v>7.9934968764809575</v>
      </c>
      <c r="G48" s="96">
        <v>40</v>
      </c>
      <c r="H48" s="98">
        <f t="shared" si="4"/>
        <v>582.75843791305704</v>
      </c>
      <c r="I48" s="159">
        <f t="shared" si="5"/>
        <v>5.1200000000000002E-2</v>
      </c>
    </row>
    <row r="49" spans="1:9" s="63" customFormat="1" ht="16.5" customHeight="1" x14ac:dyDescent="0.2">
      <c r="A49" s="192">
        <v>31</v>
      </c>
      <c r="B49" s="193">
        <f t="shared" si="0"/>
        <v>585.52871939922113</v>
      </c>
      <c r="C49" s="104">
        <v>19500</v>
      </c>
      <c r="D49" s="104">
        <f t="shared" si="1"/>
        <v>399.63880890436008</v>
      </c>
      <c r="E49" s="194">
        <f t="shared" si="2"/>
        <v>135.07791740967369</v>
      </c>
      <c r="F49" s="104">
        <f t="shared" si="3"/>
        <v>7.992776178087202</v>
      </c>
      <c r="G49" s="96">
        <v>40</v>
      </c>
      <c r="H49" s="98">
        <f t="shared" si="4"/>
        <v>582.70950249212092</v>
      </c>
      <c r="I49" s="159">
        <f t="shared" si="5"/>
        <v>5.2900000000000003E-2</v>
      </c>
    </row>
    <row r="50" spans="1:9" s="63" customFormat="1" ht="16.5" customHeight="1" x14ac:dyDescent="0.2">
      <c r="A50" s="192">
        <v>32</v>
      </c>
      <c r="B50" s="193">
        <f t="shared" si="0"/>
        <v>585.57983480350754</v>
      </c>
      <c r="C50" s="104">
        <v>19500</v>
      </c>
      <c r="D50" s="104">
        <f t="shared" si="1"/>
        <v>399.60392433683984</v>
      </c>
      <c r="E50" s="194">
        <f t="shared" si="2"/>
        <v>135.06612642585185</v>
      </c>
      <c r="F50" s="104">
        <f t="shared" si="3"/>
        <v>7.9920784867367969</v>
      </c>
      <c r="G50" s="96">
        <v>40</v>
      </c>
      <c r="H50" s="98">
        <f t="shared" si="4"/>
        <v>582.66212924942852</v>
      </c>
      <c r="I50" s="159">
        <f t="shared" si="5"/>
        <v>5.4600000000000003E-2</v>
      </c>
    </row>
    <row r="51" spans="1:9" s="63" customFormat="1" ht="16.5" customHeight="1" x14ac:dyDescent="0.2">
      <c r="A51" s="192">
        <v>33</v>
      </c>
      <c r="B51" s="193">
        <f t="shared" ref="B51:B67" si="6">1.61*LN(A51)+580</f>
        <v>585.62937717396107</v>
      </c>
      <c r="C51" s="104">
        <v>19500</v>
      </c>
      <c r="D51" s="104">
        <f t="shared" si="1"/>
        <v>399.5701191241476</v>
      </c>
      <c r="E51" s="194">
        <f t="shared" si="2"/>
        <v>135.05470026396188</v>
      </c>
      <c r="F51" s="104">
        <f t="shared" si="3"/>
        <v>7.9914023824829519</v>
      </c>
      <c r="G51" s="96">
        <v>40</v>
      </c>
      <c r="H51" s="98">
        <f t="shared" si="4"/>
        <v>582.61622177059246</v>
      </c>
      <c r="I51" s="159">
        <f t="shared" si="5"/>
        <v>5.6300000000000003E-2</v>
      </c>
    </row>
    <row r="52" spans="1:9" s="63" customFormat="1" ht="16.5" customHeight="1" x14ac:dyDescent="0.2">
      <c r="A52" s="192">
        <v>34</v>
      </c>
      <c r="B52" s="193">
        <f t="shared" si="6"/>
        <v>585.677440444632</v>
      </c>
      <c r="C52" s="104">
        <v>19500</v>
      </c>
      <c r="D52" s="104">
        <f t="shared" si="1"/>
        <v>399.53732864006668</v>
      </c>
      <c r="E52" s="194">
        <f t="shared" si="2"/>
        <v>135.04361708034253</v>
      </c>
      <c r="F52" s="104">
        <f t="shared" si="3"/>
        <v>7.990746572801334</v>
      </c>
      <c r="G52" s="96">
        <v>40</v>
      </c>
      <c r="H52" s="98">
        <f t="shared" si="4"/>
        <v>582.5716922932105</v>
      </c>
      <c r="I52" s="159">
        <f t="shared" si="5"/>
        <v>5.8099999999999999E-2</v>
      </c>
    </row>
    <row r="53" spans="1:9" s="63" customFormat="1" ht="16.5" customHeight="1" x14ac:dyDescent="0.2">
      <c r="A53" s="192">
        <v>35</v>
      </c>
      <c r="B53" s="193">
        <f t="shared" si="6"/>
        <v>585.72411037899792</v>
      </c>
      <c r="C53" s="104">
        <v>19500</v>
      </c>
      <c r="D53" s="104">
        <f t="shared" si="1"/>
        <v>399.50549388958609</v>
      </c>
      <c r="E53" s="194">
        <f t="shared" si="2"/>
        <v>135.0328569346801</v>
      </c>
      <c r="F53" s="104">
        <f t="shared" si="3"/>
        <v>7.9901098777917223</v>
      </c>
      <c r="G53" s="96">
        <v>40</v>
      </c>
      <c r="H53" s="98">
        <f t="shared" si="4"/>
        <v>582.52846070205794</v>
      </c>
      <c r="I53" s="159">
        <f t="shared" si="5"/>
        <v>5.9799999999999999E-2</v>
      </c>
    </row>
    <row r="54" spans="1:9" s="63" customFormat="1" ht="16.5" customHeight="1" x14ac:dyDescent="0.2">
      <c r="A54" s="192">
        <v>36</v>
      </c>
      <c r="B54" s="193">
        <f t="shared" si="6"/>
        <v>585.76946549091429</v>
      </c>
      <c r="C54" s="104">
        <v>19500</v>
      </c>
      <c r="D54" s="104">
        <f t="shared" si="1"/>
        <v>399.47456087335007</v>
      </c>
      <c r="E54" s="194">
        <f t="shared" si="2"/>
        <v>135.0224015751923</v>
      </c>
      <c r="F54" s="104">
        <f t="shared" si="3"/>
        <v>7.9894912174670019</v>
      </c>
      <c r="G54" s="96">
        <v>40</v>
      </c>
      <c r="H54" s="98">
        <f t="shared" si="4"/>
        <v>582.48645366600942</v>
      </c>
      <c r="I54" s="159">
        <f t="shared" si="5"/>
        <v>6.1499999999999999E-2</v>
      </c>
    </row>
    <row r="55" spans="1:9" s="63" customFormat="1" ht="16.5" customHeight="1" x14ac:dyDescent="0.2">
      <c r="A55" s="192">
        <v>37</v>
      </c>
      <c r="B55" s="193">
        <f t="shared" si="6"/>
        <v>585.81357783935721</v>
      </c>
      <c r="C55" s="104">
        <v>19500</v>
      </c>
      <c r="D55" s="104">
        <f t="shared" si="1"/>
        <v>399.44448003929313</v>
      </c>
      <c r="E55" s="194">
        <f t="shared" si="2"/>
        <v>135.01223425328106</v>
      </c>
      <c r="F55" s="104">
        <f t="shared" si="3"/>
        <v>7.9888896007858623</v>
      </c>
      <c r="G55" s="96">
        <v>40</v>
      </c>
      <c r="H55" s="98">
        <f t="shared" si="4"/>
        <v>582.44560389336004</v>
      </c>
      <c r="I55" s="159">
        <f t="shared" si="5"/>
        <v>6.3200000000000006E-2</v>
      </c>
    </row>
    <row r="56" spans="1:9" s="63" customFormat="1" ht="16.5" customHeight="1" x14ac:dyDescent="0.2">
      <c r="A56" s="192">
        <v>38</v>
      </c>
      <c r="B56" s="193">
        <f t="shared" si="6"/>
        <v>585.85651371715949</v>
      </c>
      <c r="C56" s="104">
        <v>19500</v>
      </c>
      <c r="D56" s="104">
        <f t="shared" si="1"/>
        <v>399.41520580749363</v>
      </c>
      <c r="E56" s="194">
        <f t="shared" si="2"/>
        <v>135.00233956293283</v>
      </c>
      <c r="F56" s="104">
        <f t="shared" si="3"/>
        <v>7.9883041161498731</v>
      </c>
      <c r="G56" s="96">
        <v>40</v>
      </c>
      <c r="H56" s="98">
        <f t="shared" si="4"/>
        <v>582.40584948657636</v>
      </c>
      <c r="I56" s="159">
        <f t="shared" si="5"/>
        <v>6.4899999999999999E-2</v>
      </c>
    </row>
    <row r="57" spans="1:9" s="63" customFormat="1" ht="16.5" customHeight="1" x14ac:dyDescent="0.2">
      <c r="A57" s="192">
        <v>39</v>
      </c>
      <c r="B57" s="193">
        <f t="shared" si="6"/>
        <v>585.8983342502687</v>
      </c>
      <c r="C57" s="104">
        <v>19500</v>
      </c>
      <c r="D57" s="104">
        <f t="shared" si="1"/>
        <v>399.38669615682164</v>
      </c>
      <c r="E57" s="194">
        <f t="shared" si="2"/>
        <v>134.99270330100569</v>
      </c>
      <c r="F57" s="104">
        <f t="shared" si="3"/>
        <v>7.9877339231364326</v>
      </c>
      <c r="G57" s="96">
        <v>40</v>
      </c>
      <c r="H57" s="98">
        <f t="shared" si="4"/>
        <v>582.36713338096376</v>
      </c>
      <c r="I57" s="159">
        <f t="shared" si="5"/>
        <v>6.6600000000000006E-2</v>
      </c>
    </row>
    <row r="58" spans="1:9" s="63" customFormat="1" ht="16.5" customHeight="1" x14ac:dyDescent="0.2">
      <c r="A58" s="195">
        <v>40</v>
      </c>
      <c r="B58" s="193">
        <f t="shared" si="6"/>
        <v>585.93909592112345</v>
      </c>
      <c r="C58" s="104">
        <v>19500</v>
      </c>
      <c r="D58" s="104">
        <f t="shared" si="1"/>
        <v>399.35891226398053</v>
      </c>
      <c r="E58" s="194">
        <f t="shared" si="2"/>
        <v>134.98331234522541</v>
      </c>
      <c r="F58" s="104">
        <f t="shared" si="3"/>
        <v>7.987178245279611</v>
      </c>
      <c r="G58" s="96">
        <v>40</v>
      </c>
      <c r="H58" s="98">
        <f t="shared" si="4"/>
        <v>582.32940285448558</v>
      </c>
      <c r="I58" s="159">
        <f t="shared" si="5"/>
        <v>6.83E-2</v>
      </c>
    </row>
    <row r="59" spans="1:9" s="63" customFormat="1" ht="16.5" customHeight="1" x14ac:dyDescent="0.2">
      <c r="A59" s="192">
        <v>41</v>
      </c>
      <c r="B59" s="193">
        <f t="shared" si="6"/>
        <v>585.97885102739394</v>
      </c>
      <c r="C59" s="104">
        <v>19500</v>
      </c>
      <c r="D59" s="104">
        <f t="shared" si="1"/>
        <v>399.33181818717333</v>
      </c>
      <c r="E59" s="194">
        <f t="shared" si="2"/>
        <v>134.97415454726456</v>
      </c>
      <c r="F59" s="104">
        <f t="shared" si="3"/>
        <v>7.9866363637434663</v>
      </c>
      <c r="G59" s="96">
        <v>40</v>
      </c>
      <c r="H59" s="98">
        <f t="shared" si="4"/>
        <v>582.2926090981814</v>
      </c>
      <c r="I59" s="159">
        <f t="shared" si="5"/>
        <v>7.0000000000000007E-2</v>
      </c>
    </row>
    <row r="60" spans="1:9" s="63" customFormat="1" ht="16.5" customHeight="1" x14ac:dyDescent="0.2">
      <c r="A60" s="192">
        <v>42</v>
      </c>
      <c r="B60" s="193">
        <f t="shared" si="6"/>
        <v>586.01764808543624</v>
      </c>
      <c r="C60" s="104">
        <v>19500</v>
      </c>
      <c r="D60" s="104">
        <f t="shared" si="1"/>
        <v>399.30538058793206</v>
      </c>
      <c r="E60" s="194">
        <f t="shared" si="2"/>
        <v>134.96521863872101</v>
      </c>
      <c r="F60" s="104">
        <f t="shared" si="3"/>
        <v>7.9861076117586416</v>
      </c>
      <c r="G60" s="96">
        <v>40</v>
      </c>
      <c r="H60" s="98">
        <f t="shared" si="4"/>
        <v>582.25670683841167</v>
      </c>
      <c r="I60" s="159">
        <f t="shared" si="5"/>
        <v>7.17E-2</v>
      </c>
    </row>
    <row r="61" spans="1:9" s="63" customFormat="1" ht="16.5" customHeight="1" x14ac:dyDescent="0.2">
      <c r="A61" s="192">
        <v>43</v>
      </c>
      <c r="B61" s="193">
        <f t="shared" si="6"/>
        <v>586.05553218626665</v>
      </c>
      <c r="C61" s="104">
        <v>19500</v>
      </c>
      <c r="D61" s="104">
        <f t="shared" si="1"/>
        <v>399.27956848571739</v>
      </c>
      <c r="E61" s="194">
        <f t="shared" si="2"/>
        <v>134.95649414817245</v>
      </c>
      <c r="F61" s="104">
        <f t="shared" si="3"/>
        <v>7.9855913697143484</v>
      </c>
      <c r="G61" s="96">
        <v>40</v>
      </c>
      <c r="H61" s="98">
        <f t="shared" si="4"/>
        <v>582.22165400360416</v>
      </c>
      <c r="I61" s="159">
        <f t="shared" si="5"/>
        <v>7.3400000000000007E-2</v>
      </c>
    </row>
    <row r="62" spans="1:9" s="63" customFormat="1" ht="16.5" customHeight="1" x14ac:dyDescent="0.2">
      <c r="A62" s="192">
        <v>44</v>
      </c>
      <c r="B62" s="193">
        <f t="shared" si="6"/>
        <v>586.09254531060844</v>
      </c>
      <c r="C62" s="104">
        <v>19500</v>
      </c>
      <c r="D62" s="104">
        <f t="shared" si="1"/>
        <v>399.2543530407612</v>
      </c>
      <c r="E62" s="194">
        <f t="shared" si="2"/>
        <v>134.94797132777728</v>
      </c>
      <c r="F62" s="104">
        <f t="shared" si="3"/>
        <v>7.985087060815224</v>
      </c>
      <c r="G62" s="96">
        <v>40</v>
      </c>
      <c r="H62" s="98">
        <f t="shared" si="4"/>
        <v>582.18741142935369</v>
      </c>
      <c r="I62" s="159">
        <f t="shared" si="5"/>
        <v>7.51E-2</v>
      </c>
    </row>
    <row r="63" spans="1:9" s="63" customFormat="1" ht="16.5" customHeight="1" x14ac:dyDescent="0.2">
      <c r="A63" s="192">
        <v>45</v>
      </c>
      <c r="B63" s="193">
        <f t="shared" si="6"/>
        <v>586.1287266085302</v>
      </c>
      <c r="C63" s="104">
        <v>19500</v>
      </c>
      <c r="D63" s="104">
        <f t="shared" si="1"/>
        <v>399.22970736134278</v>
      </c>
      <c r="E63" s="194">
        <f t="shared" si="2"/>
        <v>134.93964108813384</v>
      </c>
      <c r="F63" s="104">
        <f t="shared" si="3"/>
        <v>7.984594147226856</v>
      </c>
      <c r="G63" s="96">
        <v>40</v>
      </c>
      <c r="H63" s="98">
        <f t="shared" si="4"/>
        <v>582.15394259670347</v>
      </c>
      <c r="I63" s="159">
        <f t="shared" si="5"/>
        <v>7.6799999999999993E-2</v>
      </c>
    </row>
    <row r="64" spans="1:9" s="63" customFormat="1" ht="16.5" customHeight="1" x14ac:dyDescent="0.2">
      <c r="A64" s="192">
        <v>46</v>
      </c>
      <c r="B64" s="193">
        <f t="shared" si="6"/>
        <v>586.16411264834744</v>
      </c>
      <c r="C64" s="104">
        <v>19500</v>
      </c>
      <c r="D64" s="104">
        <f t="shared" si="1"/>
        <v>399.2056063322691</v>
      </c>
      <c r="E64" s="194">
        <f t="shared" si="2"/>
        <v>134.93149494030695</v>
      </c>
      <c r="F64" s="104">
        <f t="shared" si="3"/>
        <v>7.9841121266453818</v>
      </c>
      <c r="G64" s="96">
        <v>40</v>
      </c>
      <c r="H64" s="98">
        <f t="shared" si="4"/>
        <v>582.12121339922146</v>
      </c>
      <c r="I64" s="159">
        <f t="shared" si="5"/>
        <v>7.85E-2</v>
      </c>
    </row>
    <row r="65" spans="1:9" s="63" customFormat="1" ht="16.5" customHeight="1" x14ac:dyDescent="0.2">
      <c r="A65" s="192">
        <v>47</v>
      </c>
      <c r="B65" s="193">
        <f t="shared" si="6"/>
        <v>586.19873763875319</v>
      </c>
      <c r="C65" s="104">
        <v>19500</v>
      </c>
      <c r="D65" s="104">
        <f t="shared" si="1"/>
        <v>399.18202646182294</v>
      </c>
      <c r="E65" s="194">
        <f t="shared" si="2"/>
        <v>134.92352494409613</v>
      </c>
      <c r="F65" s="104">
        <f t="shared" si="3"/>
        <v>7.9836405292364594</v>
      </c>
      <c r="G65" s="96">
        <v>40</v>
      </c>
      <c r="H65" s="98">
        <f t="shared" si="4"/>
        <v>582.08919193515555</v>
      </c>
      <c r="I65" s="159">
        <f t="shared" si="5"/>
        <v>8.0199999999999994E-2</v>
      </c>
    </row>
    <row r="66" spans="1:9" s="63" customFormat="1" ht="16.5" customHeight="1" x14ac:dyDescent="0.2">
      <c r="A66" s="192">
        <v>48</v>
      </c>
      <c r="B66" s="193">
        <f t="shared" si="6"/>
        <v>586.23263362756165</v>
      </c>
      <c r="C66" s="104">
        <v>19500</v>
      </c>
      <c r="D66" s="104">
        <f t="shared" si="1"/>
        <v>399.15894574484253</v>
      </c>
      <c r="E66" s="194">
        <f t="shared" si="2"/>
        <v>134.91572366175677</v>
      </c>
      <c r="F66" s="104">
        <f t="shared" si="3"/>
        <v>7.9831789148968504</v>
      </c>
      <c r="G66" s="96">
        <v>40</v>
      </c>
      <c r="H66" s="98">
        <f t="shared" si="4"/>
        <v>582.05784832149607</v>
      </c>
      <c r="I66" s="159">
        <f t="shared" si="5"/>
        <v>8.1900000000000001E-2</v>
      </c>
    </row>
    <row r="67" spans="1:9" s="63" customFormat="1" ht="16.5" customHeight="1" thickBot="1" x14ac:dyDescent="0.25">
      <c r="A67" s="196">
        <v>49</v>
      </c>
      <c r="B67" s="197">
        <f t="shared" si="6"/>
        <v>586.26583067995807</v>
      </c>
      <c r="C67" s="118">
        <v>19500</v>
      </c>
      <c r="D67" s="118">
        <f t="shared" si="1"/>
        <v>399.13634353993314</v>
      </c>
      <c r="E67" s="198">
        <f t="shared" si="2"/>
        <v>134.90808411649738</v>
      </c>
      <c r="F67" s="118">
        <f t="shared" si="3"/>
        <v>7.9827268707986629</v>
      </c>
      <c r="G67" s="119">
        <v>40</v>
      </c>
      <c r="H67" s="120">
        <f t="shared" si="4"/>
        <v>582.02715452722919</v>
      </c>
      <c r="I67" s="164">
        <f t="shared" si="5"/>
        <v>8.3599999999999994E-2</v>
      </c>
    </row>
    <row r="68" spans="1:9" s="63" customFormat="1" ht="16.5" customHeight="1" x14ac:dyDescent="0.2">
      <c r="A68" s="199">
        <v>50</v>
      </c>
      <c r="B68" s="200">
        <f t="shared" ref="B68:B99" si="7">1.5233*LN(A68)+580.34</f>
        <v>586.29918464416869</v>
      </c>
      <c r="C68" s="95">
        <v>19500</v>
      </c>
      <c r="D68" s="95">
        <f t="shared" si="1"/>
        <v>399.11363707936448</v>
      </c>
      <c r="E68" s="201">
        <f t="shared" si="2"/>
        <v>134.90040933282518</v>
      </c>
      <c r="F68" s="95">
        <f t="shared" si="3"/>
        <v>7.9822727415872894</v>
      </c>
      <c r="G68" s="97">
        <v>40</v>
      </c>
      <c r="H68" s="111">
        <f t="shared" si="4"/>
        <v>581.99631915377688</v>
      </c>
      <c r="I68" s="153">
        <f t="shared" si="5"/>
        <v>8.5300000000000001E-2</v>
      </c>
    </row>
    <row r="69" spans="1:9" s="63" customFormat="1" ht="16.5" customHeight="1" x14ac:dyDescent="0.2">
      <c r="A69" s="192">
        <v>51</v>
      </c>
      <c r="B69" s="193">
        <f t="shared" si="7"/>
        <v>586.32934998632902</v>
      </c>
      <c r="C69" s="104">
        <v>19500</v>
      </c>
      <c r="D69" s="104">
        <f t="shared" si="1"/>
        <v>399.09310356961657</v>
      </c>
      <c r="E69" s="194">
        <f t="shared" si="2"/>
        <v>134.89346900653038</v>
      </c>
      <c r="F69" s="104">
        <f t="shared" si="3"/>
        <v>7.9818620713923316</v>
      </c>
      <c r="G69" s="96">
        <v>40</v>
      </c>
      <c r="H69" s="98">
        <f t="shared" si="4"/>
        <v>581.96843464753931</v>
      </c>
      <c r="I69" s="159">
        <f t="shared" si="5"/>
        <v>8.6999999999999994E-2</v>
      </c>
    </row>
    <row r="70" spans="1:9" s="63" customFormat="1" ht="16.5" customHeight="1" x14ac:dyDescent="0.2">
      <c r="A70" s="192">
        <v>52</v>
      </c>
      <c r="B70" s="193">
        <f t="shared" si="7"/>
        <v>586.35892955651514</v>
      </c>
      <c r="C70" s="104">
        <v>19500</v>
      </c>
      <c r="D70" s="104">
        <f t="shared" si="1"/>
        <v>399.07297084566073</v>
      </c>
      <c r="E70" s="194">
        <f t="shared" si="2"/>
        <v>134.88666414583332</v>
      </c>
      <c r="F70" s="104">
        <f t="shared" si="3"/>
        <v>7.9814594169132151</v>
      </c>
      <c r="G70" s="96">
        <v>40</v>
      </c>
      <c r="H70" s="98">
        <f t="shared" si="4"/>
        <v>581.94109440840737</v>
      </c>
      <c r="I70" s="159">
        <f t="shared" si="5"/>
        <v>8.8700000000000001E-2</v>
      </c>
    </row>
    <row r="71" spans="1:9" s="63" customFormat="1" ht="16.5" customHeight="1" x14ac:dyDescent="0.2">
      <c r="A71" s="192">
        <v>53</v>
      </c>
      <c r="B71" s="193">
        <f t="shared" si="7"/>
        <v>586.38794567191394</v>
      </c>
      <c r="C71" s="104">
        <v>19500</v>
      </c>
      <c r="D71" s="104">
        <f t="shared" si="1"/>
        <v>399.05322359904687</v>
      </c>
      <c r="E71" s="194">
        <f t="shared" si="2"/>
        <v>134.87998957647784</v>
      </c>
      <c r="F71" s="104">
        <f t="shared" si="3"/>
        <v>7.9810644719809378</v>
      </c>
      <c r="G71" s="96">
        <v>40</v>
      </c>
      <c r="H71" s="98">
        <f t="shared" si="4"/>
        <v>581.91427764750574</v>
      </c>
      <c r="I71" s="159">
        <f t="shared" si="5"/>
        <v>9.0399999999999994E-2</v>
      </c>
    </row>
    <row r="72" spans="1:9" s="63" customFormat="1" ht="16.5" customHeight="1" x14ac:dyDescent="0.2">
      <c r="A72" s="192">
        <v>54</v>
      </c>
      <c r="B72" s="193">
        <f t="shared" si="7"/>
        <v>586.41641939813144</v>
      </c>
      <c r="C72" s="104">
        <v>19500</v>
      </c>
      <c r="D72" s="104">
        <f t="shared" si="1"/>
        <v>399.03384738129591</v>
      </c>
      <c r="E72" s="194">
        <f t="shared" si="2"/>
        <v>134.87344041487802</v>
      </c>
      <c r="F72" s="104">
        <f t="shared" si="3"/>
        <v>7.9806769476259181</v>
      </c>
      <c r="G72" s="96">
        <v>40</v>
      </c>
      <c r="H72" s="98">
        <f t="shared" si="4"/>
        <v>581.8879647437999</v>
      </c>
      <c r="I72" s="159">
        <f t="shared" si="5"/>
        <v>9.2100000000000001E-2</v>
      </c>
    </row>
    <row r="73" spans="1:9" s="63" customFormat="1" ht="16.5" customHeight="1" x14ac:dyDescent="0.2">
      <c r="A73" s="192">
        <v>55</v>
      </c>
      <c r="B73" s="193">
        <f t="shared" si="7"/>
        <v>586.44437064106467</v>
      </c>
      <c r="C73" s="104">
        <v>19500</v>
      </c>
      <c r="D73" s="104">
        <f t="shared" si="1"/>
        <v>399.01482854069468</v>
      </c>
      <c r="E73" s="194">
        <f t="shared" si="2"/>
        <v>134.86701204675478</v>
      </c>
      <c r="F73" s="104">
        <f t="shared" si="3"/>
        <v>7.980296570813894</v>
      </c>
      <c r="G73" s="96">
        <v>40</v>
      </c>
      <c r="H73" s="98">
        <f t="shared" si="4"/>
        <v>581.86213715826341</v>
      </c>
      <c r="I73" s="159">
        <f t="shared" si="5"/>
        <v>9.3799999999999994E-2</v>
      </c>
    </row>
    <row r="74" spans="1:9" s="63" customFormat="1" ht="16.5" customHeight="1" x14ac:dyDescent="0.2">
      <c r="A74" s="192">
        <v>56</v>
      </c>
      <c r="B74" s="193">
        <f t="shared" si="7"/>
        <v>586.47181823049686</v>
      </c>
      <c r="C74" s="104">
        <v>19500</v>
      </c>
      <c r="D74" s="104">
        <f t="shared" si="1"/>
        <v>398.99615416478991</v>
      </c>
      <c r="E74" s="194">
        <f t="shared" si="2"/>
        <v>134.86070010769899</v>
      </c>
      <c r="F74" s="104">
        <f t="shared" si="3"/>
        <v>7.9799230832957981</v>
      </c>
      <c r="G74" s="96">
        <v>40</v>
      </c>
      <c r="H74" s="98">
        <f t="shared" si="4"/>
        <v>581.83677735578476</v>
      </c>
      <c r="I74" s="159">
        <f t="shared" si="5"/>
        <v>9.5500000000000002E-2</v>
      </c>
    </row>
    <row r="75" spans="1:9" s="63" customFormat="1" ht="16.5" customHeight="1" x14ac:dyDescent="0.2">
      <c r="A75" s="192">
        <v>57</v>
      </c>
      <c r="B75" s="193">
        <f t="shared" si="7"/>
        <v>586.49877999629246</v>
      </c>
      <c r="C75" s="104">
        <v>19500</v>
      </c>
      <c r="D75" s="104">
        <f t="shared" si="1"/>
        <v>398.97781202797933</v>
      </c>
      <c r="E75" s="194">
        <f t="shared" si="2"/>
        <v>134.85450046545699</v>
      </c>
      <c r="F75" s="104">
        <f t="shared" si="3"/>
        <v>7.979556240559587</v>
      </c>
      <c r="G75" s="96">
        <v>40</v>
      </c>
      <c r="H75" s="98">
        <f t="shared" si="4"/>
        <v>581.81186873399588</v>
      </c>
      <c r="I75" s="159">
        <f t="shared" si="5"/>
        <v>9.7199999999999995E-2</v>
      </c>
    </row>
    <row r="76" spans="1:9" s="63" customFormat="1" ht="16.5" customHeight="1" x14ac:dyDescent="0.2">
      <c r="A76" s="192">
        <v>58</v>
      </c>
      <c r="B76" s="193">
        <f t="shared" si="7"/>
        <v>586.52527283796542</v>
      </c>
      <c r="C76" s="104">
        <v>19500</v>
      </c>
      <c r="D76" s="104">
        <f t="shared" si="1"/>
        <v>398.95979054366387</v>
      </c>
      <c r="E76" s="194">
        <f t="shared" si="2"/>
        <v>134.84840920375837</v>
      </c>
      <c r="F76" s="104">
        <f t="shared" si="3"/>
        <v>7.9791958108732777</v>
      </c>
      <c r="G76" s="96">
        <v>40</v>
      </c>
      <c r="H76" s="98">
        <f t="shared" si="4"/>
        <v>581.78739555829554</v>
      </c>
      <c r="I76" s="159">
        <f t="shared" si="5"/>
        <v>9.8900000000000002E-2</v>
      </c>
    </row>
    <row r="77" spans="1:9" s="63" customFormat="1" ht="16.5" customHeight="1" x14ac:dyDescent="0.2">
      <c r="A77" s="192">
        <v>59</v>
      </c>
      <c r="B77" s="193">
        <f t="shared" si="7"/>
        <v>586.55131278830163</v>
      </c>
      <c r="C77" s="104">
        <v>19500</v>
      </c>
      <c r="D77" s="104">
        <f t="shared" si="1"/>
        <v>398.94207872049452</v>
      </c>
      <c r="E77" s="194">
        <f t="shared" si="2"/>
        <v>134.84242260752714</v>
      </c>
      <c r="F77" s="104">
        <f t="shared" si="3"/>
        <v>7.9788415744098904</v>
      </c>
      <c r="G77" s="96">
        <v>40</v>
      </c>
      <c r="H77" s="98">
        <f t="shared" si="4"/>
        <v>581.76334290243153</v>
      </c>
      <c r="I77" s="159">
        <f t="shared" si="5"/>
        <v>0.10059999999999999</v>
      </c>
    </row>
    <row r="78" spans="1:9" s="63" customFormat="1" ht="16.5" customHeight="1" x14ac:dyDescent="0.2">
      <c r="A78" s="195">
        <v>60</v>
      </c>
      <c r="B78" s="193">
        <f t="shared" si="7"/>
        <v>586.57691507163292</v>
      </c>
      <c r="C78" s="104">
        <v>19500</v>
      </c>
      <c r="D78" s="104">
        <f t="shared" si="1"/>
        <v>398.92466612230021</v>
      </c>
      <c r="E78" s="194">
        <f t="shared" si="2"/>
        <v>134.83653714933746</v>
      </c>
      <c r="F78" s="104">
        <f t="shared" si="3"/>
        <v>7.9784933224460044</v>
      </c>
      <c r="G78" s="96">
        <v>40</v>
      </c>
      <c r="H78" s="98">
        <f t="shared" si="4"/>
        <v>581.73969659408363</v>
      </c>
      <c r="I78" s="159">
        <f t="shared" si="5"/>
        <v>0.1023</v>
      </c>
    </row>
    <row r="79" spans="1:9" s="63" customFormat="1" ht="16.5" customHeight="1" x14ac:dyDescent="0.2">
      <c r="A79" s="192">
        <v>61</v>
      </c>
      <c r="B79" s="193">
        <f t="shared" si="7"/>
        <v>586.60209415729526</v>
      </c>
      <c r="C79" s="104">
        <v>19500</v>
      </c>
      <c r="D79" s="104">
        <f t="shared" si="1"/>
        <v>398.90754283133151</v>
      </c>
      <c r="E79" s="194">
        <f t="shared" si="2"/>
        <v>134.83074947699004</v>
      </c>
      <c r="F79" s="104">
        <f t="shared" si="3"/>
        <v>7.9781508566266304</v>
      </c>
      <c r="G79" s="96">
        <v>40</v>
      </c>
      <c r="H79" s="98">
        <f t="shared" si="4"/>
        <v>581.71644316494815</v>
      </c>
      <c r="I79" s="159">
        <f t="shared" si="5"/>
        <v>0.104</v>
      </c>
    </row>
    <row r="80" spans="1:9" s="63" customFormat="1" ht="16.5" customHeight="1" x14ac:dyDescent="0.2">
      <c r="A80" s="192">
        <v>62</v>
      </c>
      <c r="B80" s="193">
        <f t="shared" si="7"/>
        <v>586.62686380873924</v>
      </c>
      <c r="C80" s="104">
        <v>19500</v>
      </c>
      <c r="D80" s="104">
        <f t="shared" si="1"/>
        <v>398.89069941449554</v>
      </c>
      <c r="E80" s="194">
        <f t="shared" si="2"/>
        <v>134.82505640209948</v>
      </c>
      <c r="F80" s="104">
        <f t="shared" si="3"/>
        <v>7.9778139882899106</v>
      </c>
      <c r="G80" s="96">
        <v>40</v>
      </c>
      <c r="H80" s="98">
        <f t="shared" si="4"/>
        <v>581.69356980488487</v>
      </c>
      <c r="I80" s="159">
        <f t="shared" si="5"/>
        <v>0.1057</v>
      </c>
    </row>
    <row r="81" spans="1:9" s="63" customFormat="1" ht="16.5" customHeight="1" x14ac:dyDescent="0.2">
      <c r="A81" s="192">
        <v>63</v>
      </c>
      <c r="B81" s="193">
        <f t="shared" si="7"/>
        <v>586.6512371287123</v>
      </c>
      <c r="C81" s="104">
        <v>19500</v>
      </c>
      <c r="D81" s="104">
        <f t="shared" si="1"/>
        <v>398.87412689229529</v>
      </c>
      <c r="E81" s="194">
        <f t="shared" si="2"/>
        <v>134.81945488959579</v>
      </c>
      <c r="F81" s="104">
        <f t="shared" si="3"/>
        <v>7.9774825378459058</v>
      </c>
      <c r="G81" s="96">
        <v>40</v>
      </c>
      <c r="H81" s="98">
        <f t="shared" si="4"/>
        <v>581.67106431973707</v>
      </c>
      <c r="I81" s="159">
        <f t="shared" si="5"/>
        <v>0.1074</v>
      </c>
    </row>
    <row r="82" spans="1:9" s="63" customFormat="1" ht="16.5" customHeight="1" x14ac:dyDescent="0.2">
      <c r="A82" s="192">
        <v>64</v>
      </c>
      <c r="B82" s="193">
        <f t="shared" si="7"/>
        <v>586.67522660088184</v>
      </c>
      <c r="C82" s="104">
        <v>19500</v>
      </c>
      <c r="D82" s="104">
        <f t="shared" si="1"/>
        <v>398.85781671021778</v>
      </c>
      <c r="E82" s="194">
        <f t="shared" si="2"/>
        <v>134.8139420480536</v>
      </c>
      <c r="F82" s="104">
        <f t="shared" si="3"/>
        <v>7.9771563342043557</v>
      </c>
      <c r="G82" s="96">
        <v>40</v>
      </c>
      <c r="H82" s="98">
        <f t="shared" si="4"/>
        <v>581.6489150924757</v>
      </c>
      <c r="I82" s="159">
        <f t="shared" si="5"/>
        <v>0.1091</v>
      </c>
    </row>
    <row r="83" spans="1:9" s="63" customFormat="1" ht="16.5" customHeight="1" x14ac:dyDescent="0.2">
      <c r="A83" s="192">
        <v>65</v>
      </c>
      <c r="B83" s="193">
        <f t="shared" si="7"/>
        <v>586.69884412823205</v>
      </c>
      <c r="C83" s="104">
        <v>19500</v>
      </c>
      <c r="D83" s="104">
        <f t="shared" ref="D83:D146" si="8">12*(1/B83*C83)</f>
        <v>398.84176071234202</v>
      </c>
      <c r="E83" s="194">
        <f t="shared" ref="E83:E146" si="9">SUM(D83:D83)*33.8%</f>
        <v>134.8085151207716</v>
      </c>
      <c r="F83" s="104">
        <f t="shared" ref="F83:F146" si="10">SUM(D83:D83)*2%</f>
        <v>7.9768352142468411</v>
      </c>
      <c r="G83" s="96">
        <v>40</v>
      </c>
      <c r="H83" s="98">
        <f t="shared" ref="H83:H146" si="11">SUM(D83:G83)</f>
        <v>581.62711104736047</v>
      </c>
      <c r="I83" s="159">
        <f t="shared" ref="I83:I146" si="12">ROUND(A83/B83,4)</f>
        <v>0.1108</v>
      </c>
    </row>
    <row r="84" spans="1:9" s="63" customFormat="1" ht="16.5" customHeight="1" x14ac:dyDescent="0.2">
      <c r="A84" s="192">
        <v>66</v>
      </c>
      <c r="B84" s="193">
        <f t="shared" si="7"/>
        <v>586.7221010685289</v>
      </c>
      <c r="C84" s="104">
        <v>19500</v>
      </c>
      <c r="D84" s="104">
        <f t="shared" si="8"/>
        <v>398.8259511169648</v>
      </c>
      <c r="E84" s="194">
        <f t="shared" si="9"/>
        <v>134.80317147753408</v>
      </c>
      <c r="F84" s="104">
        <f t="shared" si="10"/>
        <v>7.9765190223392963</v>
      </c>
      <c r="G84" s="96">
        <v>40</v>
      </c>
      <c r="H84" s="98">
        <f t="shared" si="11"/>
        <v>581.60564161683817</v>
      </c>
      <c r="I84" s="159">
        <f t="shared" si="12"/>
        <v>0.1125</v>
      </c>
    </row>
    <row r="85" spans="1:9" s="63" customFormat="1" ht="16.5" customHeight="1" x14ac:dyDescent="0.2">
      <c r="A85" s="192">
        <v>67</v>
      </c>
      <c r="B85" s="193">
        <f t="shared" si="7"/>
        <v>586.74500826711824</v>
      </c>
      <c r="C85" s="104">
        <v>19500</v>
      </c>
      <c r="D85" s="104">
        <f t="shared" si="8"/>
        <v>398.81038049406033</v>
      </c>
      <c r="E85" s="194">
        <f t="shared" si="9"/>
        <v>134.79790860699237</v>
      </c>
      <c r="F85" s="104">
        <f t="shared" si="10"/>
        <v>7.9762076098812065</v>
      </c>
      <c r="G85" s="96">
        <v>40</v>
      </c>
      <c r="H85" s="98">
        <f t="shared" si="11"/>
        <v>581.58449671093388</v>
      </c>
      <c r="I85" s="159">
        <f t="shared" si="12"/>
        <v>0.1142</v>
      </c>
    </row>
    <row r="86" spans="1:9" s="63" customFormat="1" ht="16.5" customHeight="1" x14ac:dyDescent="0.2">
      <c r="A86" s="192">
        <v>68</v>
      </c>
      <c r="B86" s="193">
        <f t="shared" si="7"/>
        <v>586.76757608729474</v>
      </c>
      <c r="C86" s="104">
        <v>19500</v>
      </c>
      <c r="D86" s="104">
        <f t="shared" si="8"/>
        <v>398.79504174441172</v>
      </c>
      <c r="E86" s="194">
        <f t="shared" si="9"/>
        <v>134.79272410961116</v>
      </c>
      <c r="F86" s="104">
        <f t="shared" si="10"/>
        <v>7.9759008348882343</v>
      </c>
      <c r="G86" s="96">
        <v>40</v>
      </c>
      <c r="H86" s="98">
        <f t="shared" si="11"/>
        <v>581.5636666889111</v>
      </c>
      <c r="I86" s="159">
        <f t="shared" si="12"/>
        <v>0.1159</v>
      </c>
    </row>
    <row r="87" spans="1:9" s="63" customFormat="1" ht="16.5" customHeight="1" x14ac:dyDescent="0.2">
      <c r="A87" s="192">
        <v>69</v>
      </c>
      <c r="B87" s="193">
        <f t="shared" si="7"/>
        <v>586.78981443845305</v>
      </c>
      <c r="C87" s="104">
        <v>19500</v>
      </c>
      <c r="D87" s="104">
        <f t="shared" si="8"/>
        <v>398.77992808026778</v>
      </c>
      <c r="E87" s="194">
        <f t="shared" si="9"/>
        <v>134.7876156911305</v>
      </c>
      <c r="F87" s="104">
        <f t="shared" si="10"/>
        <v>7.9755985616053557</v>
      </c>
      <c r="G87" s="96">
        <v>40</v>
      </c>
      <c r="H87" s="98">
        <f t="shared" si="11"/>
        <v>581.54314233300363</v>
      </c>
      <c r="I87" s="159">
        <f t="shared" si="12"/>
        <v>0.1176</v>
      </c>
    </row>
    <row r="88" spans="1:9" s="63" customFormat="1" ht="16.5" customHeight="1" x14ac:dyDescent="0.2">
      <c r="A88" s="195">
        <v>70</v>
      </c>
      <c r="B88" s="193">
        <f t="shared" si="7"/>
        <v>586.81173280221378</v>
      </c>
      <c r="C88" s="104">
        <v>19500</v>
      </c>
      <c r="D88" s="104">
        <f t="shared" si="8"/>
        <v>398.7650330073925</v>
      </c>
      <c r="E88" s="194">
        <f t="shared" si="9"/>
        <v>134.78258115649865</v>
      </c>
      <c r="F88" s="104">
        <f t="shared" si="10"/>
        <v>7.97530066014785</v>
      </c>
      <c r="G88" s="96">
        <v>40</v>
      </c>
      <c r="H88" s="98">
        <f t="shared" si="11"/>
        <v>581.52291482403893</v>
      </c>
      <c r="I88" s="159">
        <f t="shared" si="12"/>
        <v>0.1193</v>
      </c>
    </row>
    <row r="89" spans="1:9" s="63" customFormat="1" ht="16.5" customHeight="1" x14ac:dyDescent="0.2">
      <c r="A89" s="192">
        <v>71</v>
      </c>
      <c r="B89" s="193">
        <f t="shared" si="7"/>
        <v>586.83334025669706</v>
      </c>
      <c r="C89" s="104">
        <v>19500</v>
      </c>
      <c r="D89" s="104">
        <f t="shared" si="8"/>
        <v>398.75035030838899</v>
      </c>
      <c r="E89" s="194">
        <f t="shared" si="9"/>
        <v>134.77761840423545</v>
      </c>
      <c r="F89" s="104">
        <f t="shared" si="10"/>
        <v>7.9750070061677798</v>
      </c>
      <c r="G89" s="96">
        <v>40</v>
      </c>
      <c r="H89" s="98">
        <f t="shared" si="11"/>
        <v>581.50297571879219</v>
      </c>
      <c r="I89" s="159">
        <f t="shared" si="12"/>
        <v>0.121</v>
      </c>
    </row>
    <row r="90" spans="1:9" s="63" customFormat="1" ht="16.5" customHeight="1" x14ac:dyDescent="0.2">
      <c r="A90" s="192">
        <v>72</v>
      </c>
      <c r="B90" s="193">
        <f t="shared" si="7"/>
        <v>586.85464549909716</v>
      </c>
      <c r="C90" s="104">
        <v>19500</v>
      </c>
      <c r="D90" s="104">
        <f t="shared" si="8"/>
        <v>398.7358740271913</v>
      </c>
      <c r="E90" s="194">
        <f t="shared" si="9"/>
        <v>134.77272542119064</v>
      </c>
      <c r="F90" s="104">
        <f t="shared" si="10"/>
        <v>7.9747174805438261</v>
      </c>
      <c r="G90" s="96">
        <v>40</v>
      </c>
      <c r="H90" s="98">
        <f t="shared" si="11"/>
        <v>581.48331692892577</v>
      </c>
      <c r="I90" s="159">
        <f t="shared" si="12"/>
        <v>0.1227</v>
      </c>
    </row>
    <row r="91" spans="1:9" s="63" customFormat="1" ht="16.5" customHeight="1" x14ac:dyDescent="0.2">
      <c r="A91" s="192">
        <v>73</v>
      </c>
      <c r="B91" s="193">
        <f t="shared" si="7"/>
        <v>586.87565686670132</v>
      </c>
      <c r="C91" s="104">
        <v>19500</v>
      </c>
      <c r="D91" s="104">
        <f t="shared" si="8"/>
        <v>398.72159845462636</v>
      </c>
      <c r="E91" s="194">
        <f t="shared" si="9"/>
        <v>134.7679002776637</v>
      </c>
      <c r="F91" s="104">
        <f t="shared" si="10"/>
        <v>7.9744319690925272</v>
      </c>
      <c r="G91" s="96">
        <v>40</v>
      </c>
      <c r="H91" s="98">
        <f t="shared" si="11"/>
        <v>581.46393070138254</v>
      </c>
      <c r="I91" s="159">
        <f t="shared" si="12"/>
        <v>0.1244</v>
      </c>
    </row>
    <row r="92" spans="1:9" s="63" customFormat="1" ht="16.5" customHeight="1" x14ac:dyDescent="0.2">
      <c r="A92" s="192">
        <v>74</v>
      </c>
      <c r="B92" s="193">
        <f t="shared" si="7"/>
        <v>586.89638235647794</v>
      </c>
      <c r="C92" s="104">
        <v>19500</v>
      </c>
      <c r="D92" s="104">
        <f t="shared" si="8"/>
        <v>398.70751811496012</v>
      </c>
      <c r="E92" s="194">
        <f t="shared" si="9"/>
        <v>134.7631411228565</v>
      </c>
      <c r="F92" s="104">
        <f t="shared" si="10"/>
        <v>7.9741503622992029</v>
      </c>
      <c r="G92" s="96">
        <v>40</v>
      </c>
      <c r="H92" s="98">
        <f t="shared" si="11"/>
        <v>581.44480960011572</v>
      </c>
      <c r="I92" s="159">
        <f t="shared" si="12"/>
        <v>0.12609999999999999</v>
      </c>
    </row>
    <row r="93" spans="1:9" s="63" customFormat="1" ht="16.5" customHeight="1" x14ac:dyDescent="0.2">
      <c r="A93" s="192">
        <v>75</v>
      </c>
      <c r="B93" s="193">
        <f t="shared" si="7"/>
        <v>586.91682964334984</v>
      </c>
      <c r="C93" s="104">
        <v>19500</v>
      </c>
      <c r="D93" s="104">
        <f t="shared" si="8"/>
        <v>398.6936277533465</v>
      </c>
      <c r="E93" s="194">
        <f t="shared" si="9"/>
        <v>134.7584461806311</v>
      </c>
      <c r="F93" s="104">
        <f t="shared" si="10"/>
        <v>7.9738725550669303</v>
      </c>
      <c r="G93" s="96">
        <v>40</v>
      </c>
      <c r="H93" s="98">
        <f t="shared" si="11"/>
        <v>581.42594648904446</v>
      </c>
      <c r="I93" s="159">
        <f t="shared" si="12"/>
        <v>0.1278</v>
      </c>
    </row>
    <row r="94" spans="1:9" s="63" customFormat="1" ht="16.5" customHeight="1" x14ac:dyDescent="0.2">
      <c r="A94" s="192">
        <v>76</v>
      </c>
      <c r="B94" s="193">
        <f t="shared" si="7"/>
        <v>586.93700609725818</v>
      </c>
      <c r="C94" s="104">
        <v>19500</v>
      </c>
      <c r="D94" s="104">
        <f t="shared" si="8"/>
        <v>398.67992232410904</v>
      </c>
      <c r="E94" s="194">
        <f t="shared" si="9"/>
        <v>134.75381374554885</v>
      </c>
      <c r="F94" s="104">
        <f t="shared" si="10"/>
        <v>7.973598446482181</v>
      </c>
      <c r="G94" s="96">
        <v>40</v>
      </c>
      <c r="H94" s="98">
        <f t="shared" si="11"/>
        <v>581.40733451614005</v>
      </c>
      <c r="I94" s="159">
        <f t="shared" si="12"/>
        <v>0.1295</v>
      </c>
    </row>
    <row r="95" spans="1:9" s="63" customFormat="1" ht="16.5" customHeight="1" x14ac:dyDescent="0.2">
      <c r="A95" s="192">
        <v>77</v>
      </c>
      <c r="B95" s="193">
        <f t="shared" si="7"/>
        <v>586.95691879910976</v>
      </c>
      <c r="C95" s="104">
        <v>19500</v>
      </c>
      <c r="D95" s="104">
        <f t="shared" si="8"/>
        <v>398.66639697978951</v>
      </c>
      <c r="E95" s="194">
        <f t="shared" si="9"/>
        <v>134.74924217916885</v>
      </c>
      <c r="F95" s="104">
        <f t="shared" si="10"/>
        <v>7.9733279395957908</v>
      </c>
      <c r="G95" s="96">
        <v>40</v>
      </c>
      <c r="H95" s="98">
        <f t="shared" si="11"/>
        <v>581.38896709855419</v>
      </c>
      <c r="I95" s="159">
        <f t="shared" si="12"/>
        <v>0.13120000000000001</v>
      </c>
    </row>
    <row r="96" spans="1:9" s="63" customFormat="1" ht="16.5" customHeight="1" x14ac:dyDescent="0.2">
      <c r="A96" s="192">
        <v>78</v>
      </c>
      <c r="B96" s="193">
        <f t="shared" si="7"/>
        <v>586.97657455569629</v>
      </c>
      <c r="C96" s="104">
        <v>19500</v>
      </c>
      <c r="D96" s="104">
        <f t="shared" si="8"/>
        <v>398.65304706090365</v>
      </c>
      <c r="E96" s="194">
        <f t="shared" si="9"/>
        <v>134.74472990658541</v>
      </c>
      <c r="F96" s="104">
        <f t="shared" si="10"/>
        <v>7.9730609412180735</v>
      </c>
      <c r="G96" s="96">
        <v>40</v>
      </c>
      <c r="H96" s="98">
        <f t="shared" si="11"/>
        <v>581.37083790870713</v>
      </c>
      <c r="I96" s="159">
        <f t="shared" si="12"/>
        <v>0.13289999999999999</v>
      </c>
    </row>
    <row r="97" spans="1:9" s="63" customFormat="1" ht="16.5" customHeight="1" x14ac:dyDescent="0.2">
      <c r="A97" s="192">
        <v>79</v>
      </c>
      <c r="B97" s="193">
        <f t="shared" si="7"/>
        <v>586.99597991366306</v>
      </c>
      <c r="C97" s="104">
        <v>19500</v>
      </c>
      <c r="D97" s="104">
        <f t="shared" si="8"/>
        <v>398.63986808634934</v>
      </c>
      <c r="E97" s="194">
        <f t="shared" si="9"/>
        <v>134.74027541318605</v>
      </c>
      <c r="F97" s="104">
        <f t="shared" si="10"/>
        <v>7.9727973617269869</v>
      </c>
      <c r="G97" s="96">
        <v>40</v>
      </c>
      <c r="H97" s="98">
        <f t="shared" si="11"/>
        <v>581.35294086126237</v>
      </c>
      <c r="I97" s="159">
        <f t="shared" si="12"/>
        <v>0.1346</v>
      </c>
    </row>
    <row r="98" spans="1:9" s="63" customFormat="1" ht="16.5" customHeight="1" x14ac:dyDescent="0.2">
      <c r="A98" s="195">
        <v>80</v>
      </c>
      <c r="B98" s="193">
        <f t="shared" si="7"/>
        <v>587.01514117259876</v>
      </c>
      <c r="C98" s="104">
        <v>19500</v>
      </c>
      <c r="D98" s="104">
        <f t="shared" si="8"/>
        <v>398.62685574442025</v>
      </c>
      <c r="E98" s="194">
        <f t="shared" si="9"/>
        <v>134.73587724161402</v>
      </c>
      <c r="F98" s="104">
        <f t="shared" si="10"/>
        <v>7.9725371148884054</v>
      </c>
      <c r="G98" s="96">
        <v>40</v>
      </c>
      <c r="H98" s="98">
        <f t="shared" si="11"/>
        <v>581.33527010092268</v>
      </c>
      <c r="I98" s="159">
        <f t="shared" si="12"/>
        <v>0.1363</v>
      </c>
    </row>
    <row r="99" spans="1:9" s="63" customFormat="1" ht="16.5" customHeight="1" x14ac:dyDescent="0.2">
      <c r="A99" s="192">
        <v>81</v>
      </c>
      <c r="B99" s="193">
        <f t="shared" si="7"/>
        <v>587.03406439731259</v>
      </c>
      <c r="C99" s="104">
        <v>19500</v>
      </c>
      <c r="D99" s="104">
        <f t="shared" si="8"/>
        <v>398.61400588437675</v>
      </c>
      <c r="E99" s="194">
        <f t="shared" si="9"/>
        <v>134.73153398891932</v>
      </c>
      <c r="F99" s="104">
        <f t="shared" si="10"/>
        <v>7.9722801176875349</v>
      </c>
      <c r="G99" s="96">
        <v>40</v>
      </c>
      <c r="H99" s="98">
        <f t="shared" si="11"/>
        <v>581.31781999098359</v>
      </c>
      <c r="I99" s="159">
        <f t="shared" si="12"/>
        <v>0.13800000000000001</v>
      </c>
    </row>
    <row r="100" spans="1:9" s="63" customFormat="1" ht="16.5" customHeight="1" x14ac:dyDescent="0.2">
      <c r="A100" s="192">
        <v>82</v>
      </c>
      <c r="B100" s="193">
        <f t="shared" ref="B100:B117" si="13">1.5233*LN(A100)+580.34</f>
        <v>587.05275542935772</v>
      </c>
      <c r="C100" s="104">
        <v>19500</v>
      </c>
      <c r="D100" s="104">
        <f t="shared" si="8"/>
        <v>398.60131450853584</v>
      </c>
      <c r="E100" s="194">
        <f t="shared" si="9"/>
        <v>134.7272443038851</v>
      </c>
      <c r="F100" s="104">
        <f t="shared" si="10"/>
        <v>7.9720262901707173</v>
      </c>
      <c r="G100" s="96">
        <v>40</v>
      </c>
      <c r="H100" s="98">
        <f t="shared" si="11"/>
        <v>581.30058510259164</v>
      </c>
      <c r="I100" s="159">
        <f t="shared" si="12"/>
        <v>0.13969999999999999</v>
      </c>
    </row>
    <row r="101" spans="1:9" s="63" customFormat="1" ht="16.5" customHeight="1" x14ac:dyDescent="0.2">
      <c r="A101" s="192">
        <v>83</v>
      </c>
      <c r="B101" s="193">
        <f t="shared" si="13"/>
        <v>587.07121989785662</v>
      </c>
      <c r="C101" s="104">
        <v>19500</v>
      </c>
      <c r="D101" s="104">
        <f t="shared" si="8"/>
        <v>398.58877776483951</v>
      </c>
      <c r="E101" s="194">
        <f t="shared" si="9"/>
        <v>134.72300688451574</v>
      </c>
      <c r="F101" s="104">
        <f t="shared" si="10"/>
        <v>7.9717755552967899</v>
      </c>
      <c r="G101" s="96">
        <v>40</v>
      </c>
      <c r="H101" s="98">
        <f t="shared" si="11"/>
        <v>581.28356020465196</v>
      </c>
      <c r="I101" s="159">
        <f t="shared" si="12"/>
        <v>0.1414</v>
      </c>
    </row>
    <row r="102" spans="1:9" s="63" customFormat="1" ht="16.5" customHeight="1" x14ac:dyDescent="0.2">
      <c r="A102" s="192">
        <v>84</v>
      </c>
      <c r="B102" s="193">
        <f t="shared" si="13"/>
        <v>587.08946322967802</v>
      </c>
      <c r="C102" s="104">
        <v>19500</v>
      </c>
      <c r="D102" s="104">
        <f t="shared" si="8"/>
        <v>398.57639193986995</v>
      </c>
      <c r="E102" s="194">
        <f t="shared" si="9"/>
        <v>134.71882047567604</v>
      </c>
      <c r="F102" s="104">
        <f t="shared" si="10"/>
        <v>7.9715278387973996</v>
      </c>
      <c r="G102" s="96">
        <v>40</v>
      </c>
      <c r="H102" s="98">
        <f t="shared" si="11"/>
        <v>581.2667402543434</v>
      </c>
      <c r="I102" s="159">
        <f t="shared" si="12"/>
        <v>0.1431</v>
      </c>
    </row>
    <row r="103" spans="1:9" s="63" customFormat="1" ht="16.5" customHeight="1" x14ac:dyDescent="0.2">
      <c r="A103" s="192">
        <v>85</v>
      </c>
      <c r="B103" s="193">
        <f t="shared" si="13"/>
        <v>587.10749065901177</v>
      </c>
      <c r="C103" s="104">
        <v>19500</v>
      </c>
      <c r="D103" s="104">
        <f t="shared" si="8"/>
        <v>398.56415345227759</v>
      </c>
      <c r="E103" s="194">
        <f t="shared" si="9"/>
        <v>134.71468386686982</v>
      </c>
      <c r="F103" s="104">
        <f t="shared" si="10"/>
        <v>7.9712830690455521</v>
      </c>
      <c r="G103" s="96">
        <v>40</v>
      </c>
      <c r="H103" s="98">
        <f t="shared" si="11"/>
        <v>581.25012038819295</v>
      </c>
      <c r="I103" s="159">
        <f t="shared" si="12"/>
        <v>0.14480000000000001</v>
      </c>
    </row>
    <row r="104" spans="1:9" s="63" customFormat="1" ht="16.5" customHeight="1" x14ac:dyDescent="0.2">
      <c r="A104" s="192">
        <v>86</v>
      </c>
      <c r="B104" s="193">
        <f t="shared" si="13"/>
        <v>587.12530723638304</v>
      </c>
      <c r="C104" s="104">
        <v>19500</v>
      </c>
      <c r="D104" s="104">
        <f t="shared" si="8"/>
        <v>398.55205884659483</v>
      </c>
      <c r="E104" s="194">
        <f t="shared" si="9"/>
        <v>134.71059589014905</v>
      </c>
      <c r="F104" s="104">
        <f t="shared" si="10"/>
        <v>7.9710411769318972</v>
      </c>
      <c r="G104" s="96">
        <v>40</v>
      </c>
      <c r="H104" s="98">
        <f t="shared" si="11"/>
        <v>581.23369591367577</v>
      </c>
      <c r="I104" s="159">
        <f t="shared" si="12"/>
        <v>0.14649999999999999</v>
      </c>
    </row>
    <row r="105" spans="1:9" s="63" customFormat="1" ht="16.5" customHeight="1" x14ac:dyDescent="0.2">
      <c r="A105" s="192">
        <v>87</v>
      </c>
      <c r="B105" s="193">
        <f t="shared" si="13"/>
        <v>587.14291783714657</v>
      </c>
      <c r="C105" s="104">
        <v>19500</v>
      </c>
      <c r="D105" s="104">
        <f t="shared" si="8"/>
        <v>398.54010478740645</v>
      </c>
      <c r="E105" s="194">
        <f t="shared" si="9"/>
        <v>134.70655541814335</v>
      </c>
      <c r="F105" s="104">
        <f t="shared" si="10"/>
        <v>7.9708020957481294</v>
      </c>
      <c r="G105" s="96">
        <v>40</v>
      </c>
      <c r="H105" s="98">
        <f t="shared" si="11"/>
        <v>581.21746230129793</v>
      </c>
      <c r="I105" s="159">
        <f t="shared" si="12"/>
        <v>0.1482</v>
      </c>
    </row>
    <row r="106" spans="1:9" s="63" customFormat="1" ht="16.5" customHeight="1" x14ac:dyDescent="0.2">
      <c r="A106" s="192">
        <v>88</v>
      </c>
      <c r="B106" s="193">
        <f t="shared" si="13"/>
        <v>587.16032716949474</v>
      </c>
      <c r="C106" s="104">
        <v>19500</v>
      </c>
      <c r="D106" s="104">
        <f t="shared" si="8"/>
        <v>398.52828805385479</v>
      </c>
      <c r="E106" s="194">
        <f t="shared" si="9"/>
        <v>134.70256136220291</v>
      </c>
      <c r="F106" s="104">
        <f t="shared" si="10"/>
        <v>7.9705657610770961</v>
      </c>
      <c r="G106" s="96">
        <v>40</v>
      </c>
      <c r="H106" s="98">
        <f t="shared" si="11"/>
        <v>581.20141517713478</v>
      </c>
      <c r="I106" s="159">
        <f t="shared" si="12"/>
        <v>0.14990000000000001</v>
      </c>
    </row>
    <row r="107" spans="1:9" s="63" customFormat="1" ht="16.5" customHeight="1" x14ac:dyDescent="0.2">
      <c r="A107" s="192">
        <v>89</v>
      </c>
      <c r="B107" s="193">
        <f t="shared" si="13"/>
        <v>587.17753978201301</v>
      </c>
      <c r="C107" s="104">
        <v>19500</v>
      </c>
      <c r="D107" s="104">
        <f t="shared" si="8"/>
        <v>398.51660553445458</v>
      </c>
      <c r="E107" s="194">
        <f t="shared" si="9"/>
        <v>134.69861267064564</v>
      </c>
      <c r="F107" s="104">
        <f t="shared" si="10"/>
        <v>7.9703321106890916</v>
      </c>
      <c r="G107" s="96">
        <v>40</v>
      </c>
      <c r="H107" s="98">
        <f t="shared" si="11"/>
        <v>581.18555031578933</v>
      </c>
      <c r="I107" s="159">
        <f t="shared" si="12"/>
        <v>0.15160000000000001</v>
      </c>
    </row>
    <row r="108" spans="1:9" s="63" customFormat="1" ht="16.5" customHeight="1" x14ac:dyDescent="0.2">
      <c r="A108" s="195">
        <v>90</v>
      </c>
      <c r="B108" s="193">
        <f t="shared" si="13"/>
        <v>587.19456007081408</v>
      </c>
      <c r="C108" s="104">
        <v>19500</v>
      </c>
      <c r="D108" s="104">
        <f t="shared" si="8"/>
        <v>398.50505422219896</v>
      </c>
      <c r="E108" s="194">
        <f t="shared" si="9"/>
        <v>134.69470832710323</v>
      </c>
      <c r="F108" s="104">
        <f t="shared" si="10"/>
        <v>7.9701010844439795</v>
      </c>
      <c r="G108" s="96">
        <v>40</v>
      </c>
      <c r="H108" s="98">
        <f t="shared" si="11"/>
        <v>581.16986363374622</v>
      </c>
      <c r="I108" s="159">
        <f t="shared" si="12"/>
        <v>0.15329999999999999</v>
      </c>
    </row>
    <row r="109" spans="1:9" s="63" customFormat="1" ht="16.5" customHeight="1" x14ac:dyDescent="0.2">
      <c r="A109" s="192">
        <v>91</v>
      </c>
      <c r="B109" s="193">
        <f t="shared" si="13"/>
        <v>587.21139228627715</v>
      </c>
      <c r="C109" s="104">
        <v>19500</v>
      </c>
      <c r="D109" s="104">
        <f t="shared" si="8"/>
        <v>398.49363120993468</v>
      </c>
      <c r="E109" s="194">
        <f t="shared" si="9"/>
        <v>134.6908473489579</v>
      </c>
      <c r="F109" s="104">
        <f t="shared" si="10"/>
        <v>7.9698726241986941</v>
      </c>
      <c r="G109" s="96">
        <v>40</v>
      </c>
      <c r="H109" s="98">
        <f t="shared" si="11"/>
        <v>581.15435118309131</v>
      </c>
      <c r="I109" s="159">
        <f t="shared" si="12"/>
        <v>0.155</v>
      </c>
    </row>
    <row r="110" spans="1:9" s="63" customFormat="1" ht="16.5" customHeight="1" x14ac:dyDescent="0.2">
      <c r="A110" s="192">
        <v>92</v>
      </c>
      <c r="B110" s="193">
        <f t="shared" si="13"/>
        <v>587.22804053941888</v>
      </c>
      <c r="C110" s="104">
        <v>19500</v>
      </c>
      <c r="D110" s="104">
        <f t="shared" si="8"/>
        <v>398.4823336859921</v>
      </c>
      <c r="E110" s="194">
        <f t="shared" si="9"/>
        <v>134.68702878586532</v>
      </c>
      <c r="F110" s="104">
        <f t="shared" si="10"/>
        <v>7.9696466737198426</v>
      </c>
      <c r="G110" s="96">
        <v>40</v>
      </c>
      <c r="H110" s="98">
        <f t="shared" si="11"/>
        <v>581.13900914557723</v>
      </c>
      <c r="I110" s="159">
        <f t="shared" si="12"/>
        <v>0.15670000000000001</v>
      </c>
    </row>
    <row r="111" spans="1:9" s="63" customFormat="1" ht="16.5" customHeight="1" x14ac:dyDescent="0.2">
      <c r="A111" s="192">
        <v>93</v>
      </c>
      <c r="B111" s="193">
        <f t="shared" si="13"/>
        <v>587.2445088079204</v>
      </c>
      <c r="C111" s="104">
        <v>19500</v>
      </c>
      <c r="D111" s="104">
        <f t="shared" si="8"/>
        <v>398.47115893004997</v>
      </c>
      <c r="E111" s="194">
        <f t="shared" si="9"/>
        <v>134.68325171835687</v>
      </c>
      <c r="F111" s="104">
        <f t="shared" si="10"/>
        <v>7.9694231786009997</v>
      </c>
      <c r="G111" s="96">
        <v>40</v>
      </c>
      <c r="H111" s="98">
        <f t="shared" si="11"/>
        <v>581.12383382700784</v>
      </c>
      <c r="I111" s="159">
        <f t="shared" si="12"/>
        <v>0.15840000000000001</v>
      </c>
    </row>
    <row r="112" spans="1:9" s="63" customFormat="1" ht="16.5" customHeight="1" x14ac:dyDescent="0.2">
      <c r="A112" s="192">
        <v>94</v>
      </c>
      <c r="B112" s="193">
        <f t="shared" si="13"/>
        <v>587.26080094183192</v>
      </c>
      <c r="C112" s="104">
        <v>19500</v>
      </c>
      <c r="D112" s="104">
        <f t="shared" si="8"/>
        <v>398.46010430922263</v>
      </c>
      <c r="E112" s="194">
        <f t="shared" si="9"/>
        <v>134.67951525651725</v>
      </c>
      <c r="F112" s="104">
        <f t="shared" si="10"/>
        <v>7.9692020861844526</v>
      </c>
      <c r="G112" s="96">
        <v>40</v>
      </c>
      <c r="H112" s="98">
        <f t="shared" si="11"/>
        <v>581.10882165192425</v>
      </c>
      <c r="I112" s="159">
        <f t="shared" si="12"/>
        <v>0.16009999999999999</v>
      </c>
    </row>
    <row r="113" spans="1:9" s="63" customFormat="1" ht="16.5" customHeight="1" x14ac:dyDescent="0.2">
      <c r="A113" s="192">
        <v>95</v>
      </c>
      <c r="B113" s="193">
        <f t="shared" si="13"/>
        <v>587.27692066897509</v>
      </c>
      <c r="C113" s="104">
        <v>19500</v>
      </c>
      <c r="D113" s="104">
        <f t="shared" si="8"/>
        <v>398.44916727435407</v>
      </c>
      <c r="E113" s="194">
        <f t="shared" si="9"/>
        <v>134.67581853873168</v>
      </c>
      <c r="F113" s="104">
        <f t="shared" si="10"/>
        <v>7.9689833454870813</v>
      </c>
      <c r="G113" s="96">
        <v>40</v>
      </c>
      <c r="H113" s="98">
        <f t="shared" si="11"/>
        <v>581.0939691585728</v>
      </c>
      <c r="I113" s="159">
        <f t="shared" si="12"/>
        <v>0.1618</v>
      </c>
    </row>
    <row r="114" spans="1:9" s="63" customFormat="1" ht="16.5" customHeight="1" x14ac:dyDescent="0.2">
      <c r="A114" s="192">
        <v>96</v>
      </c>
      <c r="B114" s="193">
        <f t="shared" si="13"/>
        <v>587.29287160006299</v>
      </c>
      <c r="C114" s="104">
        <v>19500</v>
      </c>
      <c r="D114" s="104">
        <f t="shared" si="8"/>
        <v>398.43834535650592</v>
      </c>
      <c r="E114" s="194">
        <f t="shared" si="9"/>
        <v>134.672160730499</v>
      </c>
      <c r="F114" s="104">
        <f t="shared" si="10"/>
        <v>7.9687669071301181</v>
      </c>
      <c r="G114" s="96">
        <v>40</v>
      </c>
      <c r="H114" s="98">
        <f t="shared" si="11"/>
        <v>581.07927299413507</v>
      </c>
      <c r="I114" s="159">
        <f t="shared" si="12"/>
        <v>0.16350000000000001</v>
      </c>
    </row>
    <row r="115" spans="1:9" s="63" customFormat="1" ht="16.5" customHeight="1" x14ac:dyDescent="0.2">
      <c r="A115" s="192">
        <v>97</v>
      </c>
      <c r="B115" s="193">
        <f t="shared" si="13"/>
        <v>587.30865723355419</v>
      </c>
      <c r="C115" s="104">
        <v>19500</v>
      </c>
      <c r="D115" s="104">
        <f t="shared" si="8"/>
        <v>398.42763616362902</v>
      </c>
      <c r="E115" s="194">
        <f t="shared" si="9"/>
        <v>134.6685410233066</v>
      </c>
      <c r="F115" s="104">
        <f t="shared" si="10"/>
        <v>7.9685527232725804</v>
      </c>
      <c r="G115" s="96">
        <v>40</v>
      </c>
      <c r="H115" s="98">
        <f t="shared" si="11"/>
        <v>581.06472991020814</v>
      </c>
      <c r="I115" s="159">
        <f t="shared" si="12"/>
        <v>0.16520000000000001</v>
      </c>
    </row>
    <row r="116" spans="1:9" s="63" customFormat="1" ht="16.5" customHeight="1" x14ac:dyDescent="0.2">
      <c r="A116" s="192">
        <v>98</v>
      </c>
      <c r="B116" s="193">
        <f t="shared" si="13"/>
        <v>587.32428096025887</v>
      </c>
      <c r="C116" s="104">
        <v>19500</v>
      </c>
      <c r="D116" s="104">
        <f t="shared" si="8"/>
        <v>398.41703737740329</v>
      </c>
      <c r="E116" s="194">
        <f t="shared" si="9"/>
        <v>134.66495863356229</v>
      </c>
      <c r="F116" s="104">
        <f t="shared" si="10"/>
        <v>7.9683407475480657</v>
      </c>
      <c r="G116" s="96">
        <v>40</v>
      </c>
      <c r="H116" s="98">
        <f t="shared" si="11"/>
        <v>581.05033675851359</v>
      </c>
      <c r="I116" s="159">
        <f t="shared" si="12"/>
        <v>0.16689999999999999</v>
      </c>
    </row>
    <row r="117" spans="1:9" s="63" customFormat="1" ht="16.5" customHeight="1" thickBot="1" x14ac:dyDescent="0.25">
      <c r="A117" s="196">
        <v>99</v>
      </c>
      <c r="B117" s="197">
        <f t="shared" si="13"/>
        <v>587.33974606771005</v>
      </c>
      <c r="C117" s="118">
        <v>19500</v>
      </c>
      <c r="D117" s="118">
        <f t="shared" si="8"/>
        <v>398.40654675024132</v>
      </c>
      <c r="E117" s="198">
        <f t="shared" si="9"/>
        <v>134.66141280158155</v>
      </c>
      <c r="F117" s="118">
        <f t="shared" si="10"/>
        <v>7.9681309350048268</v>
      </c>
      <c r="G117" s="119">
        <v>40</v>
      </c>
      <c r="H117" s="120">
        <f t="shared" si="11"/>
        <v>581.03609048682779</v>
      </c>
      <c r="I117" s="164">
        <f t="shared" si="12"/>
        <v>0.1686</v>
      </c>
    </row>
    <row r="118" spans="1:9" s="63" customFormat="1" ht="16.5" customHeight="1" x14ac:dyDescent="0.2">
      <c r="A118" s="199">
        <v>100</v>
      </c>
      <c r="B118" s="200">
        <f t="shared" ref="B118:B149" si="14">1.09*LN(A118)+582.34</f>
        <v>587.35963550272709</v>
      </c>
      <c r="C118" s="95">
        <v>19500</v>
      </c>
      <c r="D118" s="95">
        <f t="shared" si="8"/>
        <v>398.39305572933523</v>
      </c>
      <c r="E118" s="201">
        <f t="shared" si="9"/>
        <v>134.6568528365153</v>
      </c>
      <c r="F118" s="95">
        <f t="shared" si="10"/>
        <v>7.9678611145867047</v>
      </c>
      <c r="G118" s="97">
        <v>40</v>
      </c>
      <c r="H118" s="111">
        <f t="shared" si="11"/>
        <v>581.01776968043725</v>
      </c>
      <c r="I118" s="153">
        <f t="shared" si="12"/>
        <v>0.17030000000000001</v>
      </c>
    </row>
    <row r="119" spans="1:9" s="63" customFormat="1" ht="16.5" customHeight="1" x14ac:dyDescent="0.2">
      <c r="A119" s="192">
        <v>101</v>
      </c>
      <c r="B119" s="193">
        <f t="shared" si="14"/>
        <v>587.37048136335704</v>
      </c>
      <c r="C119" s="104">
        <v>19500</v>
      </c>
      <c r="D119" s="104">
        <f t="shared" si="8"/>
        <v>398.38569935768317</v>
      </c>
      <c r="E119" s="194">
        <f t="shared" si="9"/>
        <v>134.65436638289691</v>
      </c>
      <c r="F119" s="104">
        <f t="shared" si="10"/>
        <v>7.9677139871536635</v>
      </c>
      <c r="G119" s="96">
        <v>40</v>
      </c>
      <c r="H119" s="98">
        <f t="shared" si="11"/>
        <v>581.00777972773369</v>
      </c>
      <c r="I119" s="159">
        <f t="shared" si="12"/>
        <v>0.17199999999999999</v>
      </c>
    </row>
    <row r="120" spans="1:9" s="63" customFormat="1" ht="16.5" customHeight="1" x14ac:dyDescent="0.2">
      <c r="A120" s="192">
        <v>102</v>
      </c>
      <c r="B120" s="193">
        <f t="shared" si="14"/>
        <v>587.38122036647985</v>
      </c>
      <c r="C120" s="104">
        <v>19500</v>
      </c>
      <c r="D120" s="104">
        <f t="shared" si="8"/>
        <v>398.37841573144328</v>
      </c>
      <c r="E120" s="194">
        <f t="shared" si="9"/>
        <v>134.65190451722782</v>
      </c>
      <c r="F120" s="104">
        <f t="shared" si="10"/>
        <v>7.9675683146288661</v>
      </c>
      <c r="G120" s="96">
        <v>40</v>
      </c>
      <c r="H120" s="98">
        <f t="shared" si="11"/>
        <v>580.99788856330008</v>
      </c>
      <c r="I120" s="159">
        <f t="shared" si="12"/>
        <v>0.17369999999999999</v>
      </c>
    </row>
    <row r="121" spans="1:9" s="63" customFormat="1" ht="16.5" customHeight="1" x14ac:dyDescent="0.2">
      <c r="A121" s="192">
        <v>103</v>
      </c>
      <c r="B121" s="193">
        <f t="shared" si="14"/>
        <v>587.39185459717032</v>
      </c>
      <c r="C121" s="104">
        <v>19500</v>
      </c>
      <c r="D121" s="104">
        <f t="shared" si="8"/>
        <v>398.37120342854564</v>
      </c>
      <c r="E121" s="194">
        <f t="shared" si="9"/>
        <v>134.6494667588484</v>
      </c>
      <c r="F121" s="104">
        <f t="shared" si="10"/>
        <v>7.9674240685709128</v>
      </c>
      <c r="G121" s="96">
        <v>40</v>
      </c>
      <c r="H121" s="98">
        <f t="shared" si="11"/>
        <v>580.98809425596494</v>
      </c>
      <c r="I121" s="159">
        <f t="shared" si="12"/>
        <v>0.1754</v>
      </c>
    </row>
    <row r="122" spans="1:9" s="63" customFormat="1" ht="16.5" customHeight="1" x14ac:dyDescent="0.2">
      <c r="A122" s="192">
        <v>104</v>
      </c>
      <c r="B122" s="193">
        <f t="shared" si="14"/>
        <v>587.40238608006416</v>
      </c>
      <c r="C122" s="104">
        <v>19500</v>
      </c>
      <c r="D122" s="104">
        <f t="shared" si="8"/>
        <v>398.36406106819135</v>
      </c>
      <c r="E122" s="194">
        <f t="shared" si="9"/>
        <v>134.64705264104867</v>
      </c>
      <c r="F122" s="104">
        <f t="shared" si="10"/>
        <v>7.9672812213638275</v>
      </c>
      <c r="G122" s="96">
        <v>40</v>
      </c>
      <c r="H122" s="98">
        <f t="shared" si="11"/>
        <v>580.97839493060383</v>
      </c>
      <c r="I122" s="159">
        <f t="shared" si="12"/>
        <v>0.17710000000000001</v>
      </c>
    </row>
    <row r="123" spans="1:9" s="63" customFormat="1" ht="16.5" customHeight="1" x14ac:dyDescent="0.2">
      <c r="A123" s="192">
        <v>105</v>
      </c>
      <c r="B123" s="193">
        <f t="shared" si="14"/>
        <v>587.41281678167172</v>
      </c>
      <c r="C123" s="104">
        <v>19500</v>
      </c>
      <c r="D123" s="104">
        <f t="shared" si="8"/>
        <v>398.3569873092718</v>
      </c>
      <c r="E123" s="194">
        <f t="shared" si="9"/>
        <v>134.64466171053385</v>
      </c>
      <c r="F123" s="104">
        <f t="shared" si="10"/>
        <v>7.9671397461854365</v>
      </c>
      <c r="G123" s="96">
        <v>40</v>
      </c>
      <c r="H123" s="98">
        <f t="shared" si="11"/>
        <v>580.96878876599112</v>
      </c>
      <c r="I123" s="159">
        <f t="shared" si="12"/>
        <v>0.1787</v>
      </c>
    </row>
    <row r="124" spans="1:9" s="63" customFormat="1" ht="16.5" customHeight="1" x14ac:dyDescent="0.2">
      <c r="A124" s="192">
        <v>106</v>
      </c>
      <c r="B124" s="193">
        <f t="shared" si="14"/>
        <v>587.42314861258217</v>
      </c>
      <c r="C124" s="104">
        <v>19500</v>
      </c>
      <c r="D124" s="104">
        <f t="shared" si="8"/>
        <v>398.34998084886149</v>
      </c>
      <c r="E124" s="194">
        <f t="shared" si="9"/>
        <v>134.64229352691518</v>
      </c>
      <c r="F124" s="104">
        <f t="shared" si="10"/>
        <v>7.9669996169772297</v>
      </c>
      <c r="G124" s="96">
        <v>40</v>
      </c>
      <c r="H124" s="98">
        <f t="shared" si="11"/>
        <v>580.95927399275388</v>
      </c>
      <c r="I124" s="159">
        <f t="shared" si="12"/>
        <v>0.1804</v>
      </c>
    </row>
    <row r="125" spans="1:9" s="63" customFormat="1" ht="16.5" customHeight="1" x14ac:dyDescent="0.2">
      <c r="A125" s="192">
        <v>107</v>
      </c>
      <c r="B125" s="193">
        <f t="shared" si="14"/>
        <v>587.43338342956349</v>
      </c>
      <c r="C125" s="104">
        <v>19500</v>
      </c>
      <c r="D125" s="104">
        <f t="shared" si="8"/>
        <v>398.34304042078315</v>
      </c>
      <c r="E125" s="194">
        <f t="shared" si="9"/>
        <v>134.6399476622247</v>
      </c>
      <c r="F125" s="104">
        <f t="shared" si="10"/>
        <v>7.9668608084156629</v>
      </c>
      <c r="G125" s="96">
        <v>40</v>
      </c>
      <c r="H125" s="98">
        <f t="shared" si="11"/>
        <v>580.94984889142347</v>
      </c>
      <c r="I125" s="159">
        <f t="shared" si="12"/>
        <v>0.18210000000000001</v>
      </c>
    </row>
    <row r="126" spans="1:9" s="63" customFormat="1" ht="16.5" customHeight="1" x14ac:dyDescent="0.2">
      <c r="A126" s="192">
        <v>108</v>
      </c>
      <c r="B126" s="193">
        <f t="shared" si="14"/>
        <v>587.44352303756546</v>
      </c>
      <c r="C126" s="104">
        <v>19500</v>
      </c>
      <c r="D126" s="104">
        <f t="shared" si="8"/>
        <v>398.33616479423904</v>
      </c>
      <c r="E126" s="194">
        <f t="shared" si="9"/>
        <v>134.63762370045279</v>
      </c>
      <c r="F126" s="104">
        <f t="shared" si="10"/>
        <v>7.9667232958847807</v>
      </c>
      <c r="G126" s="96">
        <v>40</v>
      </c>
      <c r="H126" s="98">
        <f t="shared" si="11"/>
        <v>580.94051179057658</v>
      </c>
      <c r="I126" s="159">
        <f t="shared" si="12"/>
        <v>0.18379999999999999</v>
      </c>
    </row>
    <row r="127" spans="1:9" s="63" customFormat="1" ht="16.5" customHeight="1" x14ac:dyDescent="0.2">
      <c r="A127" s="192">
        <v>109</v>
      </c>
      <c r="B127" s="193">
        <f t="shared" si="14"/>
        <v>587.45356919162975</v>
      </c>
      <c r="C127" s="104">
        <v>19500</v>
      </c>
      <c r="D127" s="104">
        <f t="shared" si="8"/>
        <v>398.32935277250522</v>
      </c>
      <c r="E127" s="194">
        <f t="shared" si="9"/>
        <v>134.63532123710675</v>
      </c>
      <c r="F127" s="104">
        <f t="shared" si="10"/>
        <v>7.9665870554501046</v>
      </c>
      <c r="G127" s="96">
        <v>40</v>
      </c>
      <c r="H127" s="98">
        <f t="shared" si="11"/>
        <v>580.93126106506202</v>
      </c>
      <c r="I127" s="159">
        <f t="shared" si="12"/>
        <v>0.1855</v>
      </c>
    </row>
    <row r="128" spans="1:9" s="63" customFormat="1" ht="16.5" customHeight="1" x14ac:dyDescent="0.2">
      <c r="A128" s="195">
        <v>110</v>
      </c>
      <c r="B128" s="193">
        <f t="shared" si="14"/>
        <v>587.46352359871378</v>
      </c>
      <c r="C128" s="104">
        <v>19500</v>
      </c>
      <c r="D128" s="104">
        <f t="shared" si="8"/>
        <v>398.32260319168574</v>
      </c>
      <c r="E128" s="194">
        <f t="shared" si="9"/>
        <v>134.63303987878976</v>
      </c>
      <c r="F128" s="104">
        <f t="shared" si="10"/>
        <v>7.9664520638337146</v>
      </c>
      <c r="G128" s="96">
        <v>40</v>
      </c>
      <c r="H128" s="98">
        <f t="shared" si="11"/>
        <v>580.92209513430919</v>
      </c>
      <c r="I128" s="159">
        <f t="shared" si="12"/>
        <v>0.18720000000000001</v>
      </c>
    </row>
    <row r="129" spans="1:9" s="63" customFormat="1" ht="16.5" customHeight="1" x14ac:dyDescent="0.2">
      <c r="A129" s="192">
        <v>111</v>
      </c>
      <c r="B129" s="193">
        <f t="shared" si="14"/>
        <v>587.47338791943048</v>
      </c>
      <c r="C129" s="104">
        <v>19500</v>
      </c>
      <c r="D129" s="104">
        <f t="shared" si="8"/>
        <v>398.31591491952338</v>
      </c>
      <c r="E129" s="194">
        <f t="shared" si="9"/>
        <v>134.63077924279889</v>
      </c>
      <c r="F129" s="104">
        <f t="shared" si="10"/>
        <v>7.9663182983904681</v>
      </c>
      <c r="G129" s="96">
        <v>40</v>
      </c>
      <c r="H129" s="98">
        <f t="shared" si="11"/>
        <v>580.91301246071271</v>
      </c>
      <c r="I129" s="159">
        <f t="shared" si="12"/>
        <v>0.18890000000000001</v>
      </c>
    </row>
    <row r="130" spans="1:9" s="63" customFormat="1" ht="16.5" customHeight="1" x14ac:dyDescent="0.2">
      <c r="A130" s="192">
        <v>112</v>
      </c>
      <c r="B130" s="193">
        <f t="shared" si="14"/>
        <v>587.48316376971172</v>
      </c>
      <c r="C130" s="104">
        <v>19500</v>
      </c>
      <c r="D130" s="104">
        <f t="shared" si="8"/>
        <v>398.30928685426284</v>
      </c>
      <c r="E130" s="194">
        <f t="shared" si="9"/>
        <v>134.62853895674081</v>
      </c>
      <c r="F130" s="104">
        <f t="shared" si="10"/>
        <v>7.9661857370852571</v>
      </c>
      <c r="G130" s="96">
        <v>40</v>
      </c>
      <c r="H130" s="98">
        <f t="shared" si="11"/>
        <v>580.90401154808899</v>
      </c>
      <c r="I130" s="159">
        <f t="shared" si="12"/>
        <v>0.19059999999999999</v>
      </c>
    </row>
    <row r="131" spans="1:9" s="63" customFormat="1" ht="16.5" customHeight="1" x14ac:dyDescent="0.2">
      <c r="A131" s="192">
        <v>113</v>
      </c>
      <c r="B131" s="193">
        <f t="shared" si="14"/>
        <v>587.49285272239649</v>
      </c>
      <c r="C131" s="104">
        <v>19500</v>
      </c>
      <c r="D131" s="104">
        <f t="shared" si="8"/>
        <v>398.30271792356638</v>
      </c>
      <c r="E131" s="194">
        <f t="shared" si="9"/>
        <v>134.62631865816542</v>
      </c>
      <c r="F131" s="104">
        <f t="shared" si="10"/>
        <v>7.9660543584713279</v>
      </c>
      <c r="G131" s="96">
        <v>40</v>
      </c>
      <c r="H131" s="98">
        <f t="shared" si="11"/>
        <v>580.89509094020309</v>
      </c>
      <c r="I131" s="159">
        <f t="shared" si="12"/>
        <v>0.1923</v>
      </c>
    </row>
    <row r="132" spans="1:9" s="63" customFormat="1" ht="16.5" customHeight="1" x14ac:dyDescent="0.2">
      <c r="A132" s="192">
        <v>114</v>
      </c>
      <c r="B132" s="193">
        <f t="shared" si="14"/>
        <v>587.50245630875008</v>
      </c>
      <c r="C132" s="104">
        <v>19500</v>
      </c>
      <c r="D132" s="104">
        <f t="shared" si="8"/>
        <v>398.29620708347471</v>
      </c>
      <c r="E132" s="194">
        <f t="shared" si="9"/>
        <v>134.62411799421443</v>
      </c>
      <c r="F132" s="104">
        <f t="shared" si="10"/>
        <v>7.9659241416694941</v>
      </c>
      <c r="G132" s="96">
        <v>40</v>
      </c>
      <c r="H132" s="98">
        <f t="shared" si="11"/>
        <v>580.88624921935855</v>
      </c>
      <c r="I132" s="159">
        <f t="shared" si="12"/>
        <v>0.19400000000000001</v>
      </c>
    </row>
    <row r="133" spans="1:9" s="63" customFormat="1" ht="16.5" customHeight="1" x14ac:dyDescent="0.2">
      <c r="A133" s="192">
        <v>115</v>
      </c>
      <c r="B133" s="193">
        <f t="shared" si="14"/>
        <v>587.51197601991601</v>
      </c>
      <c r="C133" s="104">
        <v>19500</v>
      </c>
      <c r="D133" s="104">
        <f t="shared" si="8"/>
        <v>398.28975331741606</v>
      </c>
      <c r="E133" s="194">
        <f t="shared" si="9"/>
        <v>134.62193662128661</v>
      </c>
      <c r="F133" s="104">
        <f t="shared" si="10"/>
        <v>7.9657950663483215</v>
      </c>
      <c r="G133" s="96">
        <v>40</v>
      </c>
      <c r="H133" s="98">
        <f t="shared" si="11"/>
        <v>580.87748500505097</v>
      </c>
      <c r="I133" s="159">
        <f t="shared" si="12"/>
        <v>0.19570000000000001</v>
      </c>
    </row>
    <row r="134" spans="1:9" s="63" customFormat="1" ht="16.5" customHeight="1" x14ac:dyDescent="0.2">
      <c r="A134" s="192">
        <v>116</v>
      </c>
      <c r="B134" s="193">
        <f t="shared" si="14"/>
        <v>587.52141330830602</v>
      </c>
      <c r="C134" s="104">
        <v>19500</v>
      </c>
      <c r="D134" s="104">
        <f t="shared" si="8"/>
        <v>398.28335563525559</v>
      </c>
      <c r="E134" s="194">
        <f t="shared" si="9"/>
        <v>134.61977420471638</v>
      </c>
      <c r="F134" s="104">
        <f t="shared" si="10"/>
        <v>7.9656671127051117</v>
      </c>
      <c r="G134" s="96">
        <v>40</v>
      </c>
      <c r="H134" s="98">
        <f t="shared" si="11"/>
        <v>580.86879695267703</v>
      </c>
      <c r="I134" s="159">
        <f t="shared" si="12"/>
        <v>0.19739999999999999</v>
      </c>
    </row>
    <row r="135" spans="1:9" s="63" customFormat="1" ht="16.5" customHeight="1" x14ac:dyDescent="0.2">
      <c r="A135" s="192">
        <v>117</v>
      </c>
      <c r="B135" s="193">
        <f t="shared" si="14"/>
        <v>587.53076958892962</v>
      </c>
      <c r="C135" s="104">
        <v>19500</v>
      </c>
      <c r="D135" s="104">
        <f t="shared" si="8"/>
        <v>398.27701307238749</v>
      </c>
      <c r="E135" s="194">
        <f t="shared" si="9"/>
        <v>134.61763041846694</v>
      </c>
      <c r="F135" s="104">
        <f t="shared" si="10"/>
        <v>7.9655402614477504</v>
      </c>
      <c r="G135" s="96">
        <v>40</v>
      </c>
      <c r="H135" s="98">
        <f t="shared" si="11"/>
        <v>580.86018375230208</v>
      </c>
      <c r="I135" s="159">
        <f t="shared" si="12"/>
        <v>0.1991</v>
      </c>
    </row>
    <row r="136" spans="1:9" s="63" customFormat="1" ht="16.5" customHeight="1" x14ac:dyDescent="0.2">
      <c r="A136" s="192">
        <v>118</v>
      </c>
      <c r="B136" s="193">
        <f t="shared" si="14"/>
        <v>587.54004624066761</v>
      </c>
      <c r="C136" s="104">
        <v>19500</v>
      </c>
      <c r="D136" s="104">
        <f t="shared" si="8"/>
        <v>398.27072468886513</v>
      </c>
      <c r="E136" s="194">
        <f t="shared" si="9"/>
        <v>134.6155049448364</v>
      </c>
      <c r="F136" s="104">
        <f t="shared" si="10"/>
        <v>7.9654144937773026</v>
      </c>
      <c r="G136" s="96">
        <v>40</v>
      </c>
      <c r="H136" s="98">
        <f t="shared" si="11"/>
        <v>580.85164412747883</v>
      </c>
      <c r="I136" s="159">
        <f t="shared" si="12"/>
        <v>0.20080000000000001</v>
      </c>
    </row>
    <row r="137" spans="1:9" s="63" customFormat="1" ht="16.5" customHeight="1" x14ac:dyDescent="0.2">
      <c r="A137" s="192">
        <v>119</v>
      </c>
      <c r="B137" s="193">
        <f t="shared" si="14"/>
        <v>587.54924460749157</v>
      </c>
      <c r="C137" s="104">
        <v>19500</v>
      </c>
      <c r="D137" s="104">
        <f t="shared" si="8"/>
        <v>398.2644895685674</v>
      </c>
      <c r="E137" s="194">
        <f t="shared" si="9"/>
        <v>134.61339747417577</v>
      </c>
      <c r="F137" s="104">
        <f t="shared" si="10"/>
        <v>7.9652897913713483</v>
      </c>
      <c r="G137" s="96">
        <v>40</v>
      </c>
      <c r="H137" s="98">
        <f t="shared" si="11"/>
        <v>580.8431768341145</v>
      </c>
      <c r="I137" s="159">
        <f t="shared" si="12"/>
        <v>0.20250000000000001</v>
      </c>
    </row>
    <row r="138" spans="1:9" s="63" customFormat="1" ht="16.5" customHeight="1" x14ac:dyDescent="0.2">
      <c r="A138" s="195">
        <v>120</v>
      </c>
      <c r="B138" s="193">
        <f t="shared" si="14"/>
        <v>587.55836599963243</v>
      </c>
      <c r="C138" s="104">
        <v>19500</v>
      </c>
      <c r="D138" s="104">
        <f t="shared" si="8"/>
        <v>398.25830681840102</v>
      </c>
      <c r="E138" s="194">
        <f t="shared" si="9"/>
        <v>134.61130770461952</v>
      </c>
      <c r="F138" s="104">
        <f t="shared" si="10"/>
        <v>7.9651661363680208</v>
      </c>
      <c r="G138" s="96">
        <v>40</v>
      </c>
      <c r="H138" s="98">
        <f t="shared" si="11"/>
        <v>580.83478065938857</v>
      </c>
      <c r="I138" s="159">
        <f t="shared" si="12"/>
        <v>0.20419999999999999</v>
      </c>
    </row>
    <row r="139" spans="1:9" s="63" customFormat="1" ht="16.5" customHeight="1" x14ac:dyDescent="0.2">
      <c r="A139" s="192">
        <v>121</v>
      </c>
      <c r="B139" s="193">
        <f t="shared" si="14"/>
        <v>587.56741169470047</v>
      </c>
      <c r="C139" s="104">
        <v>19500</v>
      </c>
      <c r="D139" s="104">
        <f t="shared" si="8"/>
        <v>398.25217556753506</v>
      </c>
      <c r="E139" s="194">
        <f t="shared" si="9"/>
        <v>134.60923534182683</v>
      </c>
      <c r="F139" s="104">
        <f t="shared" si="10"/>
        <v>7.965043511350701</v>
      </c>
      <c r="G139" s="96">
        <v>40</v>
      </c>
      <c r="H139" s="98">
        <f t="shared" si="11"/>
        <v>580.82645442071259</v>
      </c>
      <c r="I139" s="159">
        <f t="shared" si="12"/>
        <v>0.2059</v>
      </c>
    </row>
    <row r="140" spans="1:9" s="63" customFormat="1" ht="16.5" customHeight="1" x14ac:dyDescent="0.2">
      <c r="A140" s="192">
        <v>122</v>
      </c>
      <c r="B140" s="193">
        <f t="shared" si="14"/>
        <v>587.57638293875925</v>
      </c>
      <c r="C140" s="104">
        <v>19500</v>
      </c>
      <c r="D140" s="104">
        <f t="shared" si="8"/>
        <v>398.24609496666727</v>
      </c>
      <c r="E140" s="194">
        <f t="shared" si="9"/>
        <v>134.60718009873352</v>
      </c>
      <c r="F140" s="104">
        <f t="shared" si="10"/>
        <v>7.9649218993333459</v>
      </c>
      <c r="G140" s="96">
        <v>40</v>
      </c>
      <c r="H140" s="98">
        <f t="shared" si="11"/>
        <v>580.81819696473417</v>
      </c>
      <c r="I140" s="159">
        <f t="shared" si="12"/>
        <v>0.20760000000000001</v>
      </c>
    </row>
    <row r="141" spans="1:9" s="63" customFormat="1" ht="16.5" customHeight="1" x14ac:dyDescent="0.2">
      <c r="A141" s="192">
        <v>123</v>
      </c>
      <c r="B141" s="193">
        <f t="shared" si="14"/>
        <v>587.58528094735595</v>
      </c>
      <c r="C141" s="104">
        <v>19500</v>
      </c>
      <c r="D141" s="104">
        <f t="shared" si="8"/>
        <v>398.24006418732085</v>
      </c>
      <c r="E141" s="194">
        <f t="shared" si="9"/>
        <v>134.60514169531444</v>
      </c>
      <c r="F141" s="104">
        <f t="shared" si="10"/>
        <v>7.964801283746417</v>
      </c>
      <c r="G141" s="96">
        <v>40</v>
      </c>
      <c r="H141" s="98">
        <f t="shared" si="11"/>
        <v>580.81000716638175</v>
      </c>
      <c r="I141" s="159">
        <f t="shared" si="12"/>
        <v>0.20930000000000001</v>
      </c>
    </row>
    <row r="142" spans="1:9" s="63" customFormat="1" ht="16.5" customHeight="1" x14ac:dyDescent="0.2">
      <c r="A142" s="192">
        <v>124</v>
      </c>
      <c r="B142" s="193">
        <f t="shared" si="14"/>
        <v>587.59410690650952</v>
      </c>
      <c r="C142" s="104">
        <v>19500</v>
      </c>
      <c r="D142" s="104">
        <f t="shared" si="8"/>
        <v>398.23408242116886</v>
      </c>
      <c r="E142" s="194">
        <f t="shared" si="9"/>
        <v>134.60311985835506</v>
      </c>
      <c r="F142" s="104">
        <f t="shared" si="10"/>
        <v>7.9646816484233778</v>
      </c>
      <c r="G142" s="96">
        <v>40</v>
      </c>
      <c r="H142" s="98">
        <f t="shared" si="11"/>
        <v>580.8018839279473</v>
      </c>
      <c r="I142" s="159">
        <f t="shared" si="12"/>
        <v>0.21099999999999999</v>
      </c>
    </row>
    <row r="143" spans="1:9" s="63" customFormat="1" ht="16.5" customHeight="1" x14ac:dyDescent="0.2">
      <c r="A143" s="192">
        <v>125</v>
      </c>
      <c r="B143" s="193">
        <f t="shared" si="14"/>
        <v>587.60286197365951</v>
      </c>
      <c r="C143" s="104">
        <v>19500</v>
      </c>
      <c r="D143" s="104">
        <f t="shared" si="8"/>
        <v>398.22814887938637</v>
      </c>
      <c r="E143" s="194">
        <f t="shared" si="9"/>
        <v>134.60111432123259</v>
      </c>
      <c r="F143" s="104">
        <f t="shared" si="10"/>
        <v>7.9645629775877271</v>
      </c>
      <c r="G143" s="96">
        <v>40</v>
      </c>
      <c r="H143" s="98">
        <f t="shared" si="11"/>
        <v>580.7938261782067</v>
      </c>
      <c r="I143" s="159">
        <f t="shared" si="12"/>
        <v>0.2127</v>
      </c>
    </row>
    <row r="144" spans="1:9" s="63" customFormat="1" ht="16.5" customHeight="1" x14ac:dyDescent="0.2">
      <c r="A144" s="192">
        <v>126</v>
      </c>
      <c r="B144" s="193">
        <f t="shared" si="14"/>
        <v>587.61154727857718</v>
      </c>
      <c r="C144" s="104">
        <v>19500</v>
      </c>
      <c r="D144" s="104">
        <f t="shared" si="8"/>
        <v>398.22226279202846</v>
      </c>
      <c r="E144" s="194">
        <f t="shared" si="9"/>
        <v>134.59912482370561</v>
      </c>
      <c r="F144" s="104">
        <f t="shared" si="10"/>
        <v>7.9644452558405696</v>
      </c>
      <c r="G144" s="96">
        <v>40</v>
      </c>
      <c r="H144" s="98">
        <f t="shared" si="11"/>
        <v>580.7858328715746</v>
      </c>
      <c r="I144" s="159">
        <f t="shared" si="12"/>
        <v>0.21440000000000001</v>
      </c>
    </row>
    <row r="145" spans="1:9" s="63" customFormat="1" ht="16.5" customHeight="1" x14ac:dyDescent="0.2">
      <c r="A145" s="192">
        <v>127</v>
      </c>
      <c r="B145" s="193">
        <f t="shared" si="14"/>
        <v>587.62016392423993</v>
      </c>
      <c r="C145" s="104">
        <v>19500</v>
      </c>
      <c r="D145" s="104">
        <f t="shared" si="8"/>
        <v>398.21642340743256</v>
      </c>
      <c r="E145" s="194">
        <f t="shared" si="9"/>
        <v>134.59715111171218</v>
      </c>
      <c r="F145" s="104">
        <f t="shared" si="10"/>
        <v>7.9643284681486515</v>
      </c>
      <c r="G145" s="96">
        <v>40</v>
      </c>
      <c r="H145" s="98">
        <f t="shared" si="11"/>
        <v>580.77790298729337</v>
      </c>
      <c r="I145" s="159">
        <f t="shared" si="12"/>
        <v>0.21609999999999999</v>
      </c>
    </row>
    <row r="146" spans="1:9" s="63" customFormat="1" ht="16.5" customHeight="1" x14ac:dyDescent="0.2">
      <c r="A146" s="192">
        <v>128</v>
      </c>
      <c r="B146" s="193">
        <f t="shared" si="14"/>
        <v>587.62871298767243</v>
      </c>
      <c r="C146" s="104">
        <v>19500</v>
      </c>
      <c r="D146" s="104">
        <f t="shared" si="8"/>
        <v>398.210629991644</v>
      </c>
      <c r="E146" s="194">
        <f t="shared" si="9"/>
        <v>134.59519293717565</v>
      </c>
      <c r="F146" s="104">
        <f t="shared" si="10"/>
        <v>7.9642125998328801</v>
      </c>
      <c r="G146" s="96">
        <v>40</v>
      </c>
      <c r="H146" s="98">
        <f t="shared" si="11"/>
        <v>580.77003552865256</v>
      </c>
      <c r="I146" s="159">
        <f t="shared" si="12"/>
        <v>0.21779999999999999</v>
      </c>
    </row>
    <row r="147" spans="1:9" s="63" customFormat="1" ht="16.5" customHeight="1" x14ac:dyDescent="0.2">
      <c r="A147" s="192">
        <v>129</v>
      </c>
      <c r="B147" s="193">
        <f t="shared" si="14"/>
        <v>587.63719552075429</v>
      </c>
      <c r="C147" s="104">
        <v>19500</v>
      </c>
      <c r="D147" s="104">
        <f t="shared" ref="D147:D210" si="15">12*(1/B147*C147)</f>
        <v>398.20488182786505</v>
      </c>
      <c r="E147" s="194">
        <f t="shared" ref="E147:E210" si="16">SUM(D147:D147)*33.8%</f>
        <v>134.59325005781838</v>
      </c>
      <c r="F147" s="104">
        <f t="shared" ref="F147:F210" si="17">SUM(D147:D147)*2%</f>
        <v>7.9640976365573009</v>
      </c>
      <c r="G147" s="96">
        <v>40</v>
      </c>
      <c r="H147" s="98">
        <f t="shared" ref="H147:H210" si="18">SUM(D147:G147)</f>
        <v>580.76222952224077</v>
      </c>
      <c r="I147" s="159">
        <f t="shared" ref="I147:I210" si="19">ROUND(A147/B147,4)</f>
        <v>0.2195</v>
      </c>
    </row>
    <row r="148" spans="1:9" s="63" customFormat="1" ht="16.5" customHeight="1" x14ac:dyDescent="0.2">
      <c r="A148" s="195">
        <v>130</v>
      </c>
      <c r="B148" s="193">
        <f t="shared" si="14"/>
        <v>587.64561255099659</v>
      </c>
      <c r="C148" s="104">
        <v>19500</v>
      </c>
      <c r="D148" s="104">
        <f t="shared" si="15"/>
        <v>398.19917821592378</v>
      </c>
      <c r="E148" s="194">
        <f t="shared" si="16"/>
        <v>134.59132223698222</v>
      </c>
      <c r="F148" s="104">
        <f t="shared" si="17"/>
        <v>7.9639835643184762</v>
      </c>
      <c r="G148" s="96">
        <v>40</v>
      </c>
      <c r="H148" s="98">
        <f t="shared" si="18"/>
        <v>580.75448401722451</v>
      </c>
      <c r="I148" s="159">
        <f t="shared" si="19"/>
        <v>0.22120000000000001</v>
      </c>
    </row>
    <row r="149" spans="1:9" s="63" customFormat="1" ht="16.5" customHeight="1" x14ac:dyDescent="0.2">
      <c r="A149" s="192">
        <v>131</v>
      </c>
      <c r="B149" s="193">
        <f t="shared" si="14"/>
        <v>587.65396508228923</v>
      </c>
      <c r="C149" s="104">
        <v>19500</v>
      </c>
      <c r="D149" s="104">
        <f t="shared" si="15"/>
        <v>398.19351847176415</v>
      </c>
      <c r="E149" s="194">
        <f t="shared" si="16"/>
        <v>134.58940924345626</v>
      </c>
      <c r="F149" s="104">
        <f t="shared" si="17"/>
        <v>7.9638703694352833</v>
      </c>
      <c r="G149" s="96">
        <v>40</v>
      </c>
      <c r="H149" s="98">
        <f t="shared" si="18"/>
        <v>580.74679808465578</v>
      </c>
      <c r="I149" s="159">
        <f t="shared" si="19"/>
        <v>0.22289999999999999</v>
      </c>
    </row>
    <row r="150" spans="1:9" s="63" customFormat="1" ht="16.5" customHeight="1" x14ac:dyDescent="0.2">
      <c r="A150" s="192">
        <v>132</v>
      </c>
      <c r="B150" s="193">
        <f t="shared" ref="B150:B167" si="20">1.09*LN(A150)+582.34</f>
        <v>587.66225409561923</v>
      </c>
      <c r="C150" s="104">
        <v>19500</v>
      </c>
      <c r="D150" s="104">
        <f t="shared" si="15"/>
        <v>398.18790192695548</v>
      </c>
      <c r="E150" s="194">
        <f t="shared" si="16"/>
        <v>134.58751085131092</v>
      </c>
      <c r="F150" s="104">
        <f t="shared" si="17"/>
        <v>7.96375803853911</v>
      </c>
      <c r="G150" s="96">
        <v>40</v>
      </c>
      <c r="H150" s="98">
        <f t="shared" si="18"/>
        <v>580.73917081680554</v>
      </c>
      <c r="I150" s="159">
        <f t="shared" si="19"/>
        <v>0.22459999999999999</v>
      </c>
    </row>
    <row r="151" spans="1:9" s="63" customFormat="1" ht="16.5" customHeight="1" x14ac:dyDescent="0.2">
      <c r="A151" s="192">
        <v>133</v>
      </c>
      <c r="B151" s="193">
        <f t="shared" si="20"/>
        <v>587.67048054976169</v>
      </c>
      <c r="C151" s="104">
        <v>19500</v>
      </c>
      <c r="D151" s="104">
        <f t="shared" si="15"/>
        <v>398.18232792822027</v>
      </c>
      <c r="E151" s="194">
        <f t="shared" si="16"/>
        <v>134.58562683973844</v>
      </c>
      <c r="F151" s="104">
        <f t="shared" si="17"/>
        <v>7.9636465585644061</v>
      </c>
      <c r="G151" s="96">
        <v>40</v>
      </c>
      <c r="H151" s="98">
        <f t="shared" si="18"/>
        <v>580.7316013265231</v>
      </c>
      <c r="I151" s="159">
        <f t="shared" si="19"/>
        <v>0.2263</v>
      </c>
    </row>
    <row r="152" spans="1:9" s="63" customFormat="1" ht="16.5" customHeight="1" x14ac:dyDescent="0.2">
      <c r="A152" s="192">
        <v>134</v>
      </c>
      <c r="B152" s="193">
        <f t="shared" si="20"/>
        <v>587.67864538194658</v>
      </c>
      <c r="C152" s="104">
        <v>19500</v>
      </c>
      <c r="D152" s="104">
        <f t="shared" si="15"/>
        <v>398.17679583697941</v>
      </c>
      <c r="E152" s="194">
        <f t="shared" si="16"/>
        <v>134.58375699289903</v>
      </c>
      <c r="F152" s="104">
        <f t="shared" si="17"/>
        <v>7.9635359167395885</v>
      </c>
      <c r="G152" s="96">
        <v>40</v>
      </c>
      <c r="H152" s="98">
        <f t="shared" si="18"/>
        <v>580.72408874661801</v>
      </c>
      <c r="I152" s="159">
        <f t="shared" si="19"/>
        <v>0.22800000000000001</v>
      </c>
    </row>
    <row r="153" spans="1:9" s="63" customFormat="1" ht="16.5" customHeight="1" x14ac:dyDescent="0.2">
      <c r="A153" s="192">
        <v>135</v>
      </c>
      <c r="B153" s="193">
        <f t="shared" si="20"/>
        <v>587.68674950849788</v>
      </c>
      <c r="C153" s="104">
        <v>19500</v>
      </c>
      <c r="D153" s="104">
        <f t="shared" si="15"/>
        <v>398.17130502891553</v>
      </c>
      <c r="E153" s="194">
        <f t="shared" si="16"/>
        <v>134.58190109977343</v>
      </c>
      <c r="F153" s="104">
        <f t="shared" si="17"/>
        <v>7.9634261005783111</v>
      </c>
      <c r="G153" s="96">
        <v>40</v>
      </c>
      <c r="H153" s="98">
        <f t="shared" si="18"/>
        <v>580.71663222926725</v>
      </c>
      <c r="I153" s="159">
        <f t="shared" si="19"/>
        <v>0.22969999999999999</v>
      </c>
    </row>
    <row r="154" spans="1:9" s="63" customFormat="1" ht="16.5" customHeight="1" x14ac:dyDescent="0.2">
      <c r="A154" s="192">
        <v>136</v>
      </c>
      <c r="B154" s="193">
        <f t="shared" si="20"/>
        <v>587.69479382545228</v>
      </c>
      <c r="C154" s="104">
        <v>19500</v>
      </c>
      <c r="D154" s="104">
        <f t="shared" si="15"/>
        <v>398.16585489355032</v>
      </c>
      <c r="E154" s="194">
        <f t="shared" si="16"/>
        <v>134.58005895401999</v>
      </c>
      <c r="F154" s="104">
        <f t="shared" si="17"/>
        <v>7.9633170978710064</v>
      </c>
      <c r="G154" s="96">
        <v>40</v>
      </c>
      <c r="H154" s="98">
        <f t="shared" si="18"/>
        <v>580.70923094544139</v>
      </c>
      <c r="I154" s="159">
        <f t="shared" si="19"/>
        <v>0.23139999999999999</v>
      </c>
    </row>
    <row r="155" spans="1:9" s="63" customFormat="1" ht="16.5" customHeight="1" x14ac:dyDescent="0.2">
      <c r="A155" s="192">
        <v>137</v>
      </c>
      <c r="B155" s="193">
        <f t="shared" si="20"/>
        <v>587.70277920915271</v>
      </c>
      <c r="C155" s="104">
        <v>19500</v>
      </c>
      <c r="D155" s="104">
        <f t="shared" si="15"/>
        <v>398.16044483383951</v>
      </c>
      <c r="E155" s="194">
        <f t="shared" si="16"/>
        <v>134.57823035383774</v>
      </c>
      <c r="F155" s="104">
        <f t="shared" si="17"/>
        <v>7.9632088966767904</v>
      </c>
      <c r="G155" s="96">
        <v>40</v>
      </c>
      <c r="H155" s="98">
        <f t="shared" si="18"/>
        <v>580.70188408435399</v>
      </c>
      <c r="I155" s="159">
        <f t="shared" si="19"/>
        <v>0.2331</v>
      </c>
    </row>
    <row r="156" spans="1:9" s="63" customFormat="1" ht="16.5" customHeight="1" x14ac:dyDescent="0.2">
      <c r="A156" s="192">
        <v>138</v>
      </c>
      <c r="B156" s="193">
        <f t="shared" si="20"/>
        <v>587.71070651682135</v>
      </c>
      <c r="C156" s="104">
        <v>19500</v>
      </c>
      <c r="D156" s="104">
        <f t="shared" si="15"/>
        <v>398.15507426578165</v>
      </c>
      <c r="E156" s="194">
        <f t="shared" si="16"/>
        <v>134.57641510183419</v>
      </c>
      <c r="F156" s="104">
        <f t="shared" si="17"/>
        <v>7.963101485315633</v>
      </c>
      <c r="G156" s="96">
        <v>40</v>
      </c>
      <c r="H156" s="98">
        <f t="shared" si="18"/>
        <v>580.69459085293147</v>
      </c>
      <c r="I156" s="159">
        <f t="shared" si="19"/>
        <v>0.23480000000000001</v>
      </c>
    </row>
    <row r="157" spans="1:9" s="63" customFormat="1" ht="16.5" customHeight="1" x14ac:dyDescent="0.2">
      <c r="A157" s="192">
        <v>139</v>
      </c>
      <c r="B157" s="193">
        <f t="shared" si="20"/>
        <v>587.71857658711247</v>
      </c>
      <c r="C157" s="104">
        <v>19500</v>
      </c>
      <c r="D157" s="104">
        <f t="shared" si="15"/>
        <v>398.14974261804059</v>
      </c>
      <c r="E157" s="194">
        <f t="shared" si="16"/>
        <v>134.57461300489771</v>
      </c>
      <c r="F157" s="104">
        <f t="shared" si="17"/>
        <v>7.9629948523608123</v>
      </c>
      <c r="G157" s="96">
        <v>40</v>
      </c>
      <c r="H157" s="98">
        <f t="shared" si="18"/>
        <v>580.68735047529913</v>
      </c>
      <c r="I157" s="159">
        <f t="shared" si="19"/>
        <v>0.23649999999999999</v>
      </c>
    </row>
    <row r="158" spans="1:9" s="63" customFormat="1" ht="16.5" customHeight="1" x14ac:dyDescent="0.2">
      <c r="A158" s="195">
        <v>140</v>
      </c>
      <c r="B158" s="193">
        <f t="shared" si="20"/>
        <v>587.72639024064415</v>
      </c>
      <c r="C158" s="104">
        <v>19500</v>
      </c>
      <c r="D158" s="104">
        <f t="shared" si="15"/>
        <v>398.14444933158245</v>
      </c>
      <c r="E158" s="194">
        <f t="shared" si="16"/>
        <v>134.57282387407486</v>
      </c>
      <c r="F158" s="104">
        <f t="shared" si="17"/>
        <v>7.9628889866316488</v>
      </c>
      <c r="G158" s="96">
        <v>40</v>
      </c>
      <c r="H158" s="98">
        <f t="shared" si="18"/>
        <v>580.680162192289</v>
      </c>
      <c r="I158" s="159">
        <f t="shared" si="19"/>
        <v>0.2382</v>
      </c>
    </row>
    <row r="159" spans="1:9" s="63" customFormat="1" ht="16.5" customHeight="1" x14ac:dyDescent="0.2">
      <c r="A159" s="192">
        <v>141</v>
      </c>
      <c r="B159" s="193">
        <f t="shared" si="20"/>
        <v>587.73414828051227</v>
      </c>
      <c r="C159" s="104">
        <v>19500</v>
      </c>
      <c r="D159" s="104">
        <f t="shared" si="15"/>
        <v>398.13919385932473</v>
      </c>
      <c r="E159" s="194">
        <f t="shared" si="16"/>
        <v>134.57104752445176</v>
      </c>
      <c r="F159" s="104">
        <f t="shared" si="17"/>
        <v>7.9627838771864949</v>
      </c>
      <c r="G159" s="96">
        <v>40</v>
      </c>
      <c r="H159" s="98">
        <f t="shared" si="18"/>
        <v>580.67302526096296</v>
      </c>
      <c r="I159" s="159">
        <f t="shared" si="19"/>
        <v>0.2399</v>
      </c>
    </row>
    <row r="160" spans="1:9" s="63" customFormat="1" ht="16.5" customHeight="1" x14ac:dyDescent="0.2">
      <c r="A160" s="192">
        <v>142</v>
      </c>
      <c r="B160" s="193">
        <f t="shared" si="20"/>
        <v>587.74185149278537</v>
      </c>
      <c r="C160" s="104">
        <v>19500</v>
      </c>
      <c r="D160" s="104">
        <f t="shared" si="15"/>
        <v>398.13397566579863</v>
      </c>
      <c r="E160" s="194">
        <f t="shared" si="16"/>
        <v>134.56928377503993</v>
      </c>
      <c r="F160" s="104">
        <f t="shared" si="17"/>
        <v>7.9626795133159725</v>
      </c>
      <c r="G160" s="96">
        <v>40</v>
      </c>
      <c r="H160" s="98">
        <f t="shared" si="18"/>
        <v>580.66593895415451</v>
      </c>
      <c r="I160" s="159">
        <f t="shared" si="19"/>
        <v>0.24160000000000001</v>
      </c>
    </row>
    <row r="161" spans="1:9" s="63" customFormat="1" ht="16.5" customHeight="1" x14ac:dyDescent="0.2">
      <c r="A161" s="192">
        <v>143</v>
      </c>
      <c r="B161" s="193">
        <f t="shared" si="20"/>
        <v>587.74950064698328</v>
      </c>
      <c r="C161" s="104">
        <v>19500</v>
      </c>
      <c r="D161" s="104">
        <f t="shared" si="15"/>
        <v>398.1287942268217</v>
      </c>
      <c r="E161" s="194">
        <f t="shared" si="16"/>
        <v>134.56753244866573</v>
      </c>
      <c r="F161" s="104">
        <f t="shared" si="17"/>
        <v>7.9625758845364345</v>
      </c>
      <c r="G161" s="96">
        <v>40</v>
      </c>
      <c r="H161" s="98">
        <f t="shared" si="18"/>
        <v>580.65890256002388</v>
      </c>
      <c r="I161" s="159">
        <f t="shared" si="19"/>
        <v>0.24329999999999999</v>
      </c>
    </row>
    <row r="162" spans="1:9" s="63" customFormat="1" ht="16.5" customHeight="1" x14ac:dyDescent="0.2">
      <c r="A162" s="192">
        <v>144</v>
      </c>
      <c r="B162" s="193">
        <f t="shared" si="20"/>
        <v>587.75709649653788</v>
      </c>
      <c r="C162" s="104">
        <v>19500</v>
      </c>
      <c r="D162" s="104">
        <f t="shared" si="15"/>
        <v>398.12364902918421</v>
      </c>
      <c r="E162" s="194">
        <f t="shared" si="16"/>
        <v>134.56579337186426</v>
      </c>
      <c r="F162" s="104">
        <f t="shared" si="17"/>
        <v>7.9624729805836845</v>
      </c>
      <c r="G162" s="96">
        <v>40</v>
      </c>
      <c r="H162" s="98">
        <f t="shared" si="18"/>
        <v>580.65191538163219</v>
      </c>
      <c r="I162" s="159">
        <f t="shared" si="19"/>
        <v>0.245</v>
      </c>
    </row>
    <row r="163" spans="1:9" s="63" customFormat="1" ht="16.5" customHeight="1" x14ac:dyDescent="0.2">
      <c r="A163" s="192">
        <v>145</v>
      </c>
      <c r="B163" s="193">
        <f t="shared" si="20"/>
        <v>587.76463977923845</v>
      </c>
      <c r="C163" s="104">
        <v>19500</v>
      </c>
      <c r="D163" s="104">
        <f t="shared" si="15"/>
        <v>398.11853957034447</v>
      </c>
      <c r="E163" s="194">
        <f t="shared" si="16"/>
        <v>134.56406637477642</v>
      </c>
      <c r="F163" s="104">
        <f t="shared" si="17"/>
        <v>7.9623707914068893</v>
      </c>
      <c r="G163" s="96">
        <v>40</v>
      </c>
      <c r="H163" s="98">
        <f t="shared" si="18"/>
        <v>580.64497673652784</v>
      </c>
      <c r="I163" s="159">
        <f t="shared" si="19"/>
        <v>0.2467</v>
      </c>
    </row>
    <row r="164" spans="1:9" s="63" customFormat="1" ht="16.5" customHeight="1" x14ac:dyDescent="0.2">
      <c r="A164" s="192">
        <v>146</v>
      </c>
      <c r="B164" s="193">
        <f t="shared" si="20"/>
        <v>587.77213121766215</v>
      </c>
      <c r="C164" s="104">
        <v>19500</v>
      </c>
      <c r="D164" s="104">
        <f t="shared" si="15"/>
        <v>398.11346535813516</v>
      </c>
      <c r="E164" s="194">
        <f t="shared" si="16"/>
        <v>134.56235129104968</v>
      </c>
      <c r="F164" s="104">
        <f t="shared" si="17"/>
        <v>7.9622693071627033</v>
      </c>
      <c r="G164" s="96">
        <v>40</v>
      </c>
      <c r="H164" s="98">
        <f t="shared" si="18"/>
        <v>580.6380859563476</v>
      </c>
      <c r="I164" s="159">
        <f t="shared" si="19"/>
        <v>0.24840000000000001</v>
      </c>
    </row>
    <row r="165" spans="1:9" s="63" customFormat="1" ht="16.5" customHeight="1" x14ac:dyDescent="0.2">
      <c r="A165" s="192">
        <v>147</v>
      </c>
      <c r="B165" s="193">
        <f t="shared" si="20"/>
        <v>587.7795715195889</v>
      </c>
      <c r="C165" s="104">
        <v>19500</v>
      </c>
      <c r="D165" s="104">
        <f t="shared" si="15"/>
        <v>398.10842591048004</v>
      </c>
      <c r="E165" s="194">
        <f t="shared" si="16"/>
        <v>134.56064795774225</v>
      </c>
      <c r="F165" s="104">
        <f t="shared" si="17"/>
        <v>7.9621685182096007</v>
      </c>
      <c r="G165" s="96">
        <v>40</v>
      </c>
      <c r="H165" s="98">
        <f t="shared" si="18"/>
        <v>580.63124238643195</v>
      </c>
      <c r="I165" s="159">
        <f t="shared" si="19"/>
        <v>0.25009999999999999</v>
      </c>
    </row>
    <row r="166" spans="1:9" s="63" customFormat="1" ht="16.5" customHeight="1" x14ac:dyDescent="0.2">
      <c r="A166" s="192">
        <v>148</v>
      </c>
      <c r="B166" s="193">
        <f t="shared" si="20"/>
        <v>587.78696137840291</v>
      </c>
      <c r="C166" s="104">
        <v>19500</v>
      </c>
      <c r="D166" s="104">
        <f t="shared" si="15"/>
        <v>398.1034207551204</v>
      </c>
      <c r="E166" s="194">
        <f t="shared" si="16"/>
        <v>134.55895621523069</v>
      </c>
      <c r="F166" s="104">
        <f t="shared" si="17"/>
        <v>7.9620684151024079</v>
      </c>
      <c r="G166" s="96">
        <v>40</v>
      </c>
      <c r="H166" s="98">
        <f t="shared" si="18"/>
        <v>580.62444538545344</v>
      </c>
      <c r="I166" s="159">
        <f t="shared" si="19"/>
        <v>0.25180000000000002</v>
      </c>
    </row>
    <row r="167" spans="1:9" s="63" customFormat="1" ht="16.5" customHeight="1" thickBot="1" x14ac:dyDescent="0.25">
      <c r="A167" s="196">
        <v>149</v>
      </c>
      <c r="B167" s="197">
        <f t="shared" si="20"/>
        <v>587.79430147348057</v>
      </c>
      <c r="C167" s="118">
        <v>19500</v>
      </c>
      <c r="D167" s="118">
        <f t="shared" si="15"/>
        <v>398.09844942934922</v>
      </c>
      <c r="E167" s="198">
        <f t="shared" si="16"/>
        <v>134.55727590712002</v>
      </c>
      <c r="F167" s="118">
        <f t="shared" si="17"/>
        <v>7.9619689885869844</v>
      </c>
      <c r="G167" s="119">
        <v>40</v>
      </c>
      <c r="H167" s="120">
        <f t="shared" si="18"/>
        <v>580.61769432505616</v>
      </c>
      <c r="I167" s="164">
        <f t="shared" si="19"/>
        <v>0.2535</v>
      </c>
    </row>
    <row r="168" spans="1:9" s="63" customFormat="1" ht="16.5" customHeight="1" x14ac:dyDescent="0.2">
      <c r="A168" s="199">
        <v>150</v>
      </c>
      <c r="B168" s="200">
        <f t="shared" ref="B168:B199" si="21">0.8233*LN(A168)+583.67</f>
        <v>587.79525603762943</v>
      </c>
      <c r="C168" s="95">
        <v>19500</v>
      </c>
      <c r="D168" s="95">
        <f t="shared" si="15"/>
        <v>398.09780292786132</v>
      </c>
      <c r="E168" s="201">
        <f t="shared" si="16"/>
        <v>134.55705738961711</v>
      </c>
      <c r="F168" s="95">
        <f t="shared" si="17"/>
        <v>7.9619560585572264</v>
      </c>
      <c r="G168" s="97">
        <v>40</v>
      </c>
      <c r="H168" s="111">
        <f t="shared" si="18"/>
        <v>580.61681637603567</v>
      </c>
      <c r="I168" s="153">
        <f t="shared" si="19"/>
        <v>0.25519999999999998</v>
      </c>
    </row>
    <row r="169" spans="1:9" s="63" customFormat="1" ht="16.5" customHeight="1" x14ac:dyDescent="0.2">
      <c r="A169" s="192">
        <v>151</v>
      </c>
      <c r="B169" s="193">
        <f t="shared" si="21"/>
        <v>587.80072648964972</v>
      </c>
      <c r="C169" s="104">
        <v>19500</v>
      </c>
      <c r="D169" s="104">
        <f t="shared" si="15"/>
        <v>398.09409797338924</v>
      </c>
      <c r="E169" s="194">
        <f t="shared" si="16"/>
        <v>134.55580511500554</v>
      </c>
      <c r="F169" s="104">
        <f t="shared" si="17"/>
        <v>7.9618819594677852</v>
      </c>
      <c r="G169" s="96">
        <v>40</v>
      </c>
      <c r="H169" s="98">
        <f t="shared" si="18"/>
        <v>580.61178504786255</v>
      </c>
      <c r="I169" s="159">
        <f t="shared" si="19"/>
        <v>0.25690000000000002</v>
      </c>
    </row>
    <row r="170" spans="1:9" s="63" customFormat="1" ht="16.5" customHeight="1" x14ac:dyDescent="0.2">
      <c r="A170" s="192">
        <v>152</v>
      </c>
      <c r="B170" s="193">
        <f t="shared" si="21"/>
        <v>587.80616083281268</v>
      </c>
      <c r="C170" s="104">
        <v>19500</v>
      </c>
      <c r="D170" s="104">
        <f t="shared" si="15"/>
        <v>398.09041754251984</v>
      </c>
      <c r="E170" s="194">
        <f t="shared" si="16"/>
        <v>134.55456112937171</v>
      </c>
      <c r="F170" s="104">
        <f t="shared" si="17"/>
        <v>7.9618083508503972</v>
      </c>
      <c r="G170" s="96">
        <v>40</v>
      </c>
      <c r="H170" s="98">
        <f t="shared" si="18"/>
        <v>580.60678702274197</v>
      </c>
      <c r="I170" s="159">
        <f t="shared" si="19"/>
        <v>0.2586</v>
      </c>
    </row>
    <row r="171" spans="1:9" s="63" customFormat="1" ht="16.5" customHeight="1" x14ac:dyDescent="0.2">
      <c r="A171" s="192">
        <v>153</v>
      </c>
      <c r="B171" s="193">
        <f t="shared" si="21"/>
        <v>587.81155954068231</v>
      </c>
      <c r="C171" s="104">
        <v>19500</v>
      </c>
      <c r="D171" s="104">
        <f t="shared" si="15"/>
        <v>398.08676131318049</v>
      </c>
      <c r="E171" s="194">
        <f t="shared" si="16"/>
        <v>134.55332532385501</v>
      </c>
      <c r="F171" s="104">
        <f t="shared" si="17"/>
        <v>7.9617352262636096</v>
      </c>
      <c r="G171" s="96">
        <v>40</v>
      </c>
      <c r="H171" s="98">
        <f t="shared" si="18"/>
        <v>580.60182186329905</v>
      </c>
      <c r="I171" s="159">
        <f t="shared" si="19"/>
        <v>0.26029999999999998</v>
      </c>
    </row>
    <row r="172" spans="1:9" s="63" customFormat="1" ht="16.5" customHeight="1" x14ac:dyDescent="0.2">
      <c r="A172" s="192">
        <v>154</v>
      </c>
      <c r="B172" s="193">
        <f t="shared" si="21"/>
        <v>587.81692307756714</v>
      </c>
      <c r="C172" s="104">
        <v>19500</v>
      </c>
      <c r="D172" s="104">
        <f t="shared" si="15"/>
        <v>398.08312896959899</v>
      </c>
      <c r="E172" s="194">
        <f t="shared" si="16"/>
        <v>134.55209759172445</v>
      </c>
      <c r="F172" s="104">
        <f t="shared" si="17"/>
        <v>7.9616625793919802</v>
      </c>
      <c r="G172" s="96">
        <v>40</v>
      </c>
      <c r="H172" s="98">
        <f t="shared" si="18"/>
        <v>580.59688914071535</v>
      </c>
      <c r="I172" s="159">
        <f t="shared" si="19"/>
        <v>0.26200000000000001</v>
      </c>
    </row>
    <row r="173" spans="1:9" s="63" customFormat="1" ht="16.5" customHeight="1" x14ac:dyDescent="0.2">
      <c r="A173" s="192">
        <v>155</v>
      </c>
      <c r="B173" s="193">
        <f t="shared" si="21"/>
        <v>587.82225189875953</v>
      </c>
      <c r="C173" s="104">
        <v>19500</v>
      </c>
      <c r="D173" s="104">
        <f t="shared" si="15"/>
        <v>398.07952020214054</v>
      </c>
      <c r="E173" s="194">
        <f t="shared" si="16"/>
        <v>134.55087782832348</v>
      </c>
      <c r="F173" s="104">
        <f t="shared" si="17"/>
        <v>7.9615904040428109</v>
      </c>
      <c r="G173" s="96">
        <v>40</v>
      </c>
      <c r="H173" s="98">
        <f t="shared" si="18"/>
        <v>580.59198843450679</v>
      </c>
      <c r="I173" s="159">
        <f t="shared" si="19"/>
        <v>0.26369999999999999</v>
      </c>
    </row>
    <row r="174" spans="1:9" s="63" customFormat="1" ht="16.5" customHeight="1" x14ac:dyDescent="0.2">
      <c r="A174" s="192">
        <v>156</v>
      </c>
      <c r="B174" s="193">
        <f t="shared" si="21"/>
        <v>587.82754645076852</v>
      </c>
      <c r="C174" s="104">
        <v>19500</v>
      </c>
      <c r="D174" s="104">
        <f t="shared" si="15"/>
        <v>398.07593470714943</v>
      </c>
      <c r="E174" s="194">
        <f t="shared" si="16"/>
        <v>134.54966593101651</v>
      </c>
      <c r="F174" s="104">
        <f t="shared" si="17"/>
        <v>7.9615186941429892</v>
      </c>
      <c r="G174" s="96">
        <v>40</v>
      </c>
      <c r="H174" s="98">
        <f t="shared" si="18"/>
        <v>580.58711933230893</v>
      </c>
      <c r="I174" s="159">
        <f t="shared" si="19"/>
        <v>0.26540000000000002</v>
      </c>
    </row>
    <row r="175" spans="1:9" s="63" customFormat="1" ht="16.5" customHeight="1" x14ac:dyDescent="0.2">
      <c r="A175" s="192">
        <v>157</v>
      </c>
      <c r="B175" s="193">
        <f t="shared" si="21"/>
        <v>587.83280717154321</v>
      </c>
      <c r="C175" s="104">
        <v>19500</v>
      </c>
      <c r="D175" s="104">
        <f t="shared" si="15"/>
        <v>398.0723721867966</v>
      </c>
      <c r="E175" s="194">
        <f t="shared" si="16"/>
        <v>134.54846179913724</v>
      </c>
      <c r="F175" s="104">
        <f t="shared" si="17"/>
        <v>7.9614474437359322</v>
      </c>
      <c r="G175" s="96">
        <v>40</v>
      </c>
      <c r="H175" s="98">
        <f t="shared" si="18"/>
        <v>580.58228142966971</v>
      </c>
      <c r="I175" s="159">
        <f t="shared" si="19"/>
        <v>0.2671</v>
      </c>
    </row>
    <row r="176" spans="1:9" s="63" customFormat="1" ht="16.5" customHeight="1" x14ac:dyDescent="0.2">
      <c r="A176" s="192">
        <v>158</v>
      </c>
      <c r="B176" s="193">
        <f t="shared" si="21"/>
        <v>587.83803449069103</v>
      </c>
      <c r="C176" s="104">
        <v>19500</v>
      </c>
      <c r="D176" s="104">
        <f t="shared" si="15"/>
        <v>398.06883234893098</v>
      </c>
      <c r="E176" s="194">
        <f t="shared" si="16"/>
        <v>134.54726533393867</v>
      </c>
      <c r="F176" s="104">
        <f t="shared" si="17"/>
        <v>7.9613766469786196</v>
      </c>
      <c r="G176" s="96">
        <v>40</v>
      </c>
      <c r="H176" s="98">
        <f t="shared" si="18"/>
        <v>580.5774743298482</v>
      </c>
      <c r="I176" s="159">
        <f t="shared" si="19"/>
        <v>0.26879999999999998</v>
      </c>
    </row>
    <row r="177" spans="1:9" s="63" customFormat="1" ht="16.5" customHeight="1" x14ac:dyDescent="0.2">
      <c r="A177" s="192">
        <v>159</v>
      </c>
      <c r="B177" s="193">
        <f t="shared" si="21"/>
        <v>587.84322882968786</v>
      </c>
      <c r="C177" s="104">
        <v>19500</v>
      </c>
      <c r="D177" s="104">
        <f t="shared" si="15"/>
        <v>398.06531490693646</v>
      </c>
      <c r="E177" s="194">
        <f t="shared" si="16"/>
        <v>134.5460764385445</v>
      </c>
      <c r="F177" s="104">
        <f t="shared" si="17"/>
        <v>7.9613062981387293</v>
      </c>
      <c r="G177" s="96">
        <v>40</v>
      </c>
      <c r="H177" s="98">
        <f t="shared" si="18"/>
        <v>580.57269764361979</v>
      </c>
      <c r="I177" s="159">
        <f t="shared" si="19"/>
        <v>0.27050000000000002</v>
      </c>
    </row>
    <row r="178" spans="1:9" s="63" customFormat="1" ht="16.5" customHeight="1" x14ac:dyDescent="0.2">
      <c r="A178" s="195">
        <v>160</v>
      </c>
      <c r="B178" s="193">
        <f t="shared" si="21"/>
        <v>587.84839060208196</v>
      </c>
      <c r="C178" s="104">
        <v>19500</v>
      </c>
      <c r="D178" s="104">
        <f t="shared" si="15"/>
        <v>398.06181957959291</v>
      </c>
      <c r="E178" s="194">
        <f t="shared" si="16"/>
        <v>134.54489501790238</v>
      </c>
      <c r="F178" s="104">
        <f t="shared" si="17"/>
        <v>7.961236391591858</v>
      </c>
      <c r="G178" s="96">
        <v>40</v>
      </c>
      <c r="H178" s="98">
        <f t="shared" si="18"/>
        <v>580.56795098908719</v>
      </c>
      <c r="I178" s="159">
        <f t="shared" si="19"/>
        <v>0.2722</v>
      </c>
    </row>
    <row r="179" spans="1:9" s="63" customFormat="1" ht="16.5" customHeight="1" x14ac:dyDescent="0.2">
      <c r="A179" s="192">
        <v>161</v>
      </c>
      <c r="B179" s="193">
        <f t="shared" si="21"/>
        <v>587.8535202136917</v>
      </c>
      <c r="C179" s="104">
        <v>19500</v>
      </c>
      <c r="D179" s="104">
        <f t="shared" si="15"/>
        <v>398.05834609094154</v>
      </c>
      <c r="E179" s="194">
        <f t="shared" si="16"/>
        <v>134.54372097873824</v>
      </c>
      <c r="F179" s="104">
        <f t="shared" si="17"/>
        <v>7.9611669218188306</v>
      </c>
      <c r="G179" s="96">
        <v>40</v>
      </c>
      <c r="H179" s="98">
        <f t="shared" si="18"/>
        <v>580.56323399149869</v>
      </c>
      <c r="I179" s="159">
        <f t="shared" si="19"/>
        <v>0.27389999999999998</v>
      </c>
    </row>
    <row r="180" spans="1:9" s="63" customFormat="1" ht="16.5" customHeight="1" x14ac:dyDescent="0.2">
      <c r="A180" s="192">
        <v>162</v>
      </c>
      <c r="B180" s="193">
        <f t="shared" si="21"/>
        <v>587.85861806279684</v>
      </c>
      <c r="C180" s="104">
        <v>19500</v>
      </c>
      <c r="D180" s="104">
        <f t="shared" si="15"/>
        <v>398.05489417015468</v>
      </c>
      <c r="E180" s="194">
        <f t="shared" si="16"/>
        <v>134.54255422951226</v>
      </c>
      <c r="F180" s="104">
        <f t="shared" si="17"/>
        <v>7.9610978834030934</v>
      </c>
      <c r="G180" s="96">
        <v>40</v>
      </c>
      <c r="H180" s="98">
        <f t="shared" si="18"/>
        <v>580.55854628307009</v>
      </c>
      <c r="I180" s="159">
        <f t="shared" si="19"/>
        <v>0.27560000000000001</v>
      </c>
    </row>
    <row r="181" spans="1:9" s="63" customFormat="1" ht="16.5" customHeight="1" x14ac:dyDescent="0.2">
      <c r="A181" s="192">
        <v>163</v>
      </c>
      <c r="B181" s="193">
        <f t="shared" si="21"/>
        <v>587.86368454032413</v>
      </c>
      <c r="C181" s="104">
        <v>19500</v>
      </c>
      <c r="D181" s="104">
        <f t="shared" si="15"/>
        <v>398.05146355140931</v>
      </c>
      <c r="E181" s="194">
        <f t="shared" si="16"/>
        <v>134.54139468037633</v>
      </c>
      <c r="F181" s="104">
        <f t="shared" si="17"/>
        <v>7.9610292710281865</v>
      </c>
      <c r="G181" s="96">
        <v>40</v>
      </c>
      <c r="H181" s="98">
        <f t="shared" si="18"/>
        <v>580.55388750281384</v>
      </c>
      <c r="I181" s="159">
        <f t="shared" si="19"/>
        <v>0.27729999999999999</v>
      </c>
    </row>
    <row r="182" spans="1:9" s="63" customFormat="1" ht="16.5" customHeight="1" x14ac:dyDescent="0.2">
      <c r="A182" s="192">
        <v>164</v>
      </c>
      <c r="B182" s="193">
        <f t="shared" si="21"/>
        <v>587.86872003002759</v>
      </c>
      <c r="C182" s="104">
        <v>19500</v>
      </c>
      <c r="D182" s="104">
        <f t="shared" si="15"/>
        <v>398.04805397376401</v>
      </c>
      <c r="E182" s="194">
        <f t="shared" si="16"/>
        <v>134.54024224313221</v>
      </c>
      <c r="F182" s="104">
        <f t="shared" si="17"/>
        <v>7.9609610794752808</v>
      </c>
      <c r="G182" s="96">
        <v>40</v>
      </c>
      <c r="H182" s="98">
        <f t="shared" si="18"/>
        <v>580.54925729637148</v>
      </c>
      <c r="I182" s="159">
        <f t="shared" si="19"/>
        <v>0.27900000000000003</v>
      </c>
    </row>
    <row r="183" spans="1:9" s="63" customFormat="1" ht="16.5" customHeight="1" x14ac:dyDescent="0.2">
      <c r="A183" s="192">
        <v>165</v>
      </c>
      <c r="B183" s="193">
        <f t="shared" si="21"/>
        <v>587.87372490866233</v>
      </c>
      <c r="C183" s="104">
        <v>19500</v>
      </c>
      <c r="D183" s="104">
        <f t="shared" si="15"/>
        <v>398.04466518104118</v>
      </c>
      <c r="E183" s="194">
        <f t="shared" si="16"/>
        <v>134.5390968311919</v>
      </c>
      <c r="F183" s="104">
        <f t="shared" si="17"/>
        <v>7.960893303620824</v>
      </c>
      <c r="G183" s="96">
        <v>40</v>
      </c>
      <c r="H183" s="98">
        <f t="shared" si="18"/>
        <v>580.54465531585402</v>
      </c>
      <c r="I183" s="159">
        <f t="shared" si="19"/>
        <v>0.28070000000000001</v>
      </c>
    </row>
    <row r="184" spans="1:9" s="63" customFormat="1" ht="16.5" customHeight="1" x14ac:dyDescent="0.2">
      <c r="A184" s="192">
        <v>166</v>
      </c>
      <c r="B184" s="193">
        <f t="shared" si="21"/>
        <v>587.87869954615394</v>
      </c>
      <c r="C184" s="104">
        <v>19500</v>
      </c>
      <c r="D184" s="104">
        <f t="shared" si="15"/>
        <v>398.04129692171102</v>
      </c>
      <c r="E184" s="194">
        <f t="shared" si="16"/>
        <v>134.53795835953832</v>
      </c>
      <c r="F184" s="104">
        <f t="shared" si="17"/>
        <v>7.9608259384342208</v>
      </c>
      <c r="G184" s="96">
        <v>40</v>
      </c>
      <c r="H184" s="98">
        <f t="shared" si="18"/>
        <v>580.54008121968354</v>
      </c>
      <c r="I184" s="159">
        <f t="shared" si="19"/>
        <v>0.28239999999999998</v>
      </c>
    </row>
    <row r="185" spans="1:9" s="63" customFormat="1" ht="16.5" customHeight="1" x14ac:dyDescent="0.2">
      <c r="A185" s="192">
        <v>167</v>
      </c>
      <c r="B185" s="193">
        <f t="shared" si="21"/>
        <v>587.88364430576269</v>
      </c>
      <c r="C185" s="104">
        <v>19500</v>
      </c>
      <c r="D185" s="104">
        <f t="shared" si="15"/>
        <v>398.03794894878013</v>
      </c>
      <c r="E185" s="194">
        <f t="shared" si="16"/>
        <v>134.53682674468766</v>
      </c>
      <c r="F185" s="104">
        <f t="shared" si="17"/>
        <v>7.960758978975603</v>
      </c>
      <c r="G185" s="96">
        <v>40</v>
      </c>
      <c r="H185" s="98">
        <f t="shared" si="18"/>
        <v>580.53553467244342</v>
      </c>
      <c r="I185" s="159">
        <f t="shared" si="19"/>
        <v>0.28410000000000002</v>
      </c>
    </row>
    <row r="186" spans="1:9" s="63" customFormat="1" ht="16.5" customHeight="1" x14ac:dyDescent="0.2">
      <c r="A186" s="192">
        <v>168</v>
      </c>
      <c r="B186" s="193">
        <f t="shared" si="21"/>
        <v>587.88855954424264</v>
      </c>
      <c r="C186" s="104">
        <v>19500</v>
      </c>
      <c r="D186" s="104">
        <f t="shared" si="15"/>
        <v>398.03462101968307</v>
      </c>
      <c r="E186" s="194">
        <f t="shared" si="16"/>
        <v>134.53570190465285</v>
      </c>
      <c r="F186" s="104">
        <f t="shared" si="17"/>
        <v>7.960692420393662</v>
      </c>
      <c r="G186" s="96">
        <v>40</v>
      </c>
      <c r="H186" s="98">
        <f t="shared" si="18"/>
        <v>580.53101534472955</v>
      </c>
      <c r="I186" s="159">
        <f t="shared" si="19"/>
        <v>0.2858</v>
      </c>
    </row>
    <row r="187" spans="1:9" s="63" customFormat="1" ht="16.5" customHeight="1" x14ac:dyDescent="0.2">
      <c r="A187" s="192">
        <v>169</v>
      </c>
      <c r="B187" s="193">
        <f t="shared" si="21"/>
        <v>587.89344561199607</v>
      </c>
      <c r="C187" s="104">
        <v>19500</v>
      </c>
      <c r="D187" s="104">
        <f t="shared" si="15"/>
        <v>398.03131289617693</v>
      </c>
      <c r="E187" s="194">
        <f t="shared" si="16"/>
        <v>134.53458375890779</v>
      </c>
      <c r="F187" s="104">
        <f t="shared" si="17"/>
        <v>7.960626257923539</v>
      </c>
      <c r="G187" s="96">
        <v>40</v>
      </c>
      <c r="H187" s="98">
        <f t="shared" si="18"/>
        <v>580.52652291300831</v>
      </c>
      <c r="I187" s="159">
        <f t="shared" si="19"/>
        <v>0.28749999999999998</v>
      </c>
    </row>
    <row r="188" spans="1:9" s="63" customFormat="1" ht="16.5" customHeight="1" x14ac:dyDescent="0.2">
      <c r="A188" s="195">
        <v>170</v>
      </c>
      <c r="B188" s="193">
        <f t="shared" si="21"/>
        <v>587.89830285322341</v>
      </c>
      <c r="C188" s="104">
        <v>19500</v>
      </c>
      <c r="D188" s="104">
        <f t="shared" si="15"/>
        <v>398.02802434423972</v>
      </c>
      <c r="E188" s="194">
        <f t="shared" si="16"/>
        <v>134.53347222835302</v>
      </c>
      <c r="F188" s="104">
        <f t="shared" si="17"/>
        <v>7.9605604868847948</v>
      </c>
      <c r="G188" s="96">
        <v>40</v>
      </c>
      <c r="H188" s="98">
        <f t="shared" si="18"/>
        <v>580.52205705947756</v>
      </c>
      <c r="I188" s="159">
        <f t="shared" si="19"/>
        <v>0.28920000000000001</v>
      </c>
    </row>
    <row r="189" spans="1:9" s="63" customFormat="1" ht="16.5" customHeight="1" x14ac:dyDescent="0.2">
      <c r="A189" s="192">
        <v>171</v>
      </c>
      <c r="B189" s="193">
        <f t="shared" si="21"/>
        <v>587.90313160606865</v>
      </c>
      <c r="C189" s="104">
        <v>19500</v>
      </c>
      <c r="D189" s="104">
        <f t="shared" si="15"/>
        <v>398.02475513397064</v>
      </c>
      <c r="E189" s="194">
        <f t="shared" si="16"/>
        <v>134.53236723528207</v>
      </c>
      <c r="F189" s="104">
        <f t="shared" si="17"/>
        <v>7.9604951026794133</v>
      </c>
      <c r="G189" s="96">
        <v>40</v>
      </c>
      <c r="H189" s="98">
        <f t="shared" si="18"/>
        <v>580.51761747193211</v>
      </c>
      <c r="I189" s="159">
        <f t="shared" si="19"/>
        <v>0.29089999999999999</v>
      </c>
    </row>
    <row r="190" spans="1:9" s="63" customFormat="1" ht="16.5" customHeight="1" x14ac:dyDescent="0.2">
      <c r="A190" s="192">
        <v>172</v>
      </c>
      <c r="B190" s="193">
        <f t="shared" si="21"/>
        <v>587.90793220276043</v>
      </c>
      <c r="C190" s="104">
        <v>19500</v>
      </c>
      <c r="D190" s="104">
        <f t="shared" si="15"/>
        <v>398.0215050394948</v>
      </c>
      <c r="E190" s="194">
        <f t="shared" si="16"/>
        <v>134.53126870334924</v>
      </c>
      <c r="F190" s="104">
        <f t="shared" si="17"/>
        <v>7.9604301007898961</v>
      </c>
      <c r="G190" s="96">
        <v>40</v>
      </c>
      <c r="H190" s="98">
        <f t="shared" si="18"/>
        <v>580.51320384363396</v>
      </c>
      <c r="I190" s="159">
        <f t="shared" si="19"/>
        <v>0.29260000000000003</v>
      </c>
    </row>
    <row r="191" spans="1:9" s="63" customFormat="1" ht="16.5" customHeight="1" x14ac:dyDescent="0.2">
      <c r="A191" s="192">
        <v>173</v>
      </c>
      <c r="B191" s="193">
        <f t="shared" si="21"/>
        <v>587.91270496974994</v>
      </c>
      <c r="C191" s="104">
        <v>19500</v>
      </c>
      <c r="D191" s="104">
        <f t="shared" si="15"/>
        <v>398.01827383886882</v>
      </c>
      <c r="E191" s="194">
        <f t="shared" si="16"/>
        <v>134.53017655753766</v>
      </c>
      <c r="F191" s="104">
        <f t="shared" si="17"/>
        <v>7.960365476777377</v>
      </c>
      <c r="G191" s="96">
        <v>40</v>
      </c>
      <c r="H191" s="98">
        <f t="shared" si="18"/>
        <v>580.50881587318383</v>
      </c>
      <c r="I191" s="159">
        <f t="shared" si="19"/>
        <v>0.29430000000000001</v>
      </c>
    </row>
    <row r="192" spans="1:9" s="63" customFormat="1" ht="16.5" customHeight="1" x14ac:dyDescent="0.2">
      <c r="A192" s="192">
        <v>174</v>
      </c>
      <c r="B192" s="193">
        <f t="shared" si="21"/>
        <v>587.91745022784323</v>
      </c>
      <c r="C192" s="104">
        <v>19500</v>
      </c>
      <c r="D192" s="104">
        <f t="shared" si="15"/>
        <v>398.01506131399049</v>
      </c>
      <c r="E192" s="194">
        <f t="shared" si="16"/>
        <v>134.52909072412876</v>
      </c>
      <c r="F192" s="104">
        <f t="shared" si="17"/>
        <v>7.9603012262798103</v>
      </c>
      <c r="G192" s="96">
        <v>40</v>
      </c>
      <c r="H192" s="98">
        <f t="shared" si="18"/>
        <v>580.5044532643991</v>
      </c>
      <c r="I192" s="159">
        <f t="shared" si="19"/>
        <v>0.29599999999999999</v>
      </c>
    </row>
    <row r="193" spans="1:9" s="63" customFormat="1" ht="16.5" customHeight="1" x14ac:dyDescent="0.2">
      <c r="A193" s="192">
        <v>175</v>
      </c>
      <c r="B193" s="193">
        <f t="shared" si="21"/>
        <v>587.92216829233121</v>
      </c>
      <c r="C193" s="104">
        <v>19500</v>
      </c>
      <c r="D193" s="104">
        <f t="shared" si="15"/>
        <v>398.01186725051116</v>
      </c>
      <c r="E193" s="194">
        <f t="shared" si="16"/>
        <v>134.52801113067275</v>
      </c>
      <c r="F193" s="104">
        <f t="shared" si="17"/>
        <v>7.9602373450102233</v>
      </c>
      <c r="G193" s="96">
        <v>40</v>
      </c>
      <c r="H193" s="98">
        <f t="shared" si="18"/>
        <v>580.50011572619417</v>
      </c>
      <c r="I193" s="159">
        <f t="shared" si="19"/>
        <v>0.29770000000000002</v>
      </c>
    </row>
    <row r="194" spans="1:9" s="63" customFormat="1" ht="16.5" customHeight="1" x14ac:dyDescent="0.2">
      <c r="A194" s="192">
        <v>176</v>
      </c>
      <c r="B194" s="193">
        <f t="shared" si="21"/>
        <v>587.92685947311486</v>
      </c>
      <c r="C194" s="104">
        <v>19500</v>
      </c>
      <c r="D194" s="104">
        <f t="shared" si="15"/>
        <v>398.00869143774941</v>
      </c>
      <c r="E194" s="194">
        <f t="shared" si="16"/>
        <v>134.52693770595928</v>
      </c>
      <c r="F194" s="104">
        <f t="shared" si="17"/>
        <v>7.9601738287549884</v>
      </c>
      <c r="G194" s="96">
        <v>40</v>
      </c>
      <c r="H194" s="98">
        <f t="shared" si="18"/>
        <v>580.49580297246359</v>
      </c>
      <c r="I194" s="159">
        <f t="shared" si="19"/>
        <v>0.2994</v>
      </c>
    </row>
    <row r="195" spans="1:9" s="63" customFormat="1" ht="16.5" customHeight="1" x14ac:dyDescent="0.2">
      <c r="A195" s="192">
        <v>177</v>
      </c>
      <c r="B195" s="193">
        <f t="shared" si="21"/>
        <v>587.93152407482796</v>
      </c>
      <c r="C195" s="104">
        <v>19500</v>
      </c>
      <c r="D195" s="104">
        <f t="shared" si="15"/>
        <v>398.005533668608</v>
      </c>
      <c r="E195" s="194">
        <f t="shared" si="16"/>
        <v>134.5258703799895</v>
      </c>
      <c r="F195" s="104">
        <f t="shared" si="17"/>
        <v>7.9601106733721601</v>
      </c>
      <c r="G195" s="96">
        <v>40</v>
      </c>
      <c r="H195" s="98">
        <f t="shared" si="18"/>
        <v>580.49151472196968</v>
      </c>
      <c r="I195" s="159">
        <f t="shared" si="19"/>
        <v>0.30109999999999998</v>
      </c>
    </row>
    <row r="196" spans="1:9" s="63" customFormat="1" ht="16.5" customHeight="1" x14ac:dyDescent="0.2">
      <c r="A196" s="192">
        <v>178</v>
      </c>
      <c r="B196" s="193">
        <f t="shared" si="21"/>
        <v>587.93616239695541</v>
      </c>
      <c r="C196" s="104">
        <v>19500</v>
      </c>
      <c r="D196" s="104">
        <f t="shared" si="15"/>
        <v>398.00239373949375</v>
      </c>
      <c r="E196" s="194">
        <f t="shared" si="16"/>
        <v>134.52480908394887</v>
      </c>
      <c r="F196" s="104">
        <f t="shared" si="17"/>
        <v>7.9600478747898755</v>
      </c>
      <c r="G196" s="96">
        <v>40</v>
      </c>
      <c r="H196" s="98">
        <f t="shared" si="18"/>
        <v>580.48725069823251</v>
      </c>
      <c r="I196" s="159">
        <f t="shared" si="19"/>
        <v>0.30280000000000001</v>
      </c>
    </row>
    <row r="197" spans="1:9" s="63" customFormat="1" ht="16.5" customHeight="1" x14ac:dyDescent="0.2">
      <c r="A197" s="192">
        <v>179</v>
      </c>
      <c r="B197" s="193">
        <f t="shared" si="21"/>
        <v>587.94077473394861</v>
      </c>
      <c r="C197" s="104">
        <v>19500</v>
      </c>
      <c r="D197" s="104">
        <f t="shared" si="15"/>
        <v>397.99927145023793</v>
      </c>
      <c r="E197" s="194">
        <f t="shared" si="16"/>
        <v>134.52375375018042</v>
      </c>
      <c r="F197" s="104">
        <f t="shared" si="17"/>
        <v>7.9599854290047585</v>
      </c>
      <c r="G197" s="96">
        <v>40</v>
      </c>
      <c r="H197" s="98">
        <f t="shared" si="18"/>
        <v>580.48301062942312</v>
      </c>
      <c r="I197" s="159">
        <f t="shared" si="19"/>
        <v>0.30449999999999999</v>
      </c>
    </row>
    <row r="198" spans="1:9" s="63" customFormat="1" ht="16.5" customHeight="1" x14ac:dyDescent="0.2">
      <c r="A198" s="195">
        <v>180</v>
      </c>
      <c r="B198" s="193">
        <f t="shared" si="21"/>
        <v>587.94536137533782</v>
      </c>
      <c r="C198" s="104">
        <v>19500</v>
      </c>
      <c r="D198" s="104">
        <f t="shared" si="15"/>
        <v>397.99616660402046</v>
      </c>
      <c r="E198" s="194">
        <f t="shared" si="16"/>
        <v>134.52270431215891</v>
      </c>
      <c r="F198" s="104">
        <f t="shared" si="17"/>
        <v>7.9599233320804093</v>
      </c>
      <c r="G198" s="96">
        <v>40</v>
      </c>
      <c r="H198" s="98">
        <f t="shared" si="18"/>
        <v>580.47879424825976</v>
      </c>
      <c r="I198" s="159">
        <f t="shared" si="19"/>
        <v>0.30620000000000003</v>
      </c>
    </row>
    <row r="199" spans="1:9" s="63" customFormat="1" ht="16.5" customHeight="1" x14ac:dyDescent="0.2">
      <c r="A199" s="192">
        <v>181</v>
      </c>
      <c r="B199" s="193">
        <f t="shared" si="21"/>
        <v>587.94992260584115</v>
      </c>
      <c r="C199" s="104">
        <v>19500</v>
      </c>
      <c r="D199" s="104">
        <f t="shared" si="15"/>
        <v>397.99307900729582</v>
      </c>
      <c r="E199" s="194">
        <f t="shared" si="16"/>
        <v>134.52166070446597</v>
      </c>
      <c r="F199" s="104">
        <f t="shared" si="17"/>
        <v>7.9598615801459163</v>
      </c>
      <c r="G199" s="96">
        <v>40</v>
      </c>
      <c r="H199" s="98">
        <f t="shared" si="18"/>
        <v>580.47460129190767</v>
      </c>
      <c r="I199" s="159">
        <f t="shared" si="19"/>
        <v>0.30780000000000002</v>
      </c>
    </row>
    <row r="200" spans="1:9" s="63" customFormat="1" ht="16.5" customHeight="1" x14ac:dyDescent="0.2">
      <c r="A200" s="192">
        <v>182</v>
      </c>
      <c r="B200" s="193">
        <f t="shared" ref="B200:B231" si="22">0.8233*LN(A200)+583.67</f>
        <v>587.9544587054703</v>
      </c>
      <c r="C200" s="104">
        <v>19500</v>
      </c>
      <c r="D200" s="104">
        <f t="shared" si="15"/>
        <v>397.99000846972035</v>
      </c>
      <c r="E200" s="194">
        <f t="shared" si="16"/>
        <v>134.52062286276546</v>
      </c>
      <c r="F200" s="104">
        <f t="shared" si="17"/>
        <v>7.9598001693944074</v>
      </c>
      <c r="G200" s="96">
        <v>40</v>
      </c>
      <c r="H200" s="98">
        <f t="shared" si="18"/>
        <v>580.47043150188017</v>
      </c>
      <c r="I200" s="159">
        <f t="shared" si="19"/>
        <v>0.3095</v>
      </c>
    </row>
    <row r="201" spans="1:9" s="63" customFormat="1" ht="16.5" customHeight="1" x14ac:dyDescent="0.2">
      <c r="A201" s="192">
        <v>183</v>
      </c>
      <c r="B201" s="193">
        <f t="shared" si="22"/>
        <v>587.95896994963425</v>
      </c>
      <c r="C201" s="104">
        <v>19500</v>
      </c>
      <c r="D201" s="104">
        <f t="shared" si="15"/>
        <v>397.98695480408253</v>
      </c>
      <c r="E201" s="194">
        <f t="shared" si="16"/>
        <v>134.51959072377988</v>
      </c>
      <c r="F201" s="104">
        <f t="shared" si="17"/>
        <v>7.959739096081651</v>
      </c>
      <c r="G201" s="96">
        <v>40</v>
      </c>
      <c r="H201" s="98">
        <f t="shared" si="18"/>
        <v>580.46628462394403</v>
      </c>
      <c r="I201" s="159">
        <f t="shared" si="19"/>
        <v>0.31119999999999998</v>
      </c>
    </row>
    <row r="202" spans="1:9" s="63" customFormat="1" ht="16.5" customHeight="1" x14ac:dyDescent="0.2">
      <c r="A202" s="192">
        <v>184</v>
      </c>
      <c r="B202" s="193">
        <f t="shared" si="22"/>
        <v>587.96345660923942</v>
      </c>
      <c r="C202" s="104">
        <v>19500</v>
      </c>
      <c r="D202" s="104">
        <f t="shared" si="15"/>
        <v>397.98391782623389</v>
      </c>
      <c r="E202" s="194">
        <f t="shared" si="16"/>
        <v>134.51856422526706</v>
      </c>
      <c r="F202" s="104">
        <f t="shared" si="17"/>
        <v>7.9596783565246776</v>
      </c>
      <c r="G202" s="96">
        <v>40</v>
      </c>
      <c r="H202" s="98">
        <f t="shared" si="18"/>
        <v>580.46216040802562</v>
      </c>
      <c r="I202" s="159">
        <f t="shared" si="19"/>
        <v>0.31290000000000001</v>
      </c>
    </row>
    <row r="203" spans="1:9" s="63" customFormat="1" ht="16.5" customHeight="1" x14ac:dyDescent="0.2">
      <c r="A203" s="192">
        <v>185</v>
      </c>
      <c r="B203" s="193">
        <f t="shared" si="22"/>
        <v>587.96791895078695</v>
      </c>
      <c r="C203" s="104">
        <v>19500</v>
      </c>
      <c r="D203" s="104">
        <f t="shared" si="15"/>
        <v>397.98089735502367</v>
      </c>
      <c r="E203" s="194">
        <f t="shared" si="16"/>
        <v>134.51754330599798</v>
      </c>
      <c r="F203" s="104">
        <f t="shared" si="17"/>
        <v>7.9596179471004733</v>
      </c>
      <c r="G203" s="96">
        <v>40</v>
      </c>
      <c r="H203" s="98">
        <f t="shared" si="18"/>
        <v>580.45805860812209</v>
      </c>
      <c r="I203" s="159">
        <f t="shared" si="19"/>
        <v>0.31459999999999999</v>
      </c>
    </row>
    <row r="204" spans="1:9" s="63" customFormat="1" ht="16.5" customHeight="1" x14ac:dyDescent="0.2">
      <c r="A204" s="192">
        <v>186</v>
      </c>
      <c r="B204" s="193">
        <f t="shared" si="22"/>
        <v>587.97235723646804</v>
      </c>
      <c r="C204" s="104">
        <v>19500</v>
      </c>
      <c r="D204" s="104">
        <f t="shared" si="15"/>
        <v>397.97789321223303</v>
      </c>
      <c r="E204" s="194">
        <f t="shared" si="16"/>
        <v>134.51652790573476</v>
      </c>
      <c r="F204" s="104">
        <f t="shared" si="17"/>
        <v>7.9595578642446609</v>
      </c>
      <c r="G204" s="96">
        <v>40</v>
      </c>
      <c r="H204" s="98">
        <f t="shared" si="18"/>
        <v>580.45397898221245</v>
      </c>
      <c r="I204" s="159">
        <f t="shared" si="19"/>
        <v>0.31630000000000003</v>
      </c>
    </row>
    <row r="205" spans="1:9" s="63" customFormat="1" ht="16.5" customHeight="1" x14ac:dyDescent="0.2">
      <c r="A205" s="192">
        <v>187</v>
      </c>
      <c r="B205" s="193">
        <f t="shared" si="22"/>
        <v>587.97677172425631</v>
      </c>
      <c r="C205" s="104">
        <v>19500</v>
      </c>
      <c r="D205" s="104">
        <f t="shared" si="15"/>
        <v>397.97490522251292</v>
      </c>
      <c r="E205" s="194">
        <f t="shared" si="16"/>
        <v>134.51551796520934</v>
      </c>
      <c r="F205" s="104">
        <f t="shared" si="17"/>
        <v>7.9594981044502582</v>
      </c>
      <c r="G205" s="96">
        <v>40</v>
      </c>
      <c r="H205" s="98">
        <f t="shared" si="18"/>
        <v>580.44992129217258</v>
      </c>
      <c r="I205" s="159">
        <f t="shared" si="19"/>
        <v>0.318</v>
      </c>
    </row>
    <row r="206" spans="1:9" s="63" customFormat="1" ht="16.5" customHeight="1" x14ac:dyDescent="0.2">
      <c r="A206" s="192">
        <v>188</v>
      </c>
      <c r="B206" s="193">
        <f t="shared" si="22"/>
        <v>587.98116266799786</v>
      </c>
      <c r="C206" s="104">
        <v>19500</v>
      </c>
      <c r="D206" s="104">
        <f t="shared" si="15"/>
        <v>397.97193321332225</v>
      </c>
      <c r="E206" s="194">
        <f t="shared" si="16"/>
        <v>134.51451342610289</v>
      </c>
      <c r="F206" s="104">
        <f t="shared" si="17"/>
        <v>7.959438664266445</v>
      </c>
      <c r="G206" s="96">
        <v>40</v>
      </c>
      <c r="H206" s="98">
        <f t="shared" si="18"/>
        <v>580.44588530369163</v>
      </c>
      <c r="I206" s="159">
        <f t="shared" si="19"/>
        <v>0.31969999999999998</v>
      </c>
    </row>
    <row r="207" spans="1:9" s="63" customFormat="1" ht="16.5" customHeight="1" x14ac:dyDescent="0.2">
      <c r="A207" s="192">
        <v>189</v>
      </c>
      <c r="B207" s="193">
        <f t="shared" si="22"/>
        <v>587.98553031749861</v>
      </c>
      <c r="C207" s="104">
        <v>19500</v>
      </c>
      <c r="D207" s="104">
        <f t="shared" si="15"/>
        <v>397.96897701486876</v>
      </c>
      <c r="E207" s="194">
        <f t="shared" si="16"/>
        <v>134.51351423102562</v>
      </c>
      <c r="F207" s="104">
        <f t="shared" si="17"/>
        <v>7.959379540297375</v>
      </c>
      <c r="G207" s="96">
        <v>40</v>
      </c>
      <c r="H207" s="98">
        <f t="shared" si="18"/>
        <v>580.44187078619177</v>
      </c>
      <c r="I207" s="159">
        <f t="shared" si="19"/>
        <v>0.32140000000000002</v>
      </c>
    </row>
    <row r="208" spans="1:9" s="63" customFormat="1" ht="16.5" customHeight="1" x14ac:dyDescent="0.2">
      <c r="A208" s="195">
        <v>190</v>
      </c>
      <c r="B208" s="193">
        <f t="shared" si="22"/>
        <v>587.98987491860964</v>
      </c>
      <c r="C208" s="104">
        <v>19500</v>
      </c>
      <c r="D208" s="104">
        <f t="shared" si="15"/>
        <v>397.96603646005059</v>
      </c>
      <c r="E208" s="194">
        <f t="shared" si="16"/>
        <v>134.51252032349709</v>
      </c>
      <c r="F208" s="104">
        <f t="shared" si="17"/>
        <v>7.9593207292010115</v>
      </c>
      <c r="G208" s="96">
        <v>40</v>
      </c>
      <c r="H208" s="98">
        <f t="shared" si="18"/>
        <v>580.43787751274874</v>
      </c>
      <c r="I208" s="159">
        <f t="shared" si="19"/>
        <v>0.3231</v>
      </c>
    </row>
    <row r="209" spans="1:9" s="63" customFormat="1" ht="16.5" customHeight="1" x14ac:dyDescent="0.2">
      <c r="A209" s="192">
        <v>191</v>
      </c>
      <c r="B209" s="193">
        <f t="shared" si="22"/>
        <v>587.99419671331077</v>
      </c>
      <c r="C209" s="104">
        <v>19500</v>
      </c>
      <c r="D209" s="104">
        <f t="shared" si="15"/>
        <v>397.96311138439984</v>
      </c>
      <c r="E209" s="194">
        <f t="shared" si="16"/>
        <v>134.51153164792714</v>
      </c>
      <c r="F209" s="104">
        <f t="shared" si="17"/>
        <v>7.9592622276879972</v>
      </c>
      <c r="G209" s="96">
        <v>40</v>
      </c>
      <c r="H209" s="98">
        <f t="shared" si="18"/>
        <v>580.43390526001497</v>
      </c>
      <c r="I209" s="159">
        <f t="shared" si="19"/>
        <v>0.32479999999999998</v>
      </c>
    </row>
    <row r="210" spans="1:9" s="63" customFormat="1" ht="16.5" customHeight="1" x14ac:dyDescent="0.2">
      <c r="A210" s="192">
        <v>192</v>
      </c>
      <c r="B210" s="193">
        <f t="shared" si="22"/>
        <v>587.99849593979047</v>
      </c>
      <c r="C210" s="104">
        <v>19500</v>
      </c>
      <c r="D210" s="104">
        <f t="shared" si="15"/>
        <v>397.96020162602758</v>
      </c>
      <c r="E210" s="194">
        <f t="shared" si="16"/>
        <v>134.5105481495973</v>
      </c>
      <c r="F210" s="104">
        <f t="shared" si="17"/>
        <v>7.9592040325205522</v>
      </c>
      <c r="G210" s="96">
        <v>40</v>
      </c>
      <c r="H210" s="98">
        <f t="shared" si="18"/>
        <v>580.42995380814546</v>
      </c>
      <c r="I210" s="159">
        <f t="shared" si="19"/>
        <v>0.32650000000000001</v>
      </c>
    </row>
    <row r="211" spans="1:9" s="63" customFormat="1" ht="16.5" customHeight="1" x14ac:dyDescent="0.2">
      <c r="A211" s="192">
        <v>193</v>
      </c>
      <c r="B211" s="193">
        <f t="shared" si="22"/>
        <v>588.00277283252535</v>
      </c>
      <c r="C211" s="104">
        <v>19500</v>
      </c>
      <c r="D211" s="104">
        <f t="shared" ref="D211:D274" si="23">12*(1/B211*C211)</f>
        <v>397.9573070255704</v>
      </c>
      <c r="E211" s="194">
        <f t="shared" ref="E211:E274" si="24">SUM(D211:D211)*33.8%</f>
        <v>134.50956977464278</v>
      </c>
      <c r="F211" s="104">
        <f t="shared" ref="F211:F274" si="25">SUM(D211:D211)*2%</f>
        <v>7.9591461405114083</v>
      </c>
      <c r="G211" s="96">
        <v>40</v>
      </c>
      <c r="H211" s="98">
        <f t="shared" ref="H211:H274" si="26">SUM(D211:G211)</f>
        <v>580.42602294072458</v>
      </c>
      <c r="I211" s="159">
        <f t="shared" ref="I211:I274" si="27">ROUND(A211/B211,4)</f>
        <v>0.32819999999999999</v>
      </c>
    </row>
    <row r="212" spans="1:9" s="63" customFormat="1" ht="16.5" customHeight="1" x14ac:dyDescent="0.2">
      <c r="A212" s="192">
        <v>194</v>
      </c>
      <c r="B212" s="193">
        <f t="shared" si="22"/>
        <v>588.00702762235676</v>
      </c>
      <c r="C212" s="104">
        <v>19500</v>
      </c>
      <c r="D212" s="104">
        <f t="shared" si="23"/>
        <v>397.9544274261375</v>
      </c>
      <c r="E212" s="194">
        <f t="shared" si="24"/>
        <v>134.50859647003446</v>
      </c>
      <c r="F212" s="104">
        <f t="shared" si="25"/>
        <v>7.9590885485227503</v>
      </c>
      <c r="G212" s="96">
        <v>40</v>
      </c>
      <c r="H212" s="98">
        <f t="shared" si="26"/>
        <v>580.42211244469479</v>
      </c>
      <c r="I212" s="159">
        <f t="shared" si="27"/>
        <v>0.32990000000000003</v>
      </c>
    </row>
    <row r="213" spans="1:9" s="63" customFormat="1" ht="16.5" customHeight="1" x14ac:dyDescent="0.2">
      <c r="A213" s="192">
        <v>195</v>
      </c>
      <c r="B213" s="193">
        <f t="shared" si="22"/>
        <v>588.01126053656549</v>
      </c>
      <c r="C213" s="104">
        <v>19500</v>
      </c>
      <c r="D213" s="104">
        <f t="shared" si="23"/>
        <v>397.95156267326058</v>
      </c>
      <c r="E213" s="194">
        <f t="shared" si="24"/>
        <v>134.50762818356208</v>
      </c>
      <c r="F213" s="104">
        <f t="shared" si="25"/>
        <v>7.9590312534652119</v>
      </c>
      <c r="G213" s="96">
        <v>40</v>
      </c>
      <c r="H213" s="98">
        <f t="shared" si="26"/>
        <v>580.41822211028796</v>
      </c>
      <c r="I213" s="159">
        <f t="shared" si="27"/>
        <v>0.33160000000000001</v>
      </c>
    </row>
    <row r="214" spans="1:9" s="63" customFormat="1" ht="16.5" customHeight="1" x14ac:dyDescent="0.2">
      <c r="A214" s="192">
        <v>196</v>
      </c>
      <c r="B214" s="193">
        <f t="shared" si="22"/>
        <v>588.01547179894442</v>
      </c>
      <c r="C214" s="104">
        <v>19500</v>
      </c>
      <c r="D214" s="104">
        <f t="shared" si="23"/>
        <v>397.948712614844</v>
      </c>
      <c r="E214" s="194">
        <f t="shared" si="24"/>
        <v>134.50666486381726</v>
      </c>
      <c r="F214" s="104">
        <f t="shared" si="25"/>
        <v>7.9589742522968798</v>
      </c>
      <c r="G214" s="96">
        <v>40</v>
      </c>
      <c r="H214" s="98">
        <f t="shared" si="26"/>
        <v>580.41435173095817</v>
      </c>
      <c r="I214" s="159">
        <f t="shared" si="27"/>
        <v>0.33329999999999999</v>
      </c>
    </row>
    <row r="215" spans="1:9" s="63" customFormat="1" ht="16.5" customHeight="1" x14ac:dyDescent="0.2">
      <c r="A215" s="192">
        <v>197</v>
      </c>
      <c r="B215" s="193">
        <f t="shared" si="22"/>
        <v>588.01966162986992</v>
      </c>
      <c r="C215" s="104">
        <v>19500</v>
      </c>
      <c r="D215" s="104">
        <f t="shared" si="23"/>
        <v>397.94587710111591</v>
      </c>
      <c r="E215" s="194">
        <f t="shared" si="24"/>
        <v>134.50570646017715</v>
      </c>
      <c r="F215" s="104">
        <f t="shared" si="25"/>
        <v>7.9589175420223182</v>
      </c>
      <c r="G215" s="96">
        <v>40</v>
      </c>
      <c r="H215" s="98">
        <f t="shared" si="26"/>
        <v>580.41050110331537</v>
      </c>
      <c r="I215" s="159">
        <f t="shared" si="27"/>
        <v>0.33500000000000002</v>
      </c>
    </row>
    <row r="216" spans="1:9" s="63" customFormat="1" ht="16.5" customHeight="1" x14ac:dyDescent="0.2">
      <c r="A216" s="192">
        <v>198</v>
      </c>
      <c r="B216" s="193">
        <f t="shared" si="22"/>
        <v>588.02383024637072</v>
      </c>
      <c r="C216" s="104">
        <v>19500</v>
      </c>
      <c r="D216" s="104">
        <f t="shared" si="23"/>
        <v>397.94305598458226</v>
      </c>
      <c r="E216" s="194">
        <f t="shared" si="24"/>
        <v>134.50475292278878</v>
      </c>
      <c r="F216" s="104">
        <f t="shared" si="25"/>
        <v>7.9588611196916457</v>
      </c>
      <c r="G216" s="96">
        <v>40</v>
      </c>
      <c r="H216" s="98">
        <f t="shared" si="26"/>
        <v>580.40667002706266</v>
      </c>
      <c r="I216" s="159">
        <f t="shared" si="27"/>
        <v>0.3367</v>
      </c>
    </row>
    <row r="217" spans="1:9" s="63" customFormat="1" ht="16.5" customHeight="1" x14ac:dyDescent="0.2">
      <c r="A217" s="192">
        <v>199</v>
      </c>
      <c r="B217" s="193">
        <f t="shared" si="22"/>
        <v>588.0279778621956</v>
      </c>
      <c r="C217" s="104">
        <v>19500</v>
      </c>
      <c r="D217" s="104">
        <f t="shared" si="23"/>
        <v>397.94024911997963</v>
      </c>
      <c r="E217" s="194">
        <f t="shared" si="24"/>
        <v>134.50380420255311</v>
      </c>
      <c r="F217" s="104">
        <f t="shared" si="25"/>
        <v>7.9588049823995926</v>
      </c>
      <c r="G217" s="96">
        <v>40</v>
      </c>
      <c r="H217" s="98">
        <f t="shared" si="26"/>
        <v>580.40285830493224</v>
      </c>
      <c r="I217" s="159">
        <f t="shared" si="27"/>
        <v>0.33839999999999998</v>
      </c>
    </row>
    <row r="218" spans="1:9" s="63" customFormat="1" ht="16.5" customHeight="1" x14ac:dyDescent="0.2">
      <c r="A218" s="195">
        <v>200</v>
      </c>
      <c r="B218" s="193">
        <f t="shared" si="22"/>
        <v>588.03210468787893</v>
      </c>
      <c r="C218" s="104">
        <v>19500</v>
      </c>
      <c r="D218" s="104">
        <f t="shared" si="23"/>
        <v>397.93745636423148</v>
      </c>
      <c r="E218" s="194">
        <f t="shared" si="24"/>
        <v>134.50286025111023</v>
      </c>
      <c r="F218" s="104">
        <f t="shared" si="25"/>
        <v>7.95874912728463</v>
      </c>
      <c r="G218" s="96">
        <v>40</v>
      </c>
      <c r="H218" s="98">
        <f t="shared" si="26"/>
        <v>580.39906574262636</v>
      </c>
      <c r="I218" s="159">
        <f t="shared" si="27"/>
        <v>0.34010000000000001</v>
      </c>
    </row>
    <row r="219" spans="1:9" s="63" customFormat="1" ht="16.5" customHeight="1" x14ac:dyDescent="0.2">
      <c r="A219" s="192">
        <v>201</v>
      </c>
      <c r="B219" s="193">
        <f t="shared" si="22"/>
        <v>588.03621093080494</v>
      </c>
      <c r="C219" s="104">
        <v>19500</v>
      </c>
      <c r="D219" s="104">
        <f t="shared" si="23"/>
        <v>397.93467757640377</v>
      </c>
      <c r="E219" s="194">
        <f t="shared" si="24"/>
        <v>134.50192102082445</v>
      </c>
      <c r="F219" s="104">
        <f t="shared" si="25"/>
        <v>7.9586935515280759</v>
      </c>
      <c r="G219" s="96">
        <v>40</v>
      </c>
      <c r="H219" s="98">
        <f t="shared" si="26"/>
        <v>580.39529214875631</v>
      </c>
      <c r="I219" s="159">
        <f t="shared" si="27"/>
        <v>0.34179999999999999</v>
      </c>
    </row>
    <row r="220" spans="1:9" s="63" customFormat="1" ht="16.5" customHeight="1" x14ac:dyDescent="0.2">
      <c r="A220" s="192">
        <v>202</v>
      </c>
      <c r="B220" s="193">
        <f t="shared" si="22"/>
        <v>588.04029679527036</v>
      </c>
      <c r="C220" s="104">
        <v>19500</v>
      </c>
      <c r="D220" s="104">
        <f t="shared" si="23"/>
        <v>397.93191261766276</v>
      </c>
      <c r="E220" s="194">
        <f t="shared" si="24"/>
        <v>134.50098646476999</v>
      </c>
      <c r="F220" s="104">
        <f t="shared" si="25"/>
        <v>7.9586382523532553</v>
      </c>
      <c r="G220" s="96">
        <v>40</v>
      </c>
      <c r="H220" s="98">
        <f t="shared" si="26"/>
        <v>580.39153733478599</v>
      </c>
      <c r="I220" s="159">
        <f t="shared" si="27"/>
        <v>0.34350000000000003</v>
      </c>
    </row>
    <row r="221" spans="1:9" s="63" customFormat="1" ht="16.5" customHeight="1" x14ac:dyDescent="0.2">
      <c r="A221" s="192">
        <v>203</v>
      </c>
      <c r="B221" s="193">
        <f t="shared" si="22"/>
        <v>588.04436248254501</v>
      </c>
      <c r="C221" s="104">
        <v>19500</v>
      </c>
      <c r="D221" s="104">
        <f t="shared" si="23"/>
        <v>397.92916135123369</v>
      </c>
      <c r="E221" s="194">
        <f t="shared" si="24"/>
        <v>134.50005653671698</v>
      </c>
      <c r="F221" s="104">
        <f t="shared" si="25"/>
        <v>7.9585832270246737</v>
      </c>
      <c r="G221" s="96">
        <v>40</v>
      </c>
      <c r="H221" s="98">
        <f t="shared" si="26"/>
        <v>580.38780111497533</v>
      </c>
      <c r="I221" s="159">
        <f t="shared" si="27"/>
        <v>0.34520000000000001</v>
      </c>
    </row>
    <row r="222" spans="1:9" s="63" customFormat="1" ht="16.5" customHeight="1" x14ac:dyDescent="0.2">
      <c r="A222" s="192">
        <v>204</v>
      </c>
      <c r="B222" s="193">
        <f t="shared" si="22"/>
        <v>588.04840819093192</v>
      </c>
      <c r="C222" s="104">
        <v>19500</v>
      </c>
      <c r="D222" s="104">
        <f t="shared" si="23"/>
        <v>397.92642364235962</v>
      </c>
      <c r="E222" s="194">
        <f t="shared" si="24"/>
        <v>134.49913119111753</v>
      </c>
      <c r="F222" s="104">
        <f t="shared" si="25"/>
        <v>7.9585284728471928</v>
      </c>
      <c r="G222" s="96">
        <v>40</v>
      </c>
      <c r="H222" s="98">
        <f t="shared" si="26"/>
        <v>580.38408330632433</v>
      </c>
      <c r="I222" s="159">
        <f t="shared" si="27"/>
        <v>0.34689999999999999</v>
      </c>
    </row>
    <row r="223" spans="1:9" s="63" customFormat="1" ht="16.5" customHeight="1" x14ac:dyDescent="0.2">
      <c r="A223" s="192">
        <v>205</v>
      </c>
      <c r="B223" s="193">
        <f t="shared" si="22"/>
        <v>588.05243411582467</v>
      </c>
      <c r="C223" s="104">
        <v>19500</v>
      </c>
      <c r="D223" s="104">
        <f t="shared" si="23"/>
        <v>397.92369935826264</v>
      </c>
      <c r="E223" s="194">
        <f t="shared" si="24"/>
        <v>134.49821038309275</v>
      </c>
      <c r="F223" s="104">
        <f t="shared" si="25"/>
        <v>7.9584739871652532</v>
      </c>
      <c r="G223" s="96">
        <v>40</v>
      </c>
      <c r="H223" s="98">
        <f t="shared" si="26"/>
        <v>580.38038372852066</v>
      </c>
      <c r="I223" s="159">
        <f t="shared" si="27"/>
        <v>0.34860000000000002</v>
      </c>
    </row>
    <row r="224" spans="1:9" s="63" customFormat="1" ht="16.5" customHeight="1" x14ac:dyDescent="0.2">
      <c r="A224" s="192">
        <v>206</v>
      </c>
      <c r="B224" s="193">
        <f t="shared" si="22"/>
        <v>588.05644044976441</v>
      </c>
      <c r="C224" s="104">
        <v>19500</v>
      </c>
      <c r="D224" s="104">
        <f t="shared" si="23"/>
        <v>397.9209883681051</v>
      </c>
      <c r="E224" s="194">
        <f t="shared" si="24"/>
        <v>134.49729406841951</v>
      </c>
      <c r="F224" s="104">
        <f t="shared" si="25"/>
        <v>7.958419767362102</v>
      </c>
      <c r="G224" s="96">
        <v>40</v>
      </c>
      <c r="H224" s="98">
        <f t="shared" si="26"/>
        <v>580.37670220388668</v>
      </c>
      <c r="I224" s="159">
        <f t="shared" si="27"/>
        <v>0.3503</v>
      </c>
    </row>
    <row r="225" spans="1:9" s="63" customFormat="1" ht="16.5" customHeight="1" x14ac:dyDescent="0.2">
      <c r="A225" s="192">
        <v>207</v>
      </c>
      <c r="B225" s="193">
        <f t="shared" si="22"/>
        <v>588.06042738249539</v>
      </c>
      <c r="C225" s="104">
        <v>19500</v>
      </c>
      <c r="D225" s="104">
        <f t="shared" si="23"/>
        <v>397.91829054295147</v>
      </c>
      <c r="E225" s="194">
        <f t="shared" si="24"/>
        <v>134.49638220351758</v>
      </c>
      <c r="F225" s="104">
        <f t="shared" si="25"/>
        <v>7.9583658108590294</v>
      </c>
      <c r="G225" s="96">
        <v>40</v>
      </c>
      <c r="H225" s="98">
        <f t="shared" si="26"/>
        <v>580.37303855732807</v>
      </c>
      <c r="I225" s="159">
        <f t="shared" si="27"/>
        <v>0.35199999999999998</v>
      </c>
    </row>
    <row r="226" spans="1:9" s="63" customFormat="1" ht="16.5" customHeight="1" x14ac:dyDescent="0.2">
      <c r="A226" s="192">
        <v>208</v>
      </c>
      <c r="B226" s="193">
        <f t="shared" si="22"/>
        <v>588.06439510101802</v>
      </c>
      <c r="C226" s="104">
        <v>19500</v>
      </c>
      <c r="D226" s="104">
        <f t="shared" si="23"/>
        <v>397.91560575573249</v>
      </c>
      <c r="E226" s="194">
        <f t="shared" si="24"/>
        <v>134.49547474543758</v>
      </c>
      <c r="F226" s="104">
        <f t="shared" si="25"/>
        <v>7.9583121151146496</v>
      </c>
      <c r="G226" s="96">
        <v>40</v>
      </c>
      <c r="H226" s="98">
        <f t="shared" si="26"/>
        <v>580.3693926162847</v>
      </c>
      <c r="I226" s="159">
        <f t="shared" si="27"/>
        <v>0.35370000000000001</v>
      </c>
    </row>
    <row r="227" spans="1:9" s="63" customFormat="1" ht="16.5" customHeight="1" x14ac:dyDescent="0.2">
      <c r="A227" s="192">
        <v>209</v>
      </c>
      <c r="B227" s="193">
        <f t="shared" si="22"/>
        <v>588.06834378964254</v>
      </c>
      <c r="C227" s="104">
        <v>19500</v>
      </c>
      <c r="D227" s="104">
        <f t="shared" si="23"/>
        <v>397.9129338812088</v>
      </c>
      <c r="E227" s="194">
        <f t="shared" si="24"/>
        <v>134.49457165184856</v>
      </c>
      <c r="F227" s="104">
        <f t="shared" si="25"/>
        <v>7.9582586776241762</v>
      </c>
      <c r="G227" s="96">
        <v>40</v>
      </c>
      <c r="H227" s="98">
        <f t="shared" si="26"/>
        <v>580.3657642106815</v>
      </c>
      <c r="I227" s="159">
        <f t="shared" si="27"/>
        <v>0.35539999999999999</v>
      </c>
    </row>
    <row r="228" spans="1:9" s="63" customFormat="1" ht="16.5" customHeight="1" x14ac:dyDescent="0.2">
      <c r="A228" s="195">
        <v>210</v>
      </c>
      <c r="B228" s="193">
        <f t="shared" si="22"/>
        <v>588.0722736300396</v>
      </c>
      <c r="C228" s="104">
        <v>19500</v>
      </c>
      <c r="D228" s="104">
        <f t="shared" si="23"/>
        <v>397.91027479593612</v>
      </c>
      <c r="E228" s="194">
        <f t="shared" si="24"/>
        <v>134.49367288102638</v>
      </c>
      <c r="F228" s="104">
        <f t="shared" si="25"/>
        <v>7.9582054959187225</v>
      </c>
      <c r="G228" s="96">
        <v>40</v>
      </c>
      <c r="H228" s="98">
        <f t="shared" si="26"/>
        <v>580.36215317288122</v>
      </c>
      <c r="I228" s="159">
        <f t="shared" si="27"/>
        <v>0.35709999999999997</v>
      </c>
    </row>
    <row r="229" spans="1:9" s="63" customFormat="1" ht="16.5" customHeight="1" x14ac:dyDescent="0.2">
      <c r="A229" s="192">
        <v>211</v>
      </c>
      <c r="B229" s="193">
        <f t="shared" si="22"/>
        <v>588.07618480129076</v>
      </c>
      <c r="C229" s="104">
        <v>19500</v>
      </c>
      <c r="D229" s="104">
        <f t="shared" si="23"/>
        <v>397.90762837823115</v>
      </c>
      <c r="E229" s="194">
        <f t="shared" si="24"/>
        <v>134.49277839184211</v>
      </c>
      <c r="F229" s="104">
        <f t="shared" si="25"/>
        <v>7.958152567564623</v>
      </c>
      <c r="G229" s="96">
        <v>40</v>
      </c>
      <c r="H229" s="98">
        <f t="shared" si="26"/>
        <v>580.35855933763787</v>
      </c>
      <c r="I229" s="159">
        <f t="shared" si="27"/>
        <v>0.35880000000000001</v>
      </c>
    </row>
    <row r="230" spans="1:9" s="63" customFormat="1" ht="16.5" customHeight="1" x14ac:dyDescent="0.2">
      <c r="A230" s="192">
        <v>212</v>
      </c>
      <c r="B230" s="193">
        <f t="shared" si="22"/>
        <v>588.08007747993747</v>
      </c>
      <c r="C230" s="104">
        <v>19500</v>
      </c>
      <c r="D230" s="104">
        <f t="shared" si="23"/>
        <v>397.9049945081382</v>
      </c>
      <c r="E230" s="194">
        <f t="shared" si="24"/>
        <v>134.49188814375069</v>
      </c>
      <c r="F230" s="104">
        <f t="shared" si="25"/>
        <v>7.9580998901627646</v>
      </c>
      <c r="G230" s="96">
        <v>40</v>
      </c>
      <c r="H230" s="98">
        <f t="shared" si="26"/>
        <v>580.35498254205163</v>
      </c>
      <c r="I230" s="159">
        <f t="shared" si="27"/>
        <v>0.36049999999999999</v>
      </c>
    </row>
    <row r="231" spans="1:9" s="63" customFormat="1" ht="16.5" customHeight="1" x14ac:dyDescent="0.2">
      <c r="A231" s="192">
        <v>213</v>
      </c>
      <c r="B231" s="193">
        <f t="shared" si="22"/>
        <v>588.08395184002848</v>
      </c>
      <c r="C231" s="104">
        <v>19500</v>
      </c>
      <c r="D231" s="104">
        <f t="shared" si="23"/>
        <v>397.90237306739675</v>
      </c>
      <c r="E231" s="194">
        <f t="shared" si="24"/>
        <v>134.49100209678008</v>
      </c>
      <c r="F231" s="104">
        <f t="shared" si="25"/>
        <v>7.9580474613479355</v>
      </c>
      <c r="G231" s="96">
        <v>40</v>
      </c>
      <c r="H231" s="98">
        <f t="shared" si="26"/>
        <v>580.35142262552483</v>
      </c>
      <c r="I231" s="159">
        <f t="shared" si="27"/>
        <v>0.36220000000000002</v>
      </c>
    </row>
    <row r="232" spans="1:9" s="63" customFormat="1" ht="16.5" customHeight="1" x14ac:dyDescent="0.2">
      <c r="A232" s="192">
        <v>214</v>
      </c>
      <c r="B232" s="193">
        <f t="shared" ref="B232:B263" si="28">0.8233*LN(A232)+583.67</f>
        <v>588.08780805316746</v>
      </c>
      <c r="C232" s="104">
        <v>19500</v>
      </c>
      <c r="D232" s="104">
        <f t="shared" si="23"/>
        <v>397.89976393940935</v>
      </c>
      <c r="E232" s="194">
        <f t="shared" si="24"/>
        <v>134.49012021152035</v>
      </c>
      <c r="F232" s="104">
        <f t="shared" si="25"/>
        <v>7.9579952787881876</v>
      </c>
      <c r="G232" s="96">
        <v>40</v>
      </c>
      <c r="H232" s="98">
        <f t="shared" si="26"/>
        <v>580.34787942971786</v>
      </c>
      <c r="I232" s="159">
        <f t="shared" si="27"/>
        <v>0.3639</v>
      </c>
    </row>
    <row r="233" spans="1:9" s="63" customFormat="1" ht="16.5" customHeight="1" x14ac:dyDescent="0.2">
      <c r="A233" s="192">
        <v>215</v>
      </c>
      <c r="B233" s="193">
        <f t="shared" si="28"/>
        <v>588.09164628855751</v>
      </c>
      <c r="C233" s="104">
        <v>19500</v>
      </c>
      <c r="D233" s="104">
        <f t="shared" si="23"/>
        <v>397.89716700921099</v>
      </c>
      <c r="E233" s="194">
        <f t="shared" si="24"/>
        <v>134.48924244911331</v>
      </c>
      <c r="F233" s="104">
        <f t="shared" si="25"/>
        <v>7.9579433401842197</v>
      </c>
      <c r="G233" s="96">
        <v>40</v>
      </c>
      <c r="H233" s="98">
        <f t="shared" si="26"/>
        <v>580.34435279850857</v>
      </c>
      <c r="I233" s="159">
        <f t="shared" si="27"/>
        <v>0.36559999999999998</v>
      </c>
    </row>
    <row r="234" spans="1:9" s="63" customFormat="1" ht="16.5" customHeight="1" x14ac:dyDescent="0.2">
      <c r="A234" s="192">
        <v>216</v>
      </c>
      <c r="B234" s="193">
        <f t="shared" si="28"/>
        <v>588.09546671304633</v>
      </c>
      <c r="C234" s="104">
        <v>19500</v>
      </c>
      <c r="D234" s="104">
        <f t="shared" si="23"/>
        <v>397.8945821634386</v>
      </c>
      <c r="E234" s="194">
        <f t="shared" si="24"/>
        <v>134.48836877124222</v>
      </c>
      <c r="F234" s="104">
        <f t="shared" si="25"/>
        <v>7.9578916432687725</v>
      </c>
      <c r="G234" s="96">
        <v>40</v>
      </c>
      <c r="H234" s="98">
        <f t="shared" si="26"/>
        <v>580.34084257794962</v>
      </c>
      <c r="I234" s="159">
        <f t="shared" si="27"/>
        <v>0.36730000000000002</v>
      </c>
    </row>
    <row r="235" spans="1:9" s="63" customFormat="1" ht="16.5" customHeight="1" x14ac:dyDescent="0.2">
      <c r="A235" s="192">
        <v>217</v>
      </c>
      <c r="B235" s="193">
        <f t="shared" si="28"/>
        <v>588.09926949116982</v>
      </c>
      <c r="C235" s="104">
        <v>19500</v>
      </c>
      <c r="D235" s="104">
        <f t="shared" si="23"/>
        <v>397.89200929030136</v>
      </c>
      <c r="E235" s="194">
        <f t="shared" si="24"/>
        <v>134.48749914012186</v>
      </c>
      <c r="F235" s="104">
        <f t="shared" si="25"/>
        <v>7.9578401858060275</v>
      </c>
      <c r="G235" s="96">
        <v>40</v>
      </c>
      <c r="H235" s="98">
        <f t="shared" si="26"/>
        <v>580.33734861622929</v>
      </c>
      <c r="I235" s="159">
        <f t="shared" si="27"/>
        <v>0.36899999999999999</v>
      </c>
    </row>
    <row r="236" spans="1:9" s="63" customFormat="1" ht="16.5" customHeight="1" x14ac:dyDescent="0.2">
      <c r="A236" s="192">
        <v>218</v>
      </c>
      <c r="B236" s="193">
        <f t="shared" si="28"/>
        <v>588.10305478519422</v>
      </c>
      <c r="C236" s="104">
        <v>19500</v>
      </c>
      <c r="D236" s="104">
        <f t="shared" si="23"/>
        <v>397.88944827955186</v>
      </c>
      <c r="E236" s="194">
        <f t="shared" si="24"/>
        <v>134.4866335184885</v>
      </c>
      <c r="F236" s="104">
        <f t="shared" si="25"/>
        <v>7.9577889655910372</v>
      </c>
      <c r="G236" s="96">
        <v>40</v>
      </c>
      <c r="H236" s="98">
        <f t="shared" si="26"/>
        <v>580.33387076363135</v>
      </c>
      <c r="I236" s="159">
        <f t="shared" si="27"/>
        <v>0.37069999999999997</v>
      </c>
    </row>
    <row r="237" spans="1:9" s="63" customFormat="1" ht="16.5" customHeight="1" x14ac:dyDescent="0.2">
      <c r="A237" s="192">
        <v>219</v>
      </c>
      <c r="B237" s="193">
        <f t="shared" si="28"/>
        <v>588.10682275515785</v>
      </c>
      <c r="C237" s="104">
        <v>19500</v>
      </c>
      <c r="D237" s="104">
        <f t="shared" si="23"/>
        <v>397.8868990224579</v>
      </c>
      <c r="E237" s="194">
        <f t="shared" si="24"/>
        <v>134.48577186959076</v>
      </c>
      <c r="F237" s="104">
        <f t="shared" si="25"/>
        <v>7.9577379804491581</v>
      </c>
      <c r="G237" s="96">
        <v>40</v>
      </c>
      <c r="H237" s="98">
        <f t="shared" si="26"/>
        <v>580.33040887249774</v>
      </c>
      <c r="I237" s="159">
        <f t="shared" si="27"/>
        <v>0.37240000000000001</v>
      </c>
    </row>
    <row r="238" spans="1:9" s="63" customFormat="1" ht="16.5" customHeight="1" x14ac:dyDescent="0.2">
      <c r="A238" s="195">
        <v>220</v>
      </c>
      <c r="B238" s="193">
        <f t="shared" si="28"/>
        <v>588.11057355891182</v>
      </c>
      <c r="C238" s="104">
        <v>19500</v>
      </c>
      <c r="D238" s="104">
        <f t="shared" si="23"/>
        <v>397.88436141177442</v>
      </c>
      <c r="E238" s="194">
        <f t="shared" si="24"/>
        <v>134.48491415717973</v>
      </c>
      <c r="F238" s="104">
        <f t="shared" si="25"/>
        <v>7.9576872282354882</v>
      </c>
      <c r="G238" s="96">
        <v>40</v>
      </c>
      <c r="H238" s="98">
        <f t="shared" si="26"/>
        <v>580.32696279718971</v>
      </c>
      <c r="I238" s="159">
        <f t="shared" si="27"/>
        <v>0.37409999999999999</v>
      </c>
    </row>
    <row r="239" spans="1:9" s="63" customFormat="1" ht="16.5" customHeight="1" x14ac:dyDescent="0.2">
      <c r="A239" s="192">
        <v>221</v>
      </c>
      <c r="B239" s="193">
        <f t="shared" si="28"/>
        <v>588.11430735215947</v>
      </c>
      <c r="C239" s="104">
        <v>19500</v>
      </c>
      <c r="D239" s="104">
        <f t="shared" si="23"/>
        <v>397.88183534171731</v>
      </c>
      <c r="E239" s="194">
        <f t="shared" si="24"/>
        <v>134.48406034550044</v>
      </c>
      <c r="F239" s="104">
        <f t="shared" si="25"/>
        <v>7.9576367068343465</v>
      </c>
      <c r="G239" s="96">
        <v>40</v>
      </c>
      <c r="H239" s="98">
        <f t="shared" si="26"/>
        <v>580.32353239405211</v>
      </c>
      <c r="I239" s="159">
        <f t="shared" si="27"/>
        <v>0.37580000000000002</v>
      </c>
    </row>
    <row r="240" spans="1:9" s="63" customFormat="1" ht="16.5" customHeight="1" x14ac:dyDescent="0.2">
      <c r="A240" s="192">
        <v>222</v>
      </c>
      <c r="B240" s="193">
        <f t="shared" si="28"/>
        <v>588.11802428849546</v>
      </c>
      <c r="C240" s="104">
        <v>19500</v>
      </c>
      <c r="D240" s="104">
        <f t="shared" si="23"/>
        <v>397.87932070793607</v>
      </c>
      <c r="E240" s="194">
        <f t="shared" si="24"/>
        <v>134.48321039928237</v>
      </c>
      <c r="F240" s="104">
        <f t="shared" si="25"/>
        <v>7.9575864141587216</v>
      </c>
      <c r="G240" s="96">
        <v>40</v>
      </c>
      <c r="H240" s="98">
        <f t="shared" si="26"/>
        <v>580.32011752137726</v>
      </c>
      <c r="I240" s="159">
        <f t="shared" si="27"/>
        <v>0.3775</v>
      </c>
    </row>
    <row r="241" spans="1:9" s="63" customFormat="1" ht="16.5" customHeight="1" x14ac:dyDescent="0.2">
      <c r="A241" s="192">
        <v>223</v>
      </c>
      <c r="B241" s="193">
        <f t="shared" si="28"/>
        <v>588.12172451944309</v>
      </c>
      <c r="C241" s="104">
        <v>19500</v>
      </c>
      <c r="D241" s="104">
        <f t="shared" si="23"/>
        <v>397.87681740748894</v>
      </c>
      <c r="E241" s="194">
        <f t="shared" si="24"/>
        <v>134.48236428373124</v>
      </c>
      <c r="F241" s="104">
        <f t="shared" si="25"/>
        <v>7.9575363481497794</v>
      </c>
      <c r="G241" s="96">
        <v>40</v>
      </c>
      <c r="H241" s="98">
        <f t="shared" si="26"/>
        <v>580.31671803937002</v>
      </c>
      <c r="I241" s="159">
        <f t="shared" si="27"/>
        <v>0.37919999999999998</v>
      </c>
    </row>
    <row r="242" spans="1:9" s="63" customFormat="1" ht="16.5" customHeight="1" x14ac:dyDescent="0.2">
      <c r="A242" s="192">
        <v>224</v>
      </c>
      <c r="B242" s="193">
        <f t="shared" si="28"/>
        <v>588.12540819449225</v>
      </c>
      <c r="C242" s="104">
        <v>19500</v>
      </c>
      <c r="D242" s="104">
        <f t="shared" si="23"/>
        <v>397.87432533881702</v>
      </c>
      <c r="E242" s="194">
        <f t="shared" si="24"/>
        <v>134.48152196452014</v>
      </c>
      <c r="F242" s="104">
        <f t="shared" si="25"/>
        <v>7.9574865067763403</v>
      </c>
      <c r="G242" s="96">
        <v>40</v>
      </c>
      <c r="H242" s="98">
        <f t="shared" si="26"/>
        <v>580.31333381011359</v>
      </c>
      <c r="I242" s="159">
        <f t="shared" si="27"/>
        <v>0.38090000000000002</v>
      </c>
    </row>
    <row r="243" spans="1:9" s="63" customFormat="1" ht="16.5" customHeight="1" x14ac:dyDescent="0.2">
      <c r="A243" s="192">
        <v>225</v>
      </c>
      <c r="B243" s="193">
        <f t="shared" si="28"/>
        <v>588.1290754611349</v>
      </c>
      <c r="C243" s="104">
        <v>19500</v>
      </c>
      <c r="D243" s="104">
        <f t="shared" si="23"/>
        <v>397.87184440171978</v>
      </c>
      <c r="E243" s="194">
        <f t="shared" si="24"/>
        <v>134.48068340778127</v>
      </c>
      <c r="F243" s="104">
        <f t="shared" si="25"/>
        <v>7.9574368880343957</v>
      </c>
      <c r="G243" s="96">
        <v>40</v>
      </c>
      <c r="H243" s="98">
        <f t="shared" si="26"/>
        <v>580.30996469753541</v>
      </c>
      <c r="I243" s="159">
        <f t="shared" si="27"/>
        <v>0.3826</v>
      </c>
    </row>
    <row r="244" spans="1:9" s="63" customFormat="1" ht="16.5" customHeight="1" x14ac:dyDescent="0.2">
      <c r="A244" s="192">
        <v>226</v>
      </c>
      <c r="B244" s="193">
        <f t="shared" si="28"/>
        <v>588.13272646490088</v>
      </c>
      <c r="C244" s="104">
        <v>19500</v>
      </c>
      <c r="D244" s="104">
        <f t="shared" si="23"/>
        <v>397.86937449733102</v>
      </c>
      <c r="E244" s="194">
        <f t="shared" si="24"/>
        <v>134.47984858009787</v>
      </c>
      <c r="F244" s="104">
        <f t="shared" si="25"/>
        <v>7.9573874899466208</v>
      </c>
      <c r="G244" s="96">
        <v>40</v>
      </c>
      <c r="H244" s="98">
        <f t="shared" si="26"/>
        <v>580.30661056737551</v>
      </c>
      <c r="I244" s="159">
        <f t="shared" si="27"/>
        <v>0.38429999999999997</v>
      </c>
    </row>
    <row r="245" spans="1:9" s="63" customFormat="1" ht="16.5" customHeight="1" x14ac:dyDescent="0.2">
      <c r="A245" s="192">
        <v>227</v>
      </c>
      <c r="B245" s="193">
        <f t="shared" si="28"/>
        <v>588.13636134939236</v>
      </c>
      <c r="C245" s="104">
        <v>19500</v>
      </c>
      <c r="D245" s="104">
        <f t="shared" si="23"/>
        <v>397.86691552809532</v>
      </c>
      <c r="E245" s="194">
        <f t="shared" si="24"/>
        <v>134.47901744849619</v>
      </c>
      <c r="F245" s="104">
        <f t="shared" si="25"/>
        <v>7.9573383105619069</v>
      </c>
      <c r="G245" s="96">
        <v>40</v>
      </c>
      <c r="H245" s="98">
        <f t="shared" si="26"/>
        <v>580.30327128715339</v>
      </c>
      <c r="I245" s="159">
        <f t="shared" si="27"/>
        <v>0.38600000000000001</v>
      </c>
    </row>
    <row r="246" spans="1:9" s="63" customFormat="1" ht="16.5" customHeight="1" x14ac:dyDescent="0.2">
      <c r="A246" s="192">
        <v>228</v>
      </c>
      <c r="B246" s="193">
        <f t="shared" si="28"/>
        <v>588.13998025631815</v>
      </c>
      <c r="C246" s="104">
        <v>19500</v>
      </c>
      <c r="D246" s="104">
        <f t="shared" si="23"/>
        <v>397.86446739774453</v>
      </c>
      <c r="E246" s="194">
        <f t="shared" si="24"/>
        <v>134.47818998043763</v>
      </c>
      <c r="F246" s="104">
        <f t="shared" si="25"/>
        <v>7.957289347954891</v>
      </c>
      <c r="G246" s="96">
        <v>40</v>
      </c>
      <c r="H246" s="98">
        <f t="shared" si="26"/>
        <v>580.29994672613702</v>
      </c>
      <c r="I246" s="159">
        <f t="shared" si="27"/>
        <v>0.38769999999999999</v>
      </c>
    </row>
    <row r="247" spans="1:9" s="63" customFormat="1" ht="16.5" customHeight="1" x14ac:dyDescent="0.2">
      <c r="A247" s="192">
        <v>229</v>
      </c>
      <c r="B247" s="193">
        <f t="shared" si="28"/>
        <v>588.14358332552615</v>
      </c>
      <c r="C247" s="104">
        <v>19500</v>
      </c>
      <c r="D247" s="104">
        <f t="shared" si="23"/>
        <v>397.86203001127626</v>
      </c>
      <c r="E247" s="194">
        <f t="shared" si="24"/>
        <v>134.47736614381137</v>
      </c>
      <c r="F247" s="104">
        <f t="shared" si="25"/>
        <v>7.9572406002255258</v>
      </c>
      <c r="G247" s="96">
        <v>40</v>
      </c>
      <c r="H247" s="98">
        <f t="shared" si="26"/>
        <v>580.2966367553131</v>
      </c>
      <c r="I247" s="159">
        <f t="shared" si="27"/>
        <v>0.38940000000000002</v>
      </c>
    </row>
    <row r="248" spans="1:9" s="63" customFormat="1" ht="16.5" customHeight="1" x14ac:dyDescent="0.2">
      <c r="A248" s="195">
        <v>230</v>
      </c>
      <c r="B248" s="193">
        <f t="shared" si="28"/>
        <v>588.14717069503638</v>
      </c>
      <c r="C248" s="104">
        <v>19500</v>
      </c>
      <c r="D248" s="104">
        <f t="shared" si="23"/>
        <v>397.85960327493046</v>
      </c>
      <c r="E248" s="194">
        <f t="shared" si="24"/>
        <v>134.47654590692648</v>
      </c>
      <c r="F248" s="104">
        <f t="shared" si="25"/>
        <v>7.9571920654986092</v>
      </c>
      <c r="G248" s="96">
        <v>40</v>
      </c>
      <c r="H248" s="98">
        <f t="shared" si="26"/>
        <v>580.29334124735556</v>
      </c>
      <c r="I248" s="159">
        <f t="shared" si="27"/>
        <v>0.3911</v>
      </c>
    </row>
    <row r="249" spans="1:9" s="63" customFormat="1" ht="16.5" customHeight="1" x14ac:dyDescent="0.2">
      <c r="A249" s="192">
        <v>231</v>
      </c>
      <c r="B249" s="193">
        <f t="shared" si="28"/>
        <v>588.1507425010725</v>
      </c>
      <c r="C249" s="104">
        <v>19500</v>
      </c>
      <c r="D249" s="104">
        <f t="shared" si="23"/>
        <v>397.85718709616913</v>
      </c>
      <c r="E249" s="194">
        <f t="shared" si="24"/>
        <v>134.47572923850515</v>
      </c>
      <c r="F249" s="104">
        <f t="shared" si="25"/>
        <v>7.9571437419233826</v>
      </c>
      <c r="G249" s="96">
        <v>40</v>
      </c>
      <c r="H249" s="98">
        <f t="shared" si="26"/>
        <v>580.29006007659768</v>
      </c>
      <c r="I249" s="159">
        <f t="shared" si="27"/>
        <v>0.39279999999999998</v>
      </c>
    </row>
    <row r="250" spans="1:9" s="63" customFormat="1" ht="16.5" customHeight="1" x14ac:dyDescent="0.2">
      <c r="A250" s="192">
        <v>232</v>
      </c>
      <c r="B250" s="193">
        <f t="shared" si="28"/>
        <v>588.15429887809285</v>
      </c>
      <c r="C250" s="104">
        <v>19500</v>
      </c>
      <c r="D250" s="104">
        <f t="shared" si="23"/>
        <v>397.8547813836542</v>
      </c>
      <c r="E250" s="194">
        <f t="shared" si="24"/>
        <v>134.47491610767511</v>
      </c>
      <c r="F250" s="104">
        <f t="shared" si="25"/>
        <v>7.957095627673084</v>
      </c>
      <c r="G250" s="96">
        <v>40</v>
      </c>
      <c r="H250" s="98">
        <f t="shared" si="26"/>
        <v>580.28679311900237</v>
      </c>
      <c r="I250" s="159">
        <f t="shared" si="27"/>
        <v>0.39450000000000002</v>
      </c>
    </row>
    <row r="251" spans="1:9" s="63" customFormat="1" ht="16.5" customHeight="1" x14ac:dyDescent="0.2">
      <c r="A251" s="192">
        <v>233</v>
      </c>
      <c r="B251" s="193">
        <f t="shared" si="28"/>
        <v>588.15783995882055</v>
      </c>
      <c r="C251" s="104">
        <v>19500</v>
      </c>
      <c r="D251" s="104">
        <f t="shared" si="23"/>
        <v>397.8523860472273</v>
      </c>
      <c r="E251" s="194">
        <f t="shared" si="24"/>
        <v>134.47410648396283</v>
      </c>
      <c r="F251" s="104">
        <f t="shared" si="25"/>
        <v>7.957047720944546</v>
      </c>
      <c r="G251" s="96">
        <v>40</v>
      </c>
      <c r="H251" s="98">
        <f t="shared" si="26"/>
        <v>580.28354025213457</v>
      </c>
      <c r="I251" s="159">
        <f t="shared" si="27"/>
        <v>0.3962</v>
      </c>
    </row>
    <row r="252" spans="1:9" s="63" customFormat="1" ht="16.5" customHeight="1" x14ac:dyDescent="0.2">
      <c r="A252" s="192">
        <v>234</v>
      </c>
      <c r="B252" s="193">
        <f t="shared" si="28"/>
        <v>588.161365874274</v>
      </c>
      <c r="C252" s="104">
        <v>19500</v>
      </c>
      <c r="D252" s="104">
        <f t="shared" si="23"/>
        <v>397.85000099788954</v>
      </c>
      <c r="E252" s="194">
        <f t="shared" si="24"/>
        <v>134.47330033728664</v>
      </c>
      <c r="F252" s="104">
        <f t="shared" si="25"/>
        <v>7.9570000199577908</v>
      </c>
      <c r="G252" s="96">
        <v>40</v>
      </c>
      <c r="H252" s="98">
        <f t="shared" si="26"/>
        <v>580.28030135513404</v>
      </c>
      <c r="I252" s="159">
        <f t="shared" si="27"/>
        <v>0.39789999999999998</v>
      </c>
    </row>
    <row r="253" spans="1:9" s="63" customFormat="1" ht="16.5" customHeight="1" x14ac:dyDescent="0.2">
      <c r="A253" s="192">
        <v>235</v>
      </c>
      <c r="B253" s="193">
        <f t="shared" si="28"/>
        <v>588.16487675379483</v>
      </c>
      <c r="C253" s="104">
        <v>19500</v>
      </c>
      <c r="D253" s="104">
        <f t="shared" si="23"/>
        <v>397.84762614778191</v>
      </c>
      <c r="E253" s="194">
        <f t="shared" si="24"/>
        <v>134.47249763795028</v>
      </c>
      <c r="F253" s="104">
        <f t="shared" si="25"/>
        <v>7.9569525229556382</v>
      </c>
      <c r="G253" s="96">
        <v>40</v>
      </c>
      <c r="H253" s="98">
        <f t="shared" si="26"/>
        <v>580.27707630868781</v>
      </c>
      <c r="I253" s="159">
        <f t="shared" si="27"/>
        <v>0.39950000000000002</v>
      </c>
    </row>
    <row r="254" spans="1:9" s="63" customFormat="1" ht="16.5" customHeight="1" x14ac:dyDescent="0.2">
      <c r="A254" s="192">
        <v>236</v>
      </c>
      <c r="B254" s="193">
        <f t="shared" si="28"/>
        <v>588.16837272507757</v>
      </c>
      <c r="C254" s="104">
        <v>19500</v>
      </c>
      <c r="D254" s="104">
        <f t="shared" si="23"/>
        <v>397.84526141016522</v>
      </c>
      <c r="E254" s="194">
        <f t="shared" si="24"/>
        <v>134.47169835663584</v>
      </c>
      <c r="F254" s="104">
        <f t="shared" si="25"/>
        <v>7.956905228203305</v>
      </c>
      <c r="G254" s="96">
        <v>40</v>
      </c>
      <c r="H254" s="98">
        <f t="shared" si="26"/>
        <v>580.27386499500437</v>
      </c>
      <c r="I254" s="159">
        <f t="shared" si="27"/>
        <v>0.4012</v>
      </c>
    </row>
    <row r="255" spans="1:9" s="63" customFormat="1" ht="16.5" customHeight="1" x14ac:dyDescent="0.2">
      <c r="A255" s="192">
        <v>237</v>
      </c>
      <c r="B255" s="193">
        <f t="shared" si="28"/>
        <v>588.1718539141965</v>
      </c>
      <c r="C255" s="104">
        <v>19500</v>
      </c>
      <c r="D255" s="104">
        <f t="shared" si="23"/>
        <v>397.84290669940196</v>
      </c>
      <c r="E255" s="194">
        <f t="shared" si="24"/>
        <v>134.47090246439785</v>
      </c>
      <c r="F255" s="104">
        <f t="shared" si="25"/>
        <v>7.9568581339880398</v>
      </c>
      <c r="G255" s="96">
        <v>40</v>
      </c>
      <c r="H255" s="98">
        <f t="shared" si="26"/>
        <v>580.27066729778778</v>
      </c>
      <c r="I255" s="159">
        <f t="shared" si="27"/>
        <v>0.40289999999999998</v>
      </c>
    </row>
    <row r="256" spans="1:9" s="63" customFormat="1" ht="16.5" customHeight="1" x14ac:dyDescent="0.2">
      <c r="A256" s="192">
        <v>238</v>
      </c>
      <c r="B256" s="193">
        <f t="shared" si="28"/>
        <v>588.1753204456337</v>
      </c>
      <c r="C256" s="104">
        <v>19500</v>
      </c>
      <c r="D256" s="104">
        <f t="shared" si="23"/>
        <v>397.84056193093727</v>
      </c>
      <c r="E256" s="194">
        <f t="shared" si="24"/>
        <v>134.47010993265678</v>
      </c>
      <c r="F256" s="104">
        <f t="shared" si="25"/>
        <v>7.9568112386187453</v>
      </c>
      <c r="G256" s="96">
        <v>40</v>
      </c>
      <c r="H256" s="98">
        <f t="shared" si="26"/>
        <v>580.26748310221285</v>
      </c>
      <c r="I256" s="159">
        <f t="shared" si="27"/>
        <v>0.40460000000000002</v>
      </c>
    </row>
    <row r="257" spans="1:9" s="63" customFormat="1" ht="16.5" customHeight="1" x14ac:dyDescent="0.2">
      <c r="A257" s="192">
        <v>239</v>
      </c>
      <c r="B257" s="193">
        <f t="shared" si="28"/>
        <v>588.17877244230522</v>
      </c>
      <c r="C257" s="104">
        <v>19500</v>
      </c>
      <c r="D257" s="104">
        <f t="shared" si="23"/>
        <v>397.83822702128066</v>
      </c>
      <c r="E257" s="194">
        <f t="shared" si="24"/>
        <v>134.46932073319286</v>
      </c>
      <c r="F257" s="104">
        <f t="shared" si="25"/>
        <v>7.9567645404256133</v>
      </c>
      <c r="G257" s="96">
        <v>40</v>
      </c>
      <c r="H257" s="98">
        <f t="shared" si="26"/>
        <v>580.26431229489913</v>
      </c>
      <c r="I257" s="159">
        <f t="shared" si="27"/>
        <v>0.40629999999999999</v>
      </c>
    </row>
    <row r="258" spans="1:9" s="63" customFormat="1" ht="16.5" customHeight="1" x14ac:dyDescent="0.2">
      <c r="A258" s="195">
        <v>240</v>
      </c>
      <c r="B258" s="193">
        <f t="shared" si="28"/>
        <v>588.18221002558744</v>
      </c>
      <c r="C258" s="104">
        <v>19500</v>
      </c>
      <c r="D258" s="104">
        <f t="shared" si="23"/>
        <v>397.83590188798871</v>
      </c>
      <c r="E258" s="194">
        <f t="shared" si="24"/>
        <v>134.46853483814016</v>
      </c>
      <c r="F258" s="104">
        <f t="shared" si="25"/>
        <v>7.9567180377597744</v>
      </c>
      <c r="G258" s="96">
        <v>40</v>
      </c>
      <c r="H258" s="98">
        <f t="shared" si="26"/>
        <v>580.26115476388861</v>
      </c>
      <c r="I258" s="159">
        <f t="shared" si="27"/>
        <v>0.40799999999999997</v>
      </c>
    </row>
    <row r="259" spans="1:9" s="63" customFormat="1" ht="16.5" customHeight="1" x14ac:dyDescent="0.2">
      <c r="A259" s="192">
        <v>241</v>
      </c>
      <c r="B259" s="193">
        <f t="shared" si="28"/>
        <v>588.18563331534278</v>
      </c>
      <c r="C259" s="104">
        <v>19500</v>
      </c>
      <c r="D259" s="104">
        <f t="shared" si="23"/>
        <v>397.83358644964738</v>
      </c>
      <c r="E259" s="194">
        <f t="shared" si="24"/>
        <v>134.46775221998081</v>
      </c>
      <c r="F259" s="104">
        <f t="shared" si="25"/>
        <v>7.9566717289929478</v>
      </c>
      <c r="G259" s="96">
        <v>40</v>
      </c>
      <c r="H259" s="98">
        <f t="shared" si="26"/>
        <v>580.2580103986212</v>
      </c>
      <c r="I259" s="159">
        <f t="shared" si="27"/>
        <v>0.40970000000000001</v>
      </c>
    </row>
    <row r="260" spans="1:9" s="63" customFormat="1" ht="16.5" customHeight="1" x14ac:dyDescent="0.2">
      <c r="A260" s="192">
        <v>242</v>
      </c>
      <c r="B260" s="193">
        <f t="shared" si="28"/>
        <v>588.18904242994472</v>
      </c>
      <c r="C260" s="104">
        <v>19500</v>
      </c>
      <c r="D260" s="104">
        <f t="shared" si="23"/>
        <v>397.83128062585456</v>
      </c>
      <c r="E260" s="194">
        <f t="shared" si="24"/>
        <v>134.46697285153883</v>
      </c>
      <c r="F260" s="104">
        <f t="shared" si="25"/>
        <v>7.9566256125170911</v>
      </c>
      <c r="G260" s="96">
        <v>40</v>
      </c>
      <c r="H260" s="98">
        <f t="shared" si="26"/>
        <v>580.25487908991045</v>
      </c>
      <c r="I260" s="159">
        <f t="shared" si="27"/>
        <v>0.41139999999999999</v>
      </c>
    </row>
    <row r="261" spans="1:9" s="63" customFormat="1" ht="16.5" customHeight="1" x14ac:dyDescent="0.2">
      <c r="A261" s="192">
        <v>243</v>
      </c>
      <c r="B261" s="193">
        <f t="shared" si="28"/>
        <v>588.1924374863022</v>
      </c>
      <c r="C261" s="104">
        <v>19500</v>
      </c>
      <c r="D261" s="104">
        <f t="shared" si="23"/>
        <v>397.82898433720402</v>
      </c>
      <c r="E261" s="194">
        <f t="shared" si="24"/>
        <v>134.46619670597494</v>
      </c>
      <c r="F261" s="104">
        <f t="shared" si="25"/>
        <v>7.9565796867440808</v>
      </c>
      <c r="G261" s="96">
        <v>40</v>
      </c>
      <c r="H261" s="98">
        <f t="shared" si="26"/>
        <v>580.25176072992303</v>
      </c>
      <c r="I261" s="159">
        <f t="shared" si="27"/>
        <v>0.41310000000000002</v>
      </c>
    </row>
    <row r="262" spans="1:9" s="63" customFormat="1" ht="16.5" customHeight="1" x14ac:dyDescent="0.2">
      <c r="A262" s="192">
        <v>244</v>
      </c>
      <c r="B262" s="193">
        <f t="shared" si="28"/>
        <v>588.19581859988386</v>
      </c>
      <c r="C262" s="104">
        <v>19500</v>
      </c>
      <c r="D262" s="104">
        <f t="shared" si="23"/>
        <v>397.82669750526884</v>
      </c>
      <c r="E262" s="194">
        <f t="shared" si="24"/>
        <v>134.46542375678087</v>
      </c>
      <c r="F262" s="104">
        <f t="shared" si="25"/>
        <v>7.9565339501053769</v>
      </c>
      <c r="G262" s="96">
        <v>40</v>
      </c>
      <c r="H262" s="98">
        <f t="shared" si="26"/>
        <v>580.24865521215509</v>
      </c>
      <c r="I262" s="159">
        <f t="shared" si="27"/>
        <v>0.4148</v>
      </c>
    </row>
    <row r="263" spans="1:9" s="63" customFormat="1" ht="16.5" customHeight="1" x14ac:dyDescent="0.2">
      <c r="A263" s="192">
        <v>245</v>
      </c>
      <c r="B263" s="193">
        <f t="shared" si="28"/>
        <v>588.19918588474138</v>
      </c>
      <c r="C263" s="104">
        <v>19500</v>
      </c>
      <c r="D263" s="104">
        <f t="shared" si="23"/>
        <v>397.8244200525852</v>
      </c>
      <c r="E263" s="194">
        <f t="shared" si="24"/>
        <v>134.46465397777379</v>
      </c>
      <c r="F263" s="104">
        <f t="shared" si="25"/>
        <v>7.9564884010517041</v>
      </c>
      <c r="G263" s="96">
        <v>40</v>
      </c>
      <c r="H263" s="98">
        <f t="shared" si="26"/>
        <v>580.24556243141069</v>
      </c>
      <c r="I263" s="159">
        <f t="shared" si="27"/>
        <v>0.41649999999999998</v>
      </c>
    </row>
    <row r="264" spans="1:9" s="63" customFormat="1" ht="16.5" customHeight="1" x14ac:dyDescent="0.2">
      <c r="A264" s="192">
        <v>246</v>
      </c>
      <c r="B264" s="193">
        <f t="shared" ref="B264:B295" si="29">0.8233*LN(A264)+583.67</f>
        <v>588.20253945353306</v>
      </c>
      <c r="C264" s="104">
        <v>19500</v>
      </c>
      <c r="D264" s="104">
        <f t="shared" si="23"/>
        <v>397.82215190263662</v>
      </c>
      <c r="E264" s="194">
        <f t="shared" si="24"/>
        <v>134.46388734309116</v>
      </c>
      <c r="F264" s="104">
        <f t="shared" si="25"/>
        <v>7.9564430380527327</v>
      </c>
      <c r="G264" s="96">
        <v>40</v>
      </c>
      <c r="H264" s="98">
        <f t="shared" si="26"/>
        <v>580.24248228378053</v>
      </c>
      <c r="I264" s="159">
        <f t="shared" si="27"/>
        <v>0.41820000000000002</v>
      </c>
    </row>
    <row r="265" spans="1:9" s="63" customFormat="1" ht="16.5" customHeight="1" x14ac:dyDescent="0.2">
      <c r="A265" s="192">
        <v>247</v>
      </c>
      <c r="B265" s="193">
        <f t="shared" si="29"/>
        <v>588.20587941754582</v>
      </c>
      <c r="C265" s="104">
        <v>19500</v>
      </c>
      <c r="D265" s="104">
        <f t="shared" si="23"/>
        <v>397.8198929798387</v>
      </c>
      <c r="E265" s="194">
        <f t="shared" si="24"/>
        <v>134.46312382718546</v>
      </c>
      <c r="F265" s="104">
        <f t="shared" si="25"/>
        <v>7.9563978595967741</v>
      </c>
      <c r="G265" s="96">
        <v>40</v>
      </c>
      <c r="H265" s="98">
        <f t="shared" si="26"/>
        <v>580.23941466662097</v>
      </c>
      <c r="I265" s="159">
        <f t="shared" si="27"/>
        <v>0.4199</v>
      </c>
    </row>
    <row r="266" spans="1:9" s="63" customFormat="1" ht="16.5" customHeight="1" x14ac:dyDescent="0.2">
      <c r="A266" s="192">
        <v>248</v>
      </c>
      <c r="B266" s="193">
        <f t="shared" si="29"/>
        <v>588.20920588671754</v>
      </c>
      <c r="C266" s="104">
        <v>19500</v>
      </c>
      <c r="D266" s="104">
        <f t="shared" si="23"/>
        <v>397.81764320952459</v>
      </c>
      <c r="E266" s="194">
        <f t="shared" si="24"/>
        <v>134.46236340481929</v>
      </c>
      <c r="F266" s="104">
        <f t="shared" si="25"/>
        <v>7.9563528641904924</v>
      </c>
      <c r="G266" s="96">
        <v>40</v>
      </c>
      <c r="H266" s="98">
        <f t="shared" si="26"/>
        <v>580.23635947853438</v>
      </c>
      <c r="I266" s="159">
        <f t="shared" si="27"/>
        <v>0.42159999999999997</v>
      </c>
    </row>
    <row r="267" spans="1:9" s="63" customFormat="1" ht="16.5" customHeight="1" x14ac:dyDescent="0.2">
      <c r="A267" s="192">
        <v>249</v>
      </c>
      <c r="B267" s="193">
        <f t="shared" si="29"/>
        <v>588.2125189696593</v>
      </c>
      <c r="C267" s="104">
        <v>19500</v>
      </c>
      <c r="D267" s="104">
        <f t="shared" si="23"/>
        <v>397.8154025179291</v>
      </c>
      <c r="E267" s="194">
        <f t="shared" si="24"/>
        <v>134.46160605106002</v>
      </c>
      <c r="F267" s="104">
        <f t="shared" si="25"/>
        <v>7.9563080503585821</v>
      </c>
      <c r="G267" s="96">
        <v>40</v>
      </c>
      <c r="H267" s="98">
        <f t="shared" si="26"/>
        <v>580.23331661934765</v>
      </c>
      <c r="I267" s="159">
        <f t="shared" si="27"/>
        <v>0.42330000000000001</v>
      </c>
    </row>
    <row r="268" spans="1:9" s="63" customFormat="1" ht="16.5" customHeight="1" x14ac:dyDescent="0.2">
      <c r="A268" s="195">
        <v>250</v>
      </c>
      <c r="B268" s="193">
        <f t="shared" si="29"/>
        <v>588.21581877367589</v>
      </c>
      <c r="C268" s="104">
        <v>19500</v>
      </c>
      <c r="D268" s="104">
        <f t="shared" si="23"/>
        <v>397.81317083217493</v>
      </c>
      <c r="E268" s="194">
        <f t="shared" si="24"/>
        <v>134.46085174127512</v>
      </c>
      <c r="F268" s="104">
        <f t="shared" si="25"/>
        <v>7.9562634166434991</v>
      </c>
      <c r="G268" s="96">
        <v>40</v>
      </c>
      <c r="H268" s="98">
        <f t="shared" si="26"/>
        <v>580.23028599009365</v>
      </c>
      <c r="I268" s="159">
        <f t="shared" si="27"/>
        <v>0.42499999999999999</v>
      </c>
    </row>
    <row r="269" spans="1:9" s="63" customFormat="1" ht="16.5" customHeight="1" x14ac:dyDescent="0.2">
      <c r="A269" s="192">
        <v>251</v>
      </c>
      <c r="B269" s="193">
        <f t="shared" si="29"/>
        <v>588.21910540478711</v>
      </c>
      <c r="C269" s="104">
        <v>19500</v>
      </c>
      <c r="D269" s="104">
        <f t="shared" si="23"/>
        <v>397.81094808025875</v>
      </c>
      <c r="E269" s="194">
        <f t="shared" si="24"/>
        <v>134.46010045112746</v>
      </c>
      <c r="F269" s="104">
        <f t="shared" si="25"/>
        <v>7.9562189616051748</v>
      </c>
      <c r="G269" s="96">
        <v>40</v>
      </c>
      <c r="H269" s="98">
        <f t="shared" si="26"/>
        <v>580.22726749299136</v>
      </c>
      <c r="I269" s="159">
        <f t="shared" si="27"/>
        <v>0.42670000000000002</v>
      </c>
    </row>
    <row r="270" spans="1:9" s="63" customFormat="1" ht="16.5" customHeight="1" x14ac:dyDescent="0.2">
      <c r="A270" s="192">
        <v>252</v>
      </c>
      <c r="B270" s="193">
        <f t="shared" si="29"/>
        <v>588.22237896774811</v>
      </c>
      <c r="C270" s="104">
        <v>19500</v>
      </c>
      <c r="D270" s="104">
        <f t="shared" si="23"/>
        <v>397.80873419103636</v>
      </c>
      <c r="E270" s="194">
        <f t="shared" si="24"/>
        <v>134.45935215657028</v>
      </c>
      <c r="F270" s="104">
        <f t="shared" si="25"/>
        <v>7.9561746838207279</v>
      </c>
      <c r="G270" s="96">
        <v>40</v>
      </c>
      <c r="H270" s="98">
        <f t="shared" si="26"/>
        <v>580.22426103142732</v>
      </c>
      <c r="I270" s="159">
        <f t="shared" si="27"/>
        <v>0.4284</v>
      </c>
    </row>
    <row r="271" spans="1:9" s="63" customFormat="1" ht="16.5" customHeight="1" x14ac:dyDescent="0.2">
      <c r="A271" s="192">
        <v>253</v>
      </c>
      <c r="B271" s="193">
        <f t="shared" si="29"/>
        <v>588.22563956606928</v>
      </c>
      <c r="C271" s="104">
        <v>19500</v>
      </c>
      <c r="D271" s="104">
        <f t="shared" si="23"/>
        <v>397.8065290942103</v>
      </c>
      <c r="E271" s="194">
        <f t="shared" si="24"/>
        <v>134.45860683384308</v>
      </c>
      <c r="F271" s="104">
        <f t="shared" si="25"/>
        <v>7.9561305818842065</v>
      </c>
      <c r="G271" s="96">
        <v>40</v>
      </c>
      <c r="H271" s="98">
        <f t="shared" si="26"/>
        <v>580.22126650993755</v>
      </c>
      <c r="I271" s="159">
        <f t="shared" si="27"/>
        <v>0.43009999999999998</v>
      </c>
    </row>
    <row r="272" spans="1:9" s="63" customFormat="1" ht="16.5" customHeight="1" x14ac:dyDescent="0.2">
      <c r="A272" s="192">
        <v>254</v>
      </c>
      <c r="B272" s="193">
        <f t="shared" si="29"/>
        <v>588.22888730203636</v>
      </c>
      <c r="C272" s="104">
        <v>19500</v>
      </c>
      <c r="D272" s="104">
        <f t="shared" si="23"/>
        <v>397.80433272031507</v>
      </c>
      <c r="E272" s="194">
        <f t="shared" si="24"/>
        <v>134.45786445946649</v>
      </c>
      <c r="F272" s="104">
        <f t="shared" si="25"/>
        <v>7.9560866544063016</v>
      </c>
      <c r="G272" s="96">
        <v>40</v>
      </c>
      <c r="H272" s="98">
        <f t="shared" si="26"/>
        <v>580.21828383418779</v>
      </c>
      <c r="I272" s="159">
        <f t="shared" si="27"/>
        <v>0.43180000000000002</v>
      </c>
    </row>
    <row r="273" spans="1:9" s="63" customFormat="1" ht="16.5" customHeight="1" x14ac:dyDescent="0.2">
      <c r="A273" s="192">
        <v>255</v>
      </c>
      <c r="B273" s="193">
        <f t="shared" si="29"/>
        <v>588.23212227672889</v>
      </c>
      <c r="C273" s="104">
        <v>19500</v>
      </c>
      <c r="D273" s="104">
        <f t="shared" si="23"/>
        <v>397.80214500070542</v>
      </c>
      <c r="E273" s="194">
        <f t="shared" si="24"/>
        <v>134.45712501023843</v>
      </c>
      <c r="F273" s="104">
        <f t="shared" si="25"/>
        <v>7.9560429000141086</v>
      </c>
      <c r="G273" s="96">
        <v>40</v>
      </c>
      <c r="H273" s="98">
        <f t="shared" si="26"/>
        <v>580.215312910958</v>
      </c>
      <c r="I273" s="159">
        <f t="shared" si="27"/>
        <v>0.4335</v>
      </c>
    </row>
    <row r="274" spans="1:9" s="63" customFormat="1" ht="16.5" customHeight="1" x14ac:dyDescent="0.2">
      <c r="A274" s="192">
        <v>256</v>
      </c>
      <c r="B274" s="193">
        <f t="shared" si="29"/>
        <v>588.23534459003997</v>
      </c>
      <c r="C274" s="104">
        <v>19500</v>
      </c>
      <c r="D274" s="104">
        <f t="shared" si="23"/>
        <v>397.79996586754248</v>
      </c>
      <c r="E274" s="194">
        <f t="shared" si="24"/>
        <v>134.45638846322936</v>
      </c>
      <c r="F274" s="104">
        <f t="shared" si="25"/>
        <v>7.9559993173508499</v>
      </c>
      <c r="G274" s="96">
        <v>40</v>
      </c>
      <c r="H274" s="98">
        <f t="shared" si="26"/>
        <v>580.21235364812264</v>
      </c>
      <c r="I274" s="159">
        <f t="shared" si="27"/>
        <v>0.43519999999999998</v>
      </c>
    </row>
    <row r="275" spans="1:9" s="63" customFormat="1" ht="16.5" customHeight="1" x14ac:dyDescent="0.2">
      <c r="A275" s="192">
        <v>257</v>
      </c>
      <c r="B275" s="193">
        <f t="shared" si="29"/>
        <v>588.23855434069424</v>
      </c>
      <c r="C275" s="104">
        <v>19500</v>
      </c>
      <c r="D275" s="104">
        <f t="shared" ref="D275:D318" si="30">12*(1/B275*C275)</f>
        <v>397.79779525378171</v>
      </c>
      <c r="E275" s="194">
        <f t="shared" ref="E275:E318" si="31">SUM(D275:D275)*33.8%</f>
        <v>134.4556547957782</v>
      </c>
      <c r="F275" s="104">
        <f t="shared" ref="F275:F318" si="32">SUM(D275:D275)*2%</f>
        <v>7.9559559050756343</v>
      </c>
      <c r="G275" s="96">
        <v>40</v>
      </c>
      <c r="H275" s="98">
        <f t="shared" ref="H275:H318" si="33">SUM(D275:G275)</f>
        <v>580.20940595463549</v>
      </c>
      <c r="I275" s="159">
        <f t="shared" ref="I275:I318" si="34">ROUND(A275/B275,4)</f>
        <v>0.43690000000000001</v>
      </c>
    </row>
    <row r="276" spans="1:9" s="63" customFormat="1" ht="16.5" customHeight="1" x14ac:dyDescent="0.2">
      <c r="A276" s="192">
        <v>258</v>
      </c>
      <c r="B276" s="193">
        <f t="shared" si="29"/>
        <v>588.24175162626591</v>
      </c>
      <c r="C276" s="104">
        <v>19500</v>
      </c>
      <c r="D276" s="104">
        <f t="shared" si="30"/>
        <v>397.79563309316035</v>
      </c>
      <c r="E276" s="194">
        <f t="shared" si="31"/>
        <v>134.45492398548819</v>
      </c>
      <c r="F276" s="104">
        <f t="shared" si="32"/>
        <v>7.9559126618632074</v>
      </c>
      <c r="G276" s="96">
        <v>40</v>
      </c>
      <c r="H276" s="98">
        <f t="shared" si="33"/>
        <v>580.20646974051169</v>
      </c>
      <c r="I276" s="159">
        <f t="shared" si="34"/>
        <v>0.43859999999999999</v>
      </c>
    </row>
    <row r="277" spans="1:9" s="63" customFormat="1" ht="16.5" customHeight="1" x14ac:dyDescent="0.2">
      <c r="A277" s="192">
        <v>259</v>
      </c>
      <c r="B277" s="193">
        <f t="shared" si="29"/>
        <v>588.24493654319724</v>
      </c>
      <c r="C277" s="104">
        <v>19500</v>
      </c>
      <c r="D277" s="104">
        <f t="shared" si="30"/>
        <v>397.79347932018521</v>
      </c>
      <c r="E277" s="194">
        <f t="shared" si="31"/>
        <v>134.4541960102226</v>
      </c>
      <c r="F277" s="104">
        <f t="shared" si="32"/>
        <v>7.9558695864037041</v>
      </c>
      <c r="G277" s="96">
        <v>40</v>
      </c>
      <c r="H277" s="98">
        <f t="shared" si="33"/>
        <v>580.20354491681144</v>
      </c>
      <c r="I277" s="159">
        <f t="shared" si="34"/>
        <v>0.44030000000000002</v>
      </c>
    </row>
    <row r="278" spans="1:9" s="63" customFormat="1" ht="16.5" customHeight="1" x14ac:dyDescent="0.2">
      <c r="A278" s="195">
        <v>260</v>
      </c>
      <c r="B278" s="193">
        <f t="shared" si="29"/>
        <v>588.2481091868151</v>
      </c>
      <c r="C278" s="104">
        <v>19500</v>
      </c>
      <c r="D278" s="104">
        <f t="shared" si="30"/>
        <v>397.79133387012138</v>
      </c>
      <c r="E278" s="194">
        <f t="shared" si="31"/>
        <v>134.45347084810101</v>
      </c>
      <c r="F278" s="104">
        <f t="shared" si="32"/>
        <v>7.9558266774024275</v>
      </c>
      <c r="G278" s="96">
        <v>40</v>
      </c>
      <c r="H278" s="98">
        <f t="shared" si="33"/>
        <v>580.2006313956249</v>
      </c>
      <c r="I278" s="159">
        <f t="shared" si="34"/>
        <v>0.442</v>
      </c>
    </row>
    <row r="279" spans="1:9" s="63" customFormat="1" ht="16.5" customHeight="1" x14ac:dyDescent="0.2">
      <c r="A279" s="192">
        <v>261</v>
      </c>
      <c r="B279" s="193">
        <f t="shared" si="29"/>
        <v>588.25126965134871</v>
      </c>
      <c r="C279" s="104">
        <v>19500</v>
      </c>
      <c r="D279" s="104">
        <f t="shared" si="30"/>
        <v>397.78919667897992</v>
      </c>
      <c r="E279" s="194">
        <f t="shared" si="31"/>
        <v>134.45274847749519</v>
      </c>
      <c r="F279" s="104">
        <f t="shared" si="32"/>
        <v>7.9557839335795988</v>
      </c>
      <c r="G279" s="96">
        <v>40</v>
      </c>
      <c r="H279" s="98">
        <f t="shared" si="33"/>
        <v>580.19772909005474</v>
      </c>
      <c r="I279" s="159">
        <f t="shared" si="34"/>
        <v>0.44369999999999998</v>
      </c>
    </row>
    <row r="280" spans="1:9" s="63" customFormat="1" ht="16.5" customHeight="1" x14ac:dyDescent="0.2">
      <c r="A280" s="192">
        <v>262</v>
      </c>
      <c r="B280" s="193">
        <f t="shared" si="29"/>
        <v>588.25441802994646</v>
      </c>
      <c r="C280" s="104">
        <v>19500</v>
      </c>
      <c r="D280" s="104">
        <f t="shared" si="30"/>
        <v>397.78706768350639</v>
      </c>
      <c r="E280" s="194">
        <f t="shared" si="31"/>
        <v>134.45202887702516</v>
      </c>
      <c r="F280" s="104">
        <f t="shared" si="32"/>
        <v>7.9557413536701285</v>
      </c>
      <c r="G280" s="96">
        <v>40</v>
      </c>
      <c r="H280" s="98">
        <f t="shared" si="33"/>
        <v>580.19483791420168</v>
      </c>
      <c r="I280" s="159">
        <f t="shared" si="34"/>
        <v>0.44540000000000002</v>
      </c>
    </row>
    <row r="281" spans="1:9" s="63" customFormat="1" ht="16.5" customHeight="1" x14ac:dyDescent="0.2">
      <c r="A281" s="192">
        <v>263</v>
      </c>
      <c r="B281" s="193">
        <f t="shared" si="29"/>
        <v>588.25755441469187</v>
      </c>
      <c r="C281" s="104">
        <v>19500</v>
      </c>
      <c r="D281" s="104">
        <f t="shared" si="30"/>
        <v>397.78494682117048</v>
      </c>
      <c r="E281" s="194">
        <f t="shared" si="31"/>
        <v>134.45131202555561</v>
      </c>
      <c r="F281" s="104">
        <f t="shared" si="32"/>
        <v>7.9556989364234099</v>
      </c>
      <c r="G281" s="96">
        <v>40</v>
      </c>
      <c r="H281" s="98">
        <f t="shared" si="33"/>
        <v>580.19195778314952</v>
      </c>
      <c r="I281" s="159">
        <f t="shared" si="34"/>
        <v>0.4471</v>
      </c>
    </row>
    <row r="282" spans="1:9" s="63" customFormat="1" ht="16.5" customHeight="1" x14ac:dyDescent="0.2">
      <c r="A282" s="192">
        <v>264</v>
      </c>
      <c r="B282" s="193">
        <f t="shared" si="29"/>
        <v>588.26067889662033</v>
      </c>
      <c r="C282" s="104">
        <v>19500</v>
      </c>
      <c r="D282" s="104">
        <f t="shared" si="30"/>
        <v>397.78283403015394</v>
      </c>
      <c r="E282" s="194">
        <f t="shared" si="31"/>
        <v>134.45059790219202</v>
      </c>
      <c r="F282" s="104">
        <f t="shared" si="32"/>
        <v>7.9556566806030791</v>
      </c>
      <c r="G282" s="96">
        <v>40</v>
      </c>
      <c r="H282" s="98">
        <f t="shared" si="33"/>
        <v>580.18908861294904</v>
      </c>
      <c r="I282" s="159">
        <f t="shared" si="34"/>
        <v>0.44879999999999998</v>
      </c>
    </row>
    <row r="283" spans="1:9" s="63" customFormat="1" ht="16.5" customHeight="1" x14ac:dyDescent="0.2">
      <c r="A283" s="192">
        <v>265</v>
      </c>
      <c r="B283" s="193">
        <f t="shared" si="29"/>
        <v>588.26379156573444</v>
      </c>
      <c r="C283" s="104">
        <v>19500</v>
      </c>
      <c r="D283" s="104">
        <f t="shared" si="30"/>
        <v>397.78072924934065</v>
      </c>
      <c r="E283" s="194">
        <f t="shared" si="31"/>
        <v>134.44988648627714</v>
      </c>
      <c r="F283" s="104">
        <f t="shared" si="32"/>
        <v>7.9556145849868134</v>
      </c>
      <c r="G283" s="96">
        <v>40</v>
      </c>
      <c r="H283" s="98">
        <f t="shared" si="33"/>
        <v>580.18623032060464</v>
      </c>
      <c r="I283" s="159">
        <f t="shared" si="34"/>
        <v>0.45050000000000001</v>
      </c>
    </row>
    <row r="284" spans="1:9" s="63" customFormat="1" ht="16.5" customHeight="1" x14ac:dyDescent="0.2">
      <c r="A284" s="192">
        <v>266</v>
      </c>
      <c r="B284" s="193">
        <f t="shared" si="29"/>
        <v>588.26689251101993</v>
      </c>
      <c r="C284" s="104">
        <v>19500</v>
      </c>
      <c r="D284" s="104">
        <f t="shared" si="30"/>
        <v>397.77863241830585</v>
      </c>
      <c r="E284" s="194">
        <f t="shared" si="31"/>
        <v>134.44917775738736</v>
      </c>
      <c r="F284" s="104">
        <f t="shared" si="32"/>
        <v>7.9555726483661173</v>
      </c>
      <c r="G284" s="96">
        <v>40</v>
      </c>
      <c r="H284" s="98">
        <f t="shared" si="33"/>
        <v>580.18338282405932</v>
      </c>
      <c r="I284" s="159">
        <f t="shared" si="34"/>
        <v>0.45219999999999999</v>
      </c>
    </row>
    <row r="285" spans="1:9" s="63" customFormat="1" ht="16.5" customHeight="1" x14ac:dyDescent="0.2">
      <c r="A285" s="192">
        <v>267</v>
      </c>
      <c r="B285" s="193">
        <f t="shared" si="29"/>
        <v>588.26998182046088</v>
      </c>
      <c r="C285" s="104">
        <v>19500</v>
      </c>
      <c r="D285" s="104">
        <f t="shared" si="30"/>
        <v>397.77654347730504</v>
      </c>
      <c r="E285" s="194">
        <f t="shared" si="31"/>
        <v>134.44847169532909</v>
      </c>
      <c r="F285" s="104">
        <f t="shared" si="32"/>
        <v>7.9555308695461013</v>
      </c>
      <c r="G285" s="96">
        <v>40</v>
      </c>
      <c r="H285" s="98">
        <f t="shared" si="33"/>
        <v>580.18054604218025</v>
      </c>
      <c r="I285" s="159">
        <f t="shared" si="34"/>
        <v>0.45390000000000003</v>
      </c>
    </row>
    <row r="286" spans="1:9" s="63" customFormat="1" ht="16.5" customHeight="1" x14ac:dyDescent="0.2">
      <c r="A286" s="192">
        <v>268</v>
      </c>
      <c r="B286" s="193">
        <f t="shared" si="29"/>
        <v>588.27305958105455</v>
      </c>
      <c r="C286" s="104">
        <v>19500</v>
      </c>
      <c r="D286" s="104">
        <f t="shared" si="30"/>
        <v>397.77446236726496</v>
      </c>
      <c r="E286" s="194">
        <f t="shared" si="31"/>
        <v>134.44776828013553</v>
      </c>
      <c r="F286" s="104">
        <f t="shared" si="32"/>
        <v>7.9554892473452989</v>
      </c>
      <c r="G286" s="96">
        <v>40</v>
      </c>
      <c r="H286" s="98">
        <f t="shared" si="33"/>
        <v>580.17771989474579</v>
      </c>
      <c r="I286" s="159">
        <f t="shared" si="34"/>
        <v>0.4556</v>
      </c>
    </row>
    <row r="287" spans="1:9" s="63" customFormat="1" ht="16.5" customHeight="1" x14ac:dyDescent="0.2">
      <c r="A287" s="192">
        <v>269</v>
      </c>
      <c r="B287" s="193">
        <f t="shared" si="29"/>
        <v>588.27612587882618</v>
      </c>
      <c r="C287" s="104">
        <v>19500</v>
      </c>
      <c r="D287" s="104">
        <f t="shared" si="30"/>
        <v>397.77238902977274</v>
      </c>
      <c r="E287" s="194">
        <f t="shared" si="31"/>
        <v>134.44706749206318</v>
      </c>
      <c r="F287" s="104">
        <f t="shared" si="32"/>
        <v>7.9554477805954553</v>
      </c>
      <c r="G287" s="96">
        <v>40</v>
      </c>
      <c r="H287" s="98">
        <f t="shared" si="33"/>
        <v>580.1749043024314</v>
      </c>
      <c r="I287" s="159">
        <f t="shared" si="34"/>
        <v>0.45729999999999998</v>
      </c>
    </row>
    <row r="288" spans="1:9" s="63" customFormat="1" ht="16.5" customHeight="1" x14ac:dyDescent="0.2">
      <c r="A288" s="195">
        <v>270</v>
      </c>
      <c r="B288" s="193">
        <f t="shared" si="29"/>
        <v>588.2791807988433</v>
      </c>
      <c r="C288" s="104">
        <v>19500</v>
      </c>
      <c r="D288" s="104">
        <f t="shared" si="30"/>
        <v>397.77032340706643</v>
      </c>
      <c r="E288" s="194">
        <f t="shared" si="31"/>
        <v>134.44636931158843</v>
      </c>
      <c r="F288" s="104">
        <f t="shared" si="32"/>
        <v>7.9554064681413283</v>
      </c>
      <c r="G288" s="96">
        <v>40</v>
      </c>
      <c r="H288" s="98">
        <f t="shared" si="33"/>
        <v>580.17209918679612</v>
      </c>
      <c r="I288" s="159">
        <f t="shared" si="34"/>
        <v>0.45900000000000002</v>
      </c>
    </row>
    <row r="289" spans="1:9" s="63" customFormat="1" ht="16.5" customHeight="1" x14ac:dyDescent="0.2">
      <c r="A289" s="192">
        <v>271</v>
      </c>
      <c r="B289" s="193">
        <f t="shared" si="29"/>
        <v>588.2822244252302</v>
      </c>
      <c r="C289" s="104">
        <v>19500</v>
      </c>
      <c r="D289" s="104">
        <f t="shared" si="30"/>
        <v>397.76826544202521</v>
      </c>
      <c r="E289" s="194">
        <f t="shared" si="31"/>
        <v>134.44567371940451</v>
      </c>
      <c r="F289" s="104">
        <f t="shared" si="32"/>
        <v>7.9553653088405047</v>
      </c>
      <c r="G289" s="96">
        <v>40</v>
      </c>
      <c r="H289" s="98">
        <f t="shared" si="33"/>
        <v>580.16930447027028</v>
      </c>
      <c r="I289" s="159">
        <f t="shared" si="34"/>
        <v>0.4607</v>
      </c>
    </row>
    <row r="290" spans="1:9" s="63" customFormat="1" ht="16.5" customHeight="1" x14ac:dyDescent="0.2">
      <c r="A290" s="192">
        <v>272</v>
      </c>
      <c r="B290" s="193">
        <f t="shared" si="29"/>
        <v>588.28525684118142</v>
      </c>
      <c r="C290" s="104">
        <v>19500</v>
      </c>
      <c r="D290" s="104">
        <f t="shared" si="30"/>
        <v>397.76621507816009</v>
      </c>
      <c r="E290" s="194">
        <f t="shared" si="31"/>
        <v>134.4449806964181</v>
      </c>
      <c r="F290" s="104">
        <f t="shared" si="32"/>
        <v>7.955324301563202</v>
      </c>
      <c r="G290" s="96">
        <v>40</v>
      </c>
      <c r="H290" s="98">
        <f t="shared" si="33"/>
        <v>580.16652007614141</v>
      </c>
      <c r="I290" s="159">
        <f t="shared" si="34"/>
        <v>0.46239999999999998</v>
      </c>
    </row>
    <row r="291" spans="1:9" s="63" customFormat="1" ht="16.5" customHeight="1" x14ac:dyDescent="0.2">
      <c r="A291" s="192">
        <v>273</v>
      </c>
      <c r="B291" s="193">
        <f t="shared" si="29"/>
        <v>588.28827812897578</v>
      </c>
      <c r="C291" s="104">
        <v>19500</v>
      </c>
      <c r="D291" s="104">
        <f t="shared" si="30"/>
        <v>397.76417225960438</v>
      </c>
      <c r="E291" s="194">
        <f t="shared" si="31"/>
        <v>134.44429022374626</v>
      </c>
      <c r="F291" s="104">
        <f t="shared" si="32"/>
        <v>7.9552834451920882</v>
      </c>
      <c r="G291" s="96">
        <v>40</v>
      </c>
      <c r="H291" s="98">
        <f t="shared" si="33"/>
        <v>580.16374592854277</v>
      </c>
      <c r="I291" s="159">
        <f t="shared" si="34"/>
        <v>0.46410000000000001</v>
      </c>
    </row>
    <row r="292" spans="1:9" s="63" customFormat="1" ht="16.5" customHeight="1" x14ac:dyDescent="0.2">
      <c r="A292" s="192">
        <v>274</v>
      </c>
      <c r="B292" s="193">
        <f t="shared" si="29"/>
        <v>588.29128836998927</v>
      </c>
      <c r="C292" s="104">
        <v>19500</v>
      </c>
      <c r="D292" s="104">
        <f t="shared" si="30"/>
        <v>397.76213693110526</v>
      </c>
      <c r="E292" s="194">
        <f t="shared" si="31"/>
        <v>134.44360228271356</v>
      </c>
      <c r="F292" s="104">
        <f t="shared" si="32"/>
        <v>7.955242738622105</v>
      </c>
      <c r="G292" s="96">
        <v>40</v>
      </c>
      <c r="H292" s="98">
        <f t="shared" si="33"/>
        <v>580.16098195244092</v>
      </c>
      <c r="I292" s="159">
        <f t="shared" si="34"/>
        <v>0.46579999999999999</v>
      </c>
    </row>
    <row r="293" spans="1:9" s="63" customFormat="1" ht="16.5" customHeight="1" x14ac:dyDescent="0.2">
      <c r="A293" s="192">
        <v>275</v>
      </c>
      <c r="B293" s="193">
        <f t="shared" si="29"/>
        <v>588.2942876447089</v>
      </c>
      <c r="C293" s="104">
        <v>19500</v>
      </c>
      <c r="D293" s="104">
        <f t="shared" si="30"/>
        <v>397.76010903801364</v>
      </c>
      <c r="E293" s="194">
        <f t="shared" si="31"/>
        <v>134.44291685484859</v>
      </c>
      <c r="F293" s="104">
        <f t="shared" si="32"/>
        <v>7.9552021807602733</v>
      </c>
      <c r="G293" s="96">
        <v>40</v>
      </c>
      <c r="H293" s="98">
        <f t="shared" si="33"/>
        <v>580.15822807362247</v>
      </c>
      <c r="I293" s="159">
        <f t="shared" si="34"/>
        <v>0.46750000000000003</v>
      </c>
    </row>
    <row r="294" spans="1:9" s="63" customFormat="1" ht="16.5" customHeight="1" x14ac:dyDescent="0.2">
      <c r="A294" s="192">
        <v>276</v>
      </c>
      <c r="B294" s="193">
        <f t="shared" si="29"/>
        <v>588.29727603274489</v>
      </c>
      <c r="C294" s="104">
        <v>19500</v>
      </c>
      <c r="D294" s="104">
        <f t="shared" si="30"/>
        <v>397.75808852627677</v>
      </c>
      <c r="E294" s="194">
        <f t="shared" si="31"/>
        <v>134.44223392188152</v>
      </c>
      <c r="F294" s="104">
        <f t="shared" si="32"/>
        <v>7.9551617705255353</v>
      </c>
      <c r="G294" s="96">
        <v>40</v>
      </c>
      <c r="H294" s="98">
        <f t="shared" si="33"/>
        <v>580.1554842186838</v>
      </c>
      <c r="I294" s="159">
        <f t="shared" si="34"/>
        <v>0.46920000000000001</v>
      </c>
    </row>
    <row r="295" spans="1:9" s="63" customFormat="1" ht="16.5" customHeight="1" x14ac:dyDescent="0.2">
      <c r="A295" s="192">
        <v>277</v>
      </c>
      <c r="B295" s="193">
        <f t="shared" si="29"/>
        <v>588.30025361284402</v>
      </c>
      <c r="C295" s="104">
        <v>19500</v>
      </c>
      <c r="D295" s="104">
        <f t="shared" si="30"/>
        <v>397.75607534242818</v>
      </c>
      <c r="E295" s="194">
        <f t="shared" si="31"/>
        <v>134.4415534657407</v>
      </c>
      <c r="F295" s="104">
        <f t="shared" si="32"/>
        <v>7.9551215068485641</v>
      </c>
      <c r="G295" s="96">
        <v>40</v>
      </c>
      <c r="H295" s="98">
        <f t="shared" si="33"/>
        <v>580.15275031501744</v>
      </c>
      <c r="I295" s="159">
        <f t="shared" si="34"/>
        <v>0.4708</v>
      </c>
    </row>
    <row r="296" spans="1:9" s="63" customFormat="1" ht="16.5" customHeight="1" x14ac:dyDescent="0.2">
      <c r="A296" s="192">
        <v>278</v>
      </c>
      <c r="B296" s="193">
        <f t="shared" ref="B296" si="35">0.8233*LN(A296)+583.67</f>
        <v>588.30322046290144</v>
      </c>
      <c r="C296" s="104">
        <v>19500</v>
      </c>
      <c r="D296" s="104">
        <f t="shared" si="30"/>
        <v>397.75406943358064</v>
      </c>
      <c r="E296" s="194">
        <f t="shared" si="31"/>
        <v>134.44087546855025</v>
      </c>
      <c r="F296" s="104">
        <f t="shared" si="32"/>
        <v>7.955081388671613</v>
      </c>
      <c r="G296" s="96">
        <v>40</v>
      </c>
      <c r="H296" s="98">
        <f t="shared" si="33"/>
        <v>580.15002629080243</v>
      </c>
      <c r="I296" s="159">
        <f t="shared" si="34"/>
        <v>0.47249999999999998</v>
      </c>
    </row>
    <row r="297" spans="1:9" s="63" customFormat="1" ht="16.5" customHeight="1" x14ac:dyDescent="0.2">
      <c r="A297" s="192">
        <v>279</v>
      </c>
      <c r="B297" s="193">
        <f t="shared" ref="B297:B318" si="36">0.8233*LN(A297)+583.67</f>
        <v>588.30617665997352</v>
      </c>
      <c r="C297" s="104">
        <v>19500</v>
      </c>
      <c r="D297" s="104">
        <f t="shared" si="30"/>
        <v>397.75207074741672</v>
      </c>
      <c r="E297" s="194">
        <f t="shared" si="31"/>
        <v>134.44019991262684</v>
      </c>
      <c r="F297" s="104">
        <f t="shared" si="32"/>
        <v>7.9550414149483348</v>
      </c>
      <c r="G297" s="96">
        <v>40</v>
      </c>
      <c r="H297" s="98">
        <f t="shared" si="33"/>
        <v>580.14731207499187</v>
      </c>
      <c r="I297" s="159">
        <f t="shared" si="34"/>
        <v>0.47420000000000001</v>
      </c>
    </row>
    <row r="298" spans="1:9" s="63" customFormat="1" ht="16.5" customHeight="1" x14ac:dyDescent="0.2">
      <c r="A298" s="195">
        <v>280</v>
      </c>
      <c r="B298" s="193">
        <f t="shared" si="36"/>
        <v>588.30912228028922</v>
      </c>
      <c r="C298" s="104">
        <v>19500</v>
      </c>
      <c r="D298" s="104">
        <f t="shared" si="30"/>
        <v>397.75007923218118</v>
      </c>
      <c r="E298" s="194">
        <f t="shared" si="31"/>
        <v>134.43952678047722</v>
      </c>
      <c r="F298" s="104">
        <f t="shared" si="32"/>
        <v>7.9550015846436235</v>
      </c>
      <c r="G298" s="96">
        <v>40</v>
      </c>
      <c r="H298" s="98">
        <f t="shared" si="33"/>
        <v>580.14460759730196</v>
      </c>
      <c r="I298" s="159">
        <f t="shared" si="34"/>
        <v>0.47589999999999999</v>
      </c>
    </row>
    <row r="299" spans="1:9" s="63" customFormat="1" ht="16.5" customHeight="1" x14ac:dyDescent="0.2">
      <c r="A299" s="192">
        <v>281</v>
      </c>
      <c r="B299" s="193">
        <f t="shared" si="36"/>
        <v>588.31205739926247</v>
      </c>
      <c r="C299" s="104">
        <v>19500</v>
      </c>
      <c r="D299" s="104">
        <f t="shared" si="30"/>
        <v>397.74809483667292</v>
      </c>
      <c r="E299" s="194">
        <f t="shared" si="31"/>
        <v>134.43885605479542</v>
      </c>
      <c r="F299" s="104">
        <f t="shared" si="32"/>
        <v>7.954961896733459</v>
      </c>
      <c r="G299" s="96">
        <v>40</v>
      </c>
      <c r="H299" s="98">
        <f t="shared" si="33"/>
        <v>580.14191278820181</v>
      </c>
      <c r="I299" s="159">
        <f t="shared" si="34"/>
        <v>0.47760000000000002</v>
      </c>
    </row>
    <row r="300" spans="1:9" s="63" customFormat="1" ht="16.5" customHeight="1" x14ac:dyDescent="0.2">
      <c r="A300" s="192">
        <v>282</v>
      </c>
      <c r="B300" s="193">
        <f t="shared" si="36"/>
        <v>588.31498209150334</v>
      </c>
      <c r="C300" s="104">
        <v>19500</v>
      </c>
      <c r="D300" s="104">
        <f t="shared" si="30"/>
        <v>397.7461175102369</v>
      </c>
      <c r="E300" s="194">
        <f t="shared" si="31"/>
        <v>134.43818771846006</v>
      </c>
      <c r="F300" s="104">
        <f t="shared" si="32"/>
        <v>7.9549223502047379</v>
      </c>
      <c r="G300" s="96">
        <v>40</v>
      </c>
      <c r="H300" s="98">
        <f t="shared" si="33"/>
        <v>580.13922757890168</v>
      </c>
      <c r="I300" s="159">
        <f t="shared" si="34"/>
        <v>0.4793</v>
      </c>
    </row>
    <row r="301" spans="1:9" s="63" customFormat="1" ht="16.5" customHeight="1" x14ac:dyDescent="0.2">
      <c r="A301" s="192">
        <v>283</v>
      </c>
      <c r="B301" s="193">
        <f t="shared" si="36"/>
        <v>588.31789643082959</v>
      </c>
      <c r="C301" s="104">
        <v>19500</v>
      </c>
      <c r="D301" s="104">
        <f t="shared" si="30"/>
        <v>397.74414720275661</v>
      </c>
      <c r="E301" s="194">
        <f t="shared" si="31"/>
        <v>134.43752175453173</v>
      </c>
      <c r="F301" s="104">
        <f t="shared" si="32"/>
        <v>7.9548829440551323</v>
      </c>
      <c r="G301" s="96">
        <v>40</v>
      </c>
      <c r="H301" s="98">
        <f t="shared" si="33"/>
        <v>580.13655190134352</v>
      </c>
      <c r="I301" s="159">
        <f t="shared" si="34"/>
        <v>0.48099999999999998</v>
      </c>
    </row>
    <row r="302" spans="1:9" s="63" customFormat="1" ht="16.5" customHeight="1" x14ac:dyDescent="0.2">
      <c r="A302" s="192">
        <v>284</v>
      </c>
      <c r="B302" s="193">
        <f t="shared" si="36"/>
        <v>588.32080049027809</v>
      </c>
      <c r="C302" s="104">
        <v>19500</v>
      </c>
      <c r="D302" s="104">
        <f t="shared" si="30"/>
        <v>397.74218386464622</v>
      </c>
      <c r="E302" s="194">
        <f t="shared" si="31"/>
        <v>134.43685814625042</v>
      </c>
      <c r="F302" s="104">
        <f t="shared" si="32"/>
        <v>7.9548436772929243</v>
      </c>
      <c r="G302" s="96">
        <v>40</v>
      </c>
      <c r="H302" s="98">
        <f t="shared" si="33"/>
        <v>580.13388568818959</v>
      </c>
      <c r="I302" s="159">
        <f t="shared" si="34"/>
        <v>0.48270000000000002</v>
      </c>
    </row>
    <row r="303" spans="1:9" s="63" customFormat="1" ht="16.5" customHeight="1" x14ac:dyDescent="0.2">
      <c r="A303" s="192">
        <v>285</v>
      </c>
      <c r="B303" s="193">
        <f t="shared" si="36"/>
        <v>588.32369434211512</v>
      </c>
      <c r="C303" s="104">
        <v>19500</v>
      </c>
      <c r="D303" s="104">
        <f t="shared" si="30"/>
        <v>397.74022744684328</v>
      </c>
      <c r="E303" s="194">
        <f t="shared" si="31"/>
        <v>134.43619687703301</v>
      </c>
      <c r="F303" s="104">
        <f t="shared" si="32"/>
        <v>7.9548045489368659</v>
      </c>
      <c r="G303" s="96">
        <v>40</v>
      </c>
      <c r="H303" s="98">
        <f t="shared" si="33"/>
        <v>580.13122887281315</v>
      </c>
      <c r="I303" s="159">
        <f t="shared" si="34"/>
        <v>0.4844</v>
      </c>
    </row>
    <row r="304" spans="1:9" s="63" customFormat="1" ht="16.5" customHeight="1" x14ac:dyDescent="0.2">
      <c r="A304" s="192">
        <v>286</v>
      </c>
      <c r="B304" s="193">
        <f t="shared" si="36"/>
        <v>588.326578057848</v>
      </c>
      <c r="C304" s="104">
        <v>19500</v>
      </c>
      <c r="D304" s="104">
        <f t="shared" si="30"/>
        <v>397.73827790080168</v>
      </c>
      <c r="E304" s="194">
        <f t="shared" si="31"/>
        <v>134.43553793047096</v>
      </c>
      <c r="F304" s="104">
        <f t="shared" si="32"/>
        <v>7.9547655580160335</v>
      </c>
      <c r="G304" s="96">
        <v>40</v>
      </c>
      <c r="H304" s="98">
        <f t="shared" si="33"/>
        <v>580.12858138928857</v>
      </c>
      <c r="I304" s="159">
        <f t="shared" si="34"/>
        <v>0.48609999999999998</v>
      </c>
    </row>
    <row r="305" spans="1:9" s="63" customFormat="1" ht="16.5" customHeight="1" x14ac:dyDescent="0.2">
      <c r="A305" s="192">
        <v>287</v>
      </c>
      <c r="B305" s="193">
        <f t="shared" si="36"/>
        <v>588.32945170823484</v>
      </c>
      <c r="C305" s="104">
        <v>19500</v>
      </c>
      <c r="D305" s="104">
        <f t="shared" si="30"/>
        <v>397.73633517848361</v>
      </c>
      <c r="E305" s="194">
        <f t="shared" si="31"/>
        <v>134.43488129032744</v>
      </c>
      <c r="F305" s="104">
        <f t="shared" si="32"/>
        <v>7.9547267035696727</v>
      </c>
      <c r="G305" s="96">
        <v>40</v>
      </c>
      <c r="H305" s="98">
        <f t="shared" si="33"/>
        <v>580.12594317238074</v>
      </c>
      <c r="I305" s="159">
        <f t="shared" si="34"/>
        <v>0.48780000000000001</v>
      </c>
    </row>
    <row r="306" spans="1:9" s="63" customFormat="1" ht="16.5" customHeight="1" x14ac:dyDescent="0.2">
      <c r="A306" s="192">
        <v>288</v>
      </c>
      <c r="B306" s="193">
        <f t="shared" si="36"/>
        <v>588.33231536329583</v>
      </c>
      <c r="C306" s="104">
        <v>19500</v>
      </c>
      <c r="D306" s="104">
        <f t="shared" si="30"/>
        <v>397.73439923235344</v>
      </c>
      <c r="E306" s="194">
        <f t="shared" si="31"/>
        <v>134.43422694053544</v>
      </c>
      <c r="F306" s="104">
        <f t="shared" si="32"/>
        <v>7.9546879846470686</v>
      </c>
      <c r="G306" s="96">
        <v>40</v>
      </c>
      <c r="H306" s="98">
        <f t="shared" si="33"/>
        <v>580.12331415753602</v>
      </c>
      <c r="I306" s="159">
        <f t="shared" si="34"/>
        <v>0.48949999999999999</v>
      </c>
    </row>
    <row r="307" spans="1:9" s="63" customFormat="1" ht="16.5" customHeight="1" x14ac:dyDescent="0.2">
      <c r="A307" s="192">
        <v>289</v>
      </c>
      <c r="B307" s="193">
        <f t="shared" si="36"/>
        <v>588.33516909232287</v>
      </c>
      <c r="C307" s="104">
        <v>19500</v>
      </c>
      <c r="D307" s="104">
        <f t="shared" si="30"/>
        <v>397.7324700153701</v>
      </c>
      <c r="E307" s="194">
        <f t="shared" si="31"/>
        <v>134.43357486519508</v>
      </c>
      <c r="F307" s="104">
        <f t="shared" si="32"/>
        <v>7.9546494003074022</v>
      </c>
      <c r="G307" s="96">
        <v>40</v>
      </c>
      <c r="H307" s="98">
        <f t="shared" si="33"/>
        <v>580.12069428087261</v>
      </c>
      <c r="I307" s="159">
        <f t="shared" si="34"/>
        <v>0.49120000000000003</v>
      </c>
    </row>
    <row r="308" spans="1:9" s="63" customFormat="1" ht="16.5" customHeight="1" x14ac:dyDescent="0.2">
      <c r="A308" s="195">
        <v>290</v>
      </c>
      <c r="B308" s="193">
        <f t="shared" si="36"/>
        <v>588.33801296388981</v>
      </c>
      <c r="C308" s="104">
        <v>19500</v>
      </c>
      <c r="D308" s="104">
        <f t="shared" si="30"/>
        <v>397.73054748098036</v>
      </c>
      <c r="E308" s="194">
        <f t="shared" si="31"/>
        <v>134.43292504857135</v>
      </c>
      <c r="F308" s="104">
        <f t="shared" si="32"/>
        <v>7.9546109496196076</v>
      </c>
      <c r="G308" s="96">
        <v>40</v>
      </c>
      <c r="H308" s="98">
        <f t="shared" si="33"/>
        <v>580.11808347917122</v>
      </c>
      <c r="I308" s="159">
        <f t="shared" si="34"/>
        <v>0.4929</v>
      </c>
    </row>
    <row r="309" spans="1:9" s="63" customFormat="1" ht="16.5" customHeight="1" x14ac:dyDescent="0.2">
      <c r="A309" s="192">
        <v>291</v>
      </c>
      <c r="B309" s="193">
        <f t="shared" si="36"/>
        <v>588.34084704586223</v>
      </c>
      <c r="C309" s="104">
        <v>19500</v>
      </c>
      <c r="D309" s="104">
        <f t="shared" si="30"/>
        <v>397.72863158311236</v>
      </c>
      <c r="E309" s="194">
        <f t="shared" si="31"/>
        <v>134.43227747509195</v>
      </c>
      <c r="F309" s="104">
        <f t="shared" si="32"/>
        <v>7.9545726316622476</v>
      </c>
      <c r="G309" s="96">
        <v>40</v>
      </c>
      <c r="H309" s="98">
        <f t="shared" si="33"/>
        <v>580.11548168986656</v>
      </c>
      <c r="I309" s="159">
        <f t="shared" si="34"/>
        <v>0.49459999999999998</v>
      </c>
    </row>
    <row r="310" spans="1:9" s="63" customFormat="1" ht="16.5" customHeight="1" x14ac:dyDescent="0.2">
      <c r="A310" s="192">
        <v>292</v>
      </c>
      <c r="B310" s="193">
        <f t="shared" si="36"/>
        <v>588.34367140540746</v>
      </c>
      <c r="C310" s="104">
        <v>19500</v>
      </c>
      <c r="D310" s="104">
        <f t="shared" si="30"/>
        <v>397.72672227616874</v>
      </c>
      <c r="E310" s="194">
        <f t="shared" si="31"/>
        <v>134.43163212934502</v>
      </c>
      <c r="F310" s="104">
        <f t="shared" si="32"/>
        <v>7.9545344455233753</v>
      </c>
      <c r="G310" s="96">
        <v>40</v>
      </c>
      <c r="H310" s="98">
        <f t="shared" si="33"/>
        <v>580.11288885103716</v>
      </c>
      <c r="I310" s="159">
        <f t="shared" si="34"/>
        <v>0.49630000000000002</v>
      </c>
    </row>
    <row r="311" spans="1:9" s="63" customFormat="1" ht="16.5" customHeight="1" x14ac:dyDescent="0.2">
      <c r="A311" s="192">
        <v>293</v>
      </c>
      <c r="B311" s="193">
        <f t="shared" si="36"/>
        <v>588.34648610900376</v>
      </c>
      <c r="C311" s="104">
        <v>19500</v>
      </c>
      <c r="D311" s="104">
        <f t="shared" si="30"/>
        <v>397.7248195150205</v>
      </c>
      <c r="E311" s="194">
        <f t="shared" si="31"/>
        <v>134.43098899607691</v>
      </c>
      <c r="F311" s="104">
        <f t="shared" si="32"/>
        <v>7.9544963903004104</v>
      </c>
      <c r="G311" s="96">
        <v>40</v>
      </c>
      <c r="H311" s="98">
        <f t="shared" si="33"/>
        <v>580.11030490139774</v>
      </c>
      <c r="I311" s="159">
        <f t="shared" si="34"/>
        <v>0.498</v>
      </c>
    </row>
    <row r="312" spans="1:9" s="63" customFormat="1" ht="16.5" customHeight="1" x14ac:dyDescent="0.2">
      <c r="A312" s="192">
        <v>294</v>
      </c>
      <c r="B312" s="193">
        <f t="shared" si="36"/>
        <v>588.34929122244989</v>
      </c>
      <c r="C312" s="104">
        <v>19500</v>
      </c>
      <c r="D312" s="104">
        <f t="shared" si="30"/>
        <v>397.72292325499984</v>
      </c>
      <c r="E312" s="194">
        <f t="shared" si="31"/>
        <v>134.43034806018994</v>
      </c>
      <c r="F312" s="104">
        <f t="shared" si="32"/>
        <v>7.9544584650999974</v>
      </c>
      <c r="G312" s="96">
        <v>40</v>
      </c>
      <c r="H312" s="98">
        <f t="shared" si="33"/>
        <v>580.10772978028979</v>
      </c>
      <c r="I312" s="159">
        <f t="shared" si="34"/>
        <v>0.49969999999999998</v>
      </c>
    </row>
    <row r="313" spans="1:9" s="63" customFormat="1" ht="16.5" customHeight="1" x14ac:dyDescent="0.2">
      <c r="A313" s="192">
        <v>295</v>
      </c>
      <c r="B313" s="193">
        <f t="shared" si="36"/>
        <v>588.35208681087454</v>
      </c>
      <c r="C313" s="104">
        <v>19500</v>
      </c>
      <c r="D313" s="104">
        <f t="shared" si="30"/>
        <v>397.72103345189487</v>
      </c>
      <c r="E313" s="194">
        <f t="shared" si="31"/>
        <v>134.42970930674045</v>
      </c>
      <c r="F313" s="104">
        <f t="shared" si="32"/>
        <v>7.9544206690378978</v>
      </c>
      <c r="G313" s="96">
        <v>40</v>
      </c>
      <c r="H313" s="98">
        <f t="shared" si="33"/>
        <v>580.10516342767312</v>
      </c>
      <c r="I313" s="159">
        <f t="shared" si="34"/>
        <v>0.50139999999999996</v>
      </c>
    </row>
    <row r="314" spans="1:9" s="63" customFormat="1" ht="16.5" customHeight="1" x14ac:dyDescent="0.2">
      <c r="A314" s="192">
        <v>296</v>
      </c>
      <c r="B314" s="193">
        <f t="shared" si="36"/>
        <v>588.35487293874496</v>
      </c>
      <c r="C314" s="104">
        <v>19500</v>
      </c>
      <c r="D314" s="104">
        <f t="shared" si="30"/>
        <v>397.7191500619428</v>
      </c>
      <c r="E314" s="194">
        <f t="shared" si="31"/>
        <v>134.42907272093666</v>
      </c>
      <c r="F314" s="104">
        <f t="shared" si="32"/>
        <v>7.9543830012388561</v>
      </c>
      <c r="G314" s="96">
        <v>40</v>
      </c>
      <c r="H314" s="98">
        <f t="shared" si="33"/>
        <v>580.10260578411828</v>
      </c>
      <c r="I314" s="159">
        <f t="shared" si="34"/>
        <v>0.50309999999999999</v>
      </c>
    </row>
    <row r="315" spans="1:9" s="63" customFormat="1" ht="16.5" customHeight="1" x14ac:dyDescent="0.2">
      <c r="A315" s="192">
        <v>297</v>
      </c>
      <c r="B315" s="193">
        <f t="shared" si="36"/>
        <v>588.3576496698762</v>
      </c>
      <c r="C315" s="104">
        <v>19500</v>
      </c>
      <c r="D315" s="104">
        <f t="shared" si="30"/>
        <v>397.717273041824</v>
      </c>
      <c r="E315" s="194">
        <f t="shared" si="31"/>
        <v>134.4284382881365</v>
      </c>
      <c r="F315" s="104">
        <f t="shared" si="32"/>
        <v>7.9543454608364801</v>
      </c>
      <c r="G315" s="96">
        <v>40</v>
      </c>
      <c r="H315" s="98">
        <f t="shared" si="33"/>
        <v>580.100056790797</v>
      </c>
      <c r="I315" s="159">
        <f t="shared" si="34"/>
        <v>0.50480000000000003</v>
      </c>
    </row>
    <row r="316" spans="1:9" s="63" customFormat="1" ht="16.5" customHeight="1" x14ac:dyDescent="0.2">
      <c r="A316" s="192">
        <v>298</v>
      </c>
      <c r="B316" s="193">
        <f t="shared" si="36"/>
        <v>588.36041706743981</v>
      </c>
      <c r="C316" s="104">
        <v>19500</v>
      </c>
      <c r="D316" s="104">
        <f t="shared" si="30"/>
        <v>397.7154023486562</v>
      </c>
      <c r="E316" s="194">
        <f t="shared" si="31"/>
        <v>134.42780599384579</v>
      </c>
      <c r="F316" s="104">
        <f t="shared" si="32"/>
        <v>7.9543080469731242</v>
      </c>
      <c r="G316" s="96">
        <v>40</v>
      </c>
      <c r="H316" s="98">
        <f t="shared" si="33"/>
        <v>580.09751638947512</v>
      </c>
      <c r="I316" s="159">
        <f t="shared" si="34"/>
        <v>0.50649999999999995</v>
      </c>
    </row>
    <row r="317" spans="1:9" s="63" customFormat="1" ht="16.5" customHeight="1" x14ac:dyDescent="0.2">
      <c r="A317" s="192">
        <v>299</v>
      </c>
      <c r="B317" s="193">
        <f t="shared" si="36"/>
        <v>588.36317519397255</v>
      </c>
      <c r="C317" s="104">
        <v>19500</v>
      </c>
      <c r="D317" s="104">
        <f t="shared" si="30"/>
        <v>397.71353793998833</v>
      </c>
      <c r="E317" s="194">
        <f t="shared" si="31"/>
        <v>134.42717582371606</v>
      </c>
      <c r="F317" s="104">
        <f t="shared" si="32"/>
        <v>7.9542707587997663</v>
      </c>
      <c r="G317" s="96">
        <v>40</v>
      </c>
      <c r="H317" s="98">
        <f t="shared" si="33"/>
        <v>580.09498452250421</v>
      </c>
      <c r="I317" s="159">
        <f t="shared" si="34"/>
        <v>0.50819999999999999</v>
      </c>
    </row>
    <row r="318" spans="1:9" s="63" customFormat="1" ht="16.5" customHeight="1" x14ac:dyDescent="0.2">
      <c r="A318" s="195">
        <v>300</v>
      </c>
      <c r="B318" s="193">
        <f t="shared" si="36"/>
        <v>588.3659241113844</v>
      </c>
      <c r="C318" s="104">
        <v>19500</v>
      </c>
      <c r="D318" s="104">
        <f t="shared" si="30"/>
        <v>397.7116797737952</v>
      </c>
      <c r="E318" s="194">
        <f t="shared" si="31"/>
        <v>134.42654776354277</v>
      </c>
      <c r="F318" s="104">
        <f t="shared" si="32"/>
        <v>7.9542335954759045</v>
      </c>
      <c r="G318" s="96">
        <v>40</v>
      </c>
      <c r="H318" s="98">
        <f t="shared" si="33"/>
        <v>580.09246113281392</v>
      </c>
      <c r="I318" s="159">
        <f t="shared" si="34"/>
        <v>0.50990000000000002</v>
      </c>
    </row>
    <row r="319" spans="1:9" ht="15" customHeight="1" x14ac:dyDescent="0.2">
      <c r="A319" s="192">
        <v>301</v>
      </c>
      <c r="B319" s="193">
        <f t="shared" ref="B319:B382" si="37">0.8233*LN(A319)+583.67</f>
        <v>588.36866388096769</v>
      </c>
      <c r="C319" s="104">
        <v>19500</v>
      </c>
      <c r="D319" s="104">
        <f t="shared" ref="D319:D382" si="38">12*(1/B319*C319)</f>
        <v>397.70982780847135</v>
      </c>
      <c r="E319" s="194">
        <f t="shared" ref="E319:E382" si="39">SUM(D319:D319)*33.8%</f>
        <v>134.42592179926331</v>
      </c>
      <c r="F319" s="104">
        <f t="shared" ref="F319:F382" si="40">SUM(D319:D319)*2%</f>
        <v>7.9541965561694274</v>
      </c>
      <c r="G319" s="96">
        <v>40</v>
      </c>
      <c r="H319" s="98">
        <f t="shared" ref="H319:H382" si="41">SUM(D319:G319)</f>
        <v>580.08994616390407</v>
      </c>
      <c r="I319" s="159">
        <f t="shared" ref="I319:I382" si="42">ROUND(A319/B319,4)</f>
        <v>0.51160000000000005</v>
      </c>
    </row>
    <row r="320" spans="1:9" ht="15" customHeight="1" x14ac:dyDescent="0.2">
      <c r="A320" s="192">
        <v>302</v>
      </c>
      <c r="B320" s="193">
        <f t="shared" si="37"/>
        <v>588.37139456340469</v>
      </c>
      <c r="C320" s="104">
        <v>19500</v>
      </c>
      <c r="D320" s="104">
        <f t="shared" si="38"/>
        <v>397.70798200282564</v>
      </c>
      <c r="E320" s="194">
        <f t="shared" si="39"/>
        <v>134.42529791695506</v>
      </c>
      <c r="F320" s="104">
        <f t="shared" si="40"/>
        <v>7.9541596400565133</v>
      </c>
      <c r="G320" s="96">
        <v>40</v>
      </c>
      <c r="H320" s="98">
        <f t="shared" si="41"/>
        <v>580.08743955983732</v>
      </c>
      <c r="I320" s="159">
        <f t="shared" si="42"/>
        <v>0.51329999999999998</v>
      </c>
    </row>
    <row r="321" spans="1:9" ht="15" customHeight="1" x14ac:dyDescent="0.2">
      <c r="A321" s="192">
        <v>303</v>
      </c>
      <c r="B321" s="193">
        <f t="shared" si="37"/>
        <v>588.37411621877584</v>
      </c>
      <c r="C321" s="104">
        <v>19500</v>
      </c>
      <c r="D321" s="104">
        <f t="shared" si="38"/>
        <v>397.70614231607613</v>
      </c>
      <c r="E321" s="194">
        <f t="shared" si="39"/>
        <v>134.42467610283373</v>
      </c>
      <c r="F321" s="104">
        <f t="shared" si="40"/>
        <v>7.954122846321523</v>
      </c>
      <c r="G321" s="96">
        <v>40</v>
      </c>
      <c r="H321" s="98">
        <f t="shared" si="41"/>
        <v>580.08494126523135</v>
      </c>
      <c r="I321" s="159">
        <f t="shared" si="42"/>
        <v>0.51500000000000001</v>
      </c>
    </row>
    <row r="322" spans="1:9" ht="15" customHeight="1" x14ac:dyDescent="0.2">
      <c r="A322" s="192">
        <v>304</v>
      </c>
      <c r="B322" s="193">
        <f t="shared" si="37"/>
        <v>588.37682890656765</v>
      </c>
      <c r="C322" s="104">
        <v>19500</v>
      </c>
      <c r="D322" s="104">
        <f t="shared" si="38"/>
        <v>397.70430870784418</v>
      </c>
      <c r="E322" s="194">
        <f t="shared" si="39"/>
        <v>134.42405634325132</v>
      </c>
      <c r="F322" s="104">
        <f t="shared" si="40"/>
        <v>7.9540861741568838</v>
      </c>
      <c r="G322" s="96">
        <v>40</v>
      </c>
      <c r="H322" s="98">
        <f t="shared" si="41"/>
        <v>580.08245122525227</v>
      </c>
      <c r="I322" s="159">
        <f t="shared" si="42"/>
        <v>0.51670000000000005</v>
      </c>
    </row>
    <row r="323" spans="1:9" ht="15" customHeight="1" x14ac:dyDescent="0.2">
      <c r="A323" s="192">
        <v>305</v>
      </c>
      <c r="B323" s="193">
        <f t="shared" si="37"/>
        <v>588.37953268568083</v>
      </c>
      <c r="C323" s="104">
        <v>19500</v>
      </c>
      <c r="D323" s="104">
        <f t="shared" si="38"/>
        <v>397.70248113814915</v>
      </c>
      <c r="E323" s="194">
        <f t="shared" si="39"/>
        <v>134.4234386246944</v>
      </c>
      <c r="F323" s="104">
        <f t="shared" si="40"/>
        <v>7.9540496227629829</v>
      </c>
      <c r="G323" s="96">
        <v>40</v>
      </c>
      <c r="H323" s="98">
        <f t="shared" si="41"/>
        <v>580.07996938560655</v>
      </c>
      <c r="I323" s="159">
        <f t="shared" si="42"/>
        <v>0.51839999999999997</v>
      </c>
    </row>
    <row r="324" spans="1:9" ht="15" customHeight="1" x14ac:dyDescent="0.2">
      <c r="A324" s="192">
        <v>306</v>
      </c>
      <c r="B324" s="193">
        <f t="shared" si="37"/>
        <v>588.3822276144374</v>
      </c>
      <c r="C324" s="104">
        <v>19500</v>
      </c>
      <c r="D324" s="104">
        <f t="shared" si="38"/>
        <v>397.7006595674037</v>
      </c>
      <c r="E324" s="194">
        <f t="shared" si="39"/>
        <v>134.42282293378244</v>
      </c>
      <c r="F324" s="104">
        <f t="shared" si="40"/>
        <v>7.9540131913480741</v>
      </c>
      <c r="G324" s="96">
        <v>40</v>
      </c>
      <c r="H324" s="98">
        <f t="shared" si="41"/>
        <v>580.07749569253417</v>
      </c>
      <c r="I324" s="159">
        <f t="shared" si="42"/>
        <v>0.52010000000000001</v>
      </c>
    </row>
    <row r="325" spans="1:9" ht="15" customHeight="1" x14ac:dyDescent="0.2">
      <c r="A325" s="192">
        <v>307</v>
      </c>
      <c r="B325" s="193">
        <f t="shared" si="37"/>
        <v>588.38491375058845</v>
      </c>
      <c r="C325" s="104">
        <v>19500</v>
      </c>
      <c r="D325" s="104">
        <f t="shared" si="38"/>
        <v>397.69884395640821</v>
      </c>
      <c r="E325" s="194">
        <f t="shared" si="39"/>
        <v>134.42220925726596</v>
      </c>
      <c r="F325" s="104">
        <f t="shared" si="40"/>
        <v>7.953976879128164</v>
      </c>
      <c r="G325" s="96">
        <v>40</v>
      </c>
      <c r="H325" s="98">
        <f t="shared" si="41"/>
        <v>580.07503009280231</v>
      </c>
      <c r="I325" s="159">
        <f t="shared" si="42"/>
        <v>0.52180000000000004</v>
      </c>
    </row>
    <row r="326" spans="1:9" ht="15" customHeight="1" x14ac:dyDescent="0.2">
      <c r="A326" s="192">
        <v>308</v>
      </c>
      <c r="B326" s="193">
        <f t="shared" si="37"/>
        <v>588.38759115132211</v>
      </c>
      <c r="C326" s="104">
        <v>19500</v>
      </c>
      <c r="D326" s="104">
        <f t="shared" si="38"/>
        <v>397.69703426634572</v>
      </c>
      <c r="E326" s="194">
        <f t="shared" si="39"/>
        <v>134.42159758202484</v>
      </c>
      <c r="F326" s="104">
        <f t="shared" si="40"/>
        <v>7.9539406853269146</v>
      </c>
      <c r="G326" s="96">
        <v>40</v>
      </c>
      <c r="H326" s="98">
        <f t="shared" si="41"/>
        <v>580.07257253369744</v>
      </c>
      <c r="I326" s="159">
        <f t="shared" si="42"/>
        <v>0.52349999999999997</v>
      </c>
    </row>
    <row r="327" spans="1:9" ht="15" customHeight="1" x14ac:dyDescent="0.2">
      <c r="A327" s="192">
        <v>309</v>
      </c>
      <c r="B327" s="193">
        <f t="shared" si="37"/>
        <v>588.39025987326988</v>
      </c>
      <c r="C327" s="104">
        <v>19500</v>
      </c>
      <c r="D327" s="104">
        <f t="shared" si="38"/>
        <v>397.69523045877736</v>
      </c>
      <c r="E327" s="194">
        <f t="shared" si="39"/>
        <v>134.42098789506673</v>
      </c>
      <c r="F327" s="104">
        <f t="shared" si="40"/>
        <v>7.953904609175547</v>
      </c>
      <c r="G327" s="96">
        <v>40</v>
      </c>
      <c r="H327" s="98">
        <f t="shared" si="41"/>
        <v>580.07012296301957</v>
      </c>
      <c r="I327" s="159">
        <f t="shared" si="42"/>
        <v>0.5252</v>
      </c>
    </row>
    <row r="328" spans="1:9" ht="15" customHeight="1" x14ac:dyDescent="0.2">
      <c r="A328" s="195">
        <v>310</v>
      </c>
      <c r="B328" s="193">
        <f t="shared" si="37"/>
        <v>588.39291997251462</v>
      </c>
      <c r="C328" s="104">
        <v>19500</v>
      </c>
      <c r="D328" s="104">
        <f t="shared" si="38"/>
        <v>397.69343249563701</v>
      </c>
      <c r="E328" s="194">
        <f t="shared" si="39"/>
        <v>134.42038018352531</v>
      </c>
      <c r="F328" s="104">
        <f t="shared" si="40"/>
        <v>7.9538686499127405</v>
      </c>
      <c r="G328" s="96">
        <v>40</v>
      </c>
      <c r="H328" s="98">
        <f t="shared" si="41"/>
        <v>580.06768132907496</v>
      </c>
      <c r="I328" s="159">
        <f t="shared" si="42"/>
        <v>0.52690000000000003</v>
      </c>
    </row>
    <row r="329" spans="1:9" ht="15" customHeight="1" x14ac:dyDescent="0.2">
      <c r="A329" s="192">
        <v>311</v>
      </c>
      <c r="B329" s="193">
        <f t="shared" si="37"/>
        <v>588.39557150459711</v>
      </c>
      <c r="C329" s="104">
        <v>19500</v>
      </c>
      <c r="D329" s="104">
        <f t="shared" si="38"/>
        <v>397.69164033922675</v>
      </c>
      <c r="E329" s="194">
        <f t="shared" si="39"/>
        <v>134.41977443465862</v>
      </c>
      <c r="F329" s="104">
        <f t="shared" si="40"/>
        <v>7.9538328067845354</v>
      </c>
      <c r="G329" s="96">
        <v>40</v>
      </c>
      <c r="H329" s="98">
        <f t="shared" si="41"/>
        <v>580.06524758066996</v>
      </c>
      <c r="I329" s="159">
        <f t="shared" si="42"/>
        <v>0.52859999999999996</v>
      </c>
    </row>
    <row r="330" spans="1:9" ht="15" customHeight="1" x14ac:dyDescent="0.2">
      <c r="A330" s="192">
        <v>312</v>
      </c>
      <c r="B330" s="193">
        <f t="shared" si="37"/>
        <v>588.3982145245235</v>
      </c>
      <c r="C330" s="104">
        <v>19500</v>
      </c>
      <c r="D330" s="104">
        <f t="shared" si="38"/>
        <v>397.68985395221193</v>
      </c>
      <c r="E330" s="194">
        <f t="shared" si="39"/>
        <v>134.41917063584762</v>
      </c>
      <c r="F330" s="104">
        <f t="shared" si="40"/>
        <v>7.9537970790442385</v>
      </c>
      <c r="G330" s="96">
        <v>40</v>
      </c>
      <c r="H330" s="98">
        <f t="shared" si="41"/>
        <v>580.06282166710378</v>
      </c>
      <c r="I330" s="159">
        <f t="shared" si="42"/>
        <v>0.53029999999999999</v>
      </c>
    </row>
    <row r="331" spans="1:9" ht="15" customHeight="1" x14ac:dyDescent="0.2">
      <c r="A331" s="192">
        <v>313</v>
      </c>
      <c r="B331" s="193">
        <f t="shared" si="37"/>
        <v>588.4008490867717</v>
      </c>
      <c r="C331" s="104">
        <v>19500</v>
      </c>
      <c r="D331" s="104">
        <f t="shared" si="38"/>
        <v>397.68807329761671</v>
      </c>
      <c r="E331" s="194">
        <f t="shared" si="39"/>
        <v>134.41856877459443</v>
      </c>
      <c r="F331" s="104">
        <f t="shared" si="40"/>
        <v>7.9537614659523346</v>
      </c>
      <c r="G331" s="96">
        <v>40</v>
      </c>
      <c r="H331" s="98">
        <f t="shared" si="41"/>
        <v>580.06040353816343</v>
      </c>
      <c r="I331" s="159">
        <f t="shared" si="42"/>
        <v>0.53200000000000003</v>
      </c>
    </row>
    <row r="332" spans="1:9" ht="15" customHeight="1" x14ac:dyDescent="0.2">
      <c r="A332" s="192">
        <v>314</v>
      </c>
      <c r="B332" s="193">
        <f t="shared" si="37"/>
        <v>588.40347524529818</v>
      </c>
      <c r="C332" s="104">
        <v>19500</v>
      </c>
      <c r="D332" s="104">
        <f t="shared" si="38"/>
        <v>397.68629833881982</v>
      </c>
      <c r="E332" s="194">
        <f t="shared" si="39"/>
        <v>134.41796883852109</v>
      </c>
      <c r="F332" s="104">
        <f t="shared" si="40"/>
        <v>7.9537259667763971</v>
      </c>
      <c r="G332" s="96">
        <v>40</v>
      </c>
      <c r="H332" s="98">
        <f t="shared" si="41"/>
        <v>580.05799314411729</v>
      </c>
      <c r="I332" s="159">
        <f t="shared" si="42"/>
        <v>0.53359999999999996</v>
      </c>
    </row>
    <row r="333" spans="1:9" ht="15" customHeight="1" x14ac:dyDescent="0.2">
      <c r="A333" s="192">
        <v>315</v>
      </c>
      <c r="B333" s="193">
        <f t="shared" si="37"/>
        <v>588.40609305354508</v>
      </c>
      <c r="C333" s="104">
        <v>19500</v>
      </c>
      <c r="D333" s="104">
        <f t="shared" si="38"/>
        <v>397.68452903954881</v>
      </c>
      <c r="E333" s="194">
        <f t="shared" si="39"/>
        <v>134.41737081536749</v>
      </c>
      <c r="F333" s="104">
        <f t="shared" si="40"/>
        <v>7.9536905807909761</v>
      </c>
      <c r="G333" s="96">
        <v>40</v>
      </c>
      <c r="H333" s="98">
        <f t="shared" si="41"/>
        <v>580.05559043570724</v>
      </c>
      <c r="I333" s="159">
        <f t="shared" si="42"/>
        <v>0.5353</v>
      </c>
    </row>
    <row r="334" spans="1:9" ht="15" customHeight="1" x14ac:dyDescent="0.2">
      <c r="A334" s="192">
        <v>316</v>
      </c>
      <c r="B334" s="193">
        <f t="shared" si="37"/>
        <v>588.40870256444612</v>
      </c>
      <c r="C334" s="104">
        <v>19500</v>
      </c>
      <c r="D334" s="104">
        <f t="shared" si="38"/>
        <v>397.68276536387714</v>
      </c>
      <c r="E334" s="194">
        <f t="shared" si="39"/>
        <v>134.41677469299046</v>
      </c>
      <c r="F334" s="104">
        <f t="shared" si="40"/>
        <v>7.9536553072775433</v>
      </c>
      <c r="G334" s="96">
        <v>40</v>
      </c>
      <c r="H334" s="98">
        <f t="shared" si="41"/>
        <v>580.05319536414515</v>
      </c>
      <c r="I334" s="159">
        <f t="shared" si="42"/>
        <v>0.53700000000000003</v>
      </c>
    </row>
    <row r="335" spans="1:9" ht="15" customHeight="1" x14ac:dyDescent="0.2">
      <c r="A335" s="192">
        <v>317</v>
      </c>
      <c r="B335" s="193">
        <f t="shared" si="37"/>
        <v>588.4113038304331</v>
      </c>
      <c r="C335" s="104">
        <v>19500</v>
      </c>
      <c r="D335" s="104">
        <f t="shared" si="38"/>
        <v>397.68100727621902</v>
      </c>
      <c r="E335" s="194">
        <f t="shared" si="39"/>
        <v>134.41618045936201</v>
      </c>
      <c r="F335" s="104">
        <f t="shared" si="40"/>
        <v>7.9536201455243809</v>
      </c>
      <c r="G335" s="96">
        <v>40</v>
      </c>
      <c r="H335" s="98">
        <f t="shared" si="41"/>
        <v>580.05080788110536</v>
      </c>
      <c r="I335" s="159">
        <f t="shared" si="42"/>
        <v>0.53869999999999996</v>
      </c>
    </row>
    <row r="336" spans="1:9" ht="15" customHeight="1" x14ac:dyDescent="0.2">
      <c r="A336" s="192">
        <v>318</v>
      </c>
      <c r="B336" s="193">
        <f t="shared" si="37"/>
        <v>588.41389690344283</v>
      </c>
      <c r="C336" s="104">
        <v>19500</v>
      </c>
      <c r="D336" s="104">
        <f t="shared" si="38"/>
        <v>397.67925474132505</v>
      </c>
      <c r="E336" s="194">
        <f t="shared" si="39"/>
        <v>134.41558810256785</v>
      </c>
      <c r="F336" s="104">
        <f t="shared" si="40"/>
        <v>7.9535850948265017</v>
      </c>
      <c r="G336" s="96">
        <v>40</v>
      </c>
      <c r="H336" s="98">
        <f t="shared" si="41"/>
        <v>580.04842793871944</v>
      </c>
      <c r="I336" s="159">
        <f t="shared" si="42"/>
        <v>0.54039999999999999</v>
      </c>
    </row>
    <row r="337" spans="1:9" ht="15" customHeight="1" x14ac:dyDescent="0.2">
      <c r="A337" s="192">
        <v>319</v>
      </c>
      <c r="B337" s="193">
        <f t="shared" si="37"/>
        <v>588.41648183492271</v>
      </c>
      <c r="C337" s="104">
        <v>19500</v>
      </c>
      <c r="D337" s="104">
        <f t="shared" si="38"/>
        <v>397.67750772427803</v>
      </c>
      <c r="E337" s="194">
        <f t="shared" si="39"/>
        <v>134.41499761080595</v>
      </c>
      <c r="F337" s="104">
        <f t="shared" si="40"/>
        <v>7.9535501544855611</v>
      </c>
      <c r="G337" s="96">
        <v>40</v>
      </c>
      <c r="H337" s="98">
        <f t="shared" si="41"/>
        <v>580.04605548956954</v>
      </c>
      <c r="I337" s="159">
        <f t="shared" si="42"/>
        <v>0.54210000000000003</v>
      </c>
    </row>
    <row r="338" spans="1:9" ht="15" customHeight="1" x14ac:dyDescent="0.2">
      <c r="A338" s="195">
        <v>320</v>
      </c>
      <c r="B338" s="193">
        <f t="shared" si="37"/>
        <v>588.41905867583694</v>
      </c>
      <c r="C338" s="104">
        <v>19500</v>
      </c>
      <c r="D338" s="104">
        <f t="shared" si="38"/>
        <v>397.67576619048941</v>
      </c>
      <c r="E338" s="194">
        <f t="shared" si="39"/>
        <v>134.41440897238542</v>
      </c>
      <c r="F338" s="104">
        <f t="shared" si="40"/>
        <v>7.9535153238097882</v>
      </c>
      <c r="G338" s="96">
        <v>40</v>
      </c>
      <c r="H338" s="98">
        <f t="shared" si="41"/>
        <v>580.04369048668468</v>
      </c>
      <c r="I338" s="159">
        <f t="shared" si="42"/>
        <v>0.54379999999999995</v>
      </c>
    </row>
    <row r="339" spans="1:9" ht="15" customHeight="1" x14ac:dyDescent="0.2">
      <c r="A339" s="192">
        <v>321</v>
      </c>
      <c r="B339" s="193">
        <f t="shared" si="37"/>
        <v>588.42162747667294</v>
      </c>
      <c r="C339" s="104">
        <v>19500</v>
      </c>
      <c r="D339" s="104">
        <f t="shared" si="38"/>
        <v>397.67403010569421</v>
      </c>
      <c r="E339" s="194">
        <f t="shared" si="39"/>
        <v>134.41382217572462</v>
      </c>
      <c r="F339" s="104">
        <f t="shared" si="40"/>
        <v>7.9534806021138849</v>
      </c>
      <c r="G339" s="96">
        <v>40</v>
      </c>
      <c r="H339" s="98">
        <f t="shared" si="41"/>
        <v>580.04133288353273</v>
      </c>
      <c r="I339" s="159">
        <f t="shared" si="42"/>
        <v>0.54549999999999998</v>
      </c>
    </row>
    <row r="340" spans="1:9" ht="15" customHeight="1" x14ac:dyDescent="0.2">
      <c r="A340" s="192">
        <v>322</v>
      </c>
      <c r="B340" s="193">
        <f t="shared" si="37"/>
        <v>588.42418828744667</v>
      </c>
      <c r="C340" s="104">
        <v>19500</v>
      </c>
      <c r="D340" s="104">
        <f t="shared" si="38"/>
        <v>397.67229943594771</v>
      </c>
      <c r="E340" s="194">
        <f t="shared" si="39"/>
        <v>134.41323720935031</v>
      </c>
      <c r="F340" s="104">
        <f t="shared" si="40"/>
        <v>7.9534459887189541</v>
      </c>
      <c r="G340" s="96">
        <v>40</v>
      </c>
      <c r="H340" s="98">
        <f t="shared" si="41"/>
        <v>580.03898263401697</v>
      </c>
      <c r="I340" s="159">
        <f t="shared" si="42"/>
        <v>0.54720000000000002</v>
      </c>
    </row>
    <row r="341" spans="1:9" ht="15" customHeight="1" x14ac:dyDescent="0.2">
      <c r="A341" s="192">
        <v>323</v>
      </c>
      <c r="B341" s="193">
        <f t="shared" si="37"/>
        <v>588.42674115770922</v>
      </c>
      <c r="C341" s="104">
        <v>19500</v>
      </c>
      <c r="D341" s="104">
        <f t="shared" si="38"/>
        <v>397.67057414762132</v>
      </c>
      <c r="E341" s="194">
        <f t="shared" si="39"/>
        <v>134.41265406189601</v>
      </c>
      <c r="F341" s="104">
        <f t="shared" si="40"/>
        <v>7.9534114829524265</v>
      </c>
      <c r="G341" s="96">
        <v>40</v>
      </c>
      <c r="H341" s="98">
        <f t="shared" si="41"/>
        <v>580.03663969246975</v>
      </c>
      <c r="I341" s="159">
        <f t="shared" si="42"/>
        <v>0.54890000000000005</v>
      </c>
    </row>
    <row r="342" spans="1:9" ht="15" customHeight="1" x14ac:dyDescent="0.2">
      <c r="A342" s="192">
        <v>324</v>
      </c>
      <c r="B342" s="193">
        <f t="shared" si="37"/>
        <v>588.42928613655181</v>
      </c>
      <c r="C342" s="104">
        <v>19500</v>
      </c>
      <c r="D342" s="104">
        <f t="shared" si="38"/>
        <v>397.66885420739845</v>
      </c>
      <c r="E342" s="194">
        <f t="shared" si="39"/>
        <v>134.41207272210067</v>
      </c>
      <c r="F342" s="104">
        <f t="shared" si="40"/>
        <v>7.9533770841479692</v>
      </c>
      <c r="G342" s="96">
        <v>40</v>
      </c>
      <c r="H342" s="98">
        <f t="shared" si="41"/>
        <v>580.0343040136471</v>
      </c>
      <c r="I342" s="159">
        <f t="shared" si="42"/>
        <v>0.55059999999999998</v>
      </c>
    </row>
    <row r="343" spans="1:9" ht="15" customHeight="1" x14ac:dyDescent="0.2">
      <c r="A343" s="192">
        <v>325</v>
      </c>
      <c r="B343" s="193">
        <f t="shared" si="37"/>
        <v>588.43182327261206</v>
      </c>
      <c r="C343" s="104">
        <v>19500</v>
      </c>
      <c r="D343" s="104">
        <f t="shared" si="38"/>
        <v>397.66713958227092</v>
      </c>
      <c r="E343" s="194">
        <f t="shared" si="39"/>
        <v>134.41149317880755</v>
      </c>
      <c r="F343" s="104">
        <f t="shared" si="40"/>
        <v>7.9533427916454187</v>
      </c>
      <c r="G343" s="96">
        <v>40</v>
      </c>
      <c r="H343" s="98">
        <f t="shared" si="41"/>
        <v>580.03197555272391</v>
      </c>
      <c r="I343" s="159">
        <f t="shared" si="42"/>
        <v>0.55230000000000001</v>
      </c>
    </row>
    <row r="344" spans="1:9" ht="15" customHeight="1" x14ac:dyDescent="0.2">
      <c r="A344" s="192">
        <v>326</v>
      </c>
      <c r="B344" s="193">
        <f t="shared" si="37"/>
        <v>588.43435261407922</v>
      </c>
      <c r="C344" s="104">
        <v>19500</v>
      </c>
      <c r="D344" s="104">
        <f t="shared" si="38"/>
        <v>397.66543023953494</v>
      </c>
      <c r="E344" s="194">
        <f t="shared" si="39"/>
        <v>134.41091542096279</v>
      </c>
      <c r="F344" s="104">
        <f t="shared" si="40"/>
        <v>7.9533086047906991</v>
      </c>
      <c r="G344" s="96">
        <v>40</v>
      </c>
      <c r="H344" s="98">
        <f t="shared" si="41"/>
        <v>580.0296542652884</v>
      </c>
      <c r="I344" s="159">
        <f t="shared" si="42"/>
        <v>0.55400000000000005</v>
      </c>
    </row>
    <row r="345" spans="1:9" ht="15" customHeight="1" x14ac:dyDescent="0.2">
      <c r="A345" s="192">
        <v>327</v>
      </c>
      <c r="B345" s="193">
        <f t="shared" si="37"/>
        <v>588.43687420869969</v>
      </c>
      <c r="C345" s="104">
        <v>19500</v>
      </c>
      <c r="D345" s="104">
        <f t="shared" si="38"/>
        <v>397.6637261467875</v>
      </c>
      <c r="E345" s="194">
        <f t="shared" si="39"/>
        <v>134.41033943761417</v>
      </c>
      <c r="F345" s="104">
        <f t="shared" si="40"/>
        <v>7.9532745229357502</v>
      </c>
      <c r="G345" s="96">
        <v>40</v>
      </c>
      <c r="H345" s="98">
        <f t="shared" si="41"/>
        <v>580.02734010733741</v>
      </c>
      <c r="I345" s="159">
        <f t="shared" si="42"/>
        <v>0.55569999999999997</v>
      </c>
    </row>
    <row r="346" spans="1:9" ht="15" customHeight="1" x14ac:dyDescent="0.2">
      <c r="A346" s="192">
        <v>328</v>
      </c>
      <c r="B346" s="193">
        <f t="shared" si="37"/>
        <v>588.43938810378268</v>
      </c>
      <c r="C346" s="104">
        <v>19500</v>
      </c>
      <c r="D346" s="104">
        <f t="shared" si="38"/>
        <v>397.6620272719228</v>
      </c>
      <c r="E346" s="194">
        <f t="shared" si="39"/>
        <v>134.40976521790989</v>
      </c>
      <c r="F346" s="104">
        <f t="shared" si="40"/>
        <v>7.9532405454384563</v>
      </c>
      <c r="G346" s="96">
        <v>40</v>
      </c>
      <c r="H346" s="98">
        <f t="shared" si="41"/>
        <v>580.02503303527112</v>
      </c>
      <c r="I346" s="159">
        <f t="shared" si="42"/>
        <v>0.55740000000000001</v>
      </c>
    </row>
    <row r="347" spans="1:9" ht="15" customHeight="1" x14ac:dyDescent="0.2">
      <c r="A347" s="192">
        <v>329</v>
      </c>
      <c r="B347" s="193">
        <f t="shared" si="37"/>
        <v>588.44189434620512</v>
      </c>
      <c r="C347" s="104">
        <v>19500</v>
      </c>
      <c r="D347" s="104">
        <f t="shared" si="38"/>
        <v>397.66033358312848</v>
      </c>
      <c r="E347" s="194">
        <f t="shared" si="39"/>
        <v>134.40919275109741</v>
      </c>
      <c r="F347" s="104">
        <f t="shared" si="40"/>
        <v>7.9532066716625698</v>
      </c>
      <c r="G347" s="96">
        <v>40</v>
      </c>
      <c r="H347" s="98">
        <f t="shared" si="41"/>
        <v>580.02273300588843</v>
      </c>
      <c r="I347" s="159">
        <f t="shared" si="42"/>
        <v>0.55910000000000004</v>
      </c>
    </row>
    <row r="348" spans="1:9" ht="15" customHeight="1" x14ac:dyDescent="0.2">
      <c r="A348" s="195">
        <v>330</v>
      </c>
      <c r="B348" s="193">
        <f t="shared" si="37"/>
        <v>588.4443929824173</v>
      </c>
      <c r="C348" s="104">
        <v>19500</v>
      </c>
      <c r="D348" s="104">
        <f t="shared" si="38"/>
        <v>397.65864504888214</v>
      </c>
      <c r="E348" s="194">
        <f t="shared" si="39"/>
        <v>134.40862202652215</v>
      </c>
      <c r="F348" s="104">
        <f t="shared" si="40"/>
        <v>7.9531729009776431</v>
      </c>
      <c r="G348" s="96">
        <v>40</v>
      </c>
      <c r="H348" s="98">
        <f t="shared" si="41"/>
        <v>580.02043997638191</v>
      </c>
      <c r="I348" s="159">
        <f t="shared" si="42"/>
        <v>0.56079999999999997</v>
      </c>
    </row>
    <row r="349" spans="1:9" ht="15" customHeight="1" x14ac:dyDescent="0.2">
      <c r="A349" s="192">
        <v>331</v>
      </c>
      <c r="B349" s="193">
        <f t="shared" si="37"/>
        <v>588.44688405844795</v>
      </c>
      <c r="C349" s="104">
        <v>19500</v>
      </c>
      <c r="D349" s="104">
        <f t="shared" si="38"/>
        <v>397.65696163794757</v>
      </c>
      <c r="E349" s="194">
        <f t="shared" si="39"/>
        <v>134.40805303362626</v>
      </c>
      <c r="F349" s="104">
        <f t="shared" si="40"/>
        <v>7.9531392327589518</v>
      </c>
      <c r="G349" s="96">
        <v>40</v>
      </c>
      <c r="H349" s="98">
        <f t="shared" si="41"/>
        <v>580.01815390433285</v>
      </c>
      <c r="I349" s="159">
        <f t="shared" si="42"/>
        <v>0.5625</v>
      </c>
    </row>
    <row r="350" spans="1:9" ht="15" customHeight="1" x14ac:dyDescent="0.2">
      <c r="A350" s="192">
        <v>332</v>
      </c>
      <c r="B350" s="193">
        <f t="shared" si="37"/>
        <v>588.44936761990891</v>
      </c>
      <c r="C350" s="104">
        <v>19500</v>
      </c>
      <c r="D350" s="104">
        <f t="shared" si="38"/>
        <v>397.65528331937173</v>
      </c>
      <c r="E350" s="194">
        <f t="shared" si="39"/>
        <v>134.40748576194764</v>
      </c>
      <c r="F350" s="104">
        <f t="shared" si="40"/>
        <v>7.9531056663874349</v>
      </c>
      <c r="G350" s="96">
        <v>40</v>
      </c>
      <c r="H350" s="98">
        <f t="shared" si="41"/>
        <v>580.01587474770679</v>
      </c>
      <c r="I350" s="159">
        <f t="shared" si="42"/>
        <v>0.56420000000000003</v>
      </c>
    </row>
    <row r="351" spans="1:9" ht="15" customHeight="1" x14ac:dyDescent="0.2">
      <c r="A351" s="192">
        <v>333</v>
      </c>
      <c r="B351" s="193">
        <f t="shared" si="37"/>
        <v>588.45184371200082</v>
      </c>
      <c r="C351" s="104">
        <v>19500</v>
      </c>
      <c r="D351" s="104">
        <f t="shared" si="38"/>
        <v>397.65361006248105</v>
      </c>
      <c r="E351" s="194">
        <f t="shared" si="39"/>
        <v>134.4069202011186</v>
      </c>
      <c r="F351" s="104">
        <f t="shared" si="40"/>
        <v>7.9530722012496211</v>
      </c>
      <c r="G351" s="96">
        <v>40</v>
      </c>
      <c r="H351" s="98">
        <f t="shared" si="41"/>
        <v>580.01360246484921</v>
      </c>
      <c r="I351" s="159">
        <f t="shared" si="42"/>
        <v>0.56589999999999996</v>
      </c>
    </row>
    <row r="352" spans="1:9" ht="15" customHeight="1" x14ac:dyDescent="0.2">
      <c r="A352" s="192">
        <v>334</v>
      </c>
      <c r="B352" s="193">
        <f t="shared" si="37"/>
        <v>588.45431237951766</v>
      </c>
      <c r="C352" s="104">
        <v>19500</v>
      </c>
      <c r="D352" s="104">
        <f t="shared" si="38"/>
        <v>397.651941836878</v>
      </c>
      <c r="E352" s="194">
        <f t="shared" si="39"/>
        <v>134.40635634086476</v>
      </c>
      <c r="F352" s="104">
        <f t="shared" si="40"/>
        <v>7.9530388367375604</v>
      </c>
      <c r="G352" s="96">
        <v>40</v>
      </c>
      <c r="H352" s="98">
        <f t="shared" si="41"/>
        <v>580.0113370144802</v>
      </c>
      <c r="I352" s="159">
        <f t="shared" si="42"/>
        <v>0.56759999999999999</v>
      </c>
    </row>
    <row r="353" spans="1:9" ht="15" customHeight="1" x14ac:dyDescent="0.2">
      <c r="A353" s="192">
        <v>335</v>
      </c>
      <c r="B353" s="193">
        <f t="shared" si="37"/>
        <v>588.45677366685152</v>
      </c>
      <c r="C353" s="104">
        <v>19500</v>
      </c>
      <c r="D353" s="104">
        <f t="shared" si="38"/>
        <v>397.65027861243823</v>
      </c>
      <c r="E353" s="194">
        <f t="shared" si="39"/>
        <v>134.40579417100412</v>
      </c>
      <c r="F353" s="104">
        <f t="shared" si="40"/>
        <v>7.9530055722487649</v>
      </c>
      <c r="G353" s="96">
        <v>40</v>
      </c>
      <c r="H353" s="98">
        <f t="shared" si="41"/>
        <v>580.00907835569114</v>
      </c>
      <c r="I353" s="159">
        <f t="shared" si="42"/>
        <v>0.56930000000000003</v>
      </c>
    </row>
    <row r="354" spans="1:9" ht="15" customHeight="1" x14ac:dyDescent="0.2">
      <c r="A354" s="192">
        <v>336</v>
      </c>
      <c r="B354" s="193">
        <f t="shared" si="37"/>
        <v>588.45922761799761</v>
      </c>
      <c r="C354" s="104">
        <v>19500</v>
      </c>
      <c r="D354" s="104">
        <f t="shared" si="38"/>
        <v>397.64862035930673</v>
      </c>
      <c r="E354" s="194">
        <f t="shared" si="39"/>
        <v>134.40523368144565</v>
      </c>
      <c r="F354" s="104">
        <f t="shared" si="40"/>
        <v>7.9529724071861345</v>
      </c>
      <c r="G354" s="96">
        <v>40</v>
      </c>
      <c r="H354" s="98">
        <f t="shared" si="41"/>
        <v>580.00682644793858</v>
      </c>
      <c r="I354" s="159">
        <f t="shared" si="42"/>
        <v>0.57099999999999995</v>
      </c>
    </row>
    <row r="355" spans="1:9" ht="15" customHeight="1" x14ac:dyDescent="0.2">
      <c r="A355" s="192">
        <v>337</v>
      </c>
      <c r="B355" s="193">
        <f t="shared" si="37"/>
        <v>588.46167427655905</v>
      </c>
      <c r="C355" s="104">
        <v>19500</v>
      </c>
      <c r="D355" s="104">
        <f t="shared" si="38"/>
        <v>397.64696704789498</v>
      </c>
      <c r="E355" s="194">
        <f t="shared" si="39"/>
        <v>134.4046748621885</v>
      </c>
      <c r="F355" s="104">
        <f t="shared" si="40"/>
        <v>7.9529393409578999</v>
      </c>
      <c r="G355" s="96">
        <v>40</v>
      </c>
      <c r="H355" s="98">
        <f t="shared" si="41"/>
        <v>580.00458125104137</v>
      </c>
      <c r="I355" s="159">
        <f t="shared" si="42"/>
        <v>0.57269999999999999</v>
      </c>
    </row>
    <row r="356" spans="1:9" ht="15" customHeight="1" x14ac:dyDescent="0.2">
      <c r="A356" s="192">
        <v>338</v>
      </c>
      <c r="B356" s="193">
        <f t="shared" si="37"/>
        <v>588.46411368575116</v>
      </c>
      <c r="C356" s="104">
        <v>19500</v>
      </c>
      <c r="D356" s="104">
        <f t="shared" si="38"/>
        <v>397.64531864887783</v>
      </c>
      <c r="E356" s="194">
        <f t="shared" si="39"/>
        <v>134.40411770332071</v>
      </c>
      <c r="F356" s="104">
        <f t="shared" si="40"/>
        <v>7.9529063729775569</v>
      </c>
      <c r="G356" s="96">
        <v>40</v>
      </c>
      <c r="H356" s="98">
        <f t="shared" si="41"/>
        <v>580.00234272517605</v>
      </c>
      <c r="I356" s="159">
        <f t="shared" si="42"/>
        <v>0.57440000000000002</v>
      </c>
    </row>
    <row r="357" spans="1:9" ht="15" customHeight="1" x14ac:dyDescent="0.2">
      <c r="A357" s="192">
        <v>339</v>
      </c>
      <c r="B357" s="193">
        <f t="shared" si="37"/>
        <v>588.46654588840624</v>
      </c>
      <c r="C357" s="104">
        <v>19500</v>
      </c>
      <c r="D357" s="104">
        <f t="shared" si="38"/>
        <v>397.64367513319024</v>
      </c>
      <c r="E357" s="194">
        <f t="shared" si="39"/>
        <v>134.40356219501828</v>
      </c>
      <c r="F357" s="104">
        <f t="shared" si="40"/>
        <v>7.9528735026638051</v>
      </c>
      <c r="G357" s="96">
        <v>40</v>
      </c>
      <c r="H357" s="98">
        <f t="shared" si="41"/>
        <v>580.00011083087236</v>
      </c>
      <c r="I357" s="159">
        <f t="shared" si="42"/>
        <v>0.57609999999999995</v>
      </c>
    </row>
    <row r="358" spans="1:9" ht="15" customHeight="1" x14ac:dyDescent="0.2">
      <c r="A358" s="195">
        <v>340</v>
      </c>
      <c r="B358" s="193">
        <f t="shared" si="37"/>
        <v>588.4689709269785</v>
      </c>
      <c r="C358" s="104">
        <v>19500</v>
      </c>
      <c r="D358" s="104">
        <f t="shared" si="38"/>
        <v>397.64203647202396</v>
      </c>
      <c r="E358" s="194">
        <f t="shared" si="39"/>
        <v>134.40300832754409</v>
      </c>
      <c r="F358" s="104">
        <f t="shared" si="40"/>
        <v>7.9528407294404797</v>
      </c>
      <c r="G358" s="96">
        <v>40</v>
      </c>
      <c r="H358" s="98">
        <f t="shared" si="41"/>
        <v>579.9978855290085</v>
      </c>
      <c r="I358" s="159">
        <f t="shared" si="42"/>
        <v>0.57779999999999998</v>
      </c>
    </row>
    <row r="359" spans="1:9" ht="15" customHeight="1" x14ac:dyDescent="0.2">
      <c r="A359" s="192">
        <v>341</v>
      </c>
      <c r="B359" s="193">
        <f t="shared" si="37"/>
        <v>588.47138884354752</v>
      </c>
      <c r="C359" s="104">
        <v>19500</v>
      </c>
      <c r="D359" s="104">
        <f t="shared" si="38"/>
        <v>397.64040263682523</v>
      </c>
      <c r="E359" s="194">
        <f t="shared" si="39"/>
        <v>134.4024560912469</v>
      </c>
      <c r="F359" s="104">
        <f t="shared" si="40"/>
        <v>7.952808052736505</v>
      </c>
      <c r="G359" s="96">
        <v>40</v>
      </c>
      <c r="H359" s="98">
        <f t="shared" si="41"/>
        <v>579.99566678080862</v>
      </c>
      <c r="I359" s="159">
        <f t="shared" si="42"/>
        <v>0.57950000000000002</v>
      </c>
    </row>
    <row r="360" spans="1:9" ht="15" customHeight="1" x14ac:dyDescent="0.2">
      <c r="A360" s="192">
        <v>342</v>
      </c>
      <c r="B360" s="193">
        <f t="shared" si="37"/>
        <v>588.47379967982363</v>
      </c>
      <c r="C360" s="104">
        <v>19500</v>
      </c>
      <c r="D360" s="104">
        <f t="shared" si="38"/>
        <v>397.63877359929114</v>
      </c>
      <c r="E360" s="194">
        <f t="shared" si="39"/>
        <v>134.40190547656039</v>
      </c>
      <c r="F360" s="104">
        <f t="shared" si="40"/>
        <v>7.9527754719858228</v>
      </c>
      <c r="G360" s="96">
        <v>40</v>
      </c>
      <c r="H360" s="98">
        <f t="shared" si="41"/>
        <v>579.99345454783736</v>
      </c>
      <c r="I360" s="159">
        <f t="shared" si="42"/>
        <v>0.58120000000000005</v>
      </c>
    </row>
    <row r="361" spans="1:9" ht="15" customHeight="1" x14ac:dyDescent="0.2">
      <c r="A361" s="192">
        <v>343</v>
      </c>
      <c r="B361" s="193">
        <f t="shared" si="37"/>
        <v>588.47620347715167</v>
      </c>
      <c r="C361" s="104">
        <v>19500</v>
      </c>
      <c r="D361" s="104">
        <f t="shared" si="38"/>
        <v>397.63714933136691</v>
      </c>
      <c r="E361" s="194">
        <f t="shared" si="39"/>
        <v>134.401356474002</v>
      </c>
      <c r="F361" s="104">
        <f t="shared" si="40"/>
        <v>7.9527429866273387</v>
      </c>
      <c r="G361" s="96">
        <v>40</v>
      </c>
      <c r="H361" s="98">
        <f t="shared" si="41"/>
        <v>579.99124879199621</v>
      </c>
      <c r="I361" s="159">
        <f t="shared" si="42"/>
        <v>0.58289999999999997</v>
      </c>
    </row>
    <row r="362" spans="1:9" ht="15" customHeight="1" x14ac:dyDescent="0.2">
      <c r="A362" s="192">
        <v>344</v>
      </c>
      <c r="B362" s="193">
        <f t="shared" si="37"/>
        <v>588.47860027651552</v>
      </c>
      <c r="C362" s="104">
        <v>19500</v>
      </c>
      <c r="D362" s="104">
        <f t="shared" si="38"/>
        <v>397.63552980524287</v>
      </c>
      <c r="E362" s="194">
        <f t="shared" si="39"/>
        <v>134.40080907417209</v>
      </c>
      <c r="F362" s="104">
        <f t="shared" si="40"/>
        <v>7.9527105961048576</v>
      </c>
      <c r="G362" s="96">
        <v>40</v>
      </c>
      <c r="H362" s="98">
        <f t="shared" si="41"/>
        <v>579.98904947551989</v>
      </c>
      <c r="I362" s="159">
        <f t="shared" si="42"/>
        <v>0.58460000000000001</v>
      </c>
    </row>
    <row r="363" spans="1:9" ht="15" customHeight="1" x14ac:dyDescent="0.2">
      <c r="A363" s="192">
        <v>345</v>
      </c>
      <c r="B363" s="193">
        <f t="shared" si="37"/>
        <v>588.48099011854185</v>
      </c>
      <c r="C363" s="104">
        <v>19500</v>
      </c>
      <c r="D363" s="104">
        <f t="shared" si="38"/>
        <v>397.63391499335216</v>
      </c>
      <c r="E363" s="194">
        <f t="shared" si="39"/>
        <v>134.40026326775302</v>
      </c>
      <c r="F363" s="104">
        <f t="shared" si="40"/>
        <v>7.9526782998670438</v>
      </c>
      <c r="G363" s="96">
        <v>40</v>
      </c>
      <c r="H363" s="98">
        <f t="shared" si="41"/>
        <v>579.98685656097211</v>
      </c>
      <c r="I363" s="159">
        <f t="shared" si="42"/>
        <v>0.58630000000000004</v>
      </c>
    </row>
    <row r="364" spans="1:9" ht="15" customHeight="1" x14ac:dyDescent="0.2">
      <c r="A364" s="192">
        <v>346</v>
      </c>
      <c r="B364" s="193">
        <f t="shared" si="37"/>
        <v>588.48337304350503</v>
      </c>
      <c r="C364" s="104">
        <v>19500</v>
      </c>
      <c r="D364" s="104">
        <f t="shared" si="38"/>
        <v>397.6323048683671</v>
      </c>
      <c r="E364" s="194">
        <f t="shared" si="39"/>
        <v>134.39971904550808</v>
      </c>
      <c r="F364" s="104">
        <f t="shared" si="40"/>
        <v>7.9526460973673423</v>
      </c>
      <c r="G364" s="96">
        <v>40</v>
      </c>
      <c r="H364" s="98">
        <f t="shared" si="41"/>
        <v>579.98467001124254</v>
      </c>
      <c r="I364" s="159">
        <f t="shared" si="42"/>
        <v>0.58799999999999997</v>
      </c>
    </row>
    <row r="365" spans="1:9" ht="15" customHeight="1" x14ac:dyDescent="0.2">
      <c r="A365" s="192">
        <v>347</v>
      </c>
      <c r="B365" s="193">
        <f t="shared" si="37"/>
        <v>588.48574909133026</v>
      </c>
      <c r="C365" s="104">
        <v>19500</v>
      </c>
      <c r="D365" s="104">
        <f t="shared" si="38"/>
        <v>397.63069940319713</v>
      </c>
      <c r="E365" s="194">
        <f t="shared" si="39"/>
        <v>134.39917639828062</v>
      </c>
      <c r="F365" s="104">
        <f t="shared" si="40"/>
        <v>7.952613988063943</v>
      </c>
      <c r="G365" s="96">
        <v>40</v>
      </c>
      <c r="H365" s="98">
        <f t="shared" si="41"/>
        <v>579.98248978954166</v>
      </c>
      <c r="I365" s="159">
        <f t="shared" si="42"/>
        <v>0.58960000000000001</v>
      </c>
    </row>
    <row r="366" spans="1:9" ht="15" customHeight="1" x14ac:dyDescent="0.2">
      <c r="A366" s="192">
        <v>348</v>
      </c>
      <c r="B366" s="193">
        <f t="shared" si="37"/>
        <v>588.48811830159832</v>
      </c>
      <c r="C366" s="104">
        <v>19500</v>
      </c>
      <c r="D366" s="104">
        <f t="shared" si="38"/>
        <v>397.62909857098543</v>
      </c>
      <c r="E366" s="194">
        <f t="shared" si="39"/>
        <v>134.39863531699305</v>
      </c>
      <c r="F366" s="104">
        <f t="shared" si="40"/>
        <v>7.9525819714197086</v>
      </c>
      <c r="G366" s="96">
        <v>40</v>
      </c>
      <c r="H366" s="98">
        <f t="shared" si="41"/>
        <v>579.98031585939816</v>
      </c>
      <c r="I366" s="159">
        <f t="shared" si="42"/>
        <v>0.59130000000000005</v>
      </c>
    </row>
    <row r="367" spans="1:9" ht="15" customHeight="1" x14ac:dyDescent="0.2">
      <c r="A367" s="192">
        <v>349</v>
      </c>
      <c r="B367" s="193">
        <f t="shared" si="37"/>
        <v>588.49048071354923</v>
      </c>
      <c r="C367" s="104">
        <v>19500</v>
      </c>
      <c r="D367" s="104">
        <f t="shared" si="38"/>
        <v>397.62750234510708</v>
      </c>
      <c r="E367" s="194">
        <f t="shared" si="39"/>
        <v>134.39809579264619</v>
      </c>
      <c r="F367" s="104">
        <f t="shared" si="40"/>
        <v>7.9525500469021413</v>
      </c>
      <c r="G367" s="96">
        <v>40</v>
      </c>
      <c r="H367" s="98">
        <f t="shared" si="41"/>
        <v>579.97814818465542</v>
      </c>
      <c r="I367" s="159">
        <f t="shared" si="42"/>
        <v>0.59299999999999997</v>
      </c>
    </row>
    <row r="368" spans="1:9" ht="15" customHeight="1" x14ac:dyDescent="0.2">
      <c r="A368" s="195">
        <v>350</v>
      </c>
      <c r="B368" s="193">
        <f t="shared" si="37"/>
        <v>588.49283636608618</v>
      </c>
      <c r="C368" s="104">
        <v>19500</v>
      </c>
      <c r="D368" s="104">
        <f t="shared" si="38"/>
        <v>397.6259106991655</v>
      </c>
      <c r="E368" s="194">
        <f t="shared" si="39"/>
        <v>134.39755781631791</v>
      </c>
      <c r="F368" s="104">
        <f t="shared" si="40"/>
        <v>7.9525182139833106</v>
      </c>
      <c r="G368" s="96">
        <v>40</v>
      </c>
      <c r="H368" s="98">
        <f t="shared" si="41"/>
        <v>579.97598672946674</v>
      </c>
      <c r="I368" s="159">
        <f t="shared" si="42"/>
        <v>0.59470000000000001</v>
      </c>
    </row>
    <row r="369" spans="1:9" ht="15" customHeight="1" x14ac:dyDescent="0.2">
      <c r="A369" s="192">
        <v>351</v>
      </c>
      <c r="B369" s="193">
        <f t="shared" si="37"/>
        <v>588.49518529777936</v>
      </c>
      <c r="C369" s="104">
        <v>19500</v>
      </c>
      <c r="D369" s="104">
        <f t="shared" si="38"/>
        <v>397.6243236069904</v>
      </c>
      <c r="E369" s="194">
        <f t="shared" si="39"/>
        <v>134.39702137916274</v>
      </c>
      <c r="F369" s="104">
        <f t="shared" si="40"/>
        <v>7.9524864721398085</v>
      </c>
      <c r="G369" s="96">
        <v>40</v>
      </c>
      <c r="H369" s="98">
        <f t="shared" si="41"/>
        <v>579.97383145829292</v>
      </c>
      <c r="I369" s="159">
        <f t="shared" si="42"/>
        <v>0.59640000000000004</v>
      </c>
    </row>
    <row r="370" spans="1:9" ht="15" customHeight="1" x14ac:dyDescent="0.2">
      <c r="A370" s="192">
        <v>352</v>
      </c>
      <c r="B370" s="193">
        <f t="shared" si="37"/>
        <v>588.49752754686983</v>
      </c>
      <c r="C370" s="104">
        <v>19500</v>
      </c>
      <c r="D370" s="104">
        <f t="shared" si="38"/>
        <v>397.62274104263497</v>
      </c>
      <c r="E370" s="194">
        <f t="shared" si="39"/>
        <v>134.3964864724106</v>
      </c>
      <c r="F370" s="104">
        <f t="shared" si="40"/>
        <v>7.9524548208526999</v>
      </c>
      <c r="G370" s="96">
        <v>40</v>
      </c>
      <c r="H370" s="98">
        <f t="shared" si="41"/>
        <v>579.97168233589832</v>
      </c>
      <c r="I370" s="159">
        <f t="shared" si="42"/>
        <v>0.59809999999999997</v>
      </c>
    </row>
    <row r="371" spans="1:9" ht="15" customHeight="1" x14ac:dyDescent="0.2">
      <c r="A371" s="192">
        <v>353</v>
      </c>
      <c r="B371" s="193">
        <f t="shared" si="37"/>
        <v>588.49986315127319</v>
      </c>
      <c r="C371" s="104">
        <v>19500</v>
      </c>
      <c r="D371" s="104">
        <f t="shared" si="38"/>
        <v>397.6211629803737</v>
      </c>
      <c r="E371" s="194">
        <f t="shared" si="39"/>
        <v>134.39595308736631</v>
      </c>
      <c r="F371" s="104">
        <f t="shared" si="40"/>
        <v>7.9524232596074738</v>
      </c>
      <c r="G371" s="96">
        <v>40</v>
      </c>
      <c r="H371" s="98">
        <f t="shared" si="41"/>
        <v>579.96953932734755</v>
      </c>
      <c r="I371" s="159">
        <f t="shared" si="42"/>
        <v>0.5998</v>
      </c>
    </row>
    <row r="372" spans="1:9" ht="15" customHeight="1" x14ac:dyDescent="0.2">
      <c r="A372" s="192">
        <v>354</v>
      </c>
      <c r="B372" s="193">
        <f t="shared" si="37"/>
        <v>588.50219214858305</v>
      </c>
      <c r="C372" s="104">
        <v>19500</v>
      </c>
      <c r="D372" s="104">
        <f t="shared" si="38"/>
        <v>397.61958939469923</v>
      </c>
      <c r="E372" s="194">
        <f t="shared" si="39"/>
        <v>134.39542121540833</v>
      </c>
      <c r="F372" s="104">
        <f t="shared" si="40"/>
        <v>7.9523917878939852</v>
      </c>
      <c r="G372" s="96">
        <v>40</v>
      </c>
      <c r="H372" s="98">
        <f t="shared" si="41"/>
        <v>579.96740239800147</v>
      </c>
      <c r="I372" s="159">
        <f t="shared" si="42"/>
        <v>0.60150000000000003</v>
      </c>
    </row>
    <row r="373" spans="1:9" ht="15" customHeight="1" x14ac:dyDescent="0.2">
      <c r="A373" s="192">
        <v>355</v>
      </c>
      <c r="B373" s="193">
        <f t="shared" si="37"/>
        <v>588.50451457607505</v>
      </c>
      <c r="C373" s="104">
        <v>19500</v>
      </c>
      <c r="D373" s="104">
        <f t="shared" si="38"/>
        <v>397.61802026032069</v>
      </c>
      <c r="E373" s="194">
        <f t="shared" si="39"/>
        <v>134.39489084798839</v>
      </c>
      <c r="F373" s="104">
        <f t="shared" si="40"/>
        <v>7.9523604052064139</v>
      </c>
      <c r="G373" s="96">
        <v>40</v>
      </c>
      <c r="H373" s="98">
        <f t="shared" si="41"/>
        <v>579.9652715135154</v>
      </c>
      <c r="I373" s="159">
        <f t="shared" si="42"/>
        <v>0.60319999999999996</v>
      </c>
    </row>
    <row r="374" spans="1:9" ht="15" customHeight="1" x14ac:dyDescent="0.2">
      <c r="A374" s="192">
        <v>356</v>
      </c>
      <c r="B374" s="193">
        <f t="shared" si="37"/>
        <v>588.50683047071038</v>
      </c>
      <c r="C374" s="104">
        <v>19500</v>
      </c>
      <c r="D374" s="104">
        <f t="shared" si="38"/>
        <v>397.61645555216035</v>
      </c>
      <c r="E374" s="194">
        <f t="shared" si="39"/>
        <v>134.39436197663019</v>
      </c>
      <c r="F374" s="104">
        <f t="shared" si="40"/>
        <v>7.9523291110432073</v>
      </c>
      <c r="G374" s="96">
        <v>40</v>
      </c>
      <c r="H374" s="98">
        <f t="shared" si="41"/>
        <v>579.96314663983378</v>
      </c>
      <c r="I374" s="159">
        <f t="shared" si="42"/>
        <v>0.60489999999999999</v>
      </c>
    </row>
    <row r="375" spans="1:9" ht="15" customHeight="1" x14ac:dyDescent="0.2">
      <c r="A375" s="192">
        <v>357</v>
      </c>
      <c r="B375" s="193">
        <f t="shared" si="37"/>
        <v>588.50913986913918</v>
      </c>
      <c r="C375" s="104">
        <v>19500</v>
      </c>
      <c r="D375" s="104">
        <f t="shared" si="38"/>
        <v>397.61489524535205</v>
      </c>
      <c r="E375" s="194">
        <f t="shared" si="39"/>
        <v>134.39383459292898</v>
      </c>
      <c r="F375" s="104">
        <f t="shared" si="40"/>
        <v>7.9522979049070415</v>
      </c>
      <c r="G375" s="96">
        <v>40</v>
      </c>
      <c r="H375" s="98">
        <f t="shared" si="41"/>
        <v>579.96102774318808</v>
      </c>
      <c r="I375" s="159">
        <f t="shared" si="42"/>
        <v>0.60660000000000003</v>
      </c>
    </row>
    <row r="376" spans="1:9" ht="15" customHeight="1" x14ac:dyDescent="0.2">
      <c r="A376" s="192">
        <v>358</v>
      </c>
      <c r="B376" s="193">
        <f t="shared" si="37"/>
        <v>588.5114428077037</v>
      </c>
      <c r="C376" s="104">
        <v>19500</v>
      </c>
      <c r="D376" s="104">
        <f t="shared" si="38"/>
        <v>397.61333931523836</v>
      </c>
      <c r="E376" s="194">
        <f t="shared" si="39"/>
        <v>134.39330868855055</v>
      </c>
      <c r="F376" s="104">
        <f t="shared" si="40"/>
        <v>7.9522667863047678</v>
      </c>
      <c r="G376" s="96">
        <v>40</v>
      </c>
      <c r="H376" s="98">
        <f t="shared" si="41"/>
        <v>579.95891479009367</v>
      </c>
      <c r="I376" s="159">
        <f t="shared" si="42"/>
        <v>0.60829999999999995</v>
      </c>
    </row>
    <row r="377" spans="1:9" ht="15" customHeight="1" x14ac:dyDescent="0.2">
      <c r="A377" s="192">
        <v>359</v>
      </c>
      <c r="B377" s="193">
        <f t="shared" si="37"/>
        <v>588.51373932244235</v>
      </c>
      <c r="C377" s="104">
        <v>19500</v>
      </c>
      <c r="D377" s="104">
        <f t="shared" si="38"/>
        <v>397.61178773736856</v>
      </c>
      <c r="E377" s="194">
        <f t="shared" si="39"/>
        <v>134.39278425523057</v>
      </c>
      <c r="F377" s="104">
        <f t="shared" si="40"/>
        <v>7.9522357547473712</v>
      </c>
      <c r="G377" s="96">
        <v>40</v>
      </c>
      <c r="H377" s="98">
        <f t="shared" si="41"/>
        <v>579.95680774734649</v>
      </c>
      <c r="I377" s="159">
        <f t="shared" si="42"/>
        <v>0.61</v>
      </c>
    </row>
    <row r="378" spans="1:9" ht="15" customHeight="1" x14ac:dyDescent="0.2">
      <c r="A378" s="195">
        <v>360</v>
      </c>
      <c r="B378" s="193">
        <f t="shared" si="37"/>
        <v>588.51602944909291</v>
      </c>
      <c r="C378" s="104">
        <v>19500</v>
      </c>
      <c r="D378" s="104">
        <f t="shared" si="38"/>
        <v>397.61024048749584</v>
      </c>
      <c r="E378" s="194">
        <f t="shared" si="39"/>
        <v>134.39226128477358</v>
      </c>
      <c r="F378" s="104">
        <f t="shared" si="40"/>
        <v>7.9522048097499169</v>
      </c>
      <c r="G378" s="96">
        <v>40</v>
      </c>
      <c r="H378" s="98">
        <f t="shared" si="41"/>
        <v>579.9547065820193</v>
      </c>
      <c r="I378" s="159">
        <f t="shared" si="42"/>
        <v>0.61170000000000002</v>
      </c>
    </row>
    <row r="379" spans="1:9" ht="15" customHeight="1" x14ac:dyDescent="0.2">
      <c r="A379" s="192">
        <v>361</v>
      </c>
      <c r="B379" s="193">
        <f t="shared" si="37"/>
        <v>588.51831322309545</v>
      </c>
      <c r="C379" s="104">
        <v>19500</v>
      </c>
      <c r="D379" s="104">
        <f t="shared" si="38"/>
        <v>397.60869754157557</v>
      </c>
      <c r="E379" s="194">
        <f t="shared" si="39"/>
        <v>134.39173976905252</v>
      </c>
      <c r="F379" s="104">
        <f t="shared" si="40"/>
        <v>7.9521739508315115</v>
      </c>
      <c r="G379" s="96">
        <v>40</v>
      </c>
      <c r="H379" s="98">
        <f t="shared" si="41"/>
        <v>579.95261126145954</v>
      </c>
      <c r="I379" s="159">
        <f t="shared" si="42"/>
        <v>0.61339999999999995</v>
      </c>
    </row>
    <row r="380" spans="1:9" ht="15" customHeight="1" x14ac:dyDescent="0.2">
      <c r="A380" s="192">
        <v>362</v>
      </c>
      <c r="B380" s="193">
        <f t="shared" si="37"/>
        <v>588.52059067959613</v>
      </c>
      <c r="C380" s="104">
        <v>19500</v>
      </c>
      <c r="D380" s="104">
        <f t="shared" si="38"/>
        <v>397.60715887576293</v>
      </c>
      <c r="E380" s="194">
        <f t="shared" si="39"/>
        <v>134.39121970000787</v>
      </c>
      <c r="F380" s="104">
        <f t="shared" si="40"/>
        <v>7.9521431775152589</v>
      </c>
      <c r="G380" s="96">
        <v>40</v>
      </c>
      <c r="H380" s="98">
        <f t="shared" si="41"/>
        <v>579.95052175328613</v>
      </c>
      <c r="I380" s="159">
        <f t="shared" si="42"/>
        <v>0.61509999999999998</v>
      </c>
    </row>
    <row r="381" spans="1:9" ht="15" customHeight="1" x14ac:dyDescent="0.2">
      <c r="A381" s="192">
        <v>363</v>
      </c>
      <c r="B381" s="193">
        <f t="shared" si="37"/>
        <v>588.52286185345019</v>
      </c>
      <c r="C381" s="104">
        <v>19500</v>
      </c>
      <c r="D381" s="104">
        <f t="shared" si="38"/>
        <v>397.60562446641035</v>
      </c>
      <c r="E381" s="194">
        <f t="shared" si="39"/>
        <v>134.3907010696467</v>
      </c>
      <c r="F381" s="104">
        <f t="shared" si="40"/>
        <v>7.9521124893282069</v>
      </c>
      <c r="G381" s="96">
        <v>40</v>
      </c>
      <c r="H381" s="98">
        <f t="shared" si="41"/>
        <v>579.94843802538526</v>
      </c>
      <c r="I381" s="159">
        <f t="shared" si="42"/>
        <v>0.61680000000000001</v>
      </c>
    </row>
    <row r="382" spans="1:9" ht="15" customHeight="1" x14ac:dyDescent="0.2">
      <c r="A382" s="192">
        <v>364</v>
      </c>
      <c r="B382" s="193">
        <f t="shared" si="37"/>
        <v>588.52512677922527</v>
      </c>
      <c r="C382" s="104">
        <v>19500</v>
      </c>
      <c r="D382" s="104">
        <f t="shared" si="38"/>
        <v>397.6040942900658</v>
      </c>
      <c r="E382" s="194">
        <f t="shared" si="39"/>
        <v>134.39018387004222</v>
      </c>
      <c r="F382" s="104">
        <f t="shared" si="40"/>
        <v>7.9520818858013165</v>
      </c>
      <c r="G382" s="96">
        <v>40</v>
      </c>
      <c r="H382" s="98">
        <f t="shared" si="41"/>
        <v>579.94636004590939</v>
      </c>
      <c r="I382" s="159">
        <f t="shared" si="42"/>
        <v>0.61850000000000005</v>
      </c>
    </row>
    <row r="383" spans="1:9" ht="15" customHeight="1" x14ac:dyDescent="0.2">
      <c r="A383" s="192">
        <v>365</v>
      </c>
      <c r="B383" s="193">
        <f t="shared" ref="B383:B446" si="43">0.8233*LN(A383)+583.67</f>
        <v>588.52738549120443</v>
      </c>
      <c r="C383" s="104">
        <v>19500</v>
      </c>
      <c r="D383" s="104">
        <f t="shared" ref="D383:D408" si="44">12*(1/B383*C383)</f>
        <v>397.60256832347039</v>
      </c>
      <c r="E383" s="194">
        <f t="shared" ref="E383:E408" si="45">SUM(D383:D383)*33.8%</f>
        <v>134.38966809333297</v>
      </c>
      <c r="F383" s="104">
        <f t="shared" ref="F383:F408" si="46">SUM(D383:D383)*2%</f>
        <v>7.9520513664694077</v>
      </c>
      <c r="G383" s="96">
        <v>40</v>
      </c>
      <c r="H383" s="98">
        <f t="shared" ref="H383:H408" si="47">SUM(D383:G383)</f>
        <v>579.94428778327278</v>
      </c>
      <c r="I383" s="159">
        <f t="shared" ref="I383:I408" si="48">ROUND(A383/B383,4)</f>
        <v>0.62019999999999997</v>
      </c>
    </row>
    <row r="384" spans="1:9" ht="15" customHeight="1" x14ac:dyDescent="0.2">
      <c r="A384" s="192">
        <v>366</v>
      </c>
      <c r="B384" s="193">
        <f t="shared" si="43"/>
        <v>588.52963802338934</v>
      </c>
      <c r="C384" s="104">
        <v>19500</v>
      </c>
      <c r="D384" s="104">
        <f t="shared" si="44"/>
        <v>397.60104654355632</v>
      </c>
      <c r="E384" s="194">
        <f t="shared" si="45"/>
        <v>134.38915373172202</v>
      </c>
      <c r="F384" s="104">
        <f t="shared" si="46"/>
        <v>7.9520209308711269</v>
      </c>
      <c r="G384" s="96">
        <v>40</v>
      </c>
      <c r="H384" s="98">
        <f t="shared" si="47"/>
        <v>579.94222120614938</v>
      </c>
      <c r="I384" s="159">
        <f t="shared" si="48"/>
        <v>0.62190000000000001</v>
      </c>
    </row>
    <row r="385" spans="1:9" ht="15" customHeight="1" x14ac:dyDescent="0.2">
      <c r="A385" s="192">
        <v>367</v>
      </c>
      <c r="B385" s="193">
        <f t="shared" si="43"/>
        <v>588.53188440950328</v>
      </c>
      <c r="C385" s="104">
        <v>19500</v>
      </c>
      <c r="D385" s="104">
        <f t="shared" si="44"/>
        <v>397.59952892744502</v>
      </c>
      <c r="E385" s="194">
        <f t="shared" si="45"/>
        <v>134.38864077747641</v>
      </c>
      <c r="F385" s="104">
        <f t="shared" si="46"/>
        <v>7.9519905785489007</v>
      </c>
      <c r="G385" s="96">
        <v>40</v>
      </c>
      <c r="H385" s="98">
        <f t="shared" si="47"/>
        <v>579.94016028347039</v>
      </c>
      <c r="I385" s="159">
        <f t="shared" si="48"/>
        <v>0.62360000000000004</v>
      </c>
    </row>
    <row r="386" spans="1:9" ht="15" customHeight="1" x14ac:dyDescent="0.2">
      <c r="A386" s="192">
        <v>368</v>
      </c>
      <c r="B386" s="193">
        <f t="shared" si="43"/>
        <v>588.53412468299439</v>
      </c>
      <c r="C386" s="104">
        <v>19500</v>
      </c>
      <c r="D386" s="104">
        <f t="shared" si="44"/>
        <v>397.59801545244432</v>
      </c>
      <c r="E386" s="194">
        <f t="shared" si="45"/>
        <v>134.38812922292615</v>
      </c>
      <c r="F386" s="104">
        <f t="shared" si="46"/>
        <v>7.9519603090488866</v>
      </c>
      <c r="G386" s="96">
        <v>40</v>
      </c>
      <c r="H386" s="98">
        <f t="shared" si="47"/>
        <v>579.9381049844194</v>
      </c>
      <c r="I386" s="159">
        <f t="shared" si="48"/>
        <v>0.62529999999999997</v>
      </c>
    </row>
    <row r="387" spans="1:9" ht="15" customHeight="1" x14ac:dyDescent="0.2">
      <c r="A387" s="192">
        <v>369</v>
      </c>
      <c r="B387" s="193">
        <f t="shared" si="43"/>
        <v>588.53635887703854</v>
      </c>
      <c r="C387" s="104">
        <v>19500</v>
      </c>
      <c r="D387" s="104">
        <f t="shared" si="44"/>
        <v>397.59650609604745</v>
      </c>
      <c r="E387" s="194">
        <f t="shared" si="45"/>
        <v>134.38761906046403</v>
      </c>
      <c r="F387" s="104">
        <f t="shared" si="46"/>
        <v>7.9519301219209488</v>
      </c>
      <c r="G387" s="96">
        <v>40</v>
      </c>
      <c r="H387" s="98">
        <f t="shared" si="47"/>
        <v>579.93605527843238</v>
      </c>
      <c r="I387" s="159">
        <f t="shared" si="48"/>
        <v>0.627</v>
      </c>
    </row>
    <row r="388" spans="1:9" ht="15" customHeight="1" x14ac:dyDescent="0.2">
      <c r="A388" s="195">
        <v>370</v>
      </c>
      <c r="B388" s="193">
        <f t="shared" si="43"/>
        <v>588.53858702454193</v>
      </c>
      <c r="C388" s="104">
        <v>19500</v>
      </c>
      <c r="D388" s="104">
        <f t="shared" si="44"/>
        <v>397.59500083593025</v>
      </c>
      <c r="E388" s="194">
        <f t="shared" si="45"/>
        <v>134.3871102825444</v>
      </c>
      <c r="F388" s="104">
        <f t="shared" si="46"/>
        <v>7.9519000167186054</v>
      </c>
      <c r="G388" s="96">
        <v>40</v>
      </c>
      <c r="H388" s="98">
        <f t="shared" si="47"/>
        <v>579.93401113519326</v>
      </c>
      <c r="I388" s="159">
        <f t="shared" si="48"/>
        <v>0.62870000000000004</v>
      </c>
    </row>
    <row r="389" spans="1:9" ht="15" customHeight="1" x14ac:dyDescent="0.2">
      <c r="A389" s="192">
        <v>371</v>
      </c>
      <c r="B389" s="193">
        <f t="shared" si="43"/>
        <v>588.54080915814461</v>
      </c>
      <c r="C389" s="104">
        <v>19500</v>
      </c>
      <c r="D389" s="104">
        <f t="shared" si="44"/>
        <v>397.59349964994988</v>
      </c>
      <c r="E389" s="194">
        <f t="shared" si="45"/>
        <v>134.38660288168305</v>
      </c>
      <c r="F389" s="104">
        <f t="shared" si="46"/>
        <v>7.951869992998998</v>
      </c>
      <c r="G389" s="96">
        <v>40</v>
      </c>
      <c r="H389" s="98">
        <f t="shared" si="47"/>
        <v>579.93197252463199</v>
      </c>
      <c r="I389" s="159">
        <f t="shared" si="48"/>
        <v>0.63039999999999996</v>
      </c>
    </row>
    <row r="390" spans="1:9" ht="15" customHeight="1" x14ac:dyDescent="0.2">
      <c r="A390" s="192">
        <v>372</v>
      </c>
      <c r="B390" s="193">
        <f t="shared" si="43"/>
        <v>588.54302531022302</v>
      </c>
      <c r="C390" s="104">
        <v>19500</v>
      </c>
      <c r="D390" s="104">
        <f t="shared" si="44"/>
        <v>397.59200251614197</v>
      </c>
      <c r="E390" s="194">
        <f t="shared" si="45"/>
        <v>134.38609685045597</v>
      </c>
      <c r="F390" s="104">
        <f t="shared" si="46"/>
        <v>7.9518400503228399</v>
      </c>
      <c r="G390" s="96">
        <v>40</v>
      </c>
      <c r="H390" s="98">
        <f t="shared" si="47"/>
        <v>579.92993941692077</v>
      </c>
      <c r="I390" s="159">
        <f t="shared" si="48"/>
        <v>0.6321</v>
      </c>
    </row>
    <row r="391" spans="1:9" ht="15" customHeight="1" x14ac:dyDescent="0.2">
      <c r="A391" s="192">
        <v>373</v>
      </c>
      <c r="B391" s="193">
        <f t="shared" si="43"/>
        <v>588.54523551289276</v>
      </c>
      <c r="C391" s="104">
        <v>19500</v>
      </c>
      <c r="D391" s="104">
        <f t="shared" si="44"/>
        <v>397.59050941271948</v>
      </c>
      <c r="E391" s="194">
        <f t="shared" si="45"/>
        <v>134.38559218149916</v>
      </c>
      <c r="F391" s="104">
        <f t="shared" si="46"/>
        <v>7.9518101882543899</v>
      </c>
      <c r="G391" s="96">
        <v>40</v>
      </c>
      <c r="H391" s="98">
        <f t="shared" si="47"/>
        <v>579.92791178247307</v>
      </c>
      <c r="I391" s="159">
        <f t="shared" si="48"/>
        <v>0.63380000000000003</v>
      </c>
    </row>
    <row r="392" spans="1:9" ht="15" customHeight="1" x14ac:dyDescent="0.2">
      <c r="A392" s="192">
        <v>374</v>
      </c>
      <c r="B392" s="193">
        <f t="shared" si="43"/>
        <v>588.5474397980114</v>
      </c>
      <c r="C392" s="104">
        <v>19500</v>
      </c>
      <c r="D392" s="104">
        <f t="shared" si="44"/>
        <v>397.58902031807065</v>
      </c>
      <c r="E392" s="194">
        <f t="shared" si="45"/>
        <v>134.38508886750787</v>
      </c>
      <c r="F392" s="104">
        <f t="shared" si="46"/>
        <v>7.9517804063614133</v>
      </c>
      <c r="G392" s="96">
        <v>40</v>
      </c>
      <c r="H392" s="98">
        <f t="shared" si="47"/>
        <v>579.92588959193995</v>
      </c>
      <c r="I392" s="159">
        <f t="shared" si="48"/>
        <v>0.63549999999999995</v>
      </c>
    </row>
    <row r="393" spans="1:9" ht="15" customHeight="1" x14ac:dyDescent="0.2">
      <c r="A393" s="192">
        <v>375</v>
      </c>
      <c r="B393" s="193">
        <f t="shared" si="43"/>
        <v>588.54963819718137</v>
      </c>
      <c r="C393" s="104">
        <v>19500</v>
      </c>
      <c r="D393" s="104">
        <f t="shared" si="44"/>
        <v>397.58753521075681</v>
      </c>
      <c r="E393" s="194">
        <f t="shared" si="45"/>
        <v>134.38458690123579</v>
      </c>
      <c r="F393" s="104">
        <f t="shared" si="46"/>
        <v>7.9517507042151365</v>
      </c>
      <c r="G393" s="96">
        <v>40</v>
      </c>
      <c r="H393" s="98">
        <f t="shared" si="47"/>
        <v>579.92387281620768</v>
      </c>
      <c r="I393" s="159">
        <f t="shared" si="48"/>
        <v>0.63719999999999999</v>
      </c>
    </row>
    <row r="394" spans="1:9" ht="15" customHeight="1" x14ac:dyDescent="0.2">
      <c r="A394" s="192">
        <v>376</v>
      </c>
      <c r="B394" s="193">
        <f t="shared" si="43"/>
        <v>588.55183074175284</v>
      </c>
      <c r="C394" s="104">
        <v>19500</v>
      </c>
      <c r="D394" s="104">
        <f t="shared" si="44"/>
        <v>397.58605406951062</v>
      </c>
      <c r="E394" s="194">
        <f t="shared" si="45"/>
        <v>134.38408627549458</v>
      </c>
      <c r="F394" s="104">
        <f t="shared" si="46"/>
        <v>7.9517210813902128</v>
      </c>
      <c r="G394" s="96">
        <v>40</v>
      </c>
      <c r="H394" s="98">
        <f t="shared" si="47"/>
        <v>579.92186142639548</v>
      </c>
      <c r="I394" s="159">
        <f t="shared" si="48"/>
        <v>0.63890000000000002</v>
      </c>
    </row>
    <row r="395" spans="1:9" ht="15" customHeight="1" x14ac:dyDescent="0.2">
      <c r="A395" s="192">
        <v>377</v>
      </c>
      <c r="B395" s="193">
        <f t="shared" si="43"/>
        <v>588.55401746282587</v>
      </c>
      <c r="C395" s="104">
        <v>19500</v>
      </c>
      <c r="D395" s="104">
        <f t="shared" si="44"/>
        <v>397.58457687323471</v>
      </c>
      <c r="E395" s="194">
        <f t="shared" si="45"/>
        <v>134.38358698315332</v>
      </c>
      <c r="F395" s="104">
        <f t="shared" si="46"/>
        <v>7.9516915374646944</v>
      </c>
      <c r="G395" s="96">
        <v>40</v>
      </c>
      <c r="H395" s="98">
        <f t="shared" si="47"/>
        <v>579.9198553938528</v>
      </c>
      <c r="I395" s="159">
        <f t="shared" si="48"/>
        <v>0.64059999999999995</v>
      </c>
    </row>
    <row r="396" spans="1:9" ht="15" customHeight="1" x14ac:dyDescent="0.2">
      <c r="A396" s="192">
        <v>378</v>
      </c>
      <c r="B396" s="193">
        <f t="shared" si="43"/>
        <v>588.55619839125359</v>
      </c>
      <c r="C396" s="104">
        <v>19500</v>
      </c>
      <c r="D396" s="104">
        <f t="shared" si="44"/>
        <v>397.58310360099921</v>
      </c>
      <c r="E396" s="194">
        <f t="shared" si="45"/>
        <v>134.38308901713771</v>
      </c>
      <c r="F396" s="104">
        <f t="shared" si="46"/>
        <v>7.9516620720199844</v>
      </c>
      <c r="G396" s="96">
        <v>40</v>
      </c>
      <c r="H396" s="98">
        <f t="shared" si="47"/>
        <v>579.9178546901569</v>
      </c>
      <c r="I396" s="159">
        <f t="shared" si="48"/>
        <v>0.64219999999999999</v>
      </c>
    </row>
    <row r="397" spans="1:9" ht="15" customHeight="1" x14ac:dyDescent="0.2">
      <c r="A397" s="192">
        <v>379</v>
      </c>
      <c r="B397" s="193">
        <f t="shared" si="43"/>
        <v>588.55837355764436</v>
      </c>
      <c r="C397" s="104">
        <v>19500</v>
      </c>
      <c r="D397" s="104">
        <f t="shared" si="44"/>
        <v>397.58163423204053</v>
      </c>
      <c r="E397" s="194">
        <f t="shared" si="45"/>
        <v>134.38259237042968</v>
      </c>
      <c r="F397" s="104">
        <f t="shared" si="46"/>
        <v>7.9516326846408107</v>
      </c>
      <c r="G397" s="96">
        <v>40</v>
      </c>
      <c r="H397" s="98">
        <f t="shared" si="47"/>
        <v>579.91585928711106</v>
      </c>
      <c r="I397" s="159">
        <f t="shared" si="48"/>
        <v>0.64390000000000003</v>
      </c>
    </row>
    <row r="398" spans="1:9" ht="15" customHeight="1" x14ac:dyDescent="0.2">
      <c r="A398" s="195">
        <v>380</v>
      </c>
      <c r="B398" s="193">
        <f t="shared" si="43"/>
        <v>588.56054299236473</v>
      </c>
      <c r="C398" s="104">
        <v>19500</v>
      </c>
      <c r="D398" s="104">
        <f t="shared" si="44"/>
        <v>397.58016874575918</v>
      </c>
      <c r="E398" s="194">
        <f t="shared" si="45"/>
        <v>134.3820970360666</v>
      </c>
      <c r="F398" s="104">
        <f t="shared" si="46"/>
        <v>7.9516033749151838</v>
      </c>
      <c r="G398" s="96">
        <v>40</v>
      </c>
      <c r="H398" s="98">
        <f t="shared" si="47"/>
        <v>579.91386915674093</v>
      </c>
      <c r="I398" s="159">
        <f t="shared" si="48"/>
        <v>0.64559999999999995</v>
      </c>
    </row>
    <row r="399" spans="1:9" ht="15" customHeight="1" x14ac:dyDescent="0.2">
      <c r="A399" s="192">
        <v>381</v>
      </c>
      <c r="B399" s="193">
        <f t="shared" si="43"/>
        <v>588.56270672554172</v>
      </c>
      <c r="C399" s="104">
        <v>19500</v>
      </c>
      <c r="D399" s="104">
        <f t="shared" si="44"/>
        <v>397.57870712171837</v>
      </c>
      <c r="E399" s="194">
        <f t="shared" si="45"/>
        <v>134.3816030071408</v>
      </c>
      <c r="F399" s="104">
        <f t="shared" si="46"/>
        <v>7.9515741424343673</v>
      </c>
      <c r="G399" s="96">
        <v>40</v>
      </c>
      <c r="H399" s="98">
        <f t="shared" si="47"/>
        <v>579.9118842712935</v>
      </c>
      <c r="I399" s="159">
        <f t="shared" si="48"/>
        <v>0.64729999999999999</v>
      </c>
    </row>
    <row r="400" spans="1:9" ht="15" customHeight="1" x14ac:dyDescent="0.2">
      <c r="A400" s="192">
        <v>382</v>
      </c>
      <c r="B400" s="193">
        <f t="shared" si="43"/>
        <v>588.56486478706574</v>
      </c>
      <c r="C400" s="104">
        <v>19500</v>
      </c>
      <c r="D400" s="104">
        <f t="shared" si="44"/>
        <v>397.57724933964221</v>
      </c>
      <c r="E400" s="194">
        <f t="shared" si="45"/>
        <v>134.38111027679906</v>
      </c>
      <c r="F400" s="104">
        <f t="shared" si="46"/>
        <v>7.951544986792844</v>
      </c>
      <c r="G400" s="96">
        <v>40</v>
      </c>
      <c r="H400" s="98">
        <f t="shared" si="47"/>
        <v>579.90990460323417</v>
      </c>
      <c r="I400" s="159">
        <f t="shared" si="48"/>
        <v>0.64900000000000002</v>
      </c>
    </row>
    <row r="401" spans="1:9" ht="15" customHeight="1" x14ac:dyDescent="0.2">
      <c r="A401" s="192">
        <v>383</v>
      </c>
      <c r="B401" s="193">
        <f t="shared" si="43"/>
        <v>588.56701720659237</v>
      </c>
      <c r="C401" s="104">
        <v>19500</v>
      </c>
      <c r="D401" s="104">
        <f t="shared" si="44"/>
        <v>397.57579537941365</v>
      </c>
      <c r="E401" s="194">
        <f t="shared" si="45"/>
        <v>134.38061883824179</v>
      </c>
      <c r="F401" s="104">
        <f t="shared" si="46"/>
        <v>7.9515159075882735</v>
      </c>
      <c r="G401" s="96">
        <v>40</v>
      </c>
      <c r="H401" s="98">
        <f t="shared" si="47"/>
        <v>579.90793012524375</v>
      </c>
      <c r="I401" s="159">
        <f t="shared" si="48"/>
        <v>0.65069999999999995</v>
      </c>
    </row>
    <row r="402" spans="1:9" ht="15" customHeight="1" x14ac:dyDescent="0.2">
      <c r="A402" s="192">
        <v>384</v>
      </c>
      <c r="B402" s="193">
        <f t="shared" si="43"/>
        <v>588.56916401354545</v>
      </c>
      <c r="C402" s="104">
        <v>19500</v>
      </c>
      <c r="D402" s="104">
        <f t="shared" si="44"/>
        <v>397.5743452210736</v>
      </c>
      <c r="E402" s="194">
        <f t="shared" si="45"/>
        <v>134.38012868472288</v>
      </c>
      <c r="F402" s="104">
        <f t="shared" si="46"/>
        <v>7.951486904421472</v>
      </c>
      <c r="G402" s="96">
        <v>40</v>
      </c>
      <c r="H402" s="98">
        <f t="shared" si="47"/>
        <v>579.90596081021795</v>
      </c>
      <c r="I402" s="159">
        <f t="shared" si="48"/>
        <v>0.65239999999999998</v>
      </c>
    </row>
    <row r="403" spans="1:9" ht="15" customHeight="1" x14ac:dyDescent="0.2">
      <c r="A403" s="192">
        <v>385</v>
      </c>
      <c r="B403" s="193">
        <f t="shared" si="43"/>
        <v>588.57130523711908</v>
      </c>
      <c r="C403" s="104">
        <v>19500</v>
      </c>
      <c r="D403" s="104">
        <f t="shared" si="44"/>
        <v>397.57289884481861</v>
      </c>
      <c r="E403" s="194">
        <f t="shared" si="45"/>
        <v>134.37963980954868</v>
      </c>
      <c r="F403" s="104">
        <f t="shared" si="46"/>
        <v>7.9514579768963722</v>
      </c>
      <c r="G403" s="96">
        <v>40</v>
      </c>
      <c r="H403" s="98">
        <f t="shared" si="47"/>
        <v>579.90399663126368</v>
      </c>
      <c r="I403" s="159">
        <f t="shared" si="48"/>
        <v>0.65410000000000001</v>
      </c>
    </row>
    <row r="404" spans="1:9" ht="15" customHeight="1" x14ac:dyDescent="0.2">
      <c r="A404" s="192">
        <v>386</v>
      </c>
      <c r="B404" s="193">
        <f t="shared" si="43"/>
        <v>588.57344090628033</v>
      </c>
      <c r="C404" s="104">
        <v>19500</v>
      </c>
      <c r="D404" s="104">
        <f t="shared" si="44"/>
        <v>397.5714562309995</v>
      </c>
      <c r="E404" s="194">
        <f t="shared" si="45"/>
        <v>134.3791522060778</v>
      </c>
      <c r="F404" s="104">
        <f t="shared" si="46"/>
        <v>7.95142912461999</v>
      </c>
      <c r="G404" s="96">
        <v>40</v>
      </c>
      <c r="H404" s="98">
        <f t="shared" si="47"/>
        <v>579.90203756169728</v>
      </c>
      <c r="I404" s="159">
        <f t="shared" si="48"/>
        <v>0.65580000000000005</v>
      </c>
    </row>
    <row r="405" spans="1:9" ht="15" customHeight="1" x14ac:dyDescent="0.2">
      <c r="A405" s="192">
        <v>387</v>
      </c>
      <c r="B405" s="193">
        <f t="shared" si="43"/>
        <v>588.57557104977138</v>
      </c>
      <c r="C405" s="104">
        <v>19500</v>
      </c>
      <c r="D405" s="104">
        <f t="shared" si="44"/>
        <v>397.57001736011972</v>
      </c>
      <c r="E405" s="194">
        <f t="shared" si="45"/>
        <v>134.37866586772046</v>
      </c>
      <c r="F405" s="104">
        <f t="shared" si="46"/>
        <v>7.9514003472023944</v>
      </c>
      <c r="G405" s="96">
        <v>40</v>
      </c>
      <c r="H405" s="98">
        <f t="shared" si="47"/>
        <v>579.90008357504257</v>
      </c>
      <c r="I405" s="159">
        <f t="shared" si="48"/>
        <v>0.65749999999999997</v>
      </c>
    </row>
    <row r="406" spans="1:9" ht="15" customHeight="1" x14ac:dyDescent="0.2">
      <c r="A406" s="192">
        <v>388</v>
      </c>
      <c r="B406" s="193">
        <f t="shared" si="43"/>
        <v>588.57769569611185</v>
      </c>
      <c r="C406" s="104">
        <v>19500</v>
      </c>
      <c r="D406" s="104">
        <f t="shared" si="44"/>
        <v>397.56858221283397</v>
      </c>
      <c r="E406" s="194">
        <f t="shared" si="45"/>
        <v>134.37818078793788</v>
      </c>
      <c r="F406" s="104">
        <f t="shared" si="46"/>
        <v>7.95137164425668</v>
      </c>
      <c r="G406" s="96">
        <v>40</v>
      </c>
      <c r="H406" s="98">
        <f t="shared" si="47"/>
        <v>579.89813464502856</v>
      </c>
      <c r="I406" s="159">
        <f t="shared" si="48"/>
        <v>0.65920000000000001</v>
      </c>
    </row>
    <row r="407" spans="1:9" ht="15" customHeight="1" x14ac:dyDescent="0.2">
      <c r="A407" s="192">
        <v>389</v>
      </c>
      <c r="B407" s="193">
        <f t="shared" si="43"/>
        <v>588.57981487360098</v>
      </c>
      <c r="C407" s="104">
        <v>19500</v>
      </c>
      <c r="D407" s="104">
        <f t="shared" si="44"/>
        <v>397.56715076994629</v>
      </c>
      <c r="E407" s="194">
        <f t="shared" si="45"/>
        <v>134.37769696024182</v>
      </c>
      <c r="F407" s="104">
        <f t="shared" si="46"/>
        <v>7.9513430153989262</v>
      </c>
      <c r="G407" s="96">
        <v>40</v>
      </c>
      <c r="H407" s="98">
        <f t="shared" si="47"/>
        <v>579.89619074558709</v>
      </c>
      <c r="I407" s="159">
        <f t="shared" si="48"/>
        <v>0.66090000000000004</v>
      </c>
    </row>
    <row r="408" spans="1:9" ht="15" customHeight="1" x14ac:dyDescent="0.2">
      <c r="A408" s="195">
        <v>390</v>
      </c>
      <c r="B408" s="193">
        <f t="shared" si="43"/>
        <v>588.58192861032046</v>
      </c>
      <c r="C408" s="104">
        <v>19500</v>
      </c>
      <c r="D408" s="104">
        <f t="shared" si="44"/>
        <v>397.56572301240874</v>
      </c>
      <c r="E408" s="194">
        <f t="shared" si="45"/>
        <v>134.37721437819414</v>
      </c>
      <c r="F408" s="104">
        <f t="shared" si="46"/>
        <v>7.9513144602481747</v>
      </c>
      <c r="G408" s="96">
        <v>40</v>
      </c>
      <c r="H408" s="98">
        <f t="shared" si="47"/>
        <v>579.89425185085111</v>
      </c>
      <c r="I408" s="159">
        <f t="shared" si="48"/>
        <v>0.66259999999999997</v>
      </c>
    </row>
    <row r="409" spans="1:9" ht="15" customHeight="1" x14ac:dyDescent="0.2">
      <c r="A409" s="192">
        <v>391</v>
      </c>
      <c r="B409" s="193">
        <f t="shared" si="43"/>
        <v>588.58403693413595</v>
      </c>
      <c r="C409" s="104">
        <v>19500</v>
      </c>
      <c r="D409" s="104">
        <f>12*(1/B409*C409)</f>
        <v>397.5642989213199</v>
      </c>
      <c r="E409" s="194">
        <f>SUM(D409:D409)*33.8%</f>
        <v>134.37673303540612</v>
      </c>
      <c r="F409" s="104">
        <f>SUM(D409:D409)*2%</f>
        <v>7.9512859784263981</v>
      </c>
      <c r="G409" s="96">
        <v>40</v>
      </c>
      <c r="H409" s="98">
        <f>SUM(D409:G409)</f>
        <v>579.89231793515239</v>
      </c>
      <c r="I409" s="159">
        <f>ROUND(A409/B409,4)</f>
        <v>0.6643</v>
      </c>
    </row>
    <row r="410" spans="1:9" ht="15" customHeight="1" x14ac:dyDescent="0.2">
      <c r="A410" s="192">
        <v>392</v>
      </c>
      <c r="B410" s="193">
        <f t="shared" si="43"/>
        <v>588.58613987269939</v>
      </c>
      <c r="C410" s="104">
        <v>19500</v>
      </c>
      <c r="D410" s="104">
        <f t="shared" ref="D410:D425" si="49">12*(1/B410*C410)</f>
        <v>397.56287847792333</v>
      </c>
      <c r="E410" s="194">
        <f t="shared" ref="E410:E425" si="50">SUM(D410:D410)*33.8%</f>
        <v>134.37625292553807</v>
      </c>
      <c r="F410" s="104">
        <f t="shared" ref="F410:F425" si="51">SUM(D410:D410)*2%</f>
        <v>7.9512575695584671</v>
      </c>
      <c r="G410" s="96">
        <v>40</v>
      </c>
      <c r="H410" s="98">
        <f t="shared" ref="H410:H425" si="52">SUM(D410:G410)</f>
        <v>579.89038897301987</v>
      </c>
      <c r="I410" s="159">
        <f t="shared" ref="I410:I425" si="53">ROUND(A410/B410,4)</f>
        <v>0.66600000000000004</v>
      </c>
    </row>
    <row r="411" spans="1:9" ht="15" customHeight="1" x14ac:dyDescent="0.2">
      <c r="A411" s="192">
        <v>393</v>
      </c>
      <c r="B411" s="193">
        <f t="shared" si="43"/>
        <v>588.58823745345194</v>
      </c>
      <c r="C411" s="104">
        <v>19500</v>
      </c>
      <c r="D411" s="104">
        <f t="shared" si="49"/>
        <v>397.56146166360605</v>
      </c>
      <c r="E411" s="194">
        <f t="shared" si="50"/>
        <v>134.37577404229884</v>
      </c>
      <c r="F411" s="104">
        <f t="shared" si="51"/>
        <v>7.9512292332721213</v>
      </c>
      <c r="G411" s="96">
        <v>40</v>
      </c>
      <c r="H411" s="98">
        <f t="shared" si="52"/>
        <v>579.88846493917697</v>
      </c>
      <c r="I411" s="159">
        <f t="shared" si="53"/>
        <v>0.66769999999999996</v>
      </c>
    </row>
    <row r="412" spans="1:9" ht="15" customHeight="1" x14ac:dyDescent="0.2">
      <c r="A412" s="192">
        <v>394</v>
      </c>
      <c r="B412" s="193">
        <f t="shared" si="43"/>
        <v>588.590329703625</v>
      </c>
      <c r="C412" s="104">
        <v>19500</v>
      </c>
      <c r="D412" s="104">
        <f t="shared" si="49"/>
        <v>397.56004845989719</v>
      </c>
      <c r="E412" s="194">
        <f t="shared" si="50"/>
        <v>134.37529637944525</v>
      </c>
      <c r="F412" s="104">
        <f t="shared" si="51"/>
        <v>7.9512009691979442</v>
      </c>
      <c r="G412" s="96">
        <v>40</v>
      </c>
      <c r="H412" s="98">
        <f t="shared" si="52"/>
        <v>579.8865458085404</v>
      </c>
      <c r="I412" s="159">
        <f t="shared" si="53"/>
        <v>0.6694</v>
      </c>
    </row>
    <row r="413" spans="1:9" ht="15" customHeight="1" x14ac:dyDescent="0.2">
      <c r="A413" s="192">
        <v>395</v>
      </c>
      <c r="B413" s="193">
        <f t="shared" si="43"/>
        <v>588.59241665024308</v>
      </c>
      <c r="C413" s="104">
        <v>19500</v>
      </c>
      <c r="D413" s="104">
        <f t="shared" si="49"/>
        <v>397.55863884846633</v>
      </c>
      <c r="E413" s="194">
        <f t="shared" si="50"/>
        <v>134.3748199307816</v>
      </c>
      <c r="F413" s="104">
        <f t="shared" si="51"/>
        <v>7.9511727769693268</v>
      </c>
      <c r="G413" s="96">
        <v>40</v>
      </c>
      <c r="H413" s="98">
        <f t="shared" si="52"/>
        <v>579.8846315562173</v>
      </c>
      <c r="I413" s="159">
        <f t="shared" si="53"/>
        <v>0.67110000000000003</v>
      </c>
    </row>
    <row r="414" spans="1:9" ht="15" customHeight="1" x14ac:dyDescent="0.2">
      <c r="A414" s="192">
        <v>396</v>
      </c>
      <c r="B414" s="193">
        <f t="shared" si="43"/>
        <v>588.59449832012581</v>
      </c>
      <c r="C414" s="104">
        <v>19500</v>
      </c>
      <c r="D414" s="104">
        <f t="shared" si="49"/>
        <v>397.55723281112233</v>
      </c>
      <c r="E414" s="194">
        <f t="shared" si="50"/>
        <v>134.37434469015935</v>
      </c>
      <c r="F414" s="104">
        <f t="shared" si="51"/>
        <v>7.9511446562224473</v>
      </c>
      <c r="G414" s="96">
        <v>40</v>
      </c>
      <c r="H414" s="98">
        <f t="shared" si="52"/>
        <v>579.88272215750419</v>
      </c>
      <c r="I414" s="159">
        <f t="shared" si="53"/>
        <v>0.67279999999999995</v>
      </c>
    </row>
    <row r="415" spans="1:9" ht="15" customHeight="1" x14ac:dyDescent="0.2">
      <c r="A415" s="192">
        <v>397</v>
      </c>
      <c r="B415" s="193">
        <f t="shared" si="43"/>
        <v>588.59657473988977</v>
      </c>
      <c r="C415" s="104">
        <v>19500</v>
      </c>
      <c r="D415" s="104">
        <f t="shared" si="49"/>
        <v>397.55583032981178</v>
      </c>
      <c r="E415" s="194">
        <f t="shared" si="50"/>
        <v>134.37387065147638</v>
      </c>
      <c r="F415" s="104">
        <f t="shared" si="51"/>
        <v>7.9511166065962362</v>
      </c>
      <c r="G415" s="96">
        <v>40</v>
      </c>
      <c r="H415" s="98">
        <f t="shared" si="52"/>
        <v>579.88081758788439</v>
      </c>
      <c r="I415" s="159">
        <f t="shared" si="53"/>
        <v>0.67449999999999999</v>
      </c>
    </row>
    <row r="416" spans="1:9" ht="15" customHeight="1" x14ac:dyDescent="0.2">
      <c r="A416" s="192">
        <v>398</v>
      </c>
      <c r="B416" s="193">
        <f t="shared" si="43"/>
        <v>588.59864593595069</v>
      </c>
      <c r="C416" s="104">
        <v>19500</v>
      </c>
      <c r="D416" s="104">
        <f t="shared" si="49"/>
        <v>397.55443138661769</v>
      </c>
      <c r="E416" s="194">
        <f t="shared" si="50"/>
        <v>134.37339780867677</v>
      </c>
      <c r="F416" s="104">
        <f t="shared" si="51"/>
        <v>7.9510886277323545</v>
      </c>
      <c r="G416" s="96">
        <v>40</v>
      </c>
      <c r="H416" s="98">
        <f t="shared" si="52"/>
        <v>579.87891782302677</v>
      </c>
      <c r="I416" s="159">
        <f t="shared" si="53"/>
        <v>0.67620000000000002</v>
      </c>
    </row>
    <row r="417" spans="1:9" ht="15" customHeight="1" x14ac:dyDescent="0.2">
      <c r="A417" s="192">
        <v>399</v>
      </c>
      <c r="B417" s="193">
        <f t="shared" si="43"/>
        <v>588.60071193452541</v>
      </c>
      <c r="C417" s="104">
        <v>19500</v>
      </c>
      <c r="D417" s="104">
        <f t="shared" si="49"/>
        <v>397.55303596375813</v>
      </c>
      <c r="E417" s="194">
        <f t="shared" si="50"/>
        <v>134.37292615575024</v>
      </c>
      <c r="F417" s="104">
        <f t="shared" si="51"/>
        <v>7.951060719275163</v>
      </c>
      <c r="G417" s="96">
        <v>40</v>
      </c>
      <c r="H417" s="98">
        <f t="shared" si="52"/>
        <v>579.87702283878343</v>
      </c>
      <c r="I417" s="159">
        <f t="shared" si="53"/>
        <v>0.67789999999999995</v>
      </c>
    </row>
    <row r="418" spans="1:9" ht="15" customHeight="1" x14ac:dyDescent="0.2">
      <c r="A418" s="195">
        <v>400</v>
      </c>
      <c r="B418" s="193">
        <f t="shared" si="43"/>
        <v>588.60277276163401</v>
      </c>
      <c r="C418" s="104">
        <v>19500</v>
      </c>
      <c r="D418" s="104">
        <f t="shared" si="49"/>
        <v>397.55164404358453</v>
      </c>
      <c r="E418" s="194">
        <f t="shared" si="50"/>
        <v>134.37245568673157</v>
      </c>
      <c r="F418" s="104">
        <f t="shared" si="51"/>
        <v>7.9510328808716908</v>
      </c>
      <c r="G418" s="96">
        <v>40</v>
      </c>
      <c r="H418" s="98">
        <f t="shared" si="52"/>
        <v>579.87513261118784</v>
      </c>
      <c r="I418" s="159">
        <f t="shared" si="53"/>
        <v>0.67959999999999998</v>
      </c>
    </row>
    <row r="419" spans="1:9" ht="15" customHeight="1" x14ac:dyDescent="0.2">
      <c r="A419" s="192">
        <v>401</v>
      </c>
      <c r="B419" s="193">
        <f t="shared" si="43"/>
        <v>588.6048284431015</v>
      </c>
      <c r="C419" s="104">
        <v>19500</v>
      </c>
      <c r="D419" s="104">
        <f t="shared" si="49"/>
        <v>397.55025560858104</v>
      </c>
      <c r="E419" s="194">
        <f t="shared" si="50"/>
        <v>134.37198639570039</v>
      </c>
      <c r="F419" s="104">
        <f t="shared" si="51"/>
        <v>7.9510051121716208</v>
      </c>
      <c r="G419" s="96">
        <v>40</v>
      </c>
      <c r="H419" s="98">
        <f t="shared" si="52"/>
        <v>579.87324711645306</v>
      </c>
      <c r="I419" s="159">
        <f t="shared" si="53"/>
        <v>0.68130000000000002</v>
      </c>
    </row>
    <row r="420" spans="1:9" ht="15" customHeight="1" x14ac:dyDescent="0.2">
      <c r="A420" s="192">
        <v>402</v>
      </c>
      <c r="B420" s="193">
        <f t="shared" si="43"/>
        <v>588.60687900456003</v>
      </c>
      <c r="C420" s="104">
        <v>19500</v>
      </c>
      <c r="D420" s="104">
        <f t="shared" si="49"/>
        <v>397.54887064136256</v>
      </c>
      <c r="E420" s="194">
        <f t="shared" si="50"/>
        <v>134.37151827678053</v>
      </c>
      <c r="F420" s="104">
        <f t="shared" si="51"/>
        <v>7.9509774128272515</v>
      </c>
      <c r="G420" s="96">
        <v>40</v>
      </c>
      <c r="H420" s="98">
        <f t="shared" si="52"/>
        <v>579.87136633097032</v>
      </c>
      <c r="I420" s="159">
        <f t="shared" si="53"/>
        <v>0.68300000000000005</v>
      </c>
    </row>
    <row r="421" spans="1:9" ht="15" customHeight="1" x14ac:dyDescent="0.2">
      <c r="A421" s="192">
        <v>403</v>
      </c>
      <c r="B421" s="193">
        <f t="shared" si="43"/>
        <v>588.60892447145068</v>
      </c>
      <c r="C421" s="104">
        <v>19500</v>
      </c>
      <c r="D421" s="104">
        <f t="shared" si="49"/>
        <v>397.5474891246738</v>
      </c>
      <c r="E421" s="194">
        <f t="shared" si="50"/>
        <v>134.37105132413973</v>
      </c>
      <c r="F421" s="104">
        <f t="shared" si="51"/>
        <v>7.9509497824934758</v>
      </c>
      <c r="G421" s="96">
        <v>40</v>
      </c>
      <c r="H421" s="98">
        <f t="shared" si="52"/>
        <v>579.86949023130694</v>
      </c>
      <c r="I421" s="159">
        <f t="shared" si="53"/>
        <v>0.68469999999999998</v>
      </c>
    </row>
    <row r="422" spans="1:9" ht="15" customHeight="1" x14ac:dyDescent="0.2">
      <c r="A422" s="192">
        <v>404</v>
      </c>
      <c r="B422" s="193">
        <f t="shared" si="43"/>
        <v>588.61096486902534</v>
      </c>
      <c r="C422" s="104">
        <v>19500</v>
      </c>
      <c r="D422" s="104">
        <f t="shared" si="49"/>
        <v>397.5461110413878</v>
      </c>
      <c r="E422" s="194">
        <f t="shared" si="50"/>
        <v>134.37058553198906</v>
      </c>
      <c r="F422" s="104">
        <f t="shared" si="51"/>
        <v>7.9509222208277563</v>
      </c>
      <c r="G422" s="96">
        <v>40</v>
      </c>
      <c r="H422" s="98">
        <f t="shared" si="52"/>
        <v>579.86761879420465</v>
      </c>
      <c r="I422" s="159">
        <f t="shared" si="53"/>
        <v>0.68640000000000001</v>
      </c>
    </row>
    <row r="423" spans="1:9" ht="15" customHeight="1" x14ac:dyDescent="0.2">
      <c r="A423" s="192">
        <v>405</v>
      </c>
      <c r="B423" s="193">
        <f t="shared" si="43"/>
        <v>588.61300022234877</v>
      </c>
      <c r="C423" s="104">
        <v>19500</v>
      </c>
      <c r="D423" s="104">
        <f t="shared" si="49"/>
        <v>397.54473637450485</v>
      </c>
      <c r="E423" s="194">
        <f t="shared" si="50"/>
        <v>134.37012089458261</v>
      </c>
      <c r="F423" s="104">
        <f t="shared" si="51"/>
        <v>7.9508947274900974</v>
      </c>
      <c r="G423" s="96">
        <v>40</v>
      </c>
      <c r="H423" s="98">
        <f t="shared" si="52"/>
        <v>579.8657519965775</v>
      </c>
      <c r="I423" s="159">
        <f t="shared" si="53"/>
        <v>0.68810000000000004</v>
      </c>
    </row>
    <row r="424" spans="1:9" ht="15" customHeight="1" x14ac:dyDescent="0.2">
      <c r="A424" s="192">
        <v>406</v>
      </c>
      <c r="B424" s="193">
        <f t="shared" si="43"/>
        <v>588.6150305563001</v>
      </c>
      <c r="C424" s="104">
        <v>19500</v>
      </c>
      <c r="D424" s="104">
        <f t="shared" si="49"/>
        <v>397.54336510715086</v>
      </c>
      <c r="E424" s="194">
        <f t="shared" si="50"/>
        <v>134.36965740621699</v>
      </c>
      <c r="F424" s="104">
        <f t="shared" si="51"/>
        <v>7.9508673021430178</v>
      </c>
      <c r="G424" s="96">
        <v>40</v>
      </c>
      <c r="H424" s="98">
        <f t="shared" si="52"/>
        <v>579.8638898155109</v>
      </c>
      <c r="I424" s="159">
        <f t="shared" si="53"/>
        <v>0.68979999999999997</v>
      </c>
    </row>
    <row r="425" spans="1:9" ht="15" customHeight="1" x14ac:dyDescent="0.2">
      <c r="A425" s="192">
        <v>407</v>
      </c>
      <c r="B425" s="193">
        <f t="shared" si="43"/>
        <v>588.61705589557482</v>
      </c>
      <c r="C425" s="104">
        <v>19500</v>
      </c>
      <c r="D425" s="104">
        <f t="shared" si="49"/>
        <v>397.54199722257692</v>
      </c>
      <c r="E425" s="194">
        <f t="shared" si="50"/>
        <v>134.36919506123098</v>
      </c>
      <c r="F425" s="104">
        <f t="shared" si="51"/>
        <v>7.9508399444515385</v>
      </c>
      <c r="G425" s="96">
        <v>40</v>
      </c>
      <c r="H425" s="98">
        <f t="shared" si="52"/>
        <v>579.86203222825941</v>
      </c>
      <c r="I425" s="159">
        <f t="shared" si="53"/>
        <v>0.6915</v>
      </c>
    </row>
    <row r="426" spans="1:9" ht="15" customHeight="1" x14ac:dyDescent="0.2">
      <c r="A426" s="192">
        <v>408</v>
      </c>
      <c r="B426" s="193">
        <f t="shared" si="43"/>
        <v>588.6190762646869</v>
      </c>
      <c r="C426" s="104">
        <v>19500</v>
      </c>
      <c r="D426" s="104">
        <f>12*(1/B426*C426)</f>
        <v>397.54063270415691</v>
      </c>
      <c r="E426" s="194">
        <f>SUM(D426:D426)*33.8%</f>
        <v>134.36873385400503</v>
      </c>
      <c r="F426" s="104">
        <f>SUM(D426:D426)*2%</f>
        <v>7.9508126540831379</v>
      </c>
      <c r="G426" s="96">
        <v>40</v>
      </c>
      <c r="H426" s="98">
        <f>SUM(D426:G426)</f>
        <v>579.86017921224516</v>
      </c>
      <c r="I426" s="159">
        <f>ROUND(A426/B426,4)</f>
        <v>0.69310000000000005</v>
      </c>
    </row>
    <row r="427" spans="1:9" ht="15" customHeight="1" x14ac:dyDescent="0.2">
      <c r="A427" s="192">
        <v>409</v>
      </c>
      <c r="B427" s="193">
        <f t="shared" si="43"/>
        <v>588.62109168796997</v>
      </c>
      <c r="C427" s="104">
        <v>19500</v>
      </c>
      <c r="D427" s="104">
        <f t="shared" ref="D427:D454" si="54">12*(1/B427*C427)</f>
        <v>397.53927153538723</v>
      </c>
      <c r="E427" s="194">
        <f t="shared" ref="E427:E454" si="55">SUM(D427:D427)*33.8%</f>
        <v>134.36827377896088</v>
      </c>
      <c r="F427" s="104">
        <f t="shared" ref="F427:F454" si="56">SUM(D427:D427)*2%</f>
        <v>7.9507854307077448</v>
      </c>
      <c r="G427" s="96">
        <v>40</v>
      </c>
      <c r="H427" s="98">
        <f t="shared" ref="H427:H454" si="57">SUM(D427:G427)</f>
        <v>579.85833074505581</v>
      </c>
      <c r="I427" s="159">
        <f t="shared" ref="I427:I454" si="58">ROUND(A427/B427,4)</f>
        <v>0.69479999999999997</v>
      </c>
    </row>
    <row r="428" spans="1:9" ht="15" customHeight="1" x14ac:dyDescent="0.2">
      <c r="A428" s="195">
        <v>410</v>
      </c>
      <c r="B428" s="193">
        <f t="shared" si="43"/>
        <v>588.62310218957964</v>
      </c>
      <c r="C428" s="104">
        <v>19500</v>
      </c>
      <c r="D428" s="104">
        <f t="shared" si="54"/>
        <v>397.53791369988551</v>
      </c>
      <c r="E428" s="194">
        <f t="shared" si="55"/>
        <v>134.36781483056129</v>
      </c>
      <c r="F428" s="104">
        <f t="shared" si="56"/>
        <v>7.9507582739977103</v>
      </c>
      <c r="G428" s="96">
        <v>40</v>
      </c>
      <c r="H428" s="98">
        <f t="shared" si="57"/>
        <v>579.85648680444456</v>
      </c>
      <c r="I428" s="159">
        <f t="shared" si="58"/>
        <v>0.69650000000000001</v>
      </c>
    </row>
    <row r="429" spans="1:9" ht="15" customHeight="1" x14ac:dyDescent="0.2">
      <c r="A429" s="192">
        <v>411</v>
      </c>
      <c r="B429" s="193">
        <f t="shared" si="43"/>
        <v>588.62510779349475</v>
      </c>
      <c r="C429" s="104">
        <v>19500</v>
      </c>
      <c r="D429" s="104">
        <f t="shared" si="54"/>
        <v>397.53655918138884</v>
      </c>
      <c r="E429" s="194">
        <f t="shared" si="55"/>
        <v>134.36735700330942</v>
      </c>
      <c r="F429" s="104">
        <f t="shared" si="56"/>
        <v>7.9507311836277772</v>
      </c>
      <c r="G429" s="96">
        <v>40</v>
      </c>
      <c r="H429" s="98">
        <f t="shared" si="57"/>
        <v>579.85464736832603</v>
      </c>
      <c r="I429" s="159">
        <f t="shared" si="58"/>
        <v>0.69820000000000004</v>
      </c>
    </row>
    <row r="430" spans="1:9" ht="15" customHeight="1" x14ac:dyDescent="0.2">
      <c r="A430" s="192">
        <v>412</v>
      </c>
      <c r="B430" s="193">
        <f t="shared" si="43"/>
        <v>588.62710852351938</v>
      </c>
      <c r="C430" s="104">
        <v>19500</v>
      </c>
      <c r="D430" s="104">
        <f t="shared" si="54"/>
        <v>397.53520796375324</v>
      </c>
      <c r="E430" s="194">
        <f t="shared" si="55"/>
        <v>134.36690029174858</v>
      </c>
      <c r="F430" s="104">
        <f t="shared" si="56"/>
        <v>7.9507041592750651</v>
      </c>
      <c r="G430" s="96">
        <v>40</v>
      </c>
      <c r="H430" s="98">
        <f t="shared" si="57"/>
        <v>579.85281241477696</v>
      </c>
      <c r="I430" s="159">
        <f t="shared" si="58"/>
        <v>0.69989999999999997</v>
      </c>
    </row>
    <row r="431" spans="1:9" ht="15" customHeight="1" x14ac:dyDescent="0.2">
      <c r="A431" s="192">
        <v>413</v>
      </c>
      <c r="B431" s="193">
        <f t="shared" si="43"/>
        <v>588.62910440328483</v>
      </c>
      <c r="C431" s="104">
        <v>19500</v>
      </c>
      <c r="D431" s="104">
        <f t="shared" si="54"/>
        <v>397.53386003095187</v>
      </c>
      <c r="E431" s="194">
        <f t="shared" si="55"/>
        <v>134.36644469046172</v>
      </c>
      <c r="F431" s="104">
        <f t="shared" si="56"/>
        <v>7.9506772006190376</v>
      </c>
      <c r="G431" s="96">
        <v>40</v>
      </c>
      <c r="H431" s="98">
        <f t="shared" si="57"/>
        <v>579.85098192203259</v>
      </c>
      <c r="I431" s="159">
        <f t="shared" si="58"/>
        <v>0.7016</v>
      </c>
    </row>
    <row r="432" spans="1:9" ht="15" customHeight="1" x14ac:dyDescent="0.2">
      <c r="A432" s="192">
        <v>414</v>
      </c>
      <c r="B432" s="193">
        <f t="shared" si="43"/>
        <v>588.63109545625036</v>
      </c>
      <c r="C432" s="104">
        <v>19500</v>
      </c>
      <c r="D432" s="104">
        <f t="shared" si="54"/>
        <v>397.53251536707489</v>
      </c>
      <c r="E432" s="194">
        <f t="shared" si="55"/>
        <v>134.36599019407129</v>
      </c>
      <c r="F432" s="104">
        <f t="shared" si="56"/>
        <v>7.9506503073414985</v>
      </c>
      <c r="G432" s="96">
        <v>40</v>
      </c>
      <c r="H432" s="98">
        <f t="shared" si="57"/>
        <v>579.84915586848763</v>
      </c>
      <c r="I432" s="159">
        <f t="shared" si="58"/>
        <v>0.70330000000000004</v>
      </c>
    </row>
    <row r="433" spans="1:9" ht="15" customHeight="1" x14ac:dyDescent="0.2">
      <c r="A433" s="192">
        <v>415</v>
      </c>
      <c r="B433" s="193">
        <f t="shared" si="43"/>
        <v>588.63308170570588</v>
      </c>
      <c r="C433" s="104">
        <v>19500</v>
      </c>
      <c r="D433" s="104">
        <f t="shared" si="54"/>
        <v>397.53117395632739</v>
      </c>
      <c r="E433" s="194">
        <f t="shared" si="55"/>
        <v>134.36553679723863</v>
      </c>
      <c r="F433" s="104">
        <f t="shared" si="56"/>
        <v>7.9506234791265484</v>
      </c>
      <c r="G433" s="96">
        <v>40</v>
      </c>
      <c r="H433" s="98">
        <f t="shared" si="57"/>
        <v>579.84733423269256</v>
      </c>
      <c r="I433" s="159">
        <f t="shared" si="58"/>
        <v>0.70499999999999996</v>
      </c>
    </row>
    <row r="434" spans="1:9" ht="15" customHeight="1" x14ac:dyDescent="0.2">
      <c r="A434" s="192">
        <v>416</v>
      </c>
      <c r="B434" s="193">
        <f t="shared" si="43"/>
        <v>588.63506317477311</v>
      </c>
      <c r="C434" s="104">
        <v>19500</v>
      </c>
      <c r="D434" s="104">
        <f t="shared" si="54"/>
        <v>397.52983578302815</v>
      </c>
      <c r="E434" s="194">
        <f t="shared" si="55"/>
        <v>134.36508449466351</v>
      </c>
      <c r="F434" s="104">
        <f t="shared" si="56"/>
        <v>7.9505967156605628</v>
      </c>
      <c r="G434" s="96">
        <v>40</v>
      </c>
      <c r="H434" s="98">
        <f t="shared" si="57"/>
        <v>579.84551699335225</v>
      </c>
      <c r="I434" s="159">
        <f t="shared" si="58"/>
        <v>0.70669999999999999</v>
      </c>
    </row>
    <row r="435" spans="1:9" ht="15" customHeight="1" x14ac:dyDescent="0.2">
      <c r="A435" s="192">
        <v>417</v>
      </c>
      <c r="B435" s="193">
        <f t="shared" si="43"/>
        <v>588.63703988640691</v>
      </c>
      <c r="C435" s="104">
        <v>19500</v>
      </c>
      <c r="D435" s="104">
        <f t="shared" si="54"/>
        <v>397.52850083161007</v>
      </c>
      <c r="E435" s="194">
        <f t="shared" si="55"/>
        <v>134.3646332810842</v>
      </c>
      <c r="F435" s="104">
        <f t="shared" si="56"/>
        <v>7.9505700166322013</v>
      </c>
      <c r="G435" s="96">
        <v>40</v>
      </c>
      <c r="H435" s="98">
        <f t="shared" si="57"/>
        <v>579.84370412932651</v>
      </c>
      <c r="I435" s="159">
        <f t="shared" si="58"/>
        <v>0.70840000000000003</v>
      </c>
    </row>
    <row r="436" spans="1:9" ht="15" customHeight="1" x14ac:dyDescent="0.2">
      <c r="A436" s="192">
        <v>418</v>
      </c>
      <c r="B436" s="193">
        <f t="shared" si="43"/>
        <v>588.63901186339763</v>
      </c>
      <c r="C436" s="104">
        <v>19500</v>
      </c>
      <c r="D436" s="104">
        <f t="shared" si="54"/>
        <v>397.52716908661694</v>
      </c>
      <c r="E436" s="194">
        <f t="shared" si="55"/>
        <v>134.36418315127651</v>
      </c>
      <c r="F436" s="104">
        <f t="shared" si="56"/>
        <v>7.9505433817323388</v>
      </c>
      <c r="G436" s="96">
        <v>40</v>
      </c>
      <c r="H436" s="98">
        <f t="shared" si="57"/>
        <v>579.8418956196258</v>
      </c>
      <c r="I436" s="159">
        <f t="shared" si="58"/>
        <v>0.71009999999999995</v>
      </c>
    </row>
    <row r="437" spans="1:9" ht="15" customHeight="1" x14ac:dyDescent="0.2">
      <c r="A437" s="192">
        <v>419</v>
      </c>
      <c r="B437" s="193">
        <f t="shared" si="43"/>
        <v>588.6409791283719</v>
      </c>
      <c r="C437" s="104">
        <v>19500</v>
      </c>
      <c r="D437" s="104">
        <f t="shared" si="54"/>
        <v>397.52584053270419</v>
      </c>
      <c r="E437" s="194">
        <f t="shared" si="55"/>
        <v>134.36373410005402</v>
      </c>
      <c r="F437" s="104">
        <f t="shared" si="56"/>
        <v>7.9505168106540838</v>
      </c>
      <c r="G437" s="96">
        <v>40</v>
      </c>
      <c r="H437" s="98">
        <f t="shared" si="57"/>
        <v>579.84009144341235</v>
      </c>
      <c r="I437" s="159">
        <f t="shared" si="58"/>
        <v>0.71179999999999999</v>
      </c>
    </row>
    <row r="438" spans="1:9" ht="15" customHeight="1" x14ac:dyDescent="0.2">
      <c r="A438" s="195">
        <v>420</v>
      </c>
      <c r="B438" s="193">
        <f t="shared" si="43"/>
        <v>588.64294170379469</v>
      </c>
      <c r="C438" s="104">
        <v>19500</v>
      </c>
      <c r="D438" s="104">
        <f t="shared" si="54"/>
        <v>397.52451515463656</v>
      </c>
      <c r="E438" s="194">
        <f t="shared" si="55"/>
        <v>134.36328612226714</v>
      </c>
      <c r="F438" s="104">
        <f t="shared" si="56"/>
        <v>7.9504903030927316</v>
      </c>
      <c r="G438" s="96">
        <v>40</v>
      </c>
      <c r="H438" s="98">
        <f t="shared" si="57"/>
        <v>579.83829157999639</v>
      </c>
      <c r="I438" s="159">
        <f t="shared" si="58"/>
        <v>0.71350000000000002</v>
      </c>
    </row>
    <row r="439" spans="1:9" ht="15" customHeight="1" x14ac:dyDescent="0.2">
      <c r="A439" s="192">
        <v>421</v>
      </c>
      <c r="B439" s="193">
        <f t="shared" si="43"/>
        <v>588.64489961197069</v>
      </c>
      <c r="C439" s="104">
        <v>19500</v>
      </c>
      <c r="D439" s="104">
        <f t="shared" si="54"/>
        <v>397.52319293728806</v>
      </c>
      <c r="E439" s="194">
        <f t="shared" si="55"/>
        <v>134.36283921280335</v>
      </c>
      <c r="F439" s="104">
        <f t="shared" si="56"/>
        <v>7.9504638587457617</v>
      </c>
      <c r="G439" s="96">
        <v>40</v>
      </c>
      <c r="H439" s="98">
        <f t="shared" si="57"/>
        <v>579.83649600883712</v>
      </c>
      <c r="I439" s="159">
        <f t="shared" si="58"/>
        <v>0.71519999999999995</v>
      </c>
    </row>
    <row r="440" spans="1:9" ht="15" customHeight="1" x14ac:dyDescent="0.2">
      <c r="A440" s="192">
        <v>422</v>
      </c>
      <c r="B440" s="193">
        <f t="shared" si="43"/>
        <v>588.64685287504585</v>
      </c>
      <c r="C440" s="104">
        <v>19500</v>
      </c>
      <c r="D440" s="104">
        <f t="shared" si="54"/>
        <v>397.52187386564015</v>
      </c>
      <c r="E440" s="194">
        <f t="shared" si="55"/>
        <v>134.36239336658636</v>
      </c>
      <c r="F440" s="104">
        <f t="shared" si="56"/>
        <v>7.9504374773128035</v>
      </c>
      <c r="G440" s="96">
        <v>40</v>
      </c>
      <c r="H440" s="98">
        <f t="shared" si="57"/>
        <v>579.83470470953932</v>
      </c>
      <c r="I440" s="159">
        <f t="shared" si="58"/>
        <v>0.71689999999999998</v>
      </c>
    </row>
    <row r="441" spans="1:9" ht="15" customHeight="1" x14ac:dyDescent="0.2">
      <c r="A441" s="192">
        <v>423</v>
      </c>
      <c r="B441" s="193">
        <f t="shared" si="43"/>
        <v>588.64880151500881</v>
      </c>
      <c r="C441" s="104">
        <v>19500</v>
      </c>
      <c r="D441" s="104">
        <f t="shared" si="54"/>
        <v>397.52055792478109</v>
      </c>
      <c r="E441" s="194">
        <f t="shared" si="55"/>
        <v>134.361948578576</v>
      </c>
      <c r="F441" s="104">
        <f t="shared" si="56"/>
        <v>7.9504111584956219</v>
      </c>
      <c r="G441" s="96">
        <v>40</v>
      </c>
      <c r="H441" s="98">
        <f t="shared" si="57"/>
        <v>579.83291766185266</v>
      </c>
      <c r="I441" s="159">
        <f t="shared" si="58"/>
        <v>0.71860000000000002</v>
      </c>
    </row>
    <row r="442" spans="1:9" ht="15" customHeight="1" x14ac:dyDescent="0.2">
      <c r="A442" s="192">
        <v>424</v>
      </c>
      <c r="B442" s="193">
        <f t="shared" si="43"/>
        <v>588.65074555369245</v>
      </c>
      <c r="C442" s="104">
        <v>19500</v>
      </c>
      <c r="D442" s="104">
        <f t="shared" si="54"/>
        <v>397.51924509990482</v>
      </c>
      <c r="E442" s="194">
        <f t="shared" si="55"/>
        <v>134.36150484376782</v>
      </c>
      <c r="F442" s="104">
        <f t="shared" si="56"/>
        <v>7.9503849019980963</v>
      </c>
      <c r="G442" s="96">
        <v>40</v>
      </c>
      <c r="H442" s="98">
        <f t="shared" si="57"/>
        <v>579.8311348456707</v>
      </c>
      <c r="I442" s="159">
        <f t="shared" si="58"/>
        <v>0.72030000000000005</v>
      </c>
    </row>
    <row r="443" spans="1:9" ht="15" customHeight="1" x14ac:dyDescent="0.2">
      <c r="A443" s="192">
        <v>425</v>
      </c>
      <c r="B443" s="193">
        <f t="shared" si="43"/>
        <v>588.65268501277546</v>
      </c>
      <c r="C443" s="104">
        <v>19500</v>
      </c>
      <c r="D443" s="104">
        <f t="shared" si="54"/>
        <v>397.51793537631022</v>
      </c>
      <c r="E443" s="194">
        <f t="shared" si="55"/>
        <v>134.36106215719283</v>
      </c>
      <c r="F443" s="104">
        <f t="shared" si="56"/>
        <v>7.9503587075262043</v>
      </c>
      <c r="G443" s="96">
        <v>40</v>
      </c>
      <c r="H443" s="98">
        <f t="shared" si="57"/>
        <v>579.82935624102925</v>
      </c>
      <c r="I443" s="159">
        <f t="shared" si="58"/>
        <v>0.72199999999999998</v>
      </c>
    </row>
    <row r="444" spans="1:9" ht="15" customHeight="1" x14ac:dyDescent="0.2">
      <c r="A444" s="192">
        <v>426</v>
      </c>
      <c r="B444" s="193">
        <f t="shared" si="43"/>
        <v>588.65461991378356</v>
      </c>
      <c r="C444" s="104">
        <v>19500</v>
      </c>
      <c r="D444" s="104">
        <f t="shared" si="54"/>
        <v>397.51662873939983</v>
      </c>
      <c r="E444" s="194">
        <f t="shared" si="55"/>
        <v>134.36062051391713</v>
      </c>
      <c r="F444" s="104">
        <f t="shared" si="56"/>
        <v>7.9503325747879972</v>
      </c>
      <c r="G444" s="96">
        <v>40</v>
      </c>
      <c r="H444" s="98">
        <f t="shared" si="57"/>
        <v>579.82758182810494</v>
      </c>
      <c r="I444" s="159">
        <f t="shared" si="58"/>
        <v>0.72370000000000001</v>
      </c>
    </row>
    <row r="445" spans="1:9" ht="15" customHeight="1" x14ac:dyDescent="0.2">
      <c r="A445" s="192">
        <v>427</v>
      </c>
      <c r="B445" s="193">
        <f t="shared" si="43"/>
        <v>588.65655027809112</v>
      </c>
      <c r="C445" s="104">
        <v>19500</v>
      </c>
      <c r="D445" s="104">
        <f t="shared" si="54"/>
        <v>397.51532517467865</v>
      </c>
      <c r="E445" s="194">
        <f t="shared" si="55"/>
        <v>134.36017990904136</v>
      </c>
      <c r="F445" s="104">
        <f t="shared" si="56"/>
        <v>7.9503065034935734</v>
      </c>
      <c r="G445" s="96">
        <v>40</v>
      </c>
      <c r="H445" s="98">
        <f t="shared" si="57"/>
        <v>579.82581158721359</v>
      </c>
      <c r="I445" s="159">
        <f t="shared" si="58"/>
        <v>0.72540000000000004</v>
      </c>
    </row>
    <row r="446" spans="1:9" ht="15" customHeight="1" x14ac:dyDescent="0.2">
      <c r="A446" s="192">
        <v>428</v>
      </c>
      <c r="B446" s="193">
        <f t="shared" si="43"/>
        <v>588.65847612692244</v>
      </c>
      <c r="C446" s="104">
        <v>19500</v>
      </c>
      <c r="D446" s="104">
        <f t="shared" si="54"/>
        <v>397.51402466775409</v>
      </c>
      <c r="E446" s="194">
        <f t="shared" si="55"/>
        <v>134.35974033770086</v>
      </c>
      <c r="F446" s="104">
        <f t="shared" si="56"/>
        <v>7.9502804933550815</v>
      </c>
      <c r="G446" s="96">
        <v>40</v>
      </c>
      <c r="H446" s="98">
        <f t="shared" si="57"/>
        <v>579.82404549881005</v>
      </c>
      <c r="I446" s="159">
        <f t="shared" si="58"/>
        <v>0.72709999999999997</v>
      </c>
    </row>
    <row r="447" spans="1:9" ht="15" customHeight="1" x14ac:dyDescent="0.2">
      <c r="A447" s="192">
        <v>429</v>
      </c>
      <c r="B447" s="193">
        <f t="shared" ref="B447:B510" si="59">0.8233*LN(A447)+583.67</f>
        <v>588.66039748135336</v>
      </c>
      <c r="C447" s="104">
        <v>19500</v>
      </c>
      <c r="D447" s="104">
        <f t="shared" si="54"/>
        <v>397.51272720433394</v>
      </c>
      <c r="E447" s="194">
        <f t="shared" si="55"/>
        <v>134.35930179506485</v>
      </c>
      <c r="F447" s="104">
        <f t="shared" si="56"/>
        <v>7.950254544086679</v>
      </c>
      <c r="G447" s="96">
        <v>40</v>
      </c>
      <c r="H447" s="98">
        <f t="shared" si="57"/>
        <v>579.82228354348547</v>
      </c>
      <c r="I447" s="159">
        <f t="shared" si="58"/>
        <v>0.7288</v>
      </c>
    </row>
    <row r="448" spans="1:9" ht="15" customHeight="1" x14ac:dyDescent="0.2">
      <c r="A448" s="195">
        <v>430</v>
      </c>
      <c r="B448" s="193">
        <f t="shared" si="59"/>
        <v>588.66231436231249</v>
      </c>
      <c r="C448" s="104">
        <v>19500</v>
      </c>
      <c r="D448" s="104">
        <f t="shared" si="54"/>
        <v>397.51143277022595</v>
      </c>
      <c r="E448" s="194">
        <f t="shared" si="55"/>
        <v>134.35886427633636</v>
      </c>
      <c r="F448" s="104">
        <f t="shared" si="56"/>
        <v>7.9502286554045192</v>
      </c>
      <c r="G448" s="96">
        <v>40</v>
      </c>
      <c r="H448" s="98">
        <f t="shared" si="57"/>
        <v>579.82052570196686</v>
      </c>
      <c r="I448" s="159">
        <f t="shared" si="58"/>
        <v>0.73050000000000004</v>
      </c>
    </row>
    <row r="449" spans="1:9" ht="15" customHeight="1" x14ac:dyDescent="0.2">
      <c r="A449" s="192">
        <v>431</v>
      </c>
      <c r="B449" s="193">
        <f t="shared" si="59"/>
        <v>588.66422679058235</v>
      </c>
      <c r="C449" s="104">
        <v>19500</v>
      </c>
      <c r="D449" s="104">
        <f t="shared" si="54"/>
        <v>397.51014135133715</v>
      </c>
      <c r="E449" s="194">
        <f t="shared" si="55"/>
        <v>134.35842777675194</v>
      </c>
      <c r="F449" s="104">
        <f t="shared" si="56"/>
        <v>7.9502028270267431</v>
      </c>
      <c r="G449" s="96">
        <v>40</v>
      </c>
      <c r="H449" s="98">
        <f t="shared" si="57"/>
        <v>579.81877195511584</v>
      </c>
      <c r="I449" s="159">
        <f t="shared" si="58"/>
        <v>0.73219999999999996</v>
      </c>
    </row>
    <row r="450" spans="1:9" ht="15" customHeight="1" x14ac:dyDescent="0.2">
      <c r="A450" s="192">
        <v>432</v>
      </c>
      <c r="B450" s="193">
        <f t="shared" si="59"/>
        <v>588.66613478680131</v>
      </c>
      <c r="C450" s="104">
        <v>19500</v>
      </c>
      <c r="D450" s="104">
        <f t="shared" si="54"/>
        <v>397.50885293367242</v>
      </c>
      <c r="E450" s="194">
        <f t="shared" si="55"/>
        <v>134.35799229158127</v>
      </c>
      <c r="F450" s="104">
        <f t="shared" si="56"/>
        <v>7.9501770586734484</v>
      </c>
      <c r="G450" s="96">
        <v>40</v>
      </c>
      <c r="H450" s="98">
        <f t="shared" si="57"/>
        <v>579.81702228392714</v>
      </c>
      <c r="I450" s="159">
        <f t="shared" si="58"/>
        <v>0.7339</v>
      </c>
    </row>
    <row r="451" spans="1:9" ht="15" customHeight="1" x14ac:dyDescent="0.2">
      <c r="A451" s="192">
        <v>433</v>
      </c>
      <c r="B451" s="193">
        <f t="shared" si="59"/>
        <v>588.66803837146438</v>
      </c>
      <c r="C451" s="104">
        <v>19500</v>
      </c>
      <c r="D451" s="104">
        <f t="shared" si="54"/>
        <v>397.50756750333386</v>
      </c>
      <c r="E451" s="194">
        <f t="shared" si="55"/>
        <v>134.35755781612684</v>
      </c>
      <c r="F451" s="104">
        <f t="shared" si="56"/>
        <v>7.9501513500666769</v>
      </c>
      <c r="G451" s="96">
        <v>40</v>
      </c>
      <c r="H451" s="98">
        <f t="shared" si="57"/>
        <v>579.81527666952741</v>
      </c>
      <c r="I451" s="159">
        <f t="shared" si="58"/>
        <v>0.73560000000000003</v>
      </c>
    </row>
    <row r="452" spans="1:9" ht="15" customHeight="1" x14ac:dyDescent="0.2">
      <c r="A452" s="192">
        <v>434</v>
      </c>
      <c r="B452" s="193">
        <f t="shared" si="59"/>
        <v>588.66993756492479</v>
      </c>
      <c r="C452" s="104">
        <v>19500</v>
      </c>
      <c r="D452" s="104">
        <f t="shared" si="54"/>
        <v>397.50628504651979</v>
      </c>
      <c r="E452" s="194">
        <f t="shared" si="55"/>
        <v>134.35712434572369</v>
      </c>
      <c r="F452" s="104">
        <f t="shared" si="56"/>
        <v>7.9501257009303963</v>
      </c>
      <c r="G452" s="96">
        <v>40</v>
      </c>
      <c r="H452" s="98">
        <f t="shared" si="57"/>
        <v>579.81353509317387</v>
      </c>
      <c r="I452" s="159">
        <f t="shared" si="58"/>
        <v>0.73729999999999996</v>
      </c>
    </row>
    <row r="453" spans="1:9" ht="15" customHeight="1" x14ac:dyDescent="0.2">
      <c r="A453" s="192">
        <v>435</v>
      </c>
      <c r="B453" s="193">
        <f t="shared" si="59"/>
        <v>588.67183238739528</v>
      </c>
      <c r="C453" s="104">
        <v>19500</v>
      </c>
      <c r="D453" s="104">
        <f t="shared" si="54"/>
        <v>397.50500554952396</v>
      </c>
      <c r="E453" s="194">
        <f t="shared" si="55"/>
        <v>134.35669187573907</v>
      </c>
      <c r="F453" s="104">
        <f t="shared" si="56"/>
        <v>7.950100110990479</v>
      </c>
      <c r="G453" s="96">
        <v>40</v>
      </c>
      <c r="H453" s="98">
        <f t="shared" si="57"/>
        <v>579.81179753625349</v>
      </c>
      <c r="I453" s="159">
        <f t="shared" si="58"/>
        <v>0.73899999999999999</v>
      </c>
    </row>
    <row r="454" spans="1:9" ht="15" customHeight="1" x14ac:dyDescent="0.2">
      <c r="A454" s="192">
        <v>436</v>
      </c>
      <c r="B454" s="193">
        <f t="shared" si="59"/>
        <v>588.67372285894919</v>
      </c>
      <c r="C454" s="104">
        <v>19500</v>
      </c>
      <c r="D454" s="104">
        <f t="shared" si="54"/>
        <v>397.50372899873469</v>
      </c>
      <c r="E454" s="194">
        <f t="shared" si="55"/>
        <v>134.35626040157231</v>
      </c>
      <c r="F454" s="104">
        <f t="shared" si="56"/>
        <v>7.9500745799746939</v>
      </c>
      <c r="G454" s="96">
        <v>40</v>
      </c>
      <c r="H454" s="98">
        <f t="shared" si="57"/>
        <v>579.81006398028171</v>
      </c>
      <c r="I454" s="159">
        <f t="shared" si="58"/>
        <v>0.74060000000000004</v>
      </c>
    </row>
    <row r="455" spans="1:9" ht="15" customHeight="1" x14ac:dyDescent="0.2">
      <c r="A455" s="192">
        <v>437</v>
      </c>
      <c r="B455" s="193">
        <f t="shared" si="59"/>
        <v>588.67560899952218</v>
      </c>
      <c r="C455" s="104">
        <v>19500</v>
      </c>
      <c r="D455" s="104">
        <f>12*(1/B455*C455)</f>
        <v>397.50245538063382</v>
      </c>
      <c r="E455" s="194">
        <f>SUM(D455:D455)*33.8%</f>
        <v>134.35582991865422</v>
      </c>
      <c r="F455" s="104">
        <f>SUM(D455:D455)*2%</f>
        <v>7.9500491076126769</v>
      </c>
      <c r="G455" s="96">
        <v>40</v>
      </c>
      <c r="H455" s="98">
        <f>SUM(D455:G455)</f>
        <v>579.80833440690071</v>
      </c>
      <c r="I455" s="159">
        <f>ROUND(A455/B455,4)</f>
        <v>0.74229999999999996</v>
      </c>
    </row>
    <row r="456" spans="1:9" ht="15" customHeight="1" x14ac:dyDescent="0.2">
      <c r="A456" s="192">
        <v>438</v>
      </c>
      <c r="B456" s="193">
        <f t="shared" si="59"/>
        <v>588.67749082891294</v>
      </c>
      <c r="C456" s="104">
        <v>19500</v>
      </c>
      <c r="D456" s="104">
        <f t="shared" ref="D456:D472" si="60">12*(1/B456*C456)</f>
        <v>397.50118468179596</v>
      </c>
      <c r="E456" s="194">
        <f t="shared" ref="E456:E472" si="61">SUM(D456:D456)*33.8%</f>
        <v>134.35540042244702</v>
      </c>
      <c r="F456" s="104">
        <f t="shared" ref="F456:F472" si="62">SUM(D456:D456)*2%</f>
        <v>7.9500236936359192</v>
      </c>
      <c r="G456" s="96">
        <v>40</v>
      </c>
      <c r="H456" s="98">
        <f t="shared" ref="H456:H472" si="63">SUM(D456:G456)</f>
        <v>579.80660879787888</v>
      </c>
      <c r="I456" s="159">
        <f t="shared" ref="I456:I472" si="64">ROUND(A456/B456,4)</f>
        <v>0.74399999999999999</v>
      </c>
    </row>
    <row r="457" spans="1:9" ht="15" customHeight="1" x14ac:dyDescent="0.2">
      <c r="A457" s="192">
        <v>439</v>
      </c>
      <c r="B457" s="193">
        <f t="shared" si="59"/>
        <v>588.67936836678473</v>
      </c>
      <c r="C457" s="104">
        <v>19500</v>
      </c>
      <c r="D457" s="104">
        <f t="shared" si="60"/>
        <v>397.49991688888798</v>
      </c>
      <c r="E457" s="194">
        <f t="shared" si="61"/>
        <v>134.35497190844413</v>
      </c>
      <c r="F457" s="104">
        <f t="shared" si="62"/>
        <v>7.9499983377777594</v>
      </c>
      <c r="G457" s="96">
        <v>40</v>
      </c>
      <c r="H457" s="98">
        <f t="shared" si="63"/>
        <v>579.80488713510988</v>
      </c>
      <c r="I457" s="159">
        <f t="shared" si="64"/>
        <v>0.74570000000000003</v>
      </c>
    </row>
    <row r="458" spans="1:9" ht="15" customHeight="1" x14ac:dyDescent="0.2">
      <c r="A458" s="195">
        <v>440</v>
      </c>
      <c r="B458" s="193">
        <f t="shared" si="59"/>
        <v>588.68124163266691</v>
      </c>
      <c r="C458" s="104">
        <v>19500</v>
      </c>
      <c r="D458" s="104">
        <f t="shared" si="60"/>
        <v>397.49865198866723</v>
      </c>
      <c r="E458" s="194">
        <f t="shared" si="61"/>
        <v>134.3545443721695</v>
      </c>
      <c r="F458" s="104">
        <f t="shared" si="62"/>
        <v>7.9499730397733446</v>
      </c>
      <c r="G458" s="96">
        <v>40</v>
      </c>
      <c r="H458" s="98">
        <f t="shared" si="63"/>
        <v>579.80316940061005</v>
      </c>
      <c r="I458" s="159">
        <f t="shared" si="64"/>
        <v>0.74739999999999995</v>
      </c>
    </row>
    <row r="459" spans="1:9" ht="15" customHeight="1" x14ac:dyDescent="0.2">
      <c r="A459" s="192">
        <v>441</v>
      </c>
      <c r="B459" s="193">
        <f t="shared" si="59"/>
        <v>588.68311064595537</v>
      </c>
      <c r="C459" s="104">
        <v>19500</v>
      </c>
      <c r="D459" s="104">
        <f t="shared" si="60"/>
        <v>397.49738996798192</v>
      </c>
      <c r="E459" s="194">
        <f t="shared" si="61"/>
        <v>134.35411780917786</v>
      </c>
      <c r="F459" s="104">
        <f t="shared" si="62"/>
        <v>7.9499477993596388</v>
      </c>
      <c r="G459" s="96">
        <v>40</v>
      </c>
      <c r="H459" s="98">
        <f t="shared" si="63"/>
        <v>579.8014555765194</v>
      </c>
      <c r="I459" s="159">
        <f t="shared" si="64"/>
        <v>0.74909999999999999</v>
      </c>
    </row>
    <row r="460" spans="1:9" ht="15" customHeight="1" x14ac:dyDescent="0.2">
      <c r="A460" s="192">
        <v>442</v>
      </c>
      <c r="B460" s="193">
        <f t="shared" si="59"/>
        <v>588.68497542591456</v>
      </c>
      <c r="C460" s="104">
        <v>19500</v>
      </c>
      <c r="D460" s="104">
        <f t="shared" si="60"/>
        <v>397.49613081376947</v>
      </c>
      <c r="E460" s="194">
        <f t="shared" si="61"/>
        <v>134.35369221505405</v>
      </c>
      <c r="F460" s="104">
        <f t="shared" si="62"/>
        <v>7.9499226162753898</v>
      </c>
      <c r="G460" s="96">
        <v>40</v>
      </c>
      <c r="H460" s="98">
        <f t="shared" si="63"/>
        <v>579.79974564509894</v>
      </c>
      <c r="I460" s="159">
        <f t="shared" si="64"/>
        <v>0.75080000000000002</v>
      </c>
    </row>
    <row r="461" spans="1:9" ht="15" customHeight="1" x14ac:dyDescent="0.2">
      <c r="A461" s="192">
        <v>443</v>
      </c>
      <c r="B461" s="193">
        <f t="shared" si="59"/>
        <v>588.68683599167809</v>
      </c>
      <c r="C461" s="104">
        <v>19500</v>
      </c>
      <c r="D461" s="104">
        <f t="shared" si="60"/>
        <v>397.49487451305583</v>
      </c>
      <c r="E461" s="194">
        <f t="shared" si="61"/>
        <v>134.35326758541285</v>
      </c>
      <c r="F461" s="104">
        <f t="shared" si="62"/>
        <v>7.949897490261117</v>
      </c>
      <c r="G461" s="96">
        <v>40</v>
      </c>
      <c r="H461" s="98">
        <f t="shared" si="63"/>
        <v>579.79803958872981</v>
      </c>
      <c r="I461" s="159">
        <f t="shared" si="64"/>
        <v>0.75249999999999995</v>
      </c>
    </row>
    <row r="462" spans="1:9" ht="15" customHeight="1" x14ac:dyDescent="0.2">
      <c r="A462" s="192">
        <v>444</v>
      </c>
      <c r="B462" s="193">
        <f t="shared" si="59"/>
        <v>588.68869236225044</v>
      </c>
      <c r="C462" s="104">
        <v>19500</v>
      </c>
      <c r="D462" s="104">
        <f t="shared" si="60"/>
        <v>397.49362105295501</v>
      </c>
      <c r="E462" s="194">
        <f t="shared" si="61"/>
        <v>134.35284391589877</v>
      </c>
      <c r="F462" s="104">
        <f t="shared" si="62"/>
        <v>7.9498724210591005</v>
      </c>
      <c r="G462" s="96">
        <v>40</v>
      </c>
      <c r="H462" s="98">
        <f t="shared" si="63"/>
        <v>579.79633738991288</v>
      </c>
      <c r="I462" s="159">
        <f t="shared" si="64"/>
        <v>0.75419999999999998</v>
      </c>
    </row>
    <row r="463" spans="1:9" ht="15" customHeight="1" x14ac:dyDescent="0.2">
      <c r="A463" s="192">
        <v>445</v>
      </c>
      <c r="B463" s="193">
        <f t="shared" si="59"/>
        <v>588.69054455650746</v>
      </c>
      <c r="C463" s="104">
        <v>19500</v>
      </c>
      <c r="D463" s="104">
        <f t="shared" si="60"/>
        <v>397.49237042066795</v>
      </c>
      <c r="E463" s="194">
        <f t="shared" si="61"/>
        <v>134.35242120218575</v>
      </c>
      <c r="F463" s="104">
        <f t="shared" si="62"/>
        <v>7.9498474084133592</v>
      </c>
      <c r="G463" s="96">
        <v>40</v>
      </c>
      <c r="H463" s="98">
        <f t="shared" si="63"/>
        <v>579.79463903126702</v>
      </c>
      <c r="I463" s="159">
        <f t="shared" si="64"/>
        <v>0.75590000000000002</v>
      </c>
    </row>
    <row r="464" spans="1:9" ht="15" customHeight="1" x14ac:dyDescent="0.2">
      <c r="A464" s="192">
        <v>446</v>
      </c>
      <c r="B464" s="193">
        <f t="shared" si="59"/>
        <v>588.69239259319806</v>
      </c>
      <c r="C464" s="104">
        <v>19500</v>
      </c>
      <c r="D464" s="104">
        <f t="shared" si="60"/>
        <v>397.49112260348193</v>
      </c>
      <c r="E464" s="194">
        <f t="shared" si="61"/>
        <v>134.35199943997688</v>
      </c>
      <c r="F464" s="104">
        <f t="shared" si="62"/>
        <v>7.9498224520696388</v>
      </c>
      <c r="G464" s="96">
        <v>40</v>
      </c>
      <c r="H464" s="98">
        <f t="shared" si="63"/>
        <v>579.79294449552845</v>
      </c>
      <c r="I464" s="159">
        <f t="shared" si="64"/>
        <v>0.75760000000000005</v>
      </c>
    </row>
    <row r="465" spans="1:9" ht="15" customHeight="1" x14ac:dyDescent="0.2">
      <c r="A465" s="192">
        <v>447</v>
      </c>
      <c r="B465" s="193">
        <f t="shared" si="59"/>
        <v>588.69423649094529</v>
      </c>
      <c r="C465" s="104">
        <v>19500</v>
      </c>
      <c r="D465" s="104">
        <f t="shared" si="60"/>
        <v>397.48987758876956</v>
      </c>
      <c r="E465" s="194">
        <f t="shared" si="61"/>
        <v>134.35157862500409</v>
      </c>
      <c r="F465" s="104">
        <f t="shared" si="62"/>
        <v>7.9497975517753909</v>
      </c>
      <c r="G465" s="96">
        <v>40</v>
      </c>
      <c r="H465" s="98">
        <f t="shared" si="63"/>
        <v>579.79125376554907</v>
      </c>
      <c r="I465" s="159">
        <f t="shared" si="64"/>
        <v>0.75929999999999997</v>
      </c>
    </row>
    <row r="466" spans="1:9" ht="15" customHeight="1" x14ac:dyDescent="0.2">
      <c r="A466" s="192">
        <v>448</v>
      </c>
      <c r="B466" s="193">
        <f t="shared" si="59"/>
        <v>588.69607626824723</v>
      </c>
      <c r="C466" s="104">
        <v>19500</v>
      </c>
      <c r="D466" s="104">
        <f t="shared" si="60"/>
        <v>397.48863536398835</v>
      </c>
      <c r="E466" s="194">
        <f t="shared" si="61"/>
        <v>134.35115875302805</v>
      </c>
      <c r="F466" s="104">
        <f t="shared" si="62"/>
        <v>7.9497727072797675</v>
      </c>
      <c r="G466" s="96">
        <v>40</v>
      </c>
      <c r="H466" s="98">
        <f t="shared" si="63"/>
        <v>579.78956682429612</v>
      </c>
      <c r="I466" s="159">
        <f t="shared" si="64"/>
        <v>0.76100000000000001</v>
      </c>
    </row>
    <row r="467" spans="1:9" ht="15" customHeight="1" x14ac:dyDescent="0.2">
      <c r="A467" s="192">
        <v>449</v>
      </c>
      <c r="B467" s="193">
        <f t="shared" si="59"/>
        <v>588.69791194347818</v>
      </c>
      <c r="C467" s="104">
        <v>19500</v>
      </c>
      <c r="D467" s="104">
        <f t="shared" si="60"/>
        <v>397.48739591667982</v>
      </c>
      <c r="E467" s="194">
        <f t="shared" si="61"/>
        <v>134.35073981983777</v>
      </c>
      <c r="F467" s="104">
        <f t="shared" si="62"/>
        <v>7.9497479183335962</v>
      </c>
      <c r="G467" s="96">
        <v>40</v>
      </c>
      <c r="H467" s="98">
        <f t="shared" si="63"/>
        <v>579.78788365485127</v>
      </c>
      <c r="I467" s="159">
        <f t="shared" si="64"/>
        <v>0.76270000000000004</v>
      </c>
    </row>
    <row r="468" spans="1:9" ht="15" customHeight="1" x14ac:dyDescent="0.2">
      <c r="A468" s="195">
        <v>450</v>
      </c>
      <c r="B468" s="193">
        <f t="shared" si="59"/>
        <v>588.69974353488988</v>
      </c>
      <c r="C468" s="104">
        <v>19500</v>
      </c>
      <c r="D468" s="104">
        <f t="shared" si="60"/>
        <v>397.48615923446852</v>
      </c>
      <c r="E468" s="194">
        <f t="shared" si="61"/>
        <v>134.35032182125033</v>
      </c>
      <c r="F468" s="104">
        <f t="shared" si="62"/>
        <v>7.9497231846893701</v>
      </c>
      <c r="G468" s="96">
        <v>40</v>
      </c>
      <c r="H468" s="98">
        <f t="shared" si="63"/>
        <v>579.78620424040821</v>
      </c>
      <c r="I468" s="159">
        <f t="shared" si="64"/>
        <v>0.76439999999999997</v>
      </c>
    </row>
    <row r="469" spans="1:9" ht="15" customHeight="1" x14ac:dyDescent="0.2">
      <c r="A469" s="192">
        <v>451</v>
      </c>
      <c r="B469" s="193">
        <f t="shared" si="59"/>
        <v>588.70157106061254</v>
      </c>
      <c r="C469" s="104">
        <v>19500</v>
      </c>
      <c r="D469" s="104">
        <f t="shared" si="60"/>
        <v>397.48492530506161</v>
      </c>
      <c r="E469" s="194">
        <f t="shared" si="61"/>
        <v>134.34990475311082</v>
      </c>
      <c r="F469" s="104">
        <f t="shared" si="62"/>
        <v>7.9496985061012326</v>
      </c>
      <c r="G469" s="96">
        <v>40</v>
      </c>
      <c r="H469" s="98">
        <f t="shared" si="63"/>
        <v>579.78452856427361</v>
      </c>
      <c r="I469" s="159">
        <f t="shared" si="64"/>
        <v>0.7661</v>
      </c>
    </row>
    <row r="470" spans="1:9" ht="15" customHeight="1" x14ac:dyDescent="0.2">
      <c r="A470" s="192">
        <v>452</v>
      </c>
      <c r="B470" s="193">
        <f t="shared" si="59"/>
        <v>588.70339453865586</v>
      </c>
      <c r="C470" s="104">
        <v>19500</v>
      </c>
      <c r="D470" s="104">
        <f t="shared" si="60"/>
        <v>397.4836941162481</v>
      </c>
      <c r="E470" s="194">
        <f t="shared" si="61"/>
        <v>134.34948861129183</v>
      </c>
      <c r="F470" s="104">
        <f t="shared" si="62"/>
        <v>7.9496738823249622</v>
      </c>
      <c r="G470" s="96">
        <v>40</v>
      </c>
      <c r="H470" s="98">
        <f t="shared" si="63"/>
        <v>579.78285660986489</v>
      </c>
      <c r="I470" s="159">
        <f t="shared" si="64"/>
        <v>0.76780000000000004</v>
      </c>
    </row>
    <row r="471" spans="1:9" ht="15" customHeight="1" x14ac:dyDescent="0.2">
      <c r="A471" s="192">
        <v>453</v>
      </c>
      <c r="B471" s="193">
        <f t="shared" si="59"/>
        <v>588.70521398691017</v>
      </c>
      <c r="C471" s="104">
        <v>19500</v>
      </c>
      <c r="D471" s="104">
        <f t="shared" si="60"/>
        <v>397.48246565589784</v>
      </c>
      <c r="E471" s="194">
        <f t="shared" si="61"/>
        <v>134.34907339169345</v>
      </c>
      <c r="F471" s="104">
        <f t="shared" si="62"/>
        <v>7.9496493131179573</v>
      </c>
      <c r="G471" s="96">
        <v>40</v>
      </c>
      <c r="H471" s="98">
        <f t="shared" si="63"/>
        <v>579.78118836070917</v>
      </c>
      <c r="I471" s="159">
        <f t="shared" si="64"/>
        <v>0.76949999999999996</v>
      </c>
    </row>
    <row r="472" spans="1:9" ht="15" customHeight="1" x14ac:dyDescent="0.2">
      <c r="A472" s="192">
        <v>454</v>
      </c>
      <c r="B472" s="193">
        <f t="shared" si="59"/>
        <v>588.70702942314745</v>
      </c>
      <c r="C472" s="104">
        <v>19500</v>
      </c>
      <c r="D472" s="104">
        <f t="shared" si="60"/>
        <v>397.4812399119611</v>
      </c>
      <c r="E472" s="194">
        <f t="shared" si="61"/>
        <v>134.34865909024285</v>
      </c>
      <c r="F472" s="104">
        <f t="shared" si="62"/>
        <v>7.9496247982392223</v>
      </c>
      <c r="G472" s="96">
        <v>40</v>
      </c>
      <c r="H472" s="98">
        <f t="shared" si="63"/>
        <v>579.77952380044326</v>
      </c>
      <c r="I472" s="159">
        <f t="shared" si="64"/>
        <v>0.7712</v>
      </c>
    </row>
    <row r="473" spans="1:9" ht="15" customHeight="1" x14ac:dyDescent="0.2">
      <c r="A473" s="192">
        <v>455</v>
      </c>
      <c r="B473" s="193">
        <f t="shared" si="59"/>
        <v>588.70884086502224</v>
      </c>
      <c r="C473" s="104">
        <v>19500</v>
      </c>
      <c r="D473" s="104">
        <f>12*(1/B473*C473)</f>
        <v>397.48001687246779</v>
      </c>
      <c r="E473" s="194">
        <f>SUM(D473:D473)*33.8%</f>
        <v>134.3482457028941</v>
      </c>
      <c r="F473" s="104">
        <f>SUM(D473:D473)*2%</f>
        <v>7.9496003374493558</v>
      </c>
      <c r="G473" s="96">
        <v>40</v>
      </c>
      <c r="H473" s="98">
        <f>SUM(D473:G473)</f>
        <v>579.77786291281132</v>
      </c>
      <c r="I473" s="159">
        <f>ROUND(A473/B473,4)</f>
        <v>0.77290000000000003</v>
      </c>
    </row>
    <row r="474" spans="1:9" ht="15" customHeight="1" x14ac:dyDescent="0.2">
      <c r="A474" s="192">
        <v>456</v>
      </c>
      <c r="B474" s="193">
        <f t="shared" si="59"/>
        <v>588.71064833007313</v>
      </c>
      <c r="C474" s="104">
        <v>19500</v>
      </c>
      <c r="D474" s="104">
        <f t="shared" ref="D474:D495" si="65">12*(1/B474*C474)</f>
        <v>397.47879652552666</v>
      </c>
      <c r="E474" s="194">
        <f t="shared" ref="E474:E495" si="66">SUM(D474:D474)*33.8%</f>
        <v>134.34783322562799</v>
      </c>
      <c r="F474" s="104">
        <f t="shared" ref="F474:F495" si="67">SUM(D474:D474)*2%</f>
        <v>7.9495759305105338</v>
      </c>
      <c r="G474" s="96">
        <v>40</v>
      </c>
      <c r="H474" s="98">
        <f t="shared" ref="H474:H495" si="68">SUM(D474:G474)</f>
        <v>579.77620568166515</v>
      </c>
      <c r="I474" s="159">
        <f t="shared" ref="I474:I495" si="69">ROUND(A474/B474,4)</f>
        <v>0.77459999999999996</v>
      </c>
    </row>
    <row r="475" spans="1:9" ht="15" customHeight="1" x14ac:dyDescent="0.2">
      <c r="A475" s="192">
        <v>457</v>
      </c>
      <c r="B475" s="193">
        <f t="shared" si="59"/>
        <v>588.71245183572319</v>
      </c>
      <c r="C475" s="104">
        <v>19500</v>
      </c>
      <c r="D475" s="104">
        <f t="shared" si="65"/>
        <v>397.47757885932458</v>
      </c>
      <c r="E475" s="194">
        <f t="shared" si="66"/>
        <v>134.34742165445169</v>
      </c>
      <c r="F475" s="104">
        <f t="shared" si="67"/>
        <v>7.949551577186492</v>
      </c>
      <c r="G475" s="96">
        <v>40</v>
      </c>
      <c r="H475" s="98">
        <f t="shared" si="68"/>
        <v>579.77455209096286</v>
      </c>
      <c r="I475" s="159">
        <f t="shared" si="69"/>
        <v>0.77629999999999999</v>
      </c>
    </row>
    <row r="476" spans="1:9" ht="15" customHeight="1" x14ac:dyDescent="0.2">
      <c r="A476" s="192">
        <v>458</v>
      </c>
      <c r="B476" s="193">
        <f t="shared" si="59"/>
        <v>588.71425139928112</v>
      </c>
      <c r="C476" s="104">
        <v>19500</v>
      </c>
      <c r="D476" s="104">
        <f t="shared" si="65"/>
        <v>397.47636386212639</v>
      </c>
      <c r="E476" s="194">
        <f t="shared" si="66"/>
        <v>134.3470109853987</v>
      </c>
      <c r="F476" s="104">
        <f t="shared" si="67"/>
        <v>7.9495272772425283</v>
      </c>
      <c r="G476" s="96">
        <v>40</v>
      </c>
      <c r="H476" s="98">
        <f t="shared" si="68"/>
        <v>579.7729021247676</v>
      </c>
      <c r="I476" s="159">
        <f t="shared" si="69"/>
        <v>0.77800000000000002</v>
      </c>
    </row>
    <row r="477" spans="1:9" ht="15" customHeight="1" x14ac:dyDescent="0.2">
      <c r="A477" s="192">
        <v>459</v>
      </c>
      <c r="B477" s="193">
        <f t="shared" si="59"/>
        <v>588.71604703794276</v>
      </c>
      <c r="C477" s="104">
        <v>19500</v>
      </c>
      <c r="D477" s="104">
        <f t="shared" si="65"/>
        <v>397.47515152227322</v>
      </c>
      <c r="E477" s="194">
        <f t="shared" si="66"/>
        <v>134.34660121452833</v>
      </c>
      <c r="F477" s="104">
        <f t="shared" si="67"/>
        <v>7.9495030304454648</v>
      </c>
      <c r="G477" s="96">
        <v>40</v>
      </c>
      <c r="H477" s="98">
        <f t="shared" si="68"/>
        <v>579.771255767247</v>
      </c>
      <c r="I477" s="159">
        <f t="shared" si="69"/>
        <v>0.77969999999999995</v>
      </c>
    </row>
    <row r="478" spans="1:9" ht="15" customHeight="1" x14ac:dyDescent="0.2">
      <c r="A478" s="195">
        <v>460</v>
      </c>
      <c r="B478" s="193">
        <f t="shared" si="59"/>
        <v>588.71783876879147</v>
      </c>
      <c r="C478" s="104">
        <v>19500</v>
      </c>
      <c r="D478" s="104">
        <f t="shared" si="65"/>
        <v>397.47394182818255</v>
      </c>
      <c r="E478" s="194">
        <f t="shared" si="66"/>
        <v>134.34619233792569</v>
      </c>
      <c r="F478" s="104">
        <f t="shared" si="67"/>
        <v>7.9494788365636513</v>
      </c>
      <c r="G478" s="96">
        <v>40</v>
      </c>
      <c r="H478" s="98">
        <f t="shared" si="68"/>
        <v>579.76961300267192</v>
      </c>
      <c r="I478" s="159">
        <f t="shared" si="69"/>
        <v>0.78139999999999998</v>
      </c>
    </row>
    <row r="479" spans="1:9" ht="15" customHeight="1" x14ac:dyDescent="0.2">
      <c r="A479" s="192">
        <v>461</v>
      </c>
      <c r="B479" s="193">
        <f t="shared" si="59"/>
        <v>588.7196266087991</v>
      </c>
      <c r="C479" s="104">
        <v>19500</v>
      </c>
      <c r="D479" s="104">
        <f t="shared" si="65"/>
        <v>397.47273476834789</v>
      </c>
      <c r="E479" s="194">
        <f t="shared" si="66"/>
        <v>134.34578435170158</v>
      </c>
      <c r="F479" s="104">
        <f t="shared" si="67"/>
        <v>7.949454695366958</v>
      </c>
      <c r="G479" s="96">
        <v>40</v>
      </c>
      <c r="H479" s="98">
        <f t="shared" si="68"/>
        <v>579.76797381541644</v>
      </c>
      <c r="I479" s="159">
        <f t="shared" si="69"/>
        <v>0.78310000000000002</v>
      </c>
    </row>
    <row r="480" spans="1:9" ht="15" customHeight="1" x14ac:dyDescent="0.2">
      <c r="A480" s="192">
        <v>462</v>
      </c>
      <c r="B480" s="193">
        <f t="shared" si="59"/>
        <v>588.72141057482759</v>
      </c>
      <c r="C480" s="104">
        <v>19500</v>
      </c>
      <c r="D480" s="104">
        <f t="shared" si="65"/>
        <v>397.47153033133691</v>
      </c>
      <c r="E480" s="194">
        <f t="shared" si="66"/>
        <v>134.34537725199186</v>
      </c>
      <c r="F480" s="104">
        <f t="shared" si="67"/>
        <v>7.9494306066267386</v>
      </c>
      <c r="G480" s="96">
        <v>40</v>
      </c>
      <c r="H480" s="98">
        <f t="shared" si="68"/>
        <v>579.76633818995549</v>
      </c>
      <c r="I480" s="159">
        <f t="shared" si="69"/>
        <v>0.78480000000000005</v>
      </c>
    </row>
    <row r="481" spans="1:9" ht="15" customHeight="1" x14ac:dyDescent="0.2">
      <c r="A481" s="192">
        <v>463</v>
      </c>
      <c r="B481" s="193">
        <f t="shared" si="59"/>
        <v>588.72319068362913</v>
      </c>
      <c r="C481" s="104">
        <v>19500</v>
      </c>
      <c r="D481" s="104">
        <f t="shared" si="65"/>
        <v>397.47032850579183</v>
      </c>
      <c r="E481" s="194">
        <f t="shared" si="66"/>
        <v>134.34497103495764</v>
      </c>
      <c r="F481" s="104">
        <f t="shared" si="67"/>
        <v>7.949406570115837</v>
      </c>
      <c r="G481" s="96">
        <v>40</v>
      </c>
      <c r="H481" s="98">
        <f t="shared" si="68"/>
        <v>579.76470611086529</v>
      </c>
      <c r="I481" s="159">
        <f t="shared" si="69"/>
        <v>0.78639999999999999</v>
      </c>
    </row>
    <row r="482" spans="1:9" ht="15" customHeight="1" x14ac:dyDescent="0.2">
      <c r="A482" s="192">
        <v>464</v>
      </c>
      <c r="B482" s="193">
        <f t="shared" si="59"/>
        <v>588.72496695184782</v>
      </c>
      <c r="C482" s="104">
        <v>19500</v>
      </c>
      <c r="D482" s="104">
        <f t="shared" si="65"/>
        <v>397.46912928042849</v>
      </c>
      <c r="E482" s="194">
        <f t="shared" si="66"/>
        <v>134.34456569678483</v>
      </c>
      <c r="F482" s="104">
        <f t="shared" si="67"/>
        <v>7.9493825856085696</v>
      </c>
      <c r="G482" s="96">
        <v>40</v>
      </c>
      <c r="H482" s="98">
        <f t="shared" si="68"/>
        <v>579.76307756282188</v>
      </c>
      <c r="I482" s="159">
        <f t="shared" si="69"/>
        <v>0.78810000000000002</v>
      </c>
    </row>
    <row r="483" spans="1:9" ht="15" customHeight="1" x14ac:dyDescent="0.2">
      <c r="A483" s="192">
        <v>465</v>
      </c>
      <c r="B483" s="193">
        <f t="shared" si="59"/>
        <v>588.72673939601998</v>
      </c>
      <c r="C483" s="104">
        <v>19500</v>
      </c>
      <c r="D483" s="104">
        <f t="shared" si="65"/>
        <v>397.46793264403561</v>
      </c>
      <c r="E483" s="194">
        <f t="shared" si="66"/>
        <v>134.34416123368402</v>
      </c>
      <c r="F483" s="104">
        <f t="shared" si="67"/>
        <v>7.9493586528807123</v>
      </c>
      <c r="G483" s="96">
        <v>40</v>
      </c>
      <c r="H483" s="98">
        <f t="shared" si="68"/>
        <v>579.76145253060042</v>
      </c>
      <c r="I483" s="159">
        <f t="shared" si="69"/>
        <v>0.78979999999999995</v>
      </c>
    </row>
    <row r="484" spans="1:9" ht="15" customHeight="1" x14ac:dyDescent="0.2">
      <c r="A484" s="192">
        <v>466</v>
      </c>
      <c r="B484" s="193">
        <f t="shared" si="59"/>
        <v>588.72850803257563</v>
      </c>
      <c r="C484" s="104">
        <v>19500</v>
      </c>
      <c r="D484" s="104">
        <f t="shared" si="65"/>
        <v>397.46673858547422</v>
      </c>
      <c r="E484" s="194">
        <f t="shared" si="66"/>
        <v>134.34375764189028</v>
      </c>
      <c r="F484" s="104">
        <f t="shared" si="67"/>
        <v>7.9493347717094842</v>
      </c>
      <c r="G484" s="96">
        <v>40</v>
      </c>
      <c r="H484" s="98">
        <f t="shared" si="68"/>
        <v>579.75983099907398</v>
      </c>
      <c r="I484" s="159">
        <f t="shared" si="69"/>
        <v>0.79149999999999998</v>
      </c>
    </row>
    <row r="485" spans="1:9" ht="15" customHeight="1" x14ac:dyDescent="0.2">
      <c r="A485" s="192">
        <v>467</v>
      </c>
      <c r="B485" s="193">
        <f t="shared" si="59"/>
        <v>588.73027287783873</v>
      </c>
      <c r="C485" s="104">
        <v>19500</v>
      </c>
      <c r="D485" s="104">
        <f t="shared" si="65"/>
        <v>397.46554709367717</v>
      </c>
      <c r="E485" s="194">
        <f t="shared" si="66"/>
        <v>134.34335491766288</v>
      </c>
      <c r="F485" s="104">
        <f t="shared" si="67"/>
        <v>7.9493109418735433</v>
      </c>
      <c r="G485" s="96">
        <v>40</v>
      </c>
      <c r="H485" s="98">
        <f t="shared" si="68"/>
        <v>579.75821295321362</v>
      </c>
      <c r="I485" s="159">
        <f t="shared" si="69"/>
        <v>0.79320000000000002</v>
      </c>
    </row>
    <row r="486" spans="1:9" ht="15" customHeight="1" x14ac:dyDescent="0.2">
      <c r="A486" s="192">
        <v>468</v>
      </c>
      <c r="B486" s="193">
        <f t="shared" si="59"/>
        <v>588.73203394802897</v>
      </c>
      <c r="C486" s="104">
        <v>19500</v>
      </c>
      <c r="D486" s="104">
        <f t="shared" si="65"/>
        <v>397.46435815764812</v>
      </c>
      <c r="E486" s="194">
        <f t="shared" si="66"/>
        <v>134.34295305728506</v>
      </c>
      <c r="F486" s="104">
        <f t="shared" si="67"/>
        <v>7.9492871631529622</v>
      </c>
      <c r="G486" s="96">
        <v>40</v>
      </c>
      <c r="H486" s="98">
        <f t="shared" si="68"/>
        <v>579.7565983780861</v>
      </c>
      <c r="I486" s="159">
        <f t="shared" si="69"/>
        <v>0.79490000000000005</v>
      </c>
    </row>
    <row r="487" spans="1:9" ht="15" customHeight="1" x14ac:dyDescent="0.2">
      <c r="A487" s="192">
        <v>469</v>
      </c>
      <c r="B487" s="193">
        <f t="shared" si="59"/>
        <v>588.73379125926181</v>
      </c>
      <c r="C487" s="104">
        <v>19500</v>
      </c>
      <c r="D487" s="104">
        <f t="shared" si="65"/>
        <v>397.46317176646141</v>
      </c>
      <c r="E487" s="194">
        <f t="shared" si="66"/>
        <v>134.34255205706395</v>
      </c>
      <c r="F487" s="104">
        <f t="shared" si="67"/>
        <v>7.9492634353292289</v>
      </c>
      <c r="G487" s="96">
        <v>40</v>
      </c>
      <c r="H487" s="98">
        <f t="shared" si="68"/>
        <v>579.75498725885461</v>
      </c>
      <c r="I487" s="159">
        <f t="shared" si="69"/>
        <v>0.79659999999999997</v>
      </c>
    </row>
    <row r="488" spans="1:9" ht="15" customHeight="1" x14ac:dyDescent="0.2">
      <c r="A488" s="195">
        <v>470</v>
      </c>
      <c r="B488" s="193">
        <f t="shared" si="59"/>
        <v>588.7355448275498</v>
      </c>
      <c r="C488" s="104">
        <v>19500</v>
      </c>
      <c r="D488" s="104">
        <f t="shared" si="65"/>
        <v>397.46198790926132</v>
      </c>
      <c r="E488" s="194">
        <f t="shared" si="66"/>
        <v>134.34215191333033</v>
      </c>
      <c r="F488" s="104">
        <f t="shared" si="67"/>
        <v>7.949239758185227</v>
      </c>
      <c r="G488" s="96">
        <v>40</v>
      </c>
      <c r="H488" s="98">
        <f t="shared" si="68"/>
        <v>579.75337958077682</v>
      </c>
      <c r="I488" s="159">
        <f t="shared" si="69"/>
        <v>0.79830000000000001</v>
      </c>
    </row>
    <row r="489" spans="1:9" ht="15" customHeight="1" x14ac:dyDescent="0.2">
      <c r="A489" s="192">
        <v>471</v>
      </c>
      <c r="B489" s="193">
        <f t="shared" si="59"/>
        <v>588.73729466880366</v>
      </c>
      <c r="C489" s="104">
        <v>19500</v>
      </c>
      <c r="D489" s="104">
        <f t="shared" si="65"/>
        <v>397.46080657526136</v>
      </c>
      <c r="E489" s="194">
        <f t="shared" si="66"/>
        <v>134.34175262243832</v>
      </c>
      <c r="F489" s="104">
        <f t="shared" si="67"/>
        <v>7.949216131505227</v>
      </c>
      <c r="G489" s="96">
        <v>40</v>
      </c>
      <c r="H489" s="98">
        <f t="shared" si="68"/>
        <v>579.75177532920486</v>
      </c>
      <c r="I489" s="159">
        <f t="shared" si="69"/>
        <v>0.8</v>
      </c>
    </row>
    <row r="490" spans="1:9" ht="15" customHeight="1" x14ac:dyDescent="0.2">
      <c r="A490" s="192">
        <v>472</v>
      </c>
      <c r="B490" s="193">
        <f t="shared" si="59"/>
        <v>588.73904079883255</v>
      </c>
      <c r="C490" s="104">
        <v>19500</v>
      </c>
      <c r="D490" s="104">
        <f t="shared" si="65"/>
        <v>397.45962775374352</v>
      </c>
      <c r="E490" s="194">
        <f t="shared" si="66"/>
        <v>134.34135418076531</v>
      </c>
      <c r="F490" s="104">
        <f t="shared" si="67"/>
        <v>7.9491925550748705</v>
      </c>
      <c r="G490" s="96">
        <v>40</v>
      </c>
      <c r="H490" s="98">
        <f t="shared" si="68"/>
        <v>579.75017448958374</v>
      </c>
      <c r="I490" s="159">
        <f t="shared" si="69"/>
        <v>0.80169999999999997</v>
      </c>
    </row>
    <row r="491" spans="1:9" ht="15" customHeight="1" x14ac:dyDescent="0.2">
      <c r="A491" s="192">
        <v>473</v>
      </c>
      <c r="B491" s="193">
        <f t="shared" si="59"/>
        <v>588.74078323334538</v>
      </c>
      <c r="C491" s="104">
        <v>19500</v>
      </c>
      <c r="D491" s="104">
        <f t="shared" si="65"/>
        <v>397.45845143405819</v>
      </c>
      <c r="E491" s="194">
        <f t="shared" si="66"/>
        <v>134.34095658471165</v>
      </c>
      <c r="F491" s="104">
        <f t="shared" si="67"/>
        <v>7.9491690286811636</v>
      </c>
      <c r="G491" s="96">
        <v>40</v>
      </c>
      <c r="H491" s="98">
        <f t="shared" si="68"/>
        <v>579.74857704745091</v>
      </c>
      <c r="I491" s="159">
        <f t="shared" si="69"/>
        <v>0.8034</v>
      </c>
    </row>
    <row r="492" spans="1:9" ht="15" customHeight="1" x14ac:dyDescent="0.2">
      <c r="A492" s="192">
        <v>474</v>
      </c>
      <c r="B492" s="193">
        <f t="shared" si="59"/>
        <v>588.74252198795148</v>
      </c>
      <c r="C492" s="104">
        <v>19500</v>
      </c>
      <c r="D492" s="104">
        <f t="shared" si="65"/>
        <v>397.45727760562329</v>
      </c>
      <c r="E492" s="194">
        <f t="shared" si="66"/>
        <v>134.34055983070067</v>
      </c>
      <c r="F492" s="104">
        <f t="shared" si="67"/>
        <v>7.9491455521124657</v>
      </c>
      <c r="G492" s="96">
        <v>40</v>
      </c>
      <c r="H492" s="98">
        <f t="shared" si="68"/>
        <v>579.74698298843646</v>
      </c>
      <c r="I492" s="159">
        <f t="shared" si="69"/>
        <v>0.80510000000000004</v>
      </c>
    </row>
    <row r="493" spans="1:9" ht="15" customHeight="1" x14ac:dyDescent="0.2">
      <c r="A493" s="192">
        <v>475</v>
      </c>
      <c r="B493" s="193">
        <f t="shared" si="59"/>
        <v>588.7442570781617</v>
      </c>
      <c r="C493" s="104">
        <v>19500</v>
      </c>
      <c r="D493" s="104">
        <f t="shared" si="65"/>
        <v>397.45610625792341</v>
      </c>
      <c r="E493" s="194">
        <f t="shared" si="66"/>
        <v>134.3401639151781</v>
      </c>
      <c r="F493" s="104">
        <f t="shared" si="67"/>
        <v>7.9491221251584685</v>
      </c>
      <c r="G493" s="96">
        <v>40</v>
      </c>
      <c r="H493" s="98">
        <f t="shared" si="68"/>
        <v>579.74539229825996</v>
      </c>
      <c r="I493" s="159">
        <f t="shared" si="69"/>
        <v>0.80679999999999996</v>
      </c>
    </row>
    <row r="494" spans="1:9" ht="15" customHeight="1" x14ac:dyDescent="0.2">
      <c r="A494" s="192">
        <v>476</v>
      </c>
      <c r="B494" s="193">
        <f t="shared" si="59"/>
        <v>588.74598851938867</v>
      </c>
      <c r="C494" s="104">
        <v>19500</v>
      </c>
      <c r="D494" s="104">
        <f t="shared" si="65"/>
        <v>397.45493738050982</v>
      </c>
      <c r="E494" s="194">
        <f t="shared" si="66"/>
        <v>134.3397688346123</v>
      </c>
      <c r="F494" s="104">
        <f t="shared" si="67"/>
        <v>7.9490987476101962</v>
      </c>
      <c r="G494" s="96">
        <v>40</v>
      </c>
      <c r="H494" s="98">
        <f t="shared" si="68"/>
        <v>579.74380496273227</v>
      </c>
      <c r="I494" s="159">
        <f t="shared" si="69"/>
        <v>0.8085</v>
      </c>
    </row>
    <row r="495" spans="1:9" ht="15" customHeight="1" x14ac:dyDescent="0.2">
      <c r="A495" s="192">
        <v>477</v>
      </c>
      <c r="B495" s="193">
        <f t="shared" si="59"/>
        <v>588.74771632694831</v>
      </c>
      <c r="C495" s="104">
        <v>19500</v>
      </c>
      <c r="D495" s="104">
        <f t="shared" si="65"/>
        <v>397.45377096299961</v>
      </c>
      <c r="E495" s="194">
        <f t="shared" si="66"/>
        <v>134.33937458549386</v>
      </c>
      <c r="F495" s="104">
        <f t="shared" si="67"/>
        <v>7.9490754192599926</v>
      </c>
      <c r="G495" s="96">
        <v>40</v>
      </c>
      <c r="H495" s="98">
        <f t="shared" si="68"/>
        <v>579.7422209677535</v>
      </c>
      <c r="I495" s="159">
        <f t="shared" si="69"/>
        <v>0.81020000000000003</v>
      </c>
    </row>
    <row r="496" spans="1:9" ht="15" customHeight="1" x14ac:dyDescent="0.2">
      <c r="A496" s="192">
        <v>478</v>
      </c>
      <c r="B496" s="193">
        <f t="shared" si="59"/>
        <v>588.74944051606019</v>
      </c>
      <c r="C496" s="104">
        <v>19500</v>
      </c>
      <c r="D496" s="104">
        <f>12*(1/B496*C496)</f>
        <v>397.45260699507503</v>
      </c>
      <c r="E496" s="194">
        <f>SUM(D496:D496)*33.8%</f>
        <v>134.33898116433534</v>
      </c>
      <c r="F496" s="104">
        <f>SUM(D496:D496)*2%</f>
        <v>7.9490521399015011</v>
      </c>
      <c r="G496" s="96">
        <v>40</v>
      </c>
      <c r="H496" s="98">
        <f>SUM(D496:G496)</f>
        <v>579.74064029931185</v>
      </c>
      <c r="I496" s="159">
        <f>ROUND(A496/B496,4)</f>
        <v>0.81189999999999996</v>
      </c>
    </row>
    <row r="497" spans="1:9" ht="15" customHeight="1" x14ac:dyDescent="0.2">
      <c r="A497" s="192">
        <v>479</v>
      </c>
      <c r="B497" s="193">
        <f t="shared" si="59"/>
        <v>588.75116110184831</v>
      </c>
      <c r="C497" s="104">
        <v>19500</v>
      </c>
      <c r="D497" s="104">
        <f t="shared" ref="D497:D514" si="70">12*(1/B497*C497)</f>
        <v>397.45144546648328</v>
      </c>
      <c r="E497" s="194">
        <f t="shared" ref="E497:E514" si="71">SUM(D497:D497)*33.8%</f>
        <v>134.33858856767134</v>
      </c>
      <c r="F497" s="104">
        <f t="shared" ref="F497:F514" si="72">SUM(D497:D497)*2%</f>
        <v>7.949028909329666</v>
      </c>
      <c r="G497" s="96">
        <v>40</v>
      </c>
      <c r="H497" s="98">
        <f t="shared" ref="H497:H514" si="73">SUM(D497:G497)</f>
        <v>579.73906294348421</v>
      </c>
      <c r="I497" s="159">
        <f t="shared" ref="I497:I514" si="74">ROUND(A497/B497,4)</f>
        <v>0.81359999999999999</v>
      </c>
    </row>
    <row r="498" spans="1:9" ht="15" customHeight="1" x14ac:dyDescent="0.2">
      <c r="A498" s="195">
        <v>480</v>
      </c>
      <c r="B498" s="193">
        <f t="shared" si="59"/>
        <v>588.75287809934241</v>
      </c>
      <c r="C498" s="104">
        <v>19500</v>
      </c>
      <c r="D498" s="104">
        <f t="shared" si="70"/>
        <v>397.45028636703552</v>
      </c>
      <c r="E498" s="194">
        <f t="shared" si="71"/>
        <v>134.338196792058</v>
      </c>
      <c r="F498" s="104">
        <f t="shared" si="72"/>
        <v>7.9490057273407109</v>
      </c>
      <c r="G498" s="96">
        <v>40</v>
      </c>
      <c r="H498" s="98">
        <f t="shared" si="73"/>
        <v>579.73748888643422</v>
      </c>
      <c r="I498" s="159">
        <f t="shared" si="74"/>
        <v>0.81530000000000002</v>
      </c>
    </row>
    <row r="499" spans="1:9" ht="15" customHeight="1" x14ac:dyDescent="0.2">
      <c r="A499" s="192">
        <v>481</v>
      </c>
      <c r="B499" s="193">
        <f t="shared" si="59"/>
        <v>588.75459152347798</v>
      </c>
      <c r="C499" s="104">
        <v>19500</v>
      </c>
      <c r="D499" s="104">
        <f t="shared" si="70"/>
        <v>397.44912968660674</v>
      </c>
      <c r="E499" s="194">
        <f t="shared" si="71"/>
        <v>134.33780583407307</v>
      </c>
      <c r="F499" s="104">
        <f t="shared" si="72"/>
        <v>7.9489825937321346</v>
      </c>
      <c r="G499" s="96">
        <v>40</v>
      </c>
      <c r="H499" s="98">
        <f t="shared" si="73"/>
        <v>579.7359181144119</v>
      </c>
      <c r="I499" s="159">
        <f t="shared" si="74"/>
        <v>0.81699999999999995</v>
      </c>
    </row>
    <row r="500" spans="1:9" ht="15" customHeight="1" x14ac:dyDescent="0.2">
      <c r="A500" s="192">
        <v>482</v>
      </c>
      <c r="B500" s="193">
        <f t="shared" si="59"/>
        <v>588.75630138909787</v>
      </c>
      <c r="C500" s="104">
        <v>19500</v>
      </c>
      <c r="D500" s="104">
        <f t="shared" si="70"/>
        <v>397.44797541513503</v>
      </c>
      <c r="E500" s="194">
        <f t="shared" si="71"/>
        <v>134.33741569031562</v>
      </c>
      <c r="F500" s="104">
        <f t="shared" si="72"/>
        <v>7.9489595083027007</v>
      </c>
      <c r="G500" s="96">
        <v>40</v>
      </c>
      <c r="H500" s="98">
        <f t="shared" si="73"/>
        <v>579.73435061375335</v>
      </c>
      <c r="I500" s="159">
        <f t="shared" si="74"/>
        <v>0.81869999999999998</v>
      </c>
    </row>
    <row r="501" spans="1:9" ht="15" customHeight="1" x14ac:dyDescent="0.2">
      <c r="A501" s="192">
        <v>483</v>
      </c>
      <c r="B501" s="193">
        <f t="shared" si="59"/>
        <v>588.75800771095214</v>
      </c>
      <c r="C501" s="104">
        <v>19500</v>
      </c>
      <c r="D501" s="104">
        <f t="shared" si="70"/>
        <v>397.44682354262119</v>
      </c>
      <c r="E501" s="194">
        <f t="shared" si="71"/>
        <v>134.33702635740596</v>
      </c>
      <c r="F501" s="104">
        <f t="shared" si="72"/>
        <v>7.9489364708524244</v>
      </c>
      <c r="G501" s="96">
        <v>40</v>
      </c>
      <c r="H501" s="98">
        <f t="shared" si="73"/>
        <v>579.73278637087958</v>
      </c>
      <c r="I501" s="159">
        <f t="shared" si="74"/>
        <v>0.82040000000000002</v>
      </c>
    </row>
    <row r="502" spans="1:9" ht="15" customHeight="1" x14ac:dyDescent="0.2">
      <c r="A502" s="192">
        <v>484</v>
      </c>
      <c r="B502" s="193">
        <f t="shared" si="59"/>
        <v>588.75971050369981</v>
      </c>
      <c r="C502" s="104">
        <v>19500</v>
      </c>
      <c r="D502" s="104">
        <f t="shared" si="70"/>
        <v>397.4456740591279</v>
      </c>
      <c r="E502" s="194">
        <f t="shared" si="71"/>
        <v>134.33663783198523</v>
      </c>
      <c r="F502" s="104">
        <f t="shared" si="72"/>
        <v>7.9489134811825579</v>
      </c>
      <c r="G502" s="96">
        <v>40</v>
      </c>
      <c r="H502" s="98">
        <f t="shared" si="73"/>
        <v>579.73122537229563</v>
      </c>
      <c r="I502" s="159">
        <f t="shared" si="74"/>
        <v>0.82210000000000005</v>
      </c>
    </row>
    <row r="503" spans="1:9" ht="15" customHeight="1" x14ac:dyDescent="0.2">
      <c r="A503" s="192">
        <v>485</v>
      </c>
      <c r="B503" s="193">
        <f t="shared" si="59"/>
        <v>588.76140978190881</v>
      </c>
      <c r="C503" s="104">
        <v>19500</v>
      </c>
      <c r="D503" s="104">
        <f t="shared" si="70"/>
        <v>397.4445269547798</v>
      </c>
      <c r="E503" s="194">
        <f t="shared" si="71"/>
        <v>134.33625011071555</v>
      </c>
      <c r="F503" s="104">
        <f t="shared" si="72"/>
        <v>7.9488905390955962</v>
      </c>
      <c r="G503" s="96">
        <v>40</v>
      </c>
      <c r="H503" s="98">
        <f t="shared" si="73"/>
        <v>579.72966760459099</v>
      </c>
      <c r="I503" s="159">
        <f t="shared" si="74"/>
        <v>0.82379999999999998</v>
      </c>
    </row>
    <row r="504" spans="1:9" ht="15" customHeight="1" x14ac:dyDescent="0.2">
      <c r="A504" s="192">
        <v>486</v>
      </c>
      <c r="B504" s="193">
        <f t="shared" si="59"/>
        <v>588.76310556005728</v>
      </c>
      <c r="C504" s="104">
        <v>19500</v>
      </c>
      <c r="D504" s="104">
        <f t="shared" si="70"/>
        <v>397.44338221976216</v>
      </c>
      <c r="E504" s="194">
        <f t="shared" si="71"/>
        <v>134.33586319027958</v>
      </c>
      <c r="F504" s="104">
        <f t="shared" si="72"/>
        <v>7.9488676443952437</v>
      </c>
      <c r="G504" s="96">
        <v>40</v>
      </c>
      <c r="H504" s="98">
        <f t="shared" si="73"/>
        <v>579.72811305443702</v>
      </c>
      <c r="I504" s="159">
        <f t="shared" si="74"/>
        <v>0.82550000000000001</v>
      </c>
    </row>
    <row r="505" spans="1:9" ht="15" customHeight="1" x14ac:dyDescent="0.2">
      <c r="A505" s="192">
        <v>487</v>
      </c>
      <c r="B505" s="193">
        <f t="shared" si="59"/>
        <v>588.76479785253389</v>
      </c>
      <c r="C505" s="104">
        <v>19500</v>
      </c>
      <c r="D505" s="104">
        <f t="shared" si="70"/>
        <v>397.44223984432108</v>
      </c>
      <c r="E505" s="194">
        <f t="shared" si="71"/>
        <v>134.33547706738051</v>
      </c>
      <c r="F505" s="104">
        <f t="shared" si="72"/>
        <v>7.948844796886422</v>
      </c>
      <c r="G505" s="96">
        <v>40</v>
      </c>
      <c r="H505" s="98">
        <f t="shared" si="73"/>
        <v>579.72656170858806</v>
      </c>
      <c r="I505" s="159">
        <f t="shared" si="74"/>
        <v>0.82720000000000005</v>
      </c>
    </row>
    <row r="506" spans="1:9" ht="15" customHeight="1" x14ac:dyDescent="0.2">
      <c r="A506" s="192">
        <v>488</v>
      </c>
      <c r="B506" s="193">
        <f t="shared" si="59"/>
        <v>588.76648667363884</v>
      </c>
      <c r="C506" s="104">
        <v>19500</v>
      </c>
      <c r="D506" s="104">
        <f t="shared" si="70"/>
        <v>397.44109981876284</v>
      </c>
      <c r="E506" s="194">
        <f t="shared" si="71"/>
        <v>134.33509173874182</v>
      </c>
      <c r="F506" s="104">
        <f t="shared" si="72"/>
        <v>7.9488219963752567</v>
      </c>
      <c r="G506" s="96">
        <v>40</v>
      </c>
      <c r="H506" s="98">
        <f t="shared" si="73"/>
        <v>579.72501355387999</v>
      </c>
      <c r="I506" s="159">
        <f t="shared" si="74"/>
        <v>0.82889999999999997</v>
      </c>
    </row>
    <row r="507" spans="1:9" ht="15" customHeight="1" x14ac:dyDescent="0.2">
      <c r="A507" s="192">
        <v>489</v>
      </c>
      <c r="B507" s="193">
        <f t="shared" si="59"/>
        <v>588.76817203758458</v>
      </c>
      <c r="C507" s="104">
        <v>19500</v>
      </c>
      <c r="D507" s="104">
        <f t="shared" si="70"/>
        <v>397.43996213345315</v>
      </c>
      <c r="E507" s="194">
        <f t="shared" si="71"/>
        <v>134.33470720110716</v>
      </c>
      <c r="F507" s="104">
        <f t="shared" si="72"/>
        <v>7.9487992426690628</v>
      </c>
      <c r="G507" s="96">
        <v>40</v>
      </c>
      <c r="H507" s="98">
        <f t="shared" si="73"/>
        <v>579.72346857722937</v>
      </c>
      <c r="I507" s="159">
        <f t="shared" si="74"/>
        <v>0.83050000000000002</v>
      </c>
    </row>
    <row r="508" spans="1:9" ht="15" customHeight="1" x14ac:dyDescent="0.2">
      <c r="A508" s="195">
        <v>490</v>
      </c>
      <c r="B508" s="193">
        <f t="shared" si="59"/>
        <v>588.76985395849647</v>
      </c>
      <c r="C508" s="104">
        <v>19500</v>
      </c>
      <c r="D508" s="104">
        <f t="shared" si="70"/>
        <v>397.43882677881658</v>
      </c>
      <c r="E508" s="194">
        <f t="shared" si="71"/>
        <v>134.33432345123998</v>
      </c>
      <c r="F508" s="104">
        <f t="shared" si="72"/>
        <v>7.9487765355763313</v>
      </c>
      <c r="G508" s="96">
        <v>40</v>
      </c>
      <c r="H508" s="98">
        <f t="shared" si="73"/>
        <v>579.72192676563293</v>
      </c>
      <c r="I508" s="159">
        <f t="shared" si="74"/>
        <v>0.83220000000000005</v>
      </c>
    </row>
    <row r="509" spans="1:9" ht="15" customHeight="1" x14ac:dyDescent="0.2">
      <c r="A509" s="192">
        <v>491</v>
      </c>
      <c r="B509" s="193">
        <f t="shared" si="59"/>
        <v>588.77153245041313</v>
      </c>
      <c r="C509" s="104">
        <v>19500</v>
      </c>
      <c r="D509" s="104">
        <f t="shared" si="70"/>
        <v>397.4376937453369</v>
      </c>
      <c r="E509" s="194">
        <f t="shared" si="71"/>
        <v>134.33394048592385</v>
      </c>
      <c r="F509" s="104">
        <f t="shared" si="72"/>
        <v>7.9487538749067381</v>
      </c>
      <c r="G509" s="96">
        <v>40</v>
      </c>
      <c r="H509" s="98">
        <f t="shared" si="73"/>
        <v>579.72038810616755</v>
      </c>
      <c r="I509" s="159">
        <f t="shared" si="74"/>
        <v>0.83389999999999997</v>
      </c>
    </row>
    <row r="510" spans="1:9" ht="15" customHeight="1" x14ac:dyDescent="0.2">
      <c r="A510" s="192">
        <v>492</v>
      </c>
      <c r="B510" s="193">
        <f t="shared" si="59"/>
        <v>588.77320752728804</v>
      </c>
      <c r="C510" s="104">
        <v>19500</v>
      </c>
      <c r="D510" s="104">
        <f t="shared" si="70"/>
        <v>397.43656302355566</v>
      </c>
      <c r="E510" s="194">
        <f t="shared" si="71"/>
        <v>134.3335583019618</v>
      </c>
      <c r="F510" s="104">
        <f t="shared" si="72"/>
        <v>7.9487312604711136</v>
      </c>
      <c r="G510" s="96">
        <v>40</v>
      </c>
      <c r="H510" s="98">
        <f t="shared" si="73"/>
        <v>579.71885258598866</v>
      </c>
      <c r="I510" s="159">
        <f t="shared" si="74"/>
        <v>0.83560000000000001</v>
      </c>
    </row>
    <row r="511" spans="1:9" ht="15" customHeight="1" x14ac:dyDescent="0.2">
      <c r="A511" s="192">
        <v>493</v>
      </c>
      <c r="B511" s="193">
        <f t="shared" ref="B511:B518" si="75">0.8233*LN(A511)+583.67</f>
        <v>588.77487920298927</v>
      </c>
      <c r="C511" s="104">
        <v>19500</v>
      </c>
      <c r="D511" s="104">
        <f t="shared" si="70"/>
        <v>397.43543460407193</v>
      </c>
      <c r="E511" s="194">
        <f t="shared" si="71"/>
        <v>134.3331768961763</v>
      </c>
      <c r="F511" s="104">
        <f t="shared" si="72"/>
        <v>7.9487086920814392</v>
      </c>
      <c r="G511" s="96">
        <v>40</v>
      </c>
      <c r="H511" s="98">
        <f t="shared" si="73"/>
        <v>579.71732019232968</v>
      </c>
      <c r="I511" s="159">
        <f t="shared" si="74"/>
        <v>0.83730000000000004</v>
      </c>
    </row>
    <row r="512" spans="1:9" ht="15" customHeight="1" x14ac:dyDescent="0.2">
      <c r="A512" s="192">
        <v>494</v>
      </c>
      <c r="B512" s="193">
        <f t="shared" si="75"/>
        <v>588.77654749130079</v>
      </c>
      <c r="C512" s="104">
        <v>19500</v>
      </c>
      <c r="D512" s="104">
        <f t="shared" si="70"/>
        <v>397.43430847754234</v>
      </c>
      <c r="E512" s="194">
        <f t="shared" si="71"/>
        <v>134.33279626540929</v>
      </c>
      <c r="F512" s="104">
        <f t="shared" si="72"/>
        <v>7.9486861695508475</v>
      </c>
      <c r="G512" s="96">
        <v>40</v>
      </c>
      <c r="H512" s="98">
        <f t="shared" si="73"/>
        <v>579.71579091250248</v>
      </c>
      <c r="I512" s="159">
        <f t="shared" si="74"/>
        <v>0.83899999999999997</v>
      </c>
    </row>
    <row r="513" spans="1:9" ht="15" customHeight="1" x14ac:dyDescent="0.2">
      <c r="A513" s="192">
        <v>495</v>
      </c>
      <c r="B513" s="193">
        <f t="shared" si="75"/>
        <v>588.77821240592277</v>
      </c>
      <c r="C513" s="104">
        <v>19500</v>
      </c>
      <c r="D513" s="104">
        <f t="shared" si="70"/>
        <v>397.43318463468017</v>
      </c>
      <c r="E513" s="194">
        <f t="shared" si="71"/>
        <v>134.33241640652187</v>
      </c>
      <c r="F513" s="104">
        <f t="shared" si="72"/>
        <v>7.9486636926936036</v>
      </c>
      <c r="G513" s="96">
        <v>40</v>
      </c>
      <c r="H513" s="98">
        <f t="shared" si="73"/>
        <v>579.71426473389556</v>
      </c>
      <c r="I513" s="159">
        <f t="shared" si="74"/>
        <v>0.8407</v>
      </c>
    </row>
    <row r="514" spans="1:9" ht="15" customHeight="1" x14ac:dyDescent="0.2">
      <c r="A514" s="192">
        <v>496</v>
      </c>
      <c r="B514" s="193">
        <f t="shared" si="75"/>
        <v>588.77987396047263</v>
      </c>
      <c r="C514" s="104">
        <v>19500</v>
      </c>
      <c r="D514" s="104">
        <f t="shared" si="70"/>
        <v>397.43206306625461</v>
      </c>
      <c r="E514" s="194">
        <f t="shared" si="71"/>
        <v>134.33203731639404</v>
      </c>
      <c r="F514" s="104">
        <f t="shared" si="72"/>
        <v>7.9486412613250925</v>
      </c>
      <c r="G514" s="96">
        <v>40</v>
      </c>
      <c r="H514" s="98">
        <f t="shared" si="73"/>
        <v>579.71274164397369</v>
      </c>
      <c r="I514" s="159">
        <f t="shared" si="74"/>
        <v>0.84240000000000004</v>
      </c>
    </row>
    <row r="515" spans="1:9" ht="15" customHeight="1" x14ac:dyDescent="0.2">
      <c r="A515" s="192">
        <v>497</v>
      </c>
      <c r="B515" s="193">
        <f t="shared" si="75"/>
        <v>588.78153216848534</v>
      </c>
      <c r="C515" s="104">
        <v>19500</v>
      </c>
      <c r="D515" s="104">
        <f>12*(1/B515*C515)</f>
        <v>397.43094376309125</v>
      </c>
      <c r="E515" s="194">
        <f>SUM(D515:D515)*33.8%</f>
        <v>134.33165899192483</v>
      </c>
      <c r="F515" s="104">
        <f>SUM(D515:D515)*2%</f>
        <v>7.9486188752618254</v>
      </c>
      <c r="G515" s="96">
        <v>40</v>
      </c>
      <c r="H515" s="98">
        <f>SUM(D515:G515)</f>
        <v>579.71122163027792</v>
      </c>
      <c r="I515" s="159">
        <f>ROUND(A515/B515,4)</f>
        <v>0.84409999999999996</v>
      </c>
    </row>
    <row r="516" spans="1:9" ht="15" customHeight="1" x14ac:dyDescent="0.2">
      <c r="A516" s="192">
        <v>498</v>
      </c>
      <c r="B516" s="193">
        <f t="shared" si="75"/>
        <v>588.78318704341439</v>
      </c>
      <c r="C516" s="104">
        <v>19500</v>
      </c>
      <c r="D516" s="104">
        <f t="shared" ref="D516:D518" si="76">12*(1/B516*C516)</f>
        <v>397.42982671607069</v>
      </c>
      <c r="E516" s="194">
        <f t="shared" ref="E516:E518" si="77">SUM(D516:D516)*33.8%</f>
        <v>134.33128143003188</v>
      </c>
      <c r="F516" s="104">
        <f t="shared" ref="F516:F518" si="78">SUM(D516:D516)*2%</f>
        <v>7.948596534321414</v>
      </c>
      <c r="G516" s="96">
        <v>40</v>
      </c>
      <c r="H516" s="98">
        <f t="shared" ref="H516:H518" si="79">SUM(D516:G516)</f>
        <v>579.7097046804239</v>
      </c>
      <c r="I516" s="159">
        <f t="shared" ref="I516:I518" si="80">ROUND(A516/B516,4)</f>
        <v>0.8458</v>
      </c>
    </row>
    <row r="517" spans="1:9" ht="15" customHeight="1" x14ac:dyDescent="0.2">
      <c r="A517" s="192">
        <v>499</v>
      </c>
      <c r="B517" s="193">
        <f t="shared" si="75"/>
        <v>588.78483859863218</v>
      </c>
      <c r="C517" s="104">
        <v>19500</v>
      </c>
      <c r="D517" s="104">
        <f t="shared" si="76"/>
        <v>397.42871191612852</v>
      </c>
      <c r="E517" s="194">
        <f t="shared" si="77"/>
        <v>134.33090462765142</v>
      </c>
      <c r="F517" s="104">
        <f t="shared" si="78"/>
        <v>7.9485742383225704</v>
      </c>
      <c r="G517" s="96">
        <v>40</v>
      </c>
      <c r="H517" s="98">
        <f t="shared" si="79"/>
        <v>579.70819078210241</v>
      </c>
      <c r="I517" s="159">
        <f t="shared" si="80"/>
        <v>0.84750000000000003</v>
      </c>
    </row>
    <row r="518" spans="1:9" ht="15" customHeight="1" thickBot="1" x14ac:dyDescent="0.25">
      <c r="A518" s="202">
        <v>500</v>
      </c>
      <c r="B518" s="197">
        <f t="shared" si="75"/>
        <v>588.78648684743098</v>
      </c>
      <c r="C518" s="118">
        <v>19500</v>
      </c>
      <c r="D518" s="118">
        <f t="shared" si="76"/>
        <v>397.42759935425477</v>
      </c>
      <c r="E518" s="198">
        <f t="shared" si="77"/>
        <v>134.33052858173809</v>
      </c>
      <c r="F518" s="118">
        <f t="shared" si="78"/>
        <v>7.9485519870850956</v>
      </c>
      <c r="G518" s="119">
        <v>40</v>
      </c>
      <c r="H518" s="120">
        <f t="shared" si="79"/>
        <v>579.70667992307801</v>
      </c>
      <c r="I518" s="164">
        <f t="shared" si="80"/>
        <v>0.84919999999999995</v>
      </c>
    </row>
  </sheetData>
  <mergeCells count="9">
    <mergeCell ref="G17:G18"/>
    <mergeCell ref="H17:H18"/>
    <mergeCell ref="A4:H4"/>
    <mergeCell ref="A16:I16"/>
    <mergeCell ref="A17:A18"/>
    <mergeCell ref="B17:B18"/>
    <mergeCell ref="C17:C18"/>
    <mergeCell ref="E17:E18"/>
    <mergeCell ref="F17:F18"/>
  </mergeCells>
  <pageMargins left="0.7" right="0.7" top="0.78740157499999996" bottom="0.78740157499999996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3"/>
  <sheetViews>
    <sheetView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28515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28515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28515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5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18" t="s">
        <v>198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234"/>
      <c r="N4" s="234"/>
      <c r="O4" s="234"/>
      <c r="P4" s="234"/>
      <c r="Q4" s="234"/>
      <c r="R4" s="142"/>
      <c r="S4" s="142"/>
      <c r="T4" s="142"/>
      <c r="U4" s="234"/>
      <c r="V4" s="234"/>
      <c r="W4" s="46"/>
      <c r="X4" s="46"/>
      <c r="Y4" s="46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234"/>
      <c r="K5" s="142"/>
      <c r="L5" s="142"/>
      <c r="M5" s="234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234"/>
      <c r="K6" s="142"/>
      <c r="L6" s="142"/>
      <c r="M6" s="234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J7" s="23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57" customFormat="1" ht="16.5" x14ac:dyDescent="0.3">
      <c r="A8" s="254" t="s">
        <v>185</v>
      </c>
      <c r="B8" s="255"/>
      <c r="C8" s="255"/>
      <c r="D8" s="275"/>
      <c r="E8" s="257"/>
      <c r="F8" s="257"/>
      <c r="G8" s="372"/>
      <c r="H8" s="373" t="s">
        <v>3</v>
      </c>
      <c r="I8" s="374" t="s">
        <v>69</v>
      </c>
      <c r="J8" s="274" t="s">
        <v>186</v>
      </c>
      <c r="K8" s="257"/>
      <c r="L8" s="257"/>
      <c r="M8" s="274"/>
      <c r="N8" s="257"/>
      <c r="O8" s="257"/>
      <c r="P8" s="373" t="s">
        <v>3</v>
      </c>
      <c r="Q8" s="374" t="s">
        <v>69</v>
      </c>
      <c r="R8" s="271" t="s">
        <v>187</v>
      </c>
      <c r="S8" s="257"/>
      <c r="T8" s="257"/>
      <c r="U8" s="274"/>
      <c r="V8" s="257"/>
      <c r="W8" s="257"/>
      <c r="X8" s="373" t="s">
        <v>3</v>
      </c>
      <c r="Y8" s="375" t="s">
        <v>69</v>
      </c>
      <c r="AE8" s="236"/>
      <c r="AI8" s="236"/>
      <c r="AL8" s="56"/>
      <c r="AM8" s="236"/>
      <c r="AR8" s="236"/>
    </row>
    <row r="9" spans="1:44" s="71" customFormat="1" ht="15.75" x14ac:dyDescent="0.25">
      <c r="A9" s="258" t="s">
        <v>188</v>
      </c>
      <c r="B9" s="259"/>
      <c r="C9" s="260"/>
      <c r="D9" s="276"/>
      <c r="E9" s="260"/>
      <c r="F9" s="260"/>
      <c r="G9" s="261"/>
      <c r="H9" s="259" t="s">
        <v>204</v>
      </c>
      <c r="I9" s="388">
        <v>60</v>
      </c>
      <c r="J9" s="272" t="s">
        <v>188</v>
      </c>
      <c r="K9" s="260"/>
      <c r="L9" s="260"/>
      <c r="M9" s="276"/>
      <c r="N9" s="260"/>
      <c r="O9" s="260"/>
      <c r="P9" s="259" t="s">
        <v>294</v>
      </c>
      <c r="Q9" s="361">
        <v>36</v>
      </c>
      <c r="R9" s="272" t="s">
        <v>188</v>
      </c>
      <c r="S9" s="260"/>
      <c r="T9" s="260"/>
      <c r="U9" s="276"/>
      <c r="V9" s="260"/>
      <c r="W9" s="260"/>
      <c r="X9" s="259" t="s">
        <v>296</v>
      </c>
      <c r="Y9" s="390">
        <v>24</v>
      </c>
      <c r="AC9" s="237"/>
      <c r="AF9" s="238"/>
      <c r="AG9" s="238"/>
      <c r="AL9" s="239"/>
      <c r="AN9" s="238"/>
    </row>
    <row r="10" spans="1:44" s="71" customFormat="1" ht="15.75" x14ac:dyDescent="0.25">
      <c r="A10" s="258" t="s">
        <v>200</v>
      </c>
      <c r="B10" s="259"/>
      <c r="C10" s="260"/>
      <c r="D10" s="276"/>
      <c r="E10" s="260"/>
      <c r="F10" s="260"/>
      <c r="G10" s="261"/>
      <c r="H10" s="259" t="s">
        <v>205</v>
      </c>
      <c r="I10" s="388">
        <v>60</v>
      </c>
      <c r="J10" s="272" t="s">
        <v>200</v>
      </c>
      <c r="K10" s="260"/>
      <c r="L10" s="260"/>
      <c r="M10" s="276"/>
      <c r="N10" s="260"/>
      <c r="O10" s="260"/>
      <c r="P10" s="259" t="s">
        <v>295</v>
      </c>
      <c r="Q10" s="361">
        <v>36</v>
      </c>
      <c r="R10" s="272" t="s">
        <v>200</v>
      </c>
      <c r="S10" s="260"/>
      <c r="T10" s="260"/>
      <c r="U10" s="276"/>
      <c r="V10" s="260"/>
      <c r="W10" s="260"/>
      <c r="X10" s="259" t="s">
        <v>297</v>
      </c>
      <c r="Y10" s="390">
        <v>24</v>
      </c>
      <c r="AC10" s="237"/>
      <c r="AF10" s="238"/>
      <c r="AG10" s="238"/>
      <c r="AL10" s="239"/>
      <c r="AN10" s="238"/>
    </row>
    <row r="11" spans="1:44" s="71" customFormat="1" ht="16.5" thickBot="1" x14ac:dyDescent="0.3">
      <c r="A11" s="265" t="s">
        <v>201</v>
      </c>
      <c r="B11" s="266"/>
      <c r="C11" s="267"/>
      <c r="D11" s="277"/>
      <c r="E11" s="267"/>
      <c r="F11" s="267"/>
      <c r="G11" s="268"/>
      <c r="H11" s="266" t="s">
        <v>206</v>
      </c>
      <c r="I11" s="389">
        <v>60</v>
      </c>
      <c r="J11" s="273" t="s">
        <v>201</v>
      </c>
      <c r="K11" s="267"/>
      <c r="L11" s="267"/>
      <c r="M11" s="277"/>
      <c r="N11" s="267"/>
      <c r="O11" s="267"/>
      <c r="P11" s="266" t="s">
        <v>224</v>
      </c>
      <c r="Q11" s="362">
        <v>36</v>
      </c>
      <c r="R11" s="273" t="s">
        <v>201</v>
      </c>
      <c r="S11" s="267"/>
      <c r="T11" s="267"/>
      <c r="U11" s="277"/>
      <c r="V11" s="267"/>
      <c r="W11" s="267"/>
      <c r="X11" s="266" t="s">
        <v>225</v>
      </c>
      <c r="Y11" s="391">
        <v>24</v>
      </c>
      <c r="AC11" s="237"/>
      <c r="AF11" s="238"/>
      <c r="AG11" s="238"/>
      <c r="AL11" s="239"/>
      <c r="AN11" s="238"/>
    </row>
    <row r="12" spans="1:44" ht="15.75" x14ac:dyDescent="0.25">
      <c r="A12" s="142"/>
      <c r="B12" s="234"/>
      <c r="C12" s="234"/>
      <c r="D12" s="143"/>
      <c r="E12" s="143"/>
      <c r="F12" s="143"/>
      <c r="G12" s="143"/>
      <c r="H12" s="46"/>
      <c r="I12" s="46"/>
      <c r="J12" s="234"/>
      <c r="K12" s="142"/>
      <c r="L12" s="142"/>
      <c r="M12" s="234"/>
      <c r="N12" s="234"/>
      <c r="O12" s="234"/>
      <c r="P12" s="234"/>
      <c r="Q12" s="234"/>
      <c r="R12" s="142"/>
      <c r="S12" s="142"/>
      <c r="T12" s="142"/>
      <c r="U12" s="234"/>
      <c r="V12" s="234"/>
      <c r="W12" s="46"/>
      <c r="X12" s="46"/>
      <c r="Y12" s="46"/>
    </row>
    <row r="13" spans="1:44" ht="13.5" thickBot="1" x14ac:dyDescent="0.25">
      <c r="A13" s="142"/>
      <c r="B13" s="234"/>
      <c r="C13" s="234"/>
      <c r="D13" s="142"/>
      <c r="E13" s="142"/>
      <c r="F13" s="142"/>
      <c r="G13" s="142"/>
      <c r="H13" s="62" t="s">
        <v>190</v>
      </c>
      <c r="I13" s="62"/>
      <c r="J13" s="46"/>
      <c r="K13" s="234"/>
      <c r="L13" s="142"/>
      <c r="M13" s="142"/>
      <c r="N13" s="142"/>
      <c r="O13" s="234"/>
      <c r="P13" s="62" t="s">
        <v>190</v>
      </c>
      <c r="Q13" s="62"/>
      <c r="R13" s="234"/>
      <c r="S13" s="234"/>
      <c r="T13" s="142"/>
      <c r="U13" s="142"/>
      <c r="V13" s="142"/>
      <c r="W13" s="234"/>
      <c r="X13" s="62" t="s">
        <v>190</v>
      </c>
      <c r="Y13" s="46"/>
    </row>
    <row r="14" spans="1:44" s="63" customFormat="1" ht="16.5" customHeight="1" thickBot="1" x14ac:dyDescent="0.25">
      <c r="A14" s="520" t="s">
        <v>43</v>
      </c>
      <c r="B14" s="509" t="s">
        <v>199</v>
      </c>
      <c r="C14" s="510"/>
      <c r="D14" s="510"/>
      <c r="E14" s="510"/>
      <c r="F14" s="510"/>
      <c r="G14" s="510"/>
      <c r="H14" s="510"/>
      <c r="I14" s="511"/>
      <c r="J14" s="509" t="s">
        <v>186</v>
      </c>
      <c r="K14" s="510"/>
      <c r="L14" s="510"/>
      <c r="M14" s="510"/>
      <c r="N14" s="510"/>
      <c r="O14" s="510"/>
      <c r="P14" s="510"/>
      <c r="Q14" s="511"/>
      <c r="R14" s="509" t="s">
        <v>187</v>
      </c>
      <c r="S14" s="510"/>
      <c r="T14" s="510"/>
      <c r="U14" s="510"/>
      <c r="V14" s="510"/>
      <c r="W14" s="510"/>
      <c r="X14" s="510"/>
      <c r="Y14" s="511"/>
    </row>
    <row r="15" spans="1:44" s="63" customFormat="1" ht="25.5" customHeight="1" x14ac:dyDescent="0.2">
      <c r="A15" s="521"/>
      <c r="B15" s="512" t="s">
        <v>3</v>
      </c>
      <c r="C15" s="512" t="s">
        <v>166</v>
      </c>
      <c r="D15" s="516" t="s">
        <v>50</v>
      </c>
      <c r="E15" s="514" t="s">
        <v>26</v>
      </c>
      <c r="F15" s="514" t="s">
        <v>51</v>
      </c>
      <c r="G15" s="514" t="s">
        <v>191</v>
      </c>
      <c r="H15" s="507" t="s">
        <v>27</v>
      </c>
      <c r="I15" s="244" t="s">
        <v>197</v>
      </c>
      <c r="J15" s="512" t="s">
        <v>3</v>
      </c>
      <c r="K15" s="512" t="s">
        <v>166</v>
      </c>
      <c r="L15" s="516" t="s">
        <v>50</v>
      </c>
      <c r="M15" s="514" t="s">
        <v>26</v>
      </c>
      <c r="N15" s="514" t="s">
        <v>51</v>
      </c>
      <c r="O15" s="514" t="s">
        <v>191</v>
      </c>
      <c r="P15" s="507" t="s">
        <v>27</v>
      </c>
      <c r="Q15" s="244" t="s">
        <v>197</v>
      </c>
      <c r="R15" s="512" t="s">
        <v>3</v>
      </c>
      <c r="S15" s="512" t="s">
        <v>166</v>
      </c>
      <c r="T15" s="516" t="s">
        <v>50</v>
      </c>
      <c r="U15" s="514" t="s">
        <v>26</v>
      </c>
      <c r="V15" s="514" t="s">
        <v>51</v>
      </c>
      <c r="W15" s="514" t="s">
        <v>191</v>
      </c>
      <c r="X15" s="507" t="s">
        <v>27</v>
      </c>
      <c r="Y15" s="244" t="s">
        <v>197</v>
      </c>
    </row>
    <row r="16" spans="1:44" ht="13.5" thickBot="1" x14ac:dyDescent="0.25">
      <c r="A16" s="522"/>
      <c r="B16" s="513"/>
      <c r="C16" s="513"/>
      <c r="D16" s="517"/>
      <c r="E16" s="515"/>
      <c r="F16" s="515"/>
      <c r="G16" s="515"/>
      <c r="H16" s="508"/>
      <c r="I16" s="78" t="s">
        <v>49</v>
      </c>
      <c r="J16" s="513"/>
      <c r="K16" s="513"/>
      <c r="L16" s="517"/>
      <c r="M16" s="515"/>
      <c r="N16" s="515"/>
      <c r="O16" s="515"/>
      <c r="P16" s="508"/>
      <c r="Q16" s="78" t="s">
        <v>49</v>
      </c>
      <c r="R16" s="513"/>
      <c r="S16" s="513"/>
      <c r="T16" s="517"/>
      <c r="U16" s="515"/>
      <c r="V16" s="515"/>
      <c r="W16" s="515"/>
      <c r="X16" s="508"/>
      <c r="Y16" s="78" t="s">
        <v>49</v>
      </c>
    </row>
    <row r="17" spans="1:25" s="63" customFormat="1" ht="16.5" customHeight="1" x14ac:dyDescent="0.2">
      <c r="A17" s="278">
        <v>1</v>
      </c>
      <c r="B17" s="285">
        <f>($A17/0.8)*1.3</f>
        <v>1.625</v>
      </c>
      <c r="C17" s="286">
        <v>21700</v>
      </c>
      <c r="D17" s="287">
        <f t="shared" ref="D17:D80" si="0">12*(1/B17*C17)</f>
        <v>160246.15384615384</v>
      </c>
      <c r="E17" s="288">
        <f>D17*33.8%</f>
        <v>54163.199999999997</v>
      </c>
      <c r="F17" s="288">
        <f>D17*2%</f>
        <v>3204.9230769230771</v>
      </c>
      <c r="G17" s="289">
        <v>60</v>
      </c>
      <c r="H17" s="290">
        <f>SUM(D17:G17)</f>
        <v>217674.27692307689</v>
      </c>
      <c r="I17" s="300">
        <f>ROUND(A17/B17,4)</f>
        <v>0.61539999999999995</v>
      </c>
      <c r="J17" s="291">
        <f>(($A17/0.8)*1.3)/0.6</f>
        <v>2.7083333333333335</v>
      </c>
      <c r="K17" s="286">
        <v>21700</v>
      </c>
      <c r="L17" s="287">
        <f t="shared" ref="L17:L80" si="1">12*(1/J17*K17)</f>
        <v>96147.692307692298</v>
      </c>
      <c r="M17" s="292">
        <f>L17*33.8%</f>
        <v>32497.919999999995</v>
      </c>
      <c r="N17" s="292">
        <f>L17*2%</f>
        <v>1922.9538461538459</v>
      </c>
      <c r="O17" s="293">
        <v>36</v>
      </c>
      <c r="P17" s="294">
        <f>SUM(L17:O17)</f>
        <v>130604.56615384614</v>
      </c>
      <c r="Q17" s="300">
        <f>ROUND(A17/J17,4)</f>
        <v>0.36919999999999997</v>
      </c>
      <c r="R17" s="363">
        <f>(($A17/0.8)*1.3)/0.4</f>
        <v>4.0625</v>
      </c>
      <c r="S17" s="286">
        <v>21700</v>
      </c>
      <c r="T17" s="296">
        <f t="shared" ref="T17:T80" si="2">12*(1/R17*S17)</f>
        <v>64098.461538461546</v>
      </c>
      <c r="U17" s="297">
        <f>T17*33.8%</f>
        <v>21665.279999999999</v>
      </c>
      <c r="V17" s="297">
        <f>T17*2%</f>
        <v>1281.969230769231</v>
      </c>
      <c r="W17" s="298">
        <v>24</v>
      </c>
      <c r="X17" s="299">
        <f>SUM(T17:W17)</f>
        <v>87069.710769230776</v>
      </c>
      <c r="Y17" s="300">
        <f>ROUND(A17/R17,4)</f>
        <v>0.2462</v>
      </c>
    </row>
    <row r="18" spans="1:25" s="63" customFormat="1" ht="16.5" customHeight="1" x14ac:dyDescent="0.2">
      <c r="A18" s="279">
        <v>2</v>
      </c>
      <c r="B18" s="301">
        <f t="shared" ref="B18:B28" si="3">($A18/0.8)*1.3</f>
        <v>3.25</v>
      </c>
      <c r="C18" s="302">
        <v>21700</v>
      </c>
      <c r="D18" s="303">
        <f t="shared" si="0"/>
        <v>80123.076923076922</v>
      </c>
      <c r="E18" s="304">
        <f t="shared" ref="E18:E81" si="4">D18*33.8%</f>
        <v>27081.599999999999</v>
      </c>
      <c r="F18" s="304">
        <f t="shared" ref="F18:F81" si="5">D18*2%</f>
        <v>1602.4615384615386</v>
      </c>
      <c r="G18" s="101">
        <v>60</v>
      </c>
      <c r="H18" s="305">
        <f t="shared" ref="H18:H81" si="6">SUM(D18:G18)</f>
        <v>108867.13846153844</v>
      </c>
      <c r="I18" s="309">
        <f t="shared" ref="I18:I81" si="7">ROUND(A18/B18,4)</f>
        <v>0.61539999999999995</v>
      </c>
      <c r="J18" s="306">
        <f t="shared" ref="J18:J28" si="8">(($A18/0.8)*1.3)/0.6</f>
        <v>5.416666666666667</v>
      </c>
      <c r="K18" s="302">
        <v>21700</v>
      </c>
      <c r="L18" s="307">
        <f t="shared" si="1"/>
        <v>48073.846153846149</v>
      </c>
      <c r="M18" s="304">
        <f t="shared" ref="M18:M81" si="9">L18*33.8%</f>
        <v>16248.959999999997</v>
      </c>
      <c r="N18" s="304">
        <f t="shared" ref="N18:N81" si="10">L18*2%</f>
        <v>961.47692307692296</v>
      </c>
      <c r="O18" s="308">
        <v>36</v>
      </c>
      <c r="P18" s="305">
        <f t="shared" ref="P18:P81" si="11">SUM(L18:O18)</f>
        <v>65320.283076923071</v>
      </c>
      <c r="Q18" s="309">
        <f t="shared" ref="Q18:Q81" si="12">ROUND(A18/J18,4)</f>
        <v>0.36919999999999997</v>
      </c>
      <c r="R18" s="364">
        <f t="shared" ref="R18:R28" si="13">(($A18/0.8)*1.3)/0.4</f>
        <v>8.125</v>
      </c>
      <c r="S18" s="302">
        <v>21700</v>
      </c>
      <c r="T18" s="307">
        <f t="shared" si="2"/>
        <v>32049.230769230773</v>
      </c>
      <c r="U18" s="101">
        <f t="shared" ref="U18:U81" si="14">T18*33.8%</f>
        <v>10832.64</v>
      </c>
      <c r="V18" s="304">
        <f t="shared" ref="V18:V81" si="15">T18*2%</f>
        <v>640.98461538461549</v>
      </c>
      <c r="W18" s="308">
        <v>24</v>
      </c>
      <c r="X18" s="305">
        <f t="shared" ref="X18:X81" si="16">SUM(T18:W18)</f>
        <v>43546.855384615388</v>
      </c>
      <c r="Y18" s="309">
        <f t="shared" ref="Y18:Y81" si="17">ROUND(A18/R18,4)</f>
        <v>0.2462</v>
      </c>
    </row>
    <row r="19" spans="1:25" s="63" customFormat="1" ht="16.5" customHeight="1" x14ac:dyDescent="0.2">
      <c r="A19" s="279">
        <v>3</v>
      </c>
      <c r="B19" s="301">
        <f t="shared" si="3"/>
        <v>4.875</v>
      </c>
      <c r="C19" s="302">
        <v>21700</v>
      </c>
      <c r="D19" s="303">
        <f t="shared" si="0"/>
        <v>53415.38461538461</v>
      </c>
      <c r="E19" s="304">
        <f t="shared" si="4"/>
        <v>18054.399999999998</v>
      </c>
      <c r="F19" s="304">
        <f t="shared" si="5"/>
        <v>1068.3076923076922</v>
      </c>
      <c r="G19" s="101">
        <v>60</v>
      </c>
      <c r="H19" s="305">
        <f t="shared" si="6"/>
        <v>72598.092307692292</v>
      </c>
      <c r="I19" s="309">
        <f t="shared" si="7"/>
        <v>0.61539999999999995</v>
      </c>
      <c r="J19" s="306">
        <f t="shared" si="8"/>
        <v>8.125</v>
      </c>
      <c r="K19" s="302">
        <v>21700</v>
      </c>
      <c r="L19" s="307">
        <f t="shared" si="1"/>
        <v>32049.230769230773</v>
      </c>
      <c r="M19" s="304">
        <f t="shared" si="9"/>
        <v>10832.64</v>
      </c>
      <c r="N19" s="304">
        <f t="shared" si="10"/>
        <v>640.98461538461549</v>
      </c>
      <c r="O19" s="308">
        <v>36</v>
      </c>
      <c r="P19" s="305">
        <f t="shared" si="11"/>
        <v>43558.855384615388</v>
      </c>
      <c r="Q19" s="309">
        <f t="shared" si="12"/>
        <v>0.36919999999999997</v>
      </c>
      <c r="R19" s="364">
        <f t="shared" si="13"/>
        <v>12.1875</v>
      </c>
      <c r="S19" s="302">
        <v>21700</v>
      </c>
      <c r="T19" s="307">
        <f t="shared" si="2"/>
        <v>21366.153846153848</v>
      </c>
      <c r="U19" s="101">
        <f t="shared" si="14"/>
        <v>7221.76</v>
      </c>
      <c r="V19" s="304">
        <f t="shared" si="15"/>
        <v>427.32307692307694</v>
      </c>
      <c r="W19" s="308">
        <v>24</v>
      </c>
      <c r="X19" s="305">
        <f t="shared" si="16"/>
        <v>29039.236923076922</v>
      </c>
      <c r="Y19" s="309">
        <f t="shared" si="17"/>
        <v>0.2462</v>
      </c>
    </row>
    <row r="20" spans="1:25" s="63" customFormat="1" ht="16.5" customHeight="1" x14ac:dyDescent="0.2">
      <c r="A20" s="279">
        <v>4</v>
      </c>
      <c r="B20" s="301">
        <f t="shared" si="3"/>
        <v>6.5</v>
      </c>
      <c r="C20" s="302">
        <v>21700</v>
      </c>
      <c r="D20" s="303">
        <f t="shared" si="0"/>
        <v>40061.538461538461</v>
      </c>
      <c r="E20" s="304">
        <f t="shared" si="4"/>
        <v>13540.8</v>
      </c>
      <c r="F20" s="304">
        <f t="shared" si="5"/>
        <v>801.23076923076928</v>
      </c>
      <c r="G20" s="101">
        <v>60</v>
      </c>
      <c r="H20" s="305">
        <f t="shared" si="6"/>
        <v>54463.569230769222</v>
      </c>
      <c r="I20" s="309">
        <f t="shared" si="7"/>
        <v>0.61539999999999995</v>
      </c>
      <c r="J20" s="306">
        <f t="shared" si="8"/>
        <v>10.833333333333334</v>
      </c>
      <c r="K20" s="302">
        <v>21700</v>
      </c>
      <c r="L20" s="307">
        <f t="shared" si="1"/>
        <v>24036.923076923074</v>
      </c>
      <c r="M20" s="304">
        <f t="shared" si="9"/>
        <v>8124.4799999999987</v>
      </c>
      <c r="N20" s="304">
        <f t="shared" si="10"/>
        <v>480.73846153846148</v>
      </c>
      <c r="O20" s="308">
        <v>36</v>
      </c>
      <c r="P20" s="305">
        <f t="shared" si="11"/>
        <v>32678.141538461536</v>
      </c>
      <c r="Q20" s="309">
        <f t="shared" si="12"/>
        <v>0.36919999999999997</v>
      </c>
      <c r="R20" s="364">
        <f t="shared" si="13"/>
        <v>16.25</v>
      </c>
      <c r="S20" s="302">
        <v>21700</v>
      </c>
      <c r="T20" s="307">
        <f t="shared" si="2"/>
        <v>16024.615384615387</v>
      </c>
      <c r="U20" s="101">
        <f t="shared" si="14"/>
        <v>5416.32</v>
      </c>
      <c r="V20" s="304">
        <f t="shared" si="15"/>
        <v>320.49230769230775</v>
      </c>
      <c r="W20" s="308">
        <v>24</v>
      </c>
      <c r="X20" s="305">
        <f t="shared" si="16"/>
        <v>21785.427692307694</v>
      </c>
      <c r="Y20" s="309">
        <f t="shared" si="17"/>
        <v>0.2462</v>
      </c>
    </row>
    <row r="21" spans="1:25" s="63" customFormat="1" ht="16.5" customHeight="1" x14ac:dyDescent="0.2">
      <c r="A21" s="279">
        <v>5</v>
      </c>
      <c r="B21" s="301">
        <f t="shared" si="3"/>
        <v>8.125</v>
      </c>
      <c r="C21" s="302">
        <v>21700</v>
      </c>
      <c r="D21" s="303">
        <f t="shared" si="0"/>
        <v>32049.230769230773</v>
      </c>
      <c r="E21" s="304">
        <f t="shared" si="4"/>
        <v>10832.64</v>
      </c>
      <c r="F21" s="304">
        <f t="shared" si="5"/>
        <v>640.98461538461549</v>
      </c>
      <c r="G21" s="101">
        <v>60</v>
      </c>
      <c r="H21" s="305">
        <f t="shared" si="6"/>
        <v>43582.855384615388</v>
      </c>
      <c r="I21" s="309">
        <f t="shared" si="7"/>
        <v>0.61539999999999995</v>
      </c>
      <c r="J21" s="306">
        <f t="shared" si="8"/>
        <v>13.541666666666668</v>
      </c>
      <c r="K21" s="302">
        <v>21700</v>
      </c>
      <c r="L21" s="307">
        <f t="shared" si="1"/>
        <v>19229.538461538461</v>
      </c>
      <c r="M21" s="304">
        <f t="shared" si="9"/>
        <v>6499.5839999999989</v>
      </c>
      <c r="N21" s="304">
        <f t="shared" si="10"/>
        <v>384.59076923076924</v>
      </c>
      <c r="O21" s="308">
        <v>36</v>
      </c>
      <c r="P21" s="305">
        <f t="shared" si="11"/>
        <v>26149.71323076923</v>
      </c>
      <c r="Q21" s="309">
        <f t="shared" si="12"/>
        <v>0.36919999999999997</v>
      </c>
      <c r="R21" s="364">
        <f t="shared" si="13"/>
        <v>20.3125</v>
      </c>
      <c r="S21" s="302">
        <v>21700</v>
      </c>
      <c r="T21" s="307">
        <f t="shared" si="2"/>
        <v>12819.692307692309</v>
      </c>
      <c r="U21" s="101">
        <f t="shared" si="14"/>
        <v>4333.0559999999996</v>
      </c>
      <c r="V21" s="304">
        <f t="shared" si="15"/>
        <v>256.3938461538462</v>
      </c>
      <c r="W21" s="308">
        <v>24</v>
      </c>
      <c r="X21" s="305">
        <f t="shared" si="16"/>
        <v>17433.142153846155</v>
      </c>
      <c r="Y21" s="309">
        <f t="shared" si="17"/>
        <v>0.2462</v>
      </c>
    </row>
    <row r="22" spans="1:25" s="63" customFormat="1" ht="16.5" customHeight="1" x14ac:dyDescent="0.2">
      <c r="A22" s="279">
        <v>6</v>
      </c>
      <c r="B22" s="301">
        <f t="shared" si="3"/>
        <v>9.75</v>
      </c>
      <c r="C22" s="302">
        <v>21700</v>
      </c>
      <c r="D22" s="303">
        <f t="shared" si="0"/>
        <v>26707.692307692305</v>
      </c>
      <c r="E22" s="304">
        <f t="shared" si="4"/>
        <v>9027.1999999999989</v>
      </c>
      <c r="F22" s="304">
        <f t="shared" si="5"/>
        <v>534.15384615384608</v>
      </c>
      <c r="G22" s="101">
        <v>60</v>
      </c>
      <c r="H22" s="305">
        <f t="shared" si="6"/>
        <v>36329.046153846146</v>
      </c>
      <c r="I22" s="309">
        <f t="shared" si="7"/>
        <v>0.61539999999999995</v>
      </c>
      <c r="J22" s="306">
        <f t="shared" si="8"/>
        <v>16.25</v>
      </c>
      <c r="K22" s="302">
        <v>21700</v>
      </c>
      <c r="L22" s="307">
        <f t="shared" si="1"/>
        <v>16024.615384615387</v>
      </c>
      <c r="M22" s="304">
        <f t="shared" si="9"/>
        <v>5416.32</v>
      </c>
      <c r="N22" s="304">
        <f t="shared" si="10"/>
        <v>320.49230769230775</v>
      </c>
      <c r="O22" s="308">
        <v>36</v>
      </c>
      <c r="P22" s="305">
        <f t="shared" si="11"/>
        <v>21797.427692307694</v>
      </c>
      <c r="Q22" s="309">
        <f t="shared" si="12"/>
        <v>0.36919999999999997</v>
      </c>
      <c r="R22" s="364">
        <f t="shared" si="13"/>
        <v>24.375</v>
      </c>
      <c r="S22" s="302">
        <v>21700</v>
      </c>
      <c r="T22" s="307">
        <f t="shared" si="2"/>
        <v>10683.076923076924</v>
      </c>
      <c r="U22" s="101">
        <f t="shared" si="14"/>
        <v>3610.88</v>
      </c>
      <c r="V22" s="304">
        <f t="shared" si="15"/>
        <v>213.66153846153847</v>
      </c>
      <c r="W22" s="308">
        <v>24</v>
      </c>
      <c r="X22" s="305">
        <f t="shared" si="16"/>
        <v>14531.618461538461</v>
      </c>
      <c r="Y22" s="309">
        <f t="shared" si="17"/>
        <v>0.2462</v>
      </c>
    </row>
    <row r="23" spans="1:25" s="63" customFormat="1" ht="16.5" customHeight="1" x14ac:dyDescent="0.2">
      <c r="A23" s="279">
        <v>7</v>
      </c>
      <c r="B23" s="301">
        <f t="shared" si="3"/>
        <v>11.375</v>
      </c>
      <c r="C23" s="302">
        <v>21700</v>
      </c>
      <c r="D23" s="303">
        <f t="shared" si="0"/>
        <v>22892.307692307695</v>
      </c>
      <c r="E23" s="304">
        <f t="shared" si="4"/>
        <v>7737.6</v>
      </c>
      <c r="F23" s="304">
        <f t="shared" si="5"/>
        <v>457.84615384615392</v>
      </c>
      <c r="G23" s="101">
        <v>60</v>
      </c>
      <c r="H23" s="305">
        <f t="shared" si="6"/>
        <v>31147.753846153846</v>
      </c>
      <c r="I23" s="309">
        <f t="shared" si="7"/>
        <v>0.61539999999999995</v>
      </c>
      <c r="J23" s="306">
        <f t="shared" si="8"/>
        <v>18.958333333333336</v>
      </c>
      <c r="K23" s="302">
        <v>21700</v>
      </c>
      <c r="L23" s="307">
        <f t="shared" si="1"/>
        <v>13735.384615384613</v>
      </c>
      <c r="M23" s="304">
        <f t="shared" si="9"/>
        <v>4642.5599999999986</v>
      </c>
      <c r="N23" s="304">
        <f t="shared" si="10"/>
        <v>274.7076923076923</v>
      </c>
      <c r="O23" s="308">
        <v>36</v>
      </c>
      <c r="P23" s="305">
        <f t="shared" si="11"/>
        <v>18688.652307692304</v>
      </c>
      <c r="Q23" s="309">
        <f t="shared" si="12"/>
        <v>0.36919999999999997</v>
      </c>
      <c r="R23" s="364">
        <f t="shared" si="13"/>
        <v>28.4375</v>
      </c>
      <c r="S23" s="302">
        <v>21700</v>
      </c>
      <c r="T23" s="307">
        <f t="shared" si="2"/>
        <v>9156.923076923078</v>
      </c>
      <c r="U23" s="101">
        <f t="shared" si="14"/>
        <v>3095.04</v>
      </c>
      <c r="V23" s="304">
        <f t="shared" si="15"/>
        <v>183.13846153846157</v>
      </c>
      <c r="W23" s="308">
        <v>24</v>
      </c>
      <c r="X23" s="305">
        <f t="shared" si="16"/>
        <v>12459.10153846154</v>
      </c>
      <c r="Y23" s="309">
        <f t="shared" si="17"/>
        <v>0.2462</v>
      </c>
    </row>
    <row r="24" spans="1:25" s="63" customFormat="1" ht="16.5" customHeight="1" x14ac:dyDescent="0.2">
      <c r="A24" s="279">
        <v>8</v>
      </c>
      <c r="B24" s="301">
        <f t="shared" si="3"/>
        <v>13</v>
      </c>
      <c r="C24" s="302">
        <v>21700</v>
      </c>
      <c r="D24" s="303">
        <f t="shared" si="0"/>
        <v>20030.76923076923</v>
      </c>
      <c r="E24" s="304">
        <f t="shared" si="4"/>
        <v>6770.4</v>
      </c>
      <c r="F24" s="304">
        <f t="shared" si="5"/>
        <v>400.61538461538464</v>
      </c>
      <c r="G24" s="101">
        <v>60</v>
      </c>
      <c r="H24" s="305">
        <f t="shared" si="6"/>
        <v>27261.784615384611</v>
      </c>
      <c r="I24" s="309">
        <f t="shared" si="7"/>
        <v>0.61539999999999995</v>
      </c>
      <c r="J24" s="306">
        <f t="shared" si="8"/>
        <v>21.666666666666668</v>
      </c>
      <c r="K24" s="302">
        <v>21700</v>
      </c>
      <c r="L24" s="307">
        <f t="shared" si="1"/>
        <v>12018.461538461537</v>
      </c>
      <c r="M24" s="304">
        <f t="shared" si="9"/>
        <v>4062.2399999999993</v>
      </c>
      <c r="N24" s="304">
        <f t="shared" si="10"/>
        <v>240.36923076923074</v>
      </c>
      <c r="O24" s="308">
        <v>36</v>
      </c>
      <c r="P24" s="305">
        <f t="shared" si="11"/>
        <v>16357.070769230768</v>
      </c>
      <c r="Q24" s="309">
        <f t="shared" si="12"/>
        <v>0.36919999999999997</v>
      </c>
      <c r="R24" s="364">
        <f t="shared" si="13"/>
        <v>32.5</v>
      </c>
      <c r="S24" s="302">
        <v>21700</v>
      </c>
      <c r="T24" s="307">
        <f t="shared" si="2"/>
        <v>8012.3076923076933</v>
      </c>
      <c r="U24" s="101">
        <f t="shared" si="14"/>
        <v>2708.16</v>
      </c>
      <c r="V24" s="304">
        <f t="shared" si="15"/>
        <v>160.24615384615387</v>
      </c>
      <c r="W24" s="308">
        <v>24</v>
      </c>
      <c r="X24" s="305">
        <f t="shared" si="16"/>
        <v>10904.713846153847</v>
      </c>
      <c r="Y24" s="309">
        <f t="shared" si="17"/>
        <v>0.2462</v>
      </c>
    </row>
    <row r="25" spans="1:25" s="63" customFormat="1" ht="16.5" customHeight="1" x14ac:dyDescent="0.2">
      <c r="A25" s="279">
        <v>9</v>
      </c>
      <c r="B25" s="301">
        <f t="shared" si="3"/>
        <v>14.625</v>
      </c>
      <c r="C25" s="302">
        <v>21700</v>
      </c>
      <c r="D25" s="303">
        <f t="shared" si="0"/>
        <v>17805.128205128207</v>
      </c>
      <c r="E25" s="304">
        <f t="shared" si="4"/>
        <v>6018.1333333333332</v>
      </c>
      <c r="F25" s="304">
        <f t="shared" si="5"/>
        <v>356.10256410256414</v>
      </c>
      <c r="G25" s="101">
        <v>60</v>
      </c>
      <c r="H25" s="305">
        <f t="shared" si="6"/>
        <v>24239.364102564105</v>
      </c>
      <c r="I25" s="309">
        <f t="shared" si="7"/>
        <v>0.61539999999999995</v>
      </c>
      <c r="J25" s="306">
        <f t="shared" si="8"/>
        <v>24.375</v>
      </c>
      <c r="K25" s="302">
        <v>21700</v>
      </c>
      <c r="L25" s="307">
        <f t="shared" si="1"/>
        <v>10683.076923076924</v>
      </c>
      <c r="M25" s="304">
        <f t="shared" si="9"/>
        <v>3610.88</v>
      </c>
      <c r="N25" s="304">
        <f t="shared" si="10"/>
        <v>213.66153846153847</v>
      </c>
      <c r="O25" s="308">
        <v>36</v>
      </c>
      <c r="P25" s="305">
        <f t="shared" si="11"/>
        <v>14543.618461538461</v>
      </c>
      <c r="Q25" s="309">
        <f t="shared" si="12"/>
        <v>0.36919999999999997</v>
      </c>
      <c r="R25" s="364">
        <f t="shared" si="13"/>
        <v>36.5625</v>
      </c>
      <c r="S25" s="302">
        <v>21700</v>
      </c>
      <c r="T25" s="307">
        <f t="shared" si="2"/>
        <v>7122.0512820512831</v>
      </c>
      <c r="U25" s="101">
        <f t="shared" si="14"/>
        <v>2407.2533333333336</v>
      </c>
      <c r="V25" s="304">
        <f t="shared" si="15"/>
        <v>142.44102564102567</v>
      </c>
      <c r="W25" s="308">
        <v>24</v>
      </c>
      <c r="X25" s="305">
        <f t="shared" si="16"/>
        <v>9695.7456410256436</v>
      </c>
      <c r="Y25" s="309">
        <f t="shared" si="17"/>
        <v>0.2462</v>
      </c>
    </row>
    <row r="26" spans="1:25" s="63" customFormat="1" ht="16.5" customHeight="1" x14ac:dyDescent="0.2">
      <c r="A26" s="280">
        <v>10</v>
      </c>
      <c r="B26" s="301">
        <f t="shared" si="3"/>
        <v>16.25</v>
      </c>
      <c r="C26" s="302">
        <v>21700</v>
      </c>
      <c r="D26" s="303">
        <f t="shared" si="0"/>
        <v>16024.615384615387</v>
      </c>
      <c r="E26" s="304">
        <f t="shared" si="4"/>
        <v>5416.32</v>
      </c>
      <c r="F26" s="304">
        <f t="shared" si="5"/>
        <v>320.49230769230775</v>
      </c>
      <c r="G26" s="101">
        <v>60</v>
      </c>
      <c r="H26" s="305">
        <f t="shared" si="6"/>
        <v>21821.427692307694</v>
      </c>
      <c r="I26" s="309">
        <f t="shared" si="7"/>
        <v>0.61539999999999995</v>
      </c>
      <c r="J26" s="306">
        <f t="shared" si="8"/>
        <v>27.083333333333336</v>
      </c>
      <c r="K26" s="302">
        <v>21700</v>
      </c>
      <c r="L26" s="307">
        <f t="shared" si="1"/>
        <v>9614.7692307692305</v>
      </c>
      <c r="M26" s="304">
        <f t="shared" si="9"/>
        <v>3249.7919999999995</v>
      </c>
      <c r="N26" s="304">
        <f t="shared" si="10"/>
        <v>192.29538461538462</v>
      </c>
      <c r="O26" s="308">
        <v>36</v>
      </c>
      <c r="P26" s="305">
        <f t="shared" si="11"/>
        <v>13092.856615384615</v>
      </c>
      <c r="Q26" s="309">
        <f t="shared" si="12"/>
        <v>0.36919999999999997</v>
      </c>
      <c r="R26" s="364">
        <f t="shared" si="13"/>
        <v>40.625</v>
      </c>
      <c r="S26" s="302">
        <v>21700</v>
      </c>
      <c r="T26" s="307">
        <f t="shared" si="2"/>
        <v>6409.8461538461543</v>
      </c>
      <c r="U26" s="101">
        <f t="shared" si="14"/>
        <v>2166.5279999999998</v>
      </c>
      <c r="V26" s="304">
        <f t="shared" si="15"/>
        <v>128.1969230769231</v>
      </c>
      <c r="W26" s="308">
        <v>24</v>
      </c>
      <c r="X26" s="305">
        <f t="shared" si="16"/>
        <v>8728.5710769230773</v>
      </c>
      <c r="Y26" s="309">
        <f t="shared" si="17"/>
        <v>0.2462</v>
      </c>
    </row>
    <row r="27" spans="1:25" s="63" customFormat="1" ht="16.5" customHeight="1" x14ac:dyDescent="0.2">
      <c r="A27" s="279">
        <v>11</v>
      </c>
      <c r="B27" s="301">
        <f t="shared" si="3"/>
        <v>17.875</v>
      </c>
      <c r="C27" s="302">
        <v>21700</v>
      </c>
      <c r="D27" s="303">
        <f t="shared" si="0"/>
        <v>14567.83216783217</v>
      </c>
      <c r="E27" s="304">
        <f t="shared" si="4"/>
        <v>4923.9272727272728</v>
      </c>
      <c r="F27" s="304">
        <f t="shared" si="5"/>
        <v>291.35664335664342</v>
      </c>
      <c r="G27" s="101">
        <v>60</v>
      </c>
      <c r="H27" s="305">
        <f t="shared" si="6"/>
        <v>19843.116083916088</v>
      </c>
      <c r="I27" s="309">
        <f t="shared" si="7"/>
        <v>0.61539999999999995</v>
      </c>
      <c r="J27" s="306">
        <f t="shared" si="8"/>
        <v>29.791666666666668</v>
      </c>
      <c r="K27" s="302">
        <v>21700</v>
      </c>
      <c r="L27" s="307">
        <f t="shared" si="1"/>
        <v>8740.6993006993016</v>
      </c>
      <c r="M27" s="304">
        <f t="shared" si="9"/>
        <v>2954.3563636363638</v>
      </c>
      <c r="N27" s="304">
        <f t="shared" si="10"/>
        <v>174.81398601398604</v>
      </c>
      <c r="O27" s="308">
        <v>36</v>
      </c>
      <c r="P27" s="305">
        <f t="shared" si="11"/>
        <v>11905.86965034965</v>
      </c>
      <c r="Q27" s="309">
        <f t="shared" si="12"/>
        <v>0.36919999999999997</v>
      </c>
      <c r="R27" s="364">
        <f t="shared" si="13"/>
        <v>44.6875</v>
      </c>
      <c r="S27" s="302">
        <v>21700</v>
      </c>
      <c r="T27" s="307">
        <f t="shared" si="2"/>
        <v>5827.1328671328674</v>
      </c>
      <c r="U27" s="101">
        <f t="shared" si="14"/>
        <v>1969.570909090909</v>
      </c>
      <c r="V27" s="304">
        <f t="shared" si="15"/>
        <v>116.54265734265735</v>
      </c>
      <c r="W27" s="308">
        <v>24</v>
      </c>
      <c r="X27" s="305">
        <f t="shared" si="16"/>
        <v>7937.2464335664336</v>
      </c>
      <c r="Y27" s="309">
        <f t="shared" si="17"/>
        <v>0.2462</v>
      </c>
    </row>
    <row r="28" spans="1:25" s="63" customFormat="1" ht="16.5" customHeight="1" thickBot="1" x14ac:dyDescent="0.25">
      <c r="A28" s="385">
        <v>12</v>
      </c>
      <c r="B28" s="310">
        <f t="shared" si="3"/>
        <v>19.5</v>
      </c>
      <c r="C28" s="311">
        <v>21700</v>
      </c>
      <c r="D28" s="312">
        <f t="shared" si="0"/>
        <v>13353.846153846152</v>
      </c>
      <c r="E28" s="313">
        <f t="shared" si="4"/>
        <v>4513.5999999999995</v>
      </c>
      <c r="F28" s="313">
        <f t="shared" si="5"/>
        <v>267.07692307692304</v>
      </c>
      <c r="G28" s="115">
        <v>60</v>
      </c>
      <c r="H28" s="314">
        <f t="shared" si="6"/>
        <v>18194.523076923073</v>
      </c>
      <c r="I28" s="318">
        <f t="shared" si="7"/>
        <v>0.61539999999999995</v>
      </c>
      <c r="J28" s="315">
        <f t="shared" si="8"/>
        <v>32.5</v>
      </c>
      <c r="K28" s="311">
        <v>21700</v>
      </c>
      <c r="L28" s="316">
        <f t="shared" si="1"/>
        <v>8012.3076923076933</v>
      </c>
      <c r="M28" s="313">
        <f t="shared" si="9"/>
        <v>2708.16</v>
      </c>
      <c r="N28" s="313">
        <f t="shared" si="10"/>
        <v>160.24615384615387</v>
      </c>
      <c r="O28" s="317">
        <v>36</v>
      </c>
      <c r="P28" s="314">
        <f t="shared" si="11"/>
        <v>10916.713846153847</v>
      </c>
      <c r="Q28" s="318">
        <f t="shared" si="12"/>
        <v>0.36919999999999997</v>
      </c>
      <c r="R28" s="365">
        <f t="shared" si="13"/>
        <v>48.75</v>
      </c>
      <c r="S28" s="311">
        <v>21700</v>
      </c>
      <c r="T28" s="316">
        <f t="shared" si="2"/>
        <v>5341.5384615384619</v>
      </c>
      <c r="U28" s="115">
        <f t="shared" si="14"/>
        <v>1805.44</v>
      </c>
      <c r="V28" s="313">
        <f t="shared" si="15"/>
        <v>106.83076923076923</v>
      </c>
      <c r="W28" s="317">
        <v>24</v>
      </c>
      <c r="X28" s="314">
        <f t="shared" si="16"/>
        <v>7277.8092307692305</v>
      </c>
      <c r="Y28" s="318">
        <f t="shared" si="17"/>
        <v>0.2462</v>
      </c>
    </row>
    <row r="29" spans="1:25" s="63" customFormat="1" ht="16.5" customHeight="1" x14ac:dyDescent="0.2">
      <c r="A29" s="278">
        <v>13</v>
      </c>
      <c r="B29" s="319">
        <f>(-0.0007*(($A29)*($A29))+0.2645*$A29+12.9)*1.3</f>
        <v>21.086260000000003</v>
      </c>
      <c r="C29" s="320">
        <v>21700</v>
      </c>
      <c r="D29" s="321">
        <f t="shared" si="0"/>
        <v>12349.27388735603</v>
      </c>
      <c r="E29" s="322">
        <f t="shared" si="4"/>
        <v>4174.054573926338</v>
      </c>
      <c r="F29" s="322">
        <f t="shared" si="5"/>
        <v>246.9854777471206</v>
      </c>
      <c r="G29" s="106">
        <v>60</v>
      </c>
      <c r="H29" s="323">
        <f t="shared" si="6"/>
        <v>16830.313939029489</v>
      </c>
      <c r="I29" s="328">
        <f t="shared" si="7"/>
        <v>0.61650000000000005</v>
      </c>
      <c r="J29" s="319">
        <f>((-0.0007*(($A29)*($A29))+0.2645*$A29+12.9)*1.3)/0.6</f>
        <v>35.143766666666671</v>
      </c>
      <c r="K29" s="320">
        <v>21700</v>
      </c>
      <c r="L29" s="325">
        <f t="shared" si="1"/>
        <v>7409.5643324136181</v>
      </c>
      <c r="M29" s="322">
        <f t="shared" si="9"/>
        <v>2504.4327443558027</v>
      </c>
      <c r="N29" s="322">
        <f t="shared" si="10"/>
        <v>148.19128664827235</v>
      </c>
      <c r="O29" s="326">
        <v>36</v>
      </c>
      <c r="P29" s="323">
        <f t="shared" si="11"/>
        <v>10098.188363417694</v>
      </c>
      <c r="Q29" s="328">
        <f t="shared" si="12"/>
        <v>0.36990000000000001</v>
      </c>
      <c r="R29" s="366">
        <f>((-0.0007*(($A29)*($A29))+0.2645*$A29+12.9)*1.3)/0.4</f>
        <v>52.715650000000004</v>
      </c>
      <c r="S29" s="320">
        <v>21700</v>
      </c>
      <c r="T29" s="325">
        <f t="shared" si="2"/>
        <v>4939.7095549424121</v>
      </c>
      <c r="U29" s="106">
        <f t="shared" si="14"/>
        <v>1669.6218295705351</v>
      </c>
      <c r="V29" s="322">
        <f t="shared" si="15"/>
        <v>98.794191098848245</v>
      </c>
      <c r="W29" s="326">
        <v>24</v>
      </c>
      <c r="X29" s="323">
        <f t="shared" si="16"/>
        <v>6732.1255756117953</v>
      </c>
      <c r="Y29" s="328">
        <f t="shared" si="17"/>
        <v>0.24660000000000001</v>
      </c>
    </row>
    <row r="30" spans="1:25" s="63" customFormat="1" ht="16.5" customHeight="1" x14ac:dyDescent="0.2">
      <c r="A30" s="279">
        <v>14</v>
      </c>
      <c r="B30" s="301">
        <f t="shared" ref="B30:B93" si="18">(-0.0007*(($A30)*($A30))+0.2645*$A30+12.9)*1.3</f>
        <v>21.405540000000002</v>
      </c>
      <c r="C30" s="302">
        <v>21700</v>
      </c>
      <c r="D30" s="303">
        <f t="shared" si="0"/>
        <v>12165.075022634326</v>
      </c>
      <c r="E30" s="304">
        <f t="shared" si="4"/>
        <v>4111.7953576504015</v>
      </c>
      <c r="F30" s="304">
        <f t="shared" si="5"/>
        <v>243.30150045268653</v>
      </c>
      <c r="G30" s="101">
        <v>60</v>
      </c>
      <c r="H30" s="305">
        <f t="shared" si="6"/>
        <v>16580.171880737413</v>
      </c>
      <c r="I30" s="309">
        <f t="shared" si="7"/>
        <v>0.65400000000000003</v>
      </c>
      <c r="J30" s="329">
        <f t="shared" ref="J30:J93" si="19">((-0.0007*(($A30)*($A30))+0.2645*$A30+12.9)*1.3)/0.6</f>
        <v>35.675900000000006</v>
      </c>
      <c r="K30" s="302">
        <v>21700</v>
      </c>
      <c r="L30" s="307">
        <f t="shared" si="1"/>
        <v>7299.045013580595</v>
      </c>
      <c r="M30" s="304">
        <f t="shared" si="9"/>
        <v>2467.0772145902411</v>
      </c>
      <c r="N30" s="304">
        <f t="shared" si="10"/>
        <v>145.98090027161192</v>
      </c>
      <c r="O30" s="308">
        <v>36</v>
      </c>
      <c r="P30" s="305">
        <f t="shared" si="11"/>
        <v>9948.103128442448</v>
      </c>
      <c r="Q30" s="309">
        <f t="shared" si="12"/>
        <v>0.39240000000000003</v>
      </c>
      <c r="R30" s="367">
        <f t="shared" ref="R30:R93" si="20">((-0.0007*(($A30)*($A30))+0.2645*$A30+12.9)*1.3)/0.4</f>
        <v>53.513850000000005</v>
      </c>
      <c r="S30" s="302">
        <v>21700</v>
      </c>
      <c r="T30" s="307">
        <f t="shared" si="2"/>
        <v>4866.0300090537303</v>
      </c>
      <c r="U30" s="101">
        <f t="shared" si="14"/>
        <v>1644.7181430601606</v>
      </c>
      <c r="V30" s="304">
        <f t="shared" si="15"/>
        <v>97.32060018107461</v>
      </c>
      <c r="W30" s="308">
        <v>24</v>
      </c>
      <c r="X30" s="305">
        <f t="shared" si="16"/>
        <v>6632.0687522949656</v>
      </c>
      <c r="Y30" s="309">
        <f t="shared" si="17"/>
        <v>0.2616</v>
      </c>
    </row>
    <row r="31" spans="1:25" s="63" customFormat="1" ht="16.5" customHeight="1" x14ac:dyDescent="0.2">
      <c r="A31" s="279">
        <v>15</v>
      </c>
      <c r="B31" s="301">
        <f t="shared" si="18"/>
        <v>21.723000000000003</v>
      </c>
      <c r="C31" s="302">
        <v>21700</v>
      </c>
      <c r="D31" s="303">
        <f t="shared" si="0"/>
        <v>11987.294572572848</v>
      </c>
      <c r="E31" s="304">
        <f t="shared" si="4"/>
        <v>4051.7055655296222</v>
      </c>
      <c r="F31" s="304">
        <f t="shared" si="5"/>
        <v>239.74589145145697</v>
      </c>
      <c r="G31" s="101">
        <v>60</v>
      </c>
      <c r="H31" s="305">
        <f t="shared" si="6"/>
        <v>16338.746029553928</v>
      </c>
      <c r="I31" s="309">
        <f t="shared" si="7"/>
        <v>0.6905</v>
      </c>
      <c r="J31" s="329">
        <f t="shared" si="19"/>
        <v>36.205000000000005</v>
      </c>
      <c r="K31" s="302">
        <v>21700</v>
      </c>
      <c r="L31" s="307">
        <f t="shared" si="1"/>
        <v>7192.3767435437094</v>
      </c>
      <c r="M31" s="304">
        <f t="shared" si="9"/>
        <v>2431.0233393177737</v>
      </c>
      <c r="N31" s="304">
        <f t="shared" si="10"/>
        <v>143.8475348708742</v>
      </c>
      <c r="O31" s="308">
        <v>36</v>
      </c>
      <c r="P31" s="305">
        <f t="shared" si="11"/>
        <v>9803.247617732357</v>
      </c>
      <c r="Q31" s="309">
        <f t="shared" si="12"/>
        <v>0.4143</v>
      </c>
      <c r="R31" s="367">
        <f t="shared" si="20"/>
        <v>54.307500000000005</v>
      </c>
      <c r="S31" s="302">
        <v>21700</v>
      </c>
      <c r="T31" s="307">
        <f t="shared" si="2"/>
        <v>4794.9178290291402</v>
      </c>
      <c r="U31" s="101">
        <f t="shared" si="14"/>
        <v>1620.6822262118492</v>
      </c>
      <c r="V31" s="304">
        <f t="shared" si="15"/>
        <v>95.898356580582799</v>
      </c>
      <c r="W31" s="308">
        <v>24</v>
      </c>
      <c r="X31" s="305">
        <f t="shared" si="16"/>
        <v>6535.4984118215725</v>
      </c>
      <c r="Y31" s="309">
        <f t="shared" si="17"/>
        <v>0.2762</v>
      </c>
    </row>
    <row r="32" spans="1:25" s="63" customFormat="1" ht="16.5" customHeight="1" x14ac:dyDescent="0.2">
      <c r="A32" s="279">
        <v>16</v>
      </c>
      <c r="B32" s="301">
        <f t="shared" si="18"/>
        <v>22.038640000000001</v>
      </c>
      <c r="C32" s="302">
        <v>21700</v>
      </c>
      <c r="D32" s="303">
        <f t="shared" si="0"/>
        <v>11815.611126639393</v>
      </c>
      <c r="E32" s="304">
        <f t="shared" si="4"/>
        <v>3993.6765608041142</v>
      </c>
      <c r="F32" s="304">
        <f t="shared" si="5"/>
        <v>236.31222253278787</v>
      </c>
      <c r="G32" s="101">
        <v>60</v>
      </c>
      <c r="H32" s="305">
        <f t="shared" si="6"/>
        <v>16105.599909976294</v>
      </c>
      <c r="I32" s="309">
        <f t="shared" si="7"/>
        <v>0.72599999999999998</v>
      </c>
      <c r="J32" s="329">
        <f t="shared" si="19"/>
        <v>36.731066666666671</v>
      </c>
      <c r="K32" s="302">
        <v>21700</v>
      </c>
      <c r="L32" s="307">
        <f t="shared" si="1"/>
        <v>7089.3666759836351</v>
      </c>
      <c r="M32" s="304">
        <f t="shared" si="9"/>
        <v>2396.2059364824686</v>
      </c>
      <c r="N32" s="304">
        <f t="shared" si="10"/>
        <v>141.7873335196727</v>
      </c>
      <c r="O32" s="308">
        <v>36</v>
      </c>
      <c r="P32" s="305">
        <f t="shared" si="11"/>
        <v>9663.359945985776</v>
      </c>
      <c r="Q32" s="309">
        <f t="shared" si="12"/>
        <v>0.43559999999999999</v>
      </c>
      <c r="R32" s="367">
        <f t="shared" si="20"/>
        <v>55.096600000000002</v>
      </c>
      <c r="S32" s="302">
        <v>21700</v>
      </c>
      <c r="T32" s="307">
        <f t="shared" si="2"/>
        <v>4726.2444506557567</v>
      </c>
      <c r="U32" s="101">
        <f t="shared" si="14"/>
        <v>1597.4706243216456</v>
      </c>
      <c r="V32" s="304">
        <f t="shared" si="15"/>
        <v>94.524889013115143</v>
      </c>
      <c r="W32" s="308">
        <v>24</v>
      </c>
      <c r="X32" s="305">
        <f t="shared" si="16"/>
        <v>6442.2399639905179</v>
      </c>
      <c r="Y32" s="309">
        <f t="shared" si="17"/>
        <v>0.29039999999999999</v>
      </c>
    </row>
    <row r="33" spans="1:25" s="63" customFormat="1" ht="16.5" customHeight="1" x14ac:dyDescent="0.2">
      <c r="A33" s="279">
        <v>17</v>
      </c>
      <c r="B33" s="301">
        <f t="shared" si="18"/>
        <v>22.352460000000004</v>
      </c>
      <c r="C33" s="302">
        <v>21700</v>
      </c>
      <c r="D33" s="303">
        <f t="shared" si="0"/>
        <v>11649.724459858109</v>
      </c>
      <c r="E33" s="304">
        <f t="shared" si="4"/>
        <v>3937.6068674320404</v>
      </c>
      <c r="F33" s="304">
        <f t="shared" si="5"/>
        <v>232.99448919716218</v>
      </c>
      <c r="G33" s="101">
        <v>60</v>
      </c>
      <c r="H33" s="305">
        <f t="shared" si="6"/>
        <v>15880.325816487313</v>
      </c>
      <c r="I33" s="309">
        <f t="shared" si="7"/>
        <v>0.76049999999999995</v>
      </c>
      <c r="J33" s="329">
        <f t="shared" si="19"/>
        <v>37.254100000000008</v>
      </c>
      <c r="K33" s="302">
        <v>21700</v>
      </c>
      <c r="L33" s="307">
        <f t="shared" si="1"/>
        <v>6989.8346759148644</v>
      </c>
      <c r="M33" s="304">
        <f t="shared" si="9"/>
        <v>2362.5641204592239</v>
      </c>
      <c r="N33" s="304">
        <f t="shared" si="10"/>
        <v>139.7966935182973</v>
      </c>
      <c r="O33" s="308">
        <v>36</v>
      </c>
      <c r="P33" s="305">
        <f t="shared" si="11"/>
        <v>9528.195489892385</v>
      </c>
      <c r="Q33" s="309">
        <f t="shared" si="12"/>
        <v>0.45629999999999998</v>
      </c>
      <c r="R33" s="367">
        <f t="shared" si="20"/>
        <v>55.881150000000005</v>
      </c>
      <c r="S33" s="302">
        <v>21700</v>
      </c>
      <c r="T33" s="307">
        <f t="shared" si="2"/>
        <v>4659.8897839432429</v>
      </c>
      <c r="U33" s="101">
        <f t="shared" si="14"/>
        <v>1575.0427469728161</v>
      </c>
      <c r="V33" s="304">
        <f t="shared" si="15"/>
        <v>93.197795678864864</v>
      </c>
      <c r="W33" s="308">
        <v>24</v>
      </c>
      <c r="X33" s="305">
        <f t="shared" si="16"/>
        <v>6352.1303265949246</v>
      </c>
      <c r="Y33" s="309">
        <f t="shared" si="17"/>
        <v>0.30420000000000003</v>
      </c>
    </row>
    <row r="34" spans="1:25" s="63" customFormat="1" ht="16.5" customHeight="1" x14ac:dyDescent="0.2">
      <c r="A34" s="279">
        <v>18</v>
      </c>
      <c r="B34" s="301">
        <f t="shared" si="18"/>
        <v>22.664460000000002</v>
      </c>
      <c r="C34" s="302">
        <v>21700</v>
      </c>
      <c r="D34" s="303">
        <f t="shared" si="0"/>
        <v>11489.353816503899</v>
      </c>
      <c r="E34" s="304">
        <f t="shared" si="4"/>
        <v>3883.4015899783176</v>
      </c>
      <c r="F34" s="304">
        <f t="shared" si="5"/>
        <v>229.78707633007798</v>
      </c>
      <c r="G34" s="101">
        <v>60</v>
      </c>
      <c r="H34" s="305">
        <f t="shared" si="6"/>
        <v>15662.542482812294</v>
      </c>
      <c r="I34" s="309">
        <f t="shared" si="7"/>
        <v>0.79420000000000002</v>
      </c>
      <c r="J34" s="329">
        <f t="shared" si="19"/>
        <v>37.774100000000004</v>
      </c>
      <c r="K34" s="302">
        <v>21700</v>
      </c>
      <c r="L34" s="307">
        <f t="shared" si="1"/>
        <v>6893.6122899023394</v>
      </c>
      <c r="M34" s="304">
        <f t="shared" si="9"/>
        <v>2330.0409539869906</v>
      </c>
      <c r="N34" s="304">
        <f t="shared" si="10"/>
        <v>137.87224579804681</v>
      </c>
      <c r="O34" s="308">
        <v>36</v>
      </c>
      <c r="P34" s="305">
        <f t="shared" si="11"/>
        <v>9397.5254896873776</v>
      </c>
      <c r="Q34" s="309">
        <f t="shared" si="12"/>
        <v>0.47649999999999998</v>
      </c>
      <c r="R34" s="367">
        <f t="shared" si="20"/>
        <v>56.661149999999999</v>
      </c>
      <c r="S34" s="302">
        <v>21700</v>
      </c>
      <c r="T34" s="307">
        <f t="shared" si="2"/>
        <v>4595.7415266015605</v>
      </c>
      <c r="U34" s="101">
        <f t="shared" si="14"/>
        <v>1553.3606359913274</v>
      </c>
      <c r="V34" s="304">
        <f t="shared" si="15"/>
        <v>91.914830532031218</v>
      </c>
      <c r="W34" s="308">
        <v>24</v>
      </c>
      <c r="X34" s="305">
        <f t="shared" si="16"/>
        <v>6265.0169931249193</v>
      </c>
      <c r="Y34" s="309">
        <f t="shared" si="17"/>
        <v>0.31769999999999998</v>
      </c>
    </row>
    <row r="35" spans="1:25" s="63" customFormat="1" ht="16.5" customHeight="1" x14ac:dyDescent="0.2">
      <c r="A35" s="279">
        <v>19</v>
      </c>
      <c r="B35" s="301">
        <f t="shared" si="18"/>
        <v>22.974640000000004</v>
      </c>
      <c r="C35" s="302">
        <v>21700</v>
      </c>
      <c r="D35" s="303">
        <f t="shared" si="0"/>
        <v>11334.23635800169</v>
      </c>
      <c r="E35" s="304">
        <f t="shared" si="4"/>
        <v>3830.971889004571</v>
      </c>
      <c r="F35" s="304">
        <f t="shared" si="5"/>
        <v>226.68472716003382</v>
      </c>
      <c r="G35" s="101">
        <v>60</v>
      </c>
      <c r="H35" s="305">
        <f t="shared" si="6"/>
        <v>15451.892974166296</v>
      </c>
      <c r="I35" s="309">
        <f t="shared" si="7"/>
        <v>0.82699999999999996</v>
      </c>
      <c r="J35" s="329">
        <f t="shared" si="19"/>
        <v>38.291066666666673</v>
      </c>
      <c r="K35" s="302">
        <v>21700</v>
      </c>
      <c r="L35" s="307">
        <f t="shared" si="1"/>
        <v>6800.541814801014</v>
      </c>
      <c r="M35" s="304">
        <f t="shared" si="9"/>
        <v>2298.5831334027425</v>
      </c>
      <c r="N35" s="304">
        <f t="shared" si="10"/>
        <v>136.01083629602027</v>
      </c>
      <c r="O35" s="308">
        <v>36</v>
      </c>
      <c r="P35" s="305">
        <f t="shared" si="11"/>
        <v>9271.1357844997765</v>
      </c>
      <c r="Q35" s="309">
        <f t="shared" si="12"/>
        <v>0.49619999999999997</v>
      </c>
      <c r="R35" s="367">
        <f t="shared" si="20"/>
        <v>57.436600000000006</v>
      </c>
      <c r="S35" s="302">
        <v>21700</v>
      </c>
      <c r="T35" s="307">
        <f t="shared" si="2"/>
        <v>4533.694543200676</v>
      </c>
      <c r="U35" s="101">
        <f t="shared" si="14"/>
        <v>1532.3887556018283</v>
      </c>
      <c r="V35" s="304">
        <f t="shared" si="15"/>
        <v>90.673890864013515</v>
      </c>
      <c r="W35" s="308">
        <v>24</v>
      </c>
      <c r="X35" s="305">
        <f t="shared" si="16"/>
        <v>6180.7571896665177</v>
      </c>
      <c r="Y35" s="309">
        <f t="shared" si="17"/>
        <v>0.33079999999999998</v>
      </c>
    </row>
    <row r="36" spans="1:25" s="63" customFormat="1" ht="16.5" customHeight="1" x14ac:dyDescent="0.2">
      <c r="A36" s="280">
        <v>20</v>
      </c>
      <c r="B36" s="301">
        <f t="shared" si="18"/>
        <v>23.283000000000001</v>
      </c>
      <c r="C36" s="302">
        <v>21700</v>
      </c>
      <c r="D36" s="303">
        <f t="shared" si="0"/>
        <v>11184.125756990079</v>
      </c>
      <c r="E36" s="304">
        <f t="shared" si="4"/>
        <v>3780.2345058626465</v>
      </c>
      <c r="F36" s="304">
        <f t="shared" si="5"/>
        <v>223.68251513980158</v>
      </c>
      <c r="G36" s="101">
        <v>60</v>
      </c>
      <c r="H36" s="305">
        <f t="shared" si="6"/>
        <v>15248.042777992527</v>
      </c>
      <c r="I36" s="309">
        <f t="shared" si="7"/>
        <v>0.85899999999999999</v>
      </c>
      <c r="J36" s="329">
        <f t="shared" si="19"/>
        <v>38.805000000000007</v>
      </c>
      <c r="K36" s="302">
        <v>21700</v>
      </c>
      <c r="L36" s="307">
        <f t="shared" si="1"/>
        <v>6710.4754541940456</v>
      </c>
      <c r="M36" s="304">
        <f t="shared" si="9"/>
        <v>2268.1407035175871</v>
      </c>
      <c r="N36" s="304">
        <f t="shared" si="10"/>
        <v>134.2095090838809</v>
      </c>
      <c r="O36" s="308">
        <v>36</v>
      </c>
      <c r="P36" s="305">
        <f t="shared" si="11"/>
        <v>9148.8256667955138</v>
      </c>
      <c r="Q36" s="309">
        <f t="shared" si="12"/>
        <v>0.51539999999999997</v>
      </c>
      <c r="R36" s="367">
        <f t="shared" si="20"/>
        <v>58.207500000000003</v>
      </c>
      <c r="S36" s="302">
        <v>21700</v>
      </c>
      <c r="T36" s="307">
        <f t="shared" si="2"/>
        <v>4473.6503027960316</v>
      </c>
      <c r="U36" s="101">
        <f t="shared" si="14"/>
        <v>1512.0938023450585</v>
      </c>
      <c r="V36" s="304">
        <f t="shared" si="15"/>
        <v>89.473006055920635</v>
      </c>
      <c r="W36" s="308">
        <v>24</v>
      </c>
      <c r="X36" s="305">
        <f t="shared" si="16"/>
        <v>6099.2171111970101</v>
      </c>
      <c r="Y36" s="309">
        <f t="shared" si="17"/>
        <v>0.34360000000000002</v>
      </c>
    </row>
    <row r="37" spans="1:25" s="63" customFormat="1" ht="16.5" customHeight="1" x14ac:dyDescent="0.2">
      <c r="A37" s="279">
        <v>21</v>
      </c>
      <c r="B37" s="301">
        <f t="shared" si="18"/>
        <v>23.589540000000003</v>
      </c>
      <c r="C37" s="302">
        <v>21700</v>
      </c>
      <c r="D37" s="303">
        <f t="shared" si="0"/>
        <v>11038.790921739041</v>
      </c>
      <c r="E37" s="304">
        <f t="shared" si="4"/>
        <v>3731.1113315477955</v>
      </c>
      <c r="F37" s="304">
        <f t="shared" si="5"/>
        <v>220.77581843478083</v>
      </c>
      <c r="G37" s="101">
        <v>60</v>
      </c>
      <c r="H37" s="305">
        <f t="shared" si="6"/>
        <v>15050.678071721617</v>
      </c>
      <c r="I37" s="309">
        <f t="shared" si="7"/>
        <v>0.89019999999999999</v>
      </c>
      <c r="J37" s="329">
        <f t="shared" si="19"/>
        <v>39.315900000000006</v>
      </c>
      <c r="K37" s="302">
        <v>21700</v>
      </c>
      <c r="L37" s="307">
        <f t="shared" si="1"/>
        <v>6623.274553043424</v>
      </c>
      <c r="M37" s="304">
        <f t="shared" si="9"/>
        <v>2238.6667989286771</v>
      </c>
      <c r="N37" s="304">
        <f t="shared" si="10"/>
        <v>132.46549106086849</v>
      </c>
      <c r="O37" s="308">
        <v>36</v>
      </c>
      <c r="P37" s="305">
        <f t="shared" si="11"/>
        <v>9030.4068430329698</v>
      </c>
      <c r="Q37" s="309">
        <f t="shared" si="12"/>
        <v>0.53410000000000002</v>
      </c>
      <c r="R37" s="367">
        <f t="shared" si="20"/>
        <v>58.973850000000006</v>
      </c>
      <c r="S37" s="302">
        <v>21700</v>
      </c>
      <c r="T37" s="307">
        <f t="shared" si="2"/>
        <v>4415.5163686956166</v>
      </c>
      <c r="U37" s="101">
        <f t="shared" si="14"/>
        <v>1492.4445326191183</v>
      </c>
      <c r="V37" s="304">
        <f t="shared" si="15"/>
        <v>88.31032737391233</v>
      </c>
      <c r="W37" s="308">
        <v>24</v>
      </c>
      <c r="X37" s="305">
        <f t="shared" si="16"/>
        <v>6020.2712286886472</v>
      </c>
      <c r="Y37" s="309">
        <f t="shared" si="17"/>
        <v>0.35610000000000003</v>
      </c>
    </row>
    <row r="38" spans="1:25" s="63" customFormat="1" ht="16.5" customHeight="1" x14ac:dyDescent="0.2">
      <c r="A38" s="279">
        <v>22</v>
      </c>
      <c r="B38" s="301">
        <f t="shared" si="18"/>
        <v>23.894260000000003</v>
      </c>
      <c r="C38" s="302">
        <v>21700</v>
      </c>
      <c r="D38" s="303">
        <f t="shared" si="0"/>
        <v>10898.014837036175</v>
      </c>
      <c r="E38" s="304">
        <f t="shared" si="4"/>
        <v>3683.5290149182269</v>
      </c>
      <c r="F38" s="304">
        <f t="shared" si="5"/>
        <v>217.96029674072349</v>
      </c>
      <c r="G38" s="101">
        <v>60</v>
      </c>
      <c r="H38" s="305">
        <f t="shared" si="6"/>
        <v>14859.504148695125</v>
      </c>
      <c r="I38" s="309">
        <f t="shared" si="7"/>
        <v>0.92069999999999996</v>
      </c>
      <c r="J38" s="329">
        <f t="shared" si="19"/>
        <v>39.823766666666671</v>
      </c>
      <c r="K38" s="302">
        <v>21700</v>
      </c>
      <c r="L38" s="307">
        <f t="shared" si="1"/>
        <v>6538.8089022217046</v>
      </c>
      <c r="M38" s="304">
        <f t="shared" si="9"/>
        <v>2210.1174089509359</v>
      </c>
      <c r="N38" s="304">
        <f t="shared" si="10"/>
        <v>130.77617804443409</v>
      </c>
      <c r="O38" s="308">
        <v>36</v>
      </c>
      <c r="P38" s="305">
        <f t="shared" si="11"/>
        <v>8915.7024892170739</v>
      </c>
      <c r="Q38" s="309">
        <f t="shared" si="12"/>
        <v>0.5524</v>
      </c>
      <c r="R38" s="367">
        <f t="shared" si="20"/>
        <v>59.735650000000007</v>
      </c>
      <c r="S38" s="302">
        <v>21700</v>
      </c>
      <c r="T38" s="307">
        <f t="shared" si="2"/>
        <v>4359.2059348144694</v>
      </c>
      <c r="U38" s="101">
        <f t="shared" si="14"/>
        <v>1473.4116059672906</v>
      </c>
      <c r="V38" s="304">
        <f t="shared" si="15"/>
        <v>87.184118696289389</v>
      </c>
      <c r="W38" s="308">
        <v>24</v>
      </c>
      <c r="X38" s="305">
        <f t="shared" si="16"/>
        <v>5943.8016594780493</v>
      </c>
      <c r="Y38" s="309">
        <f t="shared" si="17"/>
        <v>0.36830000000000002</v>
      </c>
    </row>
    <row r="39" spans="1:25" s="63" customFormat="1" ht="16.5" customHeight="1" x14ac:dyDescent="0.2">
      <c r="A39" s="279">
        <v>23</v>
      </c>
      <c r="B39" s="301">
        <f t="shared" si="18"/>
        <v>24.19716</v>
      </c>
      <c r="C39" s="302">
        <v>21700</v>
      </c>
      <c r="D39" s="303">
        <f t="shared" si="0"/>
        <v>10761.593509320928</v>
      </c>
      <c r="E39" s="304">
        <f t="shared" si="4"/>
        <v>3637.4186061504734</v>
      </c>
      <c r="F39" s="304">
        <f t="shared" si="5"/>
        <v>215.23187018641858</v>
      </c>
      <c r="G39" s="101">
        <v>60</v>
      </c>
      <c r="H39" s="305">
        <f t="shared" si="6"/>
        <v>14674.24398565782</v>
      </c>
      <c r="I39" s="309">
        <f t="shared" si="7"/>
        <v>0.95050000000000001</v>
      </c>
      <c r="J39" s="329">
        <f t="shared" si="19"/>
        <v>40.328600000000002</v>
      </c>
      <c r="K39" s="302">
        <v>21700</v>
      </c>
      <c r="L39" s="307">
        <f t="shared" si="1"/>
        <v>6456.9561055925569</v>
      </c>
      <c r="M39" s="304">
        <f t="shared" si="9"/>
        <v>2182.4511636902839</v>
      </c>
      <c r="N39" s="304">
        <f t="shared" si="10"/>
        <v>129.13912211185115</v>
      </c>
      <c r="O39" s="308">
        <v>36</v>
      </c>
      <c r="P39" s="305">
        <f t="shared" si="11"/>
        <v>8804.5463913946933</v>
      </c>
      <c r="Q39" s="309">
        <f t="shared" si="12"/>
        <v>0.57030000000000003</v>
      </c>
      <c r="R39" s="367">
        <f t="shared" si="20"/>
        <v>60.492899999999999</v>
      </c>
      <c r="S39" s="302">
        <v>21700</v>
      </c>
      <c r="T39" s="307">
        <f t="shared" si="2"/>
        <v>4304.6374037283713</v>
      </c>
      <c r="U39" s="101">
        <f t="shared" si="14"/>
        <v>1454.9674424601894</v>
      </c>
      <c r="V39" s="304">
        <f t="shared" si="15"/>
        <v>86.092748074567425</v>
      </c>
      <c r="W39" s="308">
        <v>24</v>
      </c>
      <c r="X39" s="305">
        <f t="shared" si="16"/>
        <v>5869.6975942631279</v>
      </c>
      <c r="Y39" s="309">
        <f t="shared" si="17"/>
        <v>0.38019999999999998</v>
      </c>
    </row>
    <row r="40" spans="1:25" s="63" customFormat="1" ht="16.5" customHeight="1" x14ac:dyDescent="0.2">
      <c r="A40" s="279">
        <v>24</v>
      </c>
      <c r="B40" s="301">
        <f t="shared" si="18"/>
        <v>24.498239999999999</v>
      </c>
      <c r="C40" s="302">
        <v>21700</v>
      </c>
      <c r="D40" s="303">
        <f t="shared" si="0"/>
        <v>10629.335005290177</v>
      </c>
      <c r="E40" s="304">
        <f t="shared" si="4"/>
        <v>3592.7152317880796</v>
      </c>
      <c r="F40" s="304">
        <f t="shared" si="5"/>
        <v>212.58670010580354</v>
      </c>
      <c r="G40" s="101">
        <v>60</v>
      </c>
      <c r="H40" s="305">
        <f t="shared" si="6"/>
        <v>14494.636937184059</v>
      </c>
      <c r="I40" s="309">
        <f t="shared" si="7"/>
        <v>0.97970000000000002</v>
      </c>
      <c r="J40" s="329">
        <f t="shared" si="19"/>
        <v>40.830399999999997</v>
      </c>
      <c r="K40" s="302">
        <v>21700</v>
      </c>
      <c r="L40" s="307">
        <f t="shared" si="1"/>
        <v>6377.6010031741062</v>
      </c>
      <c r="M40" s="304">
        <f t="shared" si="9"/>
        <v>2155.6291390728475</v>
      </c>
      <c r="N40" s="304">
        <f t="shared" si="10"/>
        <v>127.55202006348213</v>
      </c>
      <c r="O40" s="308">
        <v>36</v>
      </c>
      <c r="P40" s="305">
        <f t="shared" si="11"/>
        <v>8696.7821623104355</v>
      </c>
      <c r="Q40" s="309">
        <f t="shared" si="12"/>
        <v>0.58779999999999999</v>
      </c>
      <c r="R40" s="367">
        <f t="shared" si="20"/>
        <v>61.245599999999996</v>
      </c>
      <c r="S40" s="302">
        <v>21700</v>
      </c>
      <c r="T40" s="307">
        <f t="shared" si="2"/>
        <v>4251.7340021160708</v>
      </c>
      <c r="U40" s="101">
        <f t="shared" si="14"/>
        <v>1437.0860927152319</v>
      </c>
      <c r="V40" s="304">
        <f t="shared" si="15"/>
        <v>85.034680042321412</v>
      </c>
      <c r="W40" s="308">
        <v>24</v>
      </c>
      <c r="X40" s="305">
        <f t="shared" si="16"/>
        <v>5797.8547748736237</v>
      </c>
      <c r="Y40" s="309">
        <f t="shared" si="17"/>
        <v>0.39190000000000003</v>
      </c>
    </row>
    <row r="41" spans="1:25" s="63" customFormat="1" ht="16.5" customHeight="1" x14ac:dyDescent="0.2">
      <c r="A41" s="278">
        <v>25</v>
      </c>
      <c r="B41" s="319">
        <f t="shared" si="18"/>
        <v>24.797500000000003</v>
      </c>
      <c r="C41" s="320">
        <v>21700</v>
      </c>
      <c r="D41" s="321">
        <f t="shared" si="0"/>
        <v>10501.058574453069</v>
      </c>
      <c r="E41" s="322">
        <f t="shared" si="4"/>
        <v>3549.357798165137</v>
      </c>
      <c r="F41" s="322">
        <f t="shared" si="5"/>
        <v>210.02117148906137</v>
      </c>
      <c r="G41" s="106">
        <v>60</v>
      </c>
      <c r="H41" s="323">
        <f t="shared" si="6"/>
        <v>14320.437544107266</v>
      </c>
      <c r="I41" s="328">
        <f t="shared" si="7"/>
        <v>1.0082</v>
      </c>
      <c r="J41" s="324">
        <f t="shared" si="19"/>
        <v>41.329166666666673</v>
      </c>
      <c r="K41" s="320">
        <v>21700</v>
      </c>
      <c r="L41" s="325">
        <f t="shared" si="1"/>
        <v>6300.6351446718409</v>
      </c>
      <c r="M41" s="322">
        <f t="shared" si="9"/>
        <v>2129.6146788990818</v>
      </c>
      <c r="N41" s="322">
        <f t="shared" si="10"/>
        <v>126.01270289343682</v>
      </c>
      <c r="O41" s="326">
        <v>36</v>
      </c>
      <c r="P41" s="323">
        <f t="shared" si="11"/>
        <v>8592.2625264643593</v>
      </c>
      <c r="Q41" s="328">
        <f t="shared" si="12"/>
        <v>0.60489999999999999</v>
      </c>
      <c r="R41" s="366">
        <f t="shared" si="20"/>
        <v>61.993750000000006</v>
      </c>
      <c r="S41" s="320">
        <v>21700</v>
      </c>
      <c r="T41" s="325">
        <f t="shared" si="2"/>
        <v>4200.4234297812272</v>
      </c>
      <c r="U41" s="106">
        <f t="shared" si="14"/>
        <v>1419.7431192660547</v>
      </c>
      <c r="V41" s="322">
        <f t="shared" si="15"/>
        <v>84.008468595624549</v>
      </c>
      <c r="W41" s="326">
        <v>24</v>
      </c>
      <c r="X41" s="323">
        <f t="shared" si="16"/>
        <v>5728.1750176429068</v>
      </c>
      <c r="Y41" s="328">
        <f t="shared" si="17"/>
        <v>0.40329999999999999</v>
      </c>
    </row>
    <row r="42" spans="1:25" s="63" customFormat="1" ht="16.5" customHeight="1" x14ac:dyDescent="0.2">
      <c r="A42" s="279">
        <v>26</v>
      </c>
      <c r="B42" s="301">
        <f t="shared" si="18"/>
        <v>25.094940000000005</v>
      </c>
      <c r="C42" s="302">
        <v>21700</v>
      </c>
      <c r="D42" s="303">
        <f t="shared" si="0"/>
        <v>10376.593847205848</v>
      </c>
      <c r="E42" s="304">
        <f t="shared" si="4"/>
        <v>3507.2887203555761</v>
      </c>
      <c r="F42" s="304">
        <f t="shared" si="5"/>
        <v>207.53187694411696</v>
      </c>
      <c r="G42" s="101">
        <v>60</v>
      </c>
      <c r="H42" s="305">
        <f t="shared" si="6"/>
        <v>14151.414444505541</v>
      </c>
      <c r="I42" s="309">
        <f t="shared" si="7"/>
        <v>1.0361</v>
      </c>
      <c r="J42" s="329">
        <f t="shared" si="19"/>
        <v>41.824900000000007</v>
      </c>
      <c r="K42" s="302">
        <v>21700</v>
      </c>
      <c r="L42" s="307">
        <f t="shared" si="1"/>
        <v>6225.9563083235098</v>
      </c>
      <c r="M42" s="304">
        <f t="shared" si="9"/>
        <v>2104.373232213346</v>
      </c>
      <c r="N42" s="304">
        <f t="shared" si="10"/>
        <v>124.5191261664702</v>
      </c>
      <c r="O42" s="308">
        <v>36</v>
      </c>
      <c r="P42" s="305">
        <f t="shared" si="11"/>
        <v>8490.8486667033249</v>
      </c>
      <c r="Q42" s="309">
        <f t="shared" si="12"/>
        <v>0.62160000000000004</v>
      </c>
      <c r="R42" s="367">
        <f t="shared" si="20"/>
        <v>62.737350000000006</v>
      </c>
      <c r="S42" s="302">
        <v>21700</v>
      </c>
      <c r="T42" s="307">
        <f t="shared" si="2"/>
        <v>4150.6375388823399</v>
      </c>
      <c r="U42" s="101">
        <f t="shared" si="14"/>
        <v>1402.9154881422307</v>
      </c>
      <c r="V42" s="304">
        <f t="shared" si="15"/>
        <v>83.012750777646801</v>
      </c>
      <c r="W42" s="308">
        <v>24</v>
      </c>
      <c r="X42" s="305">
        <f t="shared" si="16"/>
        <v>5660.5657778022178</v>
      </c>
      <c r="Y42" s="309">
        <f t="shared" si="17"/>
        <v>0.41439999999999999</v>
      </c>
    </row>
    <row r="43" spans="1:25" s="63" customFormat="1" ht="16.5" customHeight="1" x14ac:dyDescent="0.2">
      <c r="A43" s="279">
        <v>27</v>
      </c>
      <c r="B43" s="301">
        <f t="shared" si="18"/>
        <v>25.390560000000004</v>
      </c>
      <c r="C43" s="302">
        <v>21700</v>
      </c>
      <c r="D43" s="303">
        <f t="shared" si="0"/>
        <v>10255.780100950904</v>
      </c>
      <c r="E43" s="304">
        <f t="shared" si="4"/>
        <v>3466.4536741214051</v>
      </c>
      <c r="F43" s="304">
        <f t="shared" si="5"/>
        <v>205.11560201901807</v>
      </c>
      <c r="G43" s="101">
        <v>60</v>
      </c>
      <c r="H43" s="305">
        <f t="shared" si="6"/>
        <v>13987.349377091326</v>
      </c>
      <c r="I43" s="309">
        <f t="shared" si="7"/>
        <v>1.0633999999999999</v>
      </c>
      <c r="J43" s="329">
        <f t="shared" si="19"/>
        <v>42.317600000000006</v>
      </c>
      <c r="K43" s="302">
        <v>21700</v>
      </c>
      <c r="L43" s="307">
        <f t="shared" si="1"/>
        <v>6153.4680605705416</v>
      </c>
      <c r="M43" s="304">
        <f t="shared" si="9"/>
        <v>2079.8722044728429</v>
      </c>
      <c r="N43" s="304">
        <f t="shared" si="10"/>
        <v>123.06936121141084</v>
      </c>
      <c r="O43" s="308">
        <v>36</v>
      </c>
      <c r="P43" s="305">
        <f t="shared" si="11"/>
        <v>8392.4096262547955</v>
      </c>
      <c r="Q43" s="309">
        <f t="shared" si="12"/>
        <v>0.63800000000000001</v>
      </c>
      <c r="R43" s="367">
        <f t="shared" si="20"/>
        <v>63.476400000000005</v>
      </c>
      <c r="S43" s="302">
        <v>21700</v>
      </c>
      <c r="T43" s="307">
        <f t="shared" si="2"/>
        <v>4102.3120403803614</v>
      </c>
      <c r="U43" s="101">
        <f t="shared" si="14"/>
        <v>1386.581469648562</v>
      </c>
      <c r="V43" s="304">
        <f t="shared" si="15"/>
        <v>82.046240807607234</v>
      </c>
      <c r="W43" s="308">
        <v>24</v>
      </c>
      <c r="X43" s="305">
        <f t="shared" si="16"/>
        <v>5594.9397508365309</v>
      </c>
      <c r="Y43" s="309">
        <f t="shared" si="17"/>
        <v>0.4254</v>
      </c>
    </row>
    <row r="44" spans="1:25" s="63" customFormat="1" ht="16.5" customHeight="1" x14ac:dyDescent="0.2">
      <c r="A44" s="279">
        <v>28</v>
      </c>
      <c r="B44" s="301">
        <f t="shared" si="18"/>
        <v>25.684360000000002</v>
      </c>
      <c r="C44" s="302">
        <v>21700</v>
      </c>
      <c r="D44" s="303">
        <f t="shared" si="0"/>
        <v>10138.465587618301</v>
      </c>
      <c r="E44" s="304">
        <f t="shared" si="4"/>
        <v>3426.8013686149852</v>
      </c>
      <c r="F44" s="304">
        <f t="shared" si="5"/>
        <v>202.76931175236601</v>
      </c>
      <c r="G44" s="101">
        <v>60</v>
      </c>
      <c r="H44" s="305">
        <f t="shared" si="6"/>
        <v>13828.036267985652</v>
      </c>
      <c r="I44" s="309">
        <f t="shared" si="7"/>
        <v>1.0902000000000001</v>
      </c>
      <c r="J44" s="329">
        <f t="shared" si="19"/>
        <v>42.807266666666671</v>
      </c>
      <c r="K44" s="302">
        <v>21700</v>
      </c>
      <c r="L44" s="307">
        <f t="shared" si="1"/>
        <v>6083.0793525709796</v>
      </c>
      <c r="M44" s="304">
        <f t="shared" si="9"/>
        <v>2056.080821168991</v>
      </c>
      <c r="N44" s="304">
        <f t="shared" si="10"/>
        <v>121.66158705141959</v>
      </c>
      <c r="O44" s="308">
        <v>36</v>
      </c>
      <c r="P44" s="305">
        <f t="shared" si="11"/>
        <v>8296.8217607913903</v>
      </c>
      <c r="Q44" s="309">
        <f t="shared" si="12"/>
        <v>0.65410000000000001</v>
      </c>
      <c r="R44" s="367">
        <f t="shared" si="20"/>
        <v>64.210899999999995</v>
      </c>
      <c r="S44" s="302">
        <v>21700</v>
      </c>
      <c r="T44" s="307">
        <f t="shared" si="2"/>
        <v>4055.386235047321</v>
      </c>
      <c r="U44" s="101">
        <f t="shared" si="14"/>
        <v>1370.7205474459943</v>
      </c>
      <c r="V44" s="304">
        <f t="shared" si="15"/>
        <v>81.10772470094642</v>
      </c>
      <c r="W44" s="308">
        <v>24</v>
      </c>
      <c r="X44" s="305">
        <f t="shared" si="16"/>
        <v>5531.2145071942614</v>
      </c>
      <c r="Y44" s="309">
        <f t="shared" si="17"/>
        <v>0.43609999999999999</v>
      </c>
    </row>
    <row r="45" spans="1:25" s="63" customFormat="1" ht="16.5" customHeight="1" x14ac:dyDescent="0.2">
      <c r="A45" s="279">
        <v>29</v>
      </c>
      <c r="B45" s="301">
        <f t="shared" si="18"/>
        <v>25.97634</v>
      </c>
      <c r="C45" s="302">
        <v>21700</v>
      </c>
      <c r="D45" s="303">
        <f t="shared" si="0"/>
        <v>10024.506916678794</v>
      </c>
      <c r="E45" s="304">
        <f t="shared" si="4"/>
        <v>3388.2833378374321</v>
      </c>
      <c r="F45" s="304">
        <f t="shared" si="5"/>
        <v>200.49013833357589</v>
      </c>
      <c r="G45" s="101">
        <v>60</v>
      </c>
      <c r="H45" s="305">
        <f t="shared" si="6"/>
        <v>13673.280392849803</v>
      </c>
      <c r="I45" s="309">
        <f t="shared" si="7"/>
        <v>1.1164000000000001</v>
      </c>
      <c r="J45" s="329">
        <f t="shared" si="19"/>
        <v>43.293900000000001</v>
      </c>
      <c r="K45" s="302">
        <v>21700</v>
      </c>
      <c r="L45" s="307">
        <f t="shared" si="1"/>
        <v>6014.7041500072755</v>
      </c>
      <c r="M45" s="304">
        <f t="shared" si="9"/>
        <v>2032.9700027024589</v>
      </c>
      <c r="N45" s="304">
        <f t="shared" si="10"/>
        <v>120.29408300014552</v>
      </c>
      <c r="O45" s="308">
        <v>36</v>
      </c>
      <c r="P45" s="305">
        <f t="shared" si="11"/>
        <v>8203.9682357098791</v>
      </c>
      <c r="Q45" s="309">
        <f t="shared" si="12"/>
        <v>0.66979999999999995</v>
      </c>
      <c r="R45" s="367">
        <f t="shared" si="20"/>
        <v>64.940849999999998</v>
      </c>
      <c r="S45" s="302">
        <v>21700</v>
      </c>
      <c r="T45" s="307">
        <f t="shared" si="2"/>
        <v>4009.802766671517</v>
      </c>
      <c r="U45" s="101">
        <f t="shared" si="14"/>
        <v>1355.3133351349727</v>
      </c>
      <c r="V45" s="304">
        <f t="shared" si="15"/>
        <v>80.196055333430337</v>
      </c>
      <c r="W45" s="308">
        <v>24</v>
      </c>
      <c r="X45" s="305">
        <f t="shared" si="16"/>
        <v>5469.3121571399197</v>
      </c>
      <c r="Y45" s="309">
        <f t="shared" si="17"/>
        <v>0.4466</v>
      </c>
    </row>
    <row r="46" spans="1:25" s="63" customFormat="1" ht="16.5" customHeight="1" x14ac:dyDescent="0.2">
      <c r="A46" s="280">
        <v>30</v>
      </c>
      <c r="B46" s="301">
        <f t="shared" si="18"/>
        <v>26.266500000000004</v>
      </c>
      <c r="C46" s="302">
        <v>21700</v>
      </c>
      <c r="D46" s="303">
        <f t="shared" si="0"/>
        <v>9913.7684883787315</v>
      </c>
      <c r="E46" s="304">
        <f t="shared" si="4"/>
        <v>3350.8537490720109</v>
      </c>
      <c r="F46" s="304">
        <f t="shared" si="5"/>
        <v>198.27536976757463</v>
      </c>
      <c r="G46" s="101">
        <v>60</v>
      </c>
      <c r="H46" s="305">
        <f t="shared" si="6"/>
        <v>13522.897607218316</v>
      </c>
      <c r="I46" s="309">
        <f t="shared" si="7"/>
        <v>1.1420999999999999</v>
      </c>
      <c r="J46" s="329">
        <f t="shared" si="19"/>
        <v>43.777500000000011</v>
      </c>
      <c r="K46" s="302">
        <v>21700</v>
      </c>
      <c r="L46" s="307">
        <f t="shared" si="1"/>
        <v>5948.2610930272385</v>
      </c>
      <c r="M46" s="304">
        <f t="shared" si="9"/>
        <v>2010.5122494432064</v>
      </c>
      <c r="N46" s="304">
        <f t="shared" si="10"/>
        <v>118.96522186054477</v>
      </c>
      <c r="O46" s="308">
        <v>36</v>
      </c>
      <c r="P46" s="305">
        <f t="shared" si="11"/>
        <v>8113.7385643309899</v>
      </c>
      <c r="Q46" s="309">
        <f t="shared" si="12"/>
        <v>0.68530000000000002</v>
      </c>
      <c r="R46" s="367">
        <f t="shared" si="20"/>
        <v>65.666250000000005</v>
      </c>
      <c r="S46" s="302">
        <v>21700</v>
      </c>
      <c r="T46" s="307">
        <f t="shared" si="2"/>
        <v>3965.507395351493</v>
      </c>
      <c r="U46" s="101">
        <f t="shared" si="14"/>
        <v>1340.3414996288045</v>
      </c>
      <c r="V46" s="304">
        <f t="shared" si="15"/>
        <v>79.310147907029858</v>
      </c>
      <c r="W46" s="308">
        <v>24</v>
      </c>
      <c r="X46" s="305">
        <f t="shared" si="16"/>
        <v>5409.1590428873278</v>
      </c>
      <c r="Y46" s="309">
        <f t="shared" si="17"/>
        <v>0.45689999999999997</v>
      </c>
    </row>
    <row r="47" spans="1:25" s="63" customFormat="1" ht="16.5" customHeight="1" x14ac:dyDescent="0.2">
      <c r="A47" s="279">
        <v>31</v>
      </c>
      <c r="B47" s="301">
        <f t="shared" si="18"/>
        <v>26.554840000000002</v>
      </c>
      <c r="C47" s="302">
        <v>21700</v>
      </c>
      <c r="D47" s="303">
        <f t="shared" si="0"/>
        <v>9806.1219724916427</v>
      </c>
      <c r="E47" s="304">
        <f t="shared" si="4"/>
        <v>3314.4692267021751</v>
      </c>
      <c r="F47" s="304">
        <f t="shared" si="5"/>
        <v>196.12243944983285</v>
      </c>
      <c r="G47" s="101">
        <v>60</v>
      </c>
      <c r="H47" s="305">
        <f t="shared" si="6"/>
        <v>13376.71363864365</v>
      </c>
      <c r="I47" s="309">
        <f t="shared" si="7"/>
        <v>1.1674</v>
      </c>
      <c r="J47" s="329">
        <f t="shared" si="19"/>
        <v>44.258066666666672</v>
      </c>
      <c r="K47" s="302">
        <v>21700</v>
      </c>
      <c r="L47" s="307">
        <f t="shared" si="1"/>
        <v>5883.6731834949851</v>
      </c>
      <c r="M47" s="304">
        <f t="shared" si="9"/>
        <v>1988.6815360213047</v>
      </c>
      <c r="N47" s="304">
        <f t="shared" si="10"/>
        <v>117.6734636698997</v>
      </c>
      <c r="O47" s="308">
        <v>36</v>
      </c>
      <c r="P47" s="305">
        <f t="shared" si="11"/>
        <v>8026.0281831861894</v>
      </c>
      <c r="Q47" s="309">
        <f t="shared" si="12"/>
        <v>0.70040000000000002</v>
      </c>
      <c r="R47" s="367">
        <f t="shared" si="20"/>
        <v>66.387100000000004</v>
      </c>
      <c r="S47" s="302">
        <v>21700</v>
      </c>
      <c r="T47" s="307">
        <f t="shared" si="2"/>
        <v>3922.4487889966576</v>
      </c>
      <c r="U47" s="101">
        <f t="shared" si="14"/>
        <v>1325.7876906808701</v>
      </c>
      <c r="V47" s="304">
        <f t="shared" si="15"/>
        <v>78.44897577993315</v>
      </c>
      <c r="W47" s="308">
        <v>24</v>
      </c>
      <c r="X47" s="305">
        <f t="shared" si="16"/>
        <v>5350.6854554574602</v>
      </c>
      <c r="Y47" s="309">
        <f t="shared" si="17"/>
        <v>0.46700000000000003</v>
      </c>
    </row>
    <row r="48" spans="1:25" s="63" customFormat="1" ht="16.5" customHeight="1" x14ac:dyDescent="0.2">
      <c r="A48" s="279">
        <v>32</v>
      </c>
      <c r="B48" s="301">
        <f t="shared" si="18"/>
        <v>26.841360000000002</v>
      </c>
      <c r="C48" s="302">
        <v>21700</v>
      </c>
      <c r="D48" s="303">
        <f t="shared" si="0"/>
        <v>9701.4458283782933</v>
      </c>
      <c r="E48" s="304">
        <f t="shared" si="4"/>
        <v>3279.0886899918628</v>
      </c>
      <c r="F48" s="304">
        <f t="shared" si="5"/>
        <v>194.02891656756586</v>
      </c>
      <c r="G48" s="101">
        <v>60</v>
      </c>
      <c r="H48" s="305">
        <f t="shared" si="6"/>
        <v>13234.563434937721</v>
      </c>
      <c r="I48" s="309">
        <f t="shared" si="7"/>
        <v>1.1921999999999999</v>
      </c>
      <c r="J48" s="329">
        <f t="shared" si="19"/>
        <v>44.735600000000005</v>
      </c>
      <c r="K48" s="302">
        <v>21700</v>
      </c>
      <c r="L48" s="307">
        <f t="shared" si="1"/>
        <v>5820.8674970269758</v>
      </c>
      <c r="M48" s="304">
        <f t="shared" si="9"/>
        <v>1967.4532139951177</v>
      </c>
      <c r="N48" s="304">
        <f t="shared" si="10"/>
        <v>116.41734994053952</v>
      </c>
      <c r="O48" s="308">
        <v>36</v>
      </c>
      <c r="P48" s="305">
        <f t="shared" si="11"/>
        <v>7940.7380609626334</v>
      </c>
      <c r="Q48" s="309">
        <f t="shared" si="12"/>
        <v>0.71530000000000005</v>
      </c>
      <c r="R48" s="367">
        <f t="shared" si="20"/>
        <v>67.103399999999993</v>
      </c>
      <c r="S48" s="302">
        <v>21700</v>
      </c>
      <c r="T48" s="307">
        <f t="shared" si="2"/>
        <v>3880.578331351318</v>
      </c>
      <c r="U48" s="101">
        <f t="shared" si="14"/>
        <v>1311.6354759967453</v>
      </c>
      <c r="V48" s="304">
        <f t="shared" si="15"/>
        <v>77.611566627026363</v>
      </c>
      <c r="W48" s="308">
        <v>24</v>
      </c>
      <c r="X48" s="305">
        <f t="shared" si="16"/>
        <v>5293.8253739750899</v>
      </c>
      <c r="Y48" s="309">
        <f t="shared" si="17"/>
        <v>0.47689999999999999</v>
      </c>
    </row>
    <row r="49" spans="1:25" s="63" customFormat="1" ht="16.5" customHeight="1" x14ac:dyDescent="0.2">
      <c r="A49" s="279">
        <v>33</v>
      </c>
      <c r="B49" s="301">
        <f t="shared" si="18"/>
        <v>27.126059999999999</v>
      </c>
      <c r="C49" s="302">
        <v>21700</v>
      </c>
      <c r="D49" s="303">
        <f t="shared" si="0"/>
        <v>9599.6248625860171</v>
      </c>
      <c r="E49" s="304">
        <f t="shared" si="4"/>
        <v>3244.6732035540736</v>
      </c>
      <c r="F49" s="304">
        <f t="shared" si="5"/>
        <v>191.99249725172035</v>
      </c>
      <c r="G49" s="101">
        <v>60</v>
      </c>
      <c r="H49" s="305">
        <f t="shared" si="6"/>
        <v>13096.290563391811</v>
      </c>
      <c r="I49" s="309">
        <f t="shared" si="7"/>
        <v>1.2164999999999999</v>
      </c>
      <c r="J49" s="329">
        <f t="shared" si="19"/>
        <v>45.210099999999997</v>
      </c>
      <c r="K49" s="302">
        <v>21700</v>
      </c>
      <c r="L49" s="307">
        <f t="shared" si="1"/>
        <v>5759.7749175516101</v>
      </c>
      <c r="M49" s="304">
        <f t="shared" si="9"/>
        <v>1946.8039221324441</v>
      </c>
      <c r="N49" s="304">
        <f t="shared" si="10"/>
        <v>115.1954983510322</v>
      </c>
      <c r="O49" s="308">
        <v>36</v>
      </c>
      <c r="P49" s="305">
        <f t="shared" si="11"/>
        <v>7857.7743380350867</v>
      </c>
      <c r="Q49" s="309">
        <f t="shared" si="12"/>
        <v>0.72989999999999999</v>
      </c>
      <c r="R49" s="367">
        <f t="shared" si="20"/>
        <v>67.815149999999988</v>
      </c>
      <c r="S49" s="302">
        <v>21700</v>
      </c>
      <c r="T49" s="307">
        <f t="shared" si="2"/>
        <v>3839.849945034407</v>
      </c>
      <c r="U49" s="101">
        <f t="shared" si="14"/>
        <v>1297.8692814216295</v>
      </c>
      <c r="V49" s="304">
        <f t="shared" si="15"/>
        <v>76.796998900688138</v>
      </c>
      <c r="W49" s="308">
        <v>24</v>
      </c>
      <c r="X49" s="305">
        <f t="shared" si="16"/>
        <v>5238.5162253567241</v>
      </c>
      <c r="Y49" s="309">
        <f t="shared" si="17"/>
        <v>0.48659999999999998</v>
      </c>
    </row>
    <row r="50" spans="1:25" s="63" customFormat="1" ht="16.5" customHeight="1" x14ac:dyDescent="0.2">
      <c r="A50" s="279">
        <v>34</v>
      </c>
      <c r="B50" s="301">
        <f t="shared" si="18"/>
        <v>27.408940000000001</v>
      </c>
      <c r="C50" s="302">
        <v>21700</v>
      </c>
      <c r="D50" s="303">
        <f t="shared" si="0"/>
        <v>9500.5498206059783</v>
      </c>
      <c r="E50" s="304">
        <f t="shared" si="4"/>
        <v>3211.1858393648204</v>
      </c>
      <c r="F50" s="304">
        <f t="shared" si="5"/>
        <v>190.01099641211957</v>
      </c>
      <c r="G50" s="101">
        <v>60</v>
      </c>
      <c r="H50" s="305">
        <f t="shared" si="6"/>
        <v>12961.746656382918</v>
      </c>
      <c r="I50" s="309">
        <f t="shared" si="7"/>
        <v>1.2404999999999999</v>
      </c>
      <c r="J50" s="329">
        <f t="shared" si="19"/>
        <v>45.681566666666669</v>
      </c>
      <c r="K50" s="302">
        <v>21700</v>
      </c>
      <c r="L50" s="307">
        <f t="shared" si="1"/>
        <v>5700.3298923635866</v>
      </c>
      <c r="M50" s="304">
        <f t="shared" si="9"/>
        <v>1926.711503618892</v>
      </c>
      <c r="N50" s="304">
        <f t="shared" si="10"/>
        <v>114.00659784727173</v>
      </c>
      <c r="O50" s="308">
        <v>36</v>
      </c>
      <c r="P50" s="305">
        <f t="shared" si="11"/>
        <v>7777.0479938297503</v>
      </c>
      <c r="Q50" s="309">
        <f t="shared" si="12"/>
        <v>0.74429999999999996</v>
      </c>
      <c r="R50" s="367">
        <f t="shared" si="20"/>
        <v>68.522350000000003</v>
      </c>
      <c r="S50" s="302">
        <v>21700</v>
      </c>
      <c r="T50" s="307">
        <f t="shared" si="2"/>
        <v>3800.2199282423908</v>
      </c>
      <c r="U50" s="101">
        <f t="shared" si="14"/>
        <v>1284.4743357459279</v>
      </c>
      <c r="V50" s="304">
        <f t="shared" si="15"/>
        <v>76.004398564847818</v>
      </c>
      <c r="W50" s="308">
        <v>24</v>
      </c>
      <c r="X50" s="305">
        <f t="shared" si="16"/>
        <v>5184.6986625531663</v>
      </c>
      <c r="Y50" s="309">
        <f t="shared" si="17"/>
        <v>0.49619999999999997</v>
      </c>
    </row>
    <row r="51" spans="1:25" s="63" customFormat="1" ht="16.5" customHeight="1" x14ac:dyDescent="0.2">
      <c r="A51" s="279">
        <v>35</v>
      </c>
      <c r="B51" s="301">
        <f t="shared" si="18"/>
        <v>27.69</v>
      </c>
      <c r="C51" s="302">
        <v>21700</v>
      </c>
      <c r="D51" s="303">
        <f t="shared" si="0"/>
        <v>9404.1170097508111</v>
      </c>
      <c r="E51" s="304">
        <f t="shared" si="4"/>
        <v>3178.5915492957738</v>
      </c>
      <c r="F51" s="304">
        <f t="shared" si="5"/>
        <v>188.08234019501623</v>
      </c>
      <c r="G51" s="101">
        <v>60</v>
      </c>
      <c r="H51" s="305">
        <f t="shared" si="6"/>
        <v>12830.790899241601</v>
      </c>
      <c r="I51" s="309">
        <f t="shared" si="7"/>
        <v>1.264</v>
      </c>
      <c r="J51" s="329">
        <f t="shared" si="19"/>
        <v>46.150000000000006</v>
      </c>
      <c r="K51" s="302">
        <v>21700</v>
      </c>
      <c r="L51" s="307">
        <f t="shared" si="1"/>
        <v>5642.4702058504863</v>
      </c>
      <c r="M51" s="304">
        <f t="shared" si="9"/>
        <v>1907.1549295774641</v>
      </c>
      <c r="N51" s="304">
        <f t="shared" si="10"/>
        <v>112.84940411700973</v>
      </c>
      <c r="O51" s="308">
        <v>36</v>
      </c>
      <c r="P51" s="305">
        <f t="shared" si="11"/>
        <v>7698.47453954496</v>
      </c>
      <c r="Q51" s="309">
        <f t="shared" si="12"/>
        <v>0.75839999999999996</v>
      </c>
      <c r="R51" s="367">
        <f t="shared" si="20"/>
        <v>69.224999999999994</v>
      </c>
      <c r="S51" s="302">
        <v>21700</v>
      </c>
      <c r="T51" s="307">
        <f t="shared" si="2"/>
        <v>3761.6468039003253</v>
      </c>
      <c r="U51" s="101">
        <f t="shared" si="14"/>
        <v>1271.4366197183099</v>
      </c>
      <c r="V51" s="304">
        <f t="shared" si="15"/>
        <v>75.232936078006503</v>
      </c>
      <c r="W51" s="308">
        <v>24</v>
      </c>
      <c r="X51" s="305">
        <f t="shared" si="16"/>
        <v>5132.3163596966415</v>
      </c>
      <c r="Y51" s="309">
        <f t="shared" si="17"/>
        <v>0.50560000000000005</v>
      </c>
    </row>
    <row r="52" spans="1:25" s="63" customFormat="1" ht="16.5" customHeight="1" x14ac:dyDescent="0.2">
      <c r="A52" s="279">
        <v>36</v>
      </c>
      <c r="B52" s="301">
        <f t="shared" si="18"/>
        <v>27.969240000000003</v>
      </c>
      <c r="C52" s="302">
        <v>21700</v>
      </c>
      <c r="D52" s="303">
        <f t="shared" si="0"/>
        <v>9310.2279504198177</v>
      </c>
      <c r="E52" s="304">
        <f t="shared" si="4"/>
        <v>3146.8570472418983</v>
      </c>
      <c r="F52" s="304">
        <f t="shared" si="5"/>
        <v>186.20455900839636</v>
      </c>
      <c r="G52" s="101">
        <v>60</v>
      </c>
      <c r="H52" s="305">
        <f t="shared" si="6"/>
        <v>12703.289556670112</v>
      </c>
      <c r="I52" s="309">
        <f t="shared" si="7"/>
        <v>1.2870999999999999</v>
      </c>
      <c r="J52" s="329">
        <f t="shared" si="19"/>
        <v>46.615400000000008</v>
      </c>
      <c r="K52" s="302">
        <v>21700</v>
      </c>
      <c r="L52" s="307">
        <f t="shared" si="1"/>
        <v>5586.1367702518901</v>
      </c>
      <c r="M52" s="304">
        <f t="shared" si="9"/>
        <v>1888.1142283451386</v>
      </c>
      <c r="N52" s="304">
        <f t="shared" si="10"/>
        <v>111.72273540503781</v>
      </c>
      <c r="O52" s="308">
        <v>36</v>
      </c>
      <c r="P52" s="305">
        <f t="shared" si="11"/>
        <v>7621.9737340020656</v>
      </c>
      <c r="Q52" s="309">
        <f t="shared" si="12"/>
        <v>0.77229999999999999</v>
      </c>
      <c r="R52" s="367">
        <f t="shared" si="20"/>
        <v>69.923100000000005</v>
      </c>
      <c r="S52" s="302">
        <v>21700</v>
      </c>
      <c r="T52" s="307">
        <f t="shared" si="2"/>
        <v>3724.0911801679276</v>
      </c>
      <c r="U52" s="101">
        <f t="shared" si="14"/>
        <v>1258.7428188967594</v>
      </c>
      <c r="V52" s="304">
        <f t="shared" si="15"/>
        <v>74.481823603358549</v>
      </c>
      <c r="W52" s="308">
        <v>24</v>
      </c>
      <c r="X52" s="305">
        <f t="shared" si="16"/>
        <v>5081.3158226680462</v>
      </c>
      <c r="Y52" s="309">
        <f t="shared" si="17"/>
        <v>0.51490000000000002</v>
      </c>
    </row>
    <row r="53" spans="1:25" s="63" customFormat="1" ht="16.5" customHeight="1" x14ac:dyDescent="0.2">
      <c r="A53" s="279">
        <v>37</v>
      </c>
      <c r="B53" s="301">
        <f t="shared" si="18"/>
        <v>28.246660000000002</v>
      </c>
      <c r="C53" s="302">
        <v>21700</v>
      </c>
      <c r="D53" s="303">
        <f t="shared" si="0"/>
        <v>9218.78905328984</v>
      </c>
      <c r="E53" s="304">
        <f t="shared" si="4"/>
        <v>3115.9507000119656</v>
      </c>
      <c r="F53" s="304">
        <f t="shared" si="5"/>
        <v>184.37578106579682</v>
      </c>
      <c r="G53" s="101">
        <v>60</v>
      </c>
      <c r="H53" s="305">
        <f t="shared" si="6"/>
        <v>12579.115534367602</v>
      </c>
      <c r="I53" s="309">
        <f t="shared" si="7"/>
        <v>1.3099000000000001</v>
      </c>
      <c r="J53" s="329">
        <f t="shared" si="19"/>
        <v>47.077766666666669</v>
      </c>
      <c r="K53" s="302">
        <v>21700</v>
      </c>
      <c r="L53" s="307">
        <f t="shared" si="1"/>
        <v>5531.2734319739047</v>
      </c>
      <c r="M53" s="304">
        <f t="shared" si="9"/>
        <v>1869.5704200071796</v>
      </c>
      <c r="N53" s="304">
        <f t="shared" si="10"/>
        <v>110.6254686394781</v>
      </c>
      <c r="O53" s="308">
        <v>36</v>
      </c>
      <c r="P53" s="305">
        <f t="shared" si="11"/>
        <v>7547.469320620562</v>
      </c>
      <c r="Q53" s="309">
        <f t="shared" si="12"/>
        <v>0.78590000000000004</v>
      </c>
      <c r="R53" s="367">
        <f t="shared" si="20"/>
        <v>70.616650000000007</v>
      </c>
      <c r="S53" s="302">
        <v>21700</v>
      </c>
      <c r="T53" s="307">
        <f t="shared" si="2"/>
        <v>3687.5156213159362</v>
      </c>
      <c r="U53" s="101">
        <f t="shared" si="14"/>
        <v>1246.3802800047863</v>
      </c>
      <c r="V53" s="304">
        <f t="shared" si="15"/>
        <v>73.750312426318729</v>
      </c>
      <c r="W53" s="308">
        <v>24</v>
      </c>
      <c r="X53" s="305">
        <f t="shared" si="16"/>
        <v>5031.6462137470407</v>
      </c>
      <c r="Y53" s="309">
        <f t="shared" si="17"/>
        <v>0.52400000000000002</v>
      </c>
    </row>
    <row r="54" spans="1:25" s="63" customFormat="1" ht="16.5" customHeight="1" x14ac:dyDescent="0.2">
      <c r="A54" s="279">
        <v>38</v>
      </c>
      <c r="B54" s="301">
        <f t="shared" si="18"/>
        <v>28.522260000000003</v>
      </c>
      <c r="C54" s="302">
        <v>21700</v>
      </c>
      <c r="D54" s="303">
        <f t="shared" si="0"/>
        <v>9129.7113202109504</v>
      </c>
      <c r="E54" s="304">
        <f t="shared" si="4"/>
        <v>3085.842426231301</v>
      </c>
      <c r="F54" s="304">
        <f t="shared" si="5"/>
        <v>182.594226404219</v>
      </c>
      <c r="G54" s="101">
        <v>60</v>
      </c>
      <c r="H54" s="305">
        <f t="shared" si="6"/>
        <v>12458.147972846471</v>
      </c>
      <c r="I54" s="309">
        <f t="shared" si="7"/>
        <v>1.3323</v>
      </c>
      <c r="J54" s="329">
        <f t="shared" si="19"/>
        <v>47.537100000000009</v>
      </c>
      <c r="K54" s="302">
        <v>21700</v>
      </c>
      <c r="L54" s="307">
        <f t="shared" si="1"/>
        <v>5477.8267921265688</v>
      </c>
      <c r="M54" s="304">
        <f t="shared" si="9"/>
        <v>1851.50545573878</v>
      </c>
      <c r="N54" s="304">
        <f t="shared" si="10"/>
        <v>109.55653584253137</v>
      </c>
      <c r="O54" s="308">
        <v>36</v>
      </c>
      <c r="P54" s="305">
        <f t="shared" si="11"/>
        <v>7474.8887837078801</v>
      </c>
      <c r="Q54" s="309">
        <f t="shared" si="12"/>
        <v>0.7994</v>
      </c>
      <c r="R54" s="367">
        <f t="shared" si="20"/>
        <v>71.30565</v>
      </c>
      <c r="S54" s="302">
        <v>21700</v>
      </c>
      <c r="T54" s="307">
        <f t="shared" si="2"/>
        <v>3651.8845280843807</v>
      </c>
      <c r="U54" s="101">
        <f t="shared" si="14"/>
        <v>1234.3369704925205</v>
      </c>
      <c r="V54" s="304">
        <f t="shared" si="15"/>
        <v>73.037690561687612</v>
      </c>
      <c r="W54" s="308">
        <v>24</v>
      </c>
      <c r="X54" s="305">
        <f t="shared" si="16"/>
        <v>4983.2591891385891</v>
      </c>
      <c r="Y54" s="309">
        <f t="shared" si="17"/>
        <v>0.53290000000000004</v>
      </c>
    </row>
    <row r="55" spans="1:25" s="63" customFormat="1" ht="16.5" customHeight="1" x14ac:dyDescent="0.2">
      <c r="A55" s="279">
        <v>39</v>
      </c>
      <c r="B55" s="301">
        <f t="shared" si="18"/>
        <v>28.796040000000001</v>
      </c>
      <c r="C55" s="302">
        <v>21700</v>
      </c>
      <c r="D55" s="303">
        <f t="shared" si="0"/>
        <v>9042.9100668008505</v>
      </c>
      <c r="E55" s="304">
        <f t="shared" si="4"/>
        <v>3056.5036025786872</v>
      </c>
      <c r="F55" s="304">
        <f t="shared" si="5"/>
        <v>180.858201336017</v>
      </c>
      <c r="G55" s="101">
        <v>60</v>
      </c>
      <c r="H55" s="305">
        <f t="shared" si="6"/>
        <v>12340.271870715555</v>
      </c>
      <c r="I55" s="309">
        <f t="shared" si="7"/>
        <v>1.3544</v>
      </c>
      <c r="J55" s="329">
        <f t="shared" si="19"/>
        <v>47.993400000000001</v>
      </c>
      <c r="K55" s="302">
        <v>21700</v>
      </c>
      <c r="L55" s="307">
        <f t="shared" si="1"/>
        <v>5425.7460400805112</v>
      </c>
      <c r="M55" s="304">
        <f t="shared" si="9"/>
        <v>1833.9021615472127</v>
      </c>
      <c r="N55" s="304">
        <f t="shared" si="10"/>
        <v>108.51492080161023</v>
      </c>
      <c r="O55" s="308">
        <v>36</v>
      </c>
      <c r="P55" s="305">
        <f t="shared" si="11"/>
        <v>7404.1631224293342</v>
      </c>
      <c r="Q55" s="309">
        <f t="shared" si="12"/>
        <v>0.81259999999999999</v>
      </c>
      <c r="R55" s="367">
        <f t="shared" si="20"/>
        <v>71.990099999999998</v>
      </c>
      <c r="S55" s="302">
        <v>21700</v>
      </c>
      <c r="T55" s="307">
        <f t="shared" si="2"/>
        <v>3617.1640267203402</v>
      </c>
      <c r="U55" s="101">
        <f t="shared" si="14"/>
        <v>1222.6014410314749</v>
      </c>
      <c r="V55" s="304">
        <f t="shared" si="15"/>
        <v>72.343280534406802</v>
      </c>
      <c r="W55" s="308">
        <v>24</v>
      </c>
      <c r="X55" s="305">
        <f t="shared" si="16"/>
        <v>4936.1087482862213</v>
      </c>
      <c r="Y55" s="309">
        <f t="shared" si="17"/>
        <v>0.54169999999999996</v>
      </c>
    </row>
    <row r="56" spans="1:25" s="63" customFormat="1" ht="16.5" customHeight="1" x14ac:dyDescent="0.2">
      <c r="A56" s="280">
        <v>40</v>
      </c>
      <c r="B56" s="301">
        <f t="shared" si="18"/>
        <v>29.068000000000001</v>
      </c>
      <c r="C56" s="302">
        <v>21700</v>
      </c>
      <c r="D56" s="303">
        <f t="shared" si="0"/>
        <v>8958.3046649236258</v>
      </c>
      <c r="E56" s="304">
        <f t="shared" si="4"/>
        <v>3027.9069767441852</v>
      </c>
      <c r="F56" s="304">
        <f t="shared" si="5"/>
        <v>179.16609329847253</v>
      </c>
      <c r="G56" s="101">
        <v>60</v>
      </c>
      <c r="H56" s="305">
        <f t="shared" si="6"/>
        <v>12225.377734966283</v>
      </c>
      <c r="I56" s="309">
        <f t="shared" si="7"/>
        <v>1.3761000000000001</v>
      </c>
      <c r="J56" s="329">
        <f t="shared" si="19"/>
        <v>48.446666666666673</v>
      </c>
      <c r="K56" s="302">
        <v>21700</v>
      </c>
      <c r="L56" s="307">
        <f t="shared" si="1"/>
        <v>5374.9827989541764</v>
      </c>
      <c r="M56" s="304">
        <f t="shared" si="9"/>
        <v>1816.7441860465115</v>
      </c>
      <c r="N56" s="304">
        <f t="shared" si="10"/>
        <v>107.49965597908353</v>
      </c>
      <c r="O56" s="308">
        <v>36</v>
      </c>
      <c r="P56" s="305">
        <f t="shared" si="11"/>
        <v>7335.2266409797712</v>
      </c>
      <c r="Q56" s="309">
        <f t="shared" si="12"/>
        <v>0.82569999999999999</v>
      </c>
      <c r="R56" s="367">
        <f t="shared" si="20"/>
        <v>72.67</v>
      </c>
      <c r="S56" s="302">
        <v>21700</v>
      </c>
      <c r="T56" s="307">
        <f t="shared" si="2"/>
        <v>3583.3218659694508</v>
      </c>
      <c r="U56" s="101">
        <f t="shared" si="14"/>
        <v>1211.1627906976742</v>
      </c>
      <c r="V56" s="304">
        <f t="shared" si="15"/>
        <v>71.666437319389019</v>
      </c>
      <c r="W56" s="308">
        <v>24</v>
      </c>
      <c r="X56" s="305">
        <f t="shared" si="16"/>
        <v>4890.1510939865138</v>
      </c>
      <c r="Y56" s="309">
        <f t="shared" si="17"/>
        <v>0.5504</v>
      </c>
    </row>
    <row r="57" spans="1:25" s="63" customFormat="1" ht="16.5" customHeight="1" x14ac:dyDescent="0.2">
      <c r="A57" s="279">
        <v>41</v>
      </c>
      <c r="B57" s="301">
        <f t="shared" si="18"/>
        <v>29.338139999999999</v>
      </c>
      <c r="C57" s="302">
        <v>21700</v>
      </c>
      <c r="D57" s="303">
        <f t="shared" si="0"/>
        <v>8875.8183034098292</v>
      </c>
      <c r="E57" s="304">
        <f t="shared" si="4"/>
        <v>3000.0265865525221</v>
      </c>
      <c r="F57" s="304">
        <f t="shared" si="5"/>
        <v>177.51636606819659</v>
      </c>
      <c r="G57" s="101">
        <v>60</v>
      </c>
      <c r="H57" s="305">
        <f t="shared" si="6"/>
        <v>12113.361256030548</v>
      </c>
      <c r="I57" s="309">
        <f t="shared" si="7"/>
        <v>1.3975</v>
      </c>
      <c r="J57" s="329">
        <f t="shared" si="19"/>
        <v>48.896900000000002</v>
      </c>
      <c r="K57" s="302">
        <v>21700</v>
      </c>
      <c r="L57" s="307">
        <f t="shared" si="1"/>
        <v>5325.4909820458961</v>
      </c>
      <c r="M57" s="304">
        <f t="shared" si="9"/>
        <v>1800.0159519315127</v>
      </c>
      <c r="N57" s="304">
        <f t="shared" si="10"/>
        <v>106.50981964091793</v>
      </c>
      <c r="O57" s="308">
        <v>36</v>
      </c>
      <c r="P57" s="305">
        <f t="shared" si="11"/>
        <v>7268.0167536183271</v>
      </c>
      <c r="Q57" s="309">
        <f t="shared" si="12"/>
        <v>0.83850000000000002</v>
      </c>
      <c r="R57" s="367">
        <f t="shared" si="20"/>
        <v>73.345349999999996</v>
      </c>
      <c r="S57" s="302">
        <v>21700</v>
      </c>
      <c r="T57" s="307">
        <f t="shared" si="2"/>
        <v>3550.3273213639313</v>
      </c>
      <c r="U57" s="101">
        <f t="shared" si="14"/>
        <v>1200.0106346210086</v>
      </c>
      <c r="V57" s="304">
        <f t="shared" si="15"/>
        <v>71.006546427278622</v>
      </c>
      <c r="W57" s="308">
        <v>24</v>
      </c>
      <c r="X57" s="305">
        <f t="shared" si="16"/>
        <v>4845.3445024122184</v>
      </c>
      <c r="Y57" s="309">
        <f t="shared" si="17"/>
        <v>0.55900000000000005</v>
      </c>
    </row>
    <row r="58" spans="1:25" s="63" customFormat="1" ht="16.5" customHeight="1" x14ac:dyDescent="0.2">
      <c r="A58" s="279">
        <v>42</v>
      </c>
      <c r="B58" s="301">
        <f t="shared" si="18"/>
        <v>29.606460000000002</v>
      </c>
      <c r="C58" s="302">
        <v>21700</v>
      </c>
      <c r="D58" s="303">
        <f t="shared" si="0"/>
        <v>8795.3777655281992</v>
      </c>
      <c r="E58" s="304">
        <f t="shared" si="4"/>
        <v>2972.837684748531</v>
      </c>
      <c r="F58" s="304">
        <f t="shared" si="5"/>
        <v>175.90755531056399</v>
      </c>
      <c r="G58" s="101">
        <v>60</v>
      </c>
      <c r="H58" s="305">
        <f t="shared" si="6"/>
        <v>12004.123005587293</v>
      </c>
      <c r="I58" s="309">
        <f t="shared" si="7"/>
        <v>1.4186000000000001</v>
      </c>
      <c r="J58" s="329">
        <f t="shared" si="19"/>
        <v>49.344100000000005</v>
      </c>
      <c r="K58" s="302">
        <v>21700</v>
      </c>
      <c r="L58" s="307">
        <f t="shared" si="1"/>
        <v>5277.2266593169188</v>
      </c>
      <c r="M58" s="304">
        <f t="shared" si="9"/>
        <v>1783.7026108491184</v>
      </c>
      <c r="N58" s="304">
        <f t="shared" si="10"/>
        <v>105.54453318633838</v>
      </c>
      <c r="O58" s="308">
        <v>36</v>
      </c>
      <c r="P58" s="305">
        <f t="shared" si="11"/>
        <v>7202.4738033523754</v>
      </c>
      <c r="Q58" s="309">
        <f t="shared" si="12"/>
        <v>0.85119999999999996</v>
      </c>
      <c r="R58" s="367">
        <f t="shared" si="20"/>
        <v>74.016149999999996</v>
      </c>
      <c r="S58" s="302">
        <v>21700</v>
      </c>
      <c r="T58" s="307">
        <f t="shared" si="2"/>
        <v>3518.1511062112795</v>
      </c>
      <c r="U58" s="101">
        <f t="shared" si="14"/>
        <v>1189.1350738994124</v>
      </c>
      <c r="V58" s="304">
        <f t="shared" si="15"/>
        <v>70.363022124225594</v>
      </c>
      <c r="W58" s="308">
        <v>24</v>
      </c>
      <c r="X58" s="305">
        <f t="shared" si="16"/>
        <v>4801.6492022349175</v>
      </c>
      <c r="Y58" s="309">
        <f t="shared" si="17"/>
        <v>0.56740000000000002</v>
      </c>
    </row>
    <row r="59" spans="1:25" s="63" customFormat="1" ht="16.5" customHeight="1" x14ac:dyDescent="0.2">
      <c r="A59" s="279">
        <v>43</v>
      </c>
      <c r="B59" s="301">
        <f t="shared" si="18"/>
        <v>29.872959999999999</v>
      </c>
      <c r="C59" s="302">
        <v>21700</v>
      </c>
      <c r="D59" s="303">
        <f t="shared" si="0"/>
        <v>8716.9132218568229</v>
      </c>
      <c r="E59" s="304">
        <f t="shared" si="4"/>
        <v>2946.3166689876057</v>
      </c>
      <c r="F59" s="304">
        <f t="shared" si="5"/>
        <v>174.33826443713647</v>
      </c>
      <c r="G59" s="101">
        <v>60</v>
      </c>
      <c r="H59" s="305">
        <f t="shared" si="6"/>
        <v>11897.568155281564</v>
      </c>
      <c r="I59" s="309">
        <f t="shared" si="7"/>
        <v>1.4394</v>
      </c>
      <c r="J59" s="329">
        <f t="shared" si="19"/>
        <v>49.788266666666665</v>
      </c>
      <c r="K59" s="302">
        <v>21700</v>
      </c>
      <c r="L59" s="307">
        <f t="shared" si="1"/>
        <v>5230.1479331140945</v>
      </c>
      <c r="M59" s="304">
        <f t="shared" si="9"/>
        <v>1767.7900013925637</v>
      </c>
      <c r="N59" s="304">
        <f t="shared" si="10"/>
        <v>104.60295866228189</v>
      </c>
      <c r="O59" s="308">
        <v>36</v>
      </c>
      <c r="P59" s="305">
        <f t="shared" si="11"/>
        <v>7138.5408931689399</v>
      </c>
      <c r="Q59" s="309">
        <f t="shared" si="12"/>
        <v>0.86370000000000002</v>
      </c>
      <c r="R59" s="367">
        <f t="shared" si="20"/>
        <v>74.682399999999987</v>
      </c>
      <c r="S59" s="302">
        <v>21700</v>
      </c>
      <c r="T59" s="307">
        <f t="shared" si="2"/>
        <v>3486.7652887427298</v>
      </c>
      <c r="U59" s="101">
        <f t="shared" si="14"/>
        <v>1178.5266675950425</v>
      </c>
      <c r="V59" s="304">
        <f t="shared" si="15"/>
        <v>69.735305774854595</v>
      </c>
      <c r="W59" s="308">
        <v>24</v>
      </c>
      <c r="X59" s="305">
        <f t="shared" si="16"/>
        <v>4759.0272621126269</v>
      </c>
      <c r="Y59" s="309">
        <f t="shared" si="17"/>
        <v>0.57579999999999998</v>
      </c>
    </row>
    <row r="60" spans="1:25" s="63" customFormat="1" ht="16.5" customHeight="1" x14ac:dyDescent="0.2">
      <c r="A60" s="279">
        <v>44</v>
      </c>
      <c r="B60" s="301">
        <f t="shared" si="18"/>
        <v>30.137640000000001</v>
      </c>
      <c r="C60" s="302">
        <v>21700</v>
      </c>
      <c r="D60" s="303">
        <f t="shared" si="0"/>
        <v>8640.3580373247532</v>
      </c>
      <c r="E60" s="304">
        <f t="shared" si="4"/>
        <v>2920.4410166157663</v>
      </c>
      <c r="F60" s="304">
        <f t="shared" si="5"/>
        <v>172.80716074649507</v>
      </c>
      <c r="G60" s="101">
        <v>60</v>
      </c>
      <c r="H60" s="305">
        <f t="shared" si="6"/>
        <v>11793.606214687015</v>
      </c>
      <c r="I60" s="309">
        <f t="shared" si="7"/>
        <v>1.46</v>
      </c>
      <c r="J60" s="329">
        <f t="shared" si="19"/>
        <v>50.229400000000005</v>
      </c>
      <c r="K60" s="302">
        <v>21700</v>
      </c>
      <c r="L60" s="307">
        <f t="shared" si="1"/>
        <v>5184.2148223948516</v>
      </c>
      <c r="M60" s="304">
        <f t="shared" si="9"/>
        <v>1752.2646099694596</v>
      </c>
      <c r="N60" s="304">
        <f t="shared" si="10"/>
        <v>103.68429644789704</v>
      </c>
      <c r="O60" s="308">
        <v>36</v>
      </c>
      <c r="P60" s="305">
        <f t="shared" si="11"/>
        <v>7076.1637288122083</v>
      </c>
      <c r="Q60" s="309">
        <f t="shared" si="12"/>
        <v>0.876</v>
      </c>
      <c r="R60" s="367">
        <f t="shared" si="20"/>
        <v>75.344099999999997</v>
      </c>
      <c r="S60" s="302">
        <v>21700</v>
      </c>
      <c r="T60" s="307">
        <f t="shared" si="2"/>
        <v>3456.1432149299017</v>
      </c>
      <c r="U60" s="101">
        <f t="shared" si="14"/>
        <v>1168.1764066463068</v>
      </c>
      <c r="V60" s="304">
        <f t="shared" si="15"/>
        <v>69.122864298598031</v>
      </c>
      <c r="W60" s="308">
        <v>24</v>
      </c>
      <c r="X60" s="305">
        <f t="shared" si="16"/>
        <v>4717.4424858748062</v>
      </c>
      <c r="Y60" s="309">
        <f t="shared" si="17"/>
        <v>0.58399999999999996</v>
      </c>
    </row>
    <row r="61" spans="1:25" s="63" customFormat="1" ht="16.5" customHeight="1" x14ac:dyDescent="0.2">
      <c r="A61" s="279">
        <v>45</v>
      </c>
      <c r="B61" s="301">
        <f t="shared" si="18"/>
        <v>30.400499999999997</v>
      </c>
      <c r="C61" s="302">
        <v>21700</v>
      </c>
      <c r="D61" s="303">
        <f t="shared" si="0"/>
        <v>8565.648591306066</v>
      </c>
      <c r="E61" s="304">
        <f t="shared" si="4"/>
        <v>2895.18922386145</v>
      </c>
      <c r="F61" s="304">
        <f t="shared" si="5"/>
        <v>171.31297182612133</v>
      </c>
      <c r="G61" s="101">
        <v>60</v>
      </c>
      <c r="H61" s="305">
        <f t="shared" si="6"/>
        <v>11692.150786993638</v>
      </c>
      <c r="I61" s="309">
        <f t="shared" si="7"/>
        <v>1.4802</v>
      </c>
      <c r="J61" s="329">
        <f t="shared" si="19"/>
        <v>50.667499999999997</v>
      </c>
      <c r="K61" s="302">
        <v>21700</v>
      </c>
      <c r="L61" s="307">
        <f t="shared" si="1"/>
        <v>5139.3891547836392</v>
      </c>
      <c r="M61" s="304">
        <f t="shared" si="9"/>
        <v>1737.1135343168698</v>
      </c>
      <c r="N61" s="304">
        <f t="shared" si="10"/>
        <v>102.78778309567279</v>
      </c>
      <c r="O61" s="308">
        <v>36</v>
      </c>
      <c r="P61" s="305">
        <f t="shared" si="11"/>
        <v>7015.2904721961822</v>
      </c>
      <c r="Q61" s="309">
        <f t="shared" si="12"/>
        <v>0.8881</v>
      </c>
      <c r="R61" s="367">
        <f t="shared" si="20"/>
        <v>76.001249999999985</v>
      </c>
      <c r="S61" s="302">
        <v>21700</v>
      </c>
      <c r="T61" s="307">
        <f t="shared" si="2"/>
        <v>3426.2594365224259</v>
      </c>
      <c r="U61" s="101">
        <f t="shared" si="14"/>
        <v>1158.0756895445797</v>
      </c>
      <c r="V61" s="304">
        <f t="shared" si="15"/>
        <v>68.525188730448519</v>
      </c>
      <c r="W61" s="308">
        <v>24</v>
      </c>
      <c r="X61" s="305">
        <f t="shared" si="16"/>
        <v>4676.8603147974545</v>
      </c>
      <c r="Y61" s="309">
        <f t="shared" si="17"/>
        <v>0.59209999999999996</v>
      </c>
    </row>
    <row r="62" spans="1:25" s="63" customFormat="1" ht="16.5" customHeight="1" x14ac:dyDescent="0.2">
      <c r="A62" s="279">
        <v>46</v>
      </c>
      <c r="B62" s="301">
        <f t="shared" si="18"/>
        <v>30.661539999999999</v>
      </c>
      <c r="C62" s="302">
        <v>21700</v>
      </c>
      <c r="D62" s="303">
        <f t="shared" si="0"/>
        <v>8492.7241097479127</v>
      </c>
      <c r="E62" s="304">
        <f t="shared" si="4"/>
        <v>2870.5407490947941</v>
      </c>
      <c r="F62" s="304">
        <f t="shared" si="5"/>
        <v>169.85448219495825</v>
      </c>
      <c r="G62" s="101">
        <v>60</v>
      </c>
      <c r="H62" s="305">
        <f t="shared" si="6"/>
        <v>11593.119341037665</v>
      </c>
      <c r="I62" s="309">
        <f t="shared" si="7"/>
        <v>1.5003</v>
      </c>
      <c r="J62" s="329">
        <f t="shared" si="19"/>
        <v>51.102566666666668</v>
      </c>
      <c r="K62" s="302">
        <v>21700</v>
      </c>
      <c r="L62" s="307">
        <f t="shared" si="1"/>
        <v>5095.6344658487469</v>
      </c>
      <c r="M62" s="304">
        <f t="shared" si="9"/>
        <v>1722.3244494568762</v>
      </c>
      <c r="N62" s="304">
        <f t="shared" si="10"/>
        <v>101.91268931697493</v>
      </c>
      <c r="O62" s="308">
        <v>36</v>
      </c>
      <c r="P62" s="305">
        <f t="shared" si="11"/>
        <v>6955.8716046225982</v>
      </c>
      <c r="Q62" s="309">
        <f t="shared" si="12"/>
        <v>0.9002</v>
      </c>
      <c r="R62" s="367">
        <f t="shared" si="20"/>
        <v>76.653849999999991</v>
      </c>
      <c r="S62" s="302">
        <v>21700</v>
      </c>
      <c r="T62" s="307">
        <f t="shared" si="2"/>
        <v>3397.0896438991654</v>
      </c>
      <c r="U62" s="101">
        <f t="shared" si="14"/>
        <v>1148.2162996379177</v>
      </c>
      <c r="V62" s="304">
        <f t="shared" si="15"/>
        <v>67.941792877983303</v>
      </c>
      <c r="W62" s="308">
        <v>24</v>
      </c>
      <c r="X62" s="305">
        <f t="shared" si="16"/>
        <v>4637.2477364150664</v>
      </c>
      <c r="Y62" s="309">
        <f t="shared" si="17"/>
        <v>0.60009999999999997</v>
      </c>
    </row>
    <row r="63" spans="1:25" s="63" customFormat="1" ht="16.5" customHeight="1" x14ac:dyDescent="0.2">
      <c r="A63" s="279">
        <v>47</v>
      </c>
      <c r="B63" s="301">
        <f t="shared" si="18"/>
        <v>30.920760000000001</v>
      </c>
      <c r="C63" s="302">
        <v>21700</v>
      </c>
      <c r="D63" s="303">
        <f t="shared" si="0"/>
        <v>8421.526508404062</v>
      </c>
      <c r="E63" s="304">
        <f t="shared" si="4"/>
        <v>2846.4759598405726</v>
      </c>
      <c r="F63" s="304">
        <f t="shared" si="5"/>
        <v>168.43053016808125</v>
      </c>
      <c r="G63" s="101">
        <v>60</v>
      </c>
      <c r="H63" s="305">
        <f t="shared" si="6"/>
        <v>11496.432998412716</v>
      </c>
      <c r="I63" s="309">
        <f t="shared" si="7"/>
        <v>1.52</v>
      </c>
      <c r="J63" s="329">
        <f t="shared" si="19"/>
        <v>51.534600000000005</v>
      </c>
      <c r="K63" s="302">
        <v>21700</v>
      </c>
      <c r="L63" s="307">
        <f t="shared" si="1"/>
        <v>5052.9159050424369</v>
      </c>
      <c r="M63" s="304">
        <f t="shared" si="9"/>
        <v>1707.8855759043436</v>
      </c>
      <c r="N63" s="304">
        <f t="shared" si="10"/>
        <v>101.05831810084874</v>
      </c>
      <c r="O63" s="308">
        <v>36</v>
      </c>
      <c r="P63" s="305">
        <f t="shared" si="11"/>
        <v>6897.8597990476292</v>
      </c>
      <c r="Q63" s="309">
        <f t="shared" si="12"/>
        <v>0.91200000000000003</v>
      </c>
      <c r="R63" s="367">
        <f t="shared" si="20"/>
        <v>77.301900000000003</v>
      </c>
      <c r="S63" s="302">
        <v>21700</v>
      </c>
      <c r="T63" s="307">
        <f t="shared" si="2"/>
        <v>3368.6106033616252</v>
      </c>
      <c r="U63" s="101">
        <f t="shared" si="14"/>
        <v>1138.5903839362293</v>
      </c>
      <c r="V63" s="304">
        <f t="shared" si="15"/>
        <v>67.37221206723251</v>
      </c>
      <c r="W63" s="308">
        <v>24</v>
      </c>
      <c r="X63" s="305">
        <f t="shared" si="16"/>
        <v>4598.573199365087</v>
      </c>
      <c r="Y63" s="309">
        <f t="shared" si="17"/>
        <v>0.60799999999999998</v>
      </c>
    </row>
    <row r="64" spans="1:25" s="63" customFormat="1" ht="16.5" customHeight="1" x14ac:dyDescent="0.2">
      <c r="A64" s="279">
        <v>48</v>
      </c>
      <c r="B64" s="301">
        <f t="shared" si="18"/>
        <v>31.178160000000005</v>
      </c>
      <c r="C64" s="302">
        <v>21700</v>
      </c>
      <c r="D64" s="303">
        <f t="shared" si="0"/>
        <v>8352.0002463262736</v>
      </c>
      <c r="E64" s="304">
        <f t="shared" si="4"/>
        <v>2822.9760832582801</v>
      </c>
      <c r="F64" s="304">
        <f t="shared" si="5"/>
        <v>167.04000492652548</v>
      </c>
      <c r="G64" s="101">
        <v>60</v>
      </c>
      <c r="H64" s="305">
        <f t="shared" si="6"/>
        <v>11402.01633451108</v>
      </c>
      <c r="I64" s="309">
        <f t="shared" si="7"/>
        <v>1.5395000000000001</v>
      </c>
      <c r="J64" s="329">
        <f t="shared" si="19"/>
        <v>51.963600000000014</v>
      </c>
      <c r="K64" s="302">
        <v>21700</v>
      </c>
      <c r="L64" s="307">
        <f t="shared" si="1"/>
        <v>5011.2001477957638</v>
      </c>
      <c r="M64" s="304">
        <f t="shared" si="9"/>
        <v>1693.785649954968</v>
      </c>
      <c r="N64" s="304">
        <f t="shared" si="10"/>
        <v>100.22400295591528</v>
      </c>
      <c r="O64" s="308">
        <v>36</v>
      </c>
      <c r="P64" s="305">
        <f t="shared" si="11"/>
        <v>6841.209800706647</v>
      </c>
      <c r="Q64" s="309">
        <f t="shared" si="12"/>
        <v>0.92369999999999997</v>
      </c>
      <c r="R64" s="367">
        <f t="shared" si="20"/>
        <v>77.945400000000006</v>
      </c>
      <c r="S64" s="302">
        <v>21700</v>
      </c>
      <c r="T64" s="307">
        <f t="shared" si="2"/>
        <v>3340.8000985305098</v>
      </c>
      <c r="U64" s="101">
        <f t="shared" si="14"/>
        <v>1129.1904333033121</v>
      </c>
      <c r="V64" s="304">
        <f t="shared" si="15"/>
        <v>66.816001970610202</v>
      </c>
      <c r="W64" s="308">
        <v>24</v>
      </c>
      <c r="X64" s="305">
        <f t="shared" si="16"/>
        <v>4560.8065338044325</v>
      </c>
      <c r="Y64" s="309">
        <f t="shared" si="17"/>
        <v>0.61580000000000001</v>
      </c>
    </row>
    <row r="65" spans="1:25" s="63" customFormat="1" ht="16.5" customHeight="1" x14ac:dyDescent="0.2">
      <c r="A65" s="279">
        <v>49</v>
      </c>
      <c r="B65" s="301">
        <f t="shared" si="18"/>
        <v>31.43374</v>
      </c>
      <c r="C65" s="302">
        <v>21700</v>
      </c>
      <c r="D65" s="303">
        <f t="shared" si="0"/>
        <v>8284.0921888391258</v>
      </c>
      <c r="E65" s="304">
        <f t="shared" si="4"/>
        <v>2800.0231598276241</v>
      </c>
      <c r="F65" s="304">
        <f t="shared" si="5"/>
        <v>165.68184377678253</v>
      </c>
      <c r="G65" s="101">
        <v>60</v>
      </c>
      <c r="H65" s="305">
        <f t="shared" si="6"/>
        <v>11309.797192443533</v>
      </c>
      <c r="I65" s="309">
        <f t="shared" si="7"/>
        <v>1.5588</v>
      </c>
      <c r="J65" s="329">
        <f t="shared" si="19"/>
        <v>52.389566666666667</v>
      </c>
      <c r="K65" s="302">
        <v>21700</v>
      </c>
      <c r="L65" s="307">
        <f t="shared" si="1"/>
        <v>4970.4553133034751</v>
      </c>
      <c r="M65" s="304">
        <f t="shared" si="9"/>
        <v>1680.0138958965745</v>
      </c>
      <c r="N65" s="304">
        <f t="shared" si="10"/>
        <v>99.4091062660695</v>
      </c>
      <c r="O65" s="308">
        <v>36</v>
      </c>
      <c r="P65" s="305">
        <f t="shared" si="11"/>
        <v>6785.8783154661187</v>
      </c>
      <c r="Q65" s="309">
        <f t="shared" si="12"/>
        <v>0.93530000000000002</v>
      </c>
      <c r="R65" s="367">
        <f t="shared" si="20"/>
        <v>78.584350000000001</v>
      </c>
      <c r="S65" s="302">
        <v>21700</v>
      </c>
      <c r="T65" s="307">
        <f t="shared" si="2"/>
        <v>3313.6368755356507</v>
      </c>
      <c r="U65" s="101">
        <f t="shared" si="14"/>
        <v>1120.0092639310499</v>
      </c>
      <c r="V65" s="304">
        <f t="shared" si="15"/>
        <v>66.272737510713014</v>
      </c>
      <c r="W65" s="308">
        <v>24</v>
      </c>
      <c r="X65" s="305">
        <f t="shared" si="16"/>
        <v>4523.9188769774137</v>
      </c>
      <c r="Y65" s="309">
        <f t="shared" si="17"/>
        <v>0.62350000000000005</v>
      </c>
    </row>
    <row r="66" spans="1:25" s="63" customFormat="1" ht="16.5" customHeight="1" x14ac:dyDescent="0.2">
      <c r="A66" s="281">
        <v>50</v>
      </c>
      <c r="B66" s="319">
        <f t="shared" si="18"/>
        <v>31.6875</v>
      </c>
      <c r="C66" s="320">
        <v>21700</v>
      </c>
      <c r="D66" s="321">
        <f t="shared" si="0"/>
        <v>8217.7514792899419</v>
      </c>
      <c r="E66" s="322">
        <f t="shared" si="4"/>
        <v>2777.6</v>
      </c>
      <c r="F66" s="322">
        <f t="shared" si="5"/>
        <v>164.35502958579883</v>
      </c>
      <c r="G66" s="106">
        <v>60</v>
      </c>
      <c r="H66" s="323">
        <f t="shared" si="6"/>
        <v>11219.706508875741</v>
      </c>
      <c r="I66" s="328">
        <f t="shared" si="7"/>
        <v>1.5779000000000001</v>
      </c>
      <c r="J66" s="324">
        <f t="shared" si="19"/>
        <v>52.8125</v>
      </c>
      <c r="K66" s="320">
        <v>21700</v>
      </c>
      <c r="L66" s="325">
        <f t="shared" si="1"/>
        <v>4930.6508875739646</v>
      </c>
      <c r="M66" s="322">
        <f t="shared" si="9"/>
        <v>1666.56</v>
      </c>
      <c r="N66" s="322">
        <f t="shared" si="10"/>
        <v>98.61301775147929</v>
      </c>
      <c r="O66" s="326">
        <v>36</v>
      </c>
      <c r="P66" s="323">
        <f t="shared" si="11"/>
        <v>6731.8239053254447</v>
      </c>
      <c r="Q66" s="328">
        <f t="shared" si="12"/>
        <v>0.94669999999999999</v>
      </c>
      <c r="R66" s="366">
        <f t="shared" si="20"/>
        <v>79.21875</v>
      </c>
      <c r="S66" s="320">
        <v>21700</v>
      </c>
      <c r="T66" s="325">
        <f t="shared" si="2"/>
        <v>3287.1005917159764</v>
      </c>
      <c r="U66" s="106">
        <f t="shared" si="14"/>
        <v>1111.04</v>
      </c>
      <c r="V66" s="322">
        <f t="shared" si="15"/>
        <v>65.742011834319527</v>
      </c>
      <c r="W66" s="326">
        <v>24</v>
      </c>
      <c r="X66" s="323">
        <f t="shared" si="16"/>
        <v>4487.8826035502962</v>
      </c>
      <c r="Y66" s="328">
        <f t="shared" si="17"/>
        <v>0.63119999999999998</v>
      </c>
    </row>
    <row r="67" spans="1:25" s="63" customFormat="1" ht="16.5" customHeight="1" x14ac:dyDescent="0.2">
      <c r="A67" s="278">
        <v>51</v>
      </c>
      <c r="B67" s="301">
        <f t="shared" si="18"/>
        <v>31.939440000000005</v>
      </c>
      <c r="C67" s="302">
        <v>21700</v>
      </c>
      <c r="D67" s="303">
        <f t="shared" si="0"/>
        <v>8152.929418925316</v>
      </c>
      <c r="E67" s="304">
        <f t="shared" si="4"/>
        <v>2755.6901435967566</v>
      </c>
      <c r="F67" s="304">
        <f t="shared" si="5"/>
        <v>163.05858837850633</v>
      </c>
      <c r="G67" s="101">
        <v>60</v>
      </c>
      <c r="H67" s="305">
        <f t="shared" si="6"/>
        <v>11131.678150900578</v>
      </c>
      <c r="I67" s="309">
        <f t="shared" si="7"/>
        <v>1.5968</v>
      </c>
      <c r="J67" s="329">
        <f t="shared" si="19"/>
        <v>53.232400000000013</v>
      </c>
      <c r="K67" s="302">
        <v>21700</v>
      </c>
      <c r="L67" s="307">
        <f t="shared" si="1"/>
        <v>4891.7576513551885</v>
      </c>
      <c r="M67" s="304">
        <f t="shared" si="9"/>
        <v>1653.4140861580536</v>
      </c>
      <c r="N67" s="304">
        <f t="shared" si="10"/>
        <v>97.835153027103772</v>
      </c>
      <c r="O67" s="308">
        <v>36</v>
      </c>
      <c r="P67" s="305">
        <f t="shared" si="11"/>
        <v>6679.0068905403459</v>
      </c>
      <c r="Q67" s="309">
        <f t="shared" si="12"/>
        <v>0.95809999999999995</v>
      </c>
      <c r="R67" s="367">
        <f t="shared" si="20"/>
        <v>79.848600000000005</v>
      </c>
      <c r="S67" s="302">
        <v>21700</v>
      </c>
      <c r="T67" s="307">
        <f t="shared" si="2"/>
        <v>3261.1717675701261</v>
      </c>
      <c r="U67" s="101">
        <f t="shared" si="14"/>
        <v>1102.2760574387025</v>
      </c>
      <c r="V67" s="304">
        <f t="shared" si="15"/>
        <v>65.223435351402529</v>
      </c>
      <c r="W67" s="308">
        <v>24</v>
      </c>
      <c r="X67" s="305">
        <f t="shared" si="16"/>
        <v>4452.6712603602309</v>
      </c>
      <c r="Y67" s="309">
        <f t="shared" si="17"/>
        <v>0.63870000000000005</v>
      </c>
    </row>
    <row r="68" spans="1:25" s="63" customFormat="1" ht="16.5" customHeight="1" x14ac:dyDescent="0.2">
      <c r="A68" s="279">
        <v>52</v>
      </c>
      <c r="B68" s="301">
        <f t="shared" si="18"/>
        <v>32.189560000000007</v>
      </c>
      <c r="C68" s="302">
        <v>21700</v>
      </c>
      <c r="D68" s="303">
        <f t="shared" si="0"/>
        <v>8089.5793542999636</v>
      </c>
      <c r="E68" s="304">
        <f t="shared" si="4"/>
        <v>2734.2778217533873</v>
      </c>
      <c r="F68" s="304">
        <f t="shared" si="5"/>
        <v>161.79158708599928</v>
      </c>
      <c r="G68" s="101">
        <v>60</v>
      </c>
      <c r="H68" s="305">
        <f t="shared" si="6"/>
        <v>11045.64876313935</v>
      </c>
      <c r="I68" s="309">
        <f t="shared" si="7"/>
        <v>1.6153999999999999</v>
      </c>
      <c r="J68" s="329">
        <f t="shared" si="19"/>
        <v>53.649266666666684</v>
      </c>
      <c r="K68" s="302">
        <v>21700</v>
      </c>
      <c r="L68" s="307">
        <f t="shared" si="1"/>
        <v>4853.7476125799776</v>
      </c>
      <c r="M68" s="304">
        <f t="shared" si="9"/>
        <v>1640.5666930520322</v>
      </c>
      <c r="N68" s="304">
        <f t="shared" si="10"/>
        <v>97.074952251599555</v>
      </c>
      <c r="O68" s="308">
        <v>36</v>
      </c>
      <c r="P68" s="305">
        <f t="shared" si="11"/>
        <v>6627.3892578836094</v>
      </c>
      <c r="Q68" s="309">
        <f t="shared" si="12"/>
        <v>0.96930000000000005</v>
      </c>
      <c r="R68" s="367">
        <f t="shared" si="20"/>
        <v>80.473900000000015</v>
      </c>
      <c r="S68" s="302">
        <v>21700</v>
      </c>
      <c r="T68" s="307">
        <f t="shared" si="2"/>
        <v>3235.8317417199851</v>
      </c>
      <c r="U68" s="101">
        <f t="shared" si="14"/>
        <v>1093.7111287013549</v>
      </c>
      <c r="V68" s="304">
        <f t="shared" si="15"/>
        <v>64.716634834399699</v>
      </c>
      <c r="W68" s="308">
        <v>24</v>
      </c>
      <c r="X68" s="305">
        <f t="shared" si="16"/>
        <v>4418.2595052557399</v>
      </c>
      <c r="Y68" s="309">
        <f t="shared" si="17"/>
        <v>0.6462</v>
      </c>
    </row>
    <row r="69" spans="1:25" s="63" customFormat="1" ht="16.5" customHeight="1" x14ac:dyDescent="0.2">
      <c r="A69" s="279">
        <v>53</v>
      </c>
      <c r="B69" s="301">
        <f t="shared" si="18"/>
        <v>32.437860000000001</v>
      </c>
      <c r="C69" s="302">
        <v>21700</v>
      </c>
      <c r="D69" s="303">
        <f t="shared" si="0"/>
        <v>8027.6565716727309</v>
      </c>
      <c r="E69" s="304">
        <f t="shared" si="4"/>
        <v>2713.3479212253828</v>
      </c>
      <c r="F69" s="304">
        <f t="shared" si="5"/>
        <v>160.55313143345461</v>
      </c>
      <c r="G69" s="101">
        <v>60</v>
      </c>
      <c r="H69" s="305">
        <f t="shared" si="6"/>
        <v>10961.557624331568</v>
      </c>
      <c r="I69" s="309">
        <f t="shared" si="7"/>
        <v>1.6338999999999999</v>
      </c>
      <c r="J69" s="329">
        <f t="shared" si="19"/>
        <v>54.063100000000006</v>
      </c>
      <c r="K69" s="302">
        <v>21700</v>
      </c>
      <c r="L69" s="307">
        <f t="shared" si="1"/>
        <v>4816.5939430036378</v>
      </c>
      <c r="M69" s="304">
        <f t="shared" si="9"/>
        <v>1628.0087527352293</v>
      </c>
      <c r="N69" s="304">
        <f t="shared" si="10"/>
        <v>96.331878860072763</v>
      </c>
      <c r="O69" s="308">
        <v>36</v>
      </c>
      <c r="P69" s="305">
        <f t="shared" si="11"/>
        <v>6576.9345745989403</v>
      </c>
      <c r="Q69" s="309">
        <f t="shared" si="12"/>
        <v>0.98029999999999995</v>
      </c>
      <c r="R69" s="367">
        <f t="shared" si="20"/>
        <v>81.094650000000001</v>
      </c>
      <c r="S69" s="302">
        <v>21700</v>
      </c>
      <c r="T69" s="307">
        <f t="shared" si="2"/>
        <v>3211.0626286690922</v>
      </c>
      <c r="U69" s="101">
        <f t="shared" si="14"/>
        <v>1085.339168490153</v>
      </c>
      <c r="V69" s="304">
        <f t="shared" si="15"/>
        <v>64.221252573381847</v>
      </c>
      <c r="W69" s="308">
        <v>24</v>
      </c>
      <c r="X69" s="305">
        <f t="shared" si="16"/>
        <v>4384.6230497326278</v>
      </c>
      <c r="Y69" s="309">
        <f t="shared" si="17"/>
        <v>0.65359999999999996</v>
      </c>
    </row>
    <row r="70" spans="1:25" s="63" customFormat="1" ht="16.5" customHeight="1" x14ac:dyDescent="0.2">
      <c r="A70" s="279">
        <v>54</v>
      </c>
      <c r="B70" s="301">
        <f t="shared" si="18"/>
        <v>32.684340000000006</v>
      </c>
      <c r="C70" s="302">
        <v>21700</v>
      </c>
      <c r="D70" s="303">
        <f t="shared" si="0"/>
        <v>7967.1181978892619</v>
      </c>
      <c r="E70" s="304">
        <f t="shared" si="4"/>
        <v>2692.8859508865703</v>
      </c>
      <c r="F70" s="304">
        <f t="shared" si="5"/>
        <v>159.34236395778524</v>
      </c>
      <c r="G70" s="101">
        <v>60</v>
      </c>
      <c r="H70" s="305">
        <f t="shared" si="6"/>
        <v>10879.346512733617</v>
      </c>
      <c r="I70" s="309">
        <f t="shared" si="7"/>
        <v>1.6521999999999999</v>
      </c>
      <c r="J70" s="329">
        <f t="shared" si="19"/>
        <v>54.473900000000015</v>
      </c>
      <c r="K70" s="302">
        <v>21700</v>
      </c>
      <c r="L70" s="307">
        <f t="shared" si="1"/>
        <v>4780.2709187335568</v>
      </c>
      <c r="M70" s="304">
        <f t="shared" si="9"/>
        <v>1615.731570531942</v>
      </c>
      <c r="N70" s="304">
        <f t="shared" si="10"/>
        <v>95.605418374671132</v>
      </c>
      <c r="O70" s="308">
        <v>36</v>
      </c>
      <c r="P70" s="305">
        <f t="shared" si="11"/>
        <v>6527.6079076401693</v>
      </c>
      <c r="Q70" s="309">
        <f t="shared" si="12"/>
        <v>0.99129999999999996</v>
      </c>
      <c r="R70" s="367">
        <f t="shared" si="20"/>
        <v>81.710850000000008</v>
      </c>
      <c r="S70" s="302">
        <v>21700</v>
      </c>
      <c r="T70" s="307">
        <f t="shared" si="2"/>
        <v>3186.8472791557051</v>
      </c>
      <c r="U70" s="101">
        <f t="shared" si="14"/>
        <v>1077.1543803546283</v>
      </c>
      <c r="V70" s="304">
        <f t="shared" si="15"/>
        <v>63.736945583114107</v>
      </c>
      <c r="W70" s="308">
        <v>24</v>
      </c>
      <c r="X70" s="305">
        <f t="shared" si="16"/>
        <v>4351.7386050934474</v>
      </c>
      <c r="Y70" s="309">
        <f t="shared" si="17"/>
        <v>0.66090000000000004</v>
      </c>
    </row>
    <row r="71" spans="1:25" s="63" customFormat="1" ht="16.5" customHeight="1" x14ac:dyDescent="0.2">
      <c r="A71" s="279">
        <v>55</v>
      </c>
      <c r="B71" s="301">
        <f t="shared" si="18"/>
        <v>32.929000000000002</v>
      </c>
      <c r="C71" s="302">
        <v>21700</v>
      </c>
      <c r="D71" s="303">
        <f t="shared" si="0"/>
        <v>7907.9231072914445</v>
      </c>
      <c r="E71" s="304">
        <f t="shared" si="4"/>
        <v>2672.8780102645078</v>
      </c>
      <c r="F71" s="304">
        <f t="shared" si="5"/>
        <v>158.15846214582891</v>
      </c>
      <c r="G71" s="101">
        <v>60</v>
      </c>
      <c r="H71" s="305">
        <f t="shared" si="6"/>
        <v>10798.959579701781</v>
      </c>
      <c r="I71" s="309">
        <f t="shared" si="7"/>
        <v>1.6702999999999999</v>
      </c>
      <c r="J71" s="329">
        <f t="shared" si="19"/>
        <v>54.881666666666675</v>
      </c>
      <c r="K71" s="302">
        <v>21700</v>
      </c>
      <c r="L71" s="307">
        <f t="shared" si="1"/>
        <v>4744.7538643748658</v>
      </c>
      <c r="M71" s="304">
        <f t="shared" si="9"/>
        <v>1603.7268061587044</v>
      </c>
      <c r="N71" s="304">
        <f t="shared" si="10"/>
        <v>94.895077287497315</v>
      </c>
      <c r="O71" s="308">
        <v>36</v>
      </c>
      <c r="P71" s="305">
        <f t="shared" si="11"/>
        <v>6479.3757478210682</v>
      </c>
      <c r="Q71" s="309">
        <f t="shared" si="12"/>
        <v>1.0022</v>
      </c>
      <c r="R71" s="367">
        <f t="shared" si="20"/>
        <v>82.322500000000005</v>
      </c>
      <c r="S71" s="302">
        <v>21700</v>
      </c>
      <c r="T71" s="307">
        <f t="shared" si="2"/>
        <v>3163.1692429165778</v>
      </c>
      <c r="U71" s="101">
        <f t="shared" si="14"/>
        <v>1069.1512041058031</v>
      </c>
      <c r="V71" s="304">
        <f t="shared" si="15"/>
        <v>63.263384858331555</v>
      </c>
      <c r="W71" s="308">
        <v>24</v>
      </c>
      <c r="X71" s="305">
        <f t="shared" si="16"/>
        <v>4319.5838318807128</v>
      </c>
      <c r="Y71" s="309">
        <f t="shared" si="17"/>
        <v>0.66810000000000003</v>
      </c>
    </row>
    <row r="72" spans="1:25" s="63" customFormat="1" ht="16.5" customHeight="1" x14ac:dyDescent="0.2">
      <c r="A72" s="279">
        <v>56</v>
      </c>
      <c r="B72" s="301">
        <f t="shared" si="18"/>
        <v>33.171840000000003</v>
      </c>
      <c r="C72" s="302">
        <v>21700</v>
      </c>
      <c r="D72" s="303">
        <f t="shared" si="0"/>
        <v>7850.0318342304799</v>
      </c>
      <c r="E72" s="304">
        <f t="shared" si="4"/>
        <v>2653.3107599699019</v>
      </c>
      <c r="F72" s="304">
        <f t="shared" si="5"/>
        <v>157.00063668460959</v>
      </c>
      <c r="G72" s="101">
        <v>60</v>
      </c>
      <c r="H72" s="305">
        <f t="shared" si="6"/>
        <v>10720.343230884991</v>
      </c>
      <c r="I72" s="309">
        <f t="shared" si="7"/>
        <v>1.6881999999999999</v>
      </c>
      <c r="J72" s="329">
        <f t="shared" si="19"/>
        <v>55.286400000000008</v>
      </c>
      <c r="K72" s="302">
        <v>21700</v>
      </c>
      <c r="L72" s="307">
        <f t="shared" si="1"/>
        <v>4710.0191005382876</v>
      </c>
      <c r="M72" s="304">
        <f t="shared" si="9"/>
        <v>1591.9864559819412</v>
      </c>
      <c r="N72" s="304">
        <f t="shared" si="10"/>
        <v>94.20038201076575</v>
      </c>
      <c r="O72" s="308">
        <v>36</v>
      </c>
      <c r="P72" s="305">
        <f t="shared" si="11"/>
        <v>6432.2059385309949</v>
      </c>
      <c r="Q72" s="309">
        <f t="shared" si="12"/>
        <v>1.0128999999999999</v>
      </c>
      <c r="R72" s="367">
        <f t="shared" si="20"/>
        <v>82.929600000000008</v>
      </c>
      <c r="S72" s="302">
        <v>21700</v>
      </c>
      <c r="T72" s="307">
        <f t="shared" si="2"/>
        <v>3140.0127336921914</v>
      </c>
      <c r="U72" s="101">
        <f t="shared" si="14"/>
        <v>1061.3243039879605</v>
      </c>
      <c r="V72" s="304">
        <f t="shared" si="15"/>
        <v>62.800254673843831</v>
      </c>
      <c r="W72" s="308">
        <v>24</v>
      </c>
      <c r="X72" s="305">
        <f t="shared" si="16"/>
        <v>4288.1372923539957</v>
      </c>
      <c r="Y72" s="309">
        <f t="shared" si="17"/>
        <v>0.67530000000000001</v>
      </c>
    </row>
    <row r="73" spans="1:25" s="63" customFormat="1" ht="16.5" customHeight="1" x14ac:dyDescent="0.2">
      <c r="A73" s="278">
        <v>57</v>
      </c>
      <c r="B73" s="301">
        <f t="shared" si="18"/>
        <v>33.412860000000002</v>
      </c>
      <c r="C73" s="302">
        <v>21700</v>
      </c>
      <c r="D73" s="303">
        <f t="shared" si="0"/>
        <v>7793.4064907942629</v>
      </c>
      <c r="E73" s="304">
        <f t="shared" si="4"/>
        <v>2634.1713938884604</v>
      </c>
      <c r="F73" s="304">
        <f t="shared" si="5"/>
        <v>155.86812981588525</v>
      </c>
      <c r="G73" s="101">
        <v>60</v>
      </c>
      <c r="H73" s="305">
        <f t="shared" si="6"/>
        <v>10643.446014498608</v>
      </c>
      <c r="I73" s="309">
        <f t="shared" si="7"/>
        <v>1.7059</v>
      </c>
      <c r="J73" s="329">
        <f t="shared" si="19"/>
        <v>55.688100000000006</v>
      </c>
      <c r="K73" s="302">
        <v>21700</v>
      </c>
      <c r="L73" s="307">
        <f t="shared" si="1"/>
        <v>4676.0438944765574</v>
      </c>
      <c r="M73" s="304">
        <f t="shared" si="9"/>
        <v>1580.5028363330762</v>
      </c>
      <c r="N73" s="304">
        <f t="shared" si="10"/>
        <v>93.52087788953115</v>
      </c>
      <c r="O73" s="308">
        <v>36</v>
      </c>
      <c r="P73" s="305">
        <f t="shared" si="11"/>
        <v>6386.0676086991652</v>
      </c>
      <c r="Q73" s="309">
        <f t="shared" si="12"/>
        <v>1.0236000000000001</v>
      </c>
      <c r="R73" s="367">
        <f t="shared" si="20"/>
        <v>83.532150000000001</v>
      </c>
      <c r="S73" s="302">
        <v>21700</v>
      </c>
      <c r="T73" s="307">
        <f t="shared" si="2"/>
        <v>3117.3625963177055</v>
      </c>
      <c r="U73" s="101">
        <f t="shared" si="14"/>
        <v>1053.6685575553843</v>
      </c>
      <c r="V73" s="304">
        <f t="shared" si="15"/>
        <v>62.347251926354112</v>
      </c>
      <c r="W73" s="308">
        <v>24</v>
      </c>
      <c r="X73" s="305">
        <f t="shared" si="16"/>
        <v>4257.3784057994435</v>
      </c>
      <c r="Y73" s="309">
        <f t="shared" si="17"/>
        <v>0.68240000000000001</v>
      </c>
    </row>
    <row r="74" spans="1:25" s="63" customFormat="1" ht="16.5" customHeight="1" x14ac:dyDescent="0.2">
      <c r="A74" s="279">
        <v>58</v>
      </c>
      <c r="B74" s="301">
        <f t="shared" si="18"/>
        <v>33.652060000000006</v>
      </c>
      <c r="C74" s="302">
        <v>21700</v>
      </c>
      <c r="D74" s="303">
        <f t="shared" si="0"/>
        <v>7738.0106893901884</v>
      </c>
      <c r="E74" s="304">
        <f t="shared" si="4"/>
        <v>2615.4476130138833</v>
      </c>
      <c r="F74" s="304">
        <f t="shared" si="5"/>
        <v>154.76021378780376</v>
      </c>
      <c r="G74" s="101">
        <v>60</v>
      </c>
      <c r="H74" s="305">
        <f t="shared" si="6"/>
        <v>10568.218516191875</v>
      </c>
      <c r="I74" s="309">
        <f t="shared" si="7"/>
        <v>1.7235</v>
      </c>
      <c r="J74" s="329">
        <f t="shared" si="19"/>
        <v>56.086766666666676</v>
      </c>
      <c r="K74" s="302">
        <v>21700</v>
      </c>
      <c r="L74" s="307">
        <f t="shared" si="1"/>
        <v>4642.8064136341127</v>
      </c>
      <c r="M74" s="304">
        <f t="shared" si="9"/>
        <v>1569.2685678083299</v>
      </c>
      <c r="N74" s="304">
        <f t="shared" si="10"/>
        <v>92.856128272682255</v>
      </c>
      <c r="O74" s="308">
        <v>36</v>
      </c>
      <c r="P74" s="305">
        <f t="shared" si="11"/>
        <v>6340.9311097151249</v>
      </c>
      <c r="Q74" s="309">
        <f t="shared" si="12"/>
        <v>1.0341</v>
      </c>
      <c r="R74" s="367">
        <f t="shared" si="20"/>
        <v>84.130150000000015</v>
      </c>
      <c r="S74" s="302">
        <v>21700</v>
      </c>
      <c r="T74" s="307">
        <f t="shared" si="2"/>
        <v>3095.2042757560748</v>
      </c>
      <c r="U74" s="101">
        <f t="shared" si="14"/>
        <v>1046.1790452055532</v>
      </c>
      <c r="V74" s="304">
        <f t="shared" si="15"/>
        <v>61.904085515121501</v>
      </c>
      <c r="W74" s="308">
        <v>24</v>
      </c>
      <c r="X74" s="305">
        <f t="shared" si="16"/>
        <v>4227.2874064767493</v>
      </c>
      <c r="Y74" s="309">
        <f t="shared" si="17"/>
        <v>0.68940000000000001</v>
      </c>
    </row>
    <row r="75" spans="1:25" s="63" customFormat="1" ht="16.5" customHeight="1" x14ac:dyDescent="0.2">
      <c r="A75" s="279">
        <v>59</v>
      </c>
      <c r="B75" s="301">
        <f t="shared" si="18"/>
        <v>33.889440000000008</v>
      </c>
      <c r="C75" s="302">
        <v>21700</v>
      </c>
      <c r="D75" s="303">
        <f t="shared" si="0"/>
        <v>7683.8094698525529</v>
      </c>
      <c r="E75" s="304">
        <f t="shared" si="4"/>
        <v>2597.1276008101627</v>
      </c>
      <c r="F75" s="304">
        <f t="shared" si="5"/>
        <v>153.67618939705105</v>
      </c>
      <c r="G75" s="101">
        <v>60</v>
      </c>
      <c r="H75" s="305">
        <f t="shared" si="6"/>
        <v>10494.613260059767</v>
      </c>
      <c r="I75" s="309">
        <f t="shared" si="7"/>
        <v>1.7410000000000001</v>
      </c>
      <c r="J75" s="329">
        <f t="shared" si="19"/>
        <v>56.482400000000013</v>
      </c>
      <c r="K75" s="302">
        <v>21700</v>
      </c>
      <c r="L75" s="307">
        <f t="shared" si="1"/>
        <v>4610.2856819115323</v>
      </c>
      <c r="M75" s="304">
        <f t="shared" si="9"/>
        <v>1558.2765604860977</v>
      </c>
      <c r="N75" s="304">
        <f t="shared" si="10"/>
        <v>92.205713638230648</v>
      </c>
      <c r="O75" s="308">
        <v>36</v>
      </c>
      <c r="P75" s="305">
        <f t="shared" si="11"/>
        <v>6296.7679560358611</v>
      </c>
      <c r="Q75" s="309">
        <f t="shared" si="12"/>
        <v>1.0446</v>
      </c>
      <c r="R75" s="367">
        <f t="shared" si="20"/>
        <v>84.723600000000019</v>
      </c>
      <c r="S75" s="302">
        <v>21700</v>
      </c>
      <c r="T75" s="307">
        <f t="shared" si="2"/>
        <v>3073.5237879410215</v>
      </c>
      <c r="U75" s="101">
        <f t="shared" si="14"/>
        <v>1038.8510403240653</v>
      </c>
      <c r="V75" s="304">
        <f t="shared" si="15"/>
        <v>61.470475758820434</v>
      </c>
      <c r="W75" s="308">
        <v>24</v>
      </c>
      <c r="X75" s="305">
        <f t="shared" si="16"/>
        <v>4197.8453040239074</v>
      </c>
      <c r="Y75" s="309">
        <f t="shared" si="17"/>
        <v>0.69640000000000002</v>
      </c>
    </row>
    <row r="76" spans="1:25" s="63" customFormat="1" ht="16.5" customHeight="1" x14ac:dyDescent="0.2">
      <c r="A76" s="280">
        <v>60</v>
      </c>
      <c r="B76" s="301">
        <f t="shared" si="18"/>
        <v>34.125</v>
      </c>
      <c r="C76" s="302">
        <v>21700</v>
      </c>
      <c r="D76" s="303">
        <f t="shared" si="0"/>
        <v>7630.7692307692305</v>
      </c>
      <c r="E76" s="304">
        <f t="shared" si="4"/>
        <v>2579.1999999999998</v>
      </c>
      <c r="F76" s="304">
        <f t="shared" si="5"/>
        <v>152.61538461538461</v>
      </c>
      <c r="G76" s="101">
        <v>60</v>
      </c>
      <c r="H76" s="305">
        <f t="shared" si="6"/>
        <v>10422.584615384616</v>
      </c>
      <c r="I76" s="309">
        <f t="shared" si="7"/>
        <v>1.7582</v>
      </c>
      <c r="J76" s="329">
        <f t="shared" si="19"/>
        <v>56.875</v>
      </c>
      <c r="K76" s="302">
        <v>21700</v>
      </c>
      <c r="L76" s="307">
        <f t="shared" si="1"/>
        <v>4578.461538461539</v>
      </c>
      <c r="M76" s="304">
        <f t="shared" si="9"/>
        <v>1547.52</v>
      </c>
      <c r="N76" s="304">
        <f t="shared" si="10"/>
        <v>91.569230769230785</v>
      </c>
      <c r="O76" s="308">
        <v>36</v>
      </c>
      <c r="P76" s="305">
        <f t="shared" si="11"/>
        <v>6253.5507692307701</v>
      </c>
      <c r="Q76" s="309">
        <f t="shared" si="12"/>
        <v>1.0548999999999999</v>
      </c>
      <c r="R76" s="367">
        <f t="shared" si="20"/>
        <v>85.3125</v>
      </c>
      <c r="S76" s="302">
        <v>21700</v>
      </c>
      <c r="T76" s="307">
        <f t="shared" si="2"/>
        <v>3052.3076923076924</v>
      </c>
      <c r="U76" s="101">
        <f t="shared" si="14"/>
        <v>1031.6799999999998</v>
      </c>
      <c r="V76" s="304">
        <f t="shared" si="15"/>
        <v>61.04615384615385</v>
      </c>
      <c r="W76" s="308">
        <v>24</v>
      </c>
      <c r="X76" s="305">
        <f t="shared" si="16"/>
        <v>4169.0338461538458</v>
      </c>
      <c r="Y76" s="309">
        <f t="shared" si="17"/>
        <v>0.70330000000000004</v>
      </c>
    </row>
    <row r="77" spans="1:25" s="63" customFormat="1" ht="16.5" customHeight="1" x14ac:dyDescent="0.2">
      <c r="A77" s="279">
        <v>61</v>
      </c>
      <c r="B77" s="301">
        <f t="shared" si="18"/>
        <v>34.358740000000004</v>
      </c>
      <c r="C77" s="302">
        <v>21700</v>
      </c>
      <c r="D77" s="303">
        <f t="shared" si="0"/>
        <v>7578.8576647455629</v>
      </c>
      <c r="E77" s="304">
        <f t="shared" si="4"/>
        <v>2561.6538906840001</v>
      </c>
      <c r="F77" s="304">
        <f t="shared" si="5"/>
        <v>151.57715329491126</v>
      </c>
      <c r="G77" s="101">
        <v>60</v>
      </c>
      <c r="H77" s="305">
        <f t="shared" si="6"/>
        <v>10352.088708724474</v>
      </c>
      <c r="I77" s="309">
        <f t="shared" si="7"/>
        <v>1.7754000000000001</v>
      </c>
      <c r="J77" s="329">
        <f t="shared" si="19"/>
        <v>57.264566666666674</v>
      </c>
      <c r="K77" s="302">
        <v>21700</v>
      </c>
      <c r="L77" s="307">
        <f t="shared" si="1"/>
        <v>4547.314598847337</v>
      </c>
      <c r="M77" s="304">
        <f t="shared" si="9"/>
        <v>1536.9923344103997</v>
      </c>
      <c r="N77" s="304">
        <f t="shared" si="10"/>
        <v>90.946291976946739</v>
      </c>
      <c r="O77" s="308">
        <v>36</v>
      </c>
      <c r="P77" s="305">
        <f t="shared" si="11"/>
        <v>6211.2532252346837</v>
      </c>
      <c r="Q77" s="309">
        <f t="shared" si="12"/>
        <v>1.0651999999999999</v>
      </c>
      <c r="R77" s="367">
        <f t="shared" si="20"/>
        <v>85.896850000000001</v>
      </c>
      <c r="S77" s="302">
        <v>21700</v>
      </c>
      <c r="T77" s="307">
        <f t="shared" si="2"/>
        <v>3031.5430658982254</v>
      </c>
      <c r="U77" s="101">
        <f t="shared" si="14"/>
        <v>1024.6615562736001</v>
      </c>
      <c r="V77" s="304">
        <f t="shared" si="15"/>
        <v>60.630861317964509</v>
      </c>
      <c r="W77" s="308">
        <v>24</v>
      </c>
      <c r="X77" s="305">
        <f t="shared" si="16"/>
        <v>4140.83548348979</v>
      </c>
      <c r="Y77" s="309">
        <f t="shared" si="17"/>
        <v>0.71020000000000005</v>
      </c>
    </row>
    <row r="78" spans="1:25" s="63" customFormat="1" ht="16.5" customHeight="1" x14ac:dyDescent="0.2">
      <c r="A78" s="279">
        <v>62</v>
      </c>
      <c r="B78" s="301">
        <f t="shared" si="18"/>
        <v>34.590660000000007</v>
      </c>
      <c r="C78" s="302">
        <v>21700</v>
      </c>
      <c r="D78" s="303">
        <f t="shared" si="0"/>
        <v>7528.0436973448886</v>
      </c>
      <c r="E78" s="304">
        <f t="shared" si="4"/>
        <v>2544.4787697025722</v>
      </c>
      <c r="F78" s="304">
        <f t="shared" si="5"/>
        <v>150.56087394689777</v>
      </c>
      <c r="G78" s="101">
        <v>60</v>
      </c>
      <c r="H78" s="305">
        <f t="shared" si="6"/>
        <v>10283.083340994357</v>
      </c>
      <c r="I78" s="309">
        <f t="shared" si="7"/>
        <v>1.7924</v>
      </c>
      <c r="J78" s="329">
        <f t="shared" si="19"/>
        <v>57.651100000000014</v>
      </c>
      <c r="K78" s="302">
        <v>21700</v>
      </c>
      <c r="L78" s="307">
        <f t="shared" si="1"/>
        <v>4516.8262184069326</v>
      </c>
      <c r="M78" s="304">
        <f t="shared" si="9"/>
        <v>1526.6872618215432</v>
      </c>
      <c r="N78" s="304">
        <f t="shared" si="10"/>
        <v>90.336524368138654</v>
      </c>
      <c r="O78" s="308">
        <v>36</v>
      </c>
      <c r="P78" s="305">
        <f t="shared" si="11"/>
        <v>6169.8500045966139</v>
      </c>
      <c r="Q78" s="309">
        <f t="shared" si="12"/>
        <v>1.0753999999999999</v>
      </c>
      <c r="R78" s="367">
        <f t="shared" si="20"/>
        <v>86.476650000000006</v>
      </c>
      <c r="S78" s="302">
        <v>21700</v>
      </c>
      <c r="T78" s="307">
        <f t="shared" si="2"/>
        <v>3011.217478937956</v>
      </c>
      <c r="U78" s="101">
        <f t="shared" si="14"/>
        <v>1017.791507881029</v>
      </c>
      <c r="V78" s="304">
        <f t="shared" si="15"/>
        <v>60.224349578759124</v>
      </c>
      <c r="W78" s="308">
        <v>24</v>
      </c>
      <c r="X78" s="305">
        <f t="shared" si="16"/>
        <v>4113.233336397745</v>
      </c>
      <c r="Y78" s="309">
        <f t="shared" si="17"/>
        <v>0.71699999999999997</v>
      </c>
    </row>
    <row r="79" spans="1:25" s="63" customFormat="1" ht="16.5" customHeight="1" x14ac:dyDescent="0.2">
      <c r="A79" s="279">
        <v>63</v>
      </c>
      <c r="B79" s="301">
        <f t="shared" si="18"/>
        <v>34.82076</v>
      </c>
      <c r="C79" s="302">
        <v>21700</v>
      </c>
      <c r="D79" s="303">
        <f t="shared" si="0"/>
        <v>7478.297429464491</v>
      </c>
      <c r="E79" s="304">
        <f t="shared" si="4"/>
        <v>2527.6645311589978</v>
      </c>
      <c r="F79" s="304">
        <f t="shared" si="5"/>
        <v>149.56594858928983</v>
      </c>
      <c r="G79" s="101">
        <v>60</v>
      </c>
      <c r="H79" s="305">
        <f t="shared" si="6"/>
        <v>10215.527909212778</v>
      </c>
      <c r="I79" s="309">
        <f t="shared" si="7"/>
        <v>1.8092999999999999</v>
      </c>
      <c r="J79" s="329">
        <f t="shared" si="19"/>
        <v>58.034600000000005</v>
      </c>
      <c r="K79" s="302">
        <v>21700</v>
      </c>
      <c r="L79" s="307">
        <f t="shared" si="1"/>
        <v>4486.9784576786942</v>
      </c>
      <c r="M79" s="304">
        <f t="shared" si="9"/>
        <v>1516.5987186953985</v>
      </c>
      <c r="N79" s="304">
        <f t="shared" si="10"/>
        <v>89.739569153573882</v>
      </c>
      <c r="O79" s="308">
        <v>36</v>
      </c>
      <c r="P79" s="305">
        <f t="shared" si="11"/>
        <v>6129.3167455276662</v>
      </c>
      <c r="Q79" s="309">
        <f t="shared" si="12"/>
        <v>1.0855999999999999</v>
      </c>
      <c r="R79" s="367">
        <f t="shared" si="20"/>
        <v>87.051899999999989</v>
      </c>
      <c r="S79" s="302">
        <v>21700</v>
      </c>
      <c r="T79" s="307">
        <f t="shared" si="2"/>
        <v>2991.3189717857972</v>
      </c>
      <c r="U79" s="101">
        <f t="shared" si="14"/>
        <v>1011.0658124635994</v>
      </c>
      <c r="V79" s="304">
        <f t="shared" si="15"/>
        <v>59.826379435715943</v>
      </c>
      <c r="W79" s="308">
        <v>24</v>
      </c>
      <c r="X79" s="305">
        <f t="shared" si="16"/>
        <v>4086.2111636851123</v>
      </c>
      <c r="Y79" s="309">
        <f t="shared" si="17"/>
        <v>0.72370000000000001</v>
      </c>
    </row>
    <row r="80" spans="1:25" s="63" customFormat="1" ht="16.5" customHeight="1" x14ac:dyDescent="0.2">
      <c r="A80" s="279">
        <v>64</v>
      </c>
      <c r="B80" s="301">
        <f t="shared" si="18"/>
        <v>35.049039999999998</v>
      </c>
      <c r="C80" s="302">
        <v>21700</v>
      </c>
      <c r="D80" s="303">
        <f t="shared" si="0"/>
        <v>7429.5900829238126</v>
      </c>
      <c r="E80" s="304">
        <f t="shared" si="4"/>
        <v>2511.2014480282483</v>
      </c>
      <c r="F80" s="304">
        <f t="shared" si="5"/>
        <v>148.59180165847624</v>
      </c>
      <c r="G80" s="101">
        <v>60</v>
      </c>
      <c r="H80" s="305">
        <f t="shared" si="6"/>
        <v>10149.383332610538</v>
      </c>
      <c r="I80" s="309">
        <f t="shared" si="7"/>
        <v>1.8260000000000001</v>
      </c>
      <c r="J80" s="329">
        <f t="shared" si="19"/>
        <v>58.415066666666668</v>
      </c>
      <c r="K80" s="302">
        <v>21700</v>
      </c>
      <c r="L80" s="307">
        <f t="shared" si="1"/>
        <v>4457.7540497542868</v>
      </c>
      <c r="M80" s="304">
        <f t="shared" si="9"/>
        <v>1506.7208688169487</v>
      </c>
      <c r="N80" s="304">
        <f t="shared" si="10"/>
        <v>89.15508099508574</v>
      </c>
      <c r="O80" s="308">
        <v>36</v>
      </c>
      <c r="P80" s="305">
        <f t="shared" si="11"/>
        <v>6089.6299995663212</v>
      </c>
      <c r="Q80" s="309">
        <f t="shared" si="12"/>
        <v>1.0955999999999999</v>
      </c>
      <c r="R80" s="367">
        <f t="shared" si="20"/>
        <v>87.622599999999991</v>
      </c>
      <c r="S80" s="302">
        <v>21700</v>
      </c>
      <c r="T80" s="307">
        <f t="shared" si="2"/>
        <v>2971.8360331695249</v>
      </c>
      <c r="U80" s="101">
        <f t="shared" si="14"/>
        <v>1004.4805792112993</v>
      </c>
      <c r="V80" s="304">
        <f t="shared" si="15"/>
        <v>59.436720663390496</v>
      </c>
      <c r="W80" s="308">
        <v>24</v>
      </c>
      <c r="X80" s="305">
        <f t="shared" si="16"/>
        <v>4059.7533330442147</v>
      </c>
      <c r="Y80" s="309">
        <f t="shared" si="17"/>
        <v>0.73040000000000005</v>
      </c>
    </row>
    <row r="81" spans="1:25" s="63" customFormat="1" ht="16.5" customHeight="1" x14ac:dyDescent="0.2">
      <c r="A81" s="279">
        <v>65</v>
      </c>
      <c r="B81" s="301">
        <f t="shared" si="18"/>
        <v>35.275500000000008</v>
      </c>
      <c r="C81" s="302">
        <v>21700</v>
      </c>
      <c r="D81" s="303">
        <f t="shared" ref="D81:D144" si="21">12*(1/B81*C81)</f>
        <v>7381.893949058127</v>
      </c>
      <c r="E81" s="304">
        <f t="shared" si="4"/>
        <v>2495.0801547816468</v>
      </c>
      <c r="F81" s="304">
        <f t="shared" si="5"/>
        <v>147.63787898116254</v>
      </c>
      <c r="G81" s="101">
        <v>60</v>
      </c>
      <c r="H81" s="305">
        <f t="shared" si="6"/>
        <v>10084.611982820936</v>
      </c>
      <c r="I81" s="309">
        <f t="shared" si="7"/>
        <v>1.8426</v>
      </c>
      <c r="J81" s="329">
        <f t="shared" si="19"/>
        <v>58.792500000000018</v>
      </c>
      <c r="K81" s="302">
        <v>21700</v>
      </c>
      <c r="L81" s="307">
        <f t="shared" ref="L81:L144" si="22">12*(1/J81*K81)</f>
        <v>4429.1363694348756</v>
      </c>
      <c r="M81" s="304">
        <f t="shared" si="9"/>
        <v>1497.0480928689879</v>
      </c>
      <c r="N81" s="304">
        <f t="shared" si="10"/>
        <v>88.582727388697521</v>
      </c>
      <c r="O81" s="308">
        <v>36</v>
      </c>
      <c r="P81" s="305">
        <f t="shared" si="11"/>
        <v>6050.7671896925604</v>
      </c>
      <c r="Q81" s="309">
        <f t="shared" si="12"/>
        <v>1.1055999999999999</v>
      </c>
      <c r="R81" s="367">
        <f t="shared" si="20"/>
        <v>88.188750000000013</v>
      </c>
      <c r="S81" s="302">
        <v>21700</v>
      </c>
      <c r="T81" s="307">
        <f t="shared" ref="T81:T144" si="23">12*(1/R81*S81)</f>
        <v>2952.7575796232509</v>
      </c>
      <c r="U81" s="101">
        <f t="shared" si="14"/>
        <v>998.03206191265872</v>
      </c>
      <c r="V81" s="304">
        <f t="shared" si="15"/>
        <v>59.055151592465016</v>
      </c>
      <c r="W81" s="308">
        <v>24</v>
      </c>
      <c r="X81" s="305">
        <f t="shared" si="16"/>
        <v>4033.8447931283745</v>
      </c>
      <c r="Y81" s="309">
        <f t="shared" si="17"/>
        <v>0.73709999999999998</v>
      </c>
    </row>
    <row r="82" spans="1:25" s="63" customFormat="1" ht="16.5" customHeight="1" x14ac:dyDescent="0.2">
      <c r="A82" s="279">
        <v>66</v>
      </c>
      <c r="B82" s="301">
        <f t="shared" si="18"/>
        <v>35.500140000000002</v>
      </c>
      <c r="C82" s="302">
        <v>21700</v>
      </c>
      <c r="D82" s="303">
        <f t="shared" si="21"/>
        <v>7335.1823401259817</v>
      </c>
      <c r="E82" s="304">
        <f t="shared" ref="E82:E145" si="24">D82*33.8%</f>
        <v>2479.2916309625816</v>
      </c>
      <c r="F82" s="304">
        <f t="shared" ref="F82:F145" si="25">D82*2%</f>
        <v>146.70364680251964</v>
      </c>
      <c r="G82" s="101">
        <v>60</v>
      </c>
      <c r="H82" s="305">
        <f t="shared" ref="H82:H145" si="26">SUM(D82:G82)</f>
        <v>10021.177617891082</v>
      </c>
      <c r="I82" s="309">
        <f t="shared" ref="I82:I145" si="27">ROUND(A82/B82,4)</f>
        <v>1.8591</v>
      </c>
      <c r="J82" s="329">
        <f t="shared" si="19"/>
        <v>59.166900000000005</v>
      </c>
      <c r="K82" s="302">
        <v>21700</v>
      </c>
      <c r="L82" s="307">
        <f t="shared" si="22"/>
        <v>4401.1094040755888</v>
      </c>
      <c r="M82" s="304">
        <f t="shared" ref="M82:M145" si="28">L82*33.8%</f>
        <v>1487.5749785775488</v>
      </c>
      <c r="N82" s="304">
        <f t="shared" ref="N82:N145" si="29">L82*2%</f>
        <v>88.022188081511771</v>
      </c>
      <c r="O82" s="308">
        <v>36</v>
      </c>
      <c r="P82" s="305">
        <f t="shared" ref="P82:P145" si="30">SUM(L82:O82)</f>
        <v>6012.7065707346492</v>
      </c>
      <c r="Q82" s="309">
        <f t="shared" ref="Q82:Q145" si="31">ROUND(A82/J82,4)</f>
        <v>1.1154999999999999</v>
      </c>
      <c r="R82" s="367">
        <f t="shared" si="20"/>
        <v>88.750349999999997</v>
      </c>
      <c r="S82" s="302">
        <v>21700</v>
      </c>
      <c r="T82" s="307">
        <f t="shared" si="23"/>
        <v>2934.0729360503929</v>
      </c>
      <c r="U82" s="101">
        <f t="shared" ref="U82:U145" si="32">T82*33.8%</f>
        <v>991.71665238503272</v>
      </c>
      <c r="V82" s="304">
        <f t="shared" ref="V82:V145" si="33">T82*2%</f>
        <v>58.681458721007857</v>
      </c>
      <c r="W82" s="308">
        <v>24</v>
      </c>
      <c r="X82" s="305">
        <f t="shared" ref="X82:X145" si="34">SUM(T82:W82)</f>
        <v>4008.4710471564335</v>
      </c>
      <c r="Y82" s="309">
        <f t="shared" ref="Y82:Y145" si="35">ROUND(A82/R82,4)</f>
        <v>0.74370000000000003</v>
      </c>
    </row>
    <row r="83" spans="1:25" s="63" customFormat="1" ht="16.5" customHeight="1" x14ac:dyDescent="0.2">
      <c r="A83" s="279">
        <v>67</v>
      </c>
      <c r="B83" s="301">
        <f t="shared" si="18"/>
        <v>35.722960000000008</v>
      </c>
      <c r="C83" s="302">
        <v>21700</v>
      </c>
      <c r="D83" s="303">
        <f t="shared" si="21"/>
        <v>7289.4295433525085</v>
      </c>
      <c r="E83" s="304">
        <f t="shared" si="24"/>
        <v>2463.8271856531478</v>
      </c>
      <c r="F83" s="304">
        <f t="shared" si="25"/>
        <v>145.78859086705017</v>
      </c>
      <c r="G83" s="101">
        <v>60</v>
      </c>
      <c r="H83" s="305">
        <f t="shared" si="26"/>
        <v>9959.0453198727064</v>
      </c>
      <c r="I83" s="309">
        <f t="shared" si="27"/>
        <v>1.8754999999999999</v>
      </c>
      <c r="J83" s="329">
        <f t="shared" si="19"/>
        <v>59.538266666666679</v>
      </c>
      <c r="K83" s="302">
        <v>21700</v>
      </c>
      <c r="L83" s="307">
        <f t="shared" si="22"/>
        <v>4373.6577260115055</v>
      </c>
      <c r="M83" s="304">
        <f t="shared" si="28"/>
        <v>1478.2963113918886</v>
      </c>
      <c r="N83" s="304">
        <f t="shared" si="29"/>
        <v>87.473154520230111</v>
      </c>
      <c r="O83" s="308">
        <v>36</v>
      </c>
      <c r="P83" s="305">
        <f t="shared" si="30"/>
        <v>5975.4271919236244</v>
      </c>
      <c r="Q83" s="309">
        <f t="shared" si="31"/>
        <v>1.1253</v>
      </c>
      <c r="R83" s="367">
        <f t="shared" si="20"/>
        <v>89.307400000000015</v>
      </c>
      <c r="S83" s="302">
        <v>21700</v>
      </c>
      <c r="T83" s="307">
        <f t="shared" si="23"/>
        <v>2915.771817341004</v>
      </c>
      <c r="U83" s="101">
        <f t="shared" si="32"/>
        <v>985.53087426125921</v>
      </c>
      <c r="V83" s="304">
        <f t="shared" si="33"/>
        <v>58.315436346820078</v>
      </c>
      <c r="W83" s="308">
        <v>24</v>
      </c>
      <c r="X83" s="305">
        <f t="shared" si="34"/>
        <v>3983.6181279490834</v>
      </c>
      <c r="Y83" s="309">
        <f t="shared" si="35"/>
        <v>0.75019999999999998</v>
      </c>
    </row>
    <row r="84" spans="1:25" s="63" customFormat="1" ht="16.5" customHeight="1" x14ac:dyDescent="0.2">
      <c r="A84" s="279">
        <v>68</v>
      </c>
      <c r="B84" s="301">
        <f t="shared" si="18"/>
        <v>35.943960000000004</v>
      </c>
      <c r="C84" s="302">
        <v>21700</v>
      </c>
      <c r="D84" s="303">
        <f t="shared" si="21"/>
        <v>7244.6107774435532</v>
      </c>
      <c r="E84" s="304">
        <f t="shared" si="24"/>
        <v>2448.6784427759208</v>
      </c>
      <c r="F84" s="304">
        <f t="shared" si="25"/>
        <v>144.89221554887106</v>
      </c>
      <c r="G84" s="101">
        <v>60</v>
      </c>
      <c r="H84" s="305">
        <f t="shared" si="26"/>
        <v>9898.1814357683452</v>
      </c>
      <c r="I84" s="309">
        <f t="shared" si="27"/>
        <v>1.8917999999999999</v>
      </c>
      <c r="J84" s="329">
        <f t="shared" si="19"/>
        <v>59.906600000000012</v>
      </c>
      <c r="K84" s="302">
        <v>21700</v>
      </c>
      <c r="L84" s="307">
        <f t="shared" si="22"/>
        <v>4346.7664664661315</v>
      </c>
      <c r="M84" s="304">
        <f t="shared" si="28"/>
        <v>1469.2070656655524</v>
      </c>
      <c r="N84" s="304">
        <f t="shared" si="29"/>
        <v>86.935329329322627</v>
      </c>
      <c r="O84" s="308">
        <v>36</v>
      </c>
      <c r="P84" s="305">
        <f t="shared" si="30"/>
        <v>5938.9088614610064</v>
      </c>
      <c r="Q84" s="309">
        <f t="shared" si="31"/>
        <v>1.1351</v>
      </c>
      <c r="R84" s="367">
        <f t="shared" si="20"/>
        <v>89.85990000000001</v>
      </c>
      <c r="S84" s="302">
        <v>21700</v>
      </c>
      <c r="T84" s="307">
        <f t="shared" si="23"/>
        <v>2897.8443109774212</v>
      </c>
      <c r="U84" s="101">
        <f t="shared" si="32"/>
        <v>979.47137711036828</v>
      </c>
      <c r="V84" s="304">
        <f t="shared" si="33"/>
        <v>57.956886219548423</v>
      </c>
      <c r="W84" s="308">
        <v>24</v>
      </c>
      <c r="X84" s="305">
        <f t="shared" si="34"/>
        <v>3959.2725743073379</v>
      </c>
      <c r="Y84" s="309">
        <f t="shared" si="35"/>
        <v>0.75670000000000004</v>
      </c>
    </row>
    <row r="85" spans="1:25" s="63" customFormat="1" ht="16.5" customHeight="1" x14ac:dyDescent="0.2">
      <c r="A85" s="279">
        <v>69</v>
      </c>
      <c r="B85" s="301">
        <f t="shared" si="18"/>
        <v>36.163140000000006</v>
      </c>
      <c r="C85" s="302">
        <v>21700</v>
      </c>
      <c r="D85" s="303">
        <f t="shared" si="21"/>
        <v>7200.7021514171593</v>
      </c>
      <c r="E85" s="304">
        <f t="shared" si="24"/>
        <v>2433.8373271789997</v>
      </c>
      <c r="F85" s="304">
        <f t="shared" si="25"/>
        <v>144.0140430283432</v>
      </c>
      <c r="G85" s="101">
        <v>60</v>
      </c>
      <c r="H85" s="305">
        <f t="shared" si="26"/>
        <v>9838.5535216245007</v>
      </c>
      <c r="I85" s="309">
        <f t="shared" si="27"/>
        <v>1.9079999999999999</v>
      </c>
      <c r="J85" s="329">
        <f t="shared" si="19"/>
        <v>60.271900000000009</v>
      </c>
      <c r="K85" s="302">
        <v>21700</v>
      </c>
      <c r="L85" s="307">
        <f t="shared" si="22"/>
        <v>4320.4212908502959</v>
      </c>
      <c r="M85" s="304">
        <f t="shared" si="28"/>
        <v>1460.3023963073999</v>
      </c>
      <c r="N85" s="304">
        <f t="shared" si="29"/>
        <v>86.40842581700592</v>
      </c>
      <c r="O85" s="308">
        <v>36</v>
      </c>
      <c r="P85" s="305">
        <f t="shared" si="30"/>
        <v>5903.1321129747021</v>
      </c>
      <c r="Q85" s="309">
        <f t="shared" si="31"/>
        <v>1.1448</v>
      </c>
      <c r="R85" s="367">
        <f t="shared" si="20"/>
        <v>90.40785000000001</v>
      </c>
      <c r="S85" s="302">
        <v>21700</v>
      </c>
      <c r="T85" s="307">
        <f t="shared" si="23"/>
        <v>2880.2808605668642</v>
      </c>
      <c r="U85" s="101">
        <f t="shared" si="32"/>
        <v>973.53493087160007</v>
      </c>
      <c r="V85" s="304">
        <f t="shared" si="33"/>
        <v>57.60561721133729</v>
      </c>
      <c r="W85" s="308">
        <v>24</v>
      </c>
      <c r="X85" s="305">
        <f t="shared" si="34"/>
        <v>3935.4214086498014</v>
      </c>
      <c r="Y85" s="309">
        <f t="shared" si="35"/>
        <v>0.76319999999999999</v>
      </c>
    </row>
    <row r="86" spans="1:25" s="63" customFormat="1" ht="16.5" customHeight="1" x14ac:dyDescent="0.2">
      <c r="A86" s="280">
        <v>70</v>
      </c>
      <c r="B86" s="301">
        <f t="shared" si="18"/>
        <v>36.380499999999998</v>
      </c>
      <c r="C86" s="302">
        <v>21700</v>
      </c>
      <c r="D86" s="303">
        <f t="shared" si="21"/>
        <v>7157.6806256098735</v>
      </c>
      <c r="E86" s="304">
        <f t="shared" si="24"/>
        <v>2419.2960514561369</v>
      </c>
      <c r="F86" s="304">
        <f t="shared" si="25"/>
        <v>143.15361251219747</v>
      </c>
      <c r="G86" s="101">
        <v>60</v>
      </c>
      <c r="H86" s="305">
        <f t="shared" si="26"/>
        <v>9780.1302895782064</v>
      </c>
      <c r="I86" s="309">
        <f t="shared" si="27"/>
        <v>1.9240999999999999</v>
      </c>
      <c r="J86" s="329">
        <f t="shared" si="19"/>
        <v>60.634166666666665</v>
      </c>
      <c r="K86" s="302">
        <v>21700</v>
      </c>
      <c r="L86" s="307">
        <f t="shared" si="22"/>
        <v>4294.6083753659241</v>
      </c>
      <c r="M86" s="304">
        <f t="shared" si="28"/>
        <v>1451.5776308736822</v>
      </c>
      <c r="N86" s="304">
        <f t="shared" si="29"/>
        <v>85.89216750731849</v>
      </c>
      <c r="O86" s="308">
        <v>36</v>
      </c>
      <c r="P86" s="305">
        <f t="shared" si="30"/>
        <v>5868.0781737469251</v>
      </c>
      <c r="Q86" s="309">
        <f t="shared" si="31"/>
        <v>1.1545000000000001</v>
      </c>
      <c r="R86" s="367">
        <f t="shared" si="20"/>
        <v>90.951249999999987</v>
      </c>
      <c r="S86" s="302">
        <v>21700</v>
      </c>
      <c r="T86" s="307">
        <f t="shared" si="23"/>
        <v>2863.0722502439498</v>
      </c>
      <c r="U86" s="101">
        <f t="shared" si="32"/>
        <v>967.718420582455</v>
      </c>
      <c r="V86" s="304">
        <f t="shared" si="33"/>
        <v>57.261445004879</v>
      </c>
      <c r="W86" s="308">
        <v>24</v>
      </c>
      <c r="X86" s="305">
        <f t="shared" si="34"/>
        <v>3912.052115831284</v>
      </c>
      <c r="Y86" s="309">
        <f t="shared" si="35"/>
        <v>0.76959999999999995</v>
      </c>
    </row>
    <row r="87" spans="1:25" s="63" customFormat="1" ht="16.5" customHeight="1" x14ac:dyDescent="0.2">
      <c r="A87" s="279">
        <v>71</v>
      </c>
      <c r="B87" s="301">
        <f t="shared" si="18"/>
        <v>36.596040000000009</v>
      </c>
      <c r="C87" s="302">
        <v>21700</v>
      </c>
      <c r="D87" s="303">
        <f t="shared" si="21"/>
        <v>7115.5239747251326</v>
      </c>
      <c r="E87" s="304">
        <f t="shared" si="24"/>
        <v>2405.0471034570946</v>
      </c>
      <c r="F87" s="304">
        <f t="shared" si="25"/>
        <v>142.31047949450266</v>
      </c>
      <c r="G87" s="101">
        <v>60</v>
      </c>
      <c r="H87" s="305">
        <f t="shared" si="26"/>
        <v>9722.8815576767302</v>
      </c>
      <c r="I87" s="309">
        <f t="shared" si="27"/>
        <v>1.9400999999999999</v>
      </c>
      <c r="J87" s="329">
        <f t="shared" si="19"/>
        <v>60.993400000000015</v>
      </c>
      <c r="K87" s="302">
        <v>21700</v>
      </c>
      <c r="L87" s="307">
        <f t="shared" si="22"/>
        <v>4269.3143848350792</v>
      </c>
      <c r="M87" s="304">
        <f t="shared" si="28"/>
        <v>1443.0282620742566</v>
      </c>
      <c r="N87" s="304">
        <f t="shared" si="29"/>
        <v>85.386287696701586</v>
      </c>
      <c r="O87" s="308">
        <v>36</v>
      </c>
      <c r="P87" s="305">
        <f t="shared" si="30"/>
        <v>5833.728934606037</v>
      </c>
      <c r="Q87" s="309">
        <f t="shared" si="31"/>
        <v>1.1640999999999999</v>
      </c>
      <c r="R87" s="367">
        <f t="shared" si="20"/>
        <v>91.490100000000012</v>
      </c>
      <c r="S87" s="302">
        <v>21700</v>
      </c>
      <c r="T87" s="307">
        <f t="shared" si="23"/>
        <v>2846.2095898900529</v>
      </c>
      <c r="U87" s="101">
        <f t="shared" si="32"/>
        <v>962.01884138283776</v>
      </c>
      <c r="V87" s="304">
        <f t="shared" si="33"/>
        <v>56.924191797801058</v>
      </c>
      <c r="W87" s="308">
        <v>24</v>
      </c>
      <c r="X87" s="305">
        <f t="shared" si="34"/>
        <v>3889.1526230706918</v>
      </c>
      <c r="Y87" s="309">
        <f t="shared" si="35"/>
        <v>0.77600000000000002</v>
      </c>
    </row>
    <row r="88" spans="1:25" s="63" customFormat="1" ht="16.5" customHeight="1" x14ac:dyDescent="0.2">
      <c r="A88" s="279">
        <v>72</v>
      </c>
      <c r="B88" s="301">
        <f t="shared" si="18"/>
        <v>36.809760000000004</v>
      </c>
      <c r="C88" s="302">
        <v>21700</v>
      </c>
      <c r="D88" s="303">
        <f t="shared" si="21"/>
        <v>7074.2107528003435</v>
      </c>
      <c r="E88" s="304">
        <f t="shared" si="24"/>
        <v>2391.0832344465157</v>
      </c>
      <c r="F88" s="304">
        <f t="shared" si="25"/>
        <v>141.48421505600686</v>
      </c>
      <c r="G88" s="101">
        <v>60</v>
      </c>
      <c r="H88" s="305">
        <f t="shared" si="26"/>
        <v>9666.7782023028667</v>
      </c>
      <c r="I88" s="309">
        <f t="shared" si="27"/>
        <v>1.956</v>
      </c>
      <c r="J88" s="329">
        <f t="shared" si="19"/>
        <v>61.349600000000009</v>
      </c>
      <c r="K88" s="302">
        <v>21700</v>
      </c>
      <c r="L88" s="307">
        <f t="shared" si="22"/>
        <v>4244.5264516802054</v>
      </c>
      <c r="M88" s="304">
        <f t="shared" si="28"/>
        <v>1434.6499406679093</v>
      </c>
      <c r="N88" s="304">
        <f t="shared" si="29"/>
        <v>84.890529033604111</v>
      </c>
      <c r="O88" s="308">
        <v>36</v>
      </c>
      <c r="P88" s="305">
        <f t="shared" si="30"/>
        <v>5800.0669213817191</v>
      </c>
      <c r="Q88" s="309">
        <f t="shared" si="31"/>
        <v>1.1736</v>
      </c>
      <c r="R88" s="367">
        <f t="shared" si="20"/>
        <v>92.0244</v>
      </c>
      <c r="S88" s="302">
        <v>21700</v>
      </c>
      <c r="T88" s="307">
        <f t="shared" si="23"/>
        <v>2829.6843011201377</v>
      </c>
      <c r="U88" s="101">
        <f t="shared" si="32"/>
        <v>956.43329377860641</v>
      </c>
      <c r="V88" s="304">
        <f t="shared" si="33"/>
        <v>56.593686022402757</v>
      </c>
      <c r="W88" s="308">
        <v>24</v>
      </c>
      <c r="X88" s="305">
        <f t="shared" si="34"/>
        <v>3866.7112809211467</v>
      </c>
      <c r="Y88" s="309">
        <f t="shared" si="35"/>
        <v>0.78239999999999998</v>
      </c>
    </row>
    <row r="89" spans="1:25" s="63" customFormat="1" ht="16.5" customHeight="1" x14ac:dyDescent="0.2">
      <c r="A89" s="279">
        <v>73</v>
      </c>
      <c r="B89" s="301">
        <f t="shared" si="18"/>
        <v>37.021660000000004</v>
      </c>
      <c r="C89" s="302">
        <v>21700</v>
      </c>
      <c r="D89" s="303">
        <f t="shared" si="21"/>
        <v>7033.7202599775374</v>
      </c>
      <c r="E89" s="304">
        <f t="shared" si="24"/>
        <v>2377.3974478724076</v>
      </c>
      <c r="F89" s="304">
        <f t="shared" si="25"/>
        <v>140.67440519955076</v>
      </c>
      <c r="G89" s="101">
        <v>60</v>
      </c>
      <c r="H89" s="305">
        <f t="shared" si="26"/>
        <v>9611.792113049496</v>
      </c>
      <c r="I89" s="309">
        <f t="shared" si="27"/>
        <v>1.9718</v>
      </c>
      <c r="J89" s="329">
        <f t="shared" si="19"/>
        <v>61.702766666666676</v>
      </c>
      <c r="K89" s="302">
        <v>21700</v>
      </c>
      <c r="L89" s="307">
        <f t="shared" si="22"/>
        <v>4220.2321559865222</v>
      </c>
      <c r="M89" s="304">
        <f t="shared" si="28"/>
        <v>1426.4384687234444</v>
      </c>
      <c r="N89" s="304">
        <f t="shared" si="29"/>
        <v>84.404643119730451</v>
      </c>
      <c r="O89" s="308">
        <v>36</v>
      </c>
      <c r="P89" s="305">
        <f t="shared" si="30"/>
        <v>5767.0752678296967</v>
      </c>
      <c r="Q89" s="309">
        <f t="shared" si="31"/>
        <v>1.1831</v>
      </c>
      <c r="R89" s="367">
        <f t="shared" si="20"/>
        <v>92.554150000000007</v>
      </c>
      <c r="S89" s="302">
        <v>21700</v>
      </c>
      <c r="T89" s="307">
        <f t="shared" si="23"/>
        <v>2813.4881039910151</v>
      </c>
      <c r="U89" s="101">
        <f t="shared" si="32"/>
        <v>950.95897914896307</v>
      </c>
      <c r="V89" s="304">
        <f t="shared" si="33"/>
        <v>56.269762079820303</v>
      </c>
      <c r="W89" s="308">
        <v>24</v>
      </c>
      <c r="X89" s="305">
        <f t="shared" si="34"/>
        <v>3844.7168452197984</v>
      </c>
      <c r="Y89" s="309">
        <f t="shared" si="35"/>
        <v>0.78869999999999996</v>
      </c>
    </row>
    <row r="90" spans="1:25" s="63" customFormat="1" ht="16.5" customHeight="1" x14ac:dyDescent="0.2">
      <c r="A90" s="279">
        <v>74</v>
      </c>
      <c r="B90" s="301">
        <f t="shared" si="18"/>
        <v>37.231740000000002</v>
      </c>
      <c r="C90" s="302">
        <v>21700</v>
      </c>
      <c r="D90" s="303">
        <f t="shared" si="21"/>
        <v>6994.0325109704772</v>
      </c>
      <c r="E90" s="304">
        <f t="shared" si="24"/>
        <v>2363.9829887080209</v>
      </c>
      <c r="F90" s="304">
        <f t="shared" si="25"/>
        <v>139.88065021940955</v>
      </c>
      <c r="G90" s="101">
        <v>60</v>
      </c>
      <c r="H90" s="305">
        <f t="shared" si="26"/>
        <v>9557.8961498979079</v>
      </c>
      <c r="I90" s="309">
        <f t="shared" si="27"/>
        <v>1.9876</v>
      </c>
      <c r="J90" s="329">
        <f t="shared" si="19"/>
        <v>62.052900000000008</v>
      </c>
      <c r="K90" s="302">
        <v>21700</v>
      </c>
      <c r="L90" s="307">
        <f t="shared" si="22"/>
        <v>4196.4195065822869</v>
      </c>
      <c r="M90" s="304">
        <f t="shared" si="28"/>
        <v>1418.3897932248128</v>
      </c>
      <c r="N90" s="304">
        <f t="shared" si="29"/>
        <v>83.928390131645742</v>
      </c>
      <c r="O90" s="308">
        <v>36</v>
      </c>
      <c r="P90" s="305">
        <f t="shared" si="30"/>
        <v>5734.7376899387455</v>
      </c>
      <c r="Q90" s="309">
        <f t="shared" si="31"/>
        <v>1.1924999999999999</v>
      </c>
      <c r="R90" s="367">
        <f t="shared" si="20"/>
        <v>93.079350000000005</v>
      </c>
      <c r="S90" s="302">
        <v>21700</v>
      </c>
      <c r="T90" s="307">
        <f t="shared" si="23"/>
        <v>2797.6130043881913</v>
      </c>
      <c r="U90" s="101">
        <f t="shared" si="32"/>
        <v>945.59319548320855</v>
      </c>
      <c r="V90" s="304">
        <f t="shared" si="33"/>
        <v>55.952260087763825</v>
      </c>
      <c r="W90" s="308">
        <v>24</v>
      </c>
      <c r="X90" s="305">
        <f t="shared" si="34"/>
        <v>3823.1584599591638</v>
      </c>
      <c r="Y90" s="309">
        <f t="shared" si="35"/>
        <v>0.79500000000000004</v>
      </c>
    </row>
    <row r="91" spans="1:25" s="63" customFormat="1" ht="16.5" customHeight="1" x14ac:dyDescent="0.2">
      <c r="A91" s="279">
        <v>75</v>
      </c>
      <c r="B91" s="301">
        <f t="shared" si="18"/>
        <v>37.440000000000005</v>
      </c>
      <c r="C91" s="302">
        <v>21700</v>
      </c>
      <c r="D91" s="303">
        <f t="shared" si="21"/>
        <v>6955.1282051282033</v>
      </c>
      <c r="E91" s="304">
        <f t="shared" si="24"/>
        <v>2350.8333333333326</v>
      </c>
      <c r="F91" s="304">
        <f t="shared" si="25"/>
        <v>139.10256410256406</v>
      </c>
      <c r="G91" s="101">
        <v>60</v>
      </c>
      <c r="H91" s="305">
        <f t="shared" si="26"/>
        <v>9505.0641025640998</v>
      </c>
      <c r="I91" s="309">
        <f t="shared" si="27"/>
        <v>2.0032000000000001</v>
      </c>
      <c r="J91" s="329">
        <f t="shared" si="19"/>
        <v>62.400000000000013</v>
      </c>
      <c r="K91" s="302">
        <v>21700</v>
      </c>
      <c r="L91" s="307">
        <f t="shared" si="22"/>
        <v>4173.076923076922</v>
      </c>
      <c r="M91" s="304">
        <f t="shared" si="28"/>
        <v>1410.4999999999995</v>
      </c>
      <c r="N91" s="304">
        <f t="shared" si="29"/>
        <v>83.461538461538439</v>
      </c>
      <c r="O91" s="308">
        <v>36</v>
      </c>
      <c r="P91" s="305">
        <f t="shared" si="30"/>
        <v>5703.0384615384601</v>
      </c>
      <c r="Q91" s="309">
        <f t="shared" si="31"/>
        <v>1.2019</v>
      </c>
      <c r="R91" s="367">
        <f t="shared" si="20"/>
        <v>93.600000000000009</v>
      </c>
      <c r="S91" s="302">
        <v>21700</v>
      </c>
      <c r="T91" s="307">
        <f t="shared" si="23"/>
        <v>2782.0512820512818</v>
      </c>
      <c r="U91" s="101">
        <f t="shared" si="32"/>
        <v>940.33333333333314</v>
      </c>
      <c r="V91" s="304">
        <f t="shared" si="33"/>
        <v>55.641025641025635</v>
      </c>
      <c r="W91" s="308">
        <v>24</v>
      </c>
      <c r="X91" s="305">
        <f t="shared" si="34"/>
        <v>3802.0256410256407</v>
      </c>
      <c r="Y91" s="309">
        <f t="shared" si="35"/>
        <v>0.80130000000000001</v>
      </c>
    </row>
    <row r="92" spans="1:25" s="63" customFormat="1" ht="16.5" customHeight="1" x14ac:dyDescent="0.2">
      <c r="A92" s="279">
        <v>76</v>
      </c>
      <c r="B92" s="301">
        <f t="shared" si="18"/>
        <v>37.646440000000005</v>
      </c>
      <c r="C92" s="302">
        <v>21700</v>
      </c>
      <c r="D92" s="303">
        <f t="shared" si="21"/>
        <v>6916.9886980017218</v>
      </c>
      <c r="E92" s="304">
        <f t="shared" si="24"/>
        <v>2337.9421799245815</v>
      </c>
      <c r="F92" s="304">
        <f t="shared" si="25"/>
        <v>138.33977396003445</v>
      </c>
      <c r="G92" s="101">
        <v>60</v>
      </c>
      <c r="H92" s="305">
        <f t="shared" si="26"/>
        <v>9453.2706518863379</v>
      </c>
      <c r="I92" s="309">
        <f t="shared" si="27"/>
        <v>2.0188000000000001</v>
      </c>
      <c r="J92" s="329">
        <f t="shared" si="19"/>
        <v>62.744066666666676</v>
      </c>
      <c r="K92" s="302">
        <v>21700</v>
      </c>
      <c r="L92" s="307">
        <f t="shared" si="22"/>
        <v>4150.1932188010333</v>
      </c>
      <c r="M92" s="304">
        <f t="shared" si="28"/>
        <v>1402.765307954749</v>
      </c>
      <c r="N92" s="304">
        <f t="shared" si="29"/>
        <v>83.003864376020672</v>
      </c>
      <c r="O92" s="308">
        <v>36</v>
      </c>
      <c r="P92" s="305">
        <f t="shared" si="30"/>
        <v>5671.9623911318031</v>
      </c>
      <c r="Q92" s="309">
        <f t="shared" si="31"/>
        <v>1.2113</v>
      </c>
      <c r="R92" s="367">
        <f t="shared" si="20"/>
        <v>94.116100000000003</v>
      </c>
      <c r="S92" s="302">
        <v>21700</v>
      </c>
      <c r="T92" s="307">
        <f t="shared" si="23"/>
        <v>2766.7954792006894</v>
      </c>
      <c r="U92" s="101">
        <f t="shared" si="32"/>
        <v>935.17687196983297</v>
      </c>
      <c r="V92" s="304">
        <f t="shared" si="33"/>
        <v>55.335909584013791</v>
      </c>
      <c r="W92" s="308">
        <v>24</v>
      </c>
      <c r="X92" s="305">
        <f t="shared" si="34"/>
        <v>3781.3082607545361</v>
      </c>
      <c r="Y92" s="309">
        <f t="shared" si="35"/>
        <v>0.8075</v>
      </c>
    </row>
    <row r="93" spans="1:25" s="63" customFormat="1" ht="16.5" customHeight="1" x14ac:dyDescent="0.2">
      <c r="A93" s="279">
        <v>77</v>
      </c>
      <c r="B93" s="301">
        <f t="shared" si="18"/>
        <v>37.851059999999997</v>
      </c>
      <c r="C93" s="302">
        <v>21700</v>
      </c>
      <c r="D93" s="303">
        <f t="shared" si="21"/>
        <v>6879.5959743267431</v>
      </c>
      <c r="E93" s="304">
        <f t="shared" si="24"/>
        <v>2325.3034393224389</v>
      </c>
      <c r="F93" s="304">
        <f t="shared" si="25"/>
        <v>137.59191948653486</v>
      </c>
      <c r="G93" s="101">
        <v>60</v>
      </c>
      <c r="H93" s="305">
        <f t="shared" si="26"/>
        <v>9402.4913331357166</v>
      </c>
      <c r="I93" s="309">
        <f t="shared" si="27"/>
        <v>2.0343</v>
      </c>
      <c r="J93" s="329">
        <f t="shared" si="19"/>
        <v>63.085099999999997</v>
      </c>
      <c r="K93" s="302">
        <v>21700</v>
      </c>
      <c r="L93" s="307">
        <f t="shared" si="22"/>
        <v>4127.7575845960464</v>
      </c>
      <c r="M93" s="304">
        <f t="shared" si="28"/>
        <v>1395.1820635934635</v>
      </c>
      <c r="N93" s="304">
        <f t="shared" si="29"/>
        <v>82.555151691920926</v>
      </c>
      <c r="O93" s="308">
        <v>36</v>
      </c>
      <c r="P93" s="305">
        <f t="shared" si="30"/>
        <v>5641.4947998814314</v>
      </c>
      <c r="Q93" s="309">
        <f t="shared" si="31"/>
        <v>1.2205999999999999</v>
      </c>
      <c r="R93" s="367">
        <f t="shared" si="20"/>
        <v>94.627649999999988</v>
      </c>
      <c r="S93" s="302">
        <v>21700</v>
      </c>
      <c r="T93" s="307">
        <f t="shared" si="23"/>
        <v>2751.8383897306976</v>
      </c>
      <c r="U93" s="101">
        <f t="shared" si="32"/>
        <v>930.12137572897575</v>
      </c>
      <c r="V93" s="304">
        <f t="shared" si="33"/>
        <v>55.036767794613951</v>
      </c>
      <c r="W93" s="308">
        <v>24</v>
      </c>
      <c r="X93" s="305">
        <f t="shared" si="34"/>
        <v>3760.996533254287</v>
      </c>
      <c r="Y93" s="309">
        <f t="shared" si="35"/>
        <v>0.81369999999999998</v>
      </c>
    </row>
    <row r="94" spans="1:25" s="63" customFormat="1" ht="16.5" customHeight="1" x14ac:dyDescent="0.2">
      <c r="A94" s="279">
        <v>78</v>
      </c>
      <c r="B94" s="301">
        <f t="shared" ref="B94:B157" si="36">(-0.0007*(($A94)*($A94))+0.2645*$A94+12.9)*1.3</f>
        <v>38.05386</v>
      </c>
      <c r="C94" s="302">
        <v>21700</v>
      </c>
      <c r="D94" s="303">
        <f t="shared" si="21"/>
        <v>6842.9326223410717</v>
      </c>
      <c r="E94" s="304">
        <f t="shared" si="24"/>
        <v>2312.911226351282</v>
      </c>
      <c r="F94" s="304">
        <f t="shared" si="25"/>
        <v>136.85865244682142</v>
      </c>
      <c r="G94" s="101">
        <v>60</v>
      </c>
      <c r="H94" s="305">
        <f t="shared" si="26"/>
        <v>9352.7025011391743</v>
      </c>
      <c r="I94" s="309">
        <f t="shared" si="27"/>
        <v>2.0497000000000001</v>
      </c>
      <c r="J94" s="329">
        <f t="shared" ref="J94:J157" si="37">((-0.0007*(($A94)*($A94))+0.2645*$A94+12.9)*1.3)/0.6</f>
        <v>63.423100000000005</v>
      </c>
      <c r="K94" s="302">
        <v>21700</v>
      </c>
      <c r="L94" s="307">
        <f t="shared" si="22"/>
        <v>4105.7595734046427</v>
      </c>
      <c r="M94" s="304">
        <f t="shared" si="28"/>
        <v>1387.746735810769</v>
      </c>
      <c r="N94" s="304">
        <f t="shared" si="29"/>
        <v>82.11519146809286</v>
      </c>
      <c r="O94" s="308">
        <v>36</v>
      </c>
      <c r="P94" s="305">
        <f t="shared" si="30"/>
        <v>5611.6215006835046</v>
      </c>
      <c r="Q94" s="309">
        <f t="shared" si="31"/>
        <v>1.2298</v>
      </c>
      <c r="R94" s="367">
        <f t="shared" ref="R94:R157" si="38">((-0.0007*(($A94)*($A94))+0.2645*$A94+12.9)*1.3)/0.4</f>
        <v>95.134649999999993</v>
      </c>
      <c r="S94" s="302">
        <v>21700</v>
      </c>
      <c r="T94" s="307">
        <f t="shared" si="23"/>
        <v>2737.173048936429</v>
      </c>
      <c r="U94" s="101">
        <f t="shared" si="32"/>
        <v>925.16449054051293</v>
      </c>
      <c r="V94" s="304">
        <f t="shared" si="33"/>
        <v>54.743460978728585</v>
      </c>
      <c r="W94" s="308">
        <v>24</v>
      </c>
      <c r="X94" s="305">
        <f t="shared" si="34"/>
        <v>3741.0810004556706</v>
      </c>
      <c r="Y94" s="309">
        <f t="shared" si="35"/>
        <v>0.81989999999999996</v>
      </c>
    </row>
    <row r="95" spans="1:25" s="63" customFormat="1" ht="16.5" customHeight="1" x14ac:dyDescent="0.2">
      <c r="A95" s="279">
        <v>79</v>
      </c>
      <c r="B95" s="301">
        <f t="shared" si="36"/>
        <v>38.254840000000002</v>
      </c>
      <c r="C95" s="302">
        <v>21700</v>
      </c>
      <c r="D95" s="303">
        <f t="shared" si="21"/>
        <v>6806.9818093605918</v>
      </c>
      <c r="E95" s="304">
        <f t="shared" si="24"/>
        <v>2300.7598515638797</v>
      </c>
      <c r="F95" s="304">
        <f t="shared" si="25"/>
        <v>136.13963618721183</v>
      </c>
      <c r="G95" s="101">
        <v>60</v>
      </c>
      <c r="H95" s="305">
        <f t="shared" si="26"/>
        <v>9303.881297111684</v>
      </c>
      <c r="I95" s="309">
        <f t="shared" si="27"/>
        <v>2.0651000000000002</v>
      </c>
      <c r="J95" s="329">
        <f t="shared" si="37"/>
        <v>63.758066666666672</v>
      </c>
      <c r="K95" s="302">
        <v>21700</v>
      </c>
      <c r="L95" s="307">
        <f t="shared" si="22"/>
        <v>4084.1890856163559</v>
      </c>
      <c r="M95" s="304">
        <f t="shared" si="28"/>
        <v>1380.4559109383281</v>
      </c>
      <c r="N95" s="304">
        <f t="shared" si="29"/>
        <v>81.683781712327118</v>
      </c>
      <c r="O95" s="308">
        <v>36</v>
      </c>
      <c r="P95" s="305">
        <f t="shared" si="30"/>
        <v>5582.3287782670104</v>
      </c>
      <c r="Q95" s="309">
        <f t="shared" si="31"/>
        <v>1.2391000000000001</v>
      </c>
      <c r="R95" s="367">
        <f t="shared" si="38"/>
        <v>95.637100000000004</v>
      </c>
      <c r="S95" s="302">
        <v>21700</v>
      </c>
      <c r="T95" s="307">
        <f t="shared" si="23"/>
        <v>2722.7927237442373</v>
      </c>
      <c r="U95" s="101">
        <f t="shared" si="32"/>
        <v>920.30394062555206</v>
      </c>
      <c r="V95" s="304">
        <f t="shared" si="33"/>
        <v>54.455854474884745</v>
      </c>
      <c r="W95" s="308">
        <v>24</v>
      </c>
      <c r="X95" s="305">
        <f t="shared" si="34"/>
        <v>3721.5525188446741</v>
      </c>
      <c r="Y95" s="309">
        <f t="shared" si="35"/>
        <v>0.82599999999999996</v>
      </c>
    </row>
    <row r="96" spans="1:25" s="63" customFormat="1" ht="16.5" customHeight="1" x14ac:dyDescent="0.2">
      <c r="A96" s="280">
        <v>80</v>
      </c>
      <c r="B96" s="301">
        <f t="shared" si="36"/>
        <v>38.454000000000001</v>
      </c>
      <c r="C96" s="302">
        <v>21700</v>
      </c>
      <c r="D96" s="303">
        <f t="shared" si="21"/>
        <v>6771.7272585426745</v>
      </c>
      <c r="E96" s="304">
        <f t="shared" si="24"/>
        <v>2288.8438133874238</v>
      </c>
      <c r="F96" s="304">
        <f t="shared" si="25"/>
        <v>135.43454517085348</v>
      </c>
      <c r="G96" s="101">
        <v>60</v>
      </c>
      <c r="H96" s="305">
        <f t="shared" si="26"/>
        <v>9256.0056171009528</v>
      </c>
      <c r="I96" s="309">
        <f t="shared" si="27"/>
        <v>2.0804</v>
      </c>
      <c r="J96" s="329">
        <f t="shared" si="37"/>
        <v>64.09</v>
      </c>
      <c r="K96" s="302">
        <v>21700</v>
      </c>
      <c r="L96" s="307">
        <f t="shared" si="22"/>
        <v>4063.0363551256041</v>
      </c>
      <c r="M96" s="304">
        <f t="shared" si="28"/>
        <v>1373.3062880324542</v>
      </c>
      <c r="N96" s="304">
        <f t="shared" si="29"/>
        <v>81.260727102512078</v>
      </c>
      <c r="O96" s="308">
        <v>36</v>
      </c>
      <c r="P96" s="305">
        <f t="shared" si="30"/>
        <v>5553.60337026057</v>
      </c>
      <c r="Q96" s="309">
        <f t="shared" si="31"/>
        <v>1.2482</v>
      </c>
      <c r="R96" s="367">
        <f t="shared" si="38"/>
        <v>96.134999999999991</v>
      </c>
      <c r="S96" s="302">
        <v>21700</v>
      </c>
      <c r="T96" s="307">
        <f t="shared" si="23"/>
        <v>2708.6909034170699</v>
      </c>
      <c r="U96" s="101">
        <f t="shared" si="32"/>
        <v>915.53752535496949</v>
      </c>
      <c r="V96" s="304">
        <f t="shared" si="33"/>
        <v>54.173818068341397</v>
      </c>
      <c r="W96" s="308">
        <v>24</v>
      </c>
      <c r="X96" s="305">
        <f t="shared" si="34"/>
        <v>3702.4022468403809</v>
      </c>
      <c r="Y96" s="309">
        <f t="shared" si="35"/>
        <v>0.83220000000000005</v>
      </c>
    </row>
    <row r="97" spans="1:25" s="63" customFormat="1" ht="16.5" customHeight="1" x14ac:dyDescent="0.2">
      <c r="A97" s="279">
        <v>81</v>
      </c>
      <c r="B97" s="301">
        <f t="shared" si="36"/>
        <v>38.651339999999998</v>
      </c>
      <c r="C97" s="302">
        <v>21700</v>
      </c>
      <c r="D97" s="303">
        <f t="shared" si="21"/>
        <v>6737.1532267704042</v>
      </c>
      <c r="E97" s="304">
        <f t="shared" si="24"/>
        <v>2277.1577906483963</v>
      </c>
      <c r="F97" s="304">
        <f t="shared" si="25"/>
        <v>134.74306453540808</v>
      </c>
      <c r="G97" s="101">
        <v>60</v>
      </c>
      <c r="H97" s="305">
        <f t="shared" si="26"/>
        <v>9209.0540819542093</v>
      </c>
      <c r="I97" s="309">
        <f t="shared" si="27"/>
        <v>2.0956999999999999</v>
      </c>
      <c r="J97" s="329">
        <f t="shared" si="37"/>
        <v>64.418899999999994</v>
      </c>
      <c r="K97" s="302">
        <v>21700</v>
      </c>
      <c r="L97" s="307">
        <f t="shared" si="22"/>
        <v>4042.2919360622427</v>
      </c>
      <c r="M97" s="304">
        <f t="shared" si="28"/>
        <v>1366.2946743890379</v>
      </c>
      <c r="N97" s="304">
        <f t="shared" si="29"/>
        <v>80.84583872124486</v>
      </c>
      <c r="O97" s="308">
        <v>36</v>
      </c>
      <c r="P97" s="305">
        <f t="shared" si="30"/>
        <v>5525.4324491725256</v>
      </c>
      <c r="Q97" s="309">
        <f t="shared" si="31"/>
        <v>1.2574000000000001</v>
      </c>
      <c r="R97" s="367">
        <f t="shared" si="38"/>
        <v>96.628349999999983</v>
      </c>
      <c r="S97" s="302">
        <v>21700</v>
      </c>
      <c r="T97" s="307">
        <f t="shared" si="23"/>
        <v>2694.8612907081624</v>
      </c>
      <c r="U97" s="101">
        <f t="shared" si="32"/>
        <v>910.86311625935878</v>
      </c>
      <c r="V97" s="304">
        <f t="shared" si="33"/>
        <v>53.897225814163249</v>
      </c>
      <c r="W97" s="308">
        <v>24</v>
      </c>
      <c r="X97" s="305">
        <f t="shared" si="34"/>
        <v>3683.6216327816846</v>
      </c>
      <c r="Y97" s="309">
        <f t="shared" si="35"/>
        <v>0.83830000000000005</v>
      </c>
    </row>
    <row r="98" spans="1:25" s="63" customFormat="1" ht="16.5" customHeight="1" x14ac:dyDescent="0.2">
      <c r="A98" s="279">
        <v>82</v>
      </c>
      <c r="B98" s="301">
        <f t="shared" si="36"/>
        <v>38.84686</v>
      </c>
      <c r="C98" s="302">
        <v>21700</v>
      </c>
      <c r="D98" s="303">
        <f t="shared" si="21"/>
        <v>6703.2444835953283</v>
      </c>
      <c r="E98" s="304">
        <f t="shared" si="24"/>
        <v>2265.696635455221</v>
      </c>
      <c r="F98" s="304">
        <f t="shared" si="25"/>
        <v>134.06488967190657</v>
      </c>
      <c r="G98" s="101">
        <v>60</v>
      </c>
      <c r="H98" s="305">
        <f t="shared" si="26"/>
        <v>9163.0060087224556</v>
      </c>
      <c r="I98" s="309">
        <f t="shared" si="27"/>
        <v>2.1109</v>
      </c>
      <c r="J98" s="329">
        <f t="shared" si="37"/>
        <v>64.744766666666663</v>
      </c>
      <c r="K98" s="302">
        <v>21700</v>
      </c>
      <c r="L98" s="307">
        <f t="shared" si="22"/>
        <v>4021.9466901571973</v>
      </c>
      <c r="M98" s="304">
        <f t="shared" si="28"/>
        <v>1359.4179812731325</v>
      </c>
      <c r="N98" s="304">
        <f t="shared" si="29"/>
        <v>80.438933803143954</v>
      </c>
      <c r="O98" s="308">
        <v>36</v>
      </c>
      <c r="P98" s="305">
        <f t="shared" si="30"/>
        <v>5497.8036052334737</v>
      </c>
      <c r="Q98" s="309">
        <f t="shared" si="31"/>
        <v>1.2665</v>
      </c>
      <c r="R98" s="367">
        <f t="shared" si="38"/>
        <v>97.117149999999995</v>
      </c>
      <c r="S98" s="302">
        <v>21700</v>
      </c>
      <c r="T98" s="307">
        <f t="shared" si="23"/>
        <v>2681.2977934381311</v>
      </c>
      <c r="U98" s="101">
        <f t="shared" si="32"/>
        <v>906.27865418208819</v>
      </c>
      <c r="V98" s="304">
        <f t="shared" si="33"/>
        <v>53.625955868762624</v>
      </c>
      <c r="W98" s="308">
        <v>24</v>
      </c>
      <c r="X98" s="305">
        <f t="shared" si="34"/>
        <v>3665.2024034889819</v>
      </c>
      <c r="Y98" s="309">
        <f t="shared" si="35"/>
        <v>0.84430000000000005</v>
      </c>
    </row>
    <row r="99" spans="1:25" s="63" customFormat="1" ht="16.5" customHeight="1" x14ac:dyDescent="0.2">
      <c r="A99" s="279">
        <v>83</v>
      </c>
      <c r="B99" s="301">
        <f t="shared" si="36"/>
        <v>39.040559999999999</v>
      </c>
      <c r="C99" s="302">
        <v>21700</v>
      </c>
      <c r="D99" s="303">
        <f t="shared" si="21"/>
        <v>6669.9862911802502</v>
      </c>
      <c r="E99" s="304">
        <f t="shared" si="24"/>
        <v>2254.4553664189243</v>
      </c>
      <c r="F99" s="304">
        <f t="shared" si="25"/>
        <v>133.399725823605</v>
      </c>
      <c r="G99" s="101">
        <v>60</v>
      </c>
      <c r="H99" s="305">
        <f t="shared" si="26"/>
        <v>9117.8413834227795</v>
      </c>
      <c r="I99" s="309">
        <f t="shared" si="27"/>
        <v>2.1259999999999999</v>
      </c>
      <c r="J99" s="329">
        <f t="shared" si="37"/>
        <v>65.067599999999999</v>
      </c>
      <c r="K99" s="302">
        <v>21700</v>
      </c>
      <c r="L99" s="307">
        <f t="shared" si="22"/>
        <v>4001.9917747081499</v>
      </c>
      <c r="M99" s="304">
        <f t="shared" si="28"/>
        <v>1352.6732198513546</v>
      </c>
      <c r="N99" s="304">
        <f t="shared" si="29"/>
        <v>80.039835494163</v>
      </c>
      <c r="O99" s="308">
        <v>36</v>
      </c>
      <c r="P99" s="305">
        <f t="shared" si="30"/>
        <v>5470.7048300536671</v>
      </c>
      <c r="Q99" s="309">
        <f t="shared" si="31"/>
        <v>1.2756000000000001</v>
      </c>
      <c r="R99" s="367">
        <f t="shared" si="38"/>
        <v>97.601399999999998</v>
      </c>
      <c r="S99" s="302">
        <v>21700</v>
      </c>
      <c r="T99" s="307">
        <f t="shared" si="23"/>
        <v>2667.9945164721003</v>
      </c>
      <c r="U99" s="101">
        <f t="shared" si="32"/>
        <v>901.78214656756984</v>
      </c>
      <c r="V99" s="304">
        <f t="shared" si="33"/>
        <v>53.35989032944201</v>
      </c>
      <c r="W99" s="308">
        <v>24</v>
      </c>
      <c r="X99" s="305">
        <f t="shared" si="34"/>
        <v>3647.1365533691119</v>
      </c>
      <c r="Y99" s="309">
        <f t="shared" si="35"/>
        <v>0.85040000000000004</v>
      </c>
    </row>
    <row r="100" spans="1:25" s="63" customFormat="1" ht="16.5" customHeight="1" x14ac:dyDescent="0.2">
      <c r="A100" s="279">
        <v>84</v>
      </c>
      <c r="B100" s="301">
        <f t="shared" si="36"/>
        <v>39.232440000000004</v>
      </c>
      <c r="C100" s="302">
        <v>21700</v>
      </c>
      <c r="D100" s="303">
        <f t="shared" si="21"/>
        <v>6637.3643851873603</v>
      </c>
      <c r="E100" s="304">
        <f t="shared" si="24"/>
        <v>2243.4291621933276</v>
      </c>
      <c r="F100" s="304">
        <f t="shared" si="25"/>
        <v>132.74728770374722</v>
      </c>
      <c r="G100" s="101">
        <v>60</v>
      </c>
      <c r="H100" s="305">
        <f t="shared" si="26"/>
        <v>9073.5408350844355</v>
      </c>
      <c r="I100" s="309">
        <f t="shared" si="27"/>
        <v>2.1410999999999998</v>
      </c>
      <c r="J100" s="329">
        <f t="shared" si="37"/>
        <v>65.387400000000014</v>
      </c>
      <c r="K100" s="302">
        <v>21700</v>
      </c>
      <c r="L100" s="307">
        <f t="shared" si="22"/>
        <v>3982.4186311124154</v>
      </c>
      <c r="M100" s="304">
        <f t="shared" si="28"/>
        <v>1346.0574973159962</v>
      </c>
      <c r="N100" s="304">
        <f t="shared" si="29"/>
        <v>79.648372622248303</v>
      </c>
      <c r="O100" s="308">
        <v>36</v>
      </c>
      <c r="P100" s="305">
        <f t="shared" si="30"/>
        <v>5444.12450105066</v>
      </c>
      <c r="Q100" s="309">
        <f t="shared" si="31"/>
        <v>1.2847</v>
      </c>
      <c r="R100" s="367">
        <f t="shared" si="38"/>
        <v>98.081100000000006</v>
      </c>
      <c r="S100" s="302">
        <v>21700</v>
      </c>
      <c r="T100" s="307">
        <f t="shared" si="23"/>
        <v>2654.945754074944</v>
      </c>
      <c r="U100" s="101">
        <f t="shared" si="32"/>
        <v>897.371664877331</v>
      </c>
      <c r="V100" s="304">
        <f t="shared" si="33"/>
        <v>53.09891508149888</v>
      </c>
      <c r="W100" s="308">
        <v>24</v>
      </c>
      <c r="X100" s="305">
        <f t="shared" si="34"/>
        <v>3629.4163340337741</v>
      </c>
      <c r="Y100" s="309">
        <f t="shared" si="35"/>
        <v>0.85640000000000005</v>
      </c>
    </row>
    <row r="101" spans="1:25" s="63" customFormat="1" ht="16.5" customHeight="1" x14ac:dyDescent="0.2">
      <c r="A101" s="279">
        <v>85</v>
      </c>
      <c r="B101" s="301">
        <f t="shared" si="36"/>
        <v>39.422500000000007</v>
      </c>
      <c r="C101" s="302">
        <v>21700</v>
      </c>
      <c r="D101" s="303">
        <f t="shared" si="21"/>
        <v>6605.3649565603382</v>
      </c>
      <c r="E101" s="304">
        <f t="shared" si="24"/>
        <v>2232.6133553173941</v>
      </c>
      <c r="F101" s="304">
        <f t="shared" si="25"/>
        <v>132.10729913120676</v>
      </c>
      <c r="G101" s="101">
        <v>60</v>
      </c>
      <c r="H101" s="305">
        <f t="shared" si="26"/>
        <v>9030.0856110089389</v>
      </c>
      <c r="I101" s="309">
        <f t="shared" si="27"/>
        <v>2.1560999999999999</v>
      </c>
      <c r="J101" s="329">
        <f t="shared" si="37"/>
        <v>65.70416666666668</v>
      </c>
      <c r="K101" s="302">
        <v>21700</v>
      </c>
      <c r="L101" s="307">
        <f t="shared" si="22"/>
        <v>3963.2189739362029</v>
      </c>
      <c r="M101" s="304">
        <f t="shared" si="28"/>
        <v>1339.5680131904364</v>
      </c>
      <c r="N101" s="304">
        <f t="shared" si="29"/>
        <v>79.264379478724067</v>
      </c>
      <c r="O101" s="308">
        <v>36</v>
      </c>
      <c r="P101" s="305">
        <f t="shared" si="30"/>
        <v>5418.051366605363</v>
      </c>
      <c r="Q101" s="309">
        <f t="shared" si="31"/>
        <v>1.2937000000000001</v>
      </c>
      <c r="R101" s="367">
        <f t="shared" si="38"/>
        <v>98.556250000000006</v>
      </c>
      <c r="S101" s="302">
        <v>21700</v>
      </c>
      <c r="T101" s="307">
        <f t="shared" si="23"/>
        <v>2642.1459826241357</v>
      </c>
      <c r="U101" s="101">
        <f t="shared" si="32"/>
        <v>893.04534212695785</v>
      </c>
      <c r="V101" s="304">
        <f t="shared" si="33"/>
        <v>52.842919652482713</v>
      </c>
      <c r="W101" s="308">
        <v>24</v>
      </c>
      <c r="X101" s="305">
        <f t="shared" si="34"/>
        <v>3612.0342444035764</v>
      </c>
      <c r="Y101" s="309">
        <f t="shared" si="35"/>
        <v>0.86250000000000004</v>
      </c>
    </row>
    <row r="102" spans="1:25" s="63" customFormat="1" ht="16.5" customHeight="1" x14ac:dyDescent="0.2">
      <c r="A102" s="279">
        <v>86</v>
      </c>
      <c r="B102" s="301">
        <f t="shared" si="36"/>
        <v>39.61074</v>
      </c>
      <c r="C102" s="302">
        <v>21700</v>
      </c>
      <c r="D102" s="303">
        <f t="shared" si="21"/>
        <v>6573.9746341522532</v>
      </c>
      <c r="E102" s="304">
        <f t="shared" si="24"/>
        <v>2222.0034263434613</v>
      </c>
      <c r="F102" s="304">
        <f t="shared" si="25"/>
        <v>131.47949268304507</v>
      </c>
      <c r="G102" s="101">
        <v>60</v>
      </c>
      <c r="H102" s="305">
        <f t="shared" si="26"/>
        <v>8987.4575531787596</v>
      </c>
      <c r="I102" s="309">
        <f t="shared" si="27"/>
        <v>2.1711</v>
      </c>
      <c r="J102" s="329">
        <f t="shared" si="37"/>
        <v>66.017899999999997</v>
      </c>
      <c r="K102" s="302">
        <v>21700</v>
      </c>
      <c r="L102" s="307">
        <f t="shared" si="22"/>
        <v>3944.3847804913516</v>
      </c>
      <c r="M102" s="304">
        <f t="shared" si="28"/>
        <v>1333.2020558060767</v>
      </c>
      <c r="N102" s="304">
        <f t="shared" si="29"/>
        <v>78.887695609827034</v>
      </c>
      <c r="O102" s="308">
        <v>36</v>
      </c>
      <c r="P102" s="305">
        <f t="shared" si="30"/>
        <v>5392.4745319072563</v>
      </c>
      <c r="Q102" s="309">
        <f t="shared" si="31"/>
        <v>1.3027</v>
      </c>
      <c r="R102" s="367">
        <f t="shared" si="38"/>
        <v>99.026849999999996</v>
      </c>
      <c r="S102" s="302">
        <v>21700</v>
      </c>
      <c r="T102" s="307">
        <f t="shared" si="23"/>
        <v>2629.5898536609011</v>
      </c>
      <c r="U102" s="101">
        <f t="shared" si="32"/>
        <v>888.80137053738451</v>
      </c>
      <c r="V102" s="304">
        <f t="shared" si="33"/>
        <v>52.591797073218025</v>
      </c>
      <c r="W102" s="308">
        <v>24</v>
      </c>
      <c r="X102" s="305">
        <f t="shared" si="34"/>
        <v>3594.9830212715037</v>
      </c>
      <c r="Y102" s="309">
        <f t="shared" si="35"/>
        <v>0.86850000000000005</v>
      </c>
    </row>
    <row r="103" spans="1:25" s="63" customFormat="1" ht="16.5" customHeight="1" x14ac:dyDescent="0.2">
      <c r="A103" s="279">
        <v>87</v>
      </c>
      <c r="B103" s="301">
        <f t="shared" si="36"/>
        <v>39.797159999999998</v>
      </c>
      <c r="C103" s="302">
        <v>21700</v>
      </c>
      <c r="D103" s="303">
        <f t="shared" si="21"/>
        <v>6543.1804681540088</v>
      </c>
      <c r="E103" s="304">
        <f t="shared" si="24"/>
        <v>2211.5949982360548</v>
      </c>
      <c r="F103" s="304">
        <f t="shared" si="25"/>
        <v>130.86360936308017</v>
      </c>
      <c r="G103" s="101">
        <v>60</v>
      </c>
      <c r="H103" s="305">
        <f t="shared" si="26"/>
        <v>8945.6390757531426</v>
      </c>
      <c r="I103" s="309">
        <f t="shared" si="27"/>
        <v>2.1861000000000002</v>
      </c>
      <c r="J103" s="329">
        <f t="shared" si="37"/>
        <v>66.328599999999994</v>
      </c>
      <c r="K103" s="302">
        <v>21700</v>
      </c>
      <c r="L103" s="307">
        <f t="shared" si="22"/>
        <v>3925.9082808924059</v>
      </c>
      <c r="M103" s="304">
        <f t="shared" si="28"/>
        <v>1326.9569989416329</v>
      </c>
      <c r="N103" s="304">
        <f t="shared" si="29"/>
        <v>78.518165617848112</v>
      </c>
      <c r="O103" s="308">
        <v>36</v>
      </c>
      <c r="P103" s="305">
        <f t="shared" si="30"/>
        <v>5367.3834454518874</v>
      </c>
      <c r="Q103" s="309">
        <f t="shared" si="31"/>
        <v>1.3117000000000001</v>
      </c>
      <c r="R103" s="367">
        <f t="shared" si="38"/>
        <v>99.492899999999992</v>
      </c>
      <c r="S103" s="302">
        <v>21700</v>
      </c>
      <c r="T103" s="307">
        <f t="shared" si="23"/>
        <v>2617.2721872616039</v>
      </c>
      <c r="U103" s="101">
        <f t="shared" si="32"/>
        <v>884.637999294422</v>
      </c>
      <c r="V103" s="304">
        <f t="shared" si="33"/>
        <v>52.345443745232082</v>
      </c>
      <c r="W103" s="308">
        <v>24</v>
      </c>
      <c r="X103" s="305">
        <f t="shared" si="34"/>
        <v>3578.255630301258</v>
      </c>
      <c r="Y103" s="309">
        <f t="shared" si="35"/>
        <v>0.87439999999999996</v>
      </c>
    </row>
    <row r="104" spans="1:25" s="63" customFormat="1" ht="16.5" customHeight="1" x14ac:dyDescent="0.2">
      <c r="A104" s="279">
        <v>88</v>
      </c>
      <c r="B104" s="301">
        <f t="shared" si="36"/>
        <v>39.981760000000001</v>
      </c>
      <c r="C104" s="302">
        <v>21700</v>
      </c>
      <c r="D104" s="303">
        <f t="shared" si="21"/>
        <v>6512.9699142809131</v>
      </c>
      <c r="E104" s="304">
        <f t="shared" si="24"/>
        <v>2201.3838310269484</v>
      </c>
      <c r="F104" s="304">
        <f t="shared" si="25"/>
        <v>130.25939828561826</v>
      </c>
      <c r="G104" s="101">
        <v>60</v>
      </c>
      <c r="H104" s="305">
        <f t="shared" si="26"/>
        <v>8904.6131435934785</v>
      </c>
      <c r="I104" s="309">
        <f t="shared" si="27"/>
        <v>2.2010000000000001</v>
      </c>
      <c r="J104" s="329">
        <f t="shared" si="37"/>
        <v>66.636266666666671</v>
      </c>
      <c r="K104" s="302">
        <v>21700</v>
      </c>
      <c r="L104" s="307">
        <f t="shared" si="22"/>
        <v>3907.7819485685468</v>
      </c>
      <c r="M104" s="304">
        <f t="shared" si="28"/>
        <v>1320.8302986161686</v>
      </c>
      <c r="N104" s="304">
        <f t="shared" si="29"/>
        <v>78.155638971370934</v>
      </c>
      <c r="O104" s="308">
        <v>36</v>
      </c>
      <c r="P104" s="305">
        <f t="shared" si="30"/>
        <v>5342.7678861560862</v>
      </c>
      <c r="Q104" s="309">
        <f t="shared" si="31"/>
        <v>1.3206</v>
      </c>
      <c r="R104" s="367">
        <f t="shared" si="38"/>
        <v>99.954399999999993</v>
      </c>
      <c r="S104" s="302">
        <v>21700</v>
      </c>
      <c r="T104" s="307">
        <f t="shared" si="23"/>
        <v>2605.187965712365</v>
      </c>
      <c r="U104" s="101">
        <f t="shared" si="32"/>
        <v>880.55353241077933</v>
      </c>
      <c r="V104" s="304">
        <f t="shared" si="33"/>
        <v>52.103759314247299</v>
      </c>
      <c r="W104" s="308">
        <v>24</v>
      </c>
      <c r="X104" s="305">
        <f t="shared" si="34"/>
        <v>3561.8452574373914</v>
      </c>
      <c r="Y104" s="309">
        <f t="shared" si="35"/>
        <v>0.88039999999999996</v>
      </c>
    </row>
    <row r="105" spans="1:25" s="63" customFormat="1" ht="16.5" customHeight="1" x14ac:dyDescent="0.2">
      <c r="A105" s="279">
        <v>89</v>
      </c>
      <c r="B105" s="301">
        <f t="shared" si="36"/>
        <v>40.164540000000002</v>
      </c>
      <c r="C105" s="302">
        <v>21700</v>
      </c>
      <c r="D105" s="303">
        <f t="shared" si="21"/>
        <v>6483.3308186773702</v>
      </c>
      <c r="E105" s="304">
        <f t="shared" si="24"/>
        <v>2191.3658167129511</v>
      </c>
      <c r="F105" s="304">
        <f t="shared" si="25"/>
        <v>129.66661637354741</v>
      </c>
      <c r="G105" s="101">
        <v>60</v>
      </c>
      <c r="H105" s="305">
        <f t="shared" si="26"/>
        <v>8864.3632517638689</v>
      </c>
      <c r="I105" s="309">
        <f t="shared" si="27"/>
        <v>2.2159</v>
      </c>
      <c r="J105" s="329">
        <f t="shared" si="37"/>
        <v>66.940900000000013</v>
      </c>
      <c r="K105" s="302">
        <v>21700</v>
      </c>
      <c r="L105" s="307">
        <f t="shared" si="22"/>
        <v>3889.9984912064219</v>
      </c>
      <c r="M105" s="304">
        <f t="shared" si="28"/>
        <v>1314.8194900277706</v>
      </c>
      <c r="N105" s="304">
        <f t="shared" si="29"/>
        <v>77.799969824128439</v>
      </c>
      <c r="O105" s="308">
        <v>36</v>
      </c>
      <c r="P105" s="305">
        <f t="shared" si="30"/>
        <v>5318.6179510583206</v>
      </c>
      <c r="Q105" s="309">
        <f t="shared" si="31"/>
        <v>1.3294999999999999</v>
      </c>
      <c r="R105" s="367">
        <f t="shared" si="38"/>
        <v>100.41135</v>
      </c>
      <c r="S105" s="302">
        <v>21700</v>
      </c>
      <c r="T105" s="307">
        <f t="shared" si="23"/>
        <v>2593.3323274709483</v>
      </c>
      <c r="U105" s="101">
        <f t="shared" si="32"/>
        <v>876.54632668518047</v>
      </c>
      <c r="V105" s="304">
        <f t="shared" si="33"/>
        <v>51.866646549418967</v>
      </c>
      <c r="W105" s="308">
        <v>24</v>
      </c>
      <c r="X105" s="305">
        <f t="shared" si="34"/>
        <v>3545.7453007055474</v>
      </c>
      <c r="Y105" s="309">
        <f t="shared" si="35"/>
        <v>0.88639999999999997</v>
      </c>
    </row>
    <row r="106" spans="1:25" s="63" customFormat="1" ht="16.5" customHeight="1" x14ac:dyDescent="0.2">
      <c r="A106" s="280">
        <v>90</v>
      </c>
      <c r="B106" s="301">
        <f t="shared" si="36"/>
        <v>40.345499999999994</v>
      </c>
      <c r="C106" s="302">
        <v>21700</v>
      </c>
      <c r="D106" s="303">
        <f t="shared" si="21"/>
        <v>6454.2514035022505</v>
      </c>
      <c r="E106" s="304">
        <f t="shared" si="24"/>
        <v>2181.5369743837605</v>
      </c>
      <c r="F106" s="304">
        <f t="shared" si="25"/>
        <v>129.08502807004501</v>
      </c>
      <c r="G106" s="101">
        <v>60</v>
      </c>
      <c r="H106" s="305">
        <f t="shared" si="26"/>
        <v>8824.8734059560556</v>
      </c>
      <c r="I106" s="309">
        <f t="shared" si="27"/>
        <v>2.2307000000000001</v>
      </c>
      <c r="J106" s="329">
        <f t="shared" si="37"/>
        <v>67.242499999999993</v>
      </c>
      <c r="K106" s="302">
        <v>21700</v>
      </c>
      <c r="L106" s="307">
        <f t="shared" si="22"/>
        <v>3872.5508421013501</v>
      </c>
      <c r="M106" s="304">
        <f t="shared" si="28"/>
        <v>1308.9221846302562</v>
      </c>
      <c r="N106" s="304">
        <f t="shared" si="29"/>
        <v>77.451016842027002</v>
      </c>
      <c r="O106" s="308">
        <v>36</v>
      </c>
      <c r="P106" s="305">
        <f t="shared" si="30"/>
        <v>5294.9240435736338</v>
      </c>
      <c r="Q106" s="309">
        <f t="shared" si="31"/>
        <v>1.3384</v>
      </c>
      <c r="R106" s="367">
        <f t="shared" si="38"/>
        <v>100.86374999999998</v>
      </c>
      <c r="S106" s="302">
        <v>21700</v>
      </c>
      <c r="T106" s="307">
        <f t="shared" si="23"/>
        <v>2581.7005614008999</v>
      </c>
      <c r="U106" s="101">
        <f t="shared" si="32"/>
        <v>872.61478975350406</v>
      </c>
      <c r="V106" s="304">
        <f t="shared" si="33"/>
        <v>51.634011228017997</v>
      </c>
      <c r="W106" s="308">
        <v>24</v>
      </c>
      <c r="X106" s="305">
        <f t="shared" si="34"/>
        <v>3529.9493623824224</v>
      </c>
      <c r="Y106" s="309">
        <f t="shared" si="35"/>
        <v>0.89229999999999998</v>
      </c>
    </row>
    <row r="107" spans="1:25" s="63" customFormat="1" ht="16.5" customHeight="1" x14ac:dyDescent="0.2">
      <c r="A107" s="279">
        <v>91</v>
      </c>
      <c r="B107" s="301">
        <f t="shared" si="36"/>
        <v>40.524640000000005</v>
      </c>
      <c r="C107" s="302">
        <v>21700</v>
      </c>
      <c r="D107" s="303">
        <f t="shared" si="21"/>
        <v>6425.7202531595594</v>
      </c>
      <c r="E107" s="304">
        <f t="shared" si="24"/>
        <v>2171.8934455679309</v>
      </c>
      <c r="F107" s="304">
        <f t="shared" si="25"/>
        <v>128.51440506319119</v>
      </c>
      <c r="G107" s="101">
        <v>60</v>
      </c>
      <c r="H107" s="305">
        <f t="shared" si="26"/>
        <v>8786.1281037906829</v>
      </c>
      <c r="I107" s="309">
        <f t="shared" si="27"/>
        <v>2.2454999999999998</v>
      </c>
      <c r="J107" s="329">
        <f t="shared" si="37"/>
        <v>67.54106666666668</v>
      </c>
      <c r="K107" s="302">
        <v>21700</v>
      </c>
      <c r="L107" s="307">
        <f t="shared" si="22"/>
        <v>3855.4321518957349</v>
      </c>
      <c r="M107" s="304">
        <f t="shared" si="28"/>
        <v>1303.1360673407582</v>
      </c>
      <c r="N107" s="304">
        <f t="shared" si="29"/>
        <v>77.108643037914703</v>
      </c>
      <c r="O107" s="308">
        <v>36</v>
      </c>
      <c r="P107" s="305">
        <f t="shared" si="30"/>
        <v>5271.6768622744075</v>
      </c>
      <c r="Q107" s="309">
        <f t="shared" si="31"/>
        <v>1.3472999999999999</v>
      </c>
      <c r="R107" s="367">
        <f t="shared" si="38"/>
        <v>101.31160000000001</v>
      </c>
      <c r="S107" s="302">
        <v>21700</v>
      </c>
      <c r="T107" s="307">
        <f t="shared" si="23"/>
        <v>2570.2881012638231</v>
      </c>
      <c r="U107" s="101">
        <f t="shared" si="32"/>
        <v>868.75737822717213</v>
      </c>
      <c r="V107" s="304">
        <f t="shared" si="33"/>
        <v>51.405762025276466</v>
      </c>
      <c r="W107" s="308">
        <v>24</v>
      </c>
      <c r="X107" s="305">
        <f t="shared" si="34"/>
        <v>3514.4512415162717</v>
      </c>
      <c r="Y107" s="309">
        <f t="shared" si="35"/>
        <v>0.8982</v>
      </c>
    </row>
    <row r="108" spans="1:25" s="63" customFormat="1" ht="16.5" customHeight="1" x14ac:dyDescent="0.2">
      <c r="A108" s="279">
        <v>92</v>
      </c>
      <c r="B108" s="301">
        <f t="shared" si="36"/>
        <v>40.70196</v>
      </c>
      <c r="C108" s="302">
        <v>21700</v>
      </c>
      <c r="D108" s="303">
        <f t="shared" si="21"/>
        <v>6397.7263011412724</v>
      </c>
      <c r="E108" s="304">
        <f t="shared" si="24"/>
        <v>2162.4314897857498</v>
      </c>
      <c r="F108" s="304">
        <f t="shared" si="25"/>
        <v>127.95452602282545</v>
      </c>
      <c r="G108" s="101">
        <v>60</v>
      </c>
      <c r="H108" s="305">
        <f t="shared" si="26"/>
        <v>8748.1123169498478</v>
      </c>
      <c r="I108" s="309">
        <f t="shared" si="27"/>
        <v>2.2603</v>
      </c>
      <c r="J108" s="329">
        <f t="shared" si="37"/>
        <v>67.836600000000004</v>
      </c>
      <c r="K108" s="302">
        <v>21700</v>
      </c>
      <c r="L108" s="307">
        <f t="shared" si="22"/>
        <v>3838.6357806847632</v>
      </c>
      <c r="M108" s="304">
        <f t="shared" si="28"/>
        <v>1297.4588938714498</v>
      </c>
      <c r="N108" s="304">
        <f t="shared" si="29"/>
        <v>76.772715613695269</v>
      </c>
      <c r="O108" s="308">
        <v>36</v>
      </c>
      <c r="P108" s="305">
        <f t="shared" si="30"/>
        <v>5248.8673901699085</v>
      </c>
      <c r="Q108" s="309">
        <f t="shared" si="31"/>
        <v>1.3562000000000001</v>
      </c>
      <c r="R108" s="367">
        <f t="shared" si="38"/>
        <v>101.75489999999999</v>
      </c>
      <c r="S108" s="302">
        <v>21700</v>
      </c>
      <c r="T108" s="307">
        <f t="shared" si="23"/>
        <v>2559.0905204565088</v>
      </c>
      <c r="U108" s="101">
        <f t="shared" si="32"/>
        <v>864.97259591429986</v>
      </c>
      <c r="V108" s="304">
        <f t="shared" si="33"/>
        <v>51.181810409130179</v>
      </c>
      <c r="W108" s="308">
        <v>24</v>
      </c>
      <c r="X108" s="305">
        <f t="shared" si="34"/>
        <v>3499.2449267799389</v>
      </c>
      <c r="Y108" s="309">
        <f t="shared" si="35"/>
        <v>0.90410000000000001</v>
      </c>
    </row>
    <row r="109" spans="1:25" s="63" customFormat="1" ht="16.5" customHeight="1" x14ac:dyDescent="0.2">
      <c r="A109" s="279">
        <v>93</v>
      </c>
      <c r="B109" s="301">
        <f t="shared" si="36"/>
        <v>40.877460000000006</v>
      </c>
      <c r="C109" s="302">
        <v>21700</v>
      </c>
      <c r="D109" s="303">
        <f t="shared" si="21"/>
        <v>6370.2588174509856</v>
      </c>
      <c r="E109" s="304">
        <f t="shared" si="24"/>
        <v>2153.147480298433</v>
      </c>
      <c r="F109" s="304">
        <f t="shared" si="25"/>
        <v>127.40517634901971</v>
      </c>
      <c r="G109" s="101">
        <v>60</v>
      </c>
      <c r="H109" s="305">
        <f t="shared" si="26"/>
        <v>8710.8114740984383</v>
      </c>
      <c r="I109" s="309">
        <f t="shared" si="27"/>
        <v>2.2751000000000001</v>
      </c>
      <c r="J109" s="329">
        <f t="shared" si="37"/>
        <v>68.129100000000008</v>
      </c>
      <c r="K109" s="302">
        <v>21700</v>
      </c>
      <c r="L109" s="307">
        <f t="shared" si="22"/>
        <v>3822.1552904705914</v>
      </c>
      <c r="M109" s="304">
        <f t="shared" si="28"/>
        <v>1291.8884881790598</v>
      </c>
      <c r="N109" s="304">
        <f t="shared" si="29"/>
        <v>76.443105809411833</v>
      </c>
      <c r="O109" s="308">
        <v>36</v>
      </c>
      <c r="P109" s="305">
        <f t="shared" si="30"/>
        <v>5226.4868844590628</v>
      </c>
      <c r="Q109" s="309">
        <f t="shared" si="31"/>
        <v>1.3651</v>
      </c>
      <c r="R109" s="367">
        <f t="shared" si="38"/>
        <v>102.19365000000001</v>
      </c>
      <c r="S109" s="302">
        <v>21700</v>
      </c>
      <c r="T109" s="307">
        <f t="shared" si="23"/>
        <v>2548.1035269803942</v>
      </c>
      <c r="U109" s="101">
        <f t="shared" si="32"/>
        <v>861.25899211937315</v>
      </c>
      <c r="V109" s="304">
        <f t="shared" si="33"/>
        <v>50.962070539607886</v>
      </c>
      <c r="W109" s="308">
        <v>24</v>
      </c>
      <c r="X109" s="305">
        <f t="shared" si="34"/>
        <v>3484.3245896393751</v>
      </c>
      <c r="Y109" s="309">
        <f t="shared" si="35"/>
        <v>0.91</v>
      </c>
    </row>
    <row r="110" spans="1:25" s="63" customFormat="1" ht="16.5" customHeight="1" x14ac:dyDescent="0.2">
      <c r="A110" s="279">
        <v>94</v>
      </c>
      <c r="B110" s="301">
        <f t="shared" si="36"/>
        <v>41.051139999999997</v>
      </c>
      <c r="C110" s="302">
        <v>21700</v>
      </c>
      <c r="D110" s="303">
        <f t="shared" si="21"/>
        <v>6343.307396578999</v>
      </c>
      <c r="E110" s="304">
        <f t="shared" si="24"/>
        <v>2144.0379000437015</v>
      </c>
      <c r="F110" s="304">
        <f t="shared" si="25"/>
        <v>126.86614793157999</v>
      </c>
      <c r="G110" s="101">
        <v>60</v>
      </c>
      <c r="H110" s="305">
        <f t="shared" si="26"/>
        <v>8674.2114445542811</v>
      </c>
      <c r="I110" s="309">
        <f t="shared" si="27"/>
        <v>2.2898000000000001</v>
      </c>
      <c r="J110" s="329">
        <f t="shared" si="37"/>
        <v>68.418566666666663</v>
      </c>
      <c r="K110" s="302">
        <v>21700</v>
      </c>
      <c r="L110" s="307">
        <f t="shared" si="22"/>
        <v>3805.9844379473998</v>
      </c>
      <c r="M110" s="304">
        <f t="shared" si="28"/>
        <v>1286.4227400262209</v>
      </c>
      <c r="N110" s="304">
        <f t="shared" si="29"/>
        <v>76.119688758948001</v>
      </c>
      <c r="O110" s="308">
        <v>36</v>
      </c>
      <c r="P110" s="305">
        <f t="shared" si="30"/>
        <v>5204.5268667325681</v>
      </c>
      <c r="Q110" s="309">
        <f t="shared" si="31"/>
        <v>1.3738999999999999</v>
      </c>
      <c r="R110" s="367">
        <f t="shared" si="38"/>
        <v>102.62784999999998</v>
      </c>
      <c r="S110" s="302">
        <v>21700</v>
      </c>
      <c r="T110" s="307">
        <f t="shared" si="23"/>
        <v>2537.3229586316002</v>
      </c>
      <c r="U110" s="101">
        <f t="shared" si="32"/>
        <v>857.61516001748078</v>
      </c>
      <c r="V110" s="304">
        <f t="shared" si="33"/>
        <v>50.746459172632001</v>
      </c>
      <c r="W110" s="308">
        <v>24</v>
      </c>
      <c r="X110" s="305">
        <f t="shared" si="34"/>
        <v>3469.684577821713</v>
      </c>
      <c r="Y110" s="309">
        <f t="shared" si="35"/>
        <v>0.91590000000000005</v>
      </c>
    </row>
    <row r="111" spans="1:25" s="63" customFormat="1" ht="16.5" customHeight="1" x14ac:dyDescent="0.2">
      <c r="A111" s="279">
        <v>95</v>
      </c>
      <c r="B111" s="301">
        <f t="shared" si="36"/>
        <v>41.222999999999999</v>
      </c>
      <c r="C111" s="302">
        <v>21700</v>
      </c>
      <c r="D111" s="303">
        <f t="shared" si="21"/>
        <v>6316.8619460010186</v>
      </c>
      <c r="E111" s="304">
        <f t="shared" si="24"/>
        <v>2135.0993377483442</v>
      </c>
      <c r="F111" s="304">
        <f t="shared" si="25"/>
        <v>126.33723892002037</v>
      </c>
      <c r="G111" s="101">
        <v>60</v>
      </c>
      <c r="H111" s="305">
        <f t="shared" si="26"/>
        <v>8638.2985226693836</v>
      </c>
      <c r="I111" s="309">
        <f t="shared" si="27"/>
        <v>2.3045</v>
      </c>
      <c r="J111" s="329">
        <f t="shared" si="37"/>
        <v>68.704999999999998</v>
      </c>
      <c r="K111" s="302">
        <v>21700</v>
      </c>
      <c r="L111" s="307">
        <f t="shared" si="22"/>
        <v>3790.1171676006115</v>
      </c>
      <c r="M111" s="304">
        <f t="shared" si="28"/>
        <v>1281.0596026490066</v>
      </c>
      <c r="N111" s="304">
        <f t="shared" si="29"/>
        <v>75.80234335201223</v>
      </c>
      <c r="O111" s="308">
        <v>36</v>
      </c>
      <c r="P111" s="305">
        <f t="shared" si="30"/>
        <v>5182.9791136016302</v>
      </c>
      <c r="Q111" s="309">
        <f t="shared" si="31"/>
        <v>1.3827</v>
      </c>
      <c r="R111" s="367">
        <f t="shared" si="38"/>
        <v>103.05749999999999</v>
      </c>
      <c r="S111" s="302">
        <v>21700</v>
      </c>
      <c r="T111" s="307">
        <f t="shared" si="23"/>
        <v>2526.744778400408</v>
      </c>
      <c r="U111" s="101">
        <f t="shared" si="32"/>
        <v>854.0397350993378</v>
      </c>
      <c r="V111" s="304">
        <f t="shared" si="33"/>
        <v>50.53489556800816</v>
      </c>
      <c r="W111" s="308">
        <v>24</v>
      </c>
      <c r="X111" s="305">
        <f t="shared" si="34"/>
        <v>3455.3194090677543</v>
      </c>
      <c r="Y111" s="309">
        <f t="shared" si="35"/>
        <v>0.92179999999999995</v>
      </c>
    </row>
    <row r="112" spans="1:25" s="63" customFormat="1" ht="16.5" customHeight="1" x14ac:dyDescent="0.2">
      <c r="A112" s="279">
        <v>96</v>
      </c>
      <c r="B112" s="301">
        <f t="shared" si="36"/>
        <v>41.393040000000006</v>
      </c>
      <c r="C112" s="302">
        <v>21700</v>
      </c>
      <c r="D112" s="303">
        <f t="shared" si="21"/>
        <v>6290.912675174377</v>
      </c>
      <c r="E112" s="304">
        <f t="shared" si="24"/>
        <v>2126.3284842089392</v>
      </c>
      <c r="F112" s="304">
        <f t="shared" si="25"/>
        <v>125.81825350348754</v>
      </c>
      <c r="G112" s="101">
        <v>60</v>
      </c>
      <c r="H112" s="305">
        <f t="shared" si="26"/>
        <v>8603.0594128868033</v>
      </c>
      <c r="I112" s="309">
        <f t="shared" si="27"/>
        <v>2.3191999999999999</v>
      </c>
      <c r="J112" s="329">
        <f t="shared" si="37"/>
        <v>68.988400000000013</v>
      </c>
      <c r="K112" s="302">
        <v>21700</v>
      </c>
      <c r="L112" s="307">
        <f t="shared" si="22"/>
        <v>3774.5476051046253</v>
      </c>
      <c r="M112" s="304">
        <f t="shared" si="28"/>
        <v>1275.7970905253633</v>
      </c>
      <c r="N112" s="304">
        <f t="shared" si="29"/>
        <v>75.490952102092507</v>
      </c>
      <c r="O112" s="308">
        <v>36</v>
      </c>
      <c r="P112" s="305">
        <f t="shared" si="30"/>
        <v>5161.8356477320813</v>
      </c>
      <c r="Q112" s="309">
        <f t="shared" si="31"/>
        <v>1.3915</v>
      </c>
      <c r="R112" s="367">
        <f t="shared" si="38"/>
        <v>103.48260000000001</v>
      </c>
      <c r="S112" s="302">
        <v>21700</v>
      </c>
      <c r="T112" s="307">
        <f t="shared" si="23"/>
        <v>2516.3650700697508</v>
      </c>
      <c r="U112" s="101">
        <f t="shared" si="32"/>
        <v>850.53139368357574</v>
      </c>
      <c r="V112" s="304">
        <f t="shared" si="33"/>
        <v>50.327301401395019</v>
      </c>
      <c r="W112" s="308">
        <v>24</v>
      </c>
      <c r="X112" s="305">
        <f t="shared" si="34"/>
        <v>3441.2237651547211</v>
      </c>
      <c r="Y112" s="309">
        <f t="shared" si="35"/>
        <v>0.92769999999999997</v>
      </c>
    </row>
    <row r="113" spans="1:25" s="63" customFormat="1" ht="16.5" customHeight="1" x14ac:dyDescent="0.2">
      <c r="A113" s="279">
        <v>97</v>
      </c>
      <c r="B113" s="301">
        <f t="shared" si="36"/>
        <v>41.561259999999997</v>
      </c>
      <c r="C113" s="302">
        <v>21700</v>
      </c>
      <c r="D113" s="303">
        <f t="shared" si="21"/>
        <v>6265.4500850070472</v>
      </c>
      <c r="E113" s="304">
        <f t="shared" si="24"/>
        <v>2117.7221287323819</v>
      </c>
      <c r="F113" s="304">
        <f t="shared" si="25"/>
        <v>125.30900170014094</v>
      </c>
      <c r="G113" s="101">
        <v>60</v>
      </c>
      <c r="H113" s="305">
        <f t="shared" si="26"/>
        <v>8568.4812154395695</v>
      </c>
      <c r="I113" s="309">
        <f t="shared" si="27"/>
        <v>2.3338999999999999</v>
      </c>
      <c r="J113" s="329">
        <f t="shared" si="37"/>
        <v>69.268766666666664</v>
      </c>
      <c r="K113" s="302">
        <v>21700</v>
      </c>
      <c r="L113" s="307">
        <f t="shared" si="22"/>
        <v>3759.2700510042287</v>
      </c>
      <c r="M113" s="304">
        <f t="shared" si="28"/>
        <v>1270.6332772394292</v>
      </c>
      <c r="N113" s="304">
        <f t="shared" si="29"/>
        <v>75.185401020084569</v>
      </c>
      <c r="O113" s="308">
        <v>36</v>
      </c>
      <c r="P113" s="305">
        <f t="shared" si="30"/>
        <v>5141.0887292637426</v>
      </c>
      <c r="Q113" s="309">
        <f t="shared" si="31"/>
        <v>1.4003000000000001</v>
      </c>
      <c r="R113" s="367">
        <f t="shared" si="38"/>
        <v>103.90314999999998</v>
      </c>
      <c r="S113" s="302">
        <v>21700</v>
      </c>
      <c r="T113" s="307">
        <f t="shared" si="23"/>
        <v>2506.1800340028194</v>
      </c>
      <c r="U113" s="101">
        <f t="shared" si="32"/>
        <v>847.08885149295293</v>
      </c>
      <c r="V113" s="304">
        <f t="shared" si="33"/>
        <v>50.123600680056391</v>
      </c>
      <c r="W113" s="308">
        <v>24</v>
      </c>
      <c r="X113" s="305">
        <f t="shared" si="34"/>
        <v>3427.3924861758287</v>
      </c>
      <c r="Y113" s="309">
        <f t="shared" si="35"/>
        <v>0.93359999999999999</v>
      </c>
    </row>
    <row r="114" spans="1:25" s="63" customFormat="1" ht="16.5" customHeight="1" x14ac:dyDescent="0.2">
      <c r="A114" s="279">
        <v>98</v>
      </c>
      <c r="B114" s="301">
        <f t="shared" si="36"/>
        <v>41.727660000000007</v>
      </c>
      <c r="C114" s="302">
        <v>21700</v>
      </c>
      <c r="D114" s="303">
        <f t="shared" si="21"/>
        <v>6240.4649577762084</v>
      </c>
      <c r="E114" s="304">
        <f t="shared" si="24"/>
        <v>2109.2771557283581</v>
      </c>
      <c r="F114" s="304">
        <f t="shared" si="25"/>
        <v>124.80929915552417</v>
      </c>
      <c r="G114" s="101">
        <v>60</v>
      </c>
      <c r="H114" s="305">
        <f t="shared" si="26"/>
        <v>8534.5514126600901</v>
      </c>
      <c r="I114" s="309">
        <f t="shared" si="27"/>
        <v>2.3485999999999998</v>
      </c>
      <c r="J114" s="329">
        <f t="shared" si="37"/>
        <v>69.54610000000001</v>
      </c>
      <c r="K114" s="302">
        <v>21700</v>
      </c>
      <c r="L114" s="307">
        <f t="shared" si="22"/>
        <v>3744.2789746657254</v>
      </c>
      <c r="M114" s="304">
        <f t="shared" si="28"/>
        <v>1265.566293437015</v>
      </c>
      <c r="N114" s="304">
        <f t="shared" si="29"/>
        <v>74.885579493314509</v>
      </c>
      <c r="O114" s="308">
        <v>36</v>
      </c>
      <c r="P114" s="305">
        <f t="shared" si="30"/>
        <v>5120.7308475960544</v>
      </c>
      <c r="Q114" s="309">
        <f t="shared" si="31"/>
        <v>1.4091</v>
      </c>
      <c r="R114" s="367">
        <f t="shared" si="38"/>
        <v>104.31915000000001</v>
      </c>
      <c r="S114" s="302">
        <v>21700</v>
      </c>
      <c r="T114" s="307">
        <f t="shared" si="23"/>
        <v>2496.1859831104834</v>
      </c>
      <c r="U114" s="101">
        <f t="shared" si="32"/>
        <v>843.71086229134335</v>
      </c>
      <c r="V114" s="304">
        <f t="shared" si="33"/>
        <v>49.92371966220967</v>
      </c>
      <c r="W114" s="308">
        <v>24</v>
      </c>
      <c r="X114" s="305">
        <f t="shared" si="34"/>
        <v>3413.8205650640366</v>
      </c>
      <c r="Y114" s="309">
        <f t="shared" si="35"/>
        <v>0.93940000000000001</v>
      </c>
    </row>
    <row r="115" spans="1:25" s="63" customFormat="1" ht="16.5" customHeight="1" x14ac:dyDescent="0.2">
      <c r="A115" s="279">
        <v>99</v>
      </c>
      <c r="B115" s="301">
        <f t="shared" si="36"/>
        <v>41.892240000000001</v>
      </c>
      <c r="C115" s="302">
        <v>21700</v>
      </c>
      <c r="D115" s="303">
        <f t="shared" si="21"/>
        <v>6215.9483474743756</v>
      </c>
      <c r="E115" s="304">
        <f t="shared" si="24"/>
        <v>2100.9905414463387</v>
      </c>
      <c r="F115" s="304">
        <f t="shared" si="25"/>
        <v>124.31896694948752</v>
      </c>
      <c r="G115" s="101">
        <v>60</v>
      </c>
      <c r="H115" s="305">
        <f t="shared" si="26"/>
        <v>8501.2578558702025</v>
      </c>
      <c r="I115" s="309">
        <f t="shared" si="27"/>
        <v>2.3632</v>
      </c>
      <c r="J115" s="329">
        <f t="shared" si="37"/>
        <v>69.820400000000006</v>
      </c>
      <c r="K115" s="302">
        <v>21700</v>
      </c>
      <c r="L115" s="307">
        <f t="shared" si="22"/>
        <v>3729.5690084846256</v>
      </c>
      <c r="M115" s="304">
        <f t="shared" si="28"/>
        <v>1260.5943248678034</v>
      </c>
      <c r="N115" s="304">
        <f t="shared" si="29"/>
        <v>74.591380169692513</v>
      </c>
      <c r="O115" s="308">
        <v>36</v>
      </c>
      <c r="P115" s="305">
        <f t="shared" si="30"/>
        <v>5100.7547135221212</v>
      </c>
      <c r="Q115" s="309">
        <f t="shared" si="31"/>
        <v>1.4178999999999999</v>
      </c>
      <c r="R115" s="367">
        <f t="shared" si="38"/>
        <v>104.7306</v>
      </c>
      <c r="S115" s="302">
        <v>21700</v>
      </c>
      <c r="T115" s="307">
        <f t="shared" si="23"/>
        <v>2486.379338989751</v>
      </c>
      <c r="U115" s="101">
        <f t="shared" si="32"/>
        <v>840.3962165785357</v>
      </c>
      <c r="V115" s="304">
        <f t="shared" si="33"/>
        <v>49.727586779795018</v>
      </c>
      <c r="W115" s="308">
        <v>24</v>
      </c>
      <c r="X115" s="305">
        <f t="shared" si="34"/>
        <v>3400.5031423480814</v>
      </c>
      <c r="Y115" s="309">
        <f t="shared" si="35"/>
        <v>0.94530000000000003</v>
      </c>
    </row>
    <row r="116" spans="1:25" s="63" customFormat="1" ht="16.5" customHeight="1" x14ac:dyDescent="0.2">
      <c r="A116" s="280">
        <v>100</v>
      </c>
      <c r="B116" s="301">
        <f t="shared" si="36"/>
        <v>42.055000000000007</v>
      </c>
      <c r="C116" s="302">
        <v>21700</v>
      </c>
      <c r="D116" s="303">
        <f t="shared" si="21"/>
        <v>6191.8915705623585</v>
      </c>
      <c r="E116" s="304">
        <f t="shared" si="24"/>
        <v>2092.8593508500771</v>
      </c>
      <c r="F116" s="304">
        <f t="shared" si="25"/>
        <v>123.83783141124718</v>
      </c>
      <c r="G116" s="101">
        <v>60</v>
      </c>
      <c r="H116" s="305">
        <f t="shared" si="26"/>
        <v>8468.5887528236835</v>
      </c>
      <c r="I116" s="309">
        <f t="shared" si="27"/>
        <v>2.3778000000000001</v>
      </c>
      <c r="J116" s="329">
        <f t="shared" si="37"/>
        <v>70.091666666666683</v>
      </c>
      <c r="K116" s="302">
        <v>21700</v>
      </c>
      <c r="L116" s="307">
        <f t="shared" si="22"/>
        <v>3715.134942337414</v>
      </c>
      <c r="M116" s="304">
        <f t="shared" si="28"/>
        <v>1255.7156105100457</v>
      </c>
      <c r="N116" s="304">
        <f t="shared" si="29"/>
        <v>74.302698846748285</v>
      </c>
      <c r="O116" s="308">
        <v>36</v>
      </c>
      <c r="P116" s="305">
        <f t="shared" si="30"/>
        <v>5081.1532516942079</v>
      </c>
      <c r="Q116" s="309">
        <f t="shared" si="31"/>
        <v>1.4267000000000001</v>
      </c>
      <c r="R116" s="367">
        <f t="shared" si="38"/>
        <v>105.13750000000002</v>
      </c>
      <c r="S116" s="302">
        <v>21700</v>
      </c>
      <c r="T116" s="307">
        <f t="shared" si="23"/>
        <v>2476.7566282249431</v>
      </c>
      <c r="U116" s="101">
        <f t="shared" si="32"/>
        <v>837.14374034003072</v>
      </c>
      <c r="V116" s="304">
        <f t="shared" si="33"/>
        <v>49.535132564498866</v>
      </c>
      <c r="W116" s="308">
        <v>24</v>
      </c>
      <c r="X116" s="305">
        <f t="shared" si="34"/>
        <v>3387.4355011294729</v>
      </c>
      <c r="Y116" s="309">
        <f t="shared" si="35"/>
        <v>0.95109999999999995</v>
      </c>
    </row>
    <row r="117" spans="1:25" s="63" customFormat="1" ht="16.5" customHeight="1" x14ac:dyDescent="0.2">
      <c r="A117" s="279">
        <v>101</v>
      </c>
      <c r="B117" s="301">
        <f t="shared" si="36"/>
        <v>42.21594000000001</v>
      </c>
      <c r="C117" s="302">
        <v>21700</v>
      </c>
      <c r="D117" s="303">
        <f t="shared" si="21"/>
        <v>6168.2861971094308</v>
      </c>
      <c r="E117" s="304">
        <f t="shared" si="24"/>
        <v>2084.8807346229873</v>
      </c>
      <c r="F117" s="304">
        <f t="shared" si="25"/>
        <v>123.36572394218862</v>
      </c>
      <c r="G117" s="101">
        <v>60</v>
      </c>
      <c r="H117" s="305">
        <f t="shared" si="26"/>
        <v>8436.5326556746058</v>
      </c>
      <c r="I117" s="309">
        <f t="shared" si="27"/>
        <v>2.3925000000000001</v>
      </c>
      <c r="J117" s="329">
        <f t="shared" si="37"/>
        <v>70.359900000000025</v>
      </c>
      <c r="K117" s="302">
        <v>21700</v>
      </c>
      <c r="L117" s="307">
        <f t="shared" si="22"/>
        <v>3700.9717182656586</v>
      </c>
      <c r="M117" s="304">
        <f t="shared" si="28"/>
        <v>1250.9284407737925</v>
      </c>
      <c r="N117" s="304">
        <f t="shared" si="29"/>
        <v>74.019434365313174</v>
      </c>
      <c r="O117" s="308">
        <v>36</v>
      </c>
      <c r="P117" s="305">
        <f t="shared" si="30"/>
        <v>5061.9195934047639</v>
      </c>
      <c r="Q117" s="309">
        <f t="shared" si="31"/>
        <v>1.4355</v>
      </c>
      <c r="R117" s="367">
        <f t="shared" si="38"/>
        <v>105.53985000000002</v>
      </c>
      <c r="S117" s="302">
        <v>21700</v>
      </c>
      <c r="T117" s="307">
        <f t="shared" si="23"/>
        <v>2467.3144788437726</v>
      </c>
      <c r="U117" s="101">
        <f t="shared" si="32"/>
        <v>833.95229384919503</v>
      </c>
      <c r="V117" s="304">
        <f t="shared" si="33"/>
        <v>49.346289576875449</v>
      </c>
      <c r="W117" s="308">
        <v>24</v>
      </c>
      <c r="X117" s="305">
        <f t="shared" si="34"/>
        <v>3374.6130622698429</v>
      </c>
      <c r="Y117" s="309">
        <f t="shared" si="35"/>
        <v>0.95699999999999996</v>
      </c>
    </row>
    <row r="118" spans="1:25" s="63" customFormat="1" ht="16.5" customHeight="1" x14ac:dyDescent="0.2">
      <c r="A118" s="279">
        <v>102</v>
      </c>
      <c r="B118" s="301">
        <f t="shared" si="36"/>
        <v>42.375060000000005</v>
      </c>
      <c r="C118" s="302">
        <v>21700</v>
      </c>
      <c r="D118" s="303">
        <f t="shared" si="21"/>
        <v>6145.1240423022409</v>
      </c>
      <c r="E118" s="304">
        <f t="shared" si="24"/>
        <v>2077.051926298157</v>
      </c>
      <c r="F118" s="304">
        <f t="shared" si="25"/>
        <v>122.90248084604482</v>
      </c>
      <c r="G118" s="101">
        <v>60</v>
      </c>
      <c r="H118" s="305">
        <f t="shared" si="26"/>
        <v>8405.0784494464424</v>
      </c>
      <c r="I118" s="309">
        <f t="shared" si="27"/>
        <v>2.4070999999999998</v>
      </c>
      <c r="J118" s="329">
        <f t="shared" si="37"/>
        <v>70.625100000000018</v>
      </c>
      <c r="K118" s="302">
        <v>21700</v>
      </c>
      <c r="L118" s="307">
        <f t="shared" si="22"/>
        <v>3687.0744253813436</v>
      </c>
      <c r="M118" s="304">
        <f t="shared" si="28"/>
        <v>1246.2311557788939</v>
      </c>
      <c r="N118" s="304">
        <f t="shared" si="29"/>
        <v>73.741488507626869</v>
      </c>
      <c r="O118" s="308">
        <v>36</v>
      </c>
      <c r="P118" s="305">
        <f t="shared" si="30"/>
        <v>5043.047069667864</v>
      </c>
      <c r="Q118" s="309">
        <f t="shared" si="31"/>
        <v>1.4441999999999999</v>
      </c>
      <c r="R118" s="367">
        <f t="shared" si="38"/>
        <v>105.93765</v>
      </c>
      <c r="S118" s="302">
        <v>21700</v>
      </c>
      <c r="T118" s="307">
        <f t="shared" si="23"/>
        <v>2458.0496169208964</v>
      </c>
      <c r="U118" s="101">
        <f t="shared" si="32"/>
        <v>830.82077051926285</v>
      </c>
      <c r="V118" s="304">
        <f t="shared" si="33"/>
        <v>49.160992338417927</v>
      </c>
      <c r="W118" s="308">
        <v>24</v>
      </c>
      <c r="X118" s="305">
        <f t="shared" si="34"/>
        <v>3362.031379778577</v>
      </c>
      <c r="Y118" s="309">
        <f t="shared" si="35"/>
        <v>0.96279999999999999</v>
      </c>
    </row>
    <row r="119" spans="1:25" s="63" customFormat="1" ht="16.5" customHeight="1" x14ac:dyDescent="0.2">
      <c r="A119" s="279">
        <v>103</v>
      </c>
      <c r="B119" s="301">
        <f t="shared" si="36"/>
        <v>42.532359999999997</v>
      </c>
      <c r="C119" s="302">
        <v>21700</v>
      </c>
      <c r="D119" s="303">
        <f t="shared" si="21"/>
        <v>6122.3971583048769</v>
      </c>
      <c r="E119" s="304">
        <f t="shared" si="24"/>
        <v>2069.3702395070482</v>
      </c>
      <c r="F119" s="304">
        <f t="shared" si="25"/>
        <v>122.44794316609755</v>
      </c>
      <c r="G119" s="101">
        <v>60</v>
      </c>
      <c r="H119" s="305">
        <f t="shared" si="26"/>
        <v>8374.215340978024</v>
      </c>
      <c r="I119" s="309">
        <f t="shared" si="27"/>
        <v>2.4217</v>
      </c>
      <c r="J119" s="329">
        <f t="shared" si="37"/>
        <v>70.887266666666662</v>
      </c>
      <c r="K119" s="302">
        <v>21700</v>
      </c>
      <c r="L119" s="307">
        <f t="shared" si="22"/>
        <v>3673.4382949829264</v>
      </c>
      <c r="M119" s="304">
        <f t="shared" si="28"/>
        <v>1241.6221437042291</v>
      </c>
      <c r="N119" s="304">
        <f t="shared" si="29"/>
        <v>73.468765899658536</v>
      </c>
      <c r="O119" s="308">
        <v>36</v>
      </c>
      <c r="P119" s="305">
        <f t="shared" si="30"/>
        <v>5024.5292045868136</v>
      </c>
      <c r="Q119" s="309">
        <f t="shared" si="31"/>
        <v>1.4530000000000001</v>
      </c>
      <c r="R119" s="367">
        <f t="shared" si="38"/>
        <v>106.33089999999999</v>
      </c>
      <c r="S119" s="302">
        <v>21700</v>
      </c>
      <c r="T119" s="307">
        <f t="shared" si="23"/>
        <v>2448.958863321951</v>
      </c>
      <c r="U119" s="101">
        <f t="shared" si="32"/>
        <v>827.74809580281931</v>
      </c>
      <c r="V119" s="304">
        <f t="shared" si="33"/>
        <v>48.979177266439024</v>
      </c>
      <c r="W119" s="308">
        <v>24</v>
      </c>
      <c r="X119" s="305">
        <f t="shared" si="34"/>
        <v>3349.6861363912089</v>
      </c>
      <c r="Y119" s="309">
        <f t="shared" si="35"/>
        <v>0.96870000000000001</v>
      </c>
    </row>
    <row r="120" spans="1:25" s="63" customFormat="1" ht="16.5" customHeight="1" x14ac:dyDescent="0.2">
      <c r="A120" s="279">
        <v>104</v>
      </c>
      <c r="B120" s="301">
        <f t="shared" si="36"/>
        <v>42.687840000000008</v>
      </c>
      <c r="C120" s="302">
        <v>21700</v>
      </c>
      <c r="D120" s="303">
        <f t="shared" si="21"/>
        <v>6100.0978264536207</v>
      </c>
      <c r="E120" s="304">
        <f t="shared" si="24"/>
        <v>2061.8330653413236</v>
      </c>
      <c r="F120" s="304">
        <f t="shared" si="25"/>
        <v>122.00195652907242</v>
      </c>
      <c r="G120" s="101">
        <v>60</v>
      </c>
      <c r="H120" s="305">
        <f t="shared" si="26"/>
        <v>8343.932848324017</v>
      </c>
      <c r="I120" s="309">
        <f t="shared" si="27"/>
        <v>2.4363000000000001</v>
      </c>
      <c r="J120" s="329">
        <f t="shared" si="37"/>
        <v>71.146400000000014</v>
      </c>
      <c r="K120" s="302">
        <v>21700</v>
      </c>
      <c r="L120" s="307">
        <f t="shared" si="22"/>
        <v>3660.0586958721724</v>
      </c>
      <c r="M120" s="304">
        <f t="shared" si="28"/>
        <v>1237.0998392047941</v>
      </c>
      <c r="N120" s="304">
        <f t="shared" si="29"/>
        <v>73.201173917443455</v>
      </c>
      <c r="O120" s="308">
        <v>36</v>
      </c>
      <c r="P120" s="305">
        <f t="shared" si="30"/>
        <v>5006.3597089944096</v>
      </c>
      <c r="Q120" s="309">
        <f t="shared" si="31"/>
        <v>1.4618</v>
      </c>
      <c r="R120" s="367">
        <f t="shared" si="38"/>
        <v>106.71960000000001</v>
      </c>
      <c r="S120" s="302">
        <v>21700</v>
      </c>
      <c r="T120" s="307">
        <f t="shared" si="23"/>
        <v>2440.0391305814487</v>
      </c>
      <c r="U120" s="101">
        <f t="shared" si="32"/>
        <v>824.73322613652954</v>
      </c>
      <c r="V120" s="304">
        <f t="shared" si="33"/>
        <v>48.800782611628975</v>
      </c>
      <c r="W120" s="308">
        <v>24</v>
      </c>
      <c r="X120" s="305">
        <f t="shared" si="34"/>
        <v>3337.5731393296073</v>
      </c>
      <c r="Y120" s="309">
        <f t="shared" si="35"/>
        <v>0.97450000000000003</v>
      </c>
    </row>
    <row r="121" spans="1:25" s="63" customFormat="1" ht="16.5" customHeight="1" x14ac:dyDescent="0.2">
      <c r="A121" s="279">
        <v>105</v>
      </c>
      <c r="B121" s="301">
        <f t="shared" si="36"/>
        <v>42.841499999999996</v>
      </c>
      <c r="C121" s="302">
        <v>21700</v>
      </c>
      <c r="D121" s="303">
        <f t="shared" si="21"/>
        <v>6078.2185497706669</v>
      </c>
      <c r="E121" s="304">
        <f t="shared" si="24"/>
        <v>2054.437869822485</v>
      </c>
      <c r="F121" s="304">
        <f t="shared" si="25"/>
        <v>121.56437099541334</v>
      </c>
      <c r="G121" s="101">
        <v>60</v>
      </c>
      <c r="H121" s="305">
        <f t="shared" si="26"/>
        <v>8314.2207905885643</v>
      </c>
      <c r="I121" s="309">
        <f t="shared" si="27"/>
        <v>2.4508999999999999</v>
      </c>
      <c r="J121" s="329">
        <f t="shared" si="37"/>
        <v>71.402500000000003</v>
      </c>
      <c r="K121" s="302">
        <v>21700</v>
      </c>
      <c r="L121" s="307">
        <f t="shared" si="22"/>
        <v>3646.9311298623993</v>
      </c>
      <c r="M121" s="304">
        <f t="shared" si="28"/>
        <v>1232.6627218934909</v>
      </c>
      <c r="N121" s="304">
        <f t="shared" si="29"/>
        <v>72.938622597247985</v>
      </c>
      <c r="O121" s="308">
        <v>36</v>
      </c>
      <c r="P121" s="305">
        <f t="shared" si="30"/>
        <v>4988.5324743531373</v>
      </c>
      <c r="Q121" s="309">
        <f t="shared" si="31"/>
        <v>1.4704999999999999</v>
      </c>
      <c r="R121" s="367">
        <f t="shared" si="38"/>
        <v>107.10374999999999</v>
      </c>
      <c r="S121" s="302">
        <v>21700</v>
      </c>
      <c r="T121" s="307">
        <f t="shared" si="23"/>
        <v>2431.2874199082671</v>
      </c>
      <c r="U121" s="101">
        <f t="shared" si="32"/>
        <v>821.77514792899422</v>
      </c>
      <c r="V121" s="304">
        <f t="shared" si="33"/>
        <v>48.625748398165342</v>
      </c>
      <c r="W121" s="308">
        <v>24</v>
      </c>
      <c r="X121" s="305">
        <f t="shared" si="34"/>
        <v>3325.6883162354266</v>
      </c>
      <c r="Y121" s="309">
        <f t="shared" si="35"/>
        <v>0.98040000000000005</v>
      </c>
    </row>
    <row r="122" spans="1:25" s="63" customFormat="1" ht="16.5" customHeight="1" x14ac:dyDescent="0.2">
      <c r="A122" s="282">
        <v>106</v>
      </c>
      <c r="B122" s="333">
        <f t="shared" si="36"/>
        <v>42.993340000000003</v>
      </c>
      <c r="C122" s="334">
        <v>21700</v>
      </c>
      <c r="D122" s="303">
        <f t="shared" si="21"/>
        <v>6056.7520457819737</v>
      </c>
      <c r="E122" s="335">
        <f t="shared" si="24"/>
        <v>2047.1821914743068</v>
      </c>
      <c r="F122" s="335">
        <f t="shared" si="25"/>
        <v>121.13504091563948</v>
      </c>
      <c r="G122" s="101">
        <v>60</v>
      </c>
      <c r="H122" s="305">
        <f t="shared" si="26"/>
        <v>8285.0692781719208</v>
      </c>
      <c r="I122" s="340">
        <f t="shared" si="27"/>
        <v>2.4655</v>
      </c>
      <c r="J122" s="336">
        <f t="shared" si="37"/>
        <v>71.655566666666672</v>
      </c>
      <c r="K122" s="334">
        <v>21700</v>
      </c>
      <c r="L122" s="337">
        <f t="shared" si="22"/>
        <v>3634.0512274691846</v>
      </c>
      <c r="M122" s="335">
        <f t="shared" si="28"/>
        <v>1228.3093148845842</v>
      </c>
      <c r="N122" s="335">
        <f t="shared" si="29"/>
        <v>72.681024549383693</v>
      </c>
      <c r="O122" s="308">
        <v>36</v>
      </c>
      <c r="P122" s="305">
        <f t="shared" si="30"/>
        <v>4971.0415669031518</v>
      </c>
      <c r="Q122" s="340">
        <f t="shared" si="31"/>
        <v>1.4793000000000001</v>
      </c>
      <c r="R122" s="369">
        <f t="shared" si="38"/>
        <v>107.48335</v>
      </c>
      <c r="S122" s="334">
        <v>21700</v>
      </c>
      <c r="T122" s="337">
        <f t="shared" si="23"/>
        <v>2422.70081831279</v>
      </c>
      <c r="U122" s="339">
        <f t="shared" si="32"/>
        <v>818.87287658972298</v>
      </c>
      <c r="V122" s="335">
        <f t="shared" si="33"/>
        <v>48.4540163662558</v>
      </c>
      <c r="W122" s="308">
        <v>24</v>
      </c>
      <c r="X122" s="305">
        <f t="shared" si="34"/>
        <v>3314.0277112687691</v>
      </c>
      <c r="Y122" s="340">
        <f t="shared" si="35"/>
        <v>0.98619999999999997</v>
      </c>
    </row>
    <row r="123" spans="1:25" s="63" customFormat="1" ht="16.5" customHeight="1" x14ac:dyDescent="0.2">
      <c r="A123" s="279">
        <v>107</v>
      </c>
      <c r="B123" s="301">
        <f t="shared" si="36"/>
        <v>43.143360000000001</v>
      </c>
      <c r="C123" s="302">
        <v>21700</v>
      </c>
      <c r="D123" s="303">
        <f t="shared" si="21"/>
        <v>6035.6912396252865</v>
      </c>
      <c r="E123" s="304">
        <f t="shared" si="24"/>
        <v>2040.0636389933466</v>
      </c>
      <c r="F123" s="304">
        <f t="shared" si="25"/>
        <v>120.71382479250573</v>
      </c>
      <c r="G123" s="101">
        <v>60</v>
      </c>
      <c r="H123" s="305">
        <f t="shared" si="26"/>
        <v>8256.4687034111375</v>
      </c>
      <c r="I123" s="309">
        <f t="shared" si="27"/>
        <v>2.4801000000000002</v>
      </c>
      <c r="J123" s="329">
        <f t="shared" si="37"/>
        <v>71.905600000000007</v>
      </c>
      <c r="K123" s="302">
        <v>21700</v>
      </c>
      <c r="L123" s="307">
        <f t="shared" si="22"/>
        <v>3621.4147437751717</v>
      </c>
      <c r="M123" s="304">
        <f t="shared" si="28"/>
        <v>1224.038183396008</v>
      </c>
      <c r="N123" s="304">
        <f t="shared" si="29"/>
        <v>72.42829487550344</v>
      </c>
      <c r="O123" s="308">
        <v>36</v>
      </c>
      <c r="P123" s="305">
        <f t="shared" si="30"/>
        <v>4953.8812220466834</v>
      </c>
      <c r="Q123" s="309">
        <f t="shared" si="31"/>
        <v>1.4881</v>
      </c>
      <c r="R123" s="367">
        <f t="shared" si="38"/>
        <v>107.8584</v>
      </c>
      <c r="S123" s="302">
        <v>21700</v>
      </c>
      <c r="T123" s="307">
        <f t="shared" si="23"/>
        <v>2414.2764958501143</v>
      </c>
      <c r="U123" s="304">
        <f t="shared" si="32"/>
        <v>816.02545559733858</v>
      </c>
      <c r="V123" s="304">
        <f t="shared" si="33"/>
        <v>48.285529917002286</v>
      </c>
      <c r="W123" s="308">
        <v>24</v>
      </c>
      <c r="X123" s="305">
        <f t="shared" si="34"/>
        <v>3302.587481364455</v>
      </c>
      <c r="Y123" s="309">
        <f t="shared" si="35"/>
        <v>0.99199999999999999</v>
      </c>
    </row>
    <row r="124" spans="1:25" s="63" customFormat="1" ht="16.5" customHeight="1" x14ac:dyDescent="0.2">
      <c r="A124" s="278">
        <v>108</v>
      </c>
      <c r="B124" s="319">
        <f t="shared" si="36"/>
        <v>43.291560000000004</v>
      </c>
      <c r="C124" s="320">
        <v>21700</v>
      </c>
      <c r="D124" s="303">
        <f t="shared" si="21"/>
        <v>6015.029257434936</v>
      </c>
      <c r="E124" s="322">
        <f t="shared" si="24"/>
        <v>2033.0798890130081</v>
      </c>
      <c r="F124" s="322">
        <f t="shared" si="25"/>
        <v>120.30058514869872</v>
      </c>
      <c r="G124" s="101">
        <v>60</v>
      </c>
      <c r="H124" s="305">
        <f t="shared" si="26"/>
        <v>8228.4097315966428</v>
      </c>
      <c r="I124" s="328">
        <f t="shared" si="27"/>
        <v>2.4946999999999999</v>
      </c>
      <c r="J124" s="324">
        <f t="shared" si="37"/>
        <v>72.152600000000007</v>
      </c>
      <c r="K124" s="320">
        <v>21700</v>
      </c>
      <c r="L124" s="325">
        <f t="shared" si="22"/>
        <v>3609.0175544609619</v>
      </c>
      <c r="M124" s="322">
        <f t="shared" si="28"/>
        <v>1219.8479334078049</v>
      </c>
      <c r="N124" s="322">
        <f t="shared" si="29"/>
        <v>72.180351089219243</v>
      </c>
      <c r="O124" s="308">
        <v>36</v>
      </c>
      <c r="P124" s="305">
        <f t="shared" si="30"/>
        <v>4937.0458389579862</v>
      </c>
      <c r="Q124" s="328">
        <f t="shared" si="31"/>
        <v>1.4967999999999999</v>
      </c>
      <c r="R124" s="366">
        <f t="shared" si="38"/>
        <v>108.22890000000001</v>
      </c>
      <c r="S124" s="320">
        <v>21700</v>
      </c>
      <c r="T124" s="325">
        <f t="shared" si="23"/>
        <v>2406.0117029739745</v>
      </c>
      <c r="U124" s="106">
        <f t="shared" si="32"/>
        <v>813.23195560520332</v>
      </c>
      <c r="V124" s="322">
        <f t="shared" si="33"/>
        <v>48.120234059479493</v>
      </c>
      <c r="W124" s="308">
        <v>24</v>
      </c>
      <c r="X124" s="305">
        <f t="shared" si="34"/>
        <v>3291.3638926386575</v>
      </c>
      <c r="Y124" s="328">
        <f t="shared" si="35"/>
        <v>0.99790000000000001</v>
      </c>
    </row>
    <row r="125" spans="1:25" s="63" customFormat="1" ht="16.5" customHeight="1" x14ac:dyDescent="0.2">
      <c r="A125" s="279">
        <v>109</v>
      </c>
      <c r="B125" s="301">
        <f t="shared" si="36"/>
        <v>43.437940000000005</v>
      </c>
      <c r="C125" s="302">
        <v>21700</v>
      </c>
      <c r="D125" s="303">
        <f t="shared" si="21"/>
        <v>5994.7594199909099</v>
      </c>
      <c r="E125" s="304">
        <f t="shared" si="24"/>
        <v>2026.2286839569274</v>
      </c>
      <c r="F125" s="304">
        <f t="shared" si="25"/>
        <v>119.8951883998182</v>
      </c>
      <c r="G125" s="101">
        <v>60</v>
      </c>
      <c r="H125" s="305">
        <f t="shared" si="26"/>
        <v>8200.8832923476548</v>
      </c>
      <c r="I125" s="309">
        <f t="shared" si="27"/>
        <v>2.5093000000000001</v>
      </c>
      <c r="J125" s="329">
        <f t="shared" si="37"/>
        <v>72.396566666666672</v>
      </c>
      <c r="K125" s="302">
        <v>21700</v>
      </c>
      <c r="L125" s="307">
        <f t="shared" si="22"/>
        <v>3596.855651994546</v>
      </c>
      <c r="M125" s="304">
        <f t="shared" si="28"/>
        <v>1215.7372103741563</v>
      </c>
      <c r="N125" s="304">
        <f t="shared" si="29"/>
        <v>71.937113039890917</v>
      </c>
      <c r="O125" s="308">
        <v>36</v>
      </c>
      <c r="P125" s="305">
        <f t="shared" si="30"/>
        <v>4920.5299754085936</v>
      </c>
      <c r="Q125" s="309">
        <f t="shared" si="31"/>
        <v>1.5056</v>
      </c>
      <c r="R125" s="367">
        <f t="shared" si="38"/>
        <v>108.59485000000001</v>
      </c>
      <c r="S125" s="302">
        <v>21700</v>
      </c>
      <c r="T125" s="307">
        <f t="shared" si="23"/>
        <v>2397.903767996364</v>
      </c>
      <c r="U125" s="101">
        <f t="shared" si="32"/>
        <v>810.49147358277094</v>
      </c>
      <c r="V125" s="304">
        <f t="shared" si="33"/>
        <v>47.958075359927278</v>
      </c>
      <c r="W125" s="308">
        <v>24</v>
      </c>
      <c r="X125" s="305">
        <f t="shared" si="34"/>
        <v>3280.3533169390621</v>
      </c>
      <c r="Y125" s="309">
        <f t="shared" si="35"/>
        <v>1.0037</v>
      </c>
    </row>
    <row r="126" spans="1:25" s="63" customFormat="1" ht="16.5" customHeight="1" x14ac:dyDescent="0.2">
      <c r="A126" s="280">
        <v>110</v>
      </c>
      <c r="B126" s="301">
        <f t="shared" si="36"/>
        <v>43.582500000000003</v>
      </c>
      <c r="C126" s="302">
        <v>21700</v>
      </c>
      <c r="D126" s="303">
        <f t="shared" si="21"/>
        <v>5974.8752366202025</v>
      </c>
      <c r="E126" s="304">
        <f t="shared" si="24"/>
        <v>2019.5078299776283</v>
      </c>
      <c r="F126" s="304">
        <f t="shared" si="25"/>
        <v>119.49750473240405</v>
      </c>
      <c r="G126" s="101">
        <v>60</v>
      </c>
      <c r="H126" s="305">
        <f t="shared" si="26"/>
        <v>8173.8805713302354</v>
      </c>
      <c r="I126" s="309">
        <f t="shared" si="27"/>
        <v>2.5238999999999998</v>
      </c>
      <c r="J126" s="329">
        <f t="shared" si="37"/>
        <v>72.637500000000003</v>
      </c>
      <c r="K126" s="302">
        <v>21700</v>
      </c>
      <c r="L126" s="307">
        <f t="shared" si="22"/>
        <v>3584.9251419721218</v>
      </c>
      <c r="M126" s="304">
        <f t="shared" si="28"/>
        <v>1211.704697986577</v>
      </c>
      <c r="N126" s="304">
        <f t="shared" si="29"/>
        <v>71.69850283944244</v>
      </c>
      <c r="O126" s="308">
        <v>36</v>
      </c>
      <c r="P126" s="305">
        <f t="shared" si="30"/>
        <v>4904.3283427981414</v>
      </c>
      <c r="Q126" s="309">
        <f t="shared" si="31"/>
        <v>1.5144</v>
      </c>
      <c r="R126" s="367">
        <f t="shared" si="38"/>
        <v>108.95625</v>
      </c>
      <c r="S126" s="302">
        <v>21700</v>
      </c>
      <c r="T126" s="307">
        <f t="shared" si="23"/>
        <v>2389.9500946480816</v>
      </c>
      <c r="U126" s="101">
        <f t="shared" si="32"/>
        <v>807.80313199105149</v>
      </c>
      <c r="V126" s="304">
        <f t="shared" si="33"/>
        <v>47.799001892961634</v>
      </c>
      <c r="W126" s="308">
        <v>24</v>
      </c>
      <c r="X126" s="305">
        <f t="shared" si="34"/>
        <v>3269.5522285320949</v>
      </c>
      <c r="Y126" s="309">
        <f t="shared" si="35"/>
        <v>1.0096000000000001</v>
      </c>
    </row>
    <row r="127" spans="1:25" s="63" customFormat="1" ht="16.5" customHeight="1" x14ac:dyDescent="0.2">
      <c r="A127" s="279">
        <v>111</v>
      </c>
      <c r="B127" s="301">
        <f t="shared" si="36"/>
        <v>43.725239999999999</v>
      </c>
      <c r="C127" s="302">
        <v>21700</v>
      </c>
      <c r="D127" s="303">
        <f t="shared" si="21"/>
        <v>5955.3703993391455</v>
      </c>
      <c r="E127" s="304">
        <f t="shared" si="24"/>
        <v>2012.915194976631</v>
      </c>
      <c r="F127" s="304">
        <f t="shared" si="25"/>
        <v>119.10740798678292</v>
      </c>
      <c r="G127" s="101">
        <v>60</v>
      </c>
      <c r="H127" s="305">
        <f t="shared" si="26"/>
        <v>8147.3930023025596</v>
      </c>
      <c r="I127" s="309">
        <f t="shared" si="27"/>
        <v>2.5386000000000002</v>
      </c>
      <c r="J127" s="329">
        <f t="shared" si="37"/>
        <v>72.875399999999999</v>
      </c>
      <c r="K127" s="302">
        <v>21700</v>
      </c>
      <c r="L127" s="307">
        <f t="shared" si="22"/>
        <v>3573.2222396034881</v>
      </c>
      <c r="M127" s="304">
        <f t="shared" si="28"/>
        <v>1207.7491169859788</v>
      </c>
      <c r="N127" s="304">
        <f t="shared" si="29"/>
        <v>71.46444479206977</v>
      </c>
      <c r="O127" s="308">
        <v>36</v>
      </c>
      <c r="P127" s="305">
        <f t="shared" si="30"/>
        <v>4888.4358013815372</v>
      </c>
      <c r="Q127" s="309">
        <f t="shared" si="31"/>
        <v>1.5230999999999999</v>
      </c>
      <c r="R127" s="367">
        <f t="shared" si="38"/>
        <v>109.31309999999999</v>
      </c>
      <c r="S127" s="302">
        <v>21700</v>
      </c>
      <c r="T127" s="307">
        <f t="shared" si="23"/>
        <v>2382.1481597356583</v>
      </c>
      <c r="U127" s="101">
        <f t="shared" si="32"/>
        <v>805.16607799065241</v>
      </c>
      <c r="V127" s="304">
        <f t="shared" si="33"/>
        <v>47.642963194713168</v>
      </c>
      <c r="W127" s="308">
        <v>24</v>
      </c>
      <c r="X127" s="305">
        <f t="shared" si="34"/>
        <v>3258.9572009210237</v>
      </c>
      <c r="Y127" s="309">
        <f t="shared" si="35"/>
        <v>1.0154000000000001</v>
      </c>
    </row>
    <row r="128" spans="1:25" s="63" customFormat="1" ht="16.5" customHeight="1" x14ac:dyDescent="0.2">
      <c r="A128" s="279">
        <v>112</v>
      </c>
      <c r="B128" s="301">
        <f t="shared" si="36"/>
        <v>43.866160000000001</v>
      </c>
      <c r="C128" s="302">
        <v>21700</v>
      </c>
      <c r="D128" s="303">
        <f t="shared" si="21"/>
        <v>5936.2387772259981</v>
      </c>
      <c r="E128" s="304">
        <f t="shared" si="24"/>
        <v>2006.4487067023872</v>
      </c>
      <c r="F128" s="304">
        <f t="shared" si="25"/>
        <v>118.72477554451996</v>
      </c>
      <c r="G128" s="101">
        <v>60</v>
      </c>
      <c r="H128" s="305">
        <f t="shared" si="26"/>
        <v>8121.4122594729051</v>
      </c>
      <c r="I128" s="309">
        <f t="shared" si="27"/>
        <v>2.5531999999999999</v>
      </c>
      <c r="J128" s="329">
        <f t="shared" si="37"/>
        <v>73.110266666666675</v>
      </c>
      <c r="K128" s="302">
        <v>21700</v>
      </c>
      <c r="L128" s="307">
        <f t="shared" si="22"/>
        <v>3561.7432663355985</v>
      </c>
      <c r="M128" s="304">
        <f t="shared" si="28"/>
        <v>1203.8692240214323</v>
      </c>
      <c r="N128" s="304">
        <f t="shared" si="29"/>
        <v>71.234865326711969</v>
      </c>
      <c r="O128" s="308">
        <v>36</v>
      </c>
      <c r="P128" s="305">
        <f t="shared" si="30"/>
        <v>4872.8473556837425</v>
      </c>
      <c r="Q128" s="309">
        <f t="shared" si="31"/>
        <v>1.5319</v>
      </c>
      <c r="R128" s="367">
        <f t="shared" si="38"/>
        <v>109.66539999999999</v>
      </c>
      <c r="S128" s="302">
        <v>21700</v>
      </c>
      <c r="T128" s="307">
        <f t="shared" si="23"/>
        <v>2374.4955108903996</v>
      </c>
      <c r="U128" s="101">
        <f t="shared" si="32"/>
        <v>802.57948268095504</v>
      </c>
      <c r="V128" s="304">
        <f t="shared" si="33"/>
        <v>47.489910217807996</v>
      </c>
      <c r="W128" s="308">
        <v>24</v>
      </c>
      <c r="X128" s="305">
        <f t="shared" si="34"/>
        <v>3248.5649037891626</v>
      </c>
      <c r="Y128" s="309">
        <f t="shared" si="35"/>
        <v>1.0213000000000001</v>
      </c>
    </row>
    <row r="129" spans="1:25" s="63" customFormat="1" ht="16.5" customHeight="1" x14ac:dyDescent="0.2">
      <c r="A129" s="279">
        <v>113</v>
      </c>
      <c r="B129" s="301">
        <f t="shared" si="36"/>
        <v>44.00526</v>
      </c>
      <c r="C129" s="302">
        <v>21700</v>
      </c>
      <c r="D129" s="303">
        <f t="shared" si="21"/>
        <v>5917.4744110135925</v>
      </c>
      <c r="E129" s="304">
        <f t="shared" si="24"/>
        <v>2000.1063509225942</v>
      </c>
      <c r="F129" s="304">
        <f t="shared" si="25"/>
        <v>118.34948822027185</v>
      </c>
      <c r="G129" s="101">
        <v>60</v>
      </c>
      <c r="H129" s="305">
        <f t="shared" si="26"/>
        <v>8095.9302501564589</v>
      </c>
      <c r="I129" s="309">
        <f t="shared" si="27"/>
        <v>2.5678999999999998</v>
      </c>
      <c r="J129" s="329">
        <f t="shared" si="37"/>
        <v>73.342100000000002</v>
      </c>
      <c r="K129" s="302">
        <v>21700</v>
      </c>
      <c r="L129" s="307">
        <f t="shared" si="22"/>
        <v>3550.4846466081553</v>
      </c>
      <c r="M129" s="304">
        <f t="shared" si="28"/>
        <v>1200.0638105535563</v>
      </c>
      <c r="N129" s="304">
        <f t="shared" si="29"/>
        <v>71.009692932163105</v>
      </c>
      <c r="O129" s="308">
        <v>36</v>
      </c>
      <c r="P129" s="305">
        <f t="shared" si="30"/>
        <v>4857.5581500938752</v>
      </c>
      <c r="Q129" s="309">
        <f t="shared" si="31"/>
        <v>1.5407</v>
      </c>
      <c r="R129" s="367">
        <f t="shared" si="38"/>
        <v>110.01315</v>
      </c>
      <c r="S129" s="302">
        <v>21700</v>
      </c>
      <c r="T129" s="307">
        <f t="shared" si="23"/>
        <v>2366.9897644054372</v>
      </c>
      <c r="U129" s="101">
        <f t="shared" si="32"/>
        <v>800.04254036903774</v>
      </c>
      <c r="V129" s="304">
        <f t="shared" si="33"/>
        <v>47.339795288108746</v>
      </c>
      <c r="W129" s="308">
        <v>24</v>
      </c>
      <c r="X129" s="305">
        <f t="shared" si="34"/>
        <v>3238.3721000625837</v>
      </c>
      <c r="Y129" s="309">
        <f t="shared" si="35"/>
        <v>1.0270999999999999</v>
      </c>
    </row>
    <row r="130" spans="1:25" s="63" customFormat="1" ht="16.5" customHeight="1" x14ac:dyDescent="0.2">
      <c r="A130" s="279">
        <v>114</v>
      </c>
      <c r="B130" s="301">
        <f t="shared" si="36"/>
        <v>44.142540000000004</v>
      </c>
      <c r="C130" s="302">
        <v>21700</v>
      </c>
      <c r="D130" s="303">
        <f t="shared" si="21"/>
        <v>5899.0715078923868</v>
      </c>
      <c r="E130" s="304">
        <f t="shared" si="24"/>
        <v>1993.8861696676265</v>
      </c>
      <c r="F130" s="304">
        <f t="shared" si="25"/>
        <v>117.98143015784774</v>
      </c>
      <c r="G130" s="101">
        <v>60</v>
      </c>
      <c r="H130" s="305">
        <f t="shared" si="26"/>
        <v>8070.9391077178616</v>
      </c>
      <c r="I130" s="309">
        <f t="shared" si="27"/>
        <v>2.5825</v>
      </c>
      <c r="J130" s="329">
        <f t="shared" si="37"/>
        <v>73.570900000000009</v>
      </c>
      <c r="K130" s="302">
        <v>21700</v>
      </c>
      <c r="L130" s="307">
        <f t="shared" si="22"/>
        <v>3539.4429047354315</v>
      </c>
      <c r="M130" s="304">
        <f t="shared" si="28"/>
        <v>1196.3317018005757</v>
      </c>
      <c r="N130" s="304">
        <f t="shared" si="29"/>
        <v>70.78885809470863</v>
      </c>
      <c r="O130" s="308">
        <v>36</v>
      </c>
      <c r="P130" s="305">
        <f t="shared" si="30"/>
        <v>4842.5634646307153</v>
      </c>
      <c r="Q130" s="309">
        <f t="shared" si="31"/>
        <v>1.5495000000000001</v>
      </c>
      <c r="R130" s="367">
        <f t="shared" si="38"/>
        <v>110.35635000000001</v>
      </c>
      <c r="S130" s="302">
        <v>21700</v>
      </c>
      <c r="T130" s="307">
        <f t="shared" si="23"/>
        <v>2359.6286031569548</v>
      </c>
      <c r="U130" s="101">
        <f t="shared" si="32"/>
        <v>797.55446786705068</v>
      </c>
      <c r="V130" s="304">
        <f t="shared" si="33"/>
        <v>47.192572063139096</v>
      </c>
      <c r="W130" s="308">
        <v>24</v>
      </c>
      <c r="X130" s="305">
        <f t="shared" si="34"/>
        <v>3228.3756430871445</v>
      </c>
      <c r="Y130" s="309">
        <f t="shared" si="35"/>
        <v>1.0329999999999999</v>
      </c>
    </row>
    <row r="131" spans="1:25" s="63" customFormat="1" ht="16.5" customHeight="1" x14ac:dyDescent="0.2">
      <c r="A131" s="279">
        <v>115</v>
      </c>
      <c r="B131" s="301">
        <f t="shared" si="36"/>
        <v>44.278000000000006</v>
      </c>
      <c r="C131" s="302">
        <v>21700</v>
      </c>
      <c r="D131" s="303">
        <f t="shared" si="21"/>
        <v>5881.0244365147473</v>
      </c>
      <c r="E131" s="304">
        <f t="shared" si="24"/>
        <v>1987.7862595419845</v>
      </c>
      <c r="F131" s="304">
        <f t="shared" si="25"/>
        <v>117.62048873029495</v>
      </c>
      <c r="G131" s="101">
        <v>60</v>
      </c>
      <c r="H131" s="305">
        <f t="shared" si="26"/>
        <v>8046.4311847870267</v>
      </c>
      <c r="I131" s="309">
        <f t="shared" si="27"/>
        <v>2.5972</v>
      </c>
      <c r="J131" s="329">
        <f t="shared" si="37"/>
        <v>73.796666666666681</v>
      </c>
      <c r="K131" s="302">
        <v>21700</v>
      </c>
      <c r="L131" s="307">
        <f t="shared" si="22"/>
        <v>3528.6146619088481</v>
      </c>
      <c r="M131" s="304">
        <f t="shared" si="28"/>
        <v>1192.6717557251905</v>
      </c>
      <c r="N131" s="304">
        <f t="shared" si="29"/>
        <v>70.572293238176968</v>
      </c>
      <c r="O131" s="308">
        <v>36</v>
      </c>
      <c r="P131" s="305">
        <f t="shared" si="30"/>
        <v>4827.8587108722159</v>
      </c>
      <c r="Q131" s="309">
        <f t="shared" si="31"/>
        <v>1.5583</v>
      </c>
      <c r="R131" s="367">
        <f t="shared" si="38"/>
        <v>110.69500000000001</v>
      </c>
      <c r="S131" s="302">
        <v>21700</v>
      </c>
      <c r="T131" s="307">
        <f t="shared" si="23"/>
        <v>2352.4097746058987</v>
      </c>
      <c r="U131" s="101">
        <f t="shared" si="32"/>
        <v>795.11450381679367</v>
      </c>
      <c r="V131" s="304">
        <f t="shared" si="33"/>
        <v>47.048195492117976</v>
      </c>
      <c r="W131" s="308">
        <v>24</v>
      </c>
      <c r="X131" s="305">
        <f t="shared" si="34"/>
        <v>3218.5724739148104</v>
      </c>
      <c r="Y131" s="309">
        <f t="shared" si="35"/>
        <v>1.0388999999999999</v>
      </c>
    </row>
    <row r="132" spans="1:25" s="63" customFormat="1" ht="16.5" customHeight="1" x14ac:dyDescent="0.2">
      <c r="A132" s="279">
        <v>116</v>
      </c>
      <c r="B132" s="301">
        <f t="shared" si="36"/>
        <v>44.411640000000006</v>
      </c>
      <c r="C132" s="302">
        <v>21700</v>
      </c>
      <c r="D132" s="303">
        <f t="shared" si="21"/>
        <v>5863.3277221917488</v>
      </c>
      <c r="E132" s="304">
        <f t="shared" si="24"/>
        <v>1981.8047701008109</v>
      </c>
      <c r="F132" s="304">
        <f t="shared" si="25"/>
        <v>117.26655444383498</v>
      </c>
      <c r="G132" s="101">
        <v>60</v>
      </c>
      <c r="H132" s="305">
        <f t="shared" si="26"/>
        <v>8022.3990467363947</v>
      </c>
      <c r="I132" s="309">
        <f t="shared" si="27"/>
        <v>2.6118999999999999</v>
      </c>
      <c r="J132" s="329">
        <f t="shared" si="37"/>
        <v>74.019400000000019</v>
      </c>
      <c r="K132" s="302">
        <v>21700</v>
      </c>
      <c r="L132" s="307">
        <f t="shared" si="22"/>
        <v>3517.9966333150487</v>
      </c>
      <c r="M132" s="304">
        <f t="shared" si="28"/>
        <v>1189.0828620604864</v>
      </c>
      <c r="N132" s="304">
        <f t="shared" si="29"/>
        <v>70.359932666300978</v>
      </c>
      <c r="O132" s="308">
        <v>36</v>
      </c>
      <c r="P132" s="305">
        <f t="shared" si="30"/>
        <v>4813.4394280418355</v>
      </c>
      <c r="Q132" s="309">
        <f t="shared" si="31"/>
        <v>1.5671999999999999</v>
      </c>
      <c r="R132" s="367">
        <f t="shared" si="38"/>
        <v>111.02910000000001</v>
      </c>
      <c r="S132" s="302">
        <v>21700</v>
      </c>
      <c r="T132" s="307">
        <f t="shared" si="23"/>
        <v>2345.3310888766996</v>
      </c>
      <c r="U132" s="101">
        <f t="shared" si="32"/>
        <v>792.72190804032437</v>
      </c>
      <c r="V132" s="304">
        <f t="shared" si="33"/>
        <v>46.906621777533992</v>
      </c>
      <c r="W132" s="308">
        <v>24</v>
      </c>
      <c r="X132" s="305">
        <f t="shared" si="34"/>
        <v>3208.9596186945578</v>
      </c>
      <c r="Y132" s="309">
        <f t="shared" si="35"/>
        <v>1.0448</v>
      </c>
    </row>
    <row r="133" spans="1:25" s="63" customFormat="1" ht="16.5" customHeight="1" x14ac:dyDescent="0.2">
      <c r="A133" s="279">
        <v>117</v>
      </c>
      <c r="B133" s="301">
        <f t="shared" si="36"/>
        <v>44.543460000000003</v>
      </c>
      <c r="C133" s="302">
        <v>21700</v>
      </c>
      <c r="D133" s="303">
        <f t="shared" si="21"/>
        <v>5845.9760422742183</v>
      </c>
      <c r="E133" s="304">
        <f t="shared" si="24"/>
        <v>1975.9399022886855</v>
      </c>
      <c r="F133" s="304">
        <f t="shared" si="25"/>
        <v>116.91952084548437</v>
      </c>
      <c r="G133" s="101">
        <v>60</v>
      </c>
      <c r="H133" s="305">
        <f t="shared" si="26"/>
        <v>7998.8354654083878</v>
      </c>
      <c r="I133" s="309">
        <f t="shared" si="27"/>
        <v>2.6265999999999998</v>
      </c>
      <c r="J133" s="329">
        <f t="shared" si="37"/>
        <v>74.239100000000008</v>
      </c>
      <c r="K133" s="302">
        <v>21700</v>
      </c>
      <c r="L133" s="307">
        <f t="shared" si="22"/>
        <v>3507.5856253645316</v>
      </c>
      <c r="M133" s="304">
        <f t="shared" si="28"/>
        <v>1185.5639413732115</v>
      </c>
      <c r="N133" s="304">
        <f t="shared" si="29"/>
        <v>70.15171250729064</v>
      </c>
      <c r="O133" s="308">
        <v>36</v>
      </c>
      <c r="P133" s="305">
        <f t="shared" si="30"/>
        <v>4799.3012792450336</v>
      </c>
      <c r="Q133" s="309">
        <f t="shared" si="31"/>
        <v>1.5760000000000001</v>
      </c>
      <c r="R133" s="367">
        <f t="shared" si="38"/>
        <v>111.35865</v>
      </c>
      <c r="S133" s="302">
        <v>21700</v>
      </c>
      <c r="T133" s="307">
        <f t="shared" si="23"/>
        <v>2338.3904169096877</v>
      </c>
      <c r="U133" s="101">
        <f t="shared" si="32"/>
        <v>790.37596091547437</v>
      </c>
      <c r="V133" s="304">
        <f t="shared" si="33"/>
        <v>46.767808338193753</v>
      </c>
      <c r="W133" s="308">
        <v>24</v>
      </c>
      <c r="X133" s="305">
        <f t="shared" si="34"/>
        <v>3199.534186163356</v>
      </c>
      <c r="Y133" s="309">
        <f t="shared" si="35"/>
        <v>1.0507</v>
      </c>
    </row>
    <row r="134" spans="1:25" s="63" customFormat="1" ht="16.5" customHeight="1" x14ac:dyDescent="0.2">
      <c r="A134" s="279">
        <v>118</v>
      </c>
      <c r="B134" s="301">
        <f t="shared" si="36"/>
        <v>44.673460000000006</v>
      </c>
      <c r="C134" s="302">
        <v>21700</v>
      </c>
      <c r="D134" s="303">
        <f t="shared" si="21"/>
        <v>5828.9642217101591</v>
      </c>
      <c r="E134" s="304">
        <f t="shared" si="24"/>
        <v>1970.1899069380336</v>
      </c>
      <c r="F134" s="304">
        <f t="shared" si="25"/>
        <v>116.57928443420319</v>
      </c>
      <c r="G134" s="101">
        <v>60</v>
      </c>
      <c r="H134" s="305">
        <f t="shared" si="26"/>
        <v>7975.7334130823956</v>
      </c>
      <c r="I134" s="309">
        <f t="shared" si="27"/>
        <v>2.6414</v>
      </c>
      <c r="J134" s="329">
        <f t="shared" si="37"/>
        <v>74.455766666666676</v>
      </c>
      <c r="K134" s="302">
        <v>21700</v>
      </c>
      <c r="L134" s="307">
        <f t="shared" si="22"/>
        <v>3497.3785330260962</v>
      </c>
      <c r="M134" s="304">
        <f t="shared" si="28"/>
        <v>1182.1139441628204</v>
      </c>
      <c r="N134" s="304">
        <f t="shared" si="29"/>
        <v>69.947570660521919</v>
      </c>
      <c r="O134" s="308">
        <v>36</v>
      </c>
      <c r="P134" s="305">
        <f t="shared" si="30"/>
        <v>4785.4400478494381</v>
      </c>
      <c r="Q134" s="309">
        <f t="shared" si="31"/>
        <v>1.5848</v>
      </c>
      <c r="R134" s="367">
        <f t="shared" si="38"/>
        <v>111.68365000000001</v>
      </c>
      <c r="S134" s="302">
        <v>21700</v>
      </c>
      <c r="T134" s="307">
        <f t="shared" si="23"/>
        <v>2331.5856886840643</v>
      </c>
      <c r="U134" s="101">
        <f t="shared" si="32"/>
        <v>788.07596277521361</v>
      </c>
      <c r="V134" s="304">
        <f t="shared" si="33"/>
        <v>46.631713773681284</v>
      </c>
      <c r="W134" s="308">
        <v>24</v>
      </c>
      <c r="X134" s="305">
        <f t="shared" si="34"/>
        <v>3190.2933652329593</v>
      </c>
      <c r="Y134" s="309">
        <f t="shared" si="35"/>
        <v>1.0566</v>
      </c>
    </row>
    <row r="135" spans="1:25" s="63" customFormat="1" ht="16.5" customHeight="1" x14ac:dyDescent="0.2">
      <c r="A135" s="279">
        <v>119</v>
      </c>
      <c r="B135" s="301">
        <f t="shared" si="36"/>
        <v>44.801640000000006</v>
      </c>
      <c r="C135" s="302">
        <v>21700</v>
      </c>
      <c r="D135" s="303">
        <f t="shared" si="21"/>
        <v>5812.2872287710888</v>
      </c>
      <c r="E135" s="304">
        <f t="shared" si="24"/>
        <v>1964.5530833246278</v>
      </c>
      <c r="F135" s="304">
        <f t="shared" si="25"/>
        <v>116.24574457542178</v>
      </c>
      <c r="G135" s="101">
        <v>60</v>
      </c>
      <c r="H135" s="305">
        <f t="shared" si="26"/>
        <v>7953.0860566711381</v>
      </c>
      <c r="I135" s="309">
        <f t="shared" si="27"/>
        <v>2.6562000000000001</v>
      </c>
      <c r="J135" s="329">
        <f t="shared" si="37"/>
        <v>74.66940000000001</v>
      </c>
      <c r="K135" s="302">
        <v>21700</v>
      </c>
      <c r="L135" s="307">
        <f t="shared" si="22"/>
        <v>3487.3723372626537</v>
      </c>
      <c r="M135" s="304">
        <f t="shared" si="28"/>
        <v>1178.7318499947769</v>
      </c>
      <c r="N135" s="304">
        <f t="shared" si="29"/>
        <v>69.747446745253072</v>
      </c>
      <c r="O135" s="308">
        <v>36</v>
      </c>
      <c r="P135" s="305">
        <f t="shared" si="30"/>
        <v>4771.8516340026836</v>
      </c>
      <c r="Q135" s="309">
        <f t="shared" si="31"/>
        <v>1.5936999999999999</v>
      </c>
      <c r="R135" s="367">
        <f t="shared" si="38"/>
        <v>112.00410000000001</v>
      </c>
      <c r="S135" s="302">
        <v>21700</v>
      </c>
      <c r="T135" s="307">
        <f t="shared" si="23"/>
        <v>2324.9148915084361</v>
      </c>
      <c r="U135" s="101">
        <f t="shared" si="32"/>
        <v>785.82123332985134</v>
      </c>
      <c r="V135" s="304">
        <f t="shared" si="33"/>
        <v>46.498297830168724</v>
      </c>
      <c r="W135" s="308">
        <v>24</v>
      </c>
      <c r="X135" s="305">
        <f t="shared" si="34"/>
        <v>3181.2344226684563</v>
      </c>
      <c r="Y135" s="309">
        <f t="shared" si="35"/>
        <v>1.0625</v>
      </c>
    </row>
    <row r="136" spans="1:25" s="63" customFormat="1" ht="16.5" customHeight="1" x14ac:dyDescent="0.2">
      <c r="A136" s="280">
        <v>120</v>
      </c>
      <c r="B136" s="301">
        <f t="shared" si="36"/>
        <v>44.928000000000004</v>
      </c>
      <c r="C136" s="302">
        <v>21700</v>
      </c>
      <c r="D136" s="303">
        <f t="shared" si="21"/>
        <v>5795.9401709401709</v>
      </c>
      <c r="E136" s="304">
        <f t="shared" si="24"/>
        <v>1959.0277777777776</v>
      </c>
      <c r="F136" s="304">
        <f t="shared" si="25"/>
        <v>115.91880341880342</v>
      </c>
      <c r="G136" s="101">
        <v>60</v>
      </c>
      <c r="H136" s="305">
        <f t="shared" si="26"/>
        <v>7930.886752136752</v>
      </c>
      <c r="I136" s="309">
        <f t="shared" si="27"/>
        <v>2.6709000000000001</v>
      </c>
      <c r="J136" s="329">
        <f t="shared" si="37"/>
        <v>74.88000000000001</v>
      </c>
      <c r="K136" s="302">
        <v>21700</v>
      </c>
      <c r="L136" s="307">
        <f t="shared" si="22"/>
        <v>3477.5641025641016</v>
      </c>
      <c r="M136" s="304">
        <f t="shared" si="28"/>
        <v>1175.4166666666663</v>
      </c>
      <c r="N136" s="304">
        <f t="shared" si="29"/>
        <v>69.55128205128203</v>
      </c>
      <c r="O136" s="308">
        <v>36</v>
      </c>
      <c r="P136" s="305">
        <f t="shared" si="30"/>
        <v>4758.5320512820499</v>
      </c>
      <c r="Q136" s="309">
        <f t="shared" si="31"/>
        <v>1.6026</v>
      </c>
      <c r="R136" s="367">
        <f t="shared" si="38"/>
        <v>112.32000000000001</v>
      </c>
      <c r="S136" s="302">
        <v>21700</v>
      </c>
      <c r="T136" s="307">
        <f t="shared" si="23"/>
        <v>2318.3760683760684</v>
      </c>
      <c r="U136" s="101">
        <f t="shared" si="32"/>
        <v>783.61111111111109</v>
      </c>
      <c r="V136" s="304">
        <f t="shared" si="33"/>
        <v>46.36752136752137</v>
      </c>
      <c r="W136" s="308">
        <v>24</v>
      </c>
      <c r="X136" s="305">
        <f t="shared" si="34"/>
        <v>3172.3547008547012</v>
      </c>
      <c r="Y136" s="309">
        <f t="shared" si="35"/>
        <v>1.0684</v>
      </c>
    </row>
    <row r="137" spans="1:25" s="63" customFormat="1" ht="16.5" customHeight="1" x14ac:dyDescent="0.2">
      <c r="A137" s="279">
        <v>121</v>
      </c>
      <c r="B137" s="301">
        <f t="shared" si="36"/>
        <v>45.05254</v>
      </c>
      <c r="C137" s="302">
        <v>21700</v>
      </c>
      <c r="D137" s="303">
        <f t="shared" si="21"/>
        <v>5779.9182909554047</v>
      </c>
      <c r="E137" s="304">
        <f t="shared" si="24"/>
        <v>1953.6123823429266</v>
      </c>
      <c r="F137" s="304">
        <f t="shared" si="25"/>
        <v>115.5983658191081</v>
      </c>
      <c r="G137" s="101">
        <v>60</v>
      </c>
      <c r="H137" s="305">
        <f t="shared" si="26"/>
        <v>7909.1290391174398</v>
      </c>
      <c r="I137" s="309">
        <f t="shared" si="27"/>
        <v>2.6858</v>
      </c>
      <c r="J137" s="329">
        <f t="shared" si="37"/>
        <v>75.087566666666675</v>
      </c>
      <c r="K137" s="302">
        <v>21700</v>
      </c>
      <c r="L137" s="307">
        <f t="shared" si="22"/>
        <v>3467.9509745732425</v>
      </c>
      <c r="M137" s="304">
        <f t="shared" si="28"/>
        <v>1172.1674294057559</v>
      </c>
      <c r="N137" s="304">
        <f t="shared" si="29"/>
        <v>69.359019491464849</v>
      </c>
      <c r="O137" s="308">
        <v>36</v>
      </c>
      <c r="P137" s="305">
        <f t="shared" si="30"/>
        <v>4745.4774234704637</v>
      </c>
      <c r="Q137" s="309">
        <f t="shared" si="31"/>
        <v>1.6114999999999999</v>
      </c>
      <c r="R137" s="367">
        <f t="shared" si="38"/>
        <v>112.63135</v>
      </c>
      <c r="S137" s="302">
        <v>21700</v>
      </c>
      <c r="T137" s="307">
        <f t="shared" si="23"/>
        <v>2311.9673163821617</v>
      </c>
      <c r="U137" s="101">
        <f t="shared" si="32"/>
        <v>781.44495293717057</v>
      </c>
      <c r="V137" s="304">
        <f t="shared" si="33"/>
        <v>46.239346327643233</v>
      </c>
      <c r="W137" s="308">
        <v>24</v>
      </c>
      <c r="X137" s="305">
        <f t="shared" si="34"/>
        <v>3163.6516156469752</v>
      </c>
      <c r="Y137" s="309">
        <f t="shared" si="35"/>
        <v>1.0743</v>
      </c>
    </row>
    <row r="138" spans="1:25" s="63" customFormat="1" ht="16.5" customHeight="1" x14ac:dyDescent="0.2">
      <c r="A138" s="279">
        <v>122</v>
      </c>
      <c r="B138" s="301">
        <f t="shared" si="36"/>
        <v>45.175260000000002</v>
      </c>
      <c r="C138" s="302">
        <v>21700</v>
      </c>
      <c r="D138" s="303">
        <f t="shared" si="21"/>
        <v>5764.2169630014305</v>
      </c>
      <c r="E138" s="304">
        <f t="shared" si="24"/>
        <v>1948.3053334944834</v>
      </c>
      <c r="F138" s="304">
        <f t="shared" si="25"/>
        <v>115.28433926002862</v>
      </c>
      <c r="G138" s="101">
        <v>60</v>
      </c>
      <c r="H138" s="305">
        <f t="shared" si="26"/>
        <v>7887.8066357559428</v>
      </c>
      <c r="I138" s="309">
        <f t="shared" si="27"/>
        <v>2.7006000000000001</v>
      </c>
      <c r="J138" s="329">
        <f t="shared" si="37"/>
        <v>75.292100000000005</v>
      </c>
      <c r="K138" s="302">
        <v>21700</v>
      </c>
      <c r="L138" s="307">
        <f t="shared" si="22"/>
        <v>3458.5301778008579</v>
      </c>
      <c r="M138" s="304">
        <f t="shared" si="28"/>
        <v>1168.9832000966899</v>
      </c>
      <c r="N138" s="304">
        <f t="shared" si="29"/>
        <v>69.170603556017156</v>
      </c>
      <c r="O138" s="308">
        <v>36</v>
      </c>
      <c r="P138" s="305">
        <f t="shared" si="30"/>
        <v>4732.6839814535651</v>
      </c>
      <c r="Q138" s="309">
        <f t="shared" si="31"/>
        <v>1.6204000000000001</v>
      </c>
      <c r="R138" s="367">
        <f t="shared" si="38"/>
        <v>112.93814999999999</v>
      </c>
      <c r="S138" s="302">
        <v>21700</v>
      </c>
      <c r="T138" s="307">
        <f t="shared" si="23"/>
        <v>2305.6867852005726</v>
      </c>
      <c r="U138" s="101">
        <f t="shared" si="32"/>
        <v>779.32213339779344</v>
      </c>
      <c r="V138" s="304">
        <f t="shared" si="33"/>
        <v>46.113735704011454</v>
      </c>
      <c r="W138" s="308">
        <v>24</v>
      </c>
      <c r="X138" s="305">
        <f t="shared" si="34"/>
        <v>3155.1226543023777</v>
      </c>
      <c r="Y138" s="309">
        <f t="shared" si="35"/>
        <v>1.0802</v>
      </c>
    </row>
    <row r="139" spans="1:25" s="63" customFormat="1" ht="16.5" customHeight="1" x14ac:dyDescent="0.2">
      <c r="A139" s="279">
        <v>123</v>
      </c>
      <c r="B139" s="301">
        <f t="shared" si="36"/>
        <v>45.296160000000008</v>
      </c>
      <c r="C139" s="302">
        <v>21700</v>
      </c>
      <c r="D139" s="303">
        <f t="shared" si="21"/>
        <v>5748.8316890438382</v>
      </c>
      <c r="E139" s="304">
        <f t="shared" si="24"/>
        <v>1943.1051108968172</v>
      </c>
      <c r="F139" s="304">
        <f t="shared" si="25"/>
        <v>114.97663378087677</v>
      </c>
      <c r="G139" s="101">
        <v>60</v>
      </c>
      <c r="H139" s="305">
        <f t="shared" si="26"/>
        <v>7866.9134337215319</v>
      </c>
      <c r="I139" s="309">
        <f t="shared" si="27"/>
        <v>2.7155</v>
      </c>
      <c r="J139" s="329">
        <f t="shared" si="37"/>
        <v>75.493600000000015</v>
      </c>
      <c r="K139" s="302">
        <v>21700</v>
      </c>
      <c r="L139" s="307">
        <f t="shared" si="22"/>
        <v>3449.2990134263027</v>
      </c>
      <c r="M139" s="304">
        <f t="shared" si="28"/>
        <v>1165.8630665380902</v>
      </c>
      <c r="N139" s="304">
        <f t="shared" si="29"/>
        <v>68.985980268526063</v>
      </c>
      <c r="O139" s="308">
        <v>36</v>
      </c>
      <c r="P139" s="305">
        <f t="shared" si="30"/>
        <v>4720.1480602329193</v>
      </c>
      <c r="Q139" s="309">
        <f t="shared" si="31"/>
        <v>1.6293</v>
      </c>
      <c r="R139" s="367">
        <f t="shared" si="38"/>
        <v>113.24040000000001</v>
      </c>
      <c r="S139" s="302">
        <v>21700</v>
      </c>
      <c r="T139" s="307">
        <f t="shared" si="23"/>
        <v>2299.5326756175359</v>
      </c>
      <c r="U139" s="101">
        <f t="shared" si="32"/>
        <v>777.24204435872707</v>
      </c>
      <c r="V139" s="304">
        <f t="shared" si="33"/>
        <v>45.990653512350718</v>
      </c>
      <c r="W139" s="308">
        <v>24</v>
      </c>
      <c r="X139" s="305">
        <f t="shared" si="34"/>
        <v>3146.7653734886135</v>
      </c>
      <c r="Y139" s="309">
        <f t="shared" si="35"/>
        <v>1.0862000000000001</v>
      </c>
    </row>
    <row r="140" spans="1:25" s="63" customFormat="1" ht="16.5" customHeight="1" x14ac:dyDescent="0.2">
      <c r="A140" s="279">
        <v>124</v>
      </c>
      <c r="B140" s="301">
        <f t="shared" si="36"/>
        <v>45.415240000000004</v>
      </c>
      <c r="C140" s="302">
        <v>21700</v>
      </c>
      <c r="D140" s="303">
        <f t="shared" si="21"/>
        <v>5733.758095300167</v>
      </c>
      <c r="E140" s="304">
        <f t="shared" si="24"/>
        <v>1938.0102362114562</v>
      </c>
      <c r="F140" s="304">
        <f t="shared" si="25"/>
        <v>114.67516190600334</v>
      </c>
      <c r="G140" s="101">
        <v>60</v>
      </c>
      <c r="H140" s="305">
        <f t="shared" si="26"/>
        <v>7846.4434934176261</v>
      </c>
      <c r="I140" s="309">
        <f t="shared" si="27"/>
        <v>2.7303999999999999</v>
      </c>
      <c r="J140" s="329">
        <f t="shared" si="37"/>
        <v>75.692066666666676</v>
      </c>
      <c r="K140" s="302">
        <v>21700</v>
      </c>
      <c r="L140" s="307">
        <f t="shared" si="22"/>
        <v>3440.2548571801008</v>
      </c>
      <c r="M140" s="304">
        <f t="shared" si="28"/>
        <v>1162.8061417268739</v>
      </c>
      <c r="N140" s="304">
        <f t="shared" si="29"/>
        <v>68.805097143602012</v>
      </c>
      <c r="O140" s="308">
        <v>36</v>
      </c>
      <c r="P140" s="305">
        <f t="shared" si="30"/>
        <v>4707.8660960505767</v>
      </c>
      <c r="Q140" s="309">
        <f t="shared" si="31"/>
        <v>1.6382000000000001</v>
      </c>
      <c r="R140" s="367">
        <f t="shared" si="38"/>
        <v>113.5381</v>
      </c>
      <c r="S140" s="302">
        <v>21700</v>
      </c>
      <c r="T140" s="307">
        <f t="shared" si="23"/>
        <v>2293.5032381200672</v>
      </c>
      <c r="U140" s="101">
        <f t="shared" si="32"/>
        <v>775.20409448458258</v>
      </c>
      <c r="V140" s="304">
        <f t="shared" si="33"/>
        <v>45.870064762401341</v>
      </c>
      <c r="W140" s="308">
        <v>24</v>
      </c>
      <c r="X140" s="305">
        <f t="shared" si="34"/>
        <v>3138.5773973670512</v>
      </c>
      <c r="Y140" s="309">
        <f t="shared" si="35"/>
        <v>1.0921000000000001</v>
      </c>
    </row>
    <row r="141" spans="1:25" s="63" customFormat="1" ht="16.5" customHeight="1" x14ac:dyDescent="0.2">
      <c r="A141" s="279">
        <v>125</v>
      </c>
      <c r="B141" s="301">
        <f t="shared" si="36"/>
        <v>45.532499999999999</v>
      </c>
      <c r="C141" s="302">
        <v>21700</v>
      </c>
      <c r="D141" s="303">
        <f t="shared" si="21"/>
        <v>5718.9919288420369</v>
      </c>
      <c r="E141" s="304">
        <f t="shared" si="24"/>
        <v>1933.0192719486083</v>
      </c>
      <c r="F141" s="304">
        <f t="shared" si="25"/>
        <v>114.37983857684074</v>
      </c>
      <c r="G141" s="101">
        <v>60</v>
      </c>
      <c r="H141" s="305">
        <f t="shared" si="26"/>
        <v>7826.391039367486</v>
      </c>
      <c r="I141" s="309">
        <f t="shared" si="27"/>
        <v>2.7452999999999999</v>
      </c>
      <c r="J141" s="329">
        <f t="shared" si="37"/>
        <v>75.887500000000003</v>
      </c>
      <c r="K141" s="302">
        <v>21700</v>
      </c>
      <c r="L141" s="307">
        <f t="shared" si="22"/>
        <v>3431.3951573052213</v>
      </c>
      <c r="M141" s="304">
        <f t="shared" si="28"/>
        <v>1159.8115631691646</v>
      </c>
      <c r="N141" s="304">
        <f t="shared" si="29"/>
        <v>68.62790314610443</v>
      </c>
      <c r="O141" s="308">
        <v>36</v>
      </c>
      <c r="P141" s="305">
        <f t="shared" si="30"/>
        <v>4695.8346236204907</v>
      </c>
      <c r="Q141" s="309">
        <f t="shared" si="31"/>
        <v>1.6472</v>
      </c>
      <c r="R141" s="367">
        <f t="shared" si="38"/>
        <v>113.83125</v>
      </c>
      <c r="S141" s="302">
        <v>21700</v>
      </c>
      <c r="T141" s="307">
        <f t="shared" si="23"/>
        <v>2287.5967715368142</v>
      </c>
      <c r="U141" s="101">
        <f t="shared" si="32"/>
        <v>773.20770877944312</v>
      </c>
      <c r="V141" s="304">
        <f t="shared" si="33"/>
        <v>45.751935430736289</v>
      </c>
      <c r="W141" s="308">
        <v>24</v>
      </c>
      <c r="X141" s="305">
        <f t="shared" si="34"/>
        <v>3130.5564157469939</v>
      </c>
      <c r="Y141" s="309">
        <f t="shared" si="35"/>
        <v>1.0981000000000001</v>
      </c>
    </row>
    <row r="142" spans="1:25" s="63" customFormat="1" ht="16.5" customHeight="1" x14ac:dyDescent="0.2">
      <c r="A142" s="279">
        <v>126</v>
      </c>
      <c r="B142" s="301">
        <f t="shared" si="36"/>
        <v>45.647939999999998</v>
      </c>
      <c r="C142" s="302">
        <v>21700</v>
      </c>
      <c r="D142" s="303">
        <f t="shared" si="21"/>
        <v>5704.5290543231522</v>
      </c>
      <c r="E142" s="304">
        <f t="shared" si="24"/>
        <v>1928.1308203612252</v>
      </c>
      <c r="F142" s="304">
        <f t="shared" si="25"/>
        <v>114.09058108646305</v>
      </c>
      <c r="G142" s="101">
        <v>60</v>
      </c>
      <c r="H142" s="305">
        <f t="shared" si="26"/>
        <v>7806.7504557708407</v>
      </c>
      <c r="I142" s="309">
        <f t="shared" si="27"/>
        <v>2.7603</v>
      </c>
      <c r="J142" s="329">
        <f t="shared" si="37"/>
        <v>76.079899999999995</v>
      </c>
      <c r="K142" s="302">
        <v>21700</v>
      </c>
      <c r="L142" s="307">
        <f t="shared" si="22"/>
        <v>3422.7174325938922</v>
      </c>
      <c r="M142" s="304">
        <f t="shared" si="28"/>
        <v>1156.8784922167354</v>
      </c>
      <c r="N142" s="304">
        <f t="shared" si="29"/>
        <v>68.454348651877851</v>
      </c>
      <c r="O142" s="308">
        <v>36</v>
      </c>
      <c r="P142" s="305">
        <f t="shared" si="30"/>
        <v>4684.0502734625052</v>
      </c>
      <c r="Q142" s="309">
        <f t="shared" si="31"/>
        <v>1.6561999999999999</v>
      </c>
      <c r="R142" s="367">
        <f t="shared" si="38"/>
        <v>114.11984999999999</v>
      </c>
      <c r="S142" s="302">
        <v>21700</v>
      </c>
      <c r="T142" s="307">
        <f t="shared" si="23"/>
        <v>2281.8116217292613</v>
      </c>
      <c r="U142" s="101">
        <f t="shared" si="32"/>
        <v>771.25232814449021</v>
      </c>
      <c r="V142" s="304">
        <f t="shared" si="33"/>
        <v>45.636232434585224</v>
      </c>
      <c r="W142" s="308">
        <v>24</v>
      </c>
      <c r="X142" s="305">
        <f t="shared" si="34"/>
        <v>3122.7001823083365</v>
      </c>
      <c r="Y142" s="309">
        <f t="shared" si="35"/>
        <v>1.1041000000000001</v>
      </c>
    </row>
    <row r="143" spans="1:25" s="63" customFormat="1" ht="16.5" customHeight="1" x14ac:dyDescent="0.2">
      <c r="A143" s="279">
        <v>127</v>
      </c>
      <c r="B143" s="301">
        <f t="shared" si="36"/>
        <v>45.761560000000003</v>
      </c>
      <c r="C143" s="302">
        <v>21700</v>
      </c>
      <c r="D143" s="303">
        <f t="shared" si="21"/>
        <v>5690.3654508281616</v>
      </c>
      <c r="E143" s="304">
        <f t="shared" si="24"/>
        <v>1923.3435223799183</v>
      </c>
      <c r="F143" s="304">
        <f t="shared" si="25"/>
        <v>113.80730901656324</v>
      </c>
      <c r="G143" s="101">
        <v>60</v>
      </c>
      <c r="H143" s="305">
        <f t="shared" si="26"/>
        <v>7787.5162822246439</v>
      </c>
      <c r="I143" s="309">
        <f t="shared" si="27"/>
        <v>2.7753000000000001</v>
      </c>
      <c r="J143" s="329">
        <f t="shared" si="37"/>
        <v>76.269266666666681</v>
      </c>
      <c r="K143" s="302">
        <v>21700</v>
      </c>
      <c r="L143" s="307">
        <f t="shared" si="22"/>
        <v>3414.2192704968966</v>
      </c>
      <c r="M143" s="304">
        <f t="shared" si="28"/>
        <v>1154.0061134279508</v>
      </c>
      <c r="N143" s="304">
        <f t="shared" si="29"/>
        <v>68.284385409937926</v>
      </c>
      <c r="O143" s="308">
        <v>36</v>
      </c>
      <c r="P143" s="305">
        <f t="shared" si="30"/>
        <v>4672.5097693347861</v>
      </c>
      <c r="Q143" s="309">
        <f t="shared" si="31"/>
        <v>1.6652</v>
      </c>
      <c r="R143" s="367">
        <f t="shared" si="38"/>
        <v>114.40390000000001</v>
      </c>
      <c r="S143" s="302">
        <v>21700</v>
      </c>
      <c r="T143" s="307">
        <f t="shared" si="23"/>
        <v>2276.146180331265</v>
      </c>
      <c r="U143" s="101">
        <f t="shared" si="32"/>
        <v>769.33740895196752</v>
      </c>
      <c r="V143" s="304">
        <f t="shared" si="33"/>
        <v>45.522923606625298</v>
      </c>
      <c r="W143" s="308">
        <v>24</v>
      </c>
      <c r="X143" s="305">
        <f t="shared" si="34"/>
        <v>3115.0065128898577</v>
      </c>
      <c r="Y143" s="309">
        <f t="shared" si="35"/>
        <v>1.1101000000000001</v>
      </c>
    </row>
    <row r="144" spans="1:25" s="63" customFormat="1" ht="16.5" customHeight="1" x14ac:dyDescent="0.2">
      <c r="A144" s="279">
        <v>128</v>
      </c>
      <c r="B144" s="301">
        <f t="shared" si="36"/>
        <v>45.873359999999998</v>
      </c>
      <c r="C144" s="302">
        <v>21700</v>
      </c>
      <c r="D144" s="303">
        <f t="shared" si="21"/>
        <v>5676.497208837548</v>
      </c>
      <c r="E144" s="304">
        <f t="shared" si="24"/>
        <v>1918.6560565870911</v>
      </c>
      <c r="F144" s="304">
        <f t="shared" si="25"/>
        <v>113.52994417675096</v>
      </c>
      <c r="G144" s="101">
        <v>60</v>
      </c>
      <c r="H144" s="305">
        <f t="shared" si="26"/>
        <v>7768.6832096013904</v>
      </c>
      <c r="I144" s="309">
        <f t="shared" si="27"/>
        <v>2.7902999999999998</v>
      </c>
      <c r="J144" s="329">
        <f t="shared" si="37"/>
        <v>76.455600000000004</v>
      </c>
      <c r="K144" s="302">
        <v>21700</v>
      </c>
      <c r="L144" s="307">
        <f t="shared" si="22"/>
        <v>3405.8983253025285</v>
      </c>
      <c r="M144" s="304">
        <f t="shared" si="28"/>
        <v>1151.1936339522545</v>
      </c>
      <c r="N144" s="304">
        <f t="shared" si="29"/>
        <v>68.117966506050578</v>
      </c>
      <c r="O144" s="308">
        <v>36</v>
      </c>
      <c r="P144" s="305">
        <f t="shared" si="30"/>
        <v>4661.2099257608343</v>
      </c>
      <c r="Q144" s="309">
        <f t="shared" si="31"/>
        <v>1.6741999999999999</v>
      </c>
      <c r="R144" s="367">
        <f t="shared" si="38"/>
        <v>114.68339999999999</v>
      </c>
      <c r="S144" s="302">
        <v>21700</v>
      </c>
      <c r="T144" s="307">
        <f t="shared" si="23"/>
        <v>2270.5988835350195</v>
      </c>
      <c r="U144" s="101">
        <f t="shared" si="32"/>
        <v>767.46242263483646</v>
      </c>
      <c r="V144" s="304">
        <f t="shared" si="33"/>
        <v>45.411977670700388</v>
      </c>
      <c r="W144" s="308">
        <v>24</v>
      </c>
      <c r="X144" s="305">
        <f t="shared" si="34"/>
        <v>3107.4732838405562</v>
      </c>
      <c r="Y144" s="309">
        <f t="shared" si="35"/>
        <v>1.1161000000000001</v>
      </c>
    </row>
    <row r="145" spans="1:25" s="63" customFormat="1" ht="16.5" customHeight="1" x14ac:dyDescent="0.2">
      <c r="A145" s="279">
        <v>129</v>
      </c>
      <c r="B145" s="301">
        <f t="shared" si="36"/>
        <v>45.983340000000005</v>
      </c>
      <c r="C145" s="302">
        <v>21700</v>
      </c>
      <c r="D145" s="303">
        <f t="shared" ref="D145:D208" si="39">12*(1/B145*C145)</f>
        <v>5662.9205273040188</v>
      </c>
      <c r="E145" s="304">
        <f t="shared" si="24"/>
        <v>1914.0671382287583</v>
      </c>
      <c r="F145" s="304">
        <f t="shared" si="25"/>
        <v>113.25841054608038</v>
      </c>
      <c r="G145" s="101">
        <v>60</v>
      </c>
      <c r="H145" s="305">
        <f t="shared" si="26"/>
        <v>7750.2460760788572</v>
      </c>
      <c r="I145" s="309">
        <f t="shared" si="27"/>
        <v>2.8054000000000001</v>
      </c>
      <c r="J145" s="329">
        <f t="shared" si="37"/>
        <v>76.638900000000007</v>
      </c>
      <c r="K145" s="302">
        <v>21700</v>
      </c>
      <c r="L145" s="307">
        <f t="shared" ref="L145:L208" si="40">12*(1/J145*K145)</f>
        <v>3397.7523163824108</v>
      </c>
      <c r="M145" s="304">
        <f t="shared" si="28"/>
        <v>1148.4402829372548</v>
      </c>
      <c r="N145" s="304">
        <f t="shared" si="29"/>
        <v>67.955046327648219</v>
      </c>
      <c r="O145" s="308">
        <v>36</v>
      </c>
      <c r="P145" s="305">
        <f t="shared" si="30"/>
        <v>4650.1476456473138</v>
      </c>
      <c r="Q145" s="309">
        <f t="shared" si="31"/>
        <v>1.6832</v>
      </c>
      <c r="R145" s="367">
        <f t="shared" si="38"/>
        <v>114.95835000000001</v>
      </c>
      <c r="S145" s="302">
        <v>21700</v>
      </c>
      <c r="T145" s="307">
        <f t="shared" ref="T145:T208" si="41">12*(1/R145*S145)</f>
        <v>2265.1682109216076</v>
      </c>
      <c r="U145" s="101">
        <f t="shared" si="32"/>
        <v>765.62685529150326</v>
      </c>
      <c r="V145" s="304">
        <f t="shared" si="33"/>
        <v>45.303364218432151</v>
      </c>
      <c r="W145" s="308">
        <v>24</v>
      </c>
      <c r="X145" s="305">
        <f t="shared" si="34"/>
        <v>3100.098430431543</v>
      </c>
      <c r="Y145" s="309">
        <f t="shared" si="35"/>
        <v>1.1221000000000001</v>
      </c>
    </row>
    <row r="146" spans="1:25" s="63" customFormat="1" ht="16.5" customHeight="1" x14ac:dyDescent="0.2">
      <c r="A146" s="280">
        <v>130</v>
      </c>
      <c r="B146" s="301">
        <f t="shared" si="36"/>
        <v>46.091500000000011</v>
      </c>
      <c r="C146" s="302">
        <v>21700</v>
      </c>
      <c r="D146" s="303">
        <f t="shared" si="39"/>
        <v>5649.6317108360527</v>
      </c>
      <c r="E146" s="304">
        <f t="shared" ref="E146:E209" si="42">D146*33.8%</f>
        <v>1909.5755182625855</v>
      </c>
      <c r="F146" s="304">
        <f t="shared" ref="F146:F209" si="43">D146*2%</f>
        <v>112.99263421672106</v>
      </c>
      <c r="G146" s="101">
        <v>60</v>
      </c>
      <c r="H146" s="305">
        <f t="shared" ref="H146:H209" si="44">SUM(D146:G146)</f>
        <v>7732.1998633153589</v>
      </c>
      <c r="I146" s="309">
        <f t="shared" ref="I146:I209" si="45">ROUND(A146/B146,4)</f>
        <v>2.8205</v>
      </c>
      <c r="J146" s="329">
        <f t="shared" si="37"/>
        <v>76.819166666666689</v>
      </c>
      <c r="K146" s="302">
        <v>21700</v>
      </c>
      <c r="L146" s="307">
        <f t="shared" si="40"/>
        <v>3389.779026501632</v>
      </c>
      <c r="M146" s="304">
        <f t="shared" ref="M146:M209" si="46">L146*33.8%</f>
        <v>1145.7453109575515</v>
      </c>
      <c r="N146" s="304">
        <f t="shared" ref="N146:N209" si="47">L146*2%</f>
        <v>67.795580530032638</v>
      </c>
      <c r="O146" s="308">
        <v>36</v>
      </c>
      <c r="P146" s="305">
        <f t="shared" ref="P146:P209" si="48">SUM(L146:O146)</f>
        <v>4639.3199179892163</v>
      </c>
      <c r="Q146" s="309">
        <f t="shared" ref="Q146:Q209" si="49">ROUND(A146/J146,4)</f>
        <v>1.6922999999999999</v>
      </c>
      <c r="R146" s="367">
        <f t="shared" si="38"/>
        <v>115.22875000000002</v>
      </c>
      <c r="S146" s="302">
        <v>21700</v>
      </c>
      <c r="T146" s="307">
        <f t="shared" si="41"/>
        <v>2259.8526843344216</v>
      </c>
      <c r="U146" s="101">
        <f t="shared" ref="U146:U209" si="50">T146*33.8%</f>
        <v>763.83020730503438</v>
      </c>
      <c r="V146" s="304">
        <f t="shared" ref="V146:V209" si="51">T146*2%</f>
        <v>45.197053686688434</v>
      </c>
      <c r="W146" s="308">
        <v>24</v>
      </c>
      <c r="X146" s="305">
        <f t="shared" ref="X146:X209" si="52">SUM(T146:W146)</f>
        <v>3092.8799453261445</v>
      </c>
      <c r="Y146" s="309">
        <f t="shared" ref="Y146:Y209" si="53">ROUND(A146/R146,4)</f>
        <v>1.1282000000000001</v>
      </c>
    </row>
    <row r="147" spans="1:25" s="63" customFormat="1" ht="16.5" customHeight="1" x14ac:dyDescent="0.2">
      <c r="A147" s="279">
        <v>131</v>
      </c>
      <c r="B147" s="301">
        <f t="shared" si="36"/>
        <v>46.197839999999999</v>
      </c>
      <c r="C147" s="302">
        <v>21700</v>
      </c>
      <c r="D147" s="303">
        <f t="shared" si="39"/>
        <v>5636.62716698443</v>
      </c>
      <c r="E147" s="304">
        <f t="shared" si="42"/>
        <v>1905.1799824407371</v>
      </c>
      <c r="F147" s="304">
        <f t="shared" si="43"/>
        <v>112.7325433396886</v>
      </c>
      <c r="G147" s="101">
        <v>60</v>
      </c>
      <c r="H147" s="305">
        <f t="shared" si="44"/>
        <v>7714.5396927648553</v>
      </c>
      <c r="I147" s="309">
        <f t="shared" si="45"/>
        <v>2.8355999999999999</v>
      </c>
      <c r="J147" s="329">
        <f t="shared" si="37"/>
        <v>76.996400000000008</v>
      </c>
      <c r="K147" s="302">
        <v>21700</v>
      </c>
      <c r="L147" s="307">
        <f t="shared" si="40"/>
        <v>3381.9763001906576</v>
      </c>
      <c r="M147" s="304">
        <f t="shared" si="46"/>
        <v>1143.1079894644422</v>
      </c>
      <c r="N147" s="304">
        <f t="shared" si="47"/>
        <v>67.63952600381316</v>
      </c>
      <c r="O147" s="308">
        <v>36</v>
      </c>
      <c r="P147" s="305">
        <f t="shared" si="48"/>
        <v>4628.7238156589137</v>
      </c>
      <c r="Q147" s="309">
        <f t="shared" si="49"/>
        <v>1.7014</v>
      </c>
      <c r="R147" s="367">
        <f t="shared" si="38"/>
        <v>115.49459999999999</v>
      </c>
      <c r="S147" s="302">
        <v>21700</v>
      </c>
      <c r="T147" s="307">
        <f t="shared" si="41"/>
        <v>2254.6508667937724</v>
      </c>
      <c r="U147" s="101">
        <f t="shared" si="50"/>
        <v>762.07199297629495</v>
      </c>
      <c r="V147" s="304">
        <f t="shared" si="51"/>
        <v>45.093017335875452</v>
      </c>
      <c r="W147" s="308">
        <v>24</v>
      </c>
      <c r="X147" s="305">
        <f t="shared" si="52"/>
        <v>3085.8158771059429</v>
      </c>
      <c r="Y147" s="309">
        <f t="shared" si="53"/>
        <v>1.1343000000000001</v>
      </c>
    </row>
    <row r="148" spans="1:25" s="63" customFormat="1" ht="16.5" customHeight="1" x14ac:dyDescent="0.2">
      <c r="A148" s="279">
        <v>132</v>
      </c>
      <c r="B148" s="301">
        <f t="shared" si="36"/>
        <v>46.302360000000007</v>
      </c>
      <c r="C148" s="302">
        <v>21700</v>
      </c>
      <c r="D148" s="303">
        <f t="shared" si="39"/>
        <v>5623.9034036278053</v>
      </c>
      <c r="E148" s="304">
        <f t="shared" si="42"/>
        <v>1900.879350426198</v>
      </c>
      <c r="F148" s="304">
        <f t="shared" si="43"/>
        <v>112.47806807255611</v>
      </c>
      <c r="G148" s="101">
        <v>60</v>
      </c>
      <c r="H148" s="305">
        <f t="shared" si="44"/>
        <v>7697.26082212656</v>
      </c>
      <c r="I148" s="309">
        <f t="shared" si="45"/>
        <v>2.8508</v>
      </c>
      <c r="J148" s="329">
        <f t="shared" si="37"/>
        <v>77.170600000000022</v>
      </c>
      <c r="K148" s="302">
        <v>21700</v>
      </c>
      <c r="L148" s="307">
        <f t="shared" si="40"/>
        <v>3374.3420421766823</v>
      </c>
      <c r="M148" s="304">
        <f t="shared" si="46"/>
        <v>1140.5276102557184</v>
      </c>
      <c r="N148" s="304">
        <f t="shared" si="47"/>
        <v>67.486840843533642</v>
      </c>
      <c r="O148" s="308">
        <v>36</v>
      </c>
      <c r="P148" s="305">
        <f t="shared" si="48"/>
        <v>4618.3564932759346</v>
      </c>
      <c r="Q148" s="309">
        <f t="shared" si="49"/>
        <v>1.7104999999999999</v>
      </c>
      <c r="R148" s="367">
        <f t="shared" si="38"/>
        <v>115.75590000000001</v>
      </c>
      <c r="S148" s="302">
        <v>21700</v>
      </c>
      <c r="T148" s="307">
        <f t="shared" si="41"/>
        <v>2249.5613614511226</v>
      </c>
      <c r="U148" s="101">
        <f t="shared" si="50"/>
        <v>760.35174017047939</v>
      </c>
      <c r="V148" s="304">
        <f t="shared" si="51"/>
        <v>44.991227229022449</v>
      </c>
      <c r="W148" s="308">
        <v>24</v>
      </c>
      <c r="X148" s="305">
        <f t="shared" si="52"/>
        <v>3078.9043288506246</v>
      </c>
      <c r="Y148" s="309">
        <f t="shared" si="53"/>
        <v>1.1403000000000001</v>
      </c>
    </row>
    <row r="149" spans="1:25" s="63" customFormat="1" ht="16.5" customHeight="1" x14ac:dyDescent="0.2">
      <c r="A149" s="279">
        <v>133</v>
      </c>
      <c r="B149" s="301">
        <f t="shared" si="36"/>
        <v>46.405059999999999</v>
      </c>
      <c r="C149" s="302">
        <v>21700</v>
      </c>
      <c r="D149" s="303">
        <f t="shared" si="39"/>
        <v>5611.4570264535805</v>
      </c>
      <c r="E149" s="304">
        <f t="shared" si="42"/>
        <v>1896.6724749413099</v>
      </c>
      <c r="F149" s="304">
        <f t="shared" si="43"/>
        <v>112.22914052907161</v>
      </c>
      <c r="G149" s="101">
        <v>60</v>
      </c>
      <c r="H149" s="305">
        <f t="shared" si="44"/>
        <v>7680.3586419239618</v>
      </c>
      <c r="I149" s="309">
        <f t="shared" si="45"/>
        <v>2.8660999999999999</v>
      </c>
      <c r="J149" s="329">
        <f t="shared" si="37"/>
        <v>77.341766666666672</v>
      </c>
      <c r="K149" s="302">
        <v>21700</v>
      </c>
      <c r="L149" s="307">
        <f t="shared" si="40"/>
        <v>3366.8742158721479</v>
      </c>
      <c r="M149" s="304">
        <f t="shared" si="46"/>
        <v>1138.0034849647859</v>
      </c>
      <c r="N149" s="304">
        <f t="shared" si="47"/>
        <v>67.337484317442957</v>
      </c>
      <c r="O149" s="308">
        <v>36</v>
      </c>
      <c r="P149" s="305">
        <f t="shared" si="48"/>
        <v>4608.2151851543777</v>
      </c>
      <c r="Q149" s="309">
        <f t="shared" si="49"/>
        <v>1.7196</v>
      </c>
      <c r="R149" s="367">
        <f t="shared" si="38"/>
        <v>116.01264999999999</v>
      </c>
      <c r="S149" s="302">
        <v>21700</v>
      </c>
      <c r="T149" s="307">
        <f t="shared" si="41"/>
        <v>2244.5828105814326</v>
      </c>
      <c r="U149" s="101">
        <f t="shared" si="50"/>
        <v>758.66898997652413</v>
      </c>
      <c r="V149" s="304">
        <f t="shared" si="51"/>
        <v>44.89165621162865</v>
      </c>
      <c r="W149" s="308">
        <v>24</v>
      </c>
      <c r="X149" s="305">
        <f t="shared" si="52"/>
        <v>3072.1434567695856</v>
      </c>
      <c r="Y149" s="309">
        <f t="shared" si="53"/>
        <v>1.1464000000000001</v>
      </c>
    </row>
    <row r="150" spans="1:25" s="63" customFormat="1" ht="16.5" customHeight="1" x14ac:dyDescent="0.2">
      <c r="A150" s="279">
        <v>134</v>
      </c>
      <c r="B150" s="301">
        <f t="shared" si="36"/>
        <v>46.505940000000002</v>
      </c>
      <c r="C150" s="302">
        <v>21700</v>
      </c>
      <c r="D150" s="303">
        <f t="shared" si="39"/>
        <v>5599.2847365304297</v>
      </c>
      <c r="E150" s="304">
        <f t="shared" si="42"/>
        <v>1892.558240947285</v>
      </c>
      <c r="F150" s="304">
        <f t="shared" si="43"/>
        <v>111.9856947306086</v>
      </c>
      <c r="G150" s="101">
        <v>60</v>
      </c>
      <c r="H150" s="305">
        <f t="shared" si="44"/>
        <v>7663.828672208323</v>
      </c>
      <c r="I150" s="309">
        <f t="shared" si="45"/>
        <v>2.8814000000000002</v>
      </c>
      <c r="J150" s="329">
        <f t="shared" si="37"/>
        <v>77.509900000000002</v>
      </c>
      <c r="K150" s="302">
        <v>21700</v>
      </c>
      <c r="L150" s="307">
        <f t="shared" si="40"/>
        <v>3359.5708419182583</v>
      </c>
      <c r="M150" s="304">
        <f t="shared" si="46"/>
        <v>1135.5349445683712</v>
      </c>
      <c r="N150" s="304">
        <f t="shared" si="47"/>
        <v>67.191416838365171</v>
      </c>
      <c r="O150" s="308">
        <v>36</v>
      </c>
      <c r="P150" s="305">
        <f t="shared" si="48"/>
        <v>4598.2972033249953</v>
      </c>
      <c r="Q150" s="309">
        <f t="shared" si="49"/>
        <v>1.7287999999999999</v>
      </c>
      <c r="R150" s="367">
        <f t="shared" si="38"/>
        <v>116.26485</v>
      </c>
      <c r="S150" s="302">
        <v>21700</v>
      </c>
      <c r="T150" s="307">
        <f t="shared" si="41"/>
        <v>2239.7138946121722</v>
      </c>
      <c r="U150" s="101">
        <f t="shared" si="50"/>
        <v>757.0232963789141</v>
      </c>
      <c r="V150" s="304">
        <f t="shared" si="51"/>
        <v>44.794277892243443</v>
      </c>
      <c r="W150" s="308">
        <v>24</v>
      </c>
      <c r="X150" s="305">
        <f t="shared" si="52"/>
        <v>3065.5314688833296</v>
      </c>
      <c r="Y150" s="309">
        <f t="shared" si="53"/>
        <v>1.1525000000000001</v>
      </c>
    </row>
    <row r="151" spans="1:25" s="63" customFormat="1" ht="16.5" customHeight="1" x14ac:dyDescent="0.2">
      <c r="A151" s="279">
        <v>135</v>
      </c>
      <c r="B151" s="301">
        <f t="shared" si="36"/>
        <v>46.605000000000004</v>
      </c>
      <c r="C151" s="302">
        <v>21700</v>
      </c>
      <c r="D151" s="303">
        <f t="shared" si="39"/>
        <v>5587.3833279691016</v>
      </c>
      <c r="E151" s="304">
        <f t="shared" si="42"/>
        <v>1888.5355648535563</v>
      </c>
      <c r="F151" s="304">
        <f t="shared" si="43"/>
        <v>111.74766655938204</v>
      </c>
      <c r="G151" s="101">
        <v>60</v>
      </c>
      <c r="H151" s="305">
        <f t="shared" si="44"/>
        <v>7647.6665593820398</v>
      </c>
      <c r="I151" s="309">
        <f t="shared" si="45"/>
        <v>2.8967000000000001</v>
      </c>
      <c r="J151" s="329">
        <f t="shared" si="37"/>
        <v>77.675000000000011</v>
      </c>
      <c r="K151" s="302">
        <v>21700</v>
      </c>
      <c r="L151" s="307">
        <f t="shared" si="40"/>
        <v>3352.4299967814604</v>
      </c>
      <c r="M151" s="304">
        <f t="shared" si="46"/>
        <v>1133.1213389121335</v>
      </c>
      <c r="N151" s="304">
        <f t="shared" si="47"/>
        <v>67.048599935629213</v>
      </c>
      <c r="O151" s="308">
        <v>36</v>
      </c>
      <c r="P151" s="305">
        <f t="shared" si="48"/>
        <v>4588.5999356292223</v>
      </c>
      <c r="Q151" s="309">
        <f t="shared" si="49"/>
        <v>1.738</v>
      </c>
      <c r="R151" s="367">
        <f t="shared" si="38"/>
        <v>116.5125</v>
      </c>
      <c r="S151" s="302">
        <v>21700</v>
      </c>
      <c r="T151" s="307">
        <f t="shared" si="41"/>
        <v>2234.9533311876407</v>
      </c>
      <c r="U151" s="101">
        <f t="shared" si="50"/>
        <v>755.4142259414225</v>
      </c>
      <c r="V151" s="304">
        <f t="shared" si="51"/>
        <v>44.699066623752813</v>
      </c>
      <c r="W151" s="308">
        <v>24</v>
      </c>
      <c r="X151" s="305">
        <f t="shared" si="52"/>
        <v>3059.0666237528162</v>
      </c>
      <c r="Y151" s="309">
        <f t="shared" si="53"/>
        <v>1.1587000000000001</v>
      </c>
    </row>
    <row r="152" spans="1:25" s="63" customFormat="1" ht="16.5" customHeight="1" x14ac:dyDescent="0.2">
      <c r="A152" s="279">
        <v>136</v>
      </c>
      <c r="B152" s="301">
        <f t="shared" si="36"/>
        <v>46.702239999999996</v>
      </c>
      <c r="C152" s="302">
        <v>21700</v>
      </c>
      <c r="D152" s="303">
        <f t="shared" si="39"/>
        <v>5575.7496856681828</v>
      </c>
      <c r="E152" s="304">
        <f t="shared" si="42"/>
        <v>1884.6033937558457</v>
      </c>
      <c r="F152" s="304">
        <f t="shared" si="43"/>
        <v>111.51499371336365</v>
      </c>
      <c r="G152" s="101">
        <v>60</v>
      </c>
      <c r="H152" s="305">
        <f t="shared" si="44"/>
        <v>7631.8680731373925</v>
      </c>
      <c r="I152" s="309">
        <f t="shared" si="45"/>
        <v>2.9121000000000001</v>
      </c>
      <c r="J152" s="329">
        <f t="shared" si="37"/>
        <v>77.837066666666658</v>
      </c>
      <c r="K152" s="302">
        <v>21700</v>
      </c>
      <c r="L152" s="307">
        <f t="shared" si="40"/>
        <v>3345.4498114009093</v>
      </c>
      <c r="M152" s="304">
        <f t="shared" si="46"/>
        <v>1130.7620362535072</v>
      </c>
      <c r="N152" s="304">
        <f t="shared" si="47"/>
        <v>66.908996228018182</v>
      </c>
      <c r="O152" s="308">
        <v>36</v>
      </c>
      <c r="P152" s="305">
        <f t="shared" si="48"/>
        <v>4579.1208438824351</v>
      </c>
      <c r="Q152" s="309">
        <f t="shared" si="49"/>
        <v>1.7472000000000001</v>
      </c>
      <c r="R152" s="367">
        <f t="shared" si="38"/>
        <v>116.75559999999999</v>
      </c>
      <c r="S152" s="302">
        <v>21700</v>
      </c>
      <c r="T152" s="307">
        <f t="shared" si="41"/>
        <v>2230.2998742672735</v>
      </c>
      <c r="U152" s="101">
        <f t="shared" si="50"/>
        <v>753.84135750233838</v>
      </c>
      <c r="V152" s="304">
        <f t="shared" si="51"/>
        <v>44.605997485345469</v>
      </c>
      <c r="W152" s="308">
        <v>24</v>
      </c>
      <c r="X152" s="305">
        <f t="shared" si="52"/>
        <v>3052.7472292549573</v>
      </c>
      <c r="Y152" s="309">
        <f t="shared" si="53"/>
        <v>1.1648000000000001</v>
      </c>
    </row>
    <row r="153" spans="1:25" s="63" customFormat="1" ht="16.5" customHeight="1" x14ac:dyDescent="0.2">
      <c r="A153" s="279">
        <v>137</v>
      </c>
      <c r="B153" s="301">
        <f t="shared" si="36"/>
        <v>46.79766</v>
      </c>
      <c r="C153" s="302">
        <v>21700</v>
      </c>
      <c r="D153" s="303">
        <f t="shared" si="39"/>
        <v>5564.3807831417216</v>
      </c>
      <c r="E153" s="304">
        <f t="shared" si="42"/>
        <v>1880.7607047019017</v>
      </c>
      <c r="F153" s="304">
        <f t="shared" si="43"/>
        <v>111.28761566283444</v>
      </c>
      <c r="G153" s="101">
        <v>60</v>
      </c>
      <c r="H153" s="305">
        <f t="shared" si="44"/>
        <v>7616.429103506458</v>
      </c>
      <c r="I153" s="309">
        <f t="shared" si="45"/>
        <v>2.9275000000000002</v>
      </c>
      <c r="J153" s="329">
        <f t="shared" si="37"/>
        <v>77.996099999999998</v>
      </c>
      <c r="K153" s="302">
        <v>21700</v>
      </c>
      <c r="L153" s="307">
        <f t="shared" si="40"/>
        <v>3338.6284698850327</v>
      </c>
      <c r="M153" s="304">
        <f t="shared" si="46"/>
        <v>1128.4564228211409</v>
      </c>
      <c r="N153" s="304">
        <f t="shared" si="47"/>
        <v>66.77256939770065</v>
      </c>
      <c r="O153" s="308">
        <v>36</v>
      </c>
      <c r="P153" s="305">
        <f t="shared" si="48"/>
        <v>4569.8574621038742</v>
      </c>
      <c r="Q153" s="309">
        <f t="shared" si="49"/>
        <v>1.7565</v>
      </c>
      <c r="R153" s="367">
        <f t="shared" si="38"/>
        <v>116.99414999999999</v>
      </c>
      <c r="S153" s="302">
        <v>21700</v>
      </c>
      <c r="T153" s="307">
        <f t="shared" si="41"/>
        <v>2225.7523132566889</v>
      </c>
      <c r="U153" s="101">
        <f t="shared" si="50"/>
        <v>752.30428188076075</v>
      </c>
      <c r="V153" s="304">
        <f t="shared" si="51"/>
        <v>44.515046265133776</v>
      </c>
      <c r="W153" s="308">
        <v>24</v>
      </c>
      <c r="X153" s="305">
        <f t="shared" si="52"/>
        <v>3046.5716414025833</v>
      </c>
      <c r="Y153" s="309">
        <f t="shared" si="53"/>
        <v>1.171</v>
      </c>
    </row>
    <row r="154" spans="1:25" s="63" customFormat="1" ht="16.5" customHeight="1" x14ac:dyDescent="0.2">
      <c r="A154" s="279">
        <v>138</v>
      </c>
      <c r="B154" s="301">
        <f t="shared" si="36"/>
        <v>46.89126000000001</v>
      </c>
      <c r="C154" s="302">
        <v>21700</v>
      </c>
      <c r="D154" s="303">
        <f t="shared" si="39"/>
        <v>5553.2736804257329</v>
      </c>
      <c r="E154" s="304">
        <f t="shared" si="42"/>
        <v>1877.0065039838976</v>
      </c>
      <c r="F154" s="304">
        <f t="shared" si="43"/>
        <v>111.06547360851467</v>
      </c>
      <c r="G154" s="101">
        <v>60</v>
      </c>
      <c r="H154" s="305">
        <f t="shared" si="44"/>
        <v>7601.3456580181446</v>
      </c>
      <c r="I154" s="309">
        <f t="shared" si="45"/>
        <v>2.9430000000000001</v>
      </c>
      <c r="J154" s="329">
        <f t="shared" si="37"/>
        <v>78.152100000000019</v>
      </c>
      <c r="K154" s="302">
        <v>21700</v>
      </c>
      <c r="L154" s="307">
        <f t="shared" si="40"/>
        <v>3331.9642082554392</v>
      </c>
      <c r="M154" s="304">
        <f t="shared" si="46"/>
        <v>1126.2039023903383</v>
      </c>
      <c r="N154" s="304">
        <f t="shared" si="47"/>
        <v>66.639284165108791</v>
      </c>
      <c r="O154" s="308">
        <v>36</v>
      </c>
      <c r="P154" s="305">
        <f t="shared" si="48"/>
        <v>4560.8073948108859</v>
      </c>
      <c r="Q154" s="309">
        <f t="shared" si="49"/>
        <v>1.7658</v>
      </c>
      <c r="R154" s="367">
        <f t="shared" si="38"/>
        <v>117.22815000000001</v>
      </c>
      <c r="S154" s="302">
        <v>21700</v>
      </c>
      <c r="T154" s="307">
        <f t="shared" si="41"/>
        <v>2221.3094721702932</v>
      </c>
      <c r="U154" s="101">
        <f t="shared" si="50"/>
        <v>750.80260159355907</v>
      </c>
      <c r="V154" s="304">
        <f t="shared" si="51"/>
        <v>44.426189443405868</v>
      </c>
      <c r="W154" s="308">
        <v>24</v>
      </c>
      <c r="X154" s="305">
        <f t="shared" si="52"/>
        <v>3040.5382632072578</v>
      </c>
      <c r="Y154" s="309">
        <f t="shared" si="53"/>
        <v>1.1772</v>
      </c>
    </row>
    <row r="155" spans="1:25" s="63" customFormat="1" ht="16.5" customHeight="1" x14ac:dyDescent="0.2">
      <c r="A155" s="279">
        <v>139</v>
      </c>
      <c r="B155" s="301">
        <f t="shared" si="36"/>
        <v>46.98304000000001</v>
      </c>
      <c r="C155" s="302">
        <v>21700</v>
      </c>
      <c r="D155" s="303">
        <f t="shared" si="39"/>
        <v>5542.4255220607256</v>
      </c>
      <c r="E155" s="304">
        <f t="shared" si="42"/>
        <v>1873.3398264565251</v>
      </c>
      <c r="F155" s="304">
        <f t="shared" si="43"/>
        <v>110.84851044121451</v>
      </c>
      <c r="G155" s="101">
        <v>60</v>
      </c>
      <c r="H155" s="305">
        <f t="shared" si="44"/>
        <v>7586.6138589584652</v>
      </c>
      <c r="I155" s="309">
        <f t="shared" si="45"/>
        <v>2.9584999999999999</v>
      </c>
      <c r="J155" s="329">
        <f t="shared" si="37"/>
        <v>78.30506666666669</v>
      </c>
      <c r="K155" s="302">
        <v>21700</v>
      </c>
      <c r="L155" s="307">
        <f t="shared" si="40"/>
        <v>3325.4553132364354</v>
      </c>
      <c r="M155" s="304">
        <f t="shared" si="46"/>
        <v>1124.0038958739151</v>
      </c>
      <c r="N155" s="304">
        <f t="shared" si="47"/>
        <v>66.509106264728715</v>
      </c>
      <c r="O155" s="308">
        <v>36</v>
      </c>
      <c r="P155" s="305">
        <f t="shared" si="48"/>
        <v>4551.9683153750793</v>
      </c>
      <c r="Q155" s="309">
        <f t="shared" si="49"/>
        <v>1.7750999999999999</v>
      </c>
      <c r="R155" s="367">
        <f t="shared" si="38"/>
        <v>117.45760000000001</v>
      </c>
      <c r="S155" s="302">
        <v>21700</v>
      </c>
      <c r="T155" s="307">
        <f t="shared" si="41"/>
        <v>2216.9702088242902</v>
      </c>
      <c r="U155" s="101">
        <f t="shared" si="50"/>
        <v>749.33593058260999</v>
      </c>
      <c r="V155" s="304">
        <f t="shared" si="51"/>
        <v>44.339404176485807</v>
      </c>
      <c r="W155" s="308">
        <v>24</v>
      </c>
      <c r="X155" s="305">
        <f t="shared" si="52"/>
        <v>3034.6455435833859</v>
      </c>
      <c r="Y155" s="309">
        <f t="shared" si="53"/>
        <v>1.1834</v>
      </c>
    </row>
    <row r="156" spans="1:25" s="63" customFormat="1" ht="16.5" customHeight="1" x14ac:dyDescent="0.2">
      <c r="A156" s="280">
        <v>140</v>
      </c>
      <c r="B156" s="301">
        <f t="shared" si="36"/>
        <v>47.073</v>
      </c>
      <c r="C156" s="302">
        <v>21700</v>
      </c>
      <c r="D156" s="303">
        <f t="shared" si="39"/>
        <v>5531.8335351475362</v>
      </c>
      <c r="E156" s="304">
        <f t="shared" si="42"/>
        <v>1869.759734879867</v>
      </c>
      <c r="F156" s="304">
        <f t="shared" si="43"/>
        <v>110.63667070295072</v>
      </c>
      <c r="G156" s="101">
        <v>60</v>
      </c>
      <c r="H156" s="305">
        <f t="shared" si="44"/>
        <v>7572.2299407303544</v>
      </c>
      <c r="I156" s="309">
        <f t="shared" si="45"/>
        <v>2.9741</v>
      </c>
      <c r="J156" s="329">
        <f t="shared" si="37"/>
        <v>78.454999999999998</v>
      </c>
      <c r="K156" s="302">
        <v>21700</v>
      </c>
      <c r="L156" s="307">
        <f t="shared" si="40"/>
        <v>3319.1001210885224</v>
      </c>
      <c r="M156" s="304">
        <f t="shared" si="46"/>
        <v>1121.8558409279206</v>
      </c>
      <c r="N156" s="304">
        <f t="shared" si="47"/>
        <v>66.382002421770451</v>
      </c>
      <c r="O156" s="308">
        <v>36</v>
      </c>
      <c r="P156" s="305">
        <f t="shared" si="48"/>
        <v>4543.337964438213</v>
      </c>
      <c r="Q156" s="309">
        <f t="shared" si="49"/>
        <v>1.7845</v>
      </c>
      <c r="R156" s="367">
        <f t="shared" si="38"/>
        <v>117.68249999999999</v>
      </c>
      <c r="S156" s="302">
        <v>21700</v>
      </c>
      <c r="T156" s="307">
        <f t="shared" si="41"/>
        <v>2212.7334140590146</v>
      </c>
      <c r="U156" s="101">
        <f t="shared" si="50"/>
        <v>747.90389395194688</v>
      </c>
      <c r="V156" s="304">
        <f t="shared" si="51"/>
        <v>44.254668281180294</v>
      </c>
      <c r="W156" s="308">
        <v>24</v>
      </c>
      <c r="X156" s="305">
        <f t="shared" si="52"/>
        <v>3028.8919762921419</v>
      </c>
      <c r="Y156" s="309">
        <f t="shared" si="53"/>
        <v>1.1896</v>
      </c>
    </row>
    <row r="157" spans="1:25" s="63" customFormat="1" ht="16.5" customHeight="1" x14ac:dyDescent="0.2">
      <c r="A157" s="279">
        <v>141</v>
      </c>
      <c r="B157" s="301">
        <f t="shared" si="36"/>
        <v>47.161140000000003</v>
      </c>
      <c r="C157" s="302">
        <v>21700</v>
      </c>
      <c r="D157" s="303">
        <f t="shared" si="39"/>
        <v>5521.4950274738903</v>
      </c>
      <c r="E157" s="304">
        <f t="shared" si="42"/>
        <v>1866.2653192861746</v>
      </c>
      <c r="F157" s="304">
        <f t="shared" si="43"/>
        <v>110.42990054947781</v>
      </c>
      <c r="G157" s="101">
        <v>60</v>
      </c>
      <c r="H157" s="305">
        <f t="shared" si="44"/>
        <v>7558.1902473095424</v>
      </c>
      <c r="I157" s="309">
        <f t="shared" si="45"/>
        <v>2.9897</v>
      </c>
      <c r="J157" s="329">
        <f t="shared" si="37"/>
        <v>78.601900000000015</v>
      </c>
      <c r="K157" s="302">
        <v>21700</v>
      </c>
      <c r="L157" s="307">
        <f t="shared" si="40"/>
        <v>3312.897016484334</v>
      </c>
      <c r="M157" s="304">
        <f t="shared" si="46"/>
        <v>1119.7591915717048</v>
      </c>
      <c r="N157" s="304">
        <f t="shared" si="47"/>
        <v>66.257940329686676</v>
      </c>
      <c r="O157" s="308">
        <v>36</v>
      </c>
      <c r="P157" s="305">
        <f t="shared" si="48"/>
        <v>4534.9141483857256</v>
      </c>
      <c r="Q157" s="309">
        <f t="shared" si="49"/>
        <v>1.7938000000000001</v>
      </c>
      <c r="R157" s="367">
        <f t="shared" si="38"/>
        <v>117.90285</v>
      </c>
      <c r="S157" s="302">
        <v>21700</v>
      </c>
      <c r="T157" s="307">
        <f t="shared" si="41"/>
        <v>2208.5980109895563</v>
      </c>
      <c r="U157" s="101">
        <f t="shared" si="50"/>
        <v>746.50612771446993</v>
      </c>
      <c r="V157" s="304">
        <f t="shared" si="51"/>
        <v>44.171960219791124</v>
      </c>
      <c r="W157" s="308">
        <v>24</v>
      </c>
      <c r="X157" s="305">
        <f t="shared" si="52"/>
        <v>3023.2760989238177</v>
      </c>
      <c r="Y157" s="309">
        <f t="shared" si="53"/>
        <v>1.1959</v>
      </c>
    </row>
    <row r="158" spans="1:25" s="63" customFormat="1" ht="16.5" customHeight="1" x14ac:dyDescent="0.2">
      <c r="A158" s="279">
        <v>142</v>
      </c>
      <c r="B158" s="301">
        <f t="shared" ref="B158:B206" si="54">(-0.0007*(($A158)*($A158))+0.2645*$A158+12.9)*1.3</f>
        <v>47.247460000000004</v>
      </c>
      <c r="C158" s="302">
        <v>21700</v>
      </c>
      <c r="D158" s="303">
        <f t="shared" si="39"/>
        <v>5511.4073857091998</v>
      </c>
      <c r="E158" s="304">
        <f t="shared" si="42"/>
        <v>1862.8556963697094</v>
      </c>
      <c r="F158" s="304">
        <f t="shared" si="43"/>
        <v>110.228147714184</v>
      </c>
      <c r="G158" s="101">
        <v>60</v>
      </c>
      <c r="H158" s="305">
        <f t="shared" si="44"/>
        <v>7544.4912297930932</v>
      </c>
      <c r="I158" s="309">
        <f t="shared" si="45"/>
        <v>3.0055000000000001</v>
      </c>
      <c r="J158" s="329">
        <f t="shared" ref="J158:J206" si="55">((-0.0007*(($A158)*($A158))+0.2645*$A158+12.9)*1.3)/0.6</f>
        <v>78.745766666666682</v>
      </c>
      <c r="K158" s="302">
        <v>21700</v>
      </c>
      <c r="L158" s="307">
        <f t="shared" si="40"/>
        <v>3306.8444314255194</v>
      </c>
      <c r="M158" s="304">
        <f t="shared" si="46"/>
        <v>1117.7134178218255</v>
      </c>
      <c r="N158" s="304">
        <f t="shared" si="47"/>
        <v>66.136888628510391</v>
      </c>
      <c r="O158" s="308">
        <v>36</v>
      </c>
      <c r="P158" s="305">
        <f t="shared" si="48"/>
        <v>4526.694737875855</v>
      </c>
      <c r="Q158" s="309">
        <f t="shared" si="49"/>
        <v>1.8032999999999999</v>
      </c>
      <c r="R158" s="367">
        <f t="shared" ref="R158:R206" si="56">((-0.0007*(($A158)*($A158))+0.2645*$A158+12.9)*1.3)/0.4</f>
        <v>118.11865</v>
      </c>
      <c r="S158" s="302">
        <v>21700</v>
      </c>
      <c r="T158" s="307">
        <f t="shared" si="41"/>
        <v>2204.56295428368</v>
      </c>
      <c r="U158" s="101">
        <f t="shared" si="50"/>
        <v>745.14227854788373</v>
      </c>
      <c r="V158" s="304">
        <f t="shared" si="51"/>
        <v>44.091259085673599</v>
      </c>
      <c r="W158" s="308">
        <v>24</v>
      </c>
      <c r="X158" s="305">
        <f t="shared" si="52"/>
        <v>3017.7964919172377</v>
      </c>
      <c r="Y158" s="309">
        <f t="shared" si="53"/>
        <v>1.2021999999999999</v>
      </c>
    </row>
    <row r="159" spans="1:25" s="63" customFormat="1" ht="16.5" customHeight="1" x14ac:dyDescent="0.2">
      <c r="A159" s="279">
        <v>143</v>
      </c>
      <c r="B159" s="301">
        <f t="shared" si="54"/>
        <v>47.331960000000009</v>
      </c>
      <c r="C159" s="302">
        <v>21700</v>
      </c>
      <c r="D159" s="303">
        <f t="shared" si="39"/>
        <v>5501.5680736652348</v>
      </c>
      <c r="E159" s="304">
        <f t="shared" si="42"/>
        <v>1859.5300088988492</v>
      </c>
      <c r="F159" s="304">
        <f t="shared" si="43"/>
        <v>110.0313614733047</v>
      </c>
      <c r="G159" s="101">
        <v>60</v>
      </c>
      <c r="H159" s="305">
        <f t="shared" si="44"/>
        <v>7531.1294440373886</v>
      </c>
      <c r="I159" s="309">
        <f t="shared" si="45"/>
        <v>3.0211999999999999</v>
      </c>
      <c r="J159" s="329">
        <f t="shared" si="55"/>
        <v>78.886600000000016</v>
      </c>
      <c r="K159" s="302">
        <v>21700</v>
      </c>
      <c r="L159" s="307">
        <f t="shared" si="40"/>
        <v>3300.9408441991409</v>
      </c>
      <c r="M159" s="304">
        <f t="shared" si="46"/>
        <v>1115.7180053393095</v>
      </c>
      <c r="N159" s="304">
        <f t="shared" si="47"/>
        <v>66.018816883982822</v>
      </c>
      <c r="O159" s="308">
        <v>36</v>
      </c>
      <c r="P159" s="305">
        <f t="shared" si="48"/>
        <v>4518.6776664224335</v>
      </c>
      <c r="Q159" s="309">
        <f t="shared" si="49"/>
        <v>1.8127</v>
      </c>
      <c r="R159" s="367">
        <f t="shared" si="56"/>
        <v>118.32990000000002</v>
      </c>
      <c r="S159" s="302">
        <v>21700</v>
      </c>
      <c r="T159" s="307">
        <f t="shared" si="41"/>
        <v>2200.6272294660939</v>
      </c>
      <c r="U159" s="101">
        <f t="shared" si="50"/>
        <v>743.81200355953968</v>
      </c>
      <c r="V159" s="304">
        <f t="shared" si="51"/>
        <v>44.012544589321877</v>
      </c>
      <c r="W159" s="308">
        <v>24</v>
      </c>
      <c r="X159" s="305">
        <f t="shared" si="52"/>
        <v>3012.4517776149555</v>
      </c>
      <c r="Y159" s="309">
        <f t="shared" si="53"/>
        <v>1.2084999999999999</v>
      </c>
    </row>
    <row r="160" spans="1:25" s="63" customFormat="1" ht="16.5" customHeight="1" x14ac:dyDescent="0.2">
      <c r="A160" s="279">
        <v>144</v>
      </c>
      <c r="B160" s="301">
        <f t="shared" si="54"/>
        <v>47.414639999999999</v>
      </c>
      <c r="C160" s="302">
        <v>21700</v>
      </c>
      <c r="D160" s="303">
        <f t="shared" si="39"/>
        <v>5491.9746306204161</v>
      </c>
      <c r="E160" s="304">
        <f t="shared" si="42"/>
        <v>1856.2874251497005</v>
      </c>
      <c r="F160" s="304">
        <f t="shared" si="43"/>
        <v>109.83949261240832</v>
      </c>
      <c r="G160" s="101">
        <v>60</v>
      </c>
      <c r="H160" s="305">
        <f t="shared" si="44"/>
        <v>7518.1015483825249</v>
      </c>
      <c r="I160" s="309">
        <f t="shared" si="45"/>
        <v>3.0369999999999999</v>
      </c>
      <c r="J160" s="329">
        <f t="shared" si="55"/>
        <v>79.0244</v>
      </c>
      <c r="K160" s="302">
        <v>21700</v>
      </c>
      <c r="L160" s="307">
        <f t="shared" si="40"/>
        <v>3295.1847783722496</v>
      </c>
      <c r="M160" s="304">
        <f t="shared" si="46"/>
        <v>1113.7724550898204</v>
      </c>
      <c r="N160" s="304">
        <f t="shared" si="47"/>
        <v>65.903695567444998</v>
      </c>
      <c r="O160" s="308">
        <v>36</v>
      </c>
      <c r="P160" s="305">
        <f t="shared" si="48"/>
        <v>4510.8609290295144</v>
      </c>
      <c r="Q160" s="309">
        <f t="shared" si="49"/>
        <v>1.8222</v>
      </c>
      <c r="R160" s="367">
        <f t="shared" si="56"/>
        <v>118.53659999999999</v>
      </c>
      <c r="S160" s="302">
        <v>21700</v>
      </c>
      <c r="T160" s="307">
        <f t="shared" si="41"/>
        <v>2196.7898522481664</v>
      </c>
      <c r="U160" s="101">
        <f t="shared" si="50"/>
        <v>742.51497005988017</v>
      </c>
      <c r="V160" s="304">
        <f t="shared" si="51"/>
        <v>43.93579704496333</v>
      </c>
      <c r="W160" s="308">
        <v>24</v>
      </c>
      <c r="X160" s="305">
        <f t="shared" si="52"/>
        <v>3007.2406193530101</v>
      </c>
      <c r="Y160" s="309">
        <f t="shared" si="53"/>
        <v>1.2148000000000001</v>
      </c>
    </row>
    <row r="161" spans="1:25" s="63" customFormat="1" ht="16.5" customHeight="1" x14ac:dyDescent="0.2">
      <c r="A161" s="279">
        <v>145</v>
      </c>
      <c r="B161" s="301">
        <f t="shared" si="54"/>
        <v>47.4955</v>
      </c>
      <c r="C161" s="302">
        <v>21700</v>
      </c>
      <c r="D161" s="303">
        <f t="shared" si="39"/>
        <v>5482.6246697055512</v>
      </c>
      <c r="E161" s="304">
        <f t="shared" si="42"/>
        <v>1853.1271383604762</v>
      </c>
      <c r="F161" s="304">
        <f t="shared" si="43"/>
        <v>109.65249339411103</v>
      </c>
      <c r="G161" s="101">
        <v>60</v>
      </c>
      <c r="H161" s="305">
        <f t="shared" si="44"/>
        <v>7505.4043014601384</v>
      </c>
      <c r="I161" s="309">
        <f t="shared" si="45"/>
        <v>3.0529000000000002</v>
      </c>
      <c r="J161" s="329">
        <f t="shared" si="55"/>
        <v>79.159166666666664</v>
      </c>
      <c r="K161" s="302">
        <v>21700</v>
      </c>
      <c r="L161" s="307">
        <f t="shared" si="40"/>
        <v>3289.5748018233307</v>
      </c>
      <c r="M161" s="304">
        <f t="shared" si="46"/>
        <v>1111.8762830162857</v>
      </c>
      <c r="N161" s="304">
        <f t="shared" si="47"/>
        <v>65.791496036466611</v>
      </c>
      <c r="O161" s="308">
        <v>36</v>
      </c>
      <c r="P161" s="305">
        <f t="shared" si="48"/>
        <v>4503.2425808760836</v>
      </c>
      <c r="Q161" s="309">
        <f t="shared" si="49"/>
        <v>1.8318000000000001</v>
      </c>
      <c r="R161" s="367">
        <f t="shared" si="56"/>
        <v>118.73875</v>
      </c>
      <c r="S161" s="302">
        <v>21700</v>
      </c>
      <c r="T161" s="307">
        <f t="shared" si="41"/>
        <v>2193.0498678822205</v>
      </c>
      <c r="U161" s="101">
        <f t="shared" si="50"/>
        <v>741.25085534419043</v>
      </c>
      <c r="V161" s="304">
        <f t="shared" si="51"/>
        <v>43.860997357644408</v>
      </c>
      <c r="W161" s="308">
        <v>24</v>
      </c>
      <c r="X161" s="305">
        <f t="shared" si="52"/>
        <v>3002.1617205840553</v>
      </c>
      <c r="Y161" s="309">
        <f t="shared" si="53"/>
        <v>1.2212000000000001</v>
      </c>
    </row>
    <row r="162" spans="1:25" s="63" customFormat="1" ht="16.5" customHeight="1" x14ac:dyDescent="0.2">
      <c r="A162" s="279">
        <v>146</v>
      </c>
      <c r="B162" s="301">
        <f t="shared" si="54"/>
        <v>47.574540000000006</v>
      </c>
      <c r="C162" s="302">
        <v>21700</v>
      </c>
      <c r="D162" s="303">
        <f t="shared" si="39"/>
        <v>5473.5158763489871</v>
      </c>
      <c r="E162" s="304">
        <f t="shared" si="42"/>
        <v>1850.0483662059576</v>
      </c>
      <c r="F162" s="304">
        <f t="shared" si="43"/>
        <v>109.47031752697974</v>
      </c>
      <c r="G162" s="101">
        <v>60</v>
      </c>
      <c r="H162" s="305">
        <f t="shared" si="44"/>
        <v>7493.0345600819246</v>
      </c>
      <c r="I162" s="309">
        <f t="shared" si="45"/>
        <v>3.0689000000000002</v>
      </c>
      <c r="J162" s="329">
        <f t="shared" si="55"/>
        <v>79.290900000000008</v>
      </c>
      <c r="K162" s="302">
        <v>21700</v>
      </c>
      <c r="L162" s="307">
        <f t="shared" si="40"/>
        <v>3284.1095258093928</v>
      </c>
      <c r="M162" s="304">
        <f t="shared" si="46"/>
        <v>1110.0290197235747</v>
      </c>
      <c r="N162" s="304">
        <f t="shared" si="47"/>
        <v>65.682190516187859</v>
      </c>
      <c r="O162" s="308">
        <v>36</v>
      </c>
      <c r="P162" s="305">
        <f t="shared" si="48"/>
        <v>4495.8207360491551</v>
      </c>
      <c r="Q162" s="309">
        <f t="shared" si="49"/>
        <v>1.8412999999999999</v>
      </c>
      <c r="R162" s="367">
        <f t="shared" si="56"/>
        <v>118.93635</v>
      </c>
      <c r="S162" s="302">
        <v>21700</v>
      </c>
      <c r="T162" s="307">
        <f t="shared" si="41"/>
        <v>2189.4063505395952</v>
      </c>
      <c r="U162" s="101">
        <f t="shared" si="50"/>
        <v>740.01934648238307</v>
      </c>
      <c r="V162" s="304">
        <f t="shared" si="51"/>
        <v>43.788127010791904</v>
      </c>
      <c r="W162" s="308">
        <v>24</v>
      </c>
      <c r="X162" s="305">
        <f t="shared" si="52"/>
        <v>2997.2138240327704</v>
      </c>
      <c r="Y162" s="309">
        <f t="shared" si="53"/>
        <v>1.2275</v>
      </c>
    </row>
    <row r="163" spans="1:25" s="63" customFormat="1" ht="16.5" customHeight="1" x14ac:dyDescent="0.2">
      <c r="A163" s="279">
        <v>147</v>
      </c>
      <c r="B163" s="301">
        <f t="shared" si="54"/>
        <v>47.651760000000003</v>
      </c>
      <c r="C163" s="302">
        <v>21700</v>
      </c>
      <c r="D163" s="303">
        <f t="shared" si="39"/>
        <v>5464.6460067791822</v>
      </c>
      <c r="E163" s="304">
        <f t="shared" si="42"/>
        <v>1847.0503502913634</v>
      </c>
      <c r="F163" s="304">
        <f t="shared" si="43"/>
        <v>109.29292013558364</v>
      </c>
      <c r="G163" s="101">
        <v>60</v>
      </c>
      <c r="H163" s="305">
        <f t="shared" si="44"/>
        <v>7480.9892772061294</v>
      </c>
      <c r="I163" s="309">
        <f t="shared" si="45"/>
        <v>3.0849000000000002</v>
      </c>
      <c r="J163" s="329">
        <f t="shared" si="55"/>
        <v>79.419600000000003</v>
      </c>
      <c r="K163" s="302">
        <v>21700</v>
      </c>
      <c r="L163" s="307">
        <f t="shared" si="40"/>
        <v>3278.7876040675096</v>
      </c>
      <c r="M163" s="304">
        <f t="shared" si="46"/>
        <v>1108.2302101748182</v>
      </c>
      <c r="N163" s="304">
        <f t="shared" si="47"/>
        <v>65.575752081350188</v>
      </c>
      <c r="O163" s="308">
        <v>36</v>
      </c>
      <c r="P163" s="305">
        <f t="shared" si="48"/>
        <v>4488.5935663236787</v>
      </c>
      <c r="Q163" s="309">
        <f t="shared" si="49"/>
        <v>1.8509</v>
      </c>
      <c r="R163" s="367">
        <f t="shared" si="56"/>
        <v>119.1294</v>
      </c>
      <c r="S163" s="302">
        <v>21700</v>
      </c>
      <c r="T163" s="307">
        <f t="shared" si="41"/>
        <v>2185.8584027116731</v>
      </c>
      <c r="U163" s="101">
        <f t="shared" si="50"/>
        <v>738.82014011654542</v>
      </c>
      <c r="V163" s="304">
        <f t="shared" si="51"/>
        <v>43.717168054233461</v>
      </c>
      <c r="W163" s="308">
        <v>24</v>
      </c>
      <c r="X163" s="305">
        <f t="shared" si="52"/>
        <v>2992.3957108824516</v>
      </c>
      <c r="Y163" s="309">
        <f t="shared" si="53"/>
        <v>1.234</v>
      </c>
    </row>
    <row r="164" spans="1:25" s="63" customFormat="1" ht="16.5" customHeight="1" x14ac:dyDescent="0.2">
      <c r="A164" s="279">
        <v>148</v>
      </c>
      <c r="B164" s="301">
        <f t="shared" si="54"/>
        <v>47.727160000000005</v>
      </c>
      <c r="C164" s="302">
        <v>21700</v>
      </c>
      <c r="D164" s="303">
        <f t="shared" si="39"/>
        <v>5456.0128865828174</v>
      </c>
      <c r="E164" s="304">
        <f t="shared" si="42"/>
        <v>1844.132355664992</v>
      </c>
      <c r="F164" s="304">
        <f t="shared" si="43"/>
        <v>109.12025773165635</v>
      </c>
      <c r="G164" s="101">
        <v>60</v>
      </c>
      <c r="H164" s="305">
        <f t="shared" si="44"/>
        <v>7469.2654999794659</v>
      </c>
      <c r="I164" s="309">
        <f t="shared" si="45"/>
        <v>3.101</v>
      </c>
      <c r="J164" s="329">
        <f t="shared" si="55"/>
        <v>79.545266666666677</v>
      </c>
      <c r="K164" s="302">
        <v>21700</v>
      </c>
      <c r="L164" s="307">
        <f t="shared" si="40"/>
        <v>3273.6077319496908</v>
      </c>
      <c r="M164" s="304">
        <f t="shared" si="46"/>
        <v>1106.4794133989953</v>
      </c>
      <c r="N164" s="304">
        <f t="shared" si="47"/>
        <v>65.472154638993814</v>
      </c>
      <c r="O164" s="308">
        <v>36</v>
      </c>
      <c r="P164" s="305">
        <f t="shared" si="48"/>
        <v>4481.5592999876799</v>
      </c>
      <c r="Q164" s="309">
        <f t="shared" si="49"/>
        <v>1.8606</v>
      </c>
      <c r="R164" s="367">
        <f t="shared" si="56"/>
        <v>119.31790000000001</v>
      </c>
      <c r="S164" s="302">
        <v>21700</v>
      </c>
      <c r="T164" s="307">
        <f t="shared" si="41"/>
        <v>2182.405154633127</v>
      </c>
      <c r="U164" s="101">
        <f t="shared" si="50"/>
        <v>737.6529422659969</v>
      </c>
      <c r="V164" s="304">
        <f t="shared" si="51"/>
        <v>43.648103092662545</v>
      </c>
      <c r="W164" s="308">
        <v>24</v>
      </c>
      <c r="X164" s="305">
        <f t="shared" si="52"/>
        <v>2987.7061999917864</v>
      </c>
      <c r="Y164" s="309">
        <f t="shared" si="53"/>
        <v>1.2403999999999999</v>
      </c>
    </row>
    <row r="165" spans="1:25" s="63" customFormat="1" ht="16.5" customHeight="1" x14ac:dyDescent="0.2">
      <c r="A165" s="279">
        <v>149</v>
      </c>
      <c r="B165" s="301">
        <f t="shared" si="54"/>
        <v>47.800739999999998</v>
      </c>
      <c r="C165" s="302">
        <v>21700</v>
      </c>
      <c r="D165" s="303">
        <f t="shared" si="39"/>
        <v>5447.6144093166768</v>
      </c>
      <c r="E165" s="304">
        <f t="shared" si="42"/>
        <v>1841.2936703490366</v>
      </c>
      <c r="F165" s="304">
        <f t="shared" si="43"/>
        <v>108.95228818633353</v>
      </c>
      <c r="G165" s="101">
        <v>60</v>
      </c>
      <c r="H165" s="305">
        <f t="shared" si="44"/>
        <v>7457.8603678520467</v>
      </c>
      <c r="I165" s="309">
        <f t="shared" si="45"/>
        <v>3.1171000000000002</v>
      </c>
      <c r="J165" s="329">
        <f t="shared" si="55"/>
        <v>79.667900000000003</v>
      </c>
      <c r="K165" s="302">
        <v>21700</v>
      </c>
      <c r="L165" s="307">
        <f t="shared" si="40"/>
        <v>3268.5686455900059</v>
      </c>
      <c r="M165" s="304">
        <f t="shared" si="46"/>
        <v>1104.7762022094219</v>
      </c>
      <c r="N165" s="304">
        <f t="shared" si="47"/>
        <v>65.371372911800123</v>
      </c>
      <c r="O165" s="308">
        <v>36</v>
      </c>
      <c r="P165" s="305">
        <f t="shared" si="48"/>
        <v>4474.7162207112278</v>
      </c>
      <c r="Q165" s="309">
        <f t="shared" si="49"/>
        <v>1.8703000000000001</v>
      </c>
      <c r="R165" s="367">
        <f t="shared" si="56"/>
        <v>119.50184999999999</v>
      </c>
      <c r="S165" s="302">
        <v>21700</v>
      </c>
      <c r="T165" s="307">
        <f t="shared" si="41"/>
        <v>2179.0457637266704</v>
      </c>
      <c r="U165" s="101">
        <f t="shared" si="50"/>
        <v>736.51746813961449</v>
      </c>
      <c r="V165" s="304">
        <f t="shared" si="51"/>
        <v>43.58091527453341</v>
      </c>
      <c r="W165" s="308">
        <v>24</v>
      </c>
      <c r="X165" s="305">
        <f t="shared" si="52"/>
        <v>2983.1441471408179</v>
      </c>
      <c r="Y165" s="309">
        <f t="shared" si="53"/>
        <v>1.2467999999999999</v>
      </c>
    </row>
    <row r="166" spans="1:25" s="63" customFormat="1" ht="16.5" customHeight="1" x14ac:dyDescent="0.2">
      <c r="A166" s="280">
        <v>150</v>
      </c>
      <c r="B166" s="301">
        <f t="shared" si="54"/>
        <v>47.872500000000002</v>
      </c>
      <c r="C166" s="302">
        <v>21700</v>
      </c>
      <c r="D166" s="303">
        <f t="shared" si="39"/>
        <v>5439.4485351715484</v>
      </c>
      <c r="E166" s="304">
        <f t="shared" si="42"/>
        <v>1838.5336048879833</v>
      </c>
      <c r="F166" s="304">
        <f t="shared" si="43"/>
        <v>108.78897070343098</v>
      </c>
      <c r="G166" s="101">
        <v>60</v>
      </c>
      <c r="H166" s="305">
        <f t="shared" si="44"/>
        <v>7446.771110762963</v>
      </c>
      <c r="I166" s="309">
        <f t="shared" si="45"/>
        <v>3.1333000000000002</v>
      </c>
      <c r="J166" s="329">
        <f t="shared" si="55"/>
        <v>79.787500000000009</v>
      </c>
      <c r="K166" s="302">
        <v>21700</v>
      </c>
      <c r="L166" s="307">
        <f t="shared" si="40"/>
        <v>3263.6691211029292</v>
      </c>
      <c r="M166" s="304">
        <f t="shared" si="46"/>
        <v>1103.12016293279</v>
      </c>
      <c r="N166" s="304">
        <f t="shared" si="47"/>
        <v>65.273382422058589</v>
      </c>
      <c r="O166" s="308">
        <v>36</v>
      </c>
      <c r="P166" s="305">
        <f t="shared" si="48"/>
        <v>4468.0626664577776</v>
      </c>
      <c r="Q166" s="309">
        <f t="shared" si="49"/>
        <v>1.88</v>
      </c>
      <c r="R166" s="367">
        <f t="shared" si="56"/>
        <v>119.68125000000001</v>
      </c>
      <c r="S166" s="302">
        <v>21700</v>
      </c>
      <c r="T166" s="307">
        <f t="shared" si="41"/>
        <v>2175.7794140686196</v>
      </c>
      <c r="U166" s="101">
        <f t="shared" si="50"/>
        <v>735.41344195519332</v>
      </c>
      <c r="V166" s="304">
        <f t="shared" si="51"/>
        <v>43.515588281372395</v>
      </c>
      <c r="W166" s="308">
        <v>24</v>
      </c>
      <c r="X166" s="305">
        <f t="shared" si="52"/>
        <v>2978.7084443051854</v>
      </c>
      <c r="Y166" s="309">
        <f t="shared" si="53"/>
        <v>1.2533000000000001</v>
      </c>
    </row>
    <row r="167" spans="1:25" s="63" customFormat="1" ht="16.5" customHeight="1" x14ac:dyDescent="0.2">
      <c r="A167" s="279">
        <v>151</v>
      </c>
      <c r="B167" s="301">
        <f t="shared" si="54"/>
        <v>47.942440000000012</v>
      </c>
      <c r="C167" s="302">
        <v>21700</v>
      </c>
      <c r="D167" s="303">
        <f t="shared" si="39"/>
        <v>5431.5132896865471</v>
      </c>
      <c r="E167" s="304">
        <f t="shared" si="42"/>
        <v>1835.8514919140528</v>
      </c>
      <c r="F167" s="304">
        <f t="shared" si="43"/>
        <v>108.63026579373094</v>
      </c>
      <c r="G167" s="101">
        <v>60</v>
      </c>
      <c r="H167" s="305">
        <f t="shared" si="44"/>
        <v>7435.9950473943309</v>
      </c>
      <c r="I167" s="309">
        <f t="shared" si="45"/>
        <v>3.1496</v>
      </c>
      <c r="J167" s="329">
        <f t="shared" si="55"/>
        <v>79.904066666666694</v>
      </c>
      <c r="K167" s="302">
        <v>21700</v>
      </c>
      <c r="L167" s="307">
        <f t="shared" si="40"/>
        <v>3258.9079738119285</v>
      </c>
      <c r="M167" s="304">
        <f t="shared" si="46"/>
        <v>1101.5108951484317</v>
      </c>
      <c r="N167" s="304">
        <f t="shared" si="47"/>
        <v>65.178159476238577</v>
      </c>
      <c r="O167" s="308">
        <v>36</v>
      </c>
      <c r="P167" s="305">
        <f t="shared" si="48"/>
        <v>4461.5970284365985</v>
      </c>
      <c r="Q167" s="309">
        <f t="shared" si="49"/>
        <v>1.8897999999999999</v>
      </c>
      <c r="R167" s="367">
        <f t="shared" si="56"/>
        <v>119.85610000000003</v>
      </c>
      <c r="S167" s="302">
        <v>21700</v>
      </c>
      <c r="T167" s="307">
        <f t="shared" si="41"/>
        <v>2172.605315874619</v>
      </c>
      <c r="U167" s="101">
        <f t="shared" si="50"/>
        <v>734.34059676562117</v>
      </c>
      <c r="V167" s="304">
        <f t="shared" si="51"/>
        <v>43.45210631749238</v>
      </c>
      <c r="W167" s="308">
        <v>24</v>
      </c>
      <c r="X167" s="305">
        <f t="shared" si="52"/>
        <v>2974.3980189577328</v>
      </c>
      <c r="Y167" s="309">
        <f t="shared" si="53"/>
        <v>1.2598</v>
      </c>
    </row>
    <row r="168" spans="1:25" s="63" customFormat="1" ht="16.5" customHeight="1" x14ac:dyDescent="0.2">
      <c r="A168" s="279">
        <v>152</v>
      </c>
      <c r="B168" s="301">
        <f t="shared" si="54"/>
        <v>48.010560000000005</v>
      </c>
      <c r="C168" s="302">
        <v>21700</v>
      </c>
      <c r="D168" s="303">
        <f t="shared" si="39"/>
        <v>5423.8067625122467</v>
      </c>
      <c r="E168" s="304">
        <f t="shared" si="42"/>
        <v>1833.2466857291392</v>
      </c>
      <c r="F168" s="304">
        <f t="shared" si="43"/>
        <v>108.47613525024494</v>
      </c>
      <c r="G168" s="101">
        <v>60</v>
      </c>
      <c r="H168" s="305">
        <f t="shared" si="44"/>
        <v>7425.5295834916305</v>
      </c>
      <c r="I168" s="309">
        <f t="shared" si="45"/>
        <v>3.1659999999999999</v>
      </c>
      <c r="J168" s="329">
        <f t="shared" si="55"/>
        <v>80.017600000000016</v>
      </c>
      <c r="K168" s="302">
        <v>21700</v>
      </c>
      <c r="L168" s="307">
        <f t="shared" si="40"/>
        <v>3254.2840575073478</v>
      </c>
      <c r="M168" s="304">
        <f t="shared" si="46"/>
        <v>1099.9480114374835</v>
      </c>
      <c r="N168" s="304">
        <f t="shared" si="47"/>
        <v>65.085681150146954</v>
      </c>
      <c r="O168" s="308">
        <v>36</v>
      </c>
      <c r="P168" s="305">
        <f t="shared" si="48"/>
        <v>4455.3177500949787</v>
      </c>
      <c r="Q168" s="309">
        <f t="shared" si="49"/>
        <v>1.8996</v>
      </c>
      <c r="R168" s="367">
        <f t="shared" si="56"/>
        <v>120.02640000000001</v>
      </c>
      <c r="S168" s="302">
        <v>21700</v>
      </c>
      <c r="T168" s="307">
        <f t="shared" si="41"/>
        <v>2169.5227050048989</v>
      </c>
      <c r="U168" s="101">
        <f t="shared" si="50"/>
        <v>733.29867429165574</v>
      </c>
      <c r="V168" s="304">
        <f t="shared" si="51"/>
        <v>43.390454100097976</v>
      </c>
      <c r="W168" s="308">
        <v>24</v>
      </c>
      <c r="X168" s="305">
        <f t="shared" si="52"/>
        <v>2970.2118333966523</v>
      </c>
      <c r="Y168" s="309">
        <f t="shared" si="53"/>
        <v>1.2664</v>
      </c>
    </row>
    <row r="169" spans="1:25" s="63" customFormat="1" ht="16.5" customHeight="1" x14ac:dyDescent="0.2">
      <c r="A169" s="279">
        <v>153</v>
      </c>
      <c r="B169" s="301">
        <f t="shared" si="54"/>
        <v>48.076860000000003</v>
      </c>
      <c r="C169" s="302">
        <v>21700</v>
      </c>
      <c r="D169" s="303">
        <f t="shared" si="39"/>
        <v>5416.3271062211634</v>
      </c>
      <c r="E169" s="304">
        <f t="shared" si="42"/>
        <v>1830.718561902753</v>
      </c>
      <c r="F169" s="304">
        <f t="shared" si="43"/>
        <v>108.32654212442327</v>
      </c>
      <c r="G169" s="101">
        <v>60</v>
      </c>
      <c r="H169" s="305">
        <f t="shared" si="44"/>
        <v>7415.3722102483398</v>
      </c>
      <c r="I169" s="309">
        <f t="shared" si="45"/>
        <v>3.1823999999999999</v>
      </c>
      <c r="J169" s="329">
        <f t="shared" si="55"/>
        <v>80.128100000000003</v>
      </c>
      <c r="K169" s="302">
        <v>21700</v>
      </c>
      <c r="L169" s="307">
        <f t="shared" si="40"/>
        <v>3249.7962637326978</v>
      </c>
      <c r="M169" s="304">
        <f t="shared" si="46"/>
        <v>1098.4311371416518</v>
      </c>
      <c r="N169" s="304">
        <f t="shared" si="47"/>
        <v>64.995925274653956</v>
      </c>
      <c r="O169" s="308">
        <v>36</v>
      </c>
      <c r="P169" s="305">
        <f t="shared" si="48"/>
        <v>4449.2233261490037</v>
      </c>
      <c r="Q169" s="309">
        <f t="shared" si="49"/>
        <v>1.9094</v>
      </c>
      <c r="R169" s="367">
        <f t="shared" si="56"/>
        <v>120.19215</v>
      </c>
      <c r="S169" s="302">
        <v>21700</v>
      </c>
      <c r="T169" s="307">
        <f t="shared" si="41"/>
        <v>2166.5308424884656</v>
      </c>
      <c r="U169" s="101">
        <f t="shared" si="50"/>
        <v>732.28742476110131</v>
      </c>
      <c r="V169" s="304">
        <f t="shared" si="51"/>
        <v>43.330616849769314</v>
      </c>
      <c r="W169" s="308">
        <v>24</v>
      </c>
      <c r="X169" s="305">
        <f t="shared" si="52"/>
        <v>2966.1488840993361</v>
      </c>
      <c r="Y169" s="309">
        <f t="shared" si="53"/>
        <v>1.2729999999999999</v>
      </c>
    </row>
    <row r="170" spans="1:25" s="63" customFormat="1" ht="16.5" customHeight="1" x14ac:dyDescent="0.2">
      <c r="A170" s="279">
        <v>154</v>
      </c>
      <c r="B170" s="301">
        <f t="shared" si="54"/>
        <v>48.141340000000007</v>
      </c>
      <c r="C170" s="302">
        <v>21700</v>
      </c>
      <c r="D170" s="303">
        <f t="shared" si="39"/>
        <v>5409.072535164164</v>
      </c>
      <c r="E170" s="304">
        <f t="shared" si="42"/>
        <v>1828.2665168854874</v>
      </c>
      <c r="F170" s="304">
        <f t="shared" si="43"/>
        <v>108.18145070328329</v>
      </c>
      <c r="G170" s="101">
        <v>60</v>
      </c>
      <c r="H170" s="305">
        <f t="shared" si="44"/>
        <v>7405.5205027529346</v>
      </c>
      <c r="I170" s="309">
        <f t="shared" si="45"/>
        <v>3.1989000000000001</v>
      </c>
      <c r="J170" s="329">
        <f t="shared" si="55"/>
        <v>80.235566666666685</v>
      </c>
      <c r="K170" s="302">
        <v>21700</v>
      </c>
      <c r="L170" s="307">
        <f t="shared" si="40"/>
        <v>3245.4435210984984</v>
      </c>
      <c r="M170" s="304">
        <f t="shared" si="46"/>
        <v>1096.9599101312924</v>
      </c>
      <c r="N170" s="304">
        <f t="shared" si="47"/>
        <v>64.908870421969965</v>
      </c>
      <c r="O170" s="308">
        <v>36</v>
      </c>
      <c r="P170" s="305">
        <f t="shared" si="48"/>
        <v>4443.3123016517611</v>
      </c>
      <c r="Q170" s="309">
        <f t="shared" si="49"/>
        <v>1.9193</v>
      </c>
      <c r="R170" s="367">
        <f t="shared" si="56"/>
        <v>120.35335000000001</v>
      </c>
      <c r="S170" s="302">
        <v>21700</v>
      </c>
      <c r="T170" s="307">
        <f t="shared" si="41"/>
        <v>2163.6290140656661</v>
      </c>
      <c r="U170" s="101">
        <f t="shared" si="50"/>
        <v>731.30660675419506</v>
      </c>
      <c r="V170" s="304">
        <f t="shared" si="51"/>
        <v>43.272580281313324</v>
      </c>
      <c r="W170" s="308">
        <v>24</v>
      </c>
      <c r="X170" s="305">
        <f t="shared" si="52"/>
        <v>2962.2082011011744</v>
      </c>
      <c r="Y170" s="309">
        <f t="shared" si="53"/>
        <v>1.2796000000000001</v>
      </c>
    </row>
    <row r="171" spans="1:25" s="63" customFormat="1" ht="16.5" customHeight="1" x14ac:dyDescent="0.2">
      <c r="A171" s="279">
        <v>155</v>
      </c>
      <c r="B171" s="301">
        <f t="shared" si="54"/>
        <v>48.204000000000008</v>
      </c>
      <c r="C171" s="302">
        <v>21700</v>
      </c>
      <c r="D171" s="303">
        <f t="shared" si="39"/>
        <v>5402.0413243714211</v>
      </c>
      <c r="E171" s="304">
        <f t="shared" si="42"/>
        <v>1825.8899676375402</v>
      </c>
      <c r="F171" s="304">
        <f t="shared" si="43"/>
        <v>108.04082648742842</v>
      </c>
      <c r="G171" s="101">
        <v>60</v>
      </c>
      <c r="H171" s="305">
        <f t="shared" si="44"/>
        <v>7395.9721184963901</v>
      </c>
      <c r="I171" s="309">
        <f t="shared" si="45"/>
        <v>3.2155</v>
      </c>
      <c r="J171" s="329">
        <f t="shared" si="55"/>
        <v>80.340000000000018</v>
      </c>
      <c r="K171" s="302">
        <v>21700</v>
      </c>
      <c r="L171" s="307">
        <f t="shared" si="40"/>
        <v>3241.2247946228526</v>
      </c>
      <c r="M171" s="304">
        <f t="shared" si="46"/>
        <v>1095.533980582524</v>
      </c>
      <c r="N171" s="304">
        <f t="shared" si="47"/>
        <v>64.824495892457051</v>
      </c>
      <c r="O171" s="308">
        <v>36</v>
      </c>
      <c r="P171" s="305">
        <f t="shared" si="48"/>
        <v>4437.5832710978339</v>
      </c>
      <c r="Q171" s="309">
        <f t="shared" si="49"/>
        <v>1.9293</v>
      </c>
      <c r="R171" s="367">
        <f t="shared" si="56"/>
        <v>120.51000000000002</v>
      </c>
      <c r="S171" s="302">
        <v>21700</v>
      </c>
      <c r="T171" s="307">
        <f t="shared" si="41"/>
        <v>2160.8165297485684</v>
      </c>
      <c r="U171" s="101">
        <f t="shared" si="50"/>
        <v>730.35598705501604</v>
      </c>
      <c r="V171" s="304">
        <f t="shared" si="51"/>
        <v>43.216330594971367</v>
      </c>
      <c r="W171" s="308">
        <v>24</v>
      </c>
      <c r="X171" s="305">
        <f t="shared" si="52"/>
        <v>2958.3888473985558</v>
      </c>
      <c r="Y171" s="309">
        <f t="shared" si="53"/>
        <v>1.2862</v>
      </c>
    </row>
    <row r="172" spans="1:25" s="63" customFormat="1" ht="16.5" customHeight="1" x14ac:dyDescent="0.2">
      <c r="A172" s="279">
        <v>156</v>
      </c>
      <c r="B172" s="301">
        <f t="shared" si="54"/>
        <v>48.264840000000007</v>
      </c>
      <c r="C172" s="302">
        <v>21700</v>
      </c>
      <c r="D172" s="303">
        <f t="shared" si="39"/>
        <v>5395.2318084966191</v>
      </c>
      <c r="E172" s="304">
        <f t="shared" si="42"/>
        <v>1823.5883512718572</v>
      </c>
      <c r="F172" s="304">
        <f t="shared" si="43"/>
        <v>107.90463616993239</v>
      </c>
      <c r="G172" s="101">
        <v>60</v>
      </c>
      <c r="H172" s="305">
        <f t="shared" si="44"/>
        <v>7386.7247959384085</v>
      </c>
      <c r="I172" s="309">
        <f t="shared" si="45"/>
        <v>3.2322000000000002</v>
      </c>
      <c r="J172" s="329">
        <f t="shared" si="55"/>
        <v>80.441400000000016</v>
      </c>
      <c r="K172" s="302">
        <v>21700</v>
      </c>
      <c r="L172" s="307">
        <f t="shared" si="40"/>
        <v>3237.1390850979715</v>
      </c>
      <c r="M172" s="304">
        <f t="shared" si="46"/>
        <v>1094.1530107631143</v>
      </c>
      <c r="N172" s="304">
        <f t="shared" si="47"/>
        <v>64.74278170195943</v>
      </c>
      <c r="O172" s="308">
        <v>36</v>
      </c>
      <c r="P172" s="305">
        <f t="shared" si="48"/>
        <v>4432.0348775630455</v>
      </c>
      <c r="Q172" s="309">
        <f t="shared" si="49"/>
        <v>1.9393</v>
      </c>
      <c r="R172" s="367">
        <f t="shared" si="56"/>
        <v>120.66210000000001</v>
      </c>
      <c r="S172" s="302">
        <v>21700</v>
      </c>
      <c r="T172" s="307">
        <f t="shared" si="41"/>
        <v>2158.0927233986476</v>
      </c>
      <c r="U172" s="101">
        <f t="shared" si="50"/>
        <v>729.4353405087428</v>
      </c>
      <c r="V172" s="304">
        <f t="shared" si="51"/>
        <v>43.161854467972951</v>
      </c>
      <c r="W172" s="308">
        <v>24</v>
      </c>
      <c r="X172" s="305">
        <f t="shared" si="52"/>
        <v>2954.6899183753635</v>
      </c>
      <c r="Y172" s="309">
        <f t="shared" si="53"/>
        <v>1.2928999999999999</v>
      </c>
    </row>
    <row r="173" spans="1:25" s="63" customFormat="1" ht="16.5" customHeight="1" x14ac:dyDescent="0.2">
      <c r="A173" s="279">
        <v>157</v>
      </c>
      <c r="B173" s="301">
        <f t="shared" si="54"/>
        <v>48.323859999999996</v>
      </c>
      <c r="C173" s="302">
        <v>21700</v>
      </c>
      <c r="D173" s="303">
        <f t="shared" si="39"/>
        <v>5388.6423808031896</v>
      </c>
      <c r="E173" s="304">
        <f t="shared" si="42"/>
        <v>1821.3611247114779</v>
      </c>
      <c r="F173" s="304">
        <f t="shared" si="43"/>
        <v>107.7728476160638</v>
      </c>
      <c r="G173" s="101">
        <v>60</v>
      </c>
      <c r="H173" s="305">
        <f t="shared" si="44"/>
        <v>7377.776353130731</v>
      </c>
      <c r="I173" s="309">
        <f t="shared" si="45"/>
        <v>3.2488999999999999</v>
      </c>
      <c r="J173" s="329">
        <f t="shared" si="55"/>
        <v>80.539766666666665</v>
      </c>
      <c r="K173" s="302">
        <v>21700</v>
      </c>
      <c r="L173" s="307">
        <f t="shared" si="40"/>
        <v>3233.1854284819137</v>
      </c>
      <c r="M173" s="304">
        <f t="shared" si="46"/>
        <v>1092.8166748268868</v>
      </c>
      <c r="N173" s="304">
        <f t="shared" si="47"/>
        <v>64.663708569638274</v>
      </c>
      <c r="O173" s="308">
        <v>36</v>
      </c>
      <c r="P173" s="305">
        <f t="shared" si="48"/>
        <v>4426.6658118784389</v>
      </c>
      <c r="Q173" s="309">
        <f t="shared" si="49"/>
        <v>1.9493</v>
      </c>
      <c r="R173" s="367">
        <f t="shared" si="56"/>
        <v>120.80964999999999</v>
      </c>
      <c r="S173" s="302">
        <v>21700</v>
      </c>
      <c r="T173" s="307">
        <f t="shared" si="41"/>
        <v>2155.4569523212754</v>
      </c>
      <c r="U173" s="101">
        <f t="shared" si="50"/>
        <v>728.54444988459102</v>
      </c>
      <c r="V173" s="304">
        <f t="shared" si="51"/>
        <v>43.109139046425511</v>
      </c>
      <c r="W173" s="308">
        <v>24</v>
      </c>
      <c r="X173" s="305">
        <f t="shared" si="52"/>
        <v>2951.1105412522916</v>
      </c>
      <c r="Y173" s="309">
        <f t="shared" si="53"/>
        <v>1.2996000000000001</v>
      </c>
    </row>
    <row r="174" spans="1:25" s="63" customFormat="1" ht="16.5" customHeight="1" x14ac:dyDescent="0.2">
      <c r="A174" s="279">
        <v>158</v>
      </c>
      <c r="B174" s="301">
        <f t="shared" si="54"/>
        <v>48.381060000000012</v>
      </c>
      <c r="C174" s="302">
        <v>21700</v>
      </c>
      <c r="D174" s="303">
        <f t="shared" si="39"/>
        <v>5382.2714921913648</v>
      </c>
      <c r="E174" s="304">
        <f t="shared" si="42"/>
        <v>1819.207764360681</v>
      </c>
      <c r="F174" s="304">
        <f t="shared" si="43"/>
        <v>107.6454298438273</v>
      </c>
      <c r="G174" s="101">
        <v>60</v>
      </c>
      <c r="H174" s="305">
        <f t="shared" si="44"/>
        <v>7369.1246863958731</v>
      </c>
      <c r="I174" s="309">
        <f t="shared" si="45"/>
        <v>3.2656999999999998</v>
      </c>
      <c r="J174" s="329">
        <f t="shared" si="55"/>
        <v>80.635100000000023</v>
      </c>
      <c r="K174" s="302">
        <v>21700</v>
      </c>
      <c r="L174" s="307">
        <f t="shared" si="40"/>
        <v>3229.3628953148186</v>
      </c>
      <c r="M174" s="304">
        <f t="shared" si="46"/>
        <v>1091.5246586164085</v>
      </c>
      <c r="N174" s="304">
        <f t="shared" si="47"/>
        <v>64.587257906296372</v>
      </c>
      <c r="O174" s="308">
        <v>36</v>
      </c>
      <c r="P174" s="305">
        <f t="shared" si="48"/>
        <v>4421.4748118375228</v>
      </c>
      <c r="Q174" s="309">
        <f t="shared" si="49"/>
        <v>1.9594</v>
      </c>
      <c r="R174" s="367">
        <f t="shared" si="56"/>
        <v>120.95265000000002</v>
      </c>
      <c r="S174" s="302">
        <v>21700</v>
      </c>
      <c r="T174" s="307">
        <f t="shared" si="41"/>
        <v>2152.9085968765462</v>
      </c>
      <c r="U174" s="101">
        <f t="shared" si="50"/>
        <v>727.68310574427255</v>
      </c>
      <c r="V174" s="304">
        <f t="shared" si="51"/>
        <v>43.058171937530922</v>
      </c>
      <c r="W174" s="308">
        <v>24</v>
      </c>
      <c r="X174" s="305">
        <f t="shared" si="52"/>
        <v>2947.6498745583499</v>
      </c>
      <c r="Y174" s="309">
        <f t="shared" si="53"/>
        <v>1.3063</v>
      </c>
    </row>
    <row r="175" spans="1:25" s="63" customFormat="1" ht="16.5" customHeight="1" x14ac:dyDescent="0.2">
      <c r="A175" s="279">
        <v>159</v>
      </c>
      <c r="B175" s="341">
        <f t="shared" si="54"/>
        <v>48.436440000000005</v>
      </c>
      <c r="C175" s="342">
        <v>21700</v>
      </c>
      <c r="D175" s="303">
        <f t="shared" si="39"/>
        <v>5376.1176502649651</v>
      </c>
      <c r="E175" s="343">
        <f t="shared" si="42"/>
        <v>1817.127765789558</v>
      </c>
      <c r="F175" s="343">
        <f t="shared" si="43"/>
        <v>107.52235300529931</v>
      </c>
      <c r="G175" s="101">
        <v>60</v>
      </c>
      <c r="H175" s="344">
        <f t="shared" si="44"/>
        <v>7360.7677690598221</v>
      </c>
      <c r="I175" s="348">
        <f t="shared" si="45"/>
        <v>3.2827000000000002</v>
      </c>
      <c r="J175" s="329">
        <f t="shared" si="55"/>
        <v>80.727400000000017</v>
      </c>
      <c r="K175" s="342">
        <v>21700</v>
      </c>
      <c r="L175" s="345">
        <f t="shared" si="40"/>
        <v>3225.6705901589794</v>
      </c>
      <c r="M175" s="343">
        <f t="shared" si="46"/>
        <v>1090.276659473735</v>
      </c>
      <c r="N175" s="343">
        <f t="shared" si="47"/>
        <v>64.513411803179594</v>
      </c>
      <c r="O175" s="308">
        <v>36</v>
      </c>
      <c r="P175" s="344">
        <f t="shared" si="48"/>
        <v>4416.4606614358936</v>
      </c>
      <c r="Q175" s="348">
        <f t="shared" si="49"/>
        <v>1.9696</v>
      </c>
      <c r="R175" s="370">
        <f t="shared" si="56"/>
        <v>121.09110000000001</v>
      </c>
      <c r="S175" s="342">
        <v>21700</v>
      </c>
      <c r="T175" s="345">
        <f t="shared" si="41"/>
        <v>2150.4470601059861</v>
      </c>
      <c r="U175" s="347">
        <f t="shared" si="50"/>
        <v>726.85110631582324</v>
      </c>
      <c r="V175" s="343">
        <f t="shared" si="51"/>
        <v>43.008941202119722</v>
      </c>
      <c r="W175" s="308">
        <v>24</v>
      </c>
      <c r="X175" s="344">
        <f t="shared" si="52"/>
        <v>2944.3071076239294</v>
      </c>
      <c r="Y175" s="348">
        <f t="shared" si="53"/>
        <v>1.3130999999999999</v>
      </c>
    </row>
    <row r="176" spans="1:25" s="63" customFormat="1" ht="16.5" customHeight="1" x14ac:dyDescent="0.2">
      <c r="A176" s="280">
        <v>160</v>
      </c>
      <c r="B176" s="301">
        <f t="shared" si="54"/>
        <v>48.490000000000009</v>
      </c>
      <c r="C176" s="302">
        <v>21700</v>
      </c>
      <c r="D176" s="303">
        <f t="shared" si="39"/>
        <v>5370.17941843679</v>
      </c>
      <c r="E176" s="304">
        <f t="shared" si="42"/>
        <v>1815.1206434316348</v>
      </c>
      <c r="F176" s="304">
        <f t="shared" si="43"/>
        <v>107.4035883687358</v>
      </c>
      <c r="G176" s="101">
        <v>60</v>
      </c>
      <c r="H176" s="305">
        <f t="shared" si="44"/>
        <v>7352.7036502371602</v>
      </c>
      <c r="I176" s="309">
        <f t="shared" si="45"/>
        <v>3.2995999999999999</v>
      </c>
      <c r="J176" s="329">
        <f t="shared" si="55"/>
        <v>80.816666666666691</v>
      </c>
      <c r="K176" s="302">
        <v>21700</v>
      </c>
      <c r="L176" s="307">
        <f t="shared" si="40"/>
        <v>3222.1076510620737</v>
      </c>
      <c r="M176" s="304">
        <f t="shared" si="46"/>
        <v>1089.0723860589808</v>
      </c>
      <c r="N176" s="304">
        <f t="shared" si="47"/>
        <v>64.442153021241481</v>
      </c>
      <c r="O176" s="308">
        <v>36</v>
      </c>
      <c r="P176" s="305">
        <f t="shared" si="48"/>
        <v>4411.6221901422959</v>
      </c>
      <c r="Q176" s="309">
        <f t="shared" si="49"/>
        <v>1.9798</v>
      </c>
      <c r="R176" s="367">
        <f t="shared" si="56"/>
        <v>121.22500000000002</v>
      </c>
      <c r="S176" s="302">
        <v>21700</v>
      </c>
      <c r="T176" s="307">
        <f t="shared" si="41"/>
        <v>2148.0717673747158</v>
      </c>
      <c r="U176" s="101">
        <f t="shared" si="50"/>
        <v>726.04825737265389</v>
      </c>
      <c r="V176" s="304">
        <f t="shared" si="51"/>
        <v>42.961435347494316</v>
      </c>
      <c r="W176" s="308">
        <v>24</v>
      </c>
      <c r="X176" s="305">
        <f t="shared" si="52"/>
        <v>2941.0814600948643</v>
      </c>
      <c r="Y176" s="309">
        <f t="shared" si="53"/>
        <v>1.3199000000000001</v>
      </c>
    </row>
    <row r="177" spans="1:25" s="63" customFormat="1" ht="16.5" customHeight="1" x14ac:dyDescent="0.2">
      <c r="A177" s="278">
        <v>161</v>
      </c>
      <c r="B177" s="319">
        <f t="shared" si="54"/>
        <v>48.541740000000004</v>
      </c>
      <c r="C177" s="320">
        <v>21700</v>
      </c>
      <c r="D177" s="321">
        <f t="shared" si="39"/>
        <v>5364.4554150716467</v>
      </c>
      <c r="E177" s="322">
        <f t="shared" si="42"/>
        <v>1813.1859302942164</v>
      </c>
      <c r="F177" s="322">
        <f t="shared" si="43"/>
        <v>107.28910830143293</v>
      </c>
      <c r="G177" s="106">
        <v>60</v>
      </c>
      <c r="H177" s="323">
        <f t="shared" si="44"/>
        <v>7344.9304536672962</v>
      </c>
      <c r="I177" s="328">
        <f t="shared" si="45"/>
        <v>3.3167</v>
      </c>
      <c r="J177" s="324">
        <f t="shared" si="55"/>
        <v>80.902900000000017</v>
      </c>
      <c r="K177" s="320">
        <v>21700</v>
      </c>
      <c r="L177" s="325">
        <f t="shared" si="40"/>
        <v>3218.6732490429877</v>
      </c>
      <c r="M177" s="322">
        <f t="shared" si="46"/>
        <v>1087.9115581765298</v>
      </c>
      <c r="N177" s="322">
        <f t="shared" si="47"/>
        <v>64.373464980859751</v>
      </c>
      <c r="O177" s="326">
        <v>36</v>
      </c>
      <c r="P177" s="323">
        <f t="shared" si="48"/>
        <v>4406.958272200377</v>
      </c>
      <c r="Q177" s="328">
        <f t="shared" si="49"/>
        <v>1.99</v>
      </c>
      <c r="R177" s="366">
        <f t="shared" si="56"/>
        <v>121.35435000000001</v>
      </c>
      <c r="S177" s="320">
        <v>21700</v>
      </c>
      <c r="T177" s="325">
        <f t="shared" si="41"/>
        <v>2145.782166028659</v>
      </c>
      <c r="U177" s="106">
        <f t="shared" si="50"/>
        <v>725.27437211768665</v>
      </c>
      <c r="V177" s="322">
        <f t="shared" si="51"/>
        <v>42.915643320573182</v>
      </c>
      <c r="W177" s="326">
        <v>24</v>
      </c>
      <c r="X177" s="323">
        <f t="shared" si="52"/>
        <v>2937.9721814669188</v>
      </c>
      <c r="Y177" s="328">
        <f t="shared" si="53"/>
        <v>1.3267</v>
      </c>
    </row>
    <row r="178" spans="1:25" s="63" customFormat="1" ht="16.5" customHeight="1" x14ac:dyDescent="0.2">
      <c r="A178" s="279">
        <v>162</v>
      </c>
      <c r="B178" s="301">
        <f t="shared" si="54"/>
        <v>48.591660000000012</v>
      </c>
      <c r="C178" s="302">
        <v>21700</v>
      </c>
      <c r="D178" s="303">
        <f t="shared" si="39"/>
        <v>5358.944312665999</v>
      </c>
      <c r="E178" s="304">
        <f t="shared" si="42"/>
        <v>1811.3231776811074</v>
      </c>
      <c r="F178" s="304">
        <f t="shared" si="43"/>
        <v>107.17888625331999</v>
      </c>
      <c r="G178" s="101">
        <v>60</v>
      </c>
      <c r="H178" s="305">
        <f t="shared" si="44"/>
        <v>7337.4463766004264</v>
      </c>
      <c r="I178" s="309">
        <f t="shared" si="45"/>
        <v>3.3338999999999999</v>
      </c>
      <c r="J178" s="329">
        <f t="shared" si="55"/>
        <v>80.986100000000022</v>
      </c>
      <c r="K178" s="302">
        <v>21700</v>
      </c>
      <c r="L178" s="307">
        <f t="shared" si="40"/>
        <v>3215.3665875995994</v>
      </c>
      <c r="M178" s="304">
        <f t="shared" si="46"/>
        <v>1086.7939066086644</v>
      </c>
      <c r="N178" s="304">
        <f t="shared" si="47"/>
        <v>64.307331751991995</v>
      </c>
      <c r="O178" s="308">
        <v>36</v>
      </c>
      <c r="P178" s="305">
        <f t="shared" si="48"/>
        <v>4402.4678259602561</v>
      </c>
      <c r="Q178" s="309">
        <f t="shared" si="49"/>
        <v>2.0003000000000002</v>
      </c>
      <c r="R178" s="367">
        <f t="shared" si="56"/>
        <v>121.47915000000002</v>
      </c>
      <c r="S178" s="302">
        <v>21700</v>
      </c>
      <c r="T178" s="307">
        <f t="shared" si="41"/>
        <v>2143.5777250664</v>
      </c>
      <c r="U178" s="101">
        <f t="shared" si="50"/>
        <v>724.52927107244318</v>
      </c>
      <c r="V178" s="304">
        <f t="shared" si="51"/>
        <v>42.871554501327999</v>
      </c>
      <c r="W178" s="308">
        <v>24</v>
      </c>
      <c r="X178" s="305">
        <f t="shared" si="52"/>
        <v>2934.9785506401709</v>
      </c>
      <c r="Y178" s="309">
        <f t="shared" si="53"/>
        <v>1.3335999999999999</v>
      </c>
    </row>
    <row r="179" spans="1:25" s="63" customFormat="1" ht="16.5" customHeight="1" x14ac:dyDescent="0.2">
      <c r="A179" s="279">
        <v>163</v>
      </c>
      <c r="B179" s="301">
        <f t="shared" si="54"/>
        <v>48.63976000000001</v>
      </c>
      <c r="C179" s="302">
        <v>21700</v>
      </c>
      <c r="D179" s="303">
        <f t="shared" si="39"/>
        <v>5353.6448370633389</v>
      </c>
      <c r="E179" s="304">
        <f t="shared" si="42"/>
        <v>1809.5319549274084</v>
      </c>
      <c r="F179" s="304">
        <f t="shared" si="43"/>
        <v>107.07289674126677</v>
      </c>
      <c r="G179" s="101">
        <v>60</v>
      </c>
      <c r="H179" s="305">
        <f t="shared" si="44"/>
        <v>7330.249688732014</v>
      </c>
      <c r="I179" s="309">
        <f t="shared" si="45"/>
        <v>3.3512</v>
      </c>
      <c r="J179" s="329">
        <f t="shared" si="55"/>
        <v>81.066266666666692</v>
      </c>
      <c r="K179" s="302">
        <v>21700</v>
      </c>
      <c r="L179" s="307">
        <f t="shared" si="40"/>
        <v>3212.1869022380033</v>
      </c>
      <c r="M179" s="304">
        <f t="shared" si="46"/>
        <v>1085.7191729564449</v>
      </c>
      <c r="N179" s="304">
        <f t="shared" si="47"/>
        <v>64.243738044760065</v>
      </c>
      <c r="O179" s="308">
        <v>36</v>
      </c>
      <c r="P179" s="305">
        <f t="shared" si="48"/>
        <v>4398.149813239208</v>
      </c>
      <c r="Q179" s="309">
        <f t="shared" si="49"/>
        <v>2.0106999999999999</v>
      </c>
      <c r="R179" s="367">
        <f t="shared" si="56"/>
        <v>121.59940000000002</v>
      </c>
      <c r="S179" s="302">
        <v>21700</v>
      </c>
      <c r="T179" s="307">
        <f t="shared" si="41"/>
        <v>2141.4579348253355</v>
      </c>
      <c r="U179" s="101">
        <f t="shared" si="50"/>
        <v>723.81278197096333</v>
      </c>
      <c r="V179" s="304">
        <f t="shared" si="51"/>
        <v>42.82915869650671</v>
      </c>
      <c r="W179" s="308">
        <v>24</v>
      </c>
      <c r="X179" s="305">
        <f t="shared" si="52"/>
        <v>2932.0998754928055</v>
      </c>
      <c r="Y179" s="309">
        <f t="shared" si="53"/>
        <v>1.3405</v>
      </c>
    </row>
    <row r="180" spans="1:25" s="63" customFormat="1" ht="16.5" customHeight="1" x14ac:dyDescent="0.2">
      <c r="A180" s="279">
        <v>164</v>
      </c>
      <c r="B180" s="301">
        <f t="shared" si="54"/>
        <v>48.686040000000006</v>
      </c>
      <c r="C180" s="302">
        <v>21700</v>
      </c>
      <c r="D180" s="303">
        <f t="shared" si="39"/>
        <v>5348.5557667043768</v>
      </c>
      <c r="E180" s="304">
        <f t="shared" si="42"/>
        <v>1807.8118491460791</v>
      </c>
      <c r="F180" s="304">
        <f t="shared" si="43"/>
        <v>106.97111533408754</v>
      </c>
      <c r="G180" s="101">
        <v>60</v>
      </c>
      <c r="H180" s="305">
        <f t="shared" si="44"/>
        <v>7323.3387311845436</v>
      </c>
      <c r="I180" s="309">
        <f t="shared" si="45"/>
        <v>3.3685</v>
      </c>
      <c r="J180" s="329">
        <f t="shared" si="55"/>
        <v>81.143400000000014</v>
      </c>
      <c r="K180" s="302">
        <v>21700</v>
      </c>
      <c r="L180" s="307">
        <f t="shared" si="40"/>
        <v>3209.1334600226264</v>
      </c>
      <c r="M180" s="304">
        <f t="shared" si="46"/>
        <v>1084.6871094876476</v>
      </c>
      <c r="N180" s="304">
        <f t="shared" si="47"/>
        <v>64.182669200452523</v>
      </c>
      <c r="O180" s="308">
        <v>36</v>
      </c>
      <c r="P180" s="305">
        <f t="shared" si="48"/>
        <v>4394.0032387107267</v>
      </c>
      <c r="Q180" s="309">
        <f t="shared" si="49"/>
        <v>2.0211000000000001</v>
      </c>
      <c r="R180" s="367">
        <f t="shared" si="56"/>
        <v>121.71510000000001</v>
      </c>
      <c r="S180" s="302">
        <v>21700</v>
      </c>
      <c r="T180" s="307">
        <f t="shared" si="41"/>
        <v>2139.4223066817508</v>
      </c>
      <c r="U180" s="101">
        <f t="shared" si="50"/>
        <v>723.12473965843174</v>
      </c>
      <c r="V180" s="304">
        <f t="shared" si="51"/>
        <v>42.78844613363502</v>
      </c>
      <c r="W180" s="308">
        <v>24</v>
      </c>
      <c r="X180" s="305">
        <f t="shared" si="52"/>
        <v>2929.3354924738173</v>
      </c>
      <c r="Y180" s="309">
        <f t="shared" si="53"/>
        <v>1.3473999999999999</v>
      </c>
    </row>
    <row r="181" spans="1:25" s="63" customFormat="1" ht="16.5" customHeight="1" x14ac:dyDescent="0.2">
      <c r="A181" s="279">
        <v>165</v>
      </c>
      <c r="B181" s="301">
        <f t="shared" si="54"/>
        <v>48.730500000000013</v>
      </c>
      <c r="C181" s="302">
        <v>21700</v>
      </c>
      <c r="D181" s="303">
        <f t="shared" si="39"/>
        <v>5343.6759319112243</v>
      </c>
      <c r="E181" s="304">
        <f t="shared" si="42"/>
        <v>1806.1624649859937</v>
      </c>
      <c r="F181" s="304">
        <f t="shared" si="43"/>
        <v>106.87351863822448</v>
      </c>
      <c r="G181" s="101">
        <v>60</v>
      </c>
      <c r="H181" s="305">
        <f t="shared" si="44"/>
        <v>7316.7119155354421</v>
      </c>
      <c r="I181" s="309">
        <f t="shared" si="45"/>
        <v>3.3860000000000001</v>
      </c>
      <c r="J181" s="329">
        <f t="shared" si="55"/>
        <v>81.21750000000003</v>
      </c>
      <c r="K181" s="302">
        <v>21700</v>
      </c>
      <c r="L181" s="307">
        <f t="shared" si="40"/>
        <v>3206.2055591467342</v>
      </c>
      <c r="M181" s="304">
        <f t="shared" si="46"/>
        <v>1083.697478991596</v>
      </c>
      <c r="N181" s="304">
        <f t="shared" si="47"/>
        <v>64.124111182934683</v>
      </c>
      <c r="O181" s="308">
        <v>36</v>
      </c>
      <c r="P181" s="305">
        <f t="shared" si="48"/>
        <v>4390.0271493212649</v>
      </c>
      <c r="Q181" s="309">
        <f t="shared" si="49"/>
        <v>2.0316000000000001</v>
      </c>
      <c r="R181" s="367">
        <f t="shared" si="56"/>
        <v>121.82625000000003</v>
      </c>
      <c r="S181" s="302">
        <v>21700</v>
      </c>
      <c r="T181" s="307">
        <f t="shared" si="41"/>
        <v>2137.4703727644901</v>
      </c>
      <c r="U181" s="101">
        <f t="shared" si="50"/>
        <v>722.46498599439758</v>
      </c>
      <c r="V181" s="304">
        <f t="shared" si="51"/>
        <v>42.749407455289806</v>
      </c>
      <c r="W181" s="308">
        <v>24</v>
      </c>
      <c r="X181" s="305">
        <f t="shared" si="52"/>
        <v>2926.6847662141772</v>
      </c>
      <c r="Y181" s="309">
        <f t="shared" si="53"/>
        <v>1.3544</v>
      </c>
    </row>
    <row r="182" spans="1:25" s="63" customFormat="1" ht="16.5" customHeight="1" x14ac:dyDescent="0.2">
      <c r="A182" s="279">
        <v>166</v>
      </c>
      <c r="B182" s="301">
        <f t="shared" si="54"/>
        <v>48.773140000000005</v>
      </c>
      <c r="C182" s="302">
        <v>21700</v>
      </c>
      <c r="D182" s="303">
        <f t="shared" si="39"/>
        <v>5339.004214204786</v>
      </c>
      <c r="E182" s="304">
        <f t="shared" si="42"/>
        <v>1804.5834244012174</v>
      </c>
      <c r="F182" s="304">
        <f t="shared" si="43"/>
        <v>106.78008428409572</v>
      </c>
      <c r="G182" s="101">
        <v>60</v>
      </c>
      <c r="H182" s="305">
        <f t="shared" si="44"/>
        <v>7310.3677228900997</v>
      </c>
      <c r="I182" s="309">
        <f t="shared" si="45"/>
        <v>3.4035000000000002</v>
      </c>
      <c r="J182" s="329">
        <f t="shared" si="55"/>
        <v>81.288566666666682</v>
      </c>
      <c r="K182" s="302">
        <v>21700</v>
      </c>
      <c r="L182" s="307">
        <f t="shared" si="40"/>
        <v>3203.4025285228709</v>
      </c>
      <c r="M182" s="304">
        <f t="shared" si="46"/>
        <v>1082.7500546407302</v>
      </c>
      <c r="N182" s="304">
        <f t="shared" si="47"/>
        <v>64.068050570457416</v>
      </c>
      <c r="O182" s="308">
        <v>36</v>
      </c>
      <c r="P182" s="305">
        <f t="shared" si="48"/>
        <v>4386.2206337340585</v>
      </c>
      <c r="Q182" s="309">
        <f t="shared" si="49"/>
        <v>2.0421</v>
      </c>
      <c r="R182" s="367">
        <f t="shared" si="56"/>
        <v>121.93285</v>
      </c>
      <c r="S182" s="302">
        <v>21700</v>
      </c>
      <c r="T182" s="307">
        <f t="shared" si="41"/>
        <v>2135.6016856819142</v>
      </c>
      <c r="U182" s="101">
        <f t="shared" si="50"/>
        <v>721.8333697604869</v>
      </c>
      <c r="V182" s="304">
        <f t="shared" si="51"/>
        <v>42.712033713638284</v>
      </c>
      <c r="W182" s="308">
        <v>24</v>
      </c>
      <c r="X182" s="305">
        <f t="shared" si="52"/>
        <v>2924.1470891560393</v>
      </c>
      <c r="Y182" s="309">
        <f t="shared" si="53"/>
        <v>1.3613999999999999</v>
      </c>
    </row>
    <row r="183" spans="1:25" s="63" customFormat="1" ht="16.5" customHeight="1" x14ac:dyDescent="0.2">
      <c r="A183" s="279">
        <v>167</v>
      </c>
      <c r="B183" s="301">
        <f t="shared" si="54"/>
        <v>48.813960000000002</v>
      </c>
      <c r="C183" s="302">
        <v>21700</v>
      </c>
      <c r="D183" s="303">
        <f t="shared" si="39"/>
        <v>5334.539545654563</v>
      </c>
      <c r="E183" s="304">
        <f t="shared" si="42"/>
        <v>1803.0743664312422</v>
      </c>
      <c r="F183" s="304">
        <f t="shared" si="43"/>
        <v>106.69079091309126</v>
      </c>
      <c r="G183" s="101">
        <v>60</v>
      </c>
      <c r="H183" s="305">
        <f t="shared" si="44"/>
        <v>7304.3047029988966</v>
      </c>
      <c r="I183" s="309">
        <f t="shared" si="45"/>
        <v>3.4211999999999998</v>
      </c>
      <c r="J183" s="329">
        <f t="shared" si="55"/>
        <v>81.3566</v>
      </c>
      <c r="K183" s="302">
        <v>21700</v>
      </c>
      <c r="L183" s="307">
        <f t="shared" si="40"/>
        <v>3200.7237273927381</v>
      </c>
      <c r="M183" s="304">
        <f t="shared" si="46"/>
        <v>1081.8446198587453</v>
      </c>
      <c r="N183" s="304">
        <f t="shared" si="47"/>
        <v>64.014474547854761</v>
      </c>
      <c r="O183" s="308">
        <v>36</v>
      </c>
      <c r="P183" s="305">
        <f t="shared" si="48"/>
        <v>4382.5828217993376</v>
      </c>
      <c r="Q183" s="309">
        <f t="shared" si="49"/>
        <v>2.0527000000000002</v>
      </c>
      <c r="R183" s="367">
        <f t="shared" si="56"/>
        <v>122.03489999999999</v>
      </c>
      <c r="S183" s="302">
        <v>21700</v>
      </c>
      <c r="T183" s="307">
        <f t="shared" si="41"/>
        <v>2133.8158182618254</v>
      </c>
      <c r="U183" s="101">
        <f t="shared" si="50"/>
        <v>721.22974657249688</v>
      </c>
      <c r="V183" s="304">
        <f t="shared" si="51"/>
        <v>42.676316365236509</v>
      </c>
      <c r="W183" s="308">
        <v>24</v>
      </c>
      <c r="X183" s="305">
        <f t="shared" si="52"/>
        <v>2921.7218811995585</v>
      </c>
      <c r="Y183" s="309">
        <f t="shared" si="53"/>
        <v>1.3685</v>
      </c>
    </row>
    <row r="184" spans="1:25" s="63" customFormat="1" ht="16.5" customHeight="1" x14ac:dyDescent="0.2">
      <c r="A184" s="279">
        <v>168</v>
      </c>
      <c r="B184" s="301">
        <f t="shared" si="54"/>
        <v>48.852960000000003</v>
      </c>
      <c r="C184" s="302">
        <v>21700</v>
      </c>
      <c r="D184" s="303">
        <f t="shared" si="39"/>
        <v>5330.2809082602162</v>
      </c>
      <c r="E184" s="304">
        <f t="shared" si="42"/>
        <v>1801.6349469919528</v>
      </c>
      <c r="F184" s="304">
        <f t="shared" si="43"/>
        <v>106.60561816520432</v>
      </c>
      <c r="G184" s="101">
        <v>60</v>
      </c>
      <c r="H184" s="305">
        <f t="shared" si="44"/>
        <v>7298.5214734173742</v>
      </c>
      <c r="I184" s="309">
        <f t="shared" si="45"/>
        <v>3.4388999999999998</v>
      </c>
      <c r="J184" s="329">
        <f t="shared" si="55"/>
        <v>81.421600000000012</v>
      </c>
      <c r="K184" s="302">
        <v>21700</v>
      </c>
      <c r="L184" s="307">
        <f t="shared" si="40"/>
        <v>3198.1685449561292</v>
      </c>
      <c r="M184" s="304">
        <f t="shared" si="46"/>
        <v>1080.9809681951715</v>
      </c>
      <c r="N184" s="304">
        <f t="shared" si="47"/>
        <v>63.963370899122587</v>
      </c>
      <c r="O184" s="308">
        <v>36</v>
      </c>
      <c r="P184" s="305">
        <f t="shared" si="48"/>
        <v>4379.1128840504225</v>
      </c>
      <c r="Q184" s="309">
        <f t="shared" si="49"/>
        <v>2.0632999999999999</v>
      </c>
      <c r="R184" s="367">
        <f t="shared" si="56"/>
        <v>122.1324</v>
      </c>
      <c r="S184" s="302">
        <v>21700</v>
      </c>
      <c r="T184" s="307">
        <f t="shared" si="41"/>
        <v>2132.1123633040866</v>
      </c>
      <c r="U184" s="101">
        <f t="shared" si="50"/>
        <v>720.65397879678119</v>
      </c>
      <c r="V184" s="304">
        <f t="shared" si="51"/>
        <v>42.642247266081732</v>
      </c>
      <c r="W184" s="308">
        <v>24</v>
      </c>
      <c r="X184" s="305">
        <f t="shared" si="52"/>
        <v>2919.4085893669494</v>
      </c>
      <c r="Y184" s="309">
        <f t="shared" si="53"/>
        <v>1.3755999999999999</v>
      </c>
    </row>
    <row r="185" spans="1:25" s="63" customFormat="1" ht="16.5" customHeight="1" x14ac:dyDescent="0.2">
      <c r="A185" s="279">
        <v>169</v>
      </c>
      <c r="B185" s="301">
        <f t="shared" si="54"/>
        <v>48.890140000000009</v>
      </c>
      <c r="C185" s="302">
        <v>21700</v>
      </c>
      <c r="D185" s="303">
        <f t="shared" si="39"/>
        <v>5326.2273333641497</v>
      </c>
      <c r="E185" s="304">
        <f t="shared" si="42"/>
        <v>1800.2648386770825</v>
      </c>
      <c r="F185" s="304">
        <f t="shared" si="43"/>
        <v>106.52454666728299</v>
      </c>
      <c r="G185" s="101">
        <v>60</v>
      </c>
      <c r="H185" s="305">
        <f t="shared" si="44"/>
        <v>7293.0167187085153</v>
      </c>
      <c r="I185" s="309">
        <f t="shared" si="45"/>
        <v>3.4567000000000001</v>
      </c>
      <c r="J185" s="329">
        <f t="shared" si="55"/>
        <v>81.48356666666669</v>
      </c>
      <c r="K185" s="302">
        <v>21700</v>
      </c>
      <c r="L185" s="307">
        <f t="shared" si="40"/>
        <v>3195.7364000184898</v>
      </c>
      <c r="M185" s="304">
        <f t="shared" si="46"/>
        <v>1080.1589032062495</v>
      </c>
      <c r="N185" s="304">
        <f t="shared" si="47"/>
        <v>63.914728000369799</v>
      </c>
      <c r="O185" s="308">
        <v>36</v>
      </c>
      <c r="P185" s="305">
        <f t="shared" si="48"/>
        <v>4375.810031225109</v>
      </c>
      <c r="Q185" s="309">
        <f t="shared" si="49"/>
        <v>2.0739999999999998</v>
      </c>
      <c r="R185" s="367">
        <f t="shared" si="56"/>
        <v>122.22535000000002</v>
      </c>
      <c r="S185" s="302">
        <v>21700</v>
      </c>
      <c r="T185" s="307">
        <f t="shared" si="41"/>
        <v>2130.4909333456599</v>
      </c>
      <c r="U185" s="101">
        <f t="shared" si="50"/>
        <v>720.10593547083295</v>
      </c>
      <c r="V185" s="304">
        <f t="shared" si="51"/>
        <v>42.609818666913199</v>
      </c>
      <c r="W185" s="308">
        <v>24</v>
      </c>
      <c r="X185" s="305">
        <f t="shared" si="52"/>
        <v>2917.2066874834063</v>
      </c>
      <c r="Y185" s="309">
        <f t="shared" si="53"/>
        <v>1.3827</v>
      </c>
    </row>
    <row r="186" spans="1:25" s="63" customFormat="1" ht="16.5" customHeight="1" x14ac:dyDescent="0.2">
      <c r="A186" s="280">
        <v>170</v>
      </c>
      <c r="B186" s="301">
        <f t="shared" si="54"/>
        <v>48.925500000000007</v>
      </c>
      <c r="C186" s="302">
        <v>21700</v>
      </c>
      <c r="D186" s="303">
        <f t="shared" si="39"/>
        <v>5322.3779010945209</v>
      </c>
      <c r="E186" s="304">
        <f t="shared" si="42"/>
        <v>1798.963730569948</v>
      </c>
      <c r="F186" s="304">
        <f t="shared" si="43"/>
        <v>106.44755802189042</v>
      </c>
      <c r="G186" s="101">
        <v>60</v>
      </c>
      <c r="H186" s="305">
        <f t="shared" si="44"/>
        <v>7287.7891896863594</v>
      </c>
      <c r="I186" s="309">
        <f t="shared" si="45"/>
        <v>3.4746999999999999</v>
      </c>
      <c r="J186" s="329">
        <f t="shared" si="55"/>
        <v>81.542500000000018</v>
      </c>
      <c r="K186" s="302">
        <v>21700</v>
      </c>
      <c r="L186" s="307">
        <f t="shared" si="40"/>
        <v>3193.4267406567124</v>
      </c>
      <c r="M186" s="304">
        <f t="shared" si="46"/>
        <v>1079.3782383419687</v>
      </c>
      <c r="N186" s="304">
        <f t="shared" si="47"/>
        <v>63.868534813134247</v>
      </c>
      <c r="O186" s="308">
        <v>36</v>
      </c>
      <c r="P186" s="305">
        <f t="shared" si="48"/>
        <v>4372.6735138118147</v>
      </c>
      <c r="Q186" s="309">
        <f t="shared" si="49"/>
        <v>2.0848</v>
      </c>
      <c r="R186" s="367">
        <f t="shared" si="56"/>
        <v>122.31375000000001</v>
      </c>
      <c r="S186" s="302">
        <v>21700</v>
      </c>
      <c r="T186" s="307">
        <f t="shared" si="41"/>
        <v>2128.9511604378085</v>
      </c>
      <c r="U186" s="101">
        <f t="shared" si="50"/>
        <v>719.58549222797922</v>
      </c>
      <c r="V186" s="304">
        <f t="shared" si="51"/>
        <v>42.579023208756169</v>
      </c>
      <c r="W186" s="308">
        <v>24</v>
      </c>
      <c r="X186" s="305">
        <f t="shared" si="52"/>
        <v>2915.1156758745437</v>
      </c>
      <c r="Y186" s="309">
        <f t="shared" si="53"/>
        <v>1.3898999999999999</v>
      </c>
    </row>
    <row r="187" spans="1:25" s="63" customFormat="1" ht="16.5" customHeight="1" x14ac:dyDescent="0.2">
      <c r="A187" s="279">
        <v>171</v>
      </c>
      <c r="B187" s="301">
        <f t="shared" si="54"/>
        <v>48.959040000000002</v>
      </c>
      <c r="C187" s="302">
        <v>21700</v>
      </c>
      <c r="D187" s="303">
        <f t="shared" si="39"/>
        <v>5318.7317398380355</v>
      </c>
      <c r="E187" s="304">
        <f t="shared" si="42"/>
        <v>1797.7313280652559</v>
      </c>
      <c r="F187" s="304">
        <f t="shared" si="43"/>
        <v>106.37463479676072</v>
      </c>
      <c r="G187" s="101">
        <v>60</v>
      </c>
      <c r="H187" s="305">
        <f t="shared" si="44"/>
        <v>7282.8377027000524</v>
      </c>
      <c r="I187" s="309">
        <f t="shared" si="45"/>
        <v>3.4927000000000001</v>
      </c>
      <c r="J187" s="329">
        <f t="shared" si="55"/>
        <v>81.598400000000012</v>
      </c>
      <c r="K187" s="302">
        <v>21700</v>
      </c>
      <c r="L187" s="307">
        <f t="shared" si="40"/>
        <v>3191.2390439028213</v>
      </c>
      <c r="M187" s="304">
        <f t="shared" si="46"/>
        <v>1078.6387968391534</v>
      </c>
      <c r="N187" s="304">
        <f t="shared" si="47"/>
        <v>63.82478087805643</v>
      </c>
      <c r="O187" s="308">
        <v>36</v>
      </c>
      <c r="P187" s="305">
        <f t="shared" si="48"/>
        <v>4369.7026216200311</v>
      </c>
      <c r="Q187" s="309">
        <f t="shared" si="49"/>
        <v>2.0956000000000001</v>
      </c>
      <c r="R187" s="367">
        <f t="shared" si="56"/>
        <v>122.3976</v>
      </c>
      <c r="S187" s="302">
        <v>21700</v>
      </c>
      <c r="T187" s="307">
        <f t="shared" si="41"/>
        <v>2127.4926959352142</v>
      </c>
      <c r="U187" s="101">
        <f t="shared" si="50"/>
        <v>719.09253122610232</v>
      </c>
      <c r="V187" s="304">
        <f t="shared" si="51"/>
        <v>42.549853918704287</v>
      </c>
      <c r="W187" s="308">
        <v>24</v>
      </c>
      <c r="X187" s="305">
        <f t="shared" si="52"/>
        <v>2913.1350810800209</v>
      </c>
      <c r="Y187" s="309">
        <f t="shared" si="53"/>
        <v>1.3971</v>
      </c>
    </row>
    <row r="188" spans="1:25" s="63" customFormat="1" ht="16.5" customHeight="1" x14ac:dyDescent="0.2">
      <c r="A188" s="279">
        <v>172</v>
      </c>
      <c r="B188" s="301">
        <f t="shared" si="54"/>
        <v>48.990760000000002</v>
      </c>
      <c r="C188" s="302">
        <v>21700</v>
      </c>
      <c r="D188" s="303">
        <f t="shared" si="39"/>
        <v>5315.2880257419974</v>
      </c>
      <c r="E188" s="304">
        <f t="shared" si="42"/>
        <v>1796.567352700795</v>
      </c>
      <c r="F188" s="304">
        <f t="shared" si="43"/>
        <v>106.30576051483995</v>
      </c>
      <c r="G188" s="101">
        <v>60</v>
      </c>
      <c r="H188" s="305">
        <f t="shared" si="44"/>
        <v>7278.1611389576319</v>
      </c>
      <c r="I188" s="309">
        <f t="shared" si="45"/>
        <v>3.5108999999999999</v>
      </c>
      <c r="J188" s="329">
        <f t="shared" si="55"/>
        <v>81.651266666666672</v>
      </c>
      <c r="K188" s="302">
        <v>21700</v>
      </c>
      <c r="L188" s="307">
        <f t="shared" si="40"/>
        <v>3189.1728154451985</v>
      </c>
      <c r="M188" s="304">
        <f t="shared" si="46"/>
        <v>1077.9404116204769</v>
      </c>
      <c r="N188" s="304">
        <f t="shared" si="47"/>
        <v>63.783456308903972</v>
      </c>
      <c r="O188" s="308">
        <v>36</v>
      </c>
      <c r="P188" s="305">
        <f t="shared" si="48"/>
        <v>4366.896683374579</v>
      </c>
      <c r="Q188" s="309">
        <f t="shared" si="49"/>
        <v>2.1065</v>
      </c>
      <c r="R188" s="367">
        <f t="shared" si="56"/>
        <v>122.4769</v>
      </c>
      <c r="S188" s="302">
        <v>21700</v>
      </c>
      <c r="T188" s="307">
        <f t="shared" si="41"/>
        <v>2126.115210296799</v>
      </c>
      <c r="U188" s="101">
        <f t="shared" si="50"/>
        <v>718.62694108031803</v>
      </c>
      <c r="V188" s="304">
        <f t="shared" si="51"/>
        <v>42.522304205935981</v>
      </c>
      <c r="W188" s="308">
        <v>24</v>
      </c>
      <c r="X188" s="305">
        <f t="shared" si="52"/>
        <v>2911.2644555830529</v>
      </c>
      <c r="Y188" s="309">
        <f t="shared" si="53"/>
        <v>1.4043000000000001</v>
      </c>
    </row>
    <row r="189" spans="1:25" s="63" customFormat="1" ht="16.5" customHeight="1" x14ac:dyDescent="0.2">
      <c r="A189" s="279">
        <v>173</v>
      </c>
      <c r="B189" s="301">
        <f t="shared" si="54"/>
        <v>49.020660000000007</v>
      </c>
      <c r="C189" s="302">
        <v>21700</v>
      </c>
      <c r="D189" s="303">
        <f t="shared" si="39"/>
        <v>5312.0459822450366</v>
      </c>
      <c r="E189" s="304">
        <f t="shared" si="42"/>
        <v>1795.4715419988222</v>
      </c>
      <c r="F189" s="304">
        <f t="shared" si="43"/>
        <v>106.24091964490073</v>
      </c>
      <c r="G189" s="101">
        <v>60</v>
      </c>
      <c r="H189" s="305">
        <f t="shared" si="44"/>
        <v>7273.7584438887598</v>
      </c>
      <c r="I189" s="309">
        <f t="shared" si="45"/>
        <v>3.5291000000000001</v>
      </c>
      <c r="J189" s="329">
        <f t="shared" si="55"/>
        <v>81.701100000000011</v>
      </c>
      <c r="K189" s="302">
        <v>21700</v>
      </c>
      <c r="L189" s="307">
        <f t="shared" si="40"/>
        <v>3187.2275893470214</v>
      </c>
      <c r="M189" s="304">
        <f t="shared" si="46"/>
        <v>1077.2829251992932</v>
      </c>
      <c r="N189" s="304">
        <f t="shared" si="47"/>
        <v>63.744551786940427</v>
      </c>
      <c r="O189" s="308">
        <v>36</v>
      </c>
      <c r="P189" s="305">
        <f t="shared" si="48"/>
        <v>4364.2550663332549</v>
      </c>
      <c r="Q189" s="309">
        <f t="shared" si="49"/>
        <v>2.1175000000000002</v>
      </c>
      <c r="R189" s="367">
        <f t="shared" si="56"/>
        <v>122.55165000000001</v>
      </c>
      <c r="S189" s="302">
        <v>21700</v>
      </c>
      <c r="T189" s="307">
        <f t="shared" si="41"/>
        <v>2124.8183928980152</v>
      </c>
      <c r="U189" s="101">
        <f t="shared" si="50"/>
        <v>718.18861679952909</v>
      </c>
      <c r="V189" s="304">
        <f t="shared" si="51"/>
        <v>42.496367857960301</v>
      </c>
      <c r="W189" s="308">
        <v>24</v>
      </c>
      <c r="X189" s="305">
        <f t="shared" si="52"/>
        <v>2909.5033775555044</v>
      </c>
      <c r="Y189" s="309">
        <f t="shared" si="53"/>
        <v>1.4116</v>
      </c>
    </row>
    <row r="190" spans="1:25" s="63" customFormat="1" ht="16.5" customHeight="1" x14ac:dyDescent="0.2">
      <c r="A190" s="279">
        <v>174</v>
      </c>
      <c r="B190" s="301">
        <f t="shared" si="54"/>
        <v>49.048740000000009</v>
      </c>
      <c r="C190" s="302">
        <v>21700</v>
      </c>
      <c r="D190" s="303">
        <f t="shared" si="39"/>
        <v>5309.0048796360516</v>
      </c>
      <c r="E190" s="304">
        <f t="shared" si="42"/>
        <v>1794.4436493169853</v>
      </c>
      <c r="F190" s="304">
        <f t="shared" si="43"/>
        <v>106.18009759272104</v>
      </c>
      <c r="G190" s="101">
        <v>60</v>
      </c>
      <c r="H190" s="305">
        <f t="shared" si="44"/>
        <v>7269.6286265457575</v>
      </c>
      <c r="I190" s="309">
        <f t="shared" si="45"/>
        <v>3.5474999999999999</v>
      </c>
      <c r="J190" s="329">
        <f t="shared" si="55"/>
        <v>81.747900000000016</v>
      </c>
      <c r="K190" s="302">
        <v>21700</v>
      </c>
      <c r="L190" s="307">
        <f t="shared" si="40"/>
        <v>3185.4029277816308</v>
      </c>
      <c r="M190" s="304">
        <f t="shared" si="46"/>
        <v>1076.6661895901912</v>
      </c>
      <c r="N190" s="304">
        <f t="shared" si="47"/>
        <v>63.708058555632618</v>
      </c>
      <c r="O190" s="308">
        <v>36</v>
      </c>
      <c r="P190" s="305">
        <f t="shared" si="48"/>
        <v>4361.7771759274547</v>
      </c>
      <c r="Q190" s="309">
        <f t="shared" si="49"/>
        <v>2.1284999999999998</v>
      </c>
      <c r="R190" s="367">
        <f t="shared" si="56"/>
        <v>122.62185000000002</v>
      </c>
      <c r="S190" s="302">
        <v>21700</v>
      </c>
      <c r="T190" s="307">
        <f t="shared" si="41"/>
        <v>2123.6019518544203</v>
      </c>
      <c r="U190" s="101">
        <f t="shared" si="50"/>
        <v>717.77745972679406</v>
      </c>
      <c r="V190" s="304">
        <f t="shared" si="51"/>
        <v>42.472039037088408</v>
      </c>
      <c r="W190" s="308">
        <v>24</v>
      </c>
      <c r="X190" s="305">
        <f t="shared" si="52"/>
        <v>2907.8514506183028</v>
      </c>
      <c r="Y190" s="309">
        <f t="shared" si="53"/>
        <v>1.419</v>
      </c>
    </row>
    <row r="191" spans="1:25" s="63" customFormat="1" ht="16.5" customHeight="1" x14ac:dyDescent="0.2">
      <c r="A191" s="279">
        <v>175</v>
      </c>
      <c r="B191" s="301">
        <f t="shared" si="54"/>
        <v>49.075000000000003</v>
      </c>
      <c r="C191" s="302">
        <v>21700</v>
      </c>
      <c r="D191" s="303">
        <f t="shared" si="39"/>
        <v>5306.1640346408558</v>
      </c>
      <c r="E191" s="304">
        <f t="shared" si="42"/>
        <v>1793.483443708609</v>
      </c>
      <c r="F191" s="304">
        <f t="shared" si="43"/>
        <v>106.12328069281712</v>
      </c>
      <c r="G191" s="101">
        <v>60</v>
      </c>
      <c r="H191" s="305">
        <f t="shared" si="44"/>
        <v>7265.7707590422824</v>
      </c>
      <c r="I191" s="309">
        <f t="shared" si="45"/>
        <v>3.5659999999999998</v>
      </c>
      <c r="J191" s="329">
        <f t="shared" si="55"/>
        <v>81.791666666666671</v>
      </c>
      <c r="K191" s="302">
        <v>21700</v>
      </c>
      <c r="L191" s="307">
        <f t="shared" si="40"/>
        <v>3183.6984207845135</v>
      </c>
      <c r="M191" s="304">
        <f t="shared" si="46"/>
        <v>1076.0900662251654</v>
      </c>
      <c r="N191" s="304">
        <f t="shared" si="47"/>
        <v>63.673968415690268</v>
      </c>
      <c r="O191" s="308">
        <v>36</v>
      </c>
      <c r="P191" s="305">
        <f t="shared" si="48"/>
        <v>4359.4624554253687</v>
      </c>
      <c r="Q191" s="309">
        <f t="shared" si="49"/>
        <v>2.1396000000000002</v>
      </c>
      <c r="R191" s="367">
        <f t="shared" si="56"/>
        <v>122.6875</v>
      </c>
      <c r="S191" s="302">
        <v>21700</v>
      </c>
      <c r="T191" s="307">
        <f t="shared" si="41"/>
        <v>2122.4656138563423</v>
      </c>
      <c r="U191" s="101">
        <f t="shared" si="50"/>
        <v>717.3933774834436</v>
      </c>
      <c r="V191" s="304">
        <f t="shared" si="51"/>
        <v>42.44931227712685</v>
      </c>
      <c r="W191" s="308">
        <v>24</v>
      </c>
      <c r="X191" s="305">
        <f t="shared" si="52"/>
        <v>2906.3083036169128</v>
      </c>
      <c r="Y191" s="309">
        <f t="shared" si="53"/>
        <v>1.4263999999999999</v>
      </c>
    </row>
    <row r="192" spans="1:25" s="63" customFormat="1" ht="16.5" customHeight="1" x14ac:dyDescent="0.2">
      <c r="A192" s="279">
        <v>176</v>
      </c>
      <c r="B192" s="301">
        <f t="shared" si="54"/>
        <v>49.099440000000001</v>
      </c>
      <c r="C192" s="302">
        <v>21700</v>
      </c>
      <c r="D192" s="303">
        <f t="shared" si="39"/>
        <v>5303.5228100361228</v>
      </c>
      <c r="E192" s="304">
        <f t="shared" si="42"/>
        <v>1792.5907097922093</v>
      </c>
      <c r="F192" s="304">
        <f t="shared" si="43"/>
        <v>106.07045620072246</v>
      </c>
      <c r="G192" s="101">
        <v>60</v>
      </c>
      <c r="H192" s="305">
        <f t="shared" si="44"/>
        <v>7262.1839760290541</v>
      </c>
      <c r="I192" s="309">
        <f t="shared" si="45"/>
        <v>3.5846</v>
      </c>
      <c r="J192" s="329">
        <f t="shared" si="55"/>
        <v>81.832400000000007</v>
      </c>
      <c r="K192" s="302">
        <v>21700</v>
      </c>
      <c r="L192" s="307">
        <f t="shared" si="40"/>
        <v>3182.1136860216734</v>
      </c>
      <c r="M192" s="304">
        <f t="shared" si="46"/>
        <v>1075.5544258753255</v>
      </c>
      <c r="N192" s="304">
        <f t="shared" si="47"/>
        <v>63.642273720433472</v>
      </c>
      <c r="O192" s="308">
        <v>36</v>
      </c>
      <c r="P192" s="305">
        <f t="shared" si="48"/>
        <v>4357.310385617433</v>
      </c>
      <c r="Q192" s="309">
        <f t="shared" si="49"/>
        <v>2.1507000000000001</v>
      </c>
      <c r="R192" s="367">
        <f t="shared" si="56"/>
        <v>122.7486</v>
      </c>
      <c r="S192" s="302">
        <v>21700</v>
      </c>
      <c r="T192" s="307">
        <f t="shared" si="41"/>
        <v>2121.4091240144489</v>
      </c>
      <c r="U192" s="101">
        <f t="shared" si="50"/>
        <v>717.03628391688369</v>
      </c>
      <c r="V192" s="304">
        <f t="shared" si="51"/>
        <v>42.428182480288982</v>
      </c>
      <c r="W192" s="308">
        <v>24</v>
      </c>
      <c r="X192" s="305">
        <f t="shared" si="52"/>
        <v>2904.8735904116215</v>
      </c>
      <c r="Y192" s="309">
        <f t="shared" si="53"/>
        <v>1.4338</v>
      </c>
    </row>
    <row r="193" spans="1:25" s="63" customFormat="1" ht="16.5" customHeight="1" x14ac:dyDescent="0.2">
      <c r="A193" s="279">
        <v>177</v>
      </c>
      <c r="B193" s="301">
        <f t="shared" si="54"/>
        <v>49.122060000000012</v>
      </c>
      <c r="C193" s="302">
        <v>21700</v>
      </c>
      <c r="D193" s="303">
        <f t="shared" si="39"/>
        <v>5301.0806142901984</v>
      </c>
      <c r="E193" s="304">
        <f t="shared" si="42"/>
        <v>1791.7652476300868</v>
      </c>
      <c r="F193" s="304">
        <f t="shared" si="43"/>
        <v>106.02161228580397</v>
      </c>
      <c r="G193" s="101">
        <v>60</v>
      </c>
      <c r="H193" s="305">
        <f t="shared" si="44"/>
        <v>7258.8674742060884</v>
      </c>
      <c r="I193" s="309">
        <f t="shared" si="45"/>
        <v>3.6032999999999999</v>
      </c>
      <c r="J193" s="329">
        <f t="shared" si="55"/>
        <v>81.870100000000022</v>
      </c>
      <c r="K193" s="302">
        <v>21700</v>
      </c>
      <c r="L193" s="307">
        <f t="shared" si="40"/>
        <v>3180.6483685741182</v>
      </c>
      <c r="M193" s="304">
        <f t="shared" si="46"/>
        <v>1075.0591485780519</v>
      </c>
      <c r="N193" s="304">
        <f t="shared" si="47"/>
        <v>63.612967371482362</v>
      </c>
      <c r="O193" s="308">
        <v>36</v>
      </c>
      <c r="P193" s="305">
        <f t="shared" si="48"/>
        <v>4355.3204845236523</v>
      </c>
      <c r="Q193" s="309">
        <f t="shared" si="49"/>
        <v>2.1619999999999999</v>
      </c>
      <c r="R193" s="367">
        <f t="shared" si="56"/>
        <v>122.80515000000003</v>
      </c>
      <c r="S193" s="302">
        <v>21700</v>
      </c>
      <c r="T193" s="307">
        <f t="shared" si="41"/>
        <v>2120.4322457160788</v>
      </c>
      <c r="U193" s="101">
        <f t="shared" si="50"/>
        <v>716.70609905203457</v>
      </c>
      <c r="V193" s="304">
        <f t="shared" si="51"/>
        <v>42.408644914321577</v>
      </c>
      <c r="W193" s="308">
        <v>24</v>
      </c>
      <c r="X193" s="305">
        <f t="shared" si="52"/>
        <v>2903.5469896824347</v>
      </c>
      <c r="Y193" s="309">
        <f t="shared" si="53"/>
        <v>1.4413</v>
      </c>
    </row>
    <row r="194" spans="1:25" s="63" customFormat="1" ht="16.5" customHeight="1" x14ac:dyDescent="0.2">
      <c r="A194" s="279">
        <v>178</v>
      </c>
      <c r="B194" s="301">
        <f t="shared" si="54"/>
        <v>49.142860000000013</v>
      </c>
      <c r="C194" s="302">
        <v>21700</v>
      </c>
      <c r="D194" s="303">
        <f t="shared" si="39"/>
        <v>5298.8369012304111</v>
      </c>
      <c r="E194" s="304">
        <f t="shared" si="42"/>
        <v>1791.0068726158788</v>
      </c>
      <c r="F194" s="304">
        <f t="shared" si="43"/>
        <v>105.97673802460822</v>
      </c>
      <c r="G194" s="101">
        <v>60</v>
      </c>
      <c r="H194" s="305">
        <f t="shared" si="44"/>
        <v>7255.8205118708984</v>
      </c>
      <c r="I194" s="309">
        <f t="shared" si="45"/>
        <v>3.6221000000000001</v>
      </c>
      <c r="J194" s="329">
        <f t="shared" si="55"/>
        <v>81.904766666666688</v>
      </c>
      <c r="K194" s="302">
        <v>21700</v>
      </c>
      <c r="L194" s="307">
        <f t="shared" si="40"/>
        <v>3179.3021407382466</v>
      </c>
      <c r="M194" s="304">
        <f t="shared" si="46"/>
        <v>1074.6041235695272</v>
      </c>
      <c r="N194" s="304">
        <f t="shared" si="47"/>
        <v>63.586042814764937</v>
      </c>
      <c r="O194" s="308">
        <v>36</v>
      </c>
      <c r="P194" s="305">
        <f t="shared" si="48"/>
        <v>4353.4923071225394</v>
      </c>
      <c r="Q194" s="309">
        <f t="shared" si="49"/>
        <v>2.1732999999999998</v>
      </c>
      <c r="R194" s="367">
        <f t="shared" si="56"/>
        <v>122.85715000000003</v>
      </c>
      <c r="S194" s="302">
        <v>21700</v>
      </c>
      <c r="T194" s="307">
        <f t="shared" si="41"/>
        <v>2119.5347604921649</v>
      </c>
      <c r="U194" s="101">
        <f t="shared" si="50"/>
        <v>716.40274904635169</v>
      </c>
      <c r="V194" s="304">
        <f t="shared" si="51"/>
        <v>42.390695209843301</v>
      </c>
      <c r="W194" s="308">
        <v>24</v>
      </c>
      <c r="X194" s="305">
        <f t="shared" si="52"/>
        <v>2902.3282047483599</v>
      </c>
      <c r="Y194" s="309">
        <f t="shared" si="53"/>
        <v>1.4488000000000001</v>
      </c>
    </row>
    <row r="195" spans="1:25" s="63" customFormat="1" ht="16.5" customHeight="1" x14ac:dyDescent="0.2">
      <c r="A195" s="279">
        <v>179</v>
      </c>
      <c r="B195" s="301">
        <f t="shared" si="54"/>
        <v>49.161840000000005</v>
      </c>
      <c r="C195" s="302">
        <v>21700</v>
      </c>
      <c r="D195" s="303">
        <f t="shared" si="39"/>
        <v>5296.7911697365271</v>
      </c>
      <c r="E195" s="304">
        <f t="shared" si="42"/>
        <v>1790.3154153709461</v>
      </c>
      <c r="F195" s="304">
        <f t="shared" si="43"/>
        <v>105.93582339473055</v>
      </c>
      <c r="G195" s="101">
        <v>60</v>
      </c>
      <c r="H195" s="305">
        <f t="shared" si="44"/>
        <v>7253.0424085022032</v>
      </c>
      <c r="I195" s="309">
        <f t="shared" si="45"/>
        <v>3.641</v>
      </c>
      <c r="J195" s="329">
        <f t="shared" si="55"/>
        <v>81.936400000000006</v>
      </c>
      <c r="K195" s="302">
        <v>21700</v>
      </c>
      <c r="L195" s="307">
        <f t="shared" si="40"/>
        <v>3178.0747018419165</v>
      </c>
      <c r="M195" s="304">
        <f t="shared" si="46"/>
        <v>1074.1892492225677</v>
      </c>
      <c r="N195" s="304">
        <f t="shared" si="47"/>
        <v>63.561494036838333</v>
      </c>
      <c r="O195" s="308">
        <v>36</v>
      </c>
      <c r="P195" s="305">
        <f t="shared" si="48"/>
        <v>4351.8254451013227</v>
      </c>
      <c r="Q195" s="309">
        <f t="shared" si="49"/>
        <v>2.1846000000000001</v>
      </c>
      <c r="R195" s="367">
        <f t="shared" si="56"/>
        <v>122.9046</v>
      </c>
      <c r="S195" s="302">
        <v>21700</v>
      </c>
      <c r="T195" s="307">
        <f t="shared" si="41"/>
        <v>2118.716467894611</v>
      </c>
      <c r="U195" s="101">
        <f t="shared" si="50"/>
        <v>716.1261661483785</v>
      </c>
      <c r="V195" s="304">
        <f t="shared" si="51"/>
        <v>42.374329357892222</v>
      </c>
      <c r="W195" s="308">
        <v>24</v>
      </c>
      <c r="X195" s="305">
        <f t="shared" si="52"/>
        <v>2901.2169634008819</v>
      </c>
      <c r="Y195" s="309">
        <f t="shared" si="53"/>
        <v>1.4563999999999999</v>
      </c>
    </row>
    <row r="196" spans="1:25" s="63" customFormat="1" ht="16.5" customHeight="1" x14ac:dyDescent="0.2">
      <c r="A196" s="280">
        <v>180</v>
      </c>
      <c r="B196" s="301">
        <f t="shared" si="54"/>
        <v>49.179000000000002</v>
      </c>
      <c r="C196" s="302">
        <v>21700</v>
      </c>
      <c r="D196" s="303">
        <f t="shared" si="39"/>
        <v>5294.9429634600128</v>
      </c>
      <c r="E196" s="304">
        <f t="shared" si="42"/>
        <v>1789.6907216494842</v>
      </c>
      <c r="F196" s="304">
        <f t="shared" si="43"/>
        <v>105.89885926920026</v>
      </c>
      <c r="G196" s="101">
        <v>60</v>
      </c>
      <c r="H196" s="305">
        <f t="shared" si="44"/>
        <v>7250.5325443786969</v>
      </c>
      <c r="I196" s="309">
        <f t="shared" si="45"/>
        <v>3.6600999999999999</v>
      </c>
      <c r="J196" s="329">
        <f t="shared" si="55"/>
        <v>81.965000000000003</v>
      </c>
      <c r="K196" s="302">
        <v>21700</v>
      </c>
      <c r="L196" s="307">
        <f t="shared" si="40"/>
        <v>3176.9657780760081</v>
      </c>
      <c r="M196" s="304">
        <f t="shared" si="46"/>
        <v>1073.8144329896907</v>
      </c>
      <c r="N196" s="304">
        <f t="shared" si="47"/>
        <v>63.539315561520162</v>
      </c>
      <c r="O196" s="308">
        <v>36</v>
      </c>
      <c r="P196" s="305">
        <f t="shared" si="48"/>
        <v>4350.3195266272187</v>
      </c>
      <c r="Q196" s="309">
        <f t="shared" si="49"/>
        <v>2.1960999999999999</v>
      </c>
      <c r="R196" s="367">
        <f t="shared" si="56"/>
        <v>122.94750000000001</v>
      </c>
      <c r="S196" s="302">
        <v>21700</v>
      </c>
      <c r="T196" s="307">
        <f t="shared" si="41"/>
        <v>2117.9771853840052</v>
      </c>
      <c r="U196" s="101">
        <f t="shared" si="50"/>
        <v>715.87628865979366</v>
      </c>
      <c r="V196" s="304">
        <f t="shared" si="51"/>
        <v>42.359543707680103</v>
      </c>
      <c r="W196" s="308">
        <v>24</v>
      </c>
      <c r="X196" s="305">
        <f t="shared" si="52"/>
        <v>2900.2130177514791</v>
      </c>
      <c r="Y196" s="309">
        <f t="shared" si="53"/>
        <v>1.464</v>
      </c>
    </row>
    <row r="197" spans="1:25" s="63" customFormat="1" ht="16.5" customHeight="1" x14ac:dyDescent="0.2">
      <c r="A197" s="279">
        <v>181</v>
      </c>
      <c r="B197" s="301">
        <f t="shared" si="54"/>
        <v>49.194340000000011</v>
      </c>
      <c r="C197" s="302">
        <v>21700</v>
      </c>
      <c r="D197" s="303">
        <f t="shared" si="39"/>
        <v>5293.291870568848</v>
      </c>
      <c r="E197" s="304">
        <f t="shared" si="42"/>
        <v>1789.1326522522704</v>
      </c>
      <c r="F197" s="304">
        <f t="shared" si="43"/>
        <v>105.86583741137696</v>
      </c>
      <c r="G197" s="101">
        <v>60</v>
      </c>
      <c r="H197" s="305">
        <f t="shared" si="44"/>
        <v>7248.290360232495</v>
      </c>
      <c r="I197" s="309">
        <f t="shared" si="45"/>
        <v>3.6793</v>
      </c>
      <c r="J197" s="329">
        <f t="shared" si="55"/>
        <v>81.990566666666695</v>
      </c>
      <c r="K197" s="302">
        <v>21700</v>
      </c>
      <c r="L197" s="307">
        <f t="shared" si="40"/>
        <v>3175.9751223413091</v>
      </c>
      <c r="M197" s="304">
        <f t="shared" si="46"/>
        <v>1073.4795913513624</v>
      </c>
      <c r="N197" s="304">
        <f t="shared" si="47"/>
        <v>63.519502446826181</v>
      </c>
      <c r="O197" s="308">
        <v>36</v>
      </c>
      <c r="P197" s="305">
        <f t="shared" si="48"/>
        <v>4348.974216139497</v>
      </c>
      <c r="Q197" s="309">
        <f t="shared" si="49"/>
        <v>2.2075999999999998</v>
      </c>
      <c r="R197" s="367">
        <f t="shared" si="56"/>
        <v>122.98585000000003</v>
      </c>
      <c r="S197" s="302">
        <v>21700</v>
      </c>
      <c r="T197" s="307">
        <f t="shared" si="41"/>
        <v>2117.3167482275394</v>
      </c>
      <c r="U197" s="101">
        <f t="shared" si="50"/>
        <v>715.65306090090826</v>
      </c>
      <c r="V197" s="304">
        <f t="shared" si="51"/>
        <v>42.346334964550792</v>
      </c>
      <c r="W197" s="308">
        <v>24</v>
      </c>
      <c r="X197" s="305">
        <f t="shared" si="52"/>
        <v>2899.3161440929985</v>
      </c>
      <c r="Y197" s="309">
        <f t="shared" si="53"/>
        <v>1.4717</v>
      </c>
    </row>
    <row r="198" spans="1:25" s="63" customFormat="1" ht="16.5" customHeight="1" x14ac:dyDescent="0.2">
      <c r="A198" s="279">
        <v>182</v>
      </c>
      <c r="B198" s="301">
        <f t="shared" si="54"/>
        <v>49.207860000000004</v>
      </c>
      <c r="C198" s="302">
        <v>21700</v>
      </c>
      <c r="D198" s="303">
        <f t="shared" si="39"/>
        <v>5291.8375235175836</v>
      </c>
      <c r="E198" s="304">
        <f t="shared" si="42"/>
        <v>1788.641082948943</v>
      </c>
      <c r="F198" s="304">
        <f t="shared" si="43"/>
        <v>105.83675047035167</v>
      </c>
      <c r="G198" s="101">
        <v>60</v>
      </c>
      <c r="H198" s="305">
        <f t="shared" si="44"/>
        <v>7246.3153569368787</v>
      </c>
      <c r="I198" s="309">
        <f t="shared" si="45"/>
        <v>3.6985999999999999</v>
      </c>
      <c r="J198" s="329">
        <f t="shared" si="55"/>
        <v>82.013100000000009</v>
      </c>
      <c r="K198" s="302">
        <v>21700</v>
      </c>
      <c r="L198" s="307">
        <f t="shared" si="40"/>
        <v>3175.1025141105501</v>
      </c>
      <c r="M198" s="304">
        <f t="shared" si="46"/>
        <v>1073.1846497693659</v>
      </c>
      <c r="N198" s="304">
        <f t="shared" si="47"/>
        <v>63.502050282211002</v>
      </c>
      <c r="O198" s="308">
        <v>36</v>
      </c>
      <c r="P198" s="305">
        <f t="shared" si="48"/>
        <v>4347.7892141621269</v>
      </c>
      <c r="Q198" s="309">
        <f t="shared" si="49"/>
        <v>2.2191999999999998</v>
      </c>
      <c r="R198" s="367">
        <f t="shared" si="56"/>
        <v>123.01965</v>
      </c>
      <c r="S198" s="302">
        <v>21700</v>
      </c>
      <c r="T198" s="307">
        <f t="shared" si="41"/>
        <v>2116.7350094070339</v>
      </c>
      <c r="U198" s="101">
        <f t="shared" si="50"/>
        <v>715.4564331795774</v>
      </c>
      <c r="V198" s="304">
        <f t="shared" si="51"/>
        <v>42.33470018814068</v>
      </c>
      <c r="W198" s="308">
        <v>24</v>
      </c>
      <c r="X198" s="305">
        <f t="shared" si="52"/>
        <v>2898.5261427747519</v>
      </c>
      <c r="Y198" s="309">
        <f t="shared" si="53"/>
        <v>1.4794</v>
      </c>
    </row>
    <row r="199" spans="1:25" s="63" customFormat="1" ht="16.5" customHeight="1" x14ac:dyDescent="0.2">
      <c r="A199" s="279">
        <v>183</v>
      </c>
      <c r="B199" s="301">
        <f t="shared" si="54"/>
        <v>49.219560000000008</v>
      </c>
      <c r="C199" s="302">
        <v>21700</v>
      </c>
      <c r="D199" s="303">
        <f t="shared" si="39"/>
        <v>5290.5795988424106</v>
      </c>
      <c r="E199" s="304">
        <f t="shared" si="42"/>
        <v>1788.2159044087346</v>
      </c>
      <c r="F199" s="304">
        <f t="shared" si="43"/>
        <v>105.81159197684822</v>
      </c>
      <c r="G199" s="101">
        <v>60</v>
      </c>
      <c r="H199" s="305">
        <f t="shared" si="44"/>
        <v>7244.6070952279933</v>
      </c>
      <c r="I199" s="309">
        <f t="shared" si="45"/>
        <v>3.718</v>
      </c>
      <c r="J199" s="329">
        <f t="shared" si="55"/>
        <v>82.032600000000016</v>
      </c>
      <c r="K199" s="302">
        <v>21700</v>
      </c>
      <c r="L199" s="307">
        <f t="shared" si="40"/>
        <v>3174.3477593054467</v>
      </c>
      <c r="M199" s="304">
        <f t="shared" si="46"/>
        <v>1072.9295426452409</v>
      </c>
      <c r="N199" s="304">
        <f t="shared" si="47"/>
        <v>63.486955186108936</v>
      </c>
      <c r="O199" s="308">
        <v>36</v>
      </c>
      <c r="P199" s="305">
        <f t="shared" si="48"/>
        <v>4346.7642571367969</v>
      </c>
      <c r="Q199" s="309">
        <f t="shared" si="49"/>
        <v>2.2307999999999999</v>
      </c>
      <c r="R199" s="367">
        <f t="shared" si="56"/>
        <v>123.04890000000002</v>
      </c>
      <c r="S199" s="302">
        <v>21700</v>
      </c>
      <c r="T199" s="307">
        <f t="shared" si="41"/>
        <v>2116.2318395369639</v>
      </c>
      <c r="U199" s="101">
        <f t="shared" si="50"/>
        <v>715.28636176349369</v>
      </c>
      <c r="V199" s="304">
        <f t="shared" si="51"/>
        <v>42.324636790739277</v>
      </c>
      <c r="W199" s="308">
        <v>24</v>
      </c>
      <c r="X199" s="305">
        <f t="shared" si="52"/>
        <v>2897.8428380911969</v>
      </c>
      <c r="Y199" s="309">
        <f t="shared" si="53"/>
        <v>1.4872000000000001</v>
      </c>
    </row>
    <row r="200" spans="1:25" s="63" customFormat="1" ht="16.5" customHeight="1" x14ac:dyDescent="0.2">
      <c r="A200" s="279">
        <v>184</v>
      </c>
      <c r="B200" s="301">
        <f t="shared" si="54"/>
        <v>49.229440000000004</v>
      </c>
      <c r="C200" s="302">
        <v>21700</v>
      </c>
      <c r="D200" s="303">
        <f t="shared" si="39"/>
        <v>5289.5178169810579</v>
      </c>
      <c r="E200" s="304">
        <f t="shared" si="42"/>
        <v>1787.8570221395973</v>
      </c>
      <c r="F200" s="304">
        <f t="shared" si="43"/>
        <v>105.79035633962116</v>
      </c>
      <c r="G200" s="101">
        <v>60</v>
      </c>
      <c r="H200" s="305">
        <f t="shared" si="44"/>
        <v>7243.1651954602767</v>
      </c>
      <c r="I200" s="309">
        <f t="shared" si="45"/>
        <v>3.7376</v>
      </c>
      <c r="J200" s="329">
        <f t="shared" si="55"/>
        <v>82.049066666666675</v>
      </c>
      <c r="K200" s="302">
        <v>21700</v>
      </c>
      <c r="L200" s="307">
        <f t="shared" si="40"/>
        <v>3173.710690188635</v>
      </c>
      <c r="M200" s="304">
        <f t="shared" si="46"/>
        <v>1072.7142132837585</v>
      </c>
      <c r="N200" s="304">
        <f t="shared" si="47"/>
        <v>63.474213803772699</v>
      </c>
      <c r="O200" s="308">
        <v>36</v>
      </c>
      <c r="P200" s="305">
        <f t="shared" si="48"/>
        <v>4345.8991172761662</v>
      </c>
      <c r="Q200" s="309">
        <f t="shared" si="49"/>
        <v>2.2425999999999999</v>
      </c>
      <c r="R200" s="367">
        <f t="shared" si="56"/>
        <v>123.0736</v>
      </c>
      <c r="S200" s="302">
        <v>21700</v>
      </c>
      <c r="T200" s="307">
        <f t="shared" si="41"/>
        <v>2115.8071267924233</v>
      </c>
      <c r="U200" s="101">
        <f t="shared" si="50"/>
        <v>715.14280885583901</v>
      </c>
      <c r="V200" s="304">
        <f t="shared" si="51"/>
        <v>42.316142535848471</v>
      </c>
      <c r="W200" s="308">
        <v>24</v>
      </c>
      <c r="X200" s="305">
        <f t="shared" si="52"/>
        <v>2897.2660781841109</v>
      </c>
      <c r="Y200" s="309">
        <f t="shared" si="53"/>
        <v>1.4950000000000001</v>
      </c>
    </row>
    <row r="201" spans="1:25" s="63" customFormat="1" ht="16.5" customHeight="1" x14ac:dyDescent="0.2">
      <c r="A201" s="279">
        <v>185</v>
      </c>
      <c r="B201" s="301">
        <f t="shared" si="54"/>
        <v>49.237500000000011</v>
      </c>
      <c r="C201" s="302">
        <v>21700</v>
      </c>
      <c r="D201" s="303">
        <f t="shared" si="39"/>
        <v>5288.651942117287</v>
      </c>
      <c r="E201" s="304">
        <f t="shared" si="42"/>
        <v>1787.5643564356428</v>
      </c>
      <c r="F201" s="304">
        <f t="shared" si="43"/>
        <v>105.77303884234574</v>
      </c>
      <c r="G201" s="101">
        <v>60</v>
      </c>
      <c r="H201" s="305">
        <f t="shared" si="44"/>
        <v>7241.9893373952764</v>
      </c>
      <c r="I201" s="309">
        <f t="shared" si="45"/>
        <v>3.7572999999999999</v>
      </c>
      <c r="J201" s="329">
        <f t="shared" si="55"/>
        <v>82.062500000000028</v>
      </c>
      <c r="K201" s="302">
        <v>21700</v>
      </c>
      <c r="L201" s="307">
        <f t="shared" si="40"/>
        <v>3173.191165270372</v>
      </c>
      <c r="M201" s="304">
        <f t="shared" si="46"/>
        <v>1072.5386138613856</v>
      </c>
      <c r="N201" s="304">
        <f t="shared" si="47"/>
        <v>63.463823305407445</v>
      </c>
      <c r="O201" s="308">
        <v>36</v>
      </c>
      <c r="P201" s="305">
        <f t="shared" si="48"/>
        <v>4345.1936024371653</v>
      </c>
      <c r="Q201" s="309">
        <f t="shared" si="49"/>
        <v>2.2544</v>
      </c>
      <c r="R201" s="367">
        <f t="shared" si="56"/>
        <v>123.09375000000003</v>
      </c>
      <c r="S201" s="302">
        <v>21700</v>
      </c>
      <c r="T201" s="307">
        <f t="shared" si="41"/>
        <v>2115.4607768469145</v>
      </c>
      <c r="U201" s="101">
        <f t="shared" si="50"/>
        <v>715.02574257425704</v>
      </c>
      <c r="V201" s="304">
        <f t="shared" si="51"/>
        <v>42.309215536938289</v>
      </c>
      <c r="W201" s="308">
        <v>24</v>
      </c>
      <c r="X201" s="305">
        <f t="shared" si="52"/>
        <v>2896.7957349581097</v>
      </c>
      <c r="Y201" s="309">
        <f t="shared" si="53"/>
        <v>1.5028999999999999</v>
      </c>
    </row>
    <row r="202" spans="1:25" s="63" customFormat="1" ht="16.5" customHeight="1" x14ac:dyDescent="0.2">
      <c r="A202" s="279">
        <v>186</v>
      </c>
      <c r="B202" s="301">
        <f t="shared" si="54"/>
        <v>49.243740000000003</v>
      </c>
      <c r="C202" s="302">
        <v>21700</v>
      </c>
      <c r="D202" s="303">
        <f t="shared" si="39"/>
        <v>5287.9817820498602</v>
      </c>
      <c r="E202" s="304">
        <f t="shared" si="42"/>
        <v>1787.3378423328525</v>
      </c>
      <c r="F202" s="304">
        <f t="shared" si="43"/>
        <v>105.7596356409972</v>
      </c>
      <c r="G202" s="101">
        <v>60</v>
      </c>
      <c r="H202" s="305">
        <f t="shared" si="44"/>
        <v>7241.0792600237091</v>
      </c>
      <c r="I202" s="309">
        <f t="shared" si="45"/>
        <v>3.7770999999999999</v>
      </c>
      <c r="J202" s="329">
        <f t="shared" si="55"/>
        <v>82.072900000000004</v>
      </c>
      <c r="K202" s="302">
        <v>21700</v>
      </c>
      <c r="L202" s="307">
        <f t="shared" si="40"/>
        <v>3172.7890692299161</v>
      </c>
      <c r="M202" s="304">
        <f t="shared" si="46"/>
        <v>1072.4027053997115</v>
      </c>
      <c r="N202" s="304">
        <f t="shared" si="47"/>
        <v>63.455781384598325</v>
      </c>
      <c r="O202" s="308">
        <v>36</v>
      </c>
      <c r="P202" s="305">
        <f t="shared" si="48"/>
        <v>4344.6475560142262</v>
      </c>
      <c r="Q202" s="309">
        <f t="shared" si="49"/>
        <v>2.2663000000000002</v>
      </c>
      <c r="R202" s="367">
        <f t="shared" si="56"/>
        <v>123.10935000000001</v>
      </c>
      <c r="S202" s="302">
        <v>21700</v>
      </c>
      <c r="T202" s="307">
        <f t="shared" si="41"/>
        <v>2115.1927128199445</v>
      </c>
      <c r="U202" s="101">
        <f t="shared" si="50"/>
        <v>714.93513693314117</v>
      </c>
      <c r="V202" s="304">
        <f t="shared" si="51"/>
        <v>42.303854256398893</v>
      </c>
      <c r="W202" s="308">
        <v>24</v>
      </c>
      <c r="X202" s="305">
        <f t="shared" si="52"/>
        <v>2896.4317040094847</v>
      </c>
      <c r="Y202" s="309">
        <f t="shared" si="53"/>
        <v>1.5108999999999999</v>
      </c>
    </row>
    <row r="203" spans="1:25" s="63" customFormat="1" ht="16.5" customHeight="1" x14ac:dyDescent="0.2">
      <c r="A203" s="279">
        <v>187</v>
      </c>
      <c r="B203" s="301">
        <f t="shared" si="54"/>
        <v>49.248160000000006</v>
      </c>
      <c r="C203" s="302">
        <v>21700</v>
      </c>
      <c r="D203" s="303">
        <f t="shared" si="39"/>
        <v>5287.5071880858077</v>
      </c>
      <c r="E203" s="304">
        <f t="shared" si="42"/>
        <v>1787.1774295730029</v>
      </c>
      <c r="F203" s="304">
        <f t="shared" si="43"/>
        <v>105.75014376171616</v>
      </c>
      <c r="G203" s="101">
        <v>60</v>
      </c>
      <c r="H203" s="305">
        <f t="shared" si="44"/>
        <v>7240.4347614205271</v>
      </c>
      <c r="I203" s="309">
        <f t="shared" si="45"/>
        <v>3.7970999999999999</v>
      </c>
      <c r="J203" s="329">
        <f t="shared" si="55"/>
        <v>82.080266666666674</v>
      </c>
      <c r="K203" s="302">
        <v>21700</v>
      </c>
      <c r="L203" s="307">
        <f t="shared" si="40"/>
        <v>3172.5043128514849</v>
      </c>
      <c r="M203" s="304">
        <f t="shared" si="46"/>
        <v>1072.3064577438017</v>
      </c>
      <c r="N203" s="304">
        <f t="shared" si="47"/>
        <v>63.450086257029696</v>
      </c>
      <c r="O203" s="308">
        <v>36</v>
      </c>
      <c r="P203" s="305">
        <f t="shared" si="48"/>
        <v>4344.2608568523156</v>
      </c>
      <c r="Q203" s="309">
        <f t="shared" si="49"/>
        <v>2.2783000000000002</v>
      </c>
      <c r="R203" s="367">
        <f t="shared" si="56"/>
        <v>123.1204</v>
      </c>
      <c r="S203" s="302">
        <v>21700</v>
      </c>
      <c r="T203" s="307">
        <f t="shared" si="41"/>
        <v>2115.0028752343233</v>
      </c>
      <c r="U203" s="101">
        <f t="shared" si="50"/>
        <v>714.87097182920115</v>
      </c>
      <c r="V203" s="304">
        <f t="shared" si="51"/>
        <v>42.300057504686464</v>
      </c>
      <c r="W203" s="308">
        <v>24</v>
      </c>
      <c r="X203" s="305">
        <f t="shared" si="52"/>
        <v>2896.1739045682107</v>
      </c>
      <c r="Y203" s="309">
        <f t="shared" si="53"/>
        <v>1.5187999999999999</v>
      </c>
    </row>
    <row r="204" spans="1:25" s="63" customFormat="1" ht="16.5" customHeight="1" x14ac:dyDescent="0.2">
      <c r="A204" s="279">
        <v>188</v>
      </c>
      <c r="B204" s="301">
        <f t="shared" si="54"/>
        <v>49.25076</v>
      </c>
      <c r="C204" s="302">
        <v>21700</v>
      </c>
      <c r="D204" s="303">
        <f t="shared" si="39"/>
        <v>5287.2280549579327</v>
      </c>
      <c r="E204" s="304">
        <f t="shared" si="42"/>
        <v>1787.0830825757812</v>
      </c>
      <c r="F204" s="304">
        <f t="shared" si="43"/>
        <v>105.74456109915866</v>
      </c>
      <c r="G204" s="101">
        <v>60</v>
      </c>
      <c r="H204" s="305">
        <f t="shared" si="44"/>
        <v>7240.0556986328729</v>
      </c>
      <c r="I204" s="309">
        <f t="shared" si="45"/>
        <v>3.8172000000000001</v>
      </c>
      <c r="J204" s="329">
        <f t="shared" si="55"/>
        <v>82.084600000000009</v>
      </c>
      <c r="K204" s="302">
        <v>21700</v>
      </c>
      <c r="L204" s="307">
        <f t="shared" si="40"/>
        <v>3172.33683297476</v>
      </c>
      <c r="M204" s="304">
        <f t="shared" si="46"/>
        <v>1072.2498495454688</v>
      </c>
      <c r="N204" s="304">
        <f t="shared" si="47"/>
        <v>63.446736659495201</v>
      </c>
      <c r="O204" s="308">
        <v>36</v>
      </c>
      <c r="P204" s="305">
        <f t="shared" si="48"/>
        <v>4344.0334191797238</v>
      </c>
      <c r="Q204" s="309">
        <f t="shared" si="49"/>
        <v>2.2902999999999998</v>
      </c>
      <c r="R204" s="367">
        <f t="shared" si="56"/>
        <v>123.12689999999999</v>
      </c>
      <c r="S204" s="302">
        <v>21700</v>
      </c>
      <c r="T204" s="307">
        <f t="shared" si="41"/>
        <v>2114.8912219831736</v>
      </c>
      <c r="U204" s="101">
        <f t="shared" si="50"/>
        <v>714.83323303031261</v>
      </c>
      <c r="V204" s="304">
        <f t="shared" si="51"/>
        <v>42.297824439663472</v>
      </c>
      <c r="W204" s="308">
        <v>24</v>
      </c>
      <c r="X204" s="305">
        <f t="shared" si="52"/>
        <v>2896.0222794531501</v>
      </c>
      <c r="Y204" s="309">
        <f t="shared" si="53"/>
        <v>1.5268999999999999</v>
      </c>
    </row>
    <row r="205" spans="1:25" s="63" customFormat="1" ht="16.5" customHeight="1" x14ac:dyDescent="0.2">
      <c r="A205" s="279">
        <v>189</v>
      </c>
      <c r="B205" s="301">
        <f t="shared" si="54"/>
        <v>49.251540000000006</v>
      </c>
      <c r="C205" s="302">
        <v>21700</v>
      </c>
      <c r="D205" s="303">
        <f t="shared" si="39"/>
        <v>5287.1443207664161</v>
      </c>
      <c r="E205" s="304">
        <f t="shared" si="42"/>
        <v>1787.0547804190485</v>
      </c>
      <c r="F205" s="304">
        <f t="shared" si="43"/>
        <v>105.74288641532833</v>
      </c>
      <c r="G205" s="101">
        <v>60</v>
      </c>
      <c r="H205" s="305">
        <f t="shared" si="44"/>
        <v>7239.9419876007923</v>
      </c>
      <c r="I205" s="309">
        <f t="shared" si="45"/>
        <v>3.8374000000000001</v>
      </c>
      <c r="J205" s="329">
        <f t="shared" si="55"/>
        <v>82.085900000000009</v>
      </c>
      <c r="K205" s="302">
        <v>21700</v>
      </c>
      <c r="L205" s="307">
        <f t="shared" si="40"/>
        <v>3172.28659245985</v>
      </c>
      <c r="M205" s="304">
        <f t="shared" si="46"/>
        <v>1072.2328682514292</v>
      </c>
      <c r="N205" s="304">
        <f t="shared" si="47"/>
        <v>63.445731849197003</v>
      </c>
      <c r="O205" s="308">
        <v>36</v>
      </c>
      <c r="P205" s="305">
        <f t="shared" si="48"/>
        <v>4343.9651925604758</v>
      </c>
      <c r="Q205" s="309">
        <f t="shared" si="49"/>
        <v>2.3025000000000002</v>
      </c>
      <c r="R205" s="367">
        <f t="shared" si="56"/>
        <v>123.12885000000001</v>
      </c>
      <c r="S205" s="302">
        <v>21700</v>
      </c>
      <c r="T205" s="307">
        <f t="shared" si="41"/>
        <v>2114.8577283065665</v>
      </c>
      <c r="U205" s="101">
        <f t="shared" si="50"/>
        <v>714.82191216761942</v>
      </c>
      <c r="V205" s="304">
        <f t="shared" si="51"/>
        <v>42.297154566131333</v>
      </c>
      <c r="W205" s="308">
        <v>24</v>
      </c>
      <c r="X205" s="305">
        <f t="shared" si="52"/>
        <v>2895.976795040317</v>
      </c>
      <c r="Y205" s="309">
        <f t="shared" si="53"/>
        <v>1.5349999999999999</v>
      </c>
    </row>
    <row r="206" spans="1:25" s="63" customFormat="1" ht="16.5" customHeight="1" thickBot="1" x14ac:dyDescent="0.25">
      <c r="A206" s="386">
        <v>190</v>
      </c>
      <c r="B206" s="310">
        <f t="shared" si="54"/>
        <v>49.250500000000009</v>
      </c>
      <c r="C206" s="311">
        <v>21700</v>
      </c>
      <c r="D206" s="312">
        <f t="shared" si="39"/>
        <v>5287.2559669444972</v>
      </c>
      <c r="E206" s="313">
        <f t="shared" si="42"/>
        <v>1787.0925168272399</v>
      </c>
      <c r="F206" s="313">
        <f t="shared" si="43"/>
        <v>105.74511933888995</v>
      </c>
      <c r="G206" s="115">
        <v>60</v>
      </c>
      <c r="H206" s="314">
        <f t="shared" si="44"/>
        <v>7240.0936031106266</v>
      </c>
      <c r="I206" s="318">
        <f t="shared" si="45"/>
        <v>3.8578000000000001</v>
      </c>
      <c r="J206" s="331">
        <f t="shared" si="55"/>
        <v>82.08416666666669</v>
      </c>
      <c r="K206" s="311">
        <v>21700</v>
      </c>
      <c r="L206" s="316">
        <f t="shared" si="40"/>
        <v>3172.3535801666981</v>
      </c>
      <c r="M206" s="313">
        <f t="shared" si="46"/>
        <v>1072.2555100963439</v>
      </c>
      <c r="N206" s="313">
        <f t="shared" si="47"/>
        <v>63.44707160333396</v>
      </c>
      <c r="O206" s="317">
        <v>36</v>
      </c>
      <c r="P206" s="314">
        <f t="shared" si="48"/>
        <v>4344.056161866376</v>
      </c>
      <c r="Q206" s="318">
        <f t="shared" si="49"/>
        <v>2.3147000000000002</v>
      </c>
      <c r="R206" s="368">
        <f t="shared" si="56"/>
        <v>123.12625000000001</v>
      </c>
      <c r="S206" s="311">
        <v>21700</v>
      </c>
      <c r="T206" s="316">
        <f t="shared" si="41"/>
        <v>2114.9023867777987</v>
      </c>
      <c r="U206" s="115">
        <f t="shared" si="50"/>
        <v>714.83700673089595</v>
      </c>
      <c r="V206" s="313">
        <f t="shared" si="51"/>
        <v>42.298047735555976</v>
      </c>
      <c r="W206" s="317">
        <v>24</v>
      </c>
      <c r="X206" s="314">
        <f t="shared" si="52"/>
        <v>2896.0374412442507</v>
      </c>
      <c r="Y206" s="318">
        <f t="shared" si="53"/>
        <v>1.5430999999999999</v>
      </c>
    </row>
    <row r="207" spans="1:25" s="63" customFormat="1" ht="16.5" customHeight="1" x14ac:dyDescent="0.2">
      <c r="A207" s="278">
        <v>191</v>
      </c>
      <c r="B207" s="319">
        <f>37.9*1.3</f>
        <v>49.27</v>
      </c>
      <c r="C207" s="320">
        <v>21700</v>
      </c>
      <c r="D207" s="321">
        <f t="shared" si="39"/>
        <v>5285.1633854272368</v>
      </c>
      <c r="E207" s="322">
        <f t="shared" si="42"/>
        <v>1786.3852242744058</v>
      </c>
      <c r="F207" s="322">
        <f t="shared" si="43"/>
        <v>105.70326770854474</v>
      </c>
      <c r="G207" s="106">
        <v>60</v>
      </c>
      <c r="H207" s="323">
        <f t="shared" si="44"/>
        <v>7237.2518774101873</v>
      </c>
      <c r="I207" s="328">
        <f t="shared" si="45"/>
        <v>3.8765999999999998</v>
      </c>
      <c r="J207" s="324">
        <f>63.17*1.3</f>
        <v>82.121000000000009</v>
      </c>
      <c r="K207" s="320">
        <v>21700</v>
      </c>
      <c r="L207" s="325">
        <f t="shared" si="40"/>
        <v>3170.9306998209954</v>
      </c>
      <c r="M207" s="322">
        <f t="shared" si="46"/>
        <v>1071.7745765394964</v>
      </c>
      <c r="N207" s="322">
        <f t="shared" si="47"/>
        <v>63.418613996419907</v>
      </c>
      <c r="O207" s="326">
        <v>36</v>
      </c>
      <c r="P207" s="323">
        <f t="shared" si="48"/>
        <v>4342.123890356911</v>
      </c>
      <c r="Q207" s="328">
        <f t="shared" si="49"/>
        <v>2.3258000000000001</v>
      </c>
      <c r="R207" s="366">
        <f>94.75*1.3</f>
        <v>123.175</v>
      </c>
      <c r="S207" s="320">
        <v>21700</v>
      </c>
      <c r="T207" s="325">
        <f t="shared" si="41"/>
        <v>2114.0653541708953</v>
      </c>
      <c r="U207" s="106">
        <f t="shared" si="50"/>
        <v>714.55408970976248</v>
      </c>
      <c r="V207" s="322">
        <f t="shared" si="51"/>
        <v>42.281307083417907</v>
      </c>
      <c r="W207" s="326">
        <v>24</v>
      </c>
      <c r="X207" s="323">
        <f t="shared" si="52"/>
        <v>2894.9007509640755</v>
      </c>
      <c r="Y207" s="328">
        <f t="shared" si="53"/>
        <v>1.5506</v>
      </c>
    </row>
    <row r="208" spans="1:25" s="63" customFormat="1" ht="16.5" customHeight="1" x14ac:dyDescent="0.2">
      <c r="A208" s="279">
        <v>192</v>
      </c>
      <c r="B208" s="301">
        <f t="shared" ref="B208:B271" si="57">37.9*1.3</f>
        <v>49.27</v>
      </c>
      <c r="C208" s="302">
        <v>21700</v>
      </c>
      <c r="D208" s="303">
        <f t="shared" si="39"/>
        <v>5285.1633854272368</v>
      </c>
      <c r="E208" s="304">
        <f t="shared" si="42"/>
        <v>1786.3852242744058</v>
      </c>
      <c r="F208" s="304">
        <f t="shared" si="43"/>
        <v>105.70326770854474</v>
      </c>
      <c r="G208" s="101">
        <v>60</v>
      </c>
      <c r="H208" s="305">
        <f t="shared" si="44"/>
        <v>7237.2518774101873</v>
      </c>
      <c r="I208" s="309">
        <f t="shared" si="45"/>
        <v>3.8969</v>
      </c>
      <c r="J208" s="329">
        <f t="shared" ref="J208:J271" si="58">63.17*1.3</f>
        <v>82.121000000000009</v>
      </c>
      <c r="K208" s="302">
        <v>21700</v>
      </c>
      <c r="L208" s="307">
        <f t="shared" si="40"/>
        <v>3170.9306998209954</v>
      </c>
      <c r="M208" s="304">
        <f t="shared" si="46"/>
        <v>1071.7745765394964</v>
      </c>
      <c r="N208" s="304">
        <f t="shared" si="47"/>
        <v>63.418613996419907</v>
      </c>
      <c r="O208" s="308">
        <v>36</v>
      </c>
      <c r="P208" s="305">
        <f t="shared" si="48"/>
        <v>4342.123890356911</v>
      </c>
      <c r="Q208" s="309">
        <f t="shared" si="49"/>
        <v>2.3380000000000001</v>
      </c>
      <c r="R208" s="367">
        <f t="shared" ref="R208:R271" si="59">94.75*1.3</f>
        <v>123.175</v>
      </c>
      <c r="S208" s="302">
        <v>21700</v>
      </c>
      <c r="T208" s="307">
        <f t="shared" si="41"/>
        <v>2114.0653541708953</v>
      </c>
      <c r="U208" s="101">
        <f t="shared" si="50"/>
        <v>714.55408970976248</v>
      </c>
      <c r="V208" s="304">
        <f t="shared" si="51"/>
        <v>42.281307083417907</v>
      </c>
      <c r="W208" s="308">
        <v>24</v>
      </c>
      <c r="X208" s="305">
        <f t="shared" si="52"/>
        <v>2894.9007509640755</v>
      </c>
      <c r="Y208" s="309">
        <f t="shared" si="53"/>
        <v>1.5588</v>
      </c>
    </row>
    <row r="209" spans="1:256" s="63" customFormat="1" ht="16.5" customHeight="1" x14ac:dyDescent="0.2">
      <c r="A209" s="279">
        <v>193</v>
      </c>
      <c r="B209" s="301">
        <f t="shared" si="57"/>
        <v>49.27</v>
      </c>
      <c r="C209" s="302">
        <v>21700</v>
      </c>
      <c r="D209" s="303">
        <f t="shared" ref="D209:D272" si="60">12*(1/B209*C209)</f>
        <v>5285.1633854272368</v>
      </c>
      <c r="E209" s="304">
        <f t="shared" si="42"/>
        <v>1786.3852242744058</v>
      </c>
      <c r="F209" s="304">
        <f t="shared" si="43"/>
        <v>105.70326770854474</v>
      </c>
      <c r="G209" s="101">
        <v>60</v>
      </c>
      <c r="H209" s="305">
        <f t="shared" si="44"/>
        <v>7237.2518774101873</v>
      </c>
      <c r="I209" s="309">
        <f t="shared" si="45"/>
        <v>3.9171999999999998</v>
      </c>
      <c r="J209" s="329">
        <f t="shared" si="58"/>
        <v>82.121000000000009</v>
      </c>
      <c r="K209" s="302">
        <v>21700</v>
      </c>
      <c r="L209" s="307">
        <f t="shared" ref="L209:L272" si="61">12*(1/J209*K209)</f>
        <v>3170.9306998209954</v>
      </c>
      <c r="M209" s="304">
        <f t="shared" si="46"/>
        <v>1071.7745765394964</v>
      </c>
      <c r="N209" s="304">
        <f t="shared" si="47"/>
        <v>63.418613996419907</v>
      </c>
      <c r="O209" s="308">
        <v>36</v>
      </c>
      <c r="P209" s="305">
        <f t="shared" si="48"/>
        <v>4342.123890356911</v>
      </c>
      <c r="Q209" s="309">
        <f t="shared" si="49"/>
        <v>2.3502000000000001</v>
      </c>
      <c r="R209" s="367">
        <f t="shared" si="59"/>
        <v>123.175</v>
      </c>
      <c r="S209" s="302">
        <v>21700</v>
      </c>
      <c r="T209" s="307">
        <f t="shared" ref="T209:T272" si="62">12*(1/R209*S209)</f>
        <v>2114.0653541708953</v>
      </c>
      <c r="U209" s="101">
        <f t="shared" si="50"/>
        <v>714.55408970976248</v>
      </c>
      <c r="V209" s="304">
        <f t="shared" si="51"/>
        <v>42.281307083417907</v>
      </c>
      <c r="W209" s="308">
        <v>24</v>
      </c>
      <c r="X209" s="305">
        <f t="shared" si="52"/>
        <v>2894.9007509640755</v>
      </c>
      <c r="Y209" s="309">
        <f t="shared" si="53"/>
        <v>1.5669</v>
      </c>
    </row>
    <row r="210" spans="1:256" s="63" customFormat="1" ht="16.5" customHeight="1" x14ac:dyDescent="0.2">
      <c r="A210" s="279">
        <v>194</v>
      </c>
      <c r="B210" s="301">
        <f t="shared" si="57"/>
        <v>49.27</v>
      </c>
      <c r="C210" s="302">
        <v>21700</v>
      </c>
      <c r="D210" s="303">
        <f t="shared" si="60"/>
        <v>5285.1633854272368</v>
      </c>
      <c r="E210" s="304">
        <f t="shared" ref="E210:E273" si="63">D210*33.8%</f>
        <v>1786.3852242744058</v>
      </c>
      <c r="F210" s="304">
        <f t="shared" ref="F210:F273" si="64">D210*2%</f>
        <v>105.70326770854474</v>
      </c>
      <c r="G210" s="101">
        <v>60</v>
      </c>
      <c r="H210" s="305">
        <f t="shared" ref="H210:H273" si="65">SUM(D210:G210)</f>
        <v>7237.2518774101873</v>
      </c>
      <c r="I210" s="309">
        <f t="shared" ref="I210:I273" si="66">ROUND(A210/B210,4)</f>
        <v>3.9375</v>
      </c>
      <c r="J210" s="329">
        <f t="shared" si="58"/>
        <v>82.121000000000009</v>
      </c>
      <c r="K210" s="302">
        <v>21700</v>
      </c>
      <c r="L210" s="307">
        <f t="shared" si="61"/>
        <v>3170.9306998209954</v>
      </c>
      <c r="M210" s="304">
        <f t="shared" ref="M210:M273" si="67">L210*33.8%</f>
        <v>1071.7745765394964</v>
      </c>
      <c r="N210" s="304">
        <f t="shared" ref="N210:N273" si="68">L210*2%</f>
        <v>63.418613996419907</v>
      </c>
      <c r="O210" s="308">
        <v>36</v>
      </c>
      <c r="P210" s="305">
        <f t="shared" ref="P210:P273" si="69">SUM(L210:O210)</f>
        <v>4342.123890356911</v>
      </c>
      <c r="Q210" s="309">
        <f t="shared" ref="Q210:Q273" si="70">ROUND(A210/J210,4)</f>
        <v>2.3624000000000001</v>
      </c>
      <c r="R210" s="367">
        <f t="shared" si="59"/>
        <v>123.175</v>
      </c>
      <c r="S210" s="302">
        <v>21700</v>
      </c>
      <c r="T210" s="307">
        <f t="shared" si="62"/>
        <v>2114.0653541708953</v>
      </c>
      <c r="U210" s="101">
        <f t="shared" ref="U210:U273" si="71">T210*33.8%</f>
        <v>714.55408970976248</v>
      </c>
      <c r="V210" s="304">
        <f t="shared" ref="V210:V273" si="72">T210*2%</f>
        <v>42.281307083417907</v>
      </c>
      <c r="W210" s="308">
        <v>24</v>
      </c>
      <c r="X210" s="305">
        <f t="shared" ref="X210:X273" si="73">SUM(T210:W210)</f>
        <v>2894.9007509640755</v>
      </c>
      <c r="Y210" s="309">
        <f t="shared" ref="Y210:Y273" si="74">ROUND(A210/R210,4)</f>
        <v>1.575</v>
      </c>
    </row>
    <row r="211" spans="1:256" s="63" customFormat="1" ht="16.5" customHeight="1" x14ac:dyDescent="0.2">
      <c r="A211" s="279">
        <v>195</v>
      </c>
      <c r="B211" s="301">
        <f t="shared" si="57"/>
        <v>49.27</v>
      </c>
      <c r="C211" s="302">
        <v>21700</v>
      </c>
      <c r="D211" s="303">
        <f t="shared" si="60"/>
        <v>5285.1633854272368</v>
      </c>
      <c r="E211" s="304">
        <f t="shared" si="63"/>
        <v>1786.3852242744058</v>
      </c>
      <c r="F211" s="304">
        <f t="shared" si="64"/>
        <v>105.70326770854474</v>
      </c>
      <c r="G211" s="101">
        <v>60</v>
      </c>
      <c r="H211" s="305">
        <f t="shared" si="65"/>
        <v>7237.2518774101873</v>
      </c>
      <c r="I211" s="309">
        <f t="shared" si="66"/>
        <v>3.9578000000000002</v>
      </c>
      <c r="J211" s="329">
        <f t="shared" si="58"/>
        <v>82.121000000000009</v>
      </c>
      <c r="K211" s="302">
        <v>21700</v>
      </c>
      <c r="L211" s="307">
        <f t="shared" si="61"/>
        <v>3170.9306998209954</v>
      </c>
      <c r="M211" s="304">
        <f t="shared" si="67"/>
        <v>1071.7745765394964</v>
      </c>
      <c r="N211" s="304">
        <f t="shared" si="68"/>
        <v>63.418613996419907</v>
      </c>
      <c r="O211" s="308">
        <v>36</v>
      </c>
      <c r="P211" s="305">
        <f t="shared" si="69"/>
        <v>4342.123890356911</v>
      </c>
      <c r="Q211" s="309">
        <f t="shared" si="70"/>
        <v>2.3744999999999998</v>
      </c>
      <c r="R211" s="367">
        <f t="shared" si="59"/>
        <v>123.175</v>
      </c>
      <c r="S211" s="302">
        <v>21700</v>
      </c>
      <c r="T211" s="307">
        <f t="shared" si="62"/>
        <v>2114.0653541708953</v>
      </c>
      <c r="U211" s="101">
        <f t="shared" si="71"/>
        <v>714.55408970976248</v>
      </c>
      <c r="V211" s="304">
        <f t="shared" si="72"/>
        <v>42.281307083417907</v>
      </c>
      <c r="W211" s="308">
        <v>24</v>
      </c>
      <c r="X211" s="305">
        <f t="shared" si="73"/>
        <v>2894.9007509640755</v>
      </c>
      <c r="Y211" s="309">
        <f t="shared" si="74"/>
        <v>1.5831</v>
      </c>
    </row>
    <row r="212" spans="1:256" s="63" customFormat="1" ht="16.5" customHeight="1" x14ac:dyDescent="0.2">
      <c r="A212" s="279">
        <v>196</v>
      </c>
      <c r="B212" s="301">
        <f t="shared" si="57"/>
        <v>49.27</v>
      </c>
      <c r="C212" s="302">
        <v>21700</v>
      </c>
      <c r="D212" s="303">
        <f t="shared" si="60"/>
        <v>5285.1633854272368</v>
      </c>
      <c r="E212" s="304">
        <f t="shared" si="63"/>
        <v>1786.3852242744058</v>
      </c>
      <c r="F212" s="304">
        <f t="shared" si="64"/>
        <v>105.70326770854474</v>
      </c>
      <c r="G212" s="101">
        <v>60</v>
      </c>
      <c r="H212" s="305">
        <f t="shared" si="65"/>
        <v>7237.2518774101873</v>
      </c>
      <c r="I212" s="309">
        <f t="shared" si="66"/>
        <v>3.9781</v>
      </c>
      <c r="J212" s="329">
        <f t="shared" si="58"/>
        <v>82.121000000000009</v>
      </c>
      <c r="K212" s="302">
        <v>21700</v>
      </c>
      <c r="L212" s="307">
        <f t="shared" si="61"/>
        <v>3170.9306998209954</v>
      </c>
      <c r="M212" s="304">
        <f t="shared" si="67"/>
        <v>1071.7745765394964</v>
      </c>
      <c r="N212" s="304">
        <f t="shared" si="68"/>
        <v>63.418613996419907</v>
      </c>
      <c r="O212" s="308">
        <v>36</v>
      </c>
      <c r="P212" s="305">
        <f t="shared" si="69"/>
        <v>4342.123890356911</v>
      </c>
      <c r="Q212" s="309">
        <f t="shared" si="70"/>
        <v>2.3866999999999998</v>
      </c>
      <c r="R212" s="367">
        <f t="shared" si="59"/>
        <v>123.175</v>
      </c>
      <c r="S212" s="302">
        <v>21700</v>
      </c>
      <c r="T212" s="307">
        <f t="shared" si="62"/>
        <v>2114.0653541708953</v>
      </c>
      <c r="U212" s="101">
        <f t="shared" si="71"/>
        <v>714.55408970976248</v>
      </c>
      <c r="V212" s="304">
        <f t="shared" si="72"/>
        <v>42.281307083417907</v>
      </c>
      <c r="W212" s="308">
        <v>24</v>
      </c>
      <c r="X212" s="305">
        <f t="shared" si="73"/>
        <v>2894.9007509640755</v>
      </c>
      <c r="Y212" s="309">
        <f t="shared" si="74"/>
        <v>1.5911999999999999</v>
      </c>
    </row>
    <row r="213" spans="1:256" s="63" customFormat="1" ht="16.5" customHeight="1" x14ac:dyDescent="0.2">
      <c r="A213" s="279">
        <v>197</v>
      </c>
      <c r="B213" s="301">
        <f t="shared" si="57"/>
        <v>49.27</v>
      </c>
      <c r="C213" s="302">
        <v>21700</v>
      </c>
      <c r="D213" s="303">
        <f t="shared" si="60"/>
        <v>5285.1633854272368</v>
      </c>
      <c r="E213" s="304">
        <f t="shared" si="63"/>
        <v>1786.3852242744058</v>
      </c>
      <c r="F213" s="304">
        <f t="shared" si="64"/>
        <v>105.70326770854474</v>
      </c>
      <c r="G213" s="101">
        <v>60</v>
      </c>
      <c r="H213" s="305">
        <f t="shared" si="65"/>
        <v>7237.2518774101873</v>
      </c>
      <c r="I213" s="309">
        <f t="shared" si="66"/>
        <v>3.9984000000000002</v>
      </c>
      <c r="J213" s="329">
        <f t="shared" si="58"/>
        <v>82.121000000000009</v>
      </c>
      <c r="K213" s="302">
        <v>21700</v>
      </c>
      <c r="L213" s="307">
        <f t="shared" si="61"/>
        <v>3170.9306998209954</v>
      </c>
      <c r="M213" s="304">
        <f t="shared" si="67"/>
        <v>1071.7745765394964</v>
      </c>
      <c r="N213" s="304">
        <f t="shared" si="68"/>
        <v>63.418613996419907</v>
      </c>
      <c r="O213" s="308">
        <v>36</v>
      </c>
      <c r="P213" s="305">
        <f t="shared" si="69"/>
        <v>4342.123890356911</v>
      </c>
      <c r="Q213" s="309">
        <f t="shared" si="70"/>
        <v>2.3988999999999998</v>
      </c>
      <c r="R213" s="367">
        <f t="shared" si="59"/>
        <v>123.175</v>
      </c>
      <c r="S213" s="302">
        <v>21700</v>
      </c>
      <c r="T213" s="307">
        <f t="shared" si="62"/>
        <v>2114.0653541708953</v>
      </c>
      <c r="U213" s="101">
        <f t="shared" si="71"/>
        <v>714.55408970976248</v>
      </c>
      <c r="V213" s="304">
        <f t="shared" si="72"/>
        <v>42.281307083417907</v>
      </c>
      <c r="W213" s="308">
        <v>24</v>
      </c>
      <c r="X213" s="305">
        <f t="shared" si="73"/>
        <v>2894.9007509640755</v>
      </c>
      <c r="Y213" s="309">
        <f t="shared" si="74"/>
        <v>1.5993999999999999</v>
      </c>
    </row>
    <row r="214" spans="1:256" s="63" customFormat="1" ht="16.5" customHeight="1" x14ac:dyDescent="0.2">
      <c r="A214" s="279">
        <v>198</v>
      </c>
      <c r="B214" s="301">
        <f t="shared" si="57"/>
        <v>49.27</v>
      </c>
      <c r="C214" s="302">
        <v>21700</v>
      </c>
      <c r="D214" s="303">
        <f t="shared" si="60"/>
        <v>5285.1633854272368</v>
      </c>
      <c r="E214" s="304">
        <f t="shared" si="63"/>
        <v>1786.3852242744058</v>
      </c>
      <c r="F214" s="304">
        <f t="shared" si="64"/>
        <v>105.70326770854474</v>
      </c>
      <c r="G214" s="101">
        <v>60</v>
      </c>
      <c r="H214" s="305">
        <f t="shared" si="65"/>
        <v>7237.2518774101873</v>
      </c>
      <c r="I214" s="309">
        <f t="shared" si="66"/>
        <v>4.0186999999999999</v>
      </c>
      <c r="J214" s="329">
        <f t="shared" si="58"/>
        <v>82.121000000000009</v>
      </c>
      <c r="K214" s="302">
        <v>21700</v>
      </c>
      <c r="L214" s="307">
        <f t="shared" si="61"/>
        <v>3170.9306998209954</v>
      </c>
      <c r="M214" s="304">
        <f t="shared" si="67"/>
        <v>1071.7745765394964</v>
      </c>
      <c r="N214" s="304">
        <f t="shared" si="68"/>
        <v>63.418613996419907</v>
      </c>
      <c r="O214" s="308">
        <v>36</v>
      </c>
      <c r="P214" s="305">
        <f t="shared" si="69"/>
        <v>4342.123890356911</v>
      </c>
      <c r="Q214" s="309">
        <f t="shared" si="70"/>
        <v>2.4110999999999998</v>
      </c>
      <c r="R214" s="367">
        <f t="shared" si="59"/>
        <v>123.175</v>
      </c>
      <c r="S214" s="302">
        <v>21700</v>
      </c>
      <c r="T214" s="307">
        <f t="shared" si="62"/>
        <v>2114.0653541708953</v>
      </c>
      <c r="U214" s="101">
        <f t="shared" si="71"/>
        <v>714.55408970976248</v>
      </c>
      <c r="V214" s="304">
        <f t="shared" si="72"/>
        <v>42.281307083417907</v>
      </c>
      <c r="W214" s="308">
        <v>24</v>
      </c>
      <c r="X214" s="305">
        <f t="shared" si="73"/>
        <v>2894.9007509640755</v>
      </c>
      <c r="Y214" s="309">
        <f t="shared" si="74"/>
        <v>1.6074999999999999</v>
      </c>
    </row>
    <row r="215" spans="1:256" s="63" customFormat="1" ht="16.5" customHeight="1" x14ac:dyDescent="0.2">
      <c r="A215" s="279">
        <v>199</v>
      </c>
      <c r="B215" s="301">
        <f t="shared" si="57"/>
        <v>49.27</v>
      </c>
      <c r="C215" s="302">
        <v>21700</v>
      </c>
      <c r="D215" s="303">
        <f t="shared" si="60"/>
        <v>5285.1633854272368</v>
      </c>
      <c r="E215" s="304">
        <f t="shared" si="63"/>
        <v>1786.3852242744058</v>
      </c>
      <c r="F215" s="304">
        <f t="shared" si="64"/>
        <v>105.70326770854474</v>
      </c>
      <c r="G215" s="101">
        <v>60</v>
      </c>
      <c r="H215" s="305">
        <f t="shared" si="65"/>
        <v>7237.2518774101873</v>
      </c>
      <c r="I215" s="309">
        <f t="shared" si="66"/>
        <v>4.0389999999999997</v>
      </c>
      <c r="J215" s="329">
        <f t="shared" si="58"/>
        <v>82.121000000000009</v>
      </c>
      <c r="K215" s="302">
        <v>21700</v>
      </c>
      <c r="L215" s="307">
        <f t="shared" si="61"/>
        <v>3170.9306998209954</v>
      </c>
      <c r="M215" s="304">
        <f t="shared" si="67"/>
        <v>1071.7745765394964</v>
      </c>
      <c r="N215" s="304">
        <f t="shared" si="68"/>
        <v>63.418613996419907</v>
      </c>
      <c r="O215" s="308">
        <v>36</v>
      </c>
      <c r="P215" s="305">
        <f t="shared" si="69"/>
        <v>4342.123890356911</v>
      </c>
      <c r="Q215" s="309">
        <f t="shared" si="70"/>
        <v>2.4232999999999998</v>
      </c>
      <c r="R215" s="367">
        <f t="shared" si="59"/>
        <v>123.175</v>
      </c>
      <c r="S215" s="302">
        <v>21700</v>
      </c>
      <c r="T215" s="307">
        <f t="shared" si="62"/>
        <v>2114.0653541708953</v>
      </c>
      <c r="U215" s="101">
        <f t="shared" si="71"/>
        <v>714.55408970976248</v>
      </c>
      <c r="V215" s="304">
        <f t="shared" si="72"/>
        <v>42.281307083417907</v>
      </c>
      <c r="W215" s="308">
        <v>24</v>
      </c>
      <c r="X215" s="305">
        <f t="shared" si="73"/>
        <v>2894.9007509640755</v>
      </c>
      <c r="Y215" s="309">
        <f t="shared" si="74"/>
        <v>1.6155999999999999</v>
      </c>
    </row>
    <row r="216" spans="1:256" s="63" customFormat="1" ht="16.5" customHeight="1" x14ac:dyDescent="0.2">
      <c r="A216" s="280">
        <v>200</v>
      </c>
      <c r="B216" s="301">
        <f t="shared" si="57"/>
        <v>49.27</v>
      </c>
      <c r="C216" s="302">
        <v>21700</v>
      </c>
      <c r="D216" s="303">
        <f t="shared" si="60"/>
        <v>5285.1633854272368</v>
      </c>
      <c r="E216" s="304">
        <f t="shared" si="63"/>
        <v>1786.3852242744058</v>
      </c>
      <c r="F216" s="304">
        <f t="shared" si="64"/>
        <v>105.70326770854474</v>
      </c>
      <c r="G216" s="101">
        <v>60</v>
      </c>
      <c r="H216" s="305">
        <f t="shared" si="65"/>
        <v>7237.2518774101873</v>
      </c>
      <c r="I216" s="309">
        <f t="shared" si="66"/>
        <v>4.0593000000000004</v>
      </c>
      <c r="J216" s="329">
        <f t="shared" si="58"/>
        <v>82.121000000000009</v>
      </c>
      <c r="K216" s="302">
        <v>21700</v>
      </c>
      <c r="L216" s="307">
        <f t="shared" si="61"/>
        <v>3170.9306998209954</v>
      </c>
      <c r="M216" s="304">
        <f t="shared" si="67"/>
        <v>1071.7745765394964</v>
      </c>
      <c r="N216" s="304">
        <f t="shared" si="68"/>
        <v>63.418613996419907</v>
      </c>
      <c r="O216" s="308">
        <v>36</v>
      </c>
      <c r="P216" s="305">
        <f t="shared" si="69"/>
        <v>4342.123890356911</v>
      </c>
      <c r="Q216" s="309">
        <f t="shared" si="70"/>
        <v>2.4354</v>
      </c>
      <c r="R216" s="367">
        <f t="shared" si="59"/>
        <v>123.175</v>
      </c>
      <c r="S216" s="302">
        <v>21700</v>
      </c>
      <c r="T216" s="307">
        <f t="shared" si="62"/>
        <v>2114.0653541708953</v>
      </c>
      <c r="U216" s="101">
        <f t="shared" si="71"/>
        <v>714.55408970976248</v>
      </c>
      <c r="V216" s="304">
        <f t="shared" si="72"/>
        <v>42.281307083417907</v>
      </c>
      <c r="W216" s="308">
        <v>24</v>
      </c>
      <c r="X216" s="305">
        <f t="shared" si="73"/>
        <v>2894.9007509640755</v>
      </c>
      <c r="Y216" s="309">
        <f t="shared" si="74"/>
        <v>1.6236999999999999</v>
      </c>
    </row>
    <row r="217" spans="1:256" s="63" customFormat="1" ht="16.5" customHeight="1" x14ac:dyDescent="0.2">
      <c r="A217" s="279">
        <v>201</v>
      </c>
      <c r="B217" s="301">
        <f t="shared" si="57"/>
        <v>49.27</v>
      </c>
      <c r="C217" s="302">
        <v>21700</v>
      </c>
      <c r="D217" s="303">
        <f t="shared" si="60"/>
        <v>5285.1633854272368</v>
      </c>
      <c r="E217" s="304">
        <f t="shared" si="63"/>
        <v>1786.3852242744058</v>
      </c>
      <c r="F217" s="304">
        <f t="shared" si="64"/>
        <v>105.70326770854474</v>
      </c>
      <c r="G217" s="101">
        <v>60</v>
      </c>
      <c r="H217" s="305">
        <f t="shared" si="65"/>
        <v>7237.2518774101873</v>
      </c>
      <c r="I217" s="309">
        <f t="shared" si="66"/>
        <v>4.0796000000000001</v>
      </c>
      <c r="J217" s="329">
        <f t="shared" si="58"/>
        <v>82.121000000000009</v>
      </c>
      <c r="K217" s="302">
        <v>21700</v>
      </c>
      <c r="L217" s="307">
        <f t="shared" si="61"/>
        <v>3170.9306998209954</v>
      </c>
      <c r="M217" s="304">
        <f t="shared" si="67"/>
        <v>1071.7745765394964</v>
      </c>
      <c r="N217" s="304">
        <f t="shared" si="68"/>
        <v>63.418613996419907</v>
      </c>
      <c r="O217" s="308">
        <v>36</v>
      </c>
      <c r="P217" s="305">
        <f t="shared" si="69"/>
        <v>4342.123890356911</v>
      </c>
      <c r="Q217" s="309">
        <f t="shared" si="70"/>
        <v>2.4476</v>
      </c>
      <c r="R217" s="367">
        <f t="shared" si="59"/>
        <v>123.175</v>
      </c>
      <c r="S217" s="302">
        <v>21700</v>
      </c>
      <c r="T217" s="307">
        <f t="shared" si="62"/>
        <v>2114.0653541708953</v>
      </c>
      <c r="U217" s="101">
        <f t="shared" si="71"/>
        <v>714.55408970976248</v>
      </c>
      <c r="V217" s="304">
        <f t="shared" si="72"/>
        <v>42.281307083417907</v>
      </c>
      <c r="W217" s="308">
        <v>24</v>
      </c>
      <c r="X217" s="305">
        <f t="shared" si="73"/>
        <v>2894.9007509640755</v>
      </c>
      <c r="Y217" s="309">
        <f t="shared" si="74"/>
        <v>1.6317999999999999</v>
      </c>
    </row>
    <row r="218" spans="1:256" s="63" customFormat="1" ht="16.5" customHeight="1" x14ac:dyDescent="0.2">
      <c r="A218" s="279">
        <v>202</v>
      </c>
      <c r="B218" s="301">
        <f t="shared" si="57"/>
        <v>49.27</v>
      </c>
      <c r="C218" s="302">
        <v>21700</v>
      </c>
      <c r="D218" s="303">
        <f t="shared" si="60"/>
        <v>5285.1633854272368</v>
      </c>
      <c r="E218" s="304">
        <f t="shared" si="63"/>
        <v>1786.3852242744058</v>
      </c>
      <c r="F218" s="304">
        <f t="shared" si="64"/>
        <v>105.70326770854474</v>
      </c>
      <c r="G218" s="101">
        <v>60</v>
      </c>
      <c r="H218" s="305">
        <f t="shared" si="65"/>
        <v>7237.2518774101873</v>
      </c>
      <c r="I218" s="309">
        <f t="shared" si="66"/>
        <v>4.0998999999999999</v>
      </c>
      <c r="J218" s="329">
        <f t="shared" si="58"/>
        <v>82.121000000000009</v>
      </c>
      <c r="K218" s="302">
        <v>21700</v>
      </c>
      <c r="L218" s="307">
        <f t="shared" si="61"/>
        <v>3170.9306998209954</v>
      </c>
      <c r="M218" s="304">
        <f t="shared" si="67"/>
        <v>1071.7745765394964</v>
      </c>
      <c r="N218" s="304">
        <f t="shared" si="68"/>
        <v>63.418613996419907</v>
      </c>
      <c r="O218" s="308">
        <v>36</v>
      </c>
      <c r="P218" s="305">
        <f t="shared" si="69"/>
        <v>4342.123890356911</v>
      </c>
      <c r="Q218" s="309">
        <f t="shared" si="70"/>
        <v>2.4598</v>
      </c>
      <c r="R218" s="367">
        <f t="shared" si="59"/>
        <v>123.175</v>
      </c>
      <c r="S218" s="302">
        <v>21700</v>
      </c>
      <c r="T218" s="307">
        <f t="shared" si="62"/>
        <v>2114.0653541708953</v>
      </c>
      <c r="U218" s="101">
        <f t="shared" si="71"/>
        <v>714.55408970976248</v>
      </c>
      <c r="V218" s="304">
        <f t="shared" si="72"/>
        <v>42.281307083417907</v>
      </c>
      <c r="W218" s="308">
        <v>24</v>
      </c>
      <c r="X218" s="305">
        <f t="shared" si="73"/>
        <v>2894.9007509640755</v>
      </c>
      <c r="Y218" s="309">
        <f t="shared" si="74"/>
        <v>1.6398999999999999</v>
      </c>
    </row>
    <row r="219" spans="1:256" s="63" customFormat="1" ht="16.5" customHeight="1" x14ac:dyDescent="0.2">
      <c r="A219" s="279">
        <v>203</v>
      </c>
      <c r="B219" s="301">
        <f t="shared" si="57"/>
        <v>49.27</v>
      </c>
      <c r="C219" s="302">
        <v>21700</v>
      </c>
      <c r="D219" s="303">
        <f t="shared" si="60"/>
        <v>5285.1633854272368</v>
      </c>
      <c r="E219" s="304">
        <f t="shared" si="63"/>
        <v>1786.3852242744058</v>
      </c>
      <c r="F219" s="304">
        <f t="shared" si="64"/>
        <v>105.70326770854474</v>
      </c>
      <c r="G219" s="101">
        <v>60</v>
      </c>
      <c r="H219" s="305">
        <f t="shared" si="65"/>
        <v>7237.2518774101873</v>
      </c>
      <c r="I219" s="309">
        <f t="shared" si="66"/>
        <v>4.1201999999999996</v>
      </c>
      <c r="J219" s="329">
        <f t="shared" si="58"/>
        <v>82.121000000000009</v>
      </c>
      <c r="K219" s="302">
        <v>21700</v>
      </c>
      <c r="L219" s="307">
        <f t="shared" si="61"/>
        <v>3170.9306998209954</v>
      </c>
      <c r="M219" s="304">
        <f t="shared" si="67"/>
        <v>1071.7745765394964</v>
      </c>
      <c r="N219" s="304">
        <f t="shared" si="68"/>
        <v>63.418613996419907</v>
      </c>
      <c r="O219" s="308">
        <v>36</v>
      </c>
      <c r="P219" s="305">
        <f t="shared" si="69"/>
        <v>4342.123890356911</v>
      </c>
      <c r="Q219" s="309">
        <f t="shared" si="70"/>
        <v>2.472</v>
      </c>
      <c r="R219" s="367">
        <f t="shared" si="59"/>
        <v>123.175</v>
      </c>
      <c r="S219" s="302">
        <v>21700</v>
      </c>
      <c r="T219" s="307">
        <f t="shared" si="62"/>
        <v>2114.0653541708953</v>
      </c>
      <c r="U219" s="101">
        <f t="shared" si="71"/>
        <v>714.55408970976248</v>
      </c>
      <c r="V219" s="304">
        <f t="shared" si="72"/>
        <v>42.281307083417907</v>
      </c>
      <c r="W219" s="308">
        <v>24</v>
      </c>
      <c r="X219" s="305">
        <f t="shared" si="73"/>
        <v>2894.9007509640755</v>
      </c>
      <c r="Y219" s="309">
        <f t="shared" si="74"/>
        <v>1.6480999999999999</v>
      </c>
    </row>
    <row r="220" spans="1:256" s="240" customFormat="1" ht="16.5" customHeight="1" x14ac:dyDescent="0.2">
      <c r="A220" s="279">
        <v>204</v>
      </c>
      <c r="B220" s="341">
        <f t="shared" si="57"/>
        <v>49.27</v>
      </c>
      <c r="C220" s="342">
        <v>21700</v>
      </c>
      <c r="D220" s="303">
        <f t="shared" si="60"/>
        <v>5285.1633854272368</v>
      </c>
      <c r="E220" s="343">
        <f t="shared" si="63"/>
        <v>1786.3852242744058</v>
      </c>
      <c r="F220" s="343">
        <f t="shared" si="64"/>
        <v>105.70326770854474</v>
      </c>
      <c r="G220" s="101">
        <v>60</v>
      </c>
      <c r="H220" s="344">
        <f t="shared" si="65"/>
        <v>7237.2518774101873</v>
      </c>
      <c r="I220" s="348">
        <f t="shared" si="66"/>
        <v>4.1405000000000003</v>
      </c>
      <c r="J220" s="329">
        <f t="shared" si="58"/>
        <v>82.121000000000009</v>
      </c>
      <c r="K220" s="342">
        <v>21700</v>
      </c>
      <c r="L220" s="345">
        <f t="shared" si="61"/>
        <v>3170.9306998209954</v>
      </c>
      <c r="M220" s="343">
        <f t="shared" si="67"/>
        <v>1071.7745765394964</v>
      </c>
      <c r="N220" s="343">
        <f t="shared" si="68"/>
        <v>63.418613996419907</v>
      </c>
      <c r="O220" s="308">
        <v>36</v>
      </c>
      <c r="P220" s="344">
        <f t="shared" si="69"/>
        <v>4342.123890356911</v>
      </c>
      <c r="Q220" s="348">
        <f t="shared" si="70"/>
        <v>2.4841000000000002</v>
      </c>
      <c r="R220" s="370">
        <f t="shared" si="59"/>
        <v>123.175</v>
      </c>
      <c r="S220" s="342">
        <v>21700</v>
      </c>
      <c r="T220" s="345">
        <f t="shared" si="62"/>
        <v>2114.0653541708953</v>
      </c>
      <c r="U220" s="347">
        <f t="shared" si="71"/>
        <v>714.55408970976248</v>
      </c>
      <c r="V220" s="343">
        <f t="shared" si="72"/>
        <v>42.281307083417907</v>
      </c>
      <c r="W220" s="308">
        <v>24</v>
      </c>
      <c r="X220" s="344">
        <f t="shared" si="73"/>
        <v>2894.9007509640755</v>
      </c>
      <c r="Y220" s="348">
        <f t="shared" si="74"/>
        <v>1.6561999999999999</v>
      </c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  <c r="CL220" s="63"/>
      <c r="CM220" s="63"/>
      <c r="CN220" s="63"/>
      <c r="CO220" s="63"/>
      <c r="CP220" s="63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  <c r="DA220" s="63"/>
      <c r="DB220" s="63"/>
      <c r="DC220" s="63"/>
      <c r="DD220" s="63"/>
      <c r="DE220" s="63"/>
      <c r="DF220" s="63"/>
      <c r="DG220" s="63"/>
      <c r="DH220" s="63"/>
      <c r="DI220" s="63"/>
      <c r="DJ220" s="63"/>
      <c r="DK220" s="63"/>
      <c r="DL220" s="63"/>
      <c r="DM220" s="63"/>
      <c r="DN220" s="63"/>
      <c r="DO220" s="63"/>
      <c r="DP220" s="63"/>
      <c r="DQ220" s="63"/>
      <c r="DR220" s="63"/>
      <c r="DS220" s="63"/>
      <c r="DT220" s="63"/>
      <c r="DU220" s="63"/>
      <c r="DV220" s="63"/>
      <c r="DW220" s="63"/>
      <c r="DX220" s="63"/>
      <c r="DY220" s="63"/>
      <c r="DZ220" s="63"/>
      <c r="EA220" s="63"/>
      <c r="EB220" s="63"/>
      <c r="EC220" s="63"/>
      <c r="ED220" s="63"/>
      <c r="EE220" s="63"/>
      <c r="EF220" s="63"/>
      <c r="EG220" s="63"/>
      <c r="EH220" s="63"/>
      <c r="EI220" s="63"/>
      <c r="EJ220" s="63"/>
      <c r="EK220" s="63"/>
      <c r="EL220" s="63"/>
      <c r="EM220" s="63"/>
      <c r="EN220" s="63"/>
      <c r="EO220" s="63"/>
      <c r="EP220" s="63"/>
      <c r="EQ220" s="63"/>
      <c r="ER220" s="63"/>
      <c r="ES220" s="63"/>
      <c r="ET220" s="63"/>
      <c r="EU220" s="63"/>
      <c r="EV220" s="63"/>
      <c r="EW220" s="63"/>
      <c r="EX220" s="63"/>
      <c r="EY220" s="63"/>
      <c r="EZ220" s="63"/>
      <c r="FA220" s="63"/>
      <c r="FB220" s="63"/>
      <c r="FC220" s="63"/>
      <c r="FD220" s="63"/>
      <c r="FE220" s="63"/>
      <c r="FF220" s="63"/>
      <c r="FG220" s="63"/>
      <c r="FH220" s="63"/>
      <c r="FI220" s="63"/>
      <c r="FJ220" s="63"/>
      <c r="FK220" s="63"/>
      <c r="FL220" s="63"/>
      <c r="FM220" s="63"/>
      <c r="FN220" s="63"/>
      <c r="FO220" s="63"/>
      <c r="FP220" s="63"/>
      <c r="FQ220" s="63"/>
      <c r="FR220" s="63"/>
      <c r="FS220" s="63"/>
      <c r="FT220" s="63"/>
      <c r="FU220" s="63"/>
      <c r="FV220" s="63"/>
      <c r="FW220" s="63"/>
      <c r="FX220" s="63"/>
      <c r="FY220" s="63"/>
      <c r="FZ220" s="63"/>
      <c r="GA220" s="63"/>
      <c r="GB220" s="63"/>
      <c r="GC220" s="63"/>
      <c r="GD220" s="63"/>
      <c r="GE220" s="63"/>
      <c r="GF220" s="63"/>
      <c r="GG220" s="63"/>
      <c r="GH220" s="63"/>
      <c r="GI220" s="63"/>
      <c r="GJ220" s="63"/>
      <c r="GK220" s="63"/>
      <c r="GL220" s="63"/>
      <c r="GM220" s="63"/>
      <c r="GN220" s="63"/>
      <c r="GO220" s="63"/>
      <c r="GP220" s="63"/>
      <c r="GQ220" s="63"/>
      <c r="GR220" s="63"/>
      <c r="GS220" s="63"/>
      <c r="GT220" s="63"/>
      <c r="GU220" s="63"/>
      <c r="GV220" s="63"/>
      <c r="GW220" s="63"/>
      <c r="GX220" s="63"/>
      <c r="GY220" s="63"/>
      <c r="GZ220" s="63"/>
      <c r="HA220" s="63"/>
      <c r="HB220" s="63"/>
      <c r="HC220" s="63"/>
      <c r="HD220" s="63"/>
      <c r="HE220" s="63"/>
      <c r="HF220" s="63"/>
      <c r="HG220" s="63"/>
      <c r="HH220" s="63"/>
      <c r="HI220" s="63"/>
      <c r="HJ220" s="63"/>
      <c r="HK220" s="63"/>
      <c r="HL220" s="63"/>
      <c r="HM220" s="63"/>
      <c r="HN220" s="63"/>
      <c r="HO220" s="63"/>
      <c r="HP220" s="63"/>
      <c r="HQ220" s="63"/>
      <c r="HR220" s="63"/>
      <c r="HS220" s="63"/>
      <c r="HT220" s="63"/>
      <c r="HU220" s="63"/>
      <c r="HV220" s="63"/>
      <c r="HW220" s="63"/>
      <c r="HX220" s="63"/>
      <c r="HY220" s="63"/>
      <c r="HZ220" s="63"/>
      <c r="IA220" s="63"/>
      <c r="IB220" s="63"/>
      <c r="IC220" s="63"/>
      <c r="ID220" s="63"/>
      <c r="IE220" s="63"/>
      <c r="IF220" s="63"/>
      <c r="IG220" s="63"/>
      <c r="IH220" s="63"/>
      <c r="II220" s="63"/>
      <c r="IJ220" s="63"/>
      <c r="IK220" s="63"/>
      <c r="IL220" s="63"/>
      <c r="IM220" s="63"/>
      <c r="IN220" s="63"/>
      <c r="IO220" s="63"/>
      <c r="IP220" s="63"/>
      <c r="IQ220" s="63"/>
      <c r="IR220" s="63"/>
      <c r="IS220" s="63"/>
      <c r="IT220" s="63"/>
      <c r="IU220" s="63"/>
      <c r="IV220" s="63"/>
    </row>
    <row r="221" spans="1:256" s="240" customFormat="1" ht="16.5" customHeight="1" x14ac:dyDescent="0.2">
      <c r="A221" s="278">
        <v>205</v>
      </c>
      <c r="B221" s="349">
        <f t="shared" si="57"/>
        <v>49.27</v>
      </c>
      <c r="C221" s="350">
        <v>21700</v>
      </c>
      <c r="D221" s="321">
        <f t="shared" si="60"/>
        <v>5285.1633854272368</v>
      </c>
      <c r="E221" s="351">
        <f t="shared" si="63"/>
        <v>1786.3852242744058</v>
      </c>
      <c r="F221" s="351">
        <f t="shared" si="64"/>
        <v>105.70326770854474</v>
      </c>
      <c r="G221" s="106">
        <v>60</v>
      </c>
      <c r="H221" s="352">
        <f t="shared" si="65"/>
        <v>7237.2518774101873</v>
      </c>
      <c r="I221" s="356">
        <f t="shared" si="66"/>
        <v>4.1607000000000003</v>
      </c>
      <c r="J221" s="324">
        <f t="shared" si="58"/>
        <v>82.121000000000009</v>
      </c>
      <c r="K221" s="350">
        <v>21700</v>
      </c>
      <c r="L221" s="353">
        <f t="shared" si="61"/>
        <v>3170.9306998209954</v>
      </c>
      <c r="M221" s="351">
        <f t="shared" si="67"/>
        <v>1071.7745765394964</v>
      </c>
      <c r="N221" s="351">
        <f t="shared" si="68"/>
        <v>63.418613996419907</v>
      </c>
      <c r="O221" s="326">
        <v>36</v>
      </c>
      <c r="P221" s="352">
        <f t="shared" si="69"/>
        <v>4342.123890356911</v>
      </c>
      <c r="Q221" s="356">
        <f t="shared" si="70"/>
        <v>2.4963000000000002</v>
      </c>
      <c r="R221" s="371">
        <f t="shared" si="59"/>
        <v>123.175</v>
      </c>
      <c r="S221" s="350">
        <v>21700</v>
      </c>
      <c r="T221" s="353">
        <f t="shared" si="62"/>
        <v>2114.0653541708953</v>
      </c>
      <c r="U221" s="355">
        <f t="shared" si="71"/>
        <v>714.55408970976248</v>
      </c>
      <c r="V221" s="351">
        <f t="shared" si="72"/>
        <v>42.281307083417907</v>
      </c>
      <c r="W221" s="326">
        <v>24</v>
      </c>
      <c r="X221" s="352">
        <f t="shared" si="73"/>
        <v>2894.9007509640755</v>
      </c>
      <c r="Y221" s="356">
        <f t="shared" si="74"/>
        <v>1.6642999999999999</v>
      </c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3"/>
      <c r="DF221" s="63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63"/>
      <c r="EW221" s="63"/>
      <c r="EX221" s="63"/>
      <c r="EY221" s="63"/>
      <c r="EZ221" s="63"/>
      <c r="FA221" s="63"/>
      <c r="FB221" s="63"/>
      <c r="FC221" s="63"/>
      <c r="FD221" s="63"/>
      <c r="FE221" s="63"/>
      <c r="FF221" s="63"/>
      <c r="FG221" s="63"/>
      <c r="FH221" s="63"/>
      <c r="FI221" s="63"/>
      <c r="FJ221" s="63"/>
      <c r="FK221" s="63"/>
      <c r="FL221" s="63"/>
      <c r="FM221" s="63"/>
      <c r="FN221" s="63"/>
      <c r="FO221" s="63"/>
      <c r="FP221" s="63"/>
      <c r="FQ221" s="63"/>
      <c r="FR221" s="63"/>
      <c r="FS221" s="63"/>
      <c r="FT221" s="63"/>
      <c r="FU221" s="63"/>
      <c r="FV221" s="63"/>
      <c r="FW221" s="63"/>
      <c r="FX221" s="63"/>
      <c r="FY221" s="63"/>
      <c r="FZ221" s="63"/>
      <c r="GA221" s="63"/>
      <c r="GB221" s="63"/>
      <c r="GC221" s="63"/>
      <c r="GD221" s="63"/>
      <c r="GE221" s="63"/>
      <c r="GF221" s="63"/>
      <c r="GG221" s="63"/>
      <c r="GH221" s="63"/>
      <c r="GI221" s="63"/>
      <c r="GJ221" s="63"/>
      <c r="GK221" s="63"/>
      <c r="GL221" s="63"/>
      <c r="GM221" s="63"/>
      <c r="GN221" s="63"/>
      <c r="GO221" s="63"/>
      <c r="GP221" s="63"/>
      <c r="GQ221" s="63"/>
      <c r="GR221" s="63"/>
      <c r="GS221" s="63"/>
      <c r="GT221" s="63"/>
      <c r="GU221" s="63"/>
      <c r="GV221" s="63"/>
      <c r="GW221" s="63"/>
      <c r="GX221" s="63"/>
      <c r="GY221" s="63"/>
      <c r="GZ221" s="63"/>
      <c r="HA221" s="63"/>
      <c r="HB221" s="63"/>
      <c r="HC221" s="63"/>
      <c r="HD221" s="63"/>
      <c r="HE221" s="63"/>
      <c r="HF221" s="63"/>
      <c r="HG221" s="63"/>
      <c r="HH221" s="63"/>
      <c r="HI221" s="63"/>
      <c r="HJ221" s="63"/>
      <c r="HK221" s="63"/>
      <c r="HL221" s="63"/>
      <c r="HM221" s="63"/>
      <c r="HN221" s="63"/>
      <c r="HO221" s="63"/>
      <c r="HP221" s="63"/>
      <c r="HQ221" s="63"/>
      <c r="HR221" s="63"/>
      <c r="HS221" s="63"/>
      <c r="HT221" s="63"/>
      <c r="HU221" s="63"/>
      <c r="HV221" s="63"/>
      <c r="HW221" s="63"/>
      <c r="HX221" s="63"/>
      <c r="HY221" s="63"/>
      <c r="HZ221" s="63"/>
      <c r="IA221" s="63"/>
      <c r="IB221" s="63"/>
      <c r="IC221" s="63"/>
      <c r="ID221" s="63"/>
      <c r="IE221" s="63"/>
      <c r="IF221" s="63"/>
      <c r="IG221" s="63"/>
      <c r="IH221" s="63"/>
      <c r="II221" s="63"/>
      <c r="IJ221" s="63"/>
      <c r="IK221" s="63"/>
      <c r="IL221" s="63"/>
      <c r="IM221" s="63"/>
      <c r="IN221" s="63"/>
      <c r="IO221" s="63"/>
      <c r="IP221" s="63"/>
      <c r="IQ221" s="63"/>
      <c r="IR221" s="63"/>
      <c r="IS221" s="63"/>
      <c r="IT221" s="63"/>
      <c r="IU221" s="63"/>
      <c r="IV221" s="63"/>
    </row>
    <row r="222" spans="1:256" s="240" customFormat="1" ht="16.5" customHeight="1" x14ac:dyDescent="0.2">
      <c r="A222" s="279">
        <v>206</v>
      </c>
      <c r="B222" s="341">
        <f t="shared" si="57"/>
        <v>49.27</v>
      </c>
      <c r="C222" s="342">
        <v>21700</v>
      </c>
      <c r="D222" s="303">
        <f t="shared" si="60"/>
        <v>5285.1633854272368</v>
      </c>
      <c r="E222" s="343">
        <f t="shared" si="63"/>
        <v>1786.3852242744058</v>
      </c>
      <c r="F222" s="343">
        <f t="shared" si="64"/>
        <v>105.70326770854474</v>
      </c>
      <c r="G222" s="101">
        <v>60</v>
      </c>
      <c r="H222" s="344">
        <f t="shared" si="65"/>
        <v>7237.2518774101873</v>
      </c>
      <c r="I222" s="348">
        <f t="shared" si="66"/>
        <v>4.181</v>
      </c>
      <c r="J222" s="329">
        <f t="shared" si="58"/>
        <v>82.121000000000009</v>
      </c>
      <c r="K222" s="342">
        <v>21700</v>
      </c>
      <c r="L222" s="345">
        <f t="shared" si="61"/>
        <v>3170.9306998209954</v>
      </c>
      <c r="M222" s="343">
        <f t="shared" si="67"/>
        <v>1071.7745765394964</v>
      </c>
      <c r="N222" s="343">
        <f t="shared" si="68"/>
        <v>63.418613996419907</v>
      </c>
      <c r="O222" s="308">
        <v>36</v>
      </c>
      <c r="P222" s="344">
        <f t="shared" si="69"/>
        <v>4342.123890356911</v>
      </c>
      <c r="Q222" s="348">
        <f t="shared" si="70"/>
        <v>2.5085000000000002</v>
      </c>
      <c r="R222" s="370">
        <f t="shared" si="59"/>
        <v>123.175</v>
      </c>
      <c r="S222" s="342">
        <v>21700</v>
      </c>
      <c r="T222" s="345">
        <f t="shared" si="62"/>
        <v>2114.0653541708953</v>
      </c>
      <c r="U222" s="347">
        <f t="shared" si="71"/>
        <v>714.55408970976248</v>
      </c>
      <c r="V222" s="343">
        <f t="shared" si="72"/>
        <v>42.281307083417907</v>
      </c>
      <c r="W222" s="308">
        <v>24</v>
      </c>
      <c r="X222" s="344">
        <f t="shared" si="73"/>
        <v>2894.9007509640755</v>
      </c>
      <c r="Y222" s="348">
        <f t="shared" si="74"/>
        <v>1.6724000000000001</v>
      </c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  <c r="DA222" s="63"/>
      <c r="DB222" s="63"/>
      <c r="DC222" s="63"/>
      <c r="DD222" s="63"/>
      <c r="DE222" s="63"/>
      <c r="DF222" s="63"/>
      <c r="DG222" s="63"/>
      <c r="DH222" s="63"/>
      <c r="DI222" s="63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  <c r="EJ222" s="63"/>
      <c r="EK222" s="63"/>
      <c r="EL222" s="63"/>
      <c r="EM222" s="63"/>
      <c r="EN222" s="63"/>
      <c r="EO222" s="63"/>
      <c r="EP222" s="63"/>
      <c r="EQ222" s="63"/>
      <c r="ER222" s="63"/>
      <c r="ES222" s="63"/>
      <c r="ET222" s="63"/>
      <c r="EU222" s="63"/>
      <c r="EV222" s="63"/>
      <c r="EW222" s="63"/>
      <c r="EX222" s="63"/>
      <c r="EY222" s="63"/>
      <c r="EZ222" s="63"/>
      <c r="FA222" s="63"/>
      <c r="FB222" s="63"/>
      <c r="FC222" s="63"/>
      <c r="FD222" s="63"/>
      <c r="FE222" s="63"/>
      <c r="FF222" s="63"/>
      <c r="FG222" s="63"/>
      <c r="FH222" s="63"/>
      <c r="FI222" s="63"/>
      <c r="FJ222" s="63"/>
      <c r="FK222" s="63"/>
      <c r="FL222" s="63"/>
      <c r="FM222" s="63"/>
      <c r="FN222" s="63"/>
      <c r="FO222" s="63"/>
      <c r="FP222" s="63"/>
      <c r="FQ222" s="63"/>
      <c r="FR222" s="63"/>
      <c r="FS222" s="63"/>
      <c r="FT222" s="63"/>
      <c r="FU222" s="63"/>
      <c r="FV222" s="63"/>
      <c r="FW222" s="63"/>
      <c r="FX222" s="63"/>
      <c r="FY222" s="63"/>
      <c r="FZ222" s="63"/>
      <c r="GA222" s="63"/>
      <c r="GB222" s="63"/>
      <c r="GC222" s="63"/>
      <c r="GD222" s="63"/>
      <c r="GE222" s="63"/>
      <c r="GF222" s="63"/>
      <c r="GG222" s="63"/>
      <c r="GH222" s="63"/>
      <c r="GI222" s="63"/>
      <c r="GJ222" s="63"/>
      <c r="GK222" s="63"/>
      <c r="GL222" s="63"/>
      <c r="GM222" s="63"/>
      <c r="GN222" s="63"/>
      <c r="GO222" s="63"/>
      <c r="GP222" s="63"/>
      <c r="GQ222" s="63"/>
      <c r="GR222" s="63"/>
      <c r="GS222" s="63"/>
      <c r="GT222" s="63"/>
      <c r="GU222" s="63"/>
      <c r="GV222" s="63"/>
      <c r="GW222" s="63"/>
      <c r="GX222" s="63"/>
      <c r="GY222" s="63"/>
      <c r="GZ222" s="63"/>
      <c r="HA222" s="63"/>
      <c r="HB222" s="63"/>
      <c r="HC222" s="63"/>
      <c r="HD222" s="63"/>
      <c r="HE222" s="63"/>
      <c r="HF222" s="63"/>
      <c r="HG222" s="63"/>
      <c r="HH222" s="63"/>
      <c r="HI222" s="63"/>
      <c r="HJ222" s="63"/>
      <c r="HK222" s="63"/>
      <c r="HL222" s="63"/>
      <c r="HM222" s="63"/>
      <c r="HN222" s="63"/>
      <c r="HO222" s="63"/>
      <c r="HP222" s="63"/>
      <c r="HQ222" s="63"/>
      <c r="HR222" s="63"/>
      <c r="HS222" s="63"/>
      <c r="HT222" s="63"/>
      <c r="HU222" s="63"/>
      <c r="HV222" s="63"/>
      <c r="HW222" s="63"/>
      <c r="HX222" s="63"/>
      <c r="HY222" s="63"/>
      <c r="HZ222" s="63"/>
      <c r="IA222" s="63"/>
      <c r="IB222" s="63"/>
      <c r="IC222" s="63"/>
      <c r="ID222" s="63"/>
      <c r="IE222" s="63"/>
      <c r="IF222" s="63"/>
      <c r="IG222" s="63"/>
      <c r="IH222" s="63"/>
      <c r="II222" s="63"/>
      <c r="IJ222" s="63"/>
      <c r="IK222" s="63"/>
      <c r="IL222" s="63"/>
      <c r="IM222" s="63"/>
      <c r="IN222" s="63"/>
      <c r="IO222" s="63"/>
      <c r="IP222" s="63"/>
      <c r="IQ222" s="63"/>
      <c r="IR222" s="63"/>
      <c r="IS222" s="63"/>
      <c r="IT222" s="63"/>
      <c r="IU222" s="63"/>
      <c r="IV222" s="63"/>
    </row>
    <row r="223" spans="1:256" s="240" customFormat="1" ht="16.5" customHeight="1" x14ac:dyDescent="0.2">
      <c r="A223" s="279">
        <v>207</v>
      </c>
      <c r="B223" s="341">
        <f t="shared" si="57"/>
        <v>49.27</v>
      </c>
      <c r="C223" s="342">
        <v>21700</v>
      </c>
      <c r="D223" s="303">
        <f t="shared" si="60"/>
        <v>5285.1633854272368</v>
      </c>
      <c r="E223" s="343">
        <f t="shared" si="63"/>
        <v>1786.3852242744058</v>
      </c>
      <c r="F223" s="343">
        <f t="shared" si="64"/>
        <v>105.70326770854474</v>
      </c>
      <c r="G223" s="101">
        <v>60</v>
      </c>
      <c r="H223" s="344">
        <f t="shared" si="65"/>
        <v>7237.2518774101873</v>
      </c>
      <c r="I223" s="348">
        <f t="shared" si="66"/>
        <v>4.2012999999999998</v>
      </c>
      <c r="J223" s="329">
        <f t="shared" si="58"/>
        <v>82.121000000000009</v>
      </c>
      <c r="K223" s="342">
        <v>21700</v>
      </c>
      <c r="L223" s="345">
        <f t="shared" si="61"/>
        <v>3170.9306998209954</v>
      </c>
      <c r="M223" s="343">
        <f t="shared" si="67"/>
        <v>1071.7745765394964</v>
      </c>
      <c r="N223" s="343">
        <f t="shared" si="68"/>
        <v>63.418613996419907</v>
      </c>
      <c r="O223" s="308">
        <v>36</v>
      </c>
      <c r="P223" s="344">
        <f t="shared" si="69"/>
        <v>4342.123890356911</v>
      </c>
      <c r="Q223" s="348">
        <f t="shared" si="70"/>
        <v>2.5207000000000002</v>
      </c>
      <c r="R223" s="370">
        <f t="shared" si="59"/>
        <v>123.175</v>
      </c>
      <c r="S223" s="342">
        <v>21700</v>
      </c>
      <c r="T223" s="345">
        <f t="shared" si="62"/>
        <v>2114.0653541708953</v>
      </c>
      <c r="U223" s="347">
        <f t="shared" si="71"/>
        <v>714.55408970976248</v>
      </c>
      <c r="V223" s="343">
        <f t="shared" si="72"/>
        <v>42.281307083417907</v>
      </c>
      <c r="W223" s="308">
        <v>24</v>
      </c>
      <c r="X223" s="344">
        <f t="shared" si="73"/>
        <v>2894.9007509640755</v>
      </c>
      <c r="Y223" s="348">
        <f t="shared" si="74"/>
        <v>1.6805000000000001</v>
      </c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3"/>
      <c r="EK223" s="63"/>
      <c r="EL223" s="63"/>
      <c r="EM223" s="63"/>
      <c r="EN223" s="63"/>
      <c r="EO223" s="63"/>
      <c r="EP223" s="63"/>
      <c r="EQ223" s="63"/>
      <c r="ER223" s="63"/>
      <c r="ES223" s="63"/>
      <c r="ET223" s="63"/>
      <c r="EU223" s="63"/>
      <c r="EV223" s="63"/>
      <c r="EW223" s="63"/>
      <c r="EX223" s="63"/>
      <c r="EY223" s="63"/>
      <c r="EZ223" s="63"/>
      <c r="FA223" s="63"/>
      <c r="FB223" s="63"/>
      <c r="FC223" s="63"/>
      <c r="FD223" s="63"/>
      <c r="FE223" s="63"/>
      <c r="FF223" s="63"/>
      <c r="FG223" s="63"/>
      <c r="FH223" s="63"/>
      <c r="FI223" s="63"/>
      <c r="FJ223" s="63"/>
      <c r="FK223" s="63"/>
      <c r="FL223" s="63"/>
      <c r="FM223" s="63"/>
      <c r="FN223" s="63"/>
      <c r="FO223" s="63"/>
      <c r="FP223" s="63"/>
      <c r="FQ223" s="63"/>
      <c r="FR223" s="63"/>
      <c r="FS223" s="63"/>
      <c r="FT223" s="63"/>
      <c r="FU223" s="63"/>
      <c r="FV223" s="63"/>
      <c r="FW223" s="63"/>
      <c r="FX223" s="63"/>
      <c r="FY223" s="63"/>
      <c r="FZ223" s="63"/>
      <c r="GA223" s="63"/>
      <c r="GB223" s="63"/>
      <c r="GC223" s="63"/>
      <c r="GD223" s="63"/>
      <c r="GE223" s="63"/>
      <c r="GF223" s="63"/>
      <c r="GG223" s="63"/>
      <c r="GH223" s="63"/>
      <c r="GI223" s="63"/>
      <c r="GJ223" s="63"/>
      <c r="GK223" s="63"/>
      <c r="GL223" s="63"/>
      <c r="GM223" s="63"/>
      <c r="GN223" s="63"/>
      <c r="GO223" s="63"/>
      <c r="GP223" s="63"/>
      <c r="GQ223" s="63"/>
      <c r="GR223" s="63"/>
      <c r="GS223" s="63"/>
      <c r="GT223" s="63"/>
      <c r="GU223" s="63"/>
      <c r="GV223" s="63"/>
      <c r="GW223" s="63"/>
      <c r="GX223" s="63"/>
      <c r="GY223" s="63"/>
      <c r="GZ223" s="63"/>
      <c r="HA223" s="63"/>
      <c r="HB223" s="63"/>
      <c r="HC223" s="63"/>
      <c r="HD223" s="63"/>
      <c r="HE223" s="63"/>
      <c r="HF223" s="63"/>
      <c r="HG223" s="63"/>
      <c r="HH223" s="63"/>
      <c r="HI223" s="63"/>
      <c r="HJ223" s="63"/>
      <c r="HK223" s="63"/>
      <c r="HL223" s="63"/>
      <c r="HM223" s="63"/>
      <c r="HN223" s="63"/>
      <c r="HO223" s="63"/>
      <c r="HP223" s="63"/>
      <c r="HQ223" s="63"/>
      <c r="HR223" s="63"/>
      <c r="HS223" s="63"/>
      <c r="HT223" s="63"/>
      <c r="HU223" s="63"/>
      <c r="HV223" s="63"/>
      <c r="HW223" s="63"/>
      <c r="HX223" s="63"/>
      <c r="HY223" s="63"/>
      <c r="HZ223" s="63"/>
      <c r="IA223" s="63"/>
      <c r="IB223" s="63"/>
      <c r="IC223" s="63"/>
      <c r="ID223" s="63"/>
      <c r="IE223" s="63"/>
      <c r="IF223" s="63"/>
      <c r="IG223" s="63"/>
      <c r="IH223" s="63"/>
      <c r="II223" s="63"/>
      <c r="IJ223" s="63"/>
      <c r="IK223" s="63"/>
      <c r="IL223" s="63"/>
      <c r="IM223" s="63"/>
      <c r="IN223" s="63"/>
      <c r="IO223" s="63"/>
      <c r="IP223" s="63"/>
      <c r="IQ223" s="63"/>
      <c r="IR223" s="63"/>
      <c r="IS223" s="63"/>
      <c r="IT223" s="63"/>
      <c r="IU223" s="63"/>
      <c r="IV223" s="63"/>
    </row>
    <row r="224" spans="1:256" s="240" customFormat="1" ht="16.5" customHeight="1" x14ac:dyDescent="0.2">
      <c r="A224" s="279">
        <v>208</v>
      </c>
      <c r="B224" s="341">
        <f t="shared" si="57"/>
        <v>49.27</v>
      </c>
      <c r="C224" s="342">
        <v>21700</v>
      </c>
      <c r="D224" s="303">
        <f t="shared" si="60"/>
        <v>5285.1633854272368</v>
      </c>
      <c r="E224" s="343">
        <f t="shared" si="63"/>
        <v>1786.3852242744058</v>
      </c>
      <c r="F224" s="343">
        <f t="shared" si="64"/>
        <v>105.70326770854474</v>
      </c>
      <c r="G224" s="101">
        <v>60</v>
      </c>
      <c r="H224" s="344">
        <f t="shared" si="65"/>
        <v>7237.2518774101873</v>
      </c>
      <c r="I224" s="348">
        <f t="shared" si="66"/>
        <v>4.2215999999999996</v>
      </c>
      <c r="J224" s="329">
        <f t="shared" si="58"/>
        <v>82.121000000000009</v>
      </c>
      <c r="K224" s="342">
        <v>21700</v>
      </c>
      <c r="L224" s="345">
        <f t="shared" si="61"/>
        <v>3170.9306998209954</v>
      </c>
      <c r="M224" s="343">
        <f t="shared" si="67"/>
        <v>1071.7745765394964</v>
      </c>
      <c r="N224" s="343">
        <f t="shared" si="68"/>
        <v>63.418613996419907</v>
      </c>
      <c r="O224" s="308">
        <v>36</v>
      </c>
      <c r="P224" s="344">
        <f t="shared" si="69"/>
        <v>4342.123890356911</v>
      </c>
      <c r="Q224" s="348">
        <f t="shared" si="70"/>
        <v>2.5327999999999999</v>
      </c>
      <c r="R224" s="370">
        <f t="shared" si="59"/>
        <v>123.175</v>
      </c>
      <c r="S224" s="342">
        <v>21700</v>
      </c>
      <c r="T224" s="345">
        <f t="shared" si="62"/>
        <v>2114.0653541708953</v>
      </c>
      <c r="U224" s="347">
        <f t="shared" si="71"/>
        <v>714.55408970976248</v>
      </c>
      <c r="V224" s="343">
        <f t="shared" si="72"/>
        <v>42.281307083417907</v>
      </c>
      <c r="W224" s="308">
        <v>24</v>
      </c>
      <c r="X224" s="344">
        <f t="shared" si="73"/>
        <v>2894.9007509640755</v>
      </c>
      <c r="Y224" s="348">
        <f t="shared" si="74"/>
        <v>1.6887000000000001</v>
      </c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3"/>
      <c r="EK224" s="63"/>
      <c r="EL224" s="63"/>
      <c r="EM224" s="63"/>
      <c r="EN224" s="63"/>
      <c r="EO224" s="63"/>
      <c r="EP224" s="63"/>
      <c r="EQ224" s="63"/>
      <c r="ER224" s="63"/>
      <c r="ES224" s="63"/>
      <c r="ET224" s="63"/>
      <c r="EU224" s="63"/>
      <c r="EV224" s="63"/>
      <c r="EW224" s="63"/>
      <c r="EX224" s="63"/>
      <c r="EY224" s="63"/>
      <c r="EZ224" s="63"/>
      <c r="FA224" s="63"/>
      <c r="FB224" s="63"/>
      <c r="FC224" s="63"/>
      <c r="FD224" s="63"/>
      <c r="FE224" s="63"/>
      <c r="FF224" s="63"/>
      <c r="FG224" s="63"/>
      <c r="FH224" s="63"/>
      <c r="FI224" s="63"/>
      <c r="FJ224" s="63"/>
      <c r="FK224" s="63"/>
      <c r="FL224" s="63"/>
      <c r="FM224" s="63"/>
      <c r="FN224" s="63"/>
      <c r="FO224" s="63"/>
      <c r="FP224" s="63"/>
      <c r="FQ224" s="63"/>
      <c r="FR224" s="63"/>
      <c r="FS224" s="63"/>
      <c r="FT224" s="63"/>
      <c r="FU224" s="63"/>
      <c r="FV224" s="63"/>
      <c r="FW224" s="63"/>
      <c r="FX224" s="63"/>
      <c r="FY224" s="63"/>
      <c r="FZ224" s="63"/>
      <c r="GA224" s="63"/>
      <c r="GB224" s="63"/>
      <c r="GC224" s="63"/>
      <c r="GD224" s="63"/>
      <c r="GE224" s="63"/>
      <c r="GF224" s="63"/>
      <c r="GG224" s="63"/>
      <c r="GH224" s="63"/>
      <c r="GI224" s="63"/>
      <c r="GJ224" s="63"/>
      <c r="GK224" s="63"/>
      <c r="GL224" s="63"/>
      <c r="GM224" s="63"/>
      <c r="GN224" s="63"/>
      <c r="GO224" s="63"/>
      <c r="GP224" s="63"/>
      <c r="GQ224" s="63"/>
      <c r="GR224" s="63"/>
      <c r="GS224" s="63"/>
      <c r="GT224" s="63"/>
      <c r="GU224" s="63"/>
      <c r="GV224" s="63"/>
      <c r="GW224" s="63"/>
      <c r="GX224" s="63"/>
      <c r="GY224" s="63"/>
      <c r="GZ224" s="63"/>
      <c r="HA224" s="63"/>
      <c r="HB224" s="63"/>
      <c r="HC224" s="63"/>
      <c r="HD224" s="63"/>
      <c r="HE224" s="63"/>
      <c r="HF224" s="63"/>
      <c r="HG224" s="63"/>
      <c r="HH224" s="63"/>
      <c r="HI224" s="63"/>
      <c r="HJ224" s="63"/>
      <c r="HK224" s="63"/>
      <c r="HL224" s="63"/>
      <c r="HM224" s="63"/>
      <c r="HN224" s="63"/>
      <c r="HO224" s="63"/>
      <c r="HP224" s="63"/>
      <c r="HQ224" s="63"/>
      <c r="HR224" s="63"/>
      <c r="HS224" s="63"/>
      <c r="HT224" s="63"/>
      <c r="HU224" s="63"/>
      <c r="HV224" s="63"/>
      <c r="HW224" s="63"/>
      <c r="HX224" s="63"/>
      <c r="HY224" s="63"/>
      <c r="HZ224" s="63"/>
      <c r="IA224" s="63"/>
      <c r="IB224" s="63"/>
      <c r="IC224" s="63"/>
      <c r="ID224" s="63"/>
      <c r="IE224" s="63"/>
      <c r="IF224" s="63"/>
      <c r="IG224" s="63"/>
      <c r="IH224" s="63"/>
      <c r="II224" s="63"/>
      <c r="IJ224" s="63"/>
      <c r="IK224" s="63"/>
      <c r="IL224" s="63"/>
      <c r="IM224" s="63"/>
      <c r="IN224" s="63"/>
      <c r="IO224" s="63"/>
      <c r="IP224" s="63"/>
      <c r="IQ224" s="63"/>
      <c r="IR224" s="63"/>
      <c r="IS224" s="63"/>
      <c r="IT224" s="63"/>
      <c r="IU224" s="63"/>
      <c r="IV224" s="63"/>
    </row>
    <row r="225" spans="1:25" s="63" customFormat="1" ht="16.5" customHeight="1" x14ac:dyDescent="0.2">
      <c r="A225" s="278">
        <v>209</v>
      </c>
      <c r="B225" s="349">
        <f t="shared" si="57"/>
        <v>49.27</v>
      </c>
      <c r="C225" s="320">
        <v>21700</v>
      </c>
      <c r="D225" s="321">
        <f t="shared" si="60"/>
        <v>5285.1633854272368</v>
      </c>
      <c r="E225" s="322">
        <f t="shared" si="63"/>
        <v>1786.3852242744058</v>
      </c>
      <c r="F225" s="322">
        <f t="shared" si="64"/>
        <v>105.70326770854474</v>
      </c>
      <c r="G225" s="106">
        <v>60</v>
      </c>
      <c r="H225" s="323">
        <f t="shared" si="65"/>
        <v>7237.2518774101873</v>
      </c>
      <c r="I225" s="328">
        <f t="shared" si="66"/>
        <v>4.2419000000000002</v>
      </c>
      <c r="J225" s="324">
        <f t="shared" si="58"/>
        <v>82.121000000000009</v>
      </c>
      <c r="K225" s="320">
        <v>21700</v>
      </c>
      <c r="L225" s="325">
        <f t="shared" si="61"/>
        <v>3170.9306998209954</v>
      </c>
      <c r="M225" s="322">
        <f t="shared" si="67"/>
        <v>1071.7745765394964</v>
      </c>
      <c r="N225" s="322">
        <f t="shared" si="68"/>
        <v>63.418613996419907</v>
      </c>
      <c r="O225" s="326">
        <v>36</v>
      </c>
      <c r="P225" s="323">
        <f t="shared" si="69"/>
        <v>4342.123890356911</v>
      </c>
      <c r="Q225" s="328">
        <f t="shared" si="70"/>
        <v>2.5449999999999999</v>
      </c>
      <c r="R225" s="366">
        <f t="shared" si="59"/>
        <v>123.175</v>
      </c>
      <c r="S225" s="320">
        <v>21700</v>
      </c>
      <c r="T225" s="325">
        <f t="shared" si="62"/>
        <v>2114.0653541708953</v>
      </c>
      <c r="U225" s="106">
        <f t="shared" si="71"/>
        <v>714.55408970976248</v>
      </c>
      <c r="V225" s="322">
        <f t="shared" si="72"/>
        <v>42.281307083417907</v>
      </c>
      <c r="W225" s="326">
        <v>24</v>
      </c>
      <c r="X225" s="323">
        <f t="shared" si="73"/>
        <v>2894.9007509640755</v>
      </c>
      <c r="Y225" s="328">
        <f t="shared" si="74"/>
        <v>1.6968000000000001</v>
      </c>
    </row>
    <row r="226" spans="1:25" s="63" customFormat="1" ht="16.5" customHeight="1" x14ac:dyDescent="0.2">
      <c r="A226" s="280">
        <v>210</v>
      </c>
      <c r="B226" s="341">
        <f t="shared" si="57"/>
        <v>49.27</v>
      </c>
      <c r="C226" s="302">
        <v>21700</v>
      </c>
      <c r="D226" s="303">
        <f t="shared" si="60"/>
        <v>5285.1633854272368</v>
      </c>
      <c r="E226" s="304">
        <f t="shared" si="63"/>
        <v>1786.3852242744058</v>
      </c>
      <c r="F226" s="304">
        <f t="shared" si="64"/>
        <v>105.70326770854474</v>
      </c>
      <c r="G226" s="101">
        <v>60</v>
      </c>
      <c r="H226" s="305">
        <f t="shared" si="65"/>
        <v>7237.2518774101873</v>
      </c>
      <c r="I226" s="309">
        <f t="shared" si="66"/>
        <v>4.2622</v>
      </c>
      <c r="J226" s="329">
        <f t="shared" si="58"/>
        <v>82.121000000000009</v>
      </c>
      <c r="K226" s="302">
        <v>21700</v>
      </c>
      <c r="L226" s="307">
        <f t="shared" si="61"/>
        <v>3170.9306998209954</v>
      </c>
      <c r="M226" s="304">
        <f t="shared" si="67"/>
        <v>1071.7745765394964</v>
      </c>
      <c r="N226" s="304">
        <f t="shared" si="68"/>
        <v>63.418613996419907</v>
      </c>
      <c r="O226" s="308">
        <v>36</v>
      </c>
      <c r="P226" s="305">
        <f t="shared" si="69"/>
        <v>4342.123890356911</v>
      </c>
      <c r="Q226" s="309">
        <f t="shared" si="70"/>
        <v>2.5571999999999999</v>
      </c>
      <c r="R226" s="367">
        <f t="shared" si="59"/>
        <v>123.175</v>
      </c>
      <c r="S226" s="302">
        <v>21700</v>
      </c>
      <c r="T226" s="307">
        <f t="shared" si="62"/>
        <v>2114.0653541708953</v>
      </c>
      <c r="U226" s="101">
        <f t="shared" si="71"/>
        <v>714.55408970976248</v>
      </c>
      <c r="V226" s="304">
        <f t="shared" si="72"/>
        <v>42.281307083417907</v>
      </c>
      <c r="W226" s="308">
        <v>24</v>
      </c>
      <c r="X226" s="305">
        <f t="shared" si="73"/>
        <v>2894.9007509640755</v>
      </c>
      <c r="Y226" s="309">
        <f t="shared" si="74"/>
        <v>1.7049000000000001</v>
      </c>
    </row>
    <row r="227" spans="1:25" s="63" customFormat="1" ht="16.5" customHeight="1" x14ac:dyDescent="0.2">
      <c r="A227" s="279">
        <v>211</v>
      </c>
      <c r="B227" s="301">
        <f t="shared" si="57"/>
        <v>49.27</v>
      </c>
      <c r="C227" s="302">
        <v>21700</v>
      </c>
      <c r="D227" s="303">
        <f t="shared" si="60"/>
        <v>5285.1633854272368</v>
      </c>
      <c r="E227" s="304">
        <f t="shared" si="63"/>
        <v>1786.3852242744058</v>
      </c>
      <c r="F227" s="304">
        <f t="shared" si="64"/>
        <v>105.70326770854474</v>
      </c>
      <c r="G227" s="101">
        <v>60</v>
      </c>
      <c r="H227" s="305">
        <f t="shared" si="65"/>
        <v>7237.2518774101873</v>
      </c>
      <c r="I227" s="309">
        <f t="shared" si="66"/>
        <v>4.2824999999999998</v>
      </c>
      <c r="J227" s="329">
        <f t="shared" si="58"/>
        <v>82.121000000000009</v>
      </c>
      <c r="K227" s="302">
        <v>21700</v>
      </c>
      <c r="L227" s="307">
        <f t="shared" si="61"/>
        <v>3170.9306998209954</v>
      </c>
      <c r="M227" s="304">
        <f t="shared" si="67"/>
        <v>1071.7745765394964</v>
      </c>
      <c r="N227" s="304">
        <f t="shared" si="68"/>
        <v>63.418613996419907</v>
      </c>
      <c r="O227" s="308">
        <v>36</v>
      </c>
      <c r="P227" s="305">
        <f t="shared" si="69"/>
        <v>4342.123890356911</v>
      </c>
      <c r="Q227" s="309">
        <f t="shared" si="70"/>
        <v>2.5693999999999999</v>
      </c>
      <c r="R227" s="367">
        <f t="shared" si="59"/>
        <v>123.175</v>
      </c>
      <c r="S227" s="302">
        <v>21700</v>
      </c>
      <c r="T227" s="307">
        <f t="shared" si="62"/>
        <v>2114.0653541708953</v>
      </c>
      <c r="U227" s="101">
        <f t="shared" si="71"/>
        <v>714.55408970976248</v>
      </c>
      <c r="V227" s="304">
        <f t="shared" si="72"/>
        <v>42.281307083417907</v>
      </c>
      <c r="W227" s="308">
        <v>24</v>
      </c>
      <c r="X227" s="305">
        <f t="shared" si="73"/>
        <v>2894.9007509640755</v>
      </c>
      <c r="Y227" s="309">
        <f t="shared" si="74"/>
        <v>1.7130000000000001</v>
      </c>
    </row>
    <row r="228" spans="1:25" s="63" customFormat="1" ht="16.5" customHeight="1" x14ac:dyDescent="0.2">
      <c r="A228" s="279">
        <v>212</v>
      </c>
      <c r="B228" s="301">
        <f t="shared" si="57"/>
        <v>49.27</v>
      </c>
      <c r="C228" s="302">
        <v>21700</v>
      </c>
      <c r="D228" s="303">
        <f t="shared" si="60"/>
        <v>5285.1633854272368</v>
      </c>
      <c r="E228" s="304">
        <f t="shared" si="63"/>
        <v>1786.3852242744058</v>
      </c>
      <c r="F228" s="304">
        <f t="shared" si="64"/>
        <v>105.70326770854474</v>
      </c>
      <c r="G228" s="101">
        <v>60</v>
      </c>
      <c r="H228" s="305">
        <f t="shared" si="65"/>
        <v>7237.2518774101873</v>
      </c>
      <c r="I228" s="309">
        <f t="shared" si="66"/>
        <v>4.3028000000000004</v>
      </c>
      <c r="J228" s="329">
        <f t="shared" si="58"/>
        <v>82.121000000000009</v>
      </c>
      <c r="K228" s="302">
        <v>21700</v>
      </c>
      <c r="L228" s="307">
        <f t="shared" si="61"/>
        <v>3170.9306998209954</v>
      </c>
      <c r="M228" s="304">
        <f t="shared" si="67"/>
        <v>1071.7745765394964</v>
      </c>
      <c r="N228" s="304">
        <f t="shared" si="68"/>
        <v>63.418613996419907</v>
      </c>
      <c r="O228" s="308">
        <v>36</v>
      </c>
      <c r="P228" s="305">
        <f t="shared" si="69"/>
        <v>4342.123890356911</v>
      </c>
      <c r="Q228" s="309">
        <f t="shared" si="70"/>
        <v>2.5815999999999999</v>
      </c>
      <c r="R228" s="367">
        <f t="shared" si="59"/>
        <v>123.175</v>
      </c>
      <c r="S228" s="302">
        <v>21700</v>
      </c>
      <c r="T228" s="307">
        <f t="shared" si="62"/>
        <v>2114.0653541708953</v>
      </c>
      <c r="U228" s="101">
        <f t="shared" si="71"/>
        <v>714.55408970976248</v>
      </c>
      <c r="V228" s="304">
        <f t="shared" si="72"/>
        <v>42.281307083417907</v>
      </c>
      <c r="W228" s="308">
        <v>24</v>
      </c>
      <c r="X228" s="305">
        <f t="shared" si="73"/>
        <v>2894.9007509640755</v>
      </c>
      <c r="Y228" s="309">
        <f t="shared" si="74"/>
        <v>1.7211000000000001</v>
      </c>
    </row>
    <row r="229" spans="1:25" s="63" customFormat="1" ht="16.5" customHeight="1" x14ac:dyDescent="0.2">
      <c r="A229" s="279">
        <v>213</v>
      </c>
      <c r="B229" s="301">
        <f t="shared" si="57"/>
        <v>49.27</v>
      </c>
      <c r="C229" s="302">
        <v>21700</v>
      </c>
      <c r="D229" s="303">
        <f t="shared" si="60"/>
        <v>5285.1633854272368</v>
      </c>
      <c r="E229" s="304">
        <f t="shared" si="63"/>
        <v>1786.3852242744058</v>
      </c>
      <c r="F229" s="304">
        <f t="shared" si="64"/>
        <v>105.70326770854474</v>
      </c>
      <c r="G229" s="101">
        <v>60</v>
      </c>
      <c r="H229" s="305">
        <f t="shared" si="65"/>
        <v>7237.2518774101873</v>
      </c>
      <c r="I229" s="309">
        <f t="shared" si="66"/>
        <v>4.3231000000000002</v>
      </c>
      <c r="J229" s="329">
        <f t="shared" si="58"/>
        <v>82.121000000000009</v>
      </c>
      <c r="K229" s="302">
        <v>21700</v>
      </c>
      <c r="L229" s="307">
        <f t="shared" si="61"/>
        <v>3170.9306998209954</v>
      </c>
      <c r="M229" s="304">
        <f t="shared" si="67"/>
        <v>1071.7745765394964</v>
      </c>
      <c r="N229" s="304">
        <f t="shared" si="68"/>
        <v>63.418613996419907</v>
      </c>
      <c r="O229" s="308">
        <v>36</v>
      </c>
      <c r="P229" s="305">
        <f t="shared" si="69"/>
        <v>4342.123890356911</v>
      </c>
      <c r="Q229" s="309">
        <f t="shared" si="70"/>
        <v>2.5937000000000001</v>
      </c>
      <c r="R229" s="367">
        <f t="shared" si="59"/>
        <v>123.175</v>
      </c>
      <c r="S229" s="302">
        <v>21700</v>
      </c>
      <c r="T229" s="307">
        <f t="shared" si="62"/>
        <v>2114.0653541708953</v>
      </c>
      <c r="U229" s="101">
        <f t="shared" si="71"/>
        <v>714.55408970976248</v>
      </c>
      <c r="V229" s="304">
        <f t="shared" si="72"/>
        <v>42.281307083417907</v>
      </c>
      <c r="W229" s="308">
        <v>24</v>
      </c>
      <c r="X229" s="305">
        <f t="shared" si="73"/>
        <v>2894.9007509640755</v>
      </c>
      <c r="Y229" s="309">
        <f t="shared" si="74"/>
        <v>1.7292000000000001</v>
      </c>
    </row>
    <row r="230" spans="1:25" s="63" customFormat="1" ht="16.5" customHeight="1" x14ac:dyDescent="0.2">
      <c r="A230" s="279">
        <v>214</v>
      </c>
      <c r="B230" s="301">
        <f t="shared" si="57"/>
        <v>49.27</v>
      </c>
      <c r="C230" s="302">
        <v>21700</v>
      </c>
      <c r="D230" s="303">
        <f t="shared" si="60"/>
        <v>5285.1633854272368</v>
      </c>
      <c r="E230" s="304">
        <f t="shared" si="63"/>
        <v>1786.3852242744058</v>
      </c>
      <c r="F230" s="304">
        <f t="shared" si="64"/>
        <v>105.70326770854474</v>
      </c>
      <c r="G230" s="101">
        <v>60</v>
      </c>
      <c r="H230" s="305">
        <f t="shared" si="65"/>
        <v>7237.2518774101873</v>
      </c>
      <c r="I230" s="309">
        <f t="shared" si="66"/>
        <v>4.3433999999999999</v>
      </c>
      <c r="J230" s="329">
        <f t="shared" si="58"/>
        <v>82.121000000000009</v>
      </c>
      <c r="K230" s="302">
        <v>21700</v>
      </c>
      <c r="L230" s="307">
        <f t="shared" si="61"/>
        <v>3170.9306998209954</v>
      </c>
      <c r="M230" s="304">
        <f t="shared" si="67"/>
        <v>1071.7745765394964</v>
      </c>
      <c r="N230" s="304">
        <f t="shared" si="68"/>
        <v>63.418613996419907</v>
      </c>
      <c r="O230" s="308">
        <v>36</v>
      </c>
      <c r="P230" s="305">
        <f t="shared" si="69"/>
        <v>4342.123890356911</v>
      </c>
      <c r="Q230" s="309">
        <f t="shared" si="70"/>
        <v>2.6059000000000001</v>
      </c>
      <c r="R230" s="367">
        <f t="shared" si="59"/>
        <v>123.175</v>
      </c>
      <c r="S230" s="302">
        <v>21700</v>
      </c>
      <c r="T230" s="307">
        <f t="shared" si="62"/>
        <v>2114.0653541708953</v>
      </c>
      <c r="U230" s="101">
        <f t="shared" si="71"/>
        <v>714.55408970976248</v>
      </c>
      <c r="V230" s="304">
        <f t="shared" si="72"/>
        <v>42.281307083417907</v>
      </c>
      <c r="W230" s="308">
        <v>24</v>
      </c>
      <c r="X230" s="305">
        <f t="shared" si="73"/>
        <v>2894.9007509640755</v>
      </c>
      <c r="Y230" s="309">
        <f t="shared" si="74"/>
        <v>1.7374000000000001</v>
      </c>
    </row>
    <row r="231" spans="1:25" s="63" customFormat="1" ht="16.5" customHeight="1" x14ac:dyDescent="0.2">
      <c r="A231" s="279">
        <v>215</v>
      </c>
      <c r="B231" s="301">
        <f t="shared" si="57"/>
        <v>49.27</v>
      </c>
      <c r="C231" s="302">
        <v>21700</v>
      </c>
      <c r="D231" s="303">
        <f t="shared" si="60"/>
        <v>5285.1633854272368</v>
      </c>
      <c r="E231" s="304">
        <f t="shared" si="63"/>
        <v>1786.3852242744058</v>
      </c>
      <c r="F231" s="304">
        <f t="shared" si="64"/>
        <v>105.70326770854474</v>
      </c>
      <c r="G231" s="101">
        <v>60</v>
      </c>
      <c r="H231" s="305">
        <f t="shared" si="65"/>
        <v>7237.2518774101873</v>
      </c>
      <c r="I231" s="309">
        <f t="shared" si="66"/>
        <v>4.3636999999999997</v>
      </c>
      <c r="J231" s="329">
        <f t="shared" si="58"/>
        <v>82.121000000000009</v>
      </c>
      <c r="K231" s="302">
        <v>21700</v>
      </c>
      <c r="L231" s="307">
        <f t="shared" si="61"/>
        <v>3170.9306998209954</v>
      </c>
      <c r="M231" s="304">
        <f t="shared" si="67"/>
        <v>1071.7745765394964</v>
      </c>
      <c r="N231" s="304">
        <f t="shared" si="68"/>
        <v>63.418613996419907</v>
      </c>
      <c r="O231" s="308">
        <v>36</v>
      </c>
      <c r="P231" s="305">
        <f t="shared" si="69"/>
        <v>4342.123890356911</v>
      </c>
      <c r="Q231" s="309">
        <f t="shared" si="70"/>
        <v>2.6181000000000001</v>
      </c>
      <c r="R231" s="367">
        <f t="shared" si="59"/>
        <v>123.175</v>
      </c>
      <c r="S231" s="302">
        <v>21700</v>
      </c>
      <c r="T231" s="307">
        <f t="shared" si="62"/>
        <v>2114.0653541708953</v>
      </c>
      <c r="U231" s="101">
        <f t="shared" si="71"/>
        <v>714.55408970976248</v>
      </c>
      <c r="V231" s="304">
        <f t="shared" si="72"/>
        <v>42.281307083417907</v>
      </c>
      <c r="W231" s="308">
        <v>24</v>
      </c>
      <c r="X231" s="305">
        <f t="shared" si="73"/>
        <v>2894.9007509640755</v>
      </c>
      <c r="Y231" s="309">
        <f t="shared" si="74"/>
        <v>1.7455000000000001</v>
      </c>
    </row>
    <row r="232" spans="1:25" s="63" customFormat="1" ht="16.5" customHeight="1" x14ac:dyDescent="0.2">
      <c r="A232" s="279">
        <v>216</v>
      </c>
      <c r="B232" s="301">
        <f t="shared" si="57"/>
        <v>49.27</v>
      </c>
      <c r="C232" s="302">
        <v>21700</v>
      </c>
      <c r="D232" s="303">
        <f t="shared" si="60"/>
        <v>5285.1633854272368</v>
      </c>
      <c r="E232" s="304">
        <f t="shared" si="63"/>
        <v>1786.3852242744058</v>
      </c>
      <c r="F232" s="304">
        <f t="shared" si="64"/>
        <v>105.70326770854474</v>
      </c>
      <c r="G232" s="101">
        <v>60</v>
      </c>
      <c r="H232" s="305">
        <f t="shared" si="65"/>
        <v>7237.2518774101873</v>
      </c>
      <c r="I232" s="309">
        <f t="shared" si="66"/>
        <v>4.3840000000000003</v>
      </c>
      <c r="J232" s="329">
        <f t="shared" si="58"/>
        <v>82.121000000000009</v>
      </c>
      <c r="K232" s="302">
        <v>21700</v>
      </c>
      <c r="L232" s="307">
        <f t="shared" si="61"/>
        <v>3170.9306998209954</v>
      </c>
      <c r="M232" s="304">
        <f t="shared" si="67"/>
        <v>1071.7745765394964</v>
      </c>
      <c r="N232" s="304">
        <f t="shared" si="68"/>
        <v>63.418613996419907</v>
      </c>
      <c r="O232" s="308">
        <v>36</v>
      </c>
      <c r="P232" s="305">
        <f t="shared" si="69"/>
        <v>4342.123890356911</v>
      </c>
      <c r="Q232" s="309">
        <f t="shared" si="70"/>
        <v>2.6303000000000001</v>
      </c>
      <c r="R232" s="367">
        <f t="shared" si="59"/>
        <v>123.175</v>
      </c>
      <c r="S232" s="302">
        <v>21700</v>
      </c>
      <c r="T232" s="307">
        <f t="shared" si="62"/>
        <v>2114.0653541708953</v>
      </c>
      <c r="U232" s="101">
        <f t="shared" si="71"/>
        <v>714.55408970976248</v>
      </c>
      <c r="V232" s="304">
        <f t="shared" si="72"/>
        <v>42.281307083417907</v>
      </c>
      <c r="W232" s="308">
        <v>24</v>
      </c>
      <c r="X232" s="305">
        <f t="shared" si="73"/>
        <v>2894.9007509640755</v>
      </c>
      <c r="Y232" s="309">
        <f t="shared" si="74"/>
        <v>1.7536</v>
      </c>
    </row>
    <row r="233" spans="1:25" s="63" customFormat="1" ht="16.5" customHeight="1" x14ac:dyDescent="0.2">
      <c r="A233" s="279">
        <v>217</v>
      </c>
      <c r="B233" s="301">
        <f t="shared" si="57"/>
        <v>49.27</v>
      </c>
      <c r="C233" s="302">
        <v>21700</v>
      </c>
      <c r="D233" s="303">
        <f t="shared" si="60"/>
        <v>5285.1633854272368</v>
      </c>
      <c r="E233" s="304">
        <f t="shared" si="63"/>
        <v>1786.3852242744058</v>
      </c>
      <c r="F233" s="304">
        <f t="shared" si="64"/>
        <v>105.70326770854474</v>
      </c>
      <c r="G233" s="101">
        <v>60</v>
      </c>
      <c r="H233" s="305">
        <f t="shared" si="65"/>
        <v>7237.2518774101873</v>
      </c>
      <c r="I233" s="309">
        <f t="shared" si="66"/>
        <v>4.4043000000000001</v>
      </c>
      <c r="J233" s="329">
        <f t="shared" si="58"/>
        <v>82.121000000000009</v>
      </c>
      <c r="K233" s="302">
        <v>21700</v>
      </c>
      <c r="L233" s="307">
        <f t="shared" si="61"/>
        <v>3170.9306998209954</v>
      </c>
      <c r="M233" s="304">
        <f t="shared" si="67"/>
        <v>1071.7745765394964</v>
      </c>
      <c r="N233" s="304">
        <f t="shared" si="68"/>
        <v>63.418613996419907</v>
      </c>
      <c r="O233" s="308">
        <v>36</v>
      </c>
      <c r="P233" s="305">
        <f t="shared" si="69"/>
        <v>4342.123890356911</v>
      </c>
      <c r="Q233" s="309">
        <f t="shared" si="70"/>
        <v>2.6423999999999999</v>
      </c>
      <c r="R233" s="367">
        <f t="shared" si="59"/>
        <v>123.175</v>
      </c>
      <c r="S233" s="302">
        <v>21700</v>
      </c>
      <c r="T233" s="307">
        <f t="shared" si="62"/>
        <v>2114.0653541708953</v>
      </c>
      <c r="U233" s="101">
        <f t="shared" si="71"/>
        <v>714.55408970976248</v>
      </c>
      <c r="V233" s="304">
        <f t="shared" si="72"/>
        <v>42.281307083417907</v>
      </c>
      <c r="W233" s="308">
        <v>24</v>
      </c>
      <c r="X233" s="305">
        <f t="shared" si="73"/>
        <v>2894.9007509640755</v>
      </c>
      <c r="Y233" s="309">
        <f t="shared" si="74"/>
        <v>1.7617</v>
      </c>
    </row>
    <row r="234" spans="1:25" s="63" customFormat="1" ht="16.5" customHeight="1" x14ac:dyDescent="0.2">
      <c r="A234" s="279">
        <v>218</v>
      </c>
      <c r="B234" s="301">
        <f t="shared" si="57"/>
        <v>49.27</v>
      </c>
      <c r="C234" s="302">
        <v>21700</v>
      </c>
      <c r="D234" s="303">
        <f t="shared" si="60"/>
        <v>5285.1633854272368</v>
      </c>
      <c r="E234" s="304">
        <f t="shared" si="63"/>
        <v>1786.3852242744058</v>
      </c>
      <c r="F234" s="304">
        <f t="shared" si="64"/>
        <v>105.70326770854474</v>
      </c>
      <c r="G234" s="101">
        <v>60</v>
      </c>
      <c r="H234" s="305">
        <f t="shared" si="65"/>
        <v>7237.2518774101873</v>
      </c>
      <c r="I234" s="309">
        <f t="shared" si="66"/>
        <v>4.4245999999999999</v>
      </c>
      <c r="J234" s="329">
        <f t="shared" si="58"/>
        <v>82.121000000000009</v>
      </c>
      <c r="K234" s="302">
        <v>21700</v>
      </c>
      <c r="L234" s="307">
        <f t="shared" si="61"/>
        <v>3170.9306998209954</v>
      </c>
      <c r="M234" s="304">
        <f t="shared" si="67"/>
        <v>1071.7745765394964</v>
      </c>
      <c r="N234" s="304">
        <f t="shared" si="68"/>
        <v>63.418613996419907</v>
      </c>
      <c r="O234" s="308">
        <v>36</v>
      </c>
      <c r="P234" s="305">
        <f t="shared" si="69"/>
        <v>4342.123890356911</v>
      </c>
      <c r="Q234" s="309">
        <f t="shared" si="70"/>
        <v>2.6545999999999998</v>
      </c>
      <c r="R234" s="367">
        <f t="shared" si="59"/>
        <v>123.175</v>
      </c>
      <c r="S234" s="302">
        <v>21700</v>
      </c>
      <c r="T234" s="307">
        <f t="shared" si="62"/>
        <v>2114.0653541708953</v>
      </c>
      <c r="U234" s="101">
        <f t="shared" si="71"/>
        <v>714.55408970976248</v>
      </c>
      <c r="V234" s="304">
        <f t="shared" si="72"/>
        <v>42.281307083417907</v>
      </c>
      <c r="W234" s="308">
        <v>24</v>
      </c>
      <c r="X234" s="305">
        <f t="shared" si="73"/>
        <v>2894.9007509640755</v>
      </c>
      <c r="Y234" s="309">
        <f t="shared" si="74"/>
        <v>1.7698</v>
      </c>
    </row>
    <row r="235" spans="1:25" s="63" customFormat="1" ht="16.5" customHeight="1" x14ac:dyDescent="0.2">
      <c r="A235" s="279">
        <v>219</v>
      </c>
      <c r="B235" s="301">
        <f t="shared" si="57"/>
        <v>49.27</v>
      </c>
      <c r="C235" s="302">
        <v>21700</v>
      </c>
      <c r="D235" s="303">
        <f t="shared" si="60"/>
        <v>5285.1633854272368</v>
      </c>
      <c r="E235" s="304">
        <f t="shared" si="63"/>
        <v>1786.3852242744058</v>
      </c>
      <c r="F235" s="304">
        <f t="shared" si="64"/>
        <v>105.70326770854474</v>
      </c>
      <c r="G235" s="101">
        <v>60</v>
      </c>
      <c r="H235" s="305">
        <f t="shared" si="65"/>
        <v>7237.2518774101873</v>
      </c>
      <c r="I235" s="309">
        <f t="shared" si="66"/>
        <v>4.4448999999999996</v>
      </c>
      <c r="J235" s="329">
        <f t="shared" si="58"/>
        <v>82.121000000000009</v>
      </c>
      <c r="K235" s="302">
        <v>21700</v>
      </c>
      <c r="L235" s="307">
        <f t="shared" si="61"/>
        <v>3170.9306998209954</v>
      </c>
      <c r="M235" s="304">
        <f t="shared" si="67"/>
        <v>1071.7745765394964</v>
      </c>
      <c r="N235" s="304">
        <f t="shared" si="68"/>
        <v>63.418613996419907</v>
      </c>
      <c r="O235" s="308">
        <v>36</v>
      </c>
      <c r="P235" s="305">
        <f t="shared" si="69"/>
        <v>4342.123890356911</v>
      </c>
      <c r="Q235" s="309">
        <f t="shared" si="70"/>
        <v>2.6667999999999998</v>
      </c>
      <c r="R235" s="367">
        <f t="shared" si="59"/>
        <v>123.175</v>
      </c>
      <c r="S235" s="302">
        <v>21700</v>
      </c>
      <c r="T235" s="307">
        <f t="shared" si="62"/>
        <v>2114.0653541708953</v>
      </c>
      <c r="U235" s="101">
        <f t="shared" si="71"/>
        <v>714.55408970976248</v>
      </c>
      <c r="V235" s="304">
        <f t="shared" si="72"/>
        <v>42.281307083417907</v>
      </c>
      <c r="W235" s="308">
        <v>24</v>
      </c>
      <c r="X235" s="305">
        <f t="shared" si="73"/>
        <v>2894.9007509640755</v>
      </c>
      <c r="Y235" s="309">
        <f t="shared" si="74"/>
        <v>1.778</v>
      </c>
    </row>
    <row r="236" spans="1:25" s="63" customFormat="1" ht="16.5" customHeight="1" x14ac:dyDescent="0.2">
      <c r="A236" s="280">
        <v>220</v>
      </c>
      <c r="B236" s="301">
        <f t="shared" si="57"/>
        <v>49.27</v>
      </c>
      <c r="C236" s="302">
        <v>21700</v>
      </c>
      <c r="D236" s="303">
        <f t="shared" si="60"/>
        <v>5285.1633854272368</v>
      </c>
      <c r="E236" s="304">
        <f t="shared" si="63"/>
        <v>1786.3852242744058</v>
      </c>
      <c r="F236" s="304">
        <f t="shared" si="64"/>
        <v>105.70326770854474</v>
      </c>
      <c r="G236" s="101">
        <v>60</v>
      </c>
      <c r="H236" s="305">
        <f t="shared" si="65"/>
        <v>7237.2518774101873</v>
      </c>
      <c r="I236" s="309">
        <f t="shared" si="66"/>
        <v>4.4652000000000003</v>
      </c>
      <c r="J236" s="329">
        <f t="shared" si="58"/>
        <v>82.121000000000009</v>
      </c>
      <c r="K236" s="302">
        <v>21700</v>
      </c>
      <c r="L236" s="307">
        <f t="shared" si="61"/>
        <v>3170.9306998209954</v>
      </c>
      <c r="M236" s="304">
        <f t="shared" si="67"/>
        <v>1071.7745765394964</v>
      </c>
      <c r="N236" s="304">
        <f t="shared" si="68"/>
        <v>63.418613996419907</v>
      </c>
      <c r="O236" s="308">
        <v>36</v>
      </c>
      <c r="P236" s="305">
        <f t="shared" si="69"/>
        <v>4342.123890356911</v>
      </c>
      <c r="Q236" s="309">
        <f t="shared" si="70"/>
        <v>2.6789999999999998</v>
      </c>
      <c r="R236" s="367">
        <f t="shared" si="59"/>
        <v>123.175</v>
      </c>
      <c r="S236" s="302">
        <v>21700</v>
      </c>
      <c r="T236" s="307">
        <f t="shared" si="62"/>
        <v>2114.0653541708953</v>
      </c>
      <c r="U236" s="101">
        <f t="shared" si="71"/>
        <v>714.55408970976248</v>
      </c>
      <c r="V236" s="304">
        <f t="shared" si="72"/>
        <v>42.281307083417907</v>
      </c>
      <c r="W236" s="308">
        <v>24</v>
      </c>
      <c r="X236" s="305">
        <f t="shared" si="73"/>
        <v>2894.9007509640755</v>
      </c>
      <c r="Y236" s="309">
        <f t="shared" si="74"/>
        <v>1.7861</v>
      </c>
    </row>
    <row r="237" spans="1:25" s="63" customFormat="1" ht="16.5" customHeight="1" x14ac:dyDescent="0.2">
      <c r="A237" s="278">
        <v>221</v>
      </c>
      <c r="B237" s="301">
        <f t="shared" si="57"/>
        <v>49.27</v>
      </c>
      <c r="C237" s="302">
        <v>21700</v>
      </c>
      <c r="D237" s="303">
        <f t="shared" si="60"/>
        <v>5285.1633854272368</v>
      </c>
      <c r="E237" s="304">
        <f t="shared" si="63"/>
        <v>1786.3852242744058</v>
      </c>
      <c r="F237" s="304">
        <f t="shared" si="64"/>
        <v>105.70326770854474</v>
      </c>
      <c r="G237" s="101">
        <v>60</v>
      </c>
      <c r="H237" s="305">
        <f t="shared" si="65"/>
        <v>7237.2518774101873</v>
      </c>
      <c r="I237" s="309">
        <f t="shared" si="66"/>
        <v>4.4855</v>
      </c>
      <c r="J237" s="329">
        <f t="shared" si="58"/>
        <v>82.121000000000009</v>
      </c>
      <c r="K237" s="302">
        <v>21700</v>
      </c>
      <c r="L237" s="307">
        <f t="shared" si="61"/>
        <v>3170.9306998209954</v>
      </c>
      <c r="M237" s="304">
        <f t="shared" si="67"/>
        <v>1071.7745765394964</v>
      </c>
      <c r="N237" s="304">
        <f t="shared" si="68"/>
        <v>63.418613996419907</v>
      </c>
      <c r="O237" s="308">
        <v>36</v>
      </c>
      <c r="P237" s="305">
        <f t="shared" si="69"/>
        <v>4342.123890356911</v>
      </c>
      <c r="Q237" s="309">
        <f t="shared" si="70"/>
        <v>2.6911999999999998</v>
      </c>
      <c r="R237" s="367">
        <f t="shared" si="59"/>
        <v>123.175</v>
      </c>
      <c r="S237" s="302">
        <v>21700</v>
      </c>
      <c r="T237" s="307">
        <f t="shared" si="62"/>
        <v>2114.0653541708953</v>
      </c>
      <c r="U237" s="101">
        <f t="shared" si="71"/>
        <v>714.55408970976248</v>
      </c>
      <c r="V237" s="304">
        <f t="shared" si="72"/>
        <v>42.281307083417907</v>
      </c>
      <c r="W237" s="308">
        <v>24</v>
      </c>
      <c r="X237" s="305">
        <f t="shared" si="73"/>
        <v>2894.9007509640755</v>
      </c>
      <c r="Y237" s="309">
        <f t="shared" si="74"/>
        <v>1.7942</v>
      </c>
    </row>
    <row r="238" spans="1:25" s="63" customFormat="1" ht="16.5" customHeight="1" x14ac:dyDescent="0.2">
      <c r="A238" s="279">
        <v>222</v>
      </c>
      <c r="B238" s="301">
        <f t="shared" si="57"/>
        <v>49.27</v>
      </c>
      <c r="C238" s="302">
        <v>21700</v>
      </c>
      <c r="D238" s="303">
        <f t="shared" si="60"/>
        <v>5285.1633854272368</v>
      </c>
      <c r="E238" s="304">
        <f t="shared" si="63"/>
        <v>1786.3852242744058</v>
      </c>
      <c r="F238" s="304">
        <f t="shared" si="64"/>
        <v>105.70326770854474</v>
      </c>
      <c r="G238" s="101">
        <v>60</v>
      </c>
      <c r="H238" s="305">
        <f t="shared" si="65"/>
        <v>7237.2518774101873</v>
      </c>
      <c r="I238" s="309">
        <f t="shared" si="66"/>
        <v>4.5057999999999998</v>
      </c>
      <c r="J238" s="329">
        <f t="shared" si="58"/>
        <v>82.121000000000009</v>
      </c>
      <c r="K238" s="302">
        <v>21700</v>
      </c>
      <c r="L238" s="307">
        <f t="shared" si="61"/>
        <v>3170.9306998209954</v>
      </c>
      <c r="M238" s="304">
        <f t="shared" si="67"/>
        <v>1071.7745765394964</v>
      </c>
      <c r="N238" s="304">
        <f t="shared" si="68"/>
        <v>63.418613996419907</v>
      </c>
      <c r="O238" s="308">
        <v>36</v>
      </c>
      <c r="P238" s="305">
        <f t="shared" si="69"/>
        <v>4342.123890356911</v>
      </c>
      <c r="Q238" s="309">
        <f t="shared" si="70"/>
        <v>2.7033</v>
      </c>
      <c r="R238" s="367">
        <f t="shared" si="59"/>
        <v>123.175</v>
      </c>
      <c r="S238" s="302">
        <v>21700</v>
      </c>
      <c r="T238" s="307">
        <f t="shared" si="62"/>
        <v>2114.0653541708953</v>
      </c>
      <c r="U238" s="101">
        <f t="shared" si="71"/>
        <v>714.55408970976248</v>
      </c>
      <c r="V238" s="304">
        <f t="shared" si="72"/>
        <v>42.281307083417907</v>
      </c>
      <c r="W238" s="308">
        <v>24</v>
      </c>
      <c r="X238" s="305">
        <f t="shared" si="73"/>
        <v>2894.9007509640755</v>
      </c>
      <c r="Y238" s="309">
        <f t="shared" si="74"/>
        <v>1.8023</v>
      </c>
    </row>
    <row r="239" spans="1:25" s="63" customFormat="1" ht="16.5" customHeight="1" x14ac:dyDescent="0.2">
      <c r="A239" s="279">
        <v>223</v>
      </c>
      <c r="B239" s="301">
        <f t="shared" si="57"/>
        <v>49.27</v>
      </c>
      <c r="C239" s="302">
        <v>21700</v>
      </c>
      <c r="D239" s="303">
        <f t="shared" si="60"/>
        <v>5285.1633854272368</v>
      </c>
      <c r="E239" s="304">
        <f t="shared" si="63"/>
        <v>1786.3852242744058</v>
      </c>
      <c r="F239" s="304">
        <f t="shared" si="64"/>
        <v>105.70326770854474</v>
      </c>
      <c r="G239" s="101">
        <v>60</v>
      </c>
      <c r="H239" s="305">
        <f t="shared" si="65"/>
        <v>7237.2518774101873</v>
      </c>
      <c r="I239" s="309">
        <f t="shared" si="66"/>
        <v>4.5260999999999996</v>
      </c>
      <c r="J239" s="329">
        <f t="shared" si="58"/>
        <v>82.121000000000009</v>
      </c>
      <c r="K239" s="302">
        <v>21700</v>
      </c>
      <c r="L239" s="307">
        <f t="shared" si="61"/>
        <v>3170.9306998209954</v>
      </c>
      <c r="M239" s="304">
        <f t="shared" si="67"/>
        <v>1071.7745765394964</v>
      </c>
      <c r="N239" s="304">
        <f t="shared" si="68"/>
        <v>63.418613996419907</v>
      </c>
      <c r="O239" s="308">
        <v>36</v>
      </c>
      <c r="P239" s="305">
        <f t="shared" si="69"/>
        <v>4342.123890356911</v>
      </c>
      <c r="Q239" s="309">
        <f t="shared" si="70"/>
        <v>2.7155</v>
      </c>
      <c r="R239" s="367">
        <f t="shared" si="59"/>
        <v>123.175</v>
      </c>
      <c r="S239" s="302">
        <v>21700</v>
      </c>
      <c r="T239" s="307">
        <f t="shared" si="62"/>
        <v>2114.0653541708953</v>
      </c>
      <c r="U239" s="101">
        <f t="shared" si="71"/>
        <v>714.55408970976248</v>
      </c>
      <c r="V239" s="304">
        <f t="shared" si="72"/>
        <v>42.281307083417907</v>
      </c>
      <c r="W239" s="308">
        <v>24</v>
      </c>
      <c r="X239" s="305">
        <f t="shared" si="73"/>
        <v>2894.9007509640755</v>
      </c>
      <c r="Y239" s="309">
        <f t="shared" si="74"/>
        <v>1.8104</v>
      </c>
    </row>
    <row r="240" spans="1:25" s="63" customFormat="1" ht="16.5" customHeight="1" x14ac:dyDescent="0.2">
      <c r="A240" s="279">
        <v>224</v>
      </c>
      <c r="B240" s="301">
        <f t="shared" si="57"/>
        <v>49.27</v>
      </c>
      <c r="C240" s="302">
        <v>21700</v>
      </c>
      <c r="D240" s="303">
        <f t="shared" si="60"/>
        <v>5285.1633854272368</v>
      </c>
      <c r="E240" s="304">
        <f t="shared" si="63"/>
        <v>1786.3852242744058</v>
      </c>
      <c r="F240" s="304">
        <f t="shared" si="64"/>
        <v>105.70326770854474</v>
      </c>
      <c r="G240" s="101">
        <v>60</v>
      </c>
      <c r="H240" s="305">
        <f t="shared" si="65"/>
        <v>7237.2518774101873</v>
      </c>
      <c r="I240" s="309">
        <f t="shared" si="66"/>
        <v>4.5464000000000002</v>
      </c>
      <c r="J240" s="329">
        <f t="shared" si="58"/>
        <v>82.121000000000009</v>
      </c>
      <c r="K240" s="302">
        <v>21700</v>
      </c>
      <c r="L240" s="307">
        <f t="shared" si="61"/>
        <v>3170.9306998209954</v>
      </c>
      <c r="M240" s="304">
        <f t="shared" si="67"/>
        <v>1071.7745765394964</v>
      </c>
      <c r="N240" s="304">
        <f t="shared" si="68"/>
        <v>63.418613996419907</v>
      </c>
      <c r="O240" s="308">
        <v>36</v>
      </c>
      <c r="P240" s="305">
        <f t="shared" si="69"/>
        <v>4342.123890356911</v>
      </c>
      <c r="Q240" s="309">
        <f t="shared" si="70"/>
        <v>2.7277</v>
      </c>
      <c r="R240" s="367">
        <f t="shared" si="59"/>
        <v>123.175</v>
      </c>
      <c r="S240" s="302">
        <v>21700</v>
      </c>
      <c r="T240" s="307">
        <f t="shared" si="62"/>
        <v>2114.0653541708953</v>
      </c>
      <c r="U240" s="101">
        <f t="shared" si="71"/>
        <v>714.55408970976248</v>
      </c>
      <c r="V240" s="304">
        <f t="shared" si="72"/>
        <v>42.281307083417907</v>
      </c>
      <c r="W240" s="308">
        <v>24</v>
      </c>
      <c r="X240" s="305">
        <f t="shared" si="73"/>
        <v>2894.9007509640755</v>
      </c>
      <c r="Y240" s="309">
        <f t="shared" si="74"/>
        <v>1.8186</v>
      </c>
    </row>
    <row r="241" spans="1:25" s="63" customFormat="1" ht="16.5" customHeight="1" x14ac:dyDescent="0.2">
      <c r="A241" s="279">
        <v>225</v>
      </c>
      <c r="B241" s="301">
        <f t="shared" si="57"/>
        <v>49.27</v>
      </c>
      <c r="C241" s="302">
        <v>21700</v>
      </c>
      <c r="D241" s="303">
        <f t="shared" si="60"/>
        <v>5285.1633854272368</v>
      </c>
      <c r="E241" s="304">
        <f t="shared" si="63"/>
        <v>1786.3852242744058</v>
      </c>
      <c r="F241" s="304">
        <f t="shared" si="64"/>
        <v>105.70326770854474</v>
      </c>
      <c r="G241" s="101">
        <v>60</v>
      </c>
      <c r="H241" s="305">
        <f t="shared" si="65"/>
        <v>7237.2518774101873</v>
      </c>
      <c r="I241" s="309">
        <f t="shared" si="66"/>
        <v>4.5667</v>
      </c>
      <c r="J241" s="329">
        <f t="shared" si="58"/>
        <v>82.121000000000009</v>
      </c>
      <c r="K241" s="302">
        <v>21700</v>
      </c>
      <c r="L241" s="307">
        <f t="shared" si="61"/>
        <v>3170.9306998209954</v>
      </c>
      <c r="M241" s="304">
        <f t="shared" si="67"/>
        <v>1071.7745765394964</v>
      </c>
      <c r="N241" s="304">
        <f t="shared" si="68"/>
        <v>63.418613996419907</v>
      </c>
      <c r="O241" s="308">
        <v>36</v>
      </c>
      <c r="P241" s="305">
        <f t="shared" si="69"/>
        <v>4342.123890356911</v>
      </c>
      <c r="Q241" s="309">
        <f t="shared" si="70"/>
        <v>2.7399</v>
      </c>
      <c r="R241" s="367">
        <f t="shared" si="59"/>
        <v>123.175</v>
      </c>
      <c r="S241" s="302">
        <v>21700</v>
      </c>
      <c r="T241" s="307">
        <f t="shared" si="62"/>
        <v>2114.0653541708953</v>
      </c>
      <c r="U241" s="101">
        <f t="shared" si="71"/>
        <v>714.55408970976248</v>
      </c>
      <c r="V241" s="304">
        <f t="shared" si="72"/>
        <v>42.281307083417907</v>
      </c>
      <c r="W241" s="308">
        <v>24</v>
      </c>
      <c r="X241" s="305">
        <f t="shared" si="73"/>
        <v>2894.9007509640755</v>
      </c>
      <c r="Y241" s="309">
        <f t="shared" si="74"/>
        <v>1.8267</v>
      </c>
    </row>
    <row r="242" spans="1:25" s="63" customFormat="1" ht="16.5" customHeight="1" x14ac:dyDescent="0.2">
      <c r="A242" s="279">
        <v>226</v>
      </c>
      <c r="B242" s="301">
        <f t="shared" si="57"/>
        <v>49.27</v>
      </c>
      <c r="C242" s="302">
        <v>21700</v>
      </c>
      <c r="D242" s="303">
        <f t="shared" si="60"/>
        <v>5285.1633854272368</v>
      </c>
      <c r="E242" s="304">
        <f t="shared" si="63"/>
        <v>1786.3852242744058</v>
      </c>
      <c r="F242" s="304">
        <f t="shared" si="64"/>
        <v>105.70326770854474</v>
      </c>
      <c r="G242" s="101">
        <v>60</v>
      </c>
      <c r="H242" s="305">
        <f t="shared" si="65"/>
        <v>7237.2518774101873</v>
      </c>
      <c r="I242" s="309">
        <f t="shared" si="66"/>
        <v>4.5869999999999997</v>
      </c>
      <c r="J242" s="329">
        <f t="shared" si="58"/>
        <v>82.121000000000009</v>
      </c>
      <c r="K242" s="302">
        <v>21700</v>
      </c>
      <c r="L242" s="307">
        <f t="shared" si="61"/>
        <v>3170.9306998209954</v>
      </c>
      <c r="M242" s="304">
        <f t="shared" si="67"/>
        <v>1071.7745765394964</v>
      </c>
      <c r="N242" s="304">
        <f t="shared" si="68"/>
        <v>63.418613996419907</v>
      </c>
      <c r="O242" s="308">
        <v>36</v>
      </c>
      <c r="P242" s="305">
        <f t="shared" si="69"/>
        <v>4342.123890356911</v>
      </c>
      <c r="Q242" s="309">
        <f t="shared" si="70"/>
        <v>2.7519999999999998</v>
      </c>
      <c r="R242" s="367">
        <f t="shared" si="59"/>
        <v>123.175</v>
      </c>
      <c r="S242" s="302">
        <v>21700</v>
      </c>
      <c r="T242" s="307">
        <f t="shared" si="62"/>
        <v>2114.0653541708953</v>
      </c>
      <c r="U242" s="101">
        <f t="shared" si="71"/>
        <v>714.55408970976248</v>
      </c>
      <c r="V242" s="304">
        <f t="shared" si="72"/>
        <v>42.281307083417907</v>
      </c>
      <c r="W242" s="308">
        <v>24</v>
      </c>
      <c r="X242" s="305">
        <f t="shared" si="73"/>
        <v>2894.9007509640755</v>
      </c>
      <c r="Y242" s="309">
        <f t="shared" si="74"/>
        <v>1.8348</v>
      </c>
    </row>
    <row r="243" spans="1:25" s="63" customFormat="1" ht="16.5" customHeight="1" x14ac:dyDescent="0.2">
      <c r="A243" s="279">
        <v>227</v>
      </c>
      <c r="B243" s="301">
        <f t="shared" si="57"/>
        <v>49.27</v>
      </c>
      <c r="C243" s="302">
        <v>21700</v>
      </c>
      <c r="D243" s="303">
        <f t="shared" si="60"/>
        <v>5285.1633854272368</v>
      </c>
      <c r="E243" s="304">
        <f t="shared" si="63"/>
        <v>1786.3852242744058</v>
      </c>
      <c r="F243" s="304">
        <f t="shared" si="64"/>
        <v>105.70326770854474</v>
      </c>
      <c r="G243" s="101">
        <v>60</v>
      </c>
      <c r="H243" s="305">
        <f t="shared" si="65"/>
        <v>7237.2518774101873</v>
      </c>
      <c r="I243" s="309">
        <f t="shared" si="66"/>
        <v>4.6073000000000004</v>
      </c>
      <c r="J243" s="329">
        <f t="shared" si="58"/>
        <v>82.121000000000009</v>
      </c>
      <c r="K243" s="302">
        <v>21700</v>
      </c>
      <c r="L243" s="307">
        <f t="shared" si="61"/>
        <v>3170.9306998209954</v>
      </c>
      <c r="M243" s="304">
        <f t="shared" si="67"/>
        <v>1071.7745765394964</v>
      </c>
      <c r="N243" s="304">
        <f t="shared" si="68"/>
        <v>63.418613996419907</v>
      </c>
      <c r="O243" s="308">
        <v>36</v>
      </c>
      <c r="P243" s="305">
        <f t="shared" si="69"/>
        <v>4342.123890356911</v>
      </c>
      <c r="Q243" s="309">
        <f t="shared" si="70"/>
        <v>2.7642000000000002</v>
      </c>
      <c r="R243" s="367">
        <f t="shared" si="59"/>
        <v>123.175</v>
      </c>
      <c r="S243" s="302">
        <v>21700</v>
      </c>
      <c r="T243" s="307">
        <f t="shared" si="62"/>
        <v>2114.0653541708953</v>
      </c>
      <c r="U243" s="101">
        <f t="shared" si="71"/>
        <v>714.55408970976248</v>
      </c>
      <c r="V243" s="304">
        <f t="shared" si="72"/>
        <v>42.281307083417907</v>
      </c>
      <c r="W243" s="308">
        <v>24</v>
      </c>
      <c r="X243" s="305">
        <f t="shared" si="73"/>
        <v>2894.9007509640755</v>
      </c>
      <c r="Y243" s="309">
        <f t="shared" si="74"/>
        <v>1.8429</v>
      </c>
    </row>
    <row r="244" spans="1:25" s="63" customFormat="1" ht="16.5" customHeight="1" x14ac:dyDescent="0.2">
      <c r="A244" s="279">
        <v>228</v>
      </c>
      <c r="B244" s="301">
        <f t="shared" si="57"/>
        <v>49.27</v>
      </c>
      <c r="C244" s="302">
        <v>21700</v>
      </c>
      <c r="D244" s="303">
        <f t="shared" si="60"/>
        <v>5285.1633854272368</v>
      </c>
      <c r="E244" s="304">
        <f t="shared" si="63"/>
        <v>1786.3852242744058</v>
      </c>
      <c r="F244" s="304">
        <f t="shared" si="64"/>
        <v>105.70326770854474</v>
      </c>
      <c r="G244" s="101">
        <v>60</v>
      </c>
      <c r="H244" s="305">
        <f t="shared" si="65"/>
        <v>7237.2518774101873</v>
      </c>
      <c r="I244" s="309">
        <f t="shared" si="66"/>
        <v>4.6276000000000002</v>
      </c>
      <c r="J244" s="329">
        <f t="shared" si="58"/>
        <v>82.121000000000009</v>
      </c>
      <c r="K244" s="302">
        <v>21700</v>
      </c>
      <c r="L244" s="307">
        <f t="shared" si="61"/>
        <v>3170.9306998209954</v>
      </c>
      <c r="M244" s="304">
        <f t="shared" si="67"/>
        <v>1071.7745765394964</v>
      </c>
      <c r="N244" s="304">
        <f t="shared" si="68"/>
        <v>63.418613996419907</v>
      </c>
      <c r="O244" s="308">
        <v>36</v>
      </c>
      <c r="P244" s="305">
        <f t="shared" si="69"/>
        <v>4342.123890356911</v>
      </c>
      <c r="Q244" s="309">
        <f t="shared" si="70"/>
        <v>2.7764000000000002</v>
      </c>
      <c r="R244" s="367">
        <f t="shared" si="59"/>
        <v>123.175</v>
      </c>
      <c r="S244" s="302">
        <v>21700</v>
      </c>
      <c r="T244" s="307">
        <f t="shared" si="62"/>
        <v>2114.0653541708953</v>
      </c>
      <c r="U244" s="101">
        <f t="shared" si="71"/>
        <v>714.55408970976248</v>
      </c>
      <c r="V244" s="304">
        <f t="shared" si="72"/>
        <v>42.281307083417907</v>
      </c>
      <c r="W244" s="308">
        <v>24</v>
      </c>
      <c r="X244" s="305">
        <f t="shared" si="73"/>
        <v>2894.9007509640755</v>
      </c>
      <c r="Y244" s="309">
        <f t="shared" si="74"/>
        <v>1.851</v>
      </c>
    </row>
    <row r="245" spans="1:25" s="63" customFormat="1" ht="16.5" customHeight="1" x14ac:dyDescent="0.2">
      <c r="A245" s="279">
        <v>229</v>
      </c>
      <c r="B245" s="301">
        <f t="shared" si="57"/>
        <v>49.27</v>
      </c>
      <c r="C245" s="302">
        <v>21700</v>
      </c>
      <c r="D245" s="303">
        <f t="shared" si="60"/>
        <v>5285.1633854272368</v>
      </c>
      <c r="E245" s="304">
        <f t="shared" si="63"/>
        <v>1786.3852242744058</v>
      </c>
      <c r="F245" s="304">
        <f t="shared" si="64"/>
        <v>105.70326770854474</v>
      </c>
      <c r="G245" s="101">
        <v>60</v>
      </c>
      <c r="H245" s="305">
        <f t="shared" si="65"/>
        <v>7237.2518774101873</v>
      </c>
      <c r="I245" s="309">
        <f t="shared" si="66"/>
        <v>4.6478999999999999</v>
      </c>
      <c r="J245" s="329">
        <f t="shared" si="58"/>
        <v>82.121000000000009</v>
      </c>
      <c r="K245" s="302">
        <v>21700</v>
      </c>
      <c r="L245" s="307">
        <f t="shared" si="61"/>
        <v>3170.9306998209954</v>
      </c>
      <c r="M245" s="304">
        <f t="shared" si="67"/>
        <v>1071.7745765394964</v>
      </c>
      <c r="N245" s="304">
        <f t="shared" si="68"/>
        <v>63.418613996419907</v>
      </c>
      <c r="O245" s="308">
        <v>36</v>
      </c>
      <c r="P245" s="305">
        <f t="shared" si="69"/>
        <v>4342.123890356911</v>
      </c>
      <c r="Q245" s="309">
        <f t="shared" si="70"/>
        <v>2.7886000000000002</v>
      </c>
      <c r="R245" s="367">
        <f t="shared" si="59"/>
        <v>123.175</v>
      </c>
      <c r="S245" s="302">
        <v>21700</v>
      </c>
      <c r="T245" s="307">
        <f t="shared" si="62"/>
        <v>2114.0653541708953</v>
      </c>
      <c r="U245" s="101">
        <f t="shared" si="71"/>
        <v>714.55408970976248</v>
      </c>
      <c r="V245" s="304">
        <f t="shared" si="72"/>
        <v>42.281307083417907</v>
      </c>
      <c r="W245" s="308">
        <v>24</v>
      </c>
      <c r="X245" s="305">
        <f t="shared" si="73"/>
        <v>2894.9007509640755</v>
      </c>
      <c r="Y245" s="309">
        <f t="shared" si="74"/>
        <v>1.8591</v>
      </c>
    </row>
    <row r="246" spans="1:25" s="63" customFormat="1" ht="16.5" customHeight="1" x14ac:dyDescent="0.2">
      <c r="A246" s="283">
        <v>230</v>
      </c>
      <c r="B246" s="301">
        <f t="shared" si="57"/>
        <v>49.27</v>
      </c>
      <c r="C246" s="302">
        <v>21700</v>
      </c>
      <c r="D246" s="303">
        <f t="shared" si="60"/>
        <v>5285.1633854272368</v>
      </c>
      <c r="E246" s="304">
        <f t="shared" si="63"/>
        <v>1786.3852242744058</v>
      </c>
      <c r="F246" s="304">
        <f t="shared" si="64"/>
        <v>105.70326770854474</v>
      </c>
      <c r="G246" s="101">
        <v>60</v>
      </c>
      <c r="H246" s="305">
        <f t="shared" si="65"/>
        <v>7237.2518774101873</v>
      </c>
      <c r="I246" s="309">
        <f t="shared" si="66"/>
        <v>4.6681999999999997</v>
      </c>
      <c r="J246" s="329">
        <f t="shared" si="58"/>
        <v>82.121000000000009</v>
      </c>
      <c r="K246" s="302">
        <v>21700</v>
      </c>
      <c r="L246" s="307">
        <f t="shared" si="61"/>
        <v>3170.9306998209954</v>
      </c>
      <c r="M246" s="304">
        <f t="shared" si="67"/>
        <v>1071.7745765394964</v>
      </c>
      <c r="N246" s="304">
        <f t="shared" si="68"/>
        <v>63.418613996419907</v>
      </c>
      <c r="O246" s="308">
        <v>36</v>
      </c>
      <c r="P246" s="305">
        <f t="shared" si="69"/>
        <v>4342.123890356911</v>
      </c>
      <c r="Q246" s="309">
        <f t="shared" si="70"/>
        <v>2.8007</v>
      </c>
      <c r="R246" s="367">
        <f t="shared" si="59"/>
        <v>123.175</v>
      </c>
      <c r="S246" s="302">
        <v>21700</v>
      </c>
      <c r="T246" s="307">
        <f t="shared" si="62"/>
        <v>2114.0653541708953</v>
      </c>
      <c r="U246" s="101">
        <f t="shared" si="71"/>
        <v>714.55408970976248</v>
      </c>
      <c r="V246" s="304">
        <f t="shared" si="72"/>
        <v>42.281307083417907</v>
      </c>
      <c r="W246" s="308">
        <v>24</v>
      </c>
      <c r="X246" s="305">
        <f t="shared" si="73"/>
        <v>2894.9007509640755</v>
      </c>
      <c r="Y246" s="309">
        <f t="shared" si="74"/>
        <v>1.8673</v>
      </c>
    </row>
    <row r="247" spans="1:25" s="63" customFormat="1" ht="16.5" customHeight="1" x14ac:dyDescent="0.2">
      <c r="A247" s="279">
        <v>231</v>
      </c>
      <c r="B247" s="301">
        <f t="shared" si="57"/>
        <v>49.27</v>
      </c>
      <c r="C247" s="302">
        <v>21700</v>
      </c>
      <c r="D247" s="303">
        <f t="shared" si="60"/>
        <v>5285.1633854272368</v>
      </c>
      <c r="E247" s="304">
        <f t="shared" si="63"/>
        <v>1786.3852242744058</v>
      </c>
      <c r="F247" s="304">
        <f t="shared" si="64"/>
        <v>105.70326770854474</v>
      </c>
      <c r="G247" s="101">
        <v>60</v>
      </c>
      <c r="H247" s="305">
        <f t="shared" si="65"/>
        <v>7237.2518774101873</v>
      </c>
      <c r="I247" s="309">
        <f t="shared" si="66"/>
        <v>4.6885000000000003</v>
      </c>
      <c r="J247" s="329">
        <f t="shared" si="58"/>
        <v>82.121000000000009</v>
      </c>
      <c r="K247" s="302">
        <v>21700</v>
      </c>
      <c r="L247" s="307">
        <f t="shared" si="61"/>
        <v>3170.9306998209954</v>
      </c>
      <c r="M247" s="304">
        <f t="shared" si="67"/>
        <v>1071.7745765394964</v>
      </c>
      <c r="N247" s="304">
        <f t="shared" si="68"/>
        <v>63.418613996419907</v>
      </c>
      <c r="O247" s="308">
        <v>36</v>
      </c>
      <c r="P247" s="305">
        <f t="shared" si="69"/>
        <v>4342.123890356911</v>
      </c>
      <c r="Q247" s="309">
        <f t="shared" si="70"/>
        <v>2.8129</v>
      </c>
      <c r="R247" s="367">
        <f t="shared" si="59"/>
        <v>123.175</v>
      </c>
      <c r="S247" s="302">
        <v>21700</v>
      </c>
      <c r="T247" s="307">
        <f t="shared" si="62"/>
        <v>2114.0653541708953</v>
      </c>
      <c r="U247" s="101">
        <f t="shared" si="71"/>
        <v>714.55408970976248</v>
      </c>
      <c r="V247" s="304">
        <f t="shared" si="72"/>
        <v>42.281307083417907</v>
      </c>
      <c r="W247" s="308">
        <v>24</v>
      </c>
      <c r="X247" s="305">
        <f t="shared" si="73"/>
        <v>2894.9007509640755</v>
      </c>
      <c r="Y247" s="309">
        <f t="shared" si="74"/>
        <v>1.8754</v>
      </c>
    </row>
    <row r="248" spans="1:25" s="63" customFormat="1" ht="16.5" customHeight="1" x14ac:dyDescent="0.2">
      <c r="A248" s="279">
        <v>232</v>
      </c>
      <c r="B248" s="301">
        <f t="shared" si="57"/>
        <v>49.27</v>
      </c>
      <c r="C248" s="302">
        <v>21700</v>
      </c>
      <c r="D248" s="303">
        <f t="shared" si="60"/>
        <v>5285.1633854272368</v>
      </c>
      <c r="E248" s="304">
        <f t="shared" si="63"/>
        <v>1786.3852242744058</v>
      </c>
      <c r="F248" s="304">
        <f t="shared" si="64"/>
        <v>105.70326770854474</v>
      </c>
      <c r="G248" s="101">
        <v>60</v>
      </c>
      <c r="H248" s="305">
        <f t="shared" si="65"/>
        <v>7237.2518774101873</v>
      </c>
      <c r="I248" s="309">
        <f t="shared" si="66"/>
        <v>4.7087000000000003</v>
      </c>
      <c r="J248" s="329">
        <f t="shared" si="58"/>
        <v>82.121000000000009</v>
      </c>
      <c r="K248" s="302">
        <v>21700</v>
      </c>
      <c r="L248" s="307">
        <f t="shared" si="61"/>
        <v>3170.9306998209954</v>
      </c>
      <c r="M248" s="304">
        <f t="shared" si="67"/>
        <v>1071.7745765394964</v>
      </c>
      <c r="N248" s="304">
        <f t="shared" si="68"/>
        <v>63.418613996419907</v>
      </c>
      <c r="O248" s="308">
        <v>36</v>
      </c>
      <c r="P248" s="305">
        <f t="shared" si="69"/>
        <v>4342.123890356911</v>
      </c>
      <c r="Q248" s="309">
        <f t="shared" si="70"/>
        <v>2.8250999999999999</v>
      </c>
      <c r="R248" s="367">
        <f t="shared" si="59"/>
        <v>123.175</v>
      </c>
      <c r="S248" s="302">
        <v>21700</v>
      </c>
      <c r="T248" s="307">
        <f t="shared" si="62"/>
        <v>2114.0653541708953</v>
      </c>
      <c r="U248" s="101">
        <f t="shared" si="71"/>
        <v>714.55408970976248</v>
      </c>
      <c r="V248" s="304">
        <f t="shared" si="72"/>
        <v>42.281307083417907</v>
      </c>
      <c r="W248" s="308">
        <v>24</v>
      </c>
      <c r="X248" s="305">
        <f t="shared" si="73"/>
        <v>2894.9007509640755</v>
      </c>
      <c r="Y248" s="309">
        <f t="shared" si="74"/>
        <v>1.8835</v>
      </c>
    </row>
    <row r="249" spans="1:25" s="63" customFormat="1" ht="16.5" customHeight="1" x14ac:dyDescent="0.2">
      <c r="A249" s="279">
        <v>233</v>
      </c>
      <c r="B249" s="301">
        <f t="shared" si="57"/>
        <v>49.27</v>
      </c>
      <c r="C249" s="302">
        <v>21700</v>
      </c>
      <c r="D249" s="303">
        <f t="shared" si="60"/>
        <v>5285.1633854272368</v>
      </c>
      <c r="E249" s="304">
        <f t="shared" si="63"/>
        <v>1786.3852242744058</v>
      </c>
      <c r="F249" s="304">
        <f t="shared" si="64"/>
        <v>105.70326770854474</v>
      </c>
      <c r="G249" s="101">
        <v>60</v>
      </c>
      <c r="H249" s="305">
        <f t="shared" si="65"/>
        <v>7237.2518774101873</v>
      </c>
      <c r="I249" s="309">
        <f t="shared" si="66"/>
        <v>4.7290000000000001</v>
      </c>
      <c r="J249" s="329">
        <f t="shared" si="58"/>
        <v>82.121000000000009</v>
      </c>
      <c r="K249" s="302">
        <v>21700</v>
      </c>
      <c r="L249" s="307">
        <f t="shared" si="61"/>
        <v>3170.9306998209954</v>
      </c>
      <c r="M249" s="304">
        <f t="shared" si="67"/>
        <v>1071.7745765394964</v>
      </c>
      <c r="N249" s="304">
        <f t="shared" si="68"/>
        <v>63.418613996419907</v>
      </c>
      <c r="O249" s="308">
        <v>36</v>
      </c>
      <c r="P249" s="305">
        <f t="shared" si="69"/>
        <v>4342.123890356911</v>
      </c>
      <c r="Q249" s="309">
        <f t="shared" si="70"/>
        <v>2.8372999999999999</v>
      </c>
      <c r="R249" s="367">
        <f t="shared" si="59"/>
        <v>123.175</v>
      </c>
      <c r="S249" s="302">
        <v>21700</v>
      </c>
      <c r="T249" s="307">
        <f t="shared" si="62"/>
        <v>2114.0653541708953</v>
      </c>
      <c r="U249" s="101">
        <f t="shared" si="71"/>
        <v>714.55408970976248</v>
      </c>
      <c r="V249" s="304">
        <f t="shared" si="72"/>
        <v>42.281307083417907</v>
      </c>
      <c r="W249" s="308">
        <v>24</v>
      </c>
      <c r="X249" s="305">
        <f t="shared" si="73"/>
        <v>2894.9007509640755</v>
      </c>
      <c r="Y249" s="309">
        <f t="shared" si="74"/>
        <v>1.8915999999999999</v>
      </c>
    </row>
    <row r="250" spans="1:25" s="63" customFormat="1" ht="16.5" customHeight="1" x14ac:dyDescent="0.2">
      <c r="A250" s="279">
        <v>234</v>
      </c>
      <c r="B250" s="301">
        <f t="shared" si="57"/>
        <v>49.27</v>
      </c>
      <c r="C250" s="302">
        <v>21700</v>
      </c>
      <c r="D250" s="303">
        <f t="shared" si="60"/>
        <v>5285.1633854272368</v>
      </c>
      <c r="E250" s="304">
        <f t="shared" si="63"/>
        <v>1786.3852242744058</v>
      </c>
      <c r="F250" s="304">
        <f t="shared" si="64"/>
        <v>105.70326770854474</v>
      </c>
      <c r="G250" s="101">
        <v>60</v>
      </c>
      <c r="H250" s="305">
        <f t="shared" si="65"/>
        <v>7237.2518774101873</v>
      </c>
      <c r="I250" s="309">
        <f t="shared" si="66"/>
        <v>4.7492999999999999</v>
      </c>
      <c r="J250" s="329">
        <f t="shared" si="58"/>
        <v>82.121000000000009</v>
      </c>
      <c r="K250" s="302">
        <v>21700</v>
      </c>
      <c r="L250" s="307">
        <f t="shared" si="61"/>
        <v>3170.9306998209954</v>
      </c>
      <c r="M250" s="304">
        <f t="shared" si="67"/>
        <v>1071.7745765394964</v>
      </c>
      <c r="N250" s="304">
        <f t="shared" si="68"/>
        <v>63.418613996419907</v>
      </c>
      <c r="O250" s="308">
        <v>36</v>
      </c>
      <c r="P250" s="305">
        <f t="shared" si="69"/>
        <v>4342.123890356911</v>
      </c>
      <c r="Q250" s="309">
        <f t="shared" si="70"/>
        <v>2.8494999999999999</v>
      </c>
      <c r="R250" s="367">
        <f t="shared" si="59"/>
        <v>123.175</v>
      </c>
      <c r="S250" s="302">
        <v>21700</v>
      </c>
      <c r="T250" s="307">
        <f t="shared" si="62"/>
        <v>2114.0653541708953</v>
      </c>
      <c r="U250" s="101">
        <f t="shared" si="71"/>
        <v>714.55408970976248</v>
      </c>
      <c r="V250" s="304">
        <f t="shared" si="72"/>
        <v>42.281307083417907</v>
      </c>
      <c r="W250" s="308">
        <v>24</v>
      </c>
      <c r="X250" s="305">
        <f t="shared" si="73"/>
        <v>2894.9007509640755</v>
      </c>
      <c r="Y250" s="309">
        <f t="shared" si="74"/>
        <v>1.8996999999999999</v>
      </c>
    </row>
    <row r="251" spans="1:25" s="63" customFormat="1" ht="16.5" customHeight="1" x14ac:dyDescent="0.2">
      <c r="A251" s="279">
        <v>235</v>
      </c>
      <c r="B251" s="301">
        <f t="shared" si="57"/>
        <v>49.27</v>
      </c>
      <c r="C251" s="302">
        <v>21700</v>
      </c>
      <c r="D251" s="303">
        <f t="shared" si="60"/>
        <v>5285.1633854272368</v>
      </c>
      <c r="E251" s="304">
        <f t="shared" si="63"/>
        <v>1786.3852242744058</v>
      </c>
      <c r="F251" s="304">
        <f t="shared" si="64"/>
        <v>105.70326770854474</v>
      </c>
      <c r="G251" s="101">
        <v>60</v>
      </c>
      <c r="H251" s="305">
        <f t="shared" si="65"/>
        <v>7237.2518774101873</v>
      </c>
      <c r="I251" s="309">
        <f t="shared" si="66"/>
        <v>4.7695999999999996</v>
      </c>
      <c r="J251" s="329">
        <f t="shared" si="58"/>
        <v>82.121000000000009</v>
      </c>
      <c r="K251" s="302">
        <v>21700</v>
      </c>
      <c r="L251" s="307">
        <f t="shared" si="61"/>
        <v>3170.9306998209954</v>
      </c>
      <c r="M251" s="304">
        <f t="shared" si="67"/>
        <v>1071.7745765394964</v>
      </c>
      <c r="N251" s="304">
        <f t="shared" si="68"/>
        <v>63.418613996419907</v>
      </c>
      <c r="O251" s="308">
        <v>36</v>
      </c>
      <c r="P251" s="305">
        <f t="shared" si="69"/>
        <v>4342.123890356911</v>
      </c>
      <c r="Q251" s="309">
        <f t="shared" si="70"/>
        <v>2.8616000000000001</v>
      </c>
      <c r="R251" s="367">
        <f t="shared" si="59"/>
        <v>123.175</v>
      </c>
      <c r="S251" s="302">
        <v>21700</v>
      </c>
      <c r="T251" s="307">
        <f t="shared" si="62"/>
        <v>2114.0653541708953</v>
      </c>
      <c r="U251" s="101">
        <f t="shared" si="71"/>
        <v>714.55408970976248</v>
      </c>
      <c r="V251" s="304">
        <f t="shared" si="72"/>
        <v>42.281307083417907</v>
      </c>
      <c r="W251" s="308">
        <v>24</v>
      </c>
      <c r="X251" s="305">
        <f t="shared" si="73"/>
        <v>2894.9007509640755</v>
      </c>
      <c r="Y251" s="309">
        <f t="shared" si="74"/>
        <v>1.9078999999999999</v>
      </c>
    </row>
    <row r="252" spans="1:25" s="63" customFormat="1" ht="16.5" customHeight="1" x14ac:dyDescent="0.2">
      <c r="A252" s="279">
        <v>236</v>
      </c>
      <c r="B252" s="301">
        <f t="shared" si="57"/>
        <v>49.27</v>
      </c>
      <c r="C252" s="302">
        <v>21700</v>
      </c>
      <c r="D252" s="303">
        <f t="shared" si="60"/>
        <v>5285.1633854272368</v>
      </c>
      <c r="E252" s="304">
        <f t="shared" si="63"/>
        <v>1786.3852242744058</v>
      </c>
      <c r="F252" s="304">
        <f t="shared" si="64"/>
        <v>105.70326770854474</v>
      </c>
      <c r="G252" s="101">
        <v>60</v>
      </c>
      <c r="H252" s="305">
        <f t="shared" si="65"/>
        <v>7237.2518774101873</v>
      </c>
      <c r="I252" s="309">
        <f t="shared" si="66"/>
        <v>4.7899000000000003</v>
      </c>
      <c r="J252" s="329">
        <f t="shared" si="58"/>
        <v>82.121000000000009</v>
      </c>
      <c r="K252" s="302">
        <v>21700</v>
      </c>
      <c r="L252" s="307">
        <f t="shared" si="61"/>
        <v>3170.9306998209954</v>
      </c>
      <c r="M252" s="304">
        <f t="shared" si="67"/>
        <v>1071.7745765394964</v>
      </c>
      <c r="N252" s="304">
        <f t="shared" si="68"/>
        <v>63.418613996419907</v>
      </c>
      <c r="O252" s="308">
        <v>36</v>
      </c>
      <c r="P252" s="305">
        <f t="shared" si="69"/>
        <v>4342.123890356911</v>
      </c>
      <c r="Q252" s="309">
        <f t="shared" si="70"/>
        <v>2.8738000000000001</v>
      </c>
      <c r="R252" s="367">
        <f t="shared" si="59"/>
        <v>123.175</v>
      </c>
      <c r="S252" s="302">
        <v>21700</v>
      </c>
      <c r="T252" s="307">
        <f t="shared" si="62"/>
        <v>2114.0653541708953</v>
      </c>
      <c r="U252" s="101">
        <f t="shared" si="71"/>
        <v>714.55408970976248</v>
      </c>
      <c r="V252" s="304">
        <f t="shared" si="72"/>
        <v>42.281307083417907</v>
      </c>
      <c r="W252" s="308">
        <v>24</v>
      </c>
      <c r="X252" s="305">
        <f t="shared" si="73"/>
        <v>2894.9007509640755</v>
      </c>
      <c r="Y252" s="309">
        <f t="shared" si="74"/>
        <v>1.9159999999999999</v>
      </c>
    </row>
    <row r="253" spans="1:25" s="63" customFormat="1" ht="16.5" customHeight="1" x14ac:dyDescent="0.2">
      <c r="A253" s="279">
        <v>237</v>
      </c>
      <c r="B253" s="301">
        <f t="shared" si="57"/>
        <v>49.27</v>
      </c>
      <c r="C253" s="302">
        <v>21700</v>
      </c>
      <c r="D253" s="303">
        <f t="shared" si="60"/>
        <v>5285.1633854272368</v>
      </c>
      <c r="E253" s="304">
        <f t="shared" si="63"/>
        <v>1786.3852242744058</v>
      </c>
      <c r="F253" s="304">
        <f t="shared" si="64"/>
        <v>105.70326770854474</v>
      </c>
      <c r="G253" s="101">
        <v>60</v>
      </c>
      <c r="H253" s="305">
        <f t="shared" si="65"/>
        <v>7237.2518774101873</v>
      </c>
      <c r="I253" s="309">
        <f t="shared" si="66"/>
        <v>4.8102</v>
      </c>
      <c r="J253" s="329">
        <f t="shared" si="58"/>
        <v>82.121000000000009</v>
      </c>
      <c r="K253" s="302">
        <v>21700</v>
      </c>
      <c r="L253" s="307">
        <f t="shared" si="61"/>
        <v>3170.9306998209954</v>
      </c>
      <c r="M253" s="304">
        <f t="shared" si="67"/>
        <v>1071.7745765394964</v>
      </c>
      <c r="N253" s="304">
        <f t="shared" si="68"/>
        <v>63.418613996419907</v>
      </c>
      <c r="O253" s="308">
        <v>36</v>
      </c>
      <c r="P253" s="305">
        <f t="shared" si="69"/>
        <v>4342.123890356911</v>
      </c>
      <c r="Q253" s="309">
        <f t="shared" si="70"/>
        <v>2.8860000000000001</v>
      </c>
      <c r="R253" s="367">
        <f t="shared" si="59"/>
        <v>123.175</v>
      </c>
      <c r="S253" s="302">
        <v>21700</v>
      </c>
      <c r="T253" s="307">
        <f t="shared" si="62"/>
        <v>2114.0653541708953</v>
      </c>
      <c r="U253" s="101">
        <f t="shared" si="71"/>
        <v>714.55408970976248</v>
      </c>
      <c r="V253" s="304">
        <f t="shared" si="72"/>
        <v>42.281307083417907</v>
      </c>
      <c r="W253" s="308">
        <v>24</v>
      </c>
      <c r="X253" s="305">
        <f t="shared" si="73"/>
        <v>2894.9007509640755</v>
      </c>
      <c r="Y253" s="309">
        <f t="shared" si="74"/>
        <v>1.9240999999999999</v>
      </c>
    </row>
    <row r="254" spans="1:25" s="63" customFormat="1" ht="16.5" customHeight="1" x14ac:dyDescent="0.2">
      <c r="A254" s="279">
        <v>238</v>
      </c>
      <c r="B254" s="301">
        <f t="shared" si="57"/>
        <v>49.27</v>
      </c>
      <c r="C254" s="302">
        <v>21700</v>
      </c>
      <c r="D254" s="303">
        <f t="shared" si="60"/>
        <v>5285.1633854272368</v>
      </c>
      <c r="E254" s="304">
        <f t="shared" si="63"/>
        <v>1786.3852242744058</v>
      </c>
      <c r="F254" s="304">
        <f t="shared" si="64"/>
        <v>105.70326770854474</v>
      </c>
      <c r="G254" s="101">
        <v>60</v>
      </c>
      <c r="H254" s="305">
        <f t="shared" si="65"/>
        <v>7237.2518774101873</v>
      </c>
      <c r="I254" s="309">
        <f t="shared" si="66"/>
        <v>4.8304999999999998</v>
      </c>
      <c r="J254" s="329">
        <f t="shared" si="58"/>
        <v>82.121000000000009</v>
      </c>
      <c r="K254" s="302">
        <v>21700</v>
      </c>
      <c r="L254" s="307">
        <f t="shared" si="61"/>
        <v>3170.9306998209954</v>
      </c>
      <c r="M254" s="304">
        <f t="shared" si="67"/>
        <v>1071.7745765394964</v>
      </c>
      <c r="N254" s="304">
        <f t="shared" si="68"/>
        <v>63.418613996419907</v>
      </c>
      <c r="O254" s="308">
        <v>36</v>
      </c>
      <c r="P254" s="305">
        <f t="shared" si="69"/>
        <v>4342.123890356911</v>
      </c>
      <c r="Q254" s="309">
        <f t="shared" si="70"/>
        <v>2.8982000000000001</v>
      </c>
      <c r="R254" s="367">
        <f t="shared" si="59"/>
        <v>123.175</v>
      </c>
      <c r="S254" s="302">
        <v>21700</v>
      </c>
      <c r="T254" s="307">
        <f t="shared" si="62"/>
        <v>2114.0653541708953</v>
      </c>
      <c r="U254" s="101">
        <f t="shared" si="71"/>
        <v>714.55408970976248</v>
      </c>
      <c r="V254" s="304">
        <f t="shared" si="72"/>
        <v>42.281307083417907</v>
      </c>
      <c r="W254" s="308">
        <v>24</v>
      </c>
      <c r="X254" s="305">
        <f t="shared" si="73"/>
        <v>2894.9007509640755</v>
      </c>
      <c r="Y254" s="309">
        <f t="shared" si="74"/>
        <v>1.9321999999999999</v>
      </c>
    </row>
    <row r="255" spans="1:25" s="63" customFormat="1" ht="16.5" customHeight="1" x14ac:dyDescent="0.2">
      <c r="A255" s="279">
        <v>239</v>
      </c>
      <c r="B255" s="301">
        <f t="shared" si="57"/>
        <v>49.27</v>
      </c>
      <c r="C255" s="302">
        <v>21700</v>
      </c>
      <c r="D255" s="303">
        <f t="shared" si="60"/>
        <v>5285.1633854272368</v>
      </c>
      <c r="E255" s="304">
        <f t="shared" si="63"/>
        <v>1786.3852242744058</v>
      </c>
      <c r="F255" s="304">
        <f t="shared" si="64"/>
        <v>105.70326770854474</v>
      </c>
      <c r="G255" s="101">
        <v>60</v>
      </c>
      <c r="H255" s="305">
        <f t="shared" si="65"/>
        <v>7237.2518774101873</v>
      </c>
      <c r="I255" s="309">
        <f t="shared" si="66"/>
        <v>4.8507999999999996</v>
      </c>
      <c r="J255" s="329">
        <f t="shared" si="58"/>
        <v>82.121000000000009</v>
      </c>
      <c r="K255" s="302">
        <v>21700</v>
      </c>
      <c r="L255" s="307">
        <f t="shared" si="61"/>
        <v>3170.9306998209954</v>
      </c>
      <c r="M255" s="304">
        <f t="shared" si="67"/>
        <v>1071.7745765394964</v>
      </c>
      <c r="N255" s="304">
        <f t="shared" si="68"/>
        <v>63.418613996419907</v>
      </c>
      <c r="O255" s="308">
        <v>36</v>
      </c>
      <c r="P255" s="305">
        <f t="shared" si="69"/>
        <v>4342.123890356911</v>
      </c>
      <c r="Q255" s="309">
        <f t="shared" si="70"/>
        <v>2.9102999999999999</v>
      </c>
      <c r="R255" s="367">
        <f t="shared" si="59"/>
        <v>123.175</v>
      </c>
      <c r="S255" s="302">
        <v>21700</v>
      </c>
      <c r="T255" s="307">
        <f t="shared" si="62"/>
        <v>2114.0653541708953</v>
      </c>
      <c r="U255" s="101">
        <f t="shared" si="71"/>
        <v>714.55408970976248</v>
      </c>
      <c r="V255" s="304">
        <f t="shared" si="72"/>
        <v>42.281307083417907</v>
      </c>
      <c r="W255" s="308">
        <v>24</v>
      </c>
      <c r="X255" s="305">
        <f t="shared" si="73"/>
        <v>2894.9007509640755</v>
      </c>
      <c r="Y255" s="309">
        <f t="shared" si="74"/>
        <v>1.9402999999999999</v>
      </c>
    </row>
    <row r="256" spans="1:25" s="63" customFormat="1" ht="16.5" customHeight="1" x14ac:dyDescent="0.2">
      <c r="A256" s="283">
        <v>240</v>
      </c>
      <c r="B256" s="301">
        <f t="shared" si="57"/>
        <v>49.27</v>
      </c>
      <c r="C256" s="302">
        <v>21700</v>
      </c>
      <c r="D256" s="303">
        <f t="shared" si="60"/>
        <v>5285.1633854272368</v>
      </c>
      <c r="E256" s="304">
        <f t="shared" si="63"/>
        <v>1786.3852242744058</v>
      </c>
      <c r="F256" s="304">
        <f t="shared" si="64"/>
        <v>105.70326770854474</v>
      </c>
      <c r="G256" s="101">
        <v>60</v>
      </c>
      <c r="H256" s="305">
        <f t="shared" si="65"/>
        <v>7237.2518774101873</v>
      </c>
      <c r="I256" s="309">
        <f t="shared" si="66"/>
        <v>4.8711000000000002</v>
      </c>
      <c r="J256" s="329">
        <f t="shared" si="58"/>
        <v>82.121000000000009</v>
      </c>
      <c r="K256" s="302">
        <v>21700</v>
      </c>
      <c r="L256" s="307">
        <f t="shared" si="61"/>
        <v>3170.9306998209954</v>
      </c>
      <c r="M256" s="304">
        <f t="shared" si="67"/>
        <v>1071.7745765394964</v>
      </c>
      <c r="N256" s="304">
        <f t="shared" si="68"/>
        <v>63.418613996419907</v>
      </c>
      <c r="O256" s="308">
        <v>36</v>
      </c>
      <c r="P256" s="305">
        <f t="shared" si="69"/>
        <v>4342.123890356911</v>
      </c>
      <c r="Q256" s="309">
        <f t="shared" si="70"/>
        <v>2.9224999999999999</v>
      </c>
      <c r="R256" s="367">
        <f t="shared" si="59"/>
        <v>123.175</v>
      </c>
      <c r="S256" s="302">
        <v>21700</v>
      </c>
      <c r="T256" s="307">
        <f t="shared" si="62"/>
        <v>2114.0653541708953</v>
      </c>
      <c r="U256" s="101">
        <f t="shared" si="71"/>
        <v>714.55408970976248</v>
      </c>
      <c r="V256" s="304">
        <f t="shared" si="72"/>
        <v>42.281307083417907</v>
      </c>
      <c r="W256" s="308">
        <v>24</v>
      </c>
      <c r="X256" s="305">
        <f t="shared" si="73"/>
        <v>2894.9007509640755</v>
      </c>
      <c r="Y256" s="309">
        <f t="shared" si="74"/>
        <v>1.9483999999999999</v>
      </c>
    </row>
    <row r="257" spans="1:25" s="63" customFormat="1" ht="16.5" customHeight="1" x14ac:dyDescent="0.2">
      <c r="A257" s="279">
        <v>241</v>
      </c>
      <c r="B257" s="301">
        <f t="shared" si="57"/>
        <v>49.27</v>
      </c>
      <c r="C257" s="302">
        <v>21700</v>
      </c>
      <c r="D257" s="303">
        <f t="shared" si="60"/>
        <v>5285.1633854272368</v>
      </c>
      <c r="E257" s="304">
        <f t="shared" si="63"/>
        <v>1786.3852242744058</v>
      </c>
      <c r="F257" s="304">
        <f t="shared" si="64"/>
        <v>105.70326770854474</v>
      </c>
      <c r="G257" s="101">
        <v>60</v>
      </c>
      <c r="H257" s="305">
        <f t="shared" si="65"/>
        <v>7237.2518774101873</v>
      </c>
      <c r="I257" s="309">
        <f t="shared" si="66"/>
        <v>4.8914</v>
      </c>
      <c r="J257" s="329">
        <f t="shared" si="58"/>
        <v>82.121000000000009</v>
      </c>
      <c r="K257" s="302">
        <v>21700</v>
      </c>
      <c r="L257" s="307">
        <f t="shared" si="61"/>
        <v>3170.9306998209954</v>
      </c>
      <c r="M257" s="304">
        <f t="shared" si="67"/>
        <v>1071.7745765394964</v>
      </c>
      <c r="N257" s="304">
        <f t="shared" si="68"/>
        <v>63.418613996419907</v>
      </c>
      <c r="O257" s="308">
        <v>36</v>
      </c>
      <c r="P257" s="305">
        <f t="shared" si="69"/>
        <v>4342.123890356911</v>
      </c>
      <c r="Q257" s="309">
        <f t="shared" si="70"/>
        <v>2.9346999999999999</v>
      </c>
      <c r="R257" s="367">
        <f t="shared" si="59"/>
        <v>123.175</v>
      </c>
      <c r="S257" s="302">
        <v>21700</v>
      </c>
      <c r="T257" s="307">
        <f t="shared" si="62"/>
        <v>2114.0653541708953</v>
      </c>
      <c r="U257" s="101">
        <f t="shared" si="71"/>
        <v>714.55408970976248</v>
      </c>
      <c r="V257" s="304">
        <f t="shared" si="72"/>
        <v>42.281307083417907</v>
      </c>
      <c r="W257" s="308">
        <v>24</v>
      </c>
      <c r="X257" s="305">
        <f t="shared" si="73"/>
        <v>2894.9007509640755</v>
      </c>
      <c r="Y257" s="309">
        <f t="shared" si="74"/>
        <v>1.9565999999999999</v>
      </c>
    </row>
    <row r="258" spans="1:25" s="63" customFormat="1" ht="16.5" customHeight="1" x14ac:dyDescent="0.2">
      <c r="A258" s="279">
        <v>242</v>
      </c>
      <c r="B258" s="301">
        <f t="shared" si="57"/>
        <v>49.27</v>
      </c>
      <c r="C258" s="302">
        <v>21700</v>
      </c>
      <c r="D258" s="303">
        <f t="shared" si="60"/>
        <v>5285.1633854272368</v>
      </c>
      <c r="E258" s="304">
        <f t="shared" si="63"/>
        <v>1786.3852242744058</v>
      </c>
      <c r="F258" s="304">
        <f t="shared" si="64"/>
        <v>105.70326770854474</v>
      </c>
      <c r="G258" s="101">
        <v>60</v>
      </c>
      <c r="H258" s="305">
        <f t="shared" si="65"/>
        <v>7237.2518774101873</v>
      </c>
      <c r="I258" s="309">
        <f t="shared" si="66"/>
        <v>4.9116999999999997</v>
      </c>
      <c r="J258" s="329">
        <f t="shared" si="58"/>
        <v>82.121000000000009</v>
      </c>
      <c r="K258" s="302">
        <v>21700</v>
      </c>
      <c r="L258" s="307">
        <f t="shared" si="61"/>
        <v>3170.9306998209954</v>
      </c>
      <c r="M258" s="304">
        <f t="shared" si="67"/>
        <v>1071.7745765394964</v>
      </c>
      <c r="N258" s="304">
        <f t="shared" si="68"/>
        <v>63.418613996419907</v>
      </c>
      <c r="O258" s="308">
        <v>36</v>
      </c>
      <c r="P258" s="305">
        <f t="shared" si="69"/>
        <v>4342.123890356911</v>
      </c>
      <c r="Q258" s="309">
        <f t="shared" si="70"/>
        <v>2.9468999999999999</v>
      </c>
      <c r="R258" s="367">
        <f t="shared" si="59"/>
        <v>123.175</v>
      </c>
      <c r="S258" s="302">
        <v>21700</v>
      </c>
      <c r="T258" s="307">
        <f t="shared" si="62"/>
        <v>2114.0653541708953</v>
      </c>
      <c r="U258" s="101">
        <f t="shared" si="71"/>
        <v>714.55408970976248</v>
      </c>
      <c r="V258" s="304">
        <f t="shared" si="72"/>
        <v>42.281307083417907</v>
      </c>
      <c r="W258" s="308">
        <v>24</v>
      </c>
      <c r="X258" s="305">
        <f t="shared" si="73"/>
        <v>2894.9007509640755</v>
      </c>
      <c r="Y258" s="309">
        <f t="shared" si="74"/>
        <v>1.9646999999999999</v>
      </c>
    </row>
    <row r="259" spans="1:25" s="63" customFormat="1" ht="16.5" customHeight="1" x14ac:dyDescent="0.2">
      <c r="A259" s="279">
        <v>243</v>
      </c>
      <c r="B259" s="301">
        <f t="shared" si="57"/>
        <v>49.27</v>
      </c>
      <c r="C259" s="302">
        <v>21700</v>
      </c>
      <c r="D259" s="303">
        <f t="shared" si="60"/>
        <v>5285.1633854272368</v>
      </c>
      <c r="E259" s="304">
        <f t="shared" si="63"/>
        <v>1786.3852242744058</v>
      </c>
      <c r="F259" s="304">
        <f t="shared" si="64"/>
        <v>105.70326770854474</v>
      </c>
      <c r="G259" s="101">
        <v>60</v>
      </c>
      <c r="H259" s="305">
        <f t="shared" si="65"/>
        <v>7237.2518774101873</v>
      </c>
      <c r="I259" s="309">
        <f t="shared" si="66"/>
        <v>4.9320000000000004</v>
      </c>
      <c r="J259" s="329">
        <f t="shared" si="58"/>
        <v>82.121000000000009</v>
      </c>
      <c r="K259" s="302">
        <v>21700</v>
      </c>
      <c r="L259" s="307">
        <f t="shared" si="61"/>
        <v>3170.9306998209954</v>
      </c>
      <c r="M259" s="304">
        <f t="shared" si="67"/>
        <v>1071.7745765394964</v>
      </c>
      <c r="N259" s="304">
        <f t="shared" si="68"/>
        <v>63.418613996419907</v>
      </c>
      <c r="O259" s="308">
        <v>36</v>
      </c>
      <c r="P259" s="305">
        <f t="shared" si="69"/>
        <v>4342.123890356911</v>
      </c>
      <c r="Q259" s="309">
        <f t="shared" si="70"/>
        <v>2.9590000000000001</v>
      </c>
      <c r="R259" s="367">
        <f t="shared" si="59"/>
        <v>123.175</v>
      </c>
      <c r="S259" s="302">
        <v>21700</v>
      </c>
      <c r="T259" s="307">
        <f t="shared" si="62"/>
        <v>2114.0653541708953</v>
      </c>
      <c r="U259" s="101">
        <f t="shared" si="71"/>
        <v>714.55408970976248</v>
      </c>
      <c r="V259" s="304">
        <f t="shared" si="72"/>
        <v>42.281307083417907</v>
      </c>
      <c r="W259" s="308">
        <v>24</v>
      </c>
      <c r="X259" s="305">
        <f t="shared" si="73"/>
        <v>2894.9007509640755</v>
      </c>
      <c r="Y259" s="309">
        <f t="shared" si="74"/>
        <v>1.9728000000000001</v>
      </c>
    </row>
    <row r="260" spans="1:25" s="63" customFormat="1" ht="16.5" customHeight="1" x14ac:dyDescent="0.2">
      <c r="A260" s="279">
        <v>244</v>
      </c>
      <c r="B260" s="301">
        <f t="shared" si="57"/>
        <v>49.27</v>
      </c>
      <c r="C260" s="302">
        <v>21700</v>
      </c>
      <c r="D260" s="303">
        <f t="shared" si="60"/>
        <v>5285.1633854272368</v>
      </c>
      <c r="E260" s="304">
        <f t="shared" si="63"/>
        <v>1786.3852242744058</v>
      </c>
      <c r="F260" s="304">
        <f t="shared" si="64"/>
        <v>105.70326770854474</v>
      </c>
      <c r="G260" s="101">
        <v>60</v>
      </c>
      <c r="H260" s="305">
        <f t="shared" si="65"/>
        <v>7237.2518774101873</v>
      </c>
      <c r="I260" s="309">
        <f t="shared" si="66"/>
        <v>4.9523000000000001</v>
      </c>
      <c r="J260" s="329">
        <f t="shared" si="58"/>
        <v>82.121000000000009</v>
      </c>
      <c r="K260" s="302">
        <v>21700</v>
      </c>
      <c r="L260" s="307">
        <f t="shared" si="61"/>
        <v>3170.9306998209954</v>
      </c>
      <c r="M260" s="304">
        <f t="shared" si="67"/>
        <v>1071.7745765394964</v>
      </c>
      <c r="N260" s="304">
        <f t="shared" si="68"/>
        <v>63.418613996419907</v>
      </c>
      <c r="O260" s="308">
        <v>36</v>
      </c>
      <c r="P260" s="305">
        <f t="shared" si="69"/>
        <v>4342.123890356911</v>
      </c>
      <c r="Q260" s="309">
        <f t="shared" si="70"/>
        <v>2.9712000000000001</v>
      </c>
      <c r="R260" s="367">
        <f t="shared" si="59"/>
        <v>123.175</v>
      </c>
      <c r="S260" s="302">
        <v>21700</v>
      </c>
      <c r="T260" s="307">
        <f t="shared" si="62"/>
        <v>2114.0653541708953</v>
      </c>
      <c r="U260" s="101">
        <f t="shared" si="71"/>
        <v>714.55408970976248</v>
      </c>
      <c r="V260" s="304">
        <f t="shared" si="72"/>
        <v>42.281307083417907</v>
      </c>
      <c r="W260" s="308">
        <v>24</v>
      </c>
      <c r="X260" s="305">
        <f t="shared" si="73"/>
        <v>2894.9007509640755</v>
      </c>
      <c r="Y260" s="309">
        <f t="shared" si="74"/>
        <v>1.9809000000000001</v>
      </c>
    </row>
    <row r="261" spans="1:25" s="63" customFormat="1" ht="16.5" customHeight="1" x14ac:dyDescent="0.2">
      <c r="A261" s="279">
        <v>245</v>
      </c>
      <c r="B261" s="301">
        <f t="shared" si="57"/>
        <v>49.27</v>
      </c>
      <c r="C261" s="302">
        <v>21700</v>
      </c>
      <c r="D261" s="303">
        <f t="shared" si="60"/>
        <v>5285.1633854272368</v>
      </c>
      <c r="E261" s="304">
        <f t="shared" si="63"/>
        <v>1786.3852242744058</v>
      </c>
      <c r="F261" s="304">
        <f t="shared" si="64"/>
        <v>105.70326770854474</v>
      </c>
      <c r="G261" s="101">
        <v>60</v>
      </c>
      <c r="H261" s="305">
        <f t="shared" si="65"/>
        <v>7237.2518774101873</v>
      </c>
      <c r="I261" s="309">
        <f t="shared" si="66"/>
        <v>4.9725999999999999</v>
      </c>
      <c r="J261" s="329">
        <f t="shared" si="58"/>
        <v>82.121000000000009</v>
      </c>
      <c r="K261" s="302">
        <v>21700</v>
      </c>
      <c r="L261" s="307">
        <f t="shared" si="61"/>
        <v>3170.9306998209954</v>
      </c>
      <c r="M261" s="304">
        <f t="shared" si="67"/>
        <v>1071.7745765394964</v>
      </c>
      <c r="N261" s="304">
        <f t="shared" si="68"/>
        <v>63.418613996419907</v>
      </c>
      <c r="O261" s="308">
        <v>36</v>
      </c>
      <c r="P261" s="305">
        <f t="shared" si="69"/>
        <v>4342.123890356911</v>
      </c>
      <c r="Q261" s="309">
        <f t="shared" si="70"/>
        <v>2.9834000000000001</v>
      </c>
      <c r="R261" s="367">
        <f t="shared" si="59"/>
        <v>123.175</v>
      </c>
      <c r="S261" s="302">
        <v>21700</v>
      </c>
      <c r="T261" s="307">
        <f t="shared" si="62"/>
        <v>2114.0653541708953</v>
      </c>
      <c r="U261" s="101">
        <f t="shared" si="71"/>
        <v>714.55408970976248</v>
      </c>
      <c r="V261" s="304">
        <f t="shared" si="72"/>
        <v>42.281307083417907</v>
      </c>
      <c r="W261" s="308">
        <v>24</v>
      </c>
      <c r="X261" s="305">
        <f t="shared" si="73"/>
        <v>2894.9007509640755</v>
      </c>
      <c r="Y261" s="309">
        <f t="shared" si="74"/>
        <v>1.9890000000000001</v>
      </c>
    </row>
    <row r="262" spans="1:25" s="63" customFormat="1" ht="16.5" customHeight="1" x14ac:dyDescent="0.2">
      <c r="A262" s="279">
        <v>246</v>
      </c>
      <c r="B262" s="301">
        <f t="shared" si="57"/>
        <v>49.27</v>
      </c>
      <c r="C262" s="302">
        <v>21700</v>
      </c>
      <c r="D262" s="303">
        <f t="shared" si="60"/>
        <v>5285.1633854272368</v>
      </c>
      <c r="E262" s="304">
        <f t="shared" si="63"/>
        <v>1786.3852242744058</v>
      </c>
      <c r="F262" s="304">
        <f t="shared" si="64"/>
        <v>105.70326770854474</v>
      </c>
      <c r="G262" s="101">
        <v>60</v>
      </c>
      <c r="H262" s="305">
        <f t="shared" si="65"/>
        <v>7237.2518774101873</v>
      </c>
      <c r="I262" s="309">
        <f t="shared" si="66"/>
        <v>4.9928999999999997</v>
      </c>
      <c r="J262" s="329">
        <f t="shared" si="58"/>
        <v>82.121000000000009</v>
      </c>
      <c r="K262" s="302">
        <v>21700</v>
      </c>
      <c r="L262" s="307">
        <f t="shared" si="61"/>
        <v>3170.9306998209954</v>
      </c>
      <c r="M262" s="304">
        <f t="shared" si="67"/>
        <v>1071.7745765394964</v>
      </c>
      <c r="N262" s="304">
        <f t="shared" si="68"/>
        <v>63.418613996419907</v>
      </c>
      <c r="O262" s="308">
        <v>36</v>
      </c>
      <c r="P262" s="305">
        <f t="shared" si="69"/>
        <v>4342.123890356911</v>
      </c>
      <c r="Q262" s="309">
        <f t="shared" si="70"/>
        <v>2.9956</v>
      </c>
      <c r="R262" s="367">
        <f t="shared" si="59"/>
        <v>123.175</v>
      </c>
      <c r="S262" s="302">
        <v>21700</v>
      </c>
      <c r="T262" s="307">
        <f t="shared" si="62"/>
        <v>2114.0653541708953</v>
      </c>
      <c r="U262" s="101">
        <f t="shared" si="71"/>
        <v>714.55408970976248</v>
      </c>
      <c r="V262" s="304">
        <f t="shared" si="72"/>
        <v>42.281307083417907</v>
      </c>
      <c r="W262" s="308">
        <v>24</v>
      </c>
      <c r="X262" s="305">
        <f t="shared" si="73"/>
        <v>2894.9007509640755</v>
      </c>
      <c r="Y262" s="309">
        <f t="shared" si="74"/>
        <v>1.9972000000000001</v>
      </c>
    </row>
    <row r="263" spans="1:25" s="63" customFormat="1" ht="16.5" customHeight="1" x14ac:dyDescent="0.2">
      <c r="A263" s="279">
        <v>247</v>
      </c>
      <c r="B263" s="301">
        <f t="shared" si="57"/>
        <v>49.27</v>
      </c>
      <c r="C263" s="302">
        <v>21700</v>
      </c>
      <c r="D263" s="303">
        <f t="shared" si="60"/>
        <v>5285.1633854272368</v>
      </c>
      <c r="E263" s="304">
        <f t="shared" si="63"/>
        <v>1786.3852242744058</v>
      </c>
      <c r="F263" s="304">
        <f t="shared" si="64"/>
        <v>105.70326770854474</v>
      </c>
      <c r="G263" s="101">
        <v>60</v>
      </c>
      <c r="H263" s="305">
        <f t="shared" si="65"/>
        <v>7237.2518774101873</v>
      </c>
      <c r="I263" s="309">
        <f t="shared" si="66"/>
        <v>5.0132000000000003</v>
      </c>
      <c r="J263" s="329">
        <f t="shared" si="58"/>
        <v>82.121000000000009</v>
      </c>
      <c r="K263" s="302">
        <v>21700</v>
      </c>
      <c r="L263" s="307">
        <f t="shared" si="61"/>
        <v>3170.9306998209954</v>
      </c>
      <c r="M263" s="304">
        <f t="shared" si="67"/>
        <v>1071.7745765394964</v>
      </c>
      <c r="N263" s="304">
        <f t="shared" si="68"/>
        <v>63.418613996419907</v>
      </c>
      <c r="O263" s="308">
        <v>36</v>
      </c>
      <c r="P263" s="305">
        <f t="shared" si="69"/>
        <v>4342.123890356911</v>
      </c>
      <c r="Q263" s="309">
        <f t="shared" si="70"/>
        <v>3.0078</v>
      </c>
      <c r="R263" s="367">
        <f t="shared" si="59"/>
        <v>123.175</v>
      </c>
      <c r="S263" s="302">
        <v>21700</v>
      </c>
      <c r="T263" s="307">
        <f t="shared" si="62"/>
        <v>2114.0653541708953</v>
      </c>
      <c r="U263" s="101">
        <f t="shared" si="71"/>
        <v>714.55408970976248</v>
      </c>
      <c r="V263" s="304">
        <f t="shared" si="72"/>
        <v>42.281307083417907</v>
      </c>
      <c r="W263" s="308">
        <v>24</v>
      </c>
      <c r="X263" s="305">
        <f t="shared" si="73"/>
        <v>2894.9007509640755</v>
      </c>
      <c r="Y263" s="309">
        <f t="shared" si="74"/>
        <v>2.0053000000000001</v>
      </c>
    </row>
    <row r="264" spans="1:25" s="63" customFormat="1" ht="16.5" customHeight="1" x14ac:dyDescent="0.2">
      <c r="A264" s="279">
        <v>248</v>
      </c>
      <c r="B264" s="301">
        <f t="shared" si="57"/>
        <v>49.27</v>
      </c>
      <c r="C264" s="302">
        <v>21700</v>
      </c>
      <c r="D264" s="303">
        <f t="shared" si="60"/>
        <v>5285.1633854272368</v>
      </c>
      <c r="E264" s="304">
        <f t="shared" si="63"/>
        <v>1786.3852242744058</v>
      </c>
      <c r="F264" s="304">
        <f t="shared" si="64"/>
        <v>105.70326770854474</v>
      </c>
      <c r="G264" s="101">
        <v>60</v>
      </c>
      <c r="H264" s="305">
        <f t="shared" si="65"/>
        <v>7237.2518774101873</v>
      </c>
      <c r="I264" s="309">
        <f t="shared" si="66"/>
        <v>5.0335000000000001</v>
      </c>
      <c r="J264" s="329">
        <f t="shared" si="58"/>
        <v>82.121000000000009</v>
      </c>
      <c r="K264" s="302">
        <v>21700</v>
      </c>
      <c r="L264" s="307">
        <f t="shared" si="61"/>
        <v>3170.9306998209954</v>
      </c>
      <c r="M264" s="304">
        <f t="shared" si="67"/>
        <v>1071.7745765394964</v>
      </c>
      <c r="N264" s="304">
        <f t="shared" si="68"/>
        <v>63.418613996419907</v>
      </c>
      <c r="O264" s="308">
        <v>36</v>
      </c>
      <c r="P264" s="305">
        <f t="shared" si="69"/>
        <v>4342.123890356911</v>
      </c>
      <c r="Q264" s="309">
        <f t="shared" si="70"/>
        <v>3.0198999999999998</v>
      </c>
      <c r="R264" s="367">
        <f t="shared" si="59"/>
        <v>123.175</v>
      </c>
      <c r="S264" s="302">
        <v>21700</v>
      </c>
      <c r="T264" s="307">
        <f t="shared" si="62"/>
        <v>2114.0653541708953</v>
      </c>
      <c r="U264" s="101">
        <f t="shared" si="71"/>
        <v>714.55408970976248</v>
      </c>
      <c r="V264" s="304">
        <f t="shared" si="72"/>
        <v>42.281307083417907</v>
      </c>
      <c r="W264" s="308">
        <v>24</v>
      </c>
      <c r="X264" s="305">
        <f t="shared" si="73"/>
        <v>2894.9007509640755</v>
      </c>
      <c r="Y264" s="309">
        <f t="shared" si="74"/>
        <v>2.0133999999999999</v>
      </c>
    </row>
    <row r="265" spans="1:25" s="63" customFormat="1" ht="16.5" customHeight="1" x14ac:dyDescent="0.2">
      <c r="A265" s="279">
        <v>249</v>
      </c>
      <c r="B265" s="301">
        <f t="shared" si="57"/>
        <v>49.27</v>
      </c>
      <c r="C265" s="302">
        <v>21700</v>
      </c>
      <c r="D265" s="303">
        <f t="shared" si="60"/>
        <v>5285.1633854272368</v>
      </c>
      <c r="E265" s="304">
        <f t="shared" si="63"/>
        <v>1786.3852242744058</v>
      </c>
      <c r="F265" s="304">
        <f t="shared" si="64"/>
        <v>105.70326770854474</v>
      </c>
      <c r="G265" s="101">
        <v>60</v>
      </c>
      <c r="H265" s="305">
        <f t="shared" si="65"/>
        <v>7237.2518774101873</v>
      </c>
      <c r="I265" s="309">
        <f t="shared" si="66"/>
        <v>5.0537999999999998</v>
      </c>
      <c r="J265" s="329">
        <f t="shared" si="58"/>
        <v>82.121000000000009</v>
      </c>
      <c r="K265" s="302">
        <v>21700</v>
      </c>
      <c r="L265" s="307">
        <f t="shared" si="61"/>
        <v>3170.9306998209954</v>
      </c>
      <c r="M265" s="304">
        <f t="shared" si="67"/>
        <v>1071.7745765394964</v>
      </c>
      <c r="N265" s="304">
        <f t="shared" si="68"/>
        <v>63.418613996419907</v>
      </c>
      <c r="O265" s="308">
        <v>36</v>
      </c>
      <c r="P265" s="305">
        <f t="shared" si="69"/>
        <v>4342.123890356911</v>
      </c>
      <c r="Q265" s="309">
        <f t="shared" si="70"/>
        <v>3.0320999999999998</v>
      </c>
      <c r="R265" s="367">
        <f t="shared" si="59"/>
        <v>123.175</v>
      </c>
      <c r="S265" s="302">
        <v>21700</v>
      </c>
      <c r="T265" s="307">
        <f t="shared" si="62"/>
        <v>2114.0653541708953</v>
      </c>
      <c r="U265" s="101">
        <f t="shared" si="71"/>
        <v>714.55408970976248</v>
      </c>
      <c r="V265" s="304">
        <f t="shared" si="72"/>
        <v>42.281307083417907</v>
      </c>
      <c r="W265" s="308">
        <v>24</v>
      </c>
      <c r="X265" s="305">
        <f t="shared" si="73"/>
        <v>2894.9007509640755</v>
      </c>
      <c r="Y265" s="309">
        <f t="shared" si="74"/>
        <v>2.0215000000000001</v>
      </c>
    </row>
    <row r="266" spans="1:25" s="63" customFormat="1" ht="16.5" customHeight="1" x14ac:dyDescent="0.2">
      <c r="A266" s="283">
        <v>250</v>
      </c>
      <c r="B266" s="301">
        <f t="shared" si="57"/>
        <v>49.27</v>
      </c>
      <c r="C266" s="302">
        <v>21700</v>
      </c>
      <c r="D266" s="303">
        <f t="shared" si="60"/>
        <v>5285.1633854272368</v>
      </c>
      <c r="E266" s="304">
        <f t="shared" si="63"/>
        <v>1786.3852242744058</v>
      </c>
      <c r="F266" s="304">
        <f t="shared" si="64"/>
        <v>105.70326770854474</v>
      </c>
      <c r="G266" s="101">
        <v>60</v>
      </c>
      <c r="H266" s="305">
        <f t="shared" si="65"/>
        <v>7237.2518774101873</v>
      </c>
      <c r="I266" s="309">
        <f t="shared" si="66"/>
        <v>5.0740999999999996</v>
      </c>
      <c r="J266" s="329">
        <f t="shared" si="58"/>
        <v>82.121000000000009</v>
      </c>
      <c r="K266" s="302">
        <v>21700</v>
      </c>
      <c r="L266" s="307">
        <f t="shared" si="61"/>
        <v>3170.9306998209954</v>
      </c>
      <c r="M266" s="304">
        <f t="shared" si="67"/>
        <v>1071.7745765394964</v>
      </c>
      <c r="N266" s="304">
        <f t="shared" si="68"/>
        <v>63.418613996419907</v>
      </c>
      <c r="O266" s="308">
        <v>36</v>
      </c>
      <c r="P266" s="305">
        <f t="shared" si="69"/>
        <v>4342.123890356911</v>
      </c>
      <c r="Q266" s="309">
        <f t="shared" si="70"/>
        <v>3.0442999999999998</v>
      </c>
      <c r="R266" s="367">
        <f t="shared" si="59"/>
        <v>123.175</v>
      </c>
      <c r="S266" s="302">
        <v>21700</v>
      </c>
      <c r="T266" s="307">
        <f t="shared" si="62"/>
        <v>2114.0653541708953</v>
      </c>
      <c r="U266" s="101">
        <f t="shared" si="71"/>
        <v>714.55408970976248</v>
      </c>
      <c r="V266" s="304">
        <f t="shared" si="72"/>
        <v>42.281307083417907</v>
      </c>
      <c r="W266" s="308">
        <v>24</v>
      </c>
      <c r="X266" s="305">
        <f t="shared" si="73"/>
        <v>2894.9007509640755</v>
      </c>
      <c r="Y266" s="309">
        <f t="shared" si="74"/>
        <v>2.0295999999999998</v>
      </c>
    </row>
    <row r="267" spans="1:25" s="63" customFormat="1" ht="16.5" customHeight="1" x14ac:dyDescent="0.2">
      <c r="A267" s="279">
        <v>251</v>
      </c>
      <c r="B267" s="301">
        <f t="shared" si="57"/>
        <v>49.27</v>
      </c>
      <c r="C267" s="302">
        <v>21700</v>
      </c>
      <c r="D267" s="303">
        <f t="shared" si="60"/>
        <v>5285.1633854272368</v>
      </c>
      <c r="E267" s="304">
        <f t="shared" si="63"/>
        <v>1786.3852242744058</v>
      </c>
      <c r="F267" s="304">
        <f t="shared" si="64"/>
        <v>105.70326770854474</v>
      </c>
      <c r="G267" s="101">
        <v>60</v>
      </c>
      <c r="H267" s="305">
        <f t="shared" si="65"/>
        <v>7237.2518774101873</v>
      </c>
      <c r="I267" s="309">
        <f t="shared" si="66"/>
        <v>5.0944000000000003</v>
      </c>
      <c r="J267" s="329">
        <f t="shared" si="58"/>
        <v>82.121000000000009</v>
      </c>
      <c r="K267" s="302">
        <v>21700</v>
      </c>
      <c r="L267" s="307">
        <f t="shared" si="61"/>
        <v>3170.9306998209954</v>
      </c>
      <c r="M267" s="304">
        <f t="shared" si="67"/>
        <v>1071.7745765394964</v>
      </c>
      <c r="N267" s="304">
        <f t="shared" si="68"/>
        <v>63.418613996419907</v>
      </c>
      <c r="O267" s="308">
        <v>36</v>
      </c>
      <c r="P267" s="305">
        <f t="shared" si="69"/>
        <v>4342.123890356911</v>
      </c>
      <c r="Q267" s="309">
        <f t="shared" si="70"/>
        <v>3.0565000000000002</v>
      </c>
      <c r="R267" s="367">
        <f t="shared" si="59"/>
        <v>123.175</v>
      </c>
      <c r="S267" s="302">
        <v>21700</v>
      </c>
      <c r="T267" s="307">
        <f t="shared" si="62"/>
        <v>2114.0653541708953</v>
      </c>
      <c r="U267" s="101">
        <f t="shared" si="71"/>
        <v>714.55408970976248</v>
      </c>
      <c r="V267" s="304">
        <f t="shared" si="72"/>
        <v>42.281307083417907</v>
      </c>
      <c r="W267" s="308">
        <v>24</v>
      </c>
      <c r="X267" s="305">
        <f t="shared" si="73"/>
        <v>2894.9007509640755</v>
      </c>
      <c r="Y267" s="309">
        <f t="shared" si="74"/>
        <v>2.0377999999999998</v>
      </c>
    </row>
    <row r="268" spans="1:25" s="63" customFormat="1" ht="16.5" customHeight="1" x14ac:dyDescent="0.2">
      <c r="A268" s="279">
        <v>252</v>
      </c>
      <c r="B268" s="301">
        <f t="shared" si="57"/>
        <v>49.27</v>
      </c>
      <c r="C268" s="302">
        <v>21700</v>
      </c>
      <c r="D268" s="303">
        <f t="shared" si="60"/>
        <v>5285.1633854272368</v>
      </c>
      <c r="E268" s="304">
        <f t="shared" si="63"/>
        <v>1786.3852242744058</v>
      </c>
      <c r="F268" s="304">
        <f t="shared" si="64"/>
        <v>105.70326770854474</v>
      </c>
      <c r="G268" s="101">
        <v>60</v>
      </c>
      <c r="H268" s="305">
        <f t="shared" si="65"/>
        <v>7237.2518774101873</v>
      </c>
      <c r="I268" s="309">
        <f t="shared" si="66"/>
        <v>5.1147</v>
      </c>
      <c r="J268" s="329">
        <f t="shared" si="58"/>
        <v>82.121000000000009</v>
      </c>
      <c r="K268" s="302">
        <v>21700</v>
      </c>
      <c r="L268" s="307">
        <f t="shared" si="61"/>
        <v>3170.9306998209954</v>
      </c>
      <c r="M268" s="304">
        <f t="shared" si="67"/>
        <v>1071.7745765394964</v>
      </c>
      <c r="N268" s="304">
        <f t="shared" si="68"/>
        <v>63.418613996419907</v>
      </c>
      <c r="O268" s="308">
        <v>36</v>
      </c>
      <c r="P268" s="305">
        <f t="shared" si="69"/>
        <v>4342.123890356911</v>
      </c>
      <c r="Q268" s="309">
        <f t="shared" si="70"/>
        <v>3.0686</v>
      </c>
      <c r="R268" s="367">
        <f t="shared" si="59"/>
        <v>123.175</v>
      </c>
      <c r="S268" s="302">
        <v>21700</v>
      </c>
      <c r="T268" s="307">
        <f t="shared" si="62"/>
        <v>2114.0653541708953</v>
      </c>
      <c r="U268" s="101">
        <f t="shared" si="71"/>
        <v>714.55408970976248</v>
      </c>
      <c r="V268" s="304">
        <f t="shared" si="72"/>
        <v>42.281307083417907</v>
      </c>
      <c r="W268" s="308">
        <v>24</v>
      </c>
      <c r="X268" s="305">
        <f t="shared" si="73"/>
        <v>2894.9007509640755</v>
      </c>
      <c r="Y268" s="309">
        <f t="shared" si="74"/>
        <v>2.0459000000000001</v>
      </c>
    </row>
    <row r="269" spans="1:25" s="63" customFormat="1" ht="16.5" customHeight="1" x14ac:dyDescent="0.2">
      <c r="A269" s="279">
        <v>253</v>
      </c>
      <c r="B269" s="301">
        <f t="shared" si="57"/>
        <v>49.27</v>
      </c>
      <c r="C269" s="302">
        <v>21700</v>
      </c>
      <c r="D269" s="303">
        <f t="shared" si="60"/>
        <v>5285.1633854272368</v>
      </c>
      <c r="E269" s="304">
        <f t="shared" si="63"/>
        <v>1786.3852242744058</v>
      </c>
      <c r="F269" s="304">
        <f t="shared" si="64"/>
        <v>105.70326770854474</v>
      </c>
      <c r="G269" s="101">
        <v>60</v>
      </c>
      <c r="H269" s="305">
        <f t="shared" si="65"/>
        <v>7237.2518774101873</v>
      </c>
      <c r="I269" s="309">
        <f t="shared" si="66"/>
        <v>5.1349999999999998</v>
      </c>
      <c r="J269" s="329">
        <f t="shared" si="58"/>
        <v>82.121000000000009</v>
      </c>
      <c r="K269" s="302">
        <v>21700</v>
      </c>
      <c r="L269" s="307">
        <f t="shared" si="61"/>
        <v>3170.9306998209954</v>
      </c>
      <c r="M269" s="304">
        <f t="shared" si="67"/>
        <v>1071.7745765394964</v>
      </c>
      <c r="N269" s="304">
        <f t="shared" si="68"/>
        <v>63.418613996419907</v>
      </c>
      <c r="O269" s="308">
        <v>36</v>
      </c>
      <c r="P269" s="305">
        <f t="shared" si="69"/>
        <v>4342.123890356911</v>
      </c>
      <c r="Q269" s="309">
        <f t="shared" si="70"/>
        <v>3.0808</v>
      </c>
      <c r="R269" s="367">
        <f t="shared" si="59"/>
        <v>123.175</v>
      </c>
      <c r="S269" s="302">
        <v>21700</v>
      </c>
      <c r="T269" s="307">
        <f t="shared" si="62"/>
        <v>2114.0653541708953</v>
      </c>
      <c r="U269" s="101">
        <f t="shared" si="71"/>
        <v>714.55408970976248</v>
      </c>
      <c r="V269" s="304">
        <f t="shared" si="72"/>
        <v>42.281307083417907</v>
      </c>
      <c r="W269" s="308">
        <v>24</v>
      </c>
      <c r="X269" s="305">
        <f t="shared" si="73"/>
        <v>2894.9007509640755</v>
      </c>
      <c r="Y269" s="309">
        <f t="shared" si="74"/>
        <v>2.0539999999999998</v>
      </c>
    </row>
    <row r="270" spans="1:25" s="63" customFormat="1" ht="16.5" customHeight="1" x14ac:dyDescent="0.2">
      <c r="A270" s="279">
        <v>254</v>
      </c>
      <c r="B270" s="301">
        <f t="shared" si="57"/>
        <v>49.27</v>
      </c>
      <c r="C270" s="302">
        <v>21700</v>
      </c>
      <c r="D270" s="303">
        <f t="shared" si="60"/>
        <v>5285.1633854272368</v>
      </c>
      <c r="E270" s="304">
        <f t="shared" si="63"/>
        <v>1786.3852242744058</v>
      </c>
      <c r="F270" s="304">
        <f t="shared" si="64"/>
        <v>105.70326770854474</v>
      </c>
      <c r="G270" s="101">
        <v>60</v>
      </c>
      <c r="H270" s="305">
        <f t="shared" si="65"/>
        <v>7237.2518774101873</v>
      </c>
      <c r="I270" s="309">
        <f t="shared" si="66"/>
        <v>5.1553000000000004</v>
      </c>
      <c r="J270" s="329">
        <f t="shared" si="58"/>
        <v>82.121000000000009</v>
      </c>
      <c r="K270" s="302">
        <v>21700</v>
      </c>
      <c r="L270" s="307">
        <f t="shared" si="61"/>
        <v>3170.9306998209954</v>
      </c>
      <c r="M270" s="304">
        <f t="shared" si="67"/>
        <v>1071.7745765394964</v>
      </c>
      <c r="N270" s="304">
        <f t="shared" si="68"/>
        <v>63.418613996419907</v>
      </c>
      <c r="O270" s="308">
        <v>36</v>
      </c>
      <c r="P270" s="305">
        <f t="shared" si="69"/>
        <v>4342.123890356911</v>
      </c>
      <c r="Q270" s="309">
        <f t="shared" si="70"/>
        <v>3.093</v>
      </c>
      <c r="R270" s="367">
        <f t="shared" si="59"/>
        <v>123.175</v>
      </c>
      <c r="S270" s="302">
        <v>21700</v>
      </c>
      <c r="T270" s="307">
        <f t="shared" si="62"/>
        <v>2114.0653541708953</v>
      </c>
      <c r="U270" s="101">
        <f t="shared" si="71"/>
        <v>714.55408970976248</v>
      </c>
      <c r="V270" s="304">
        <f t="shared" si="72"/>
        <v>42.281307083417907</v>
      </c>
      <c r="W270" s="308">
        <v>24</v>
      </c>
      <c r="X270" s="305">
        <f t="shared" si="73"/>
        <v>2894.9007509640755</v>
      </c>
      <c r="Y270" s="309">
        <f t="shared" si="74"/>
        <v>2.0621</v>
      </c>
    </row>
    <row r="271" spans="1:25" s="63" customFormat="1" ht="16.5" customHeight="1" x14ac:dyDescent="0.2">
      <c r="A271" s="279">
        <v>255</v>
      </c>
      <c r="B271" s="301">
        <f t="shared" si="57"/>
        <v>49.27</v>
      </c>
      <c r="C271" s="302">
        <v>21700</v>
      </c>
      <c r="D271" s="303">
        <f t="shared" si="60"/>
        <v>5285.1633854272368</v>
      </c>
      <c r="E271" s="304">
        <f t="shared" si="63"/>
        <v>1786.3852242744058</v>
      </c>
      <c r="F271" s="304">
        <f t="shared" si="64"/>
        <v>105.70326770854474</v>
      </c>
      <c r="G271" s="101">
        <v>60</v>
      </c>
      <c r="H271" s="305">
        <f t="shared" si="65"/>
        <v>7237.2518774101873</v>
      </c>
      <c r="I271" s="309">
        <f t="shared" si="66"/>
        <v>5.1756000000000002</v>
      </c>
      <c r="J271" s="329">
        <f t="shared" si="58"/>
        <v>82.121000000000009</v>
      </c>
      <c r="K271" s="302">
        <v>21700</v>
      </c>
      <c r="L271" s="307">
        <f t="shared" si="61"/>
        <v>3170.9306998209954</v>
      </c>
      <c r="M271" s="304">
        <f t="shared" si="67"/>
        <v>1071.7745765394964</v>
      </c>
      <c r="N271" s="304">
        <f t="shared" si="68"/>
        <v>63.418613996419907</v>
      </c>
      <c r="O271" s="308">
        <v>36</v>
      </c>
      <c r="P271" s="305">
        <f t="shared" si="69"/>
        <v>4342.123890356911</v>
      </c>
      <c r="Q271" s="309">
        <f t="shared" si="70"/>
        <v>3.1052</v>
      </c>
      <c r="R271" s="367">
        <f t="shared" si="59"/>
        <v>123.175</v>
      </c>
      <c r="S271" s="302">
        <v>21700</v>
      </c>
      <c r="T271" s="307">
        <f t="shared" si="62"/>
        <v>2114.0653541708953</v>
      </c>
      <c r="U271" s="101">
        <f t="shared" si="71"/>
        <v>714.55408970976248</v>
      </c>
      <c r="V271" s="304">
        <f t="shared" si="72"/>
        <v>42.281307083417907</v>
      </c>
      <c r="W271" s="308">
        <v>24</v>
      </c>
      <c r="X271" s="305">
        <f t="shared" si="73"/>
        <v>2894.9007509640755</v>
      </c>
      <c r="Y271" s="309">
        <f t="shared" si="74"/>
        <v>2.0701999999999998</v>
      </c>
    </row>
    <row r="272" spans="1:25" s="63" customFormat="1" ht="16.5" customHeight="1" x14ac:dyDescent="0.2">
      <c r="A272" s="279">
        <v>256</v>
      </c>
      <c r="B272" s="301">
        <f t="shared" ref="B272:B335" si="75">37.9*1.3</f>
        <v>49.27</v>
      </c>
      <c r="C272" s="302">
        <v>21700</v>
      </c>
      <c r="D272" s="303">
        <f t="shared" si="60"/>
        <v>5285.1633854272368</v>
      </c>
      <c r="E272" s="304">
        <f t="shared" si="63"/>
        <v>1786.3852242744058</v>
      </c>
      <c r="F272" s="304">
        <f t="shared" si="64"/>
        <v>105.70326770854474</v>
      </c>
      <c r="G272" s="101">
        <v>60</v>
      </c>
      <c r="H272" s="305">
        <f t="shared" si="65"/>
        <v>7237.2518774101873</v>
      </c>
      <c r="I272" s="309">
        <f t="shared" si="66"/>
        <v>5.1959</v>
      </c>
      <c r="J272" s="329">
        <f t="shared" ref="J272:J335" si="76">63.17*1.3</f>
        <v>82.121000000000009</v>
      </c>
      <c r="K272" s="302">
        <v>21700</v>
      </c>
      <c r="L272" s="307">
        <f t="shared" si="61"/>
        <v>3170.9306998209954</v>
      </c>
      <c r="M272" s="304">
        <f t="shared" si="67"/>
        <v>1071.7745765394964</v>
      </c>
      <c r="N272" s="304">
        <f t="shared" si="68"/>
        <v>63.418613996419907</v>
      </c>
      <c r="O272" s="308">
        <v>36</v>
      </c>
      <c r="P272" s="305">
        <f t="shared" si="69"/>
        <v>4342.123890356911</v>
      </c>
      <c r="Q272" s="309">
        <f t="shared" si="70"/>
        <v>3.1173999999999999</v>
      </c>
      <c r="R272" s="367">
        <f t="shared" ref="R272:R335" si="77">94.75*1.3</f>
        <v>123.175</v>
      </c>
      <c r="S272" s="302">
        <v>21700</v>
      </c>
      <c r="T272" s="307">
        <f t="shared" si="62"/>
        <v>2114.0653541708953</v>
      </c>
      <c r="U272" s="101">
        <f t="shared" si="71"/>
        <v>714.55408970976248</v>
      </c>
      <c r="V272" s="304">
        <f t="shared" si="72"/>
        <v>42.281307083417907</v>
      </c>
      <c r="W272" s="308">
        <v>24</v>
      </c>
      <c r="X272" s="305">
        <f t="shared" si="73"/>
        <v>2894.9007509640755</v>
      </c>
      <c r="Y272" s="309">
        <f t="shared" si="74"/>
        <v>2.0783</v>
      </c>
    </row>
    <row r="273" spans="1:25" s="63" customFormat="1" ht="16.5" customHeight="1" x14ac:dyDescent="0.2">
      <c r="A273" s="279">
        <v>257</v>
      </c>
      <c r="B273" s="301">
        <f t="shared" si="75"/>
        <v>49.27</v>
      </c>
      <c r="C273" s="302">
        <v>21700</v>
      </c>
      <c r="D273" s="303">
        <f t="shared" ref="D273:D336" si="78">12*(1/B273*C273)</f>
        <v>5285.1633854272368</v>
      </c>
      <c r="E273" s="304">
        <f t="shared" si="63"/>
        <v>1786.3852242744058</v>
      </c>
      <c r="F273" s="304">
        <f t="shared" si="64"/>
        <v>105.70326770854474</v>
      </c>
      <c r="G273" s="101">
        <v>60</v>
      </c>
      <c r="H273" s="305">
        <f t="shared" si="65"/>
        <v>7237.2518774101873</v>
      </c>
      <c r="I273" s="309">
        <f t="shared" si="66"/>
        <v>5.2161999999999997</v>
      </c>
      <c r="J273" s="329">
        <f t="shared" si="76"/>
        <v>82.121000000000009</v>
      </c>
      <c r="K273" s="302">
        <v>21700</v>
      </c>
      <c r="L273" s="307">
        <f t="shared" ref="L273:L336" si="79">12*(1/J273*K273)</f>
        <v>3170.9306998209954</v>
      </c>
      <c r="M273" s="304">
        <f t="shared" si="67"/>
        <v>1071.7745765394964</v>
      </c>
      <c r="N273" s="304">
        <f t="shared" si="68"/>
        <v>63.418613996419907</v>
      </c>
      <c r="O273" s="308">
        <v>36</v>
      </c>
      <c r="P273" s="305">
        <f t="shared" si="69"/>
        <v>4342.123890356911</v>
      </c>
      <c r="Q273" s="309">
        <f t="shared" si="70"/>
        <v>3.1295000000000002</v>
      </c>
      <c r="R273" s="367">
        <f t="shared" si="77"/>
        <v>123.175</v>
      </c>
      <c r="S273" s="302">
        <v>21700</v>
      </c>
      <c r="T273" s="307">
        <f t="shared" ref="T273:T336" si="80">12*(1/R273*S273)</f>
        <v>2114.0653541708953</v>
      </c>
      <c r="U273" s="101">
        <f t="shared" si="71"/>
        <v>714.55408970976248</v>
      </c>
      <c r="V273" s="304">
        <f t="shared" si="72"/>
        <v>42.281307083417907</v>
      </c>
      <c r="W273" s="308">
        <v>24</v>
      </c>
      <c r="X273" s="305">
        <f t="shared" si="73"/>
        <v>2894.9007509640755</v>
      </c>
      <c r="Y273" s="309">
        <f t="shared" si="74"/>
        <v>2.0865</v>
      </c>
    </row>
    <row r="274" spans="1:25" s="63" customFormat="1" ht="16.5" customHeight="1" x14ac:dyDescent="0.2">
      <c r="A274" s="279">
        <v>258</v>
      </c>
      <c r="B274" s="301">
        <f t="shared" si="75"/>
        <v>49.27</v>
      </c>
      <c r="C274" s="302">
        <v>21700</v>
      </c>
      <c r="D274" s="303">
        <f t="shared" si="78"/>
        <v>5285.1633854272368</v>
      </c>
      <c r="E274" s="304">
        <f t="shared" ref="E274:E336" si="81">D274*33.8%</f>
        <v>1786.3852242744058</v>
      </c>
      <c r="F274" s="304">
        <f t="shared" ref="F274:F336" si="82">D274*2%</f>
        <v>105.70326770854474</v>
      </c>
      <c r="G274" s="101">
        <v>60</v>
      </c>
      <c r="H274" s="305">
        <f t="shared" ref="H274:H336" si="83">SUM(D274:G274)</f>
        <v>7237.2518774101873</v>
      </c>
      <c r="I274" s="309">
        <f t="shared" ref="I274:I336" si="84">ROUND(A274/B274,4)</f>
        <v>5.2365000000000004</v>
      </c>
      <c r="J274" s="329">
        <f t="shared" si="76"/>
        <v>82.121000000000009</v>
      </c>
      <c r="K274" s="302">
        <v>21700</v>
      </c>
      <c r="L274" s="307">
        <f t="shared" si="79"/>
        <v>3170.9306998209954</v>
      </c>
      <c r="M274" s="304">
        <f t="shared" ref="M274:M336" si="85">L274*33.8%</f>
        <v>1071.7745765394964</v>
      </c>
      <c r="N274" s="304">
        <f t="shared" ref="N274:N336" si="86">L274*2%</f>
        <v>63.418613996419907</v>
      </c>
      <c r="O274" s="308">
        <v>36</v>
      </c>
      <c r="P274" s="305">
        <f t="shared" ref="P274:P336" si="87">SUM(L274:O274)</f>
        <v>4342.123890356911</v>
      </c>
      <c r="Q274" s="309">
        <f t="shared" ref="Q274:Q336" si="88">ROUND(A274/J274,4)</f>
        <v>3.1417000000000002</v>
      </c>
      <c r="R274" s="367">
        <f t="shared" si="77"/>
        <v>123.175</v>
      </c>
      <c r="S274" s="302">
        <v>21700</v>
      </c>
      <c r="T274" s="307">
        <f t="shared" si="80"/>
        <v>2114.0653541708953</v>
      </c>
      <c r="U274" s="101">
        <f t="shared" ref="U274:U336" si="89">T274*33.8%</f>
        <v>714.55408970976248</v>
      </c>
      <c r="V274" s="304">
        <f t="shared" ref="V274:V336" si="90">T274*2%</f>
        <v>42.281307083417907</v>
      </c>
      <c r="W274" s="308">
        <v>24</v>
      </c>
      <c r="X274" s="305">
        <f t="shared" ref="X274:X336" si="91">SUM(T274:W274)</f>
        <v>2894.9007509640755</v>
      </c>
      <c r="Y274" s="309">
        <f t="shared" ref="Y274:Y336" si="92">ROUND(A274/R274,4)</f>
        <v>2.0945999999999998</v>
      </c>
    </row>
    <row r="275" spans="1:25" s="63" customFormat="1" ht="16.5" customHeight="1" x14ac:dyDescent="0.2">
      <c r="A275" s="279">
        <v>259</v>
      </c>
      <c r="B275" s="301">
        <f t="shared" si="75"/>
        <v>49.27</v>
      </c>
      <c r="C275" s="302">
        <v>21700</v>
      </c>
      <c r="D275" s="303">
        <f t="shared" si="78"/>
        <v>5285.1633854272368</v>
      </c>
      <c r="E275" s="304">
        <f t="shared" si="81"/>
        <v>1786.3852242744058</v>
      </c>
      <c r="F275" s="304">
        <f t="shared" si="82"/>
        <v>105.70326770854474</v>
      </c>
      <c r="G275" s="101">
        <v>60</v>
      </c>
      <c r="H275" s="305">
        <f t="shared" si="83"/>
        <v>7237.2518774101873</v>
      </c>
      <c r="I275" s="309">
        <f t="shared" si="84"/>
        <v>5.2567000000000004</v>
      </c>
      <c r="J275" s="329">
        <f t="shared" si="76"/>
        <v>82.121000000000009</v>
      </c>
      <c r="K275" s="302">
        <v>21700</v>
      </c>
      <c r="L275" s="307">
        <f t="shared" si="79"/>
        <v>3170.9306998209954</v>
      </c>
      <c r="M275" s="304">
        <f t="shared" si="85"/>
        <v>1071.7745765394964</v>
      </c>
      <c r="N275" s="304">
        <f t="shared" si="86"/>
        <v>63.418613996419907</v>
      </c>
      <c r="O275" s="308">
        <v>36</v>
      </c>
      <c r="P275" s="305">
        <f t="shared" si="87"/>
        <v>4342.123890356911</v>
      </c>
      <c r="Q275" s="309">
        <f t="shared" si="88"/>
        <v>3.1539000000000001</v>
      </c>
      <c r="R275" s="367">
        <f t="shared" si="77"/>
        <v>123.175</v>
      </c>
      <c r="S275" s="302">
        <v>21700</v>
      </c>
      <c r="T275" s="307">
        <f t="shared" si="80"/>
        <v>2114.0653541708953</v>
      </c>
      <c r="U275" s="101">
        <f t="shared" si="89"/>
        <v>714.55408970976248</v>
      </c>
      <c r="V275" s="304">
        <f t="shared" si="90"/>
        <v>42.281307083417907</v>
      </c>
      <c r="W275" s="308">
        <v>24</v>
      </c>
      <c r="X275" s="305">
        <f t="shared" si="91"/>
        <v>2894.9007509640755</v>
      </c>
      <c r="Y275" s="309">
        <f t="shared" si="92"/>
        <v>2.1027</v>
      </c>
    </row>
    <row r="276" spans="1:25" s="63" customFormat="1" ht="17.25" customHeight="1" x14ac:dyDescent="0.2">
      <c r="A276" s="283">
        <v>260</v>
      </c>
      <c r="B276" s="301">
        <f t="shared" si="75"/>
        <v>49.27</v>
      </c>
      <c r="C276" s="302">
        <v>21700</v>
      </c>
      <c r="D276" s="303">
        <f t="shared" si="78"/>
        <v>5285.1633854272368</v>
      </c>
      <c r="E276" s="304">
        <f t="shared" si="81"/>
        <v>1786.3852242744058</v>
      </c>
      <c r="F276" s="304">
        <f t="shared" si="82"/>
        <v>105.70326770854474</v>
      </c>
      <c r="G276" s="101">
        <v>60</v>
      </c>
      <c r="H276" s="305">
        <f t="shared" si="83"/>
        <v>7237.2518774101873</v>
      </c>
      <c r="I276" s="309">
        <f t="shared" si="84"/>
        <v>5.2770000000000001</v>
      </c>
      <c r="J276" s="329">
        <f t="shared" si="76"/>
        <v>82.121000000000009</v>
      </c>
      <c r="K276" s="302">
        <v>21700</v>
      </c>
      <c r="L276" s="307">
        <f t="shared" si="79"/>
        <v>3170.9306998209954</v>
      </c>
      <c r="M276" s="304">
        <f t="shared" si="85"/>
        <v>1071.7745765394964</v>
      </c>
      <c r="N276" s="304">
        <f t="shared" si="86"/>
        <v>63.418613996419907</v>
      </c>
      <c r="O276" s="308">
        <v>36</v>
      </c>
      <c r="P276" s="305">
        <f t="shared" si="87"/>
        <v>4342.123890356911</v>
      </c>
      <c r="Q276" s="309">
        <f t="shared" si="88"/>
        <v>3.1661000000000001</v>
      </c>
      <c r="R276" s="367">
        <f t="shared" si="77"/>
        <v>123.175</v>
      </c>
      <c r="S276" s="302">
        <v>21700</v>
      </c>
      <c r="T276" s="307">
        <f t="shared" si="80"/>
        <v>2114.0653541708953</v>
      </c>
      <c r="U276" s="101">
        <f t="shared" si="89"/>
        <v>714.55408970976248</v>
      </c>
      <c r="V276" s="304">
        <f t="shared" si="90"/>
        <v>42.281307083417907</v>
      </c>
      <c r="W276" s="308">
        <v>24</v>
      </c>
      <c r="X276" s="305">
        <f t="shared" si="91"/>
        <v>2894.9007509640755</v>
      </c>
      <c r="Y276" s="309">
        <f t="shared" si="92"/>
        <v>2.1107999999999998</v>
      </c>
    </row>
    <row r="277" spans="1:25" ht="17.25" customHeight="1" x14ac:dyDescent="0.2">
      <c r="A277" s="279">
        <v>261</v>
      </c>
      <c r="B277" s="301">
        <f t="shared" si="75"/>
        <v>49.27</v>
      </c>
      <c r="C277" s="302">
        <v>21700</v>
      </c>
      <c r="D277" s="303">
        <f t="shared" si="78"/>
        <v>5285.1633854272368</v>
      </c>
      <c r="E277" s="304">
        <f t="shared" si="81"/>
        <v>1786.3852242744058</v>
      </c>
      <c r="F277" s="304">
        <f t="shared" si="82"/>
        <v>105.70326770854474</v>
      </c>
      <c r="G277" s="101">
        <v>60</v>
      </c>
      <c r="H277" s="305">
        <f t="shared" si="83"/>
        <v>7237.2518774101873</v>
      </c>
      <c r="I277" s="309">
        <f t="shared" si="84"/>
        <v>5.2972999999999999</v>
      </c>
      <c r="J277" s="329">
        <f t="shared" si="76"/>
        <v>82.121000000000009</v>
      </c>
      <c r="K277" s="302">
        <v>21700</v>
      </c>
      <c r="L277" s="307">
        <f t="shared" si="79"/>
        <v>3170.9306998209954</v>
      </c>
      <c r="M277" s="304">
        <f t="shared" si="85"/>
        <v>1071.7745765394964</v>
      </c>
      <c r="N277" s="304">
        <f t="shared" si="86"/>
        <v>63.418613996419907</v>
      </c>
      <c r="O277" s="308">
        <v>36</v>
      </c>
      <c r="P277" s="305">
        <f t="shared" si="87"/>
        <v>4342.123890356911</v>
      </c>
      <c r="Q277" s="309">
        <f t="shared" si="88"/>
        <v>3.1781999999999999</v>
      </c>
      <c r="R277" s="367">
        <f t="shared" si="77"/>
        <v>123.175</v>
      </c>
      <c r="S277" s="302">
        <v>21700</v>
      </c>
      <c r="T277" s="307">
        <f t="shared" si="80"/>
        <v>2114.0653541708953</v>
      </c>
      <c r="U277" s="101">
        <f t="shared" si="89"/>
        <v>714.55408970976248</v>
      </c>
      <c r="V277" s="304">
        <f t="shared" si="90"/>
        <v>42.281307083417907</v>
      </c>
      <c r="W277" s="308">
        <v>24</v>
      </c>
      <c r="X277" s="305">
        <f t="shared" si="91"/>
        <v>2894.9007509640755</v>
      </c>
      <c r="Y277" s="309">
        <f t="shared" si="92"/>
        <v>2.1189</v>
      </c>
    </row>
    <row r="278" spans="1:25" ht="17.25" customHeight="1" x14ac:dyDescent="0.2">
      <c r="A278" s="279">
        <v>262</v>
      </c>
      <c r="B278" s="301">
        <f t="shared" si="75"/>
        <v>49.27</v>
      </c>
      <c r="C278" s="302">
        <v>21700</v>
      </c>
      <c r="D278" s="303">
        <f t="shared" si="78"/>
        <v>5285.1633854272368</v>
      </c>
      <c r="E278" s="304">
        <f t="shared" si="81"/>
        <v>1786.3852242744058</v>
      </c>
      <c r="F278" s="304">
        <f t="shared" si="82"/>
        <v>105.70326770854474</v>
      </c>
      <c r="G278" s="101">
        <v>60</v>
      </c>
      <c r="H278" s="305">
        <f t="shared" si="83"/>
        <v>7237.2518774101873</v>
      </c>
      <c r="I278" s="309">
        <f t="shared" si="84"/>
        <v>5.3175999999999997</v>
      </c>
      <c r="J278" s="329">
        <f t="shared" si="76"/>
        <v>82.121000000000009</v>
      </c>
      <c r="K278" s="302">
        <v>21700</v>
      </c>
      <c r="L278" s="307">
        <f t="shared" si="79"/>
        <v>3170.9306998209954</v>
      </c>
      <c r="M278" s="304">
        <f t="shared" si="85"/>
        <v>1071.7745765394964</v>
      </c>
      <c r="N278" s="304">
        <f t="shared" si="86"/>
        <v>63.418613996419907</v>
      </c>
      <c r="O278" s="308">
        <v>36</v>
      </c>
      <c r="P278" s="305">
        <f t="shared" si="87"/>
        <v>4342.123890356911</v>
      </c>
      <c r="Q278" s="309">
        <f t="shared" si="88"/>
        <v>3.1903999999999999</v>
      </c>
      <c r="R278" s="367">
        <f t="shared" si="77"/>
        <v>123.175</v>
      </c>
      <c r="S278" s="302">
        <v>21700</v>
      </c>
      <c r="T278" s="307">
        <f t="shared" si="80"/>
        <v>2114.0653541708953</v>
      </c>
      <c r="U278" s="101">
        <f t="shared" si="89"/>
        <v>714.55408970976248</v>
      </c>
      <c r="V278" s="304">
        <f t="shared" si="90"/>
        <v>42.281307083417907</v>
      </c>
      <c r="W278" s="308">
        <v>24</v>
      </c>
      <c r="X278" s="305">
        <f t="shared" si="91"/>
        <v>2894.9007509640755</v>
      </c>
      <c r="Y278" s="309">
        <f t="shared" si="92"/>
        <v>2.1271</v>
      </c>
    </row>
    <row r="279" spans="1:25" ht="17.25" customHeight="1" x14ac:dyDescent="0.2">
      <c r="A279" s="279">
        <v>263</v>
      </c>
      <c r="B279" s="301">
        <f t="shared" si="75"/>
        <v>49.27</v>
      </c>
      <c r="C279" s="302">
        <v>21700</v>
      </c>
      <c r="D279" s="303">
        <f t="shared" si="78"/>
        <v>5285.1633854272368</v>
      </c>
      <c r="E279" s="304">
        <f t="shared" si="81"/>
        <v>1786.3852242744058</v>
      </c>
      <c r="F279" s="304">
        <f t="shared" si="82"/>
        <v>105.70326770854474</v>
      </c>
      <c r="G279" s="101">
        <v>60</v>
      </c>
      <c r="H279" s="305">
        <f t="shared" si="83"/>
        <v>7237.2518774101873</v>
      </c>
      <c r="I279" s="309">
        <f t="shared" si="84"/>
        <v>5.3379000000000003</v>
      </c>
      <c r="J279" s="329">
        <f t="shared" si="76"/>
        <v>82.121000000000009</v>
      </c>
      <c r="K279" s="302">
        <v>21700</v>
      </c>
      <c r="L279" s="307">
        <f t="shared" si="79"/>
        <v>3170.9306998209954</v>
      </c>
      <c r="M279" s="304">
        <f t="shared" si="85"/>
        <v>1071.7745765394964</v>
      </c>
      <c r="N279" s="304">
        <f t="shared" si="86"/>
        <v>63.418613996419907</v>
      </c>
      <c r="O279" s="308">
        <v>36</v>
      </c>
      <c r="P279" s="305">
        <f t="shared" si="87"/>
        <v>4342.123890356911</v>
      </c>
      <c r="Q279" s="309">
        <f t="shared" si="88"/>
        <v>3.2025999999999999</v>
      </c>
      <c r="R279" s="367">
        <f t="shared" si="77"/>
        <v>123.175</v>
      </c>
      <c r="S279" s="302">
        <v>21700</v>
      </c>
      <c r="T279" s="307">
        <f t="shared" si="80"/>
        <v>2114.0653541708953</v>
      </c>
      <c r="U279" s="101">
        <f t="shared" si="89"/>
        <v>714.55408970976248</v>
      </c>
      <c r="V279" s="304">
        <f t="shared" si="90"/>
        <v>42.281307083417907</v>
      </c>
      <c r="W279" s="308">
        <v>24</v>
      </c>
      <c r="X279" s="305">
        <f t="shared" si="91"/>
        <v>2894.9007509640755</v>
      </c>
      <c r="Y279" s="309">
        <f t="shared" si="92"/>
        <v>2.1352000000000002</v>
      </c>
    </row>
    <row r="280" spans="1:25" ht="17.25" customHeight="1" x14ac:dyDescent="0.2">
      <c r="A280" s="279">
        <v>264</v>
      </c>
      <c r="B280" s="301">
        <f t="shared" si="75"/>
        <v>49.27</v>
      </c>
      <c r="C280" s="302">
        <v>21700</v>
      </c>
      <c r="D280" s="303">
        <f t="shared" si="78"/>
        <v>5285.1633854272368</v>
      </c>
      <c r="E280" s="304">
        <f t="shared" si="81"/>
        <v>1786.3852242744058</v>
      </c>
      <c r="F280" s="304">
        <f t="shared" si="82"/>
        <v>105.70326770854474</v>
      </c>
      <c r="G280" s="101">
        <v>60</v>
      </c>
      <c r="H280" s="305">
        <f t="shared" si="83"/>
        <v>7237.2518774101873</v>
      </c>
      <c r="I280" s="309">
        <f t="shared" si="84"/>
        <v>5.3582000000000001</v>
      </c>
      <c r="J280" s="329">
        <f t="shared" si="76"/>
        <v>82.121000000000009</v>
      </c>
      <c r="K280" s="302">
        <v>21700</v>
      </c>
      <c r="L280" s="307">
        <f t="shared" si="79"/>
        <v>3170.9306998209954</v>
      </c>
      <c r="M280" s="304">
        <f t="shared" si="85"/>
        <v>1071.7745765394964</v>
      </c>
      <c r="N280" s="304">
        <f t="shared" si="86"/>
        <v>63.418613996419907</v>
      </c>
      <c r="O280" s="308">
        <v>36</v>
      </c>
      <c r="P280" s="305">
        <f t="shared" si="87"/>
        <v>4342.123890356911</v>
      </c>
      <c r="Q280" s="309">
        <f t="shared" si="88"/>
        <v>3.2147999999999999</v>
      </c>
      <c r="R280" s="367">
        <f t="shared" si="77"/>
        <v>123.175</v>
      </c>
      <c r="S280" s="302">
        <v>21700</v>
      </c>
      <c r="T280" s="307">
        <f t="shared" si="80"/>
        <v>2114.0653541708953</v>
      </c>
      <c r="U280" s="101">
        <f t="shared" si="89"/>
        <v>714.55408970976248</v>
      </c>
      <c r="V280" s="304">
        <f t="shared" si="90"/>
        <v>42.281307083417907</v>
      </c>
      <c r="W280" s="308">
        <v>24</v>
      </c>
      <c r="X280" s="305">
        <f t="shared" si="91"/>
        <v>2894.9007509640755</v>
      </c>
      <c r="Y280" s="309">
        <f t="shared" si="92"/>
        <v>2.1433</v>
      </c>
    </row>
    <row r="281" spans="1:25" ht="17.25" customHeight="1" x14ac:dyDescent="0.2">
      <c r="A281" s="279">
        <v>265</v>
      </c>
      <c r="B281" s="301">
        <f t="shared" si="75"/>
        <v>49.27</v>
      </c>
      <c r="C281" s="302">
        <v>21700</v>
      </c>
      <c r="D281" s="303">
        <f t="shared" si="78"/>
        <v>5285.1633854272368</v>
      </c>
      <c r="E281" s="304">
        <f t="shared" si="81"/>
        <v>1786.3852242744058</v>
      </c>
      <c r="F281" s="304">
        <f t="shared" si="82"/>
        <v>105.70326770854474</v>
      </c>
      <c r="G281" s="101">
        <v>60</v>
      </c>
      <c r="H281" s="305">
        <f t="shared" si="83"/>
        <v>7237.2518774101873</v>
      </c>
      <c r="I281" s="309">
        <f t="shared" si="84"/>
        <v>5.3784999999999998</v>
      </c>
      <c r="J281" s="329">
        <f t="shared" si="76"/>
        <v>82.121000000000009</v>
      </c>
      <c r="K281" s="302">
        <v>21700</v>
      </c>
      <c r="L281" s="307">
        <f t="shared" si="79"/>
        <v>3170.9306998209954</v>
      </c>
      <c r="M281" s="304">
        <f t="shared" si="85"/>
        <v>1071.7745765394964</v>
      </c>
      <c r="N281" s="304">
        <f t="shared" si="86"/>
        <v>63.418613996419907</v>
      </c>
      <c r="O281" s="308">
        <v>36</v>
      </c>
      <c r="P281" s="305">
        <f t="shared" si="87"/>
        <v>4342.123890356911</v>
      </c>
      <c r="Q281" s="309">
        <f t="shared" si="88"/>
        <v>3.2269000000000001</v>
      </c>
      <c r="R281" s="367">
        <f t="shared" si="77"/>
        <v>123.175</v>
      </c>
      <c r="S281" s="302">
        <v>21700</v>
      </c>
      <c r="T281" s="307">
        <f t="shared" si="80"/>
        <v>2114.0653541708953</v>
      </c>
      <c r="U281" s="101">
        <f t="shared" si="89"/>
        <v>714.55408970976248</v>
      </c>
      <c r="V281" s="304">
        <f t="shared" si="90"/>
        <v>42.281307083417907</v>
      </c>
      <c r="W281" s="308">
        <v>24</v>
      </c>
      <c r="X281" s="305">
        <f t="shared" si="91"/>
        <v>2894.9007509640755</v>
      </c>
      <c r="Y281" s="309">
        <f t="shared" si="92"/>
        <v>2.1514000000000002</v>
      </c>
    </row>
    <row r="282" spans="1:25" ht="17.25" customHeight="1" x14ac:dyDescent="0.2">
      <c r="A282" s="279">
        <v>266</v>
      </c>
      <c r="B282" s="301">
        <f t="shared" si="75"/>
        <v>49.27</v>
      </c>
      <c r="C282" s="302">
        <v>21700</v>
      </c>
      <c r="D282" s="303">
        <f t="shared" si="78"/>
        <v>5285.1633854272368</v>
      </c>
      <c r="E282" s="304">
        <f t="shared" si="81"/>
        <v>1786.3852242744058</v>
      </c>
      <c r="F282" s="304">
        <f t="shared" si="82"/>
        <v>105.70326770854474</v>
      </c>
      <c r="G282" s="101">
        <v>60</v>
      </c>
      <c r="H282" s="305">
        <f t="shared" si="83"/>
        <v>7237.2518774101873</v>
      </c>
      <c r="I282" s="309">
        <f t="shared" si="84"/>
        <v>5.3987999999999996</v>
      </c>
      <c r="J282" s="329">
        <f t="shared" si="76"/>
        <v>82.121000000000009</v>
      </c>
      <c r="K282" s="302">
        <v>21700</v>
      </c>
      <c r="L282" s="307">
        <f t="shared" si="79"/>
        <v>3170.9306998209954</v>
      </c>
      <c r="M282" s="304">
        <f t="shared" si="85"/>
        <v>1071.7745765394964</v>
      </c>
      <c r="N282" s="304">
        <f t="shared" si="86"/>
        <v>63.418613996419907</v>
      </c>
      <c r="O282" s="308">
        <v>36</v>
      </c>
      <c r="P282" s="305">
        <f t="shared" si="87"/>
        <v>4342.123890356911</v>
      </c>
      <c r="Q282" s="309">
        <f t="shared" si="88"/>
        <v>3.2391000000000001</v>
      </c>
      <c r="R282" s="367">
        <f t="shared" si="77"/>
        <v>123.175</v>
      </c>
      <c r="S282" s="302">
        <v>21700</v>
      </c>
      <c r="T282" s="307">
        <f t="shared" si="80"/>
        <v>2114.0653541708953</v>
      </c>
      <c r="U282" s="101">
        <f t="shared" si="89"/>
        <v>714.55408970976248</v>
      </c>
      <c r="V282" s="304">
        <f t="shared" si="90"/>
        <v>42.281307083417907</v>
      </c>
      <c r="W282" s="308">
        <v>24</v>
      </c>
      <c r="X282" s="305">
        <f t="shared" si="91"/>
        <v>2894.9007509640755</v>
      </c>
      <c r="Y282" s="309">
        <f t="shared" si="92"/>
        <v>2.1595</v>
      </c>
    </row>
    <row r="283" spans="1:25" ht="17.25" customHeight="1" x14ac:dyDescent="0.2">
      <c r="A283" s="279">
        <v>267</v>
      </c>
      <c r="B283" s="301">
        <f t="shared" si="75"/>
        <v>49.27</v>
      </c>
      <c r="C283" s="302">
        <v>21700</v>
      </c>
      <c r="D283" s="303">
        <f t="shared" si="78"/>
        <v>5285.1633854272368</v>
      </c>
      <c r="E283" s="304">
        <f t="shared" si="81"/>
        <v>1786.3852242744058</v>
      </c>
      <c r="F283" s="304">
        <f t="shared" si="82"/>
        <v>105.70326770854474</v>
      </c>
      <c r="G283" s="101">
        <v>60</v>
      </c>
      <c r="H283" s="305">
        <f t="shared" si="83"/>
        <v>7237.2518774101873</v>
      </c>
      <c r="I283" s="309">
        <f t="shared" si="84"/>
        <v>5.4191000000000003</v>
      </c>
      <c r="J283" s="329">
        <f t="shared" si="76"/>
        <v>82.121000000000009</v>
      </c>
      <c r="K283" s="302">
        <v>21700</v>
      </c>
      <c r="L283" s="307">
        <f t="shared" si="79"/>
        <v>3170.9306998209954</v>
      </c>
      <c r="M283" s="304">
        <f t="shared" si="85"/>
        <v>1071.7745765394964</v>
      </c>
      <c r="N283" s="304">
        <f t="shared" si="86"/>
        <v>63.418613996419907</v>
      </c>
      <c r="O283" s="308">
        <v>36</v>
      </c>
      <c r="P283" s="305">
        <f t="shared" si="87"/>
        <v>4342.123890356911</v>
      </c>
      <c r="Q283" s="309">
        <f t="shared" si="88"/>
        <v>3.2513000000000001</v>
      </c>
      <c r="R283" s="367">
        <f t="shared" si="77"/>
        <v>123.175</v>
      </c>
      <c r="S283" s="302">
        <v>21700</v>
      </c>
      <c r="T283" s="307">
        <f t="shared" si="80"/>
        <v>2114.0653541708953</v>
      </c>
      <c r="U283" s="101">
        <f t="shared" si="89"/>
        <v>714.55408970976248</v>
      </c>
      <c r="V283" s="304">
        <f t="shared" si="90"/>
        <v>42.281307083417907</v>
      </c>
      <c r="W283" s="308">
        <v>24</v>
      </c>
      <c r="X283" s="305">
        <f t="shared" si="91"/>
        <v>2894.9007509640755</v>
      </c>
      <c r="Y283" s="309">
        <f t="shared" si="92"/>
        <v>2.1676000000000002</v>
      </c>
    </row>
    <row r="284" spans="1:25" ht="17.25" customHeight="1" x14ac:dyDescent="0.2">
      <c r="A284" s="279">
        <v>268</v>
      </c>
      <c r="B284" s="301">
        <f t="shared" si="75"/>
        <v>49.27</v>
      </c>
      <c r="C284" s="302">
        <v>21700</v>
      </c>
      <c r="D284" s="303">
        <f t="shared" si="78"/>
        <v>5285.1633854272368</v>
      </c>
      <c r="E284" s="304">
        <f t="shared" si="81"/>
        <v>1786.3852242744058</v>
      </c>
      <c r="F284" s="304">
        <f t="shared" si="82"/>
        <v>105.70326770854474</v>
      </c>
      <c r="G284" s="101">
        <v>60</v>
      </c>
      <c r="H284" s="305">
        <f t="shared" si="83"/>
        <v>7237.2518774101873</v>
      </c>
      <c r="I284" s="309">
        <f t="shared" si="84"/>
        <v>5.4394</v>
      </c>
      <c r="J284" s="329">
        <f t="shared" si="76"/>
        <v>82.121000000000009</v>
      </c>
      <c r="K284" s="302">
        <v>21700</v>
      </c>
      <c r="L284" s="307">
        <f t="shared" si="79"/>
        <v>3170.9306998209954</v>
      </c>
      <c r="M284" s="304">
        <f t="shared" si="85"/>
        <v>1071.7745765394964</v>
      </c>
      <c r="N284" s="304">
        <f t="shared" si="86"/>
        <v>63.418613996419907</v>
      </c>
      <c r="O284" s="308">
        <v>36</v>
      </c>
      <c r="P284" s="305">
        <f t="shared" si="87"/>
        <v>4342.123890356911</v>
      </c>
      <c r="Q284" s="309">
        <f t="shared" si="88"/>
        <v>3.2635000000000001</v>
      </c>
      <c r="R284" s="367">
        <f t="shared" si="77"/>
        <v>123.175</v>
      </c>
      <c r="S284" s="302">
        <v>21700</v>
      </c>
      <c r="T284" s="307">
        <f t="shared" si="80"/>
        <v>2114.0653541708953</v>
      </c>
      <c r="U284" s="101">
        <f t="shared" si="89"/>
        <v>714.55408970976248</v>
      </c>
      <c r="V284" s="304">
        <f t="shared" si="90"/>
        <v>42.281307083417907</v>
      </c>
      <c r="W284" s="308">
        <v>24</v>
      </c>
      <c r="X284" s="305">
        <f t="shared" si="91"/>
        <v>2894.9007509640755</v>
      </c>
      <c r="Y284" s="309">
        <f t="shared" si="92"/>
        <v>2.1758000000000002</v>
      </c>
    </row>
    <row r="285" spans="1:25" ht="17.25" customHeight="1" x14ac:dyDescent="0.2">
      <c r="A285" s="279">
        <v>269</v>
      </c>
      <c r="B285" s="301">
        <f t="shared" si="75"/>
        <v>49.27</v>
      </c>
      <c r="C285" s="302">
        <v>21700</v>
      </c>
      <c r="D285" s="303">
        <f t="shared" si="78"/>
        <v>5285.1633854272368</v>
      </c>
      <c r="E285" s="304">
        <f t="shared" si="81"/>
        <v>1786.3852242744058</v>
      </c>
      <c r="F285" s="304">
        <f t="shared" si="82"/>
        <v>105.70326770854474</v>
      </c>
      <c r="G285" s="101">
        <v>60</v>
      </c>
      <c r="H285" s="305">
        <f t="shared" si="83"/>
        <v>7237.2518774101873</v>
      </c>
      <c r="I285" s="309">
        <f t="shared" si="84"/>
        <v>5.4596999999999998</v>
      </c>
      <c r="J285" s="329">
        <f t="shared" si="76"/>
        <v>82.121000000000009</v>
      </c>
      <c r="K285" s="302">
        <v>21700</v>
      </c>
      <c r="L285" s="307">
        <f t="shared" si="79"/>
        <v>3170.9306998209954</v>
      </c>
      <c r="M285" s="304">
        <f t="shared" si="85"/>
        <v>1071.7745765394964</v>
      </c>
      <c r="N285" s="304">
        <f t="shared" si="86"/>
        <v>63.418613996419907</v>
      </c>
      <c r="O285" s="308">
        <v>36</v>
      </c>
      <c r="P285" s="305">
        <f t="shared" si="87"/>
        <v>4342.123890356911</v>
      </c>
      <c r="Q285" s="309">
        <f t="shared" si="88"/>
        <v>3.2757000000000001</v>
      </c>
      <c r="R285" s="367">
        <f t="shared" si="77"/>
        <v>123.175</v>
      </c>
      <c r="S285" s="302">
        <v>21700</v>
      </c>
      <c r="T285" s="307">
        <f t="shared" si="80"/>
        <v>2114.0653541708953</v>
      </c>
      <c r="U285" s="101">
        <f t="shared" si="89"/>
        <v>714.55408970976248</v>
      </c>
      <c r="V285" s="304">
        <f t="shared" si="90"/>
        <v>42.281307083417907</v>
      </c>
      <c r="W285" s="308">
        <v>24</v>
      </c>
      <c r="X285" s="305">
        <f t="shared" si="91"/>
        <v>2894.9007509640755</v>
      </c>
      <c r="Y285" s="309">
        <f t="shared" si="92"/>
        <v>2.1839</v>
      </c>
    </row>
    <row r="286" spans="1:25" ht="17.25" customHeight="1" x14ac:dyDescent="0.2">
      <c r="A286" s="283">
        <v>270</v>
      </c>
      <c r="B286" s="301">
        <f t="shared" si="75"/>
        <v>49.27</v>
      </c>
      <c r="C286" s="302">
        <v>21700</v>
      </c>
      <c r="D286" s="303">
        <f t="shared" si="78"/>
        <v>5285.1633854272368</v>
      </c>
      <c r="E286" s="304">
        <f t="shared" si="81"/>
        <v>1786.3852242744058</v>
      </c>
      <c r="F286" s="304">
        <f t="shared" si="82"/>
        <v>105.70326770854474</v>
      </c>
      <c r="G286" s="101">
        <v>60</v>
      </c>
      <c r="H286" s="305">
        <f t="shared" si="83"/>
        <v>7237.2518774101873</v>
      </c>
      <c r="I286" s="309">
        <f t="shared" si="84"/>
        <v>5.48</v>
      </c>
      <c r="J286" s="329">
        <f t="shared" si="76"/>
        <v>82.121000000000009</v>
      </c>
      <c r="K286" s="302">
        <v>21700</v>
      </c>
      <c r="L286" s="307">
        <f t="shared" si="79"/>
        <v>3170.9306998209954</v>
      </c>
      <c r="M286" s="304">
        <f t="shared" si="85"/>
        <v>1071.7745765394964</v>
      </c>
      <c r="N286" s="304">
        <f t="shared" si="86"/>
        <v>63.418613996419907</v>
      </c>
      <c r="O286" s="308">
        <v>36</v>
      </c>
      <c r="P286" s="305">
        <f t="shared" si="87"/>
        <v>4342.123890356911</v>
      </c>
      <c r="Q286" s="309">
        <f t="shared" si="88"/>
        <v>3.2877999999999998</v>
      </c>
      <c r="R286" s="367">
        <f t="shared" si="77"/>
        <v>123.175</v>
      </c>
      <c r="S286" s="302">
        <v>21700</v>
      </c>
      <c r="T286" s="307">
        <f t="shared" si="80"/>
        <v>2114.0653541708953</v>
      </c>
      <c r="U286" s="101">
        <f t="shared" si="89"/>
        <v>714.55408970976248</v>
      </c>
      <c r="V286" s="304">
        <f t="shared" si="90"/>
        <v>42.281307083417907</v>
      </c>
      <c r="W286" s="308">
        <v>24</v>
      </c>
      <c r="X286" s="305">
        <f t="shared" si="91"/>
        <v>2894.9007509640755</v>
      </c>
      <c r="Y286" s="309">
        <f t="shared" si="92"/>
        <v>2.1920000000000002</v>
      </c>
    </row>
    <row r="287" spans="1:25" ht="17.25" customHeight="1" x14ac:dyDescent="0.2">
      <c r="A287" s="279">
        <v>271</v>
      </c>
      <c r="B287" s="301">
        <f t="shared" si="75"/>
        <v>49.27</v>
      </c>
      <c r="C287" s="302">
        <v>21700</v>
      </c>
      <c r="D287" s="303">
        <f t="shared" si="78"/>
        <v>5285.1633854272368</v>
      </c>
      <c r="E287" s="304">
        <f t="shared" si="81"/>
        <v>1786.3852242744058</v>
      </c>
      <c r="F287" s="304">
        <f t="shared" si="82"/>
        <v>105.70326770854474</v>
      </c>
      <c r="G287" s="101">
        <v>60</v>
      </c>
      <c r="H287" s="305">
        <f t="shared" si="83"/>
        <v>7237.2518774101873</v>
      </c>
      <c r="I287" s="309">
        <f t="shared" si="84"/>
        <v>5.5003000000000002</v>
      </c>
      <c r="J287" s="329">
        <f t="shared" si="76"/>
        <v>82.121000000000009</v>
      </c>
      <c r="K287" s="302">
        <v>21700</v>
      </c>
      <c r="L287" s="307">
        <f t="shared" si="79"/>
        <v>3170.9306998209954</v>
      </c>
      <c r="M287" s="304">
        <f t="shared" si="85"/>
        <v>1071.7745765394964</v>
      </c>
      <c r="N287" s="304">
        <f t="shared" si="86"/>
        <v>63.418613996419907</v>
      </c>
      <c r="O287" s="308">
        <v>36</v>
      </c>
      <c r="P287" s="305">
        <f t="shared" si="87"/>
        <v>4342.123890356911</v>
      </c>
      <c r="Q287" s="309">
        <f t="shared" si="88"/>
        <v>3.3</v>
      </c>
      <c r="R287" s="367">
        <f t="shared" si="77"/>
        <v>123.175</v>
      </c>
      <c r="S287" s="302">
        <v>21700</v>
      </c>
      <c r="T287" s="307">
        <f t="shared" si="80"/>
        <v>2114.0653541708953</v>
      </c>
      <c r="U287" s="101">
        <f t="shared" si="89"/>
        <v>714.55408970976248</v>
      </c>
      <c r="V287" s="304">
        <f t="shared" si="90"/>
        <v>42.281307083417907</v>
      </c>
      <c r="W287" s="308">
        <v>24</v>
      </c>
      <c r="X287" s="305">
        <f t="shared" si="91"/>
        <v>2894.9007509640755</v>
      </c>
      <c r="Y287" s="309">
        <f t="shared" si="92"/>
        <v>2.2000999999999999</v>
      </c>
    </row>
    <row r="288" spans="1:25" ht="17.25" customHeight="1" x14ac:dyDescent="0.2">
      <c r="A288" s="279">
        <v>272</v>
      </c>
      <c r="B288" s="301">
        <f t="shared" si="75"/>
        <v>49.27</v>
      </c>
      <c r="C288" s="302">
        <v>21700</v>
      </c>
      <c r="D288" s="303">
        <f t="shared" si="78"/>
        <v>5285.1633854272368</v>
      </c>
      <c r="E288" s="304">
        <f t="shared" si="81"/>
        <v>1786.3852242744058</v>
      </c>
      <c r="F288" s="304">
        <f t="shared" si="82"/>
        <v>105.70326770854474</v>
      </c>
      <c r="G288" s="101">
        <v>60</v>
      </c>
      <c r="H288" s="305">
        <f t="shared" si="83"/>
        <v>7237.2518774101873</v>
      </c>
      <c r="I288" s="309">
        <f t="shared" si="84"/>
        <v>5.5206</v>
      </c>
      <c r="J288" s="329">
        <f t="shared" si="76"/>
        <v>82.121000000000009</v>
      </c>
      <c r="K288" s="302">
        <v>21700</v>
      </c>
      <c r="L288" s="307">
        <f t="shared" si="79"/>
        <v>3170.9306998209954</v>
      </c>
      <c r="M288" s="304">
        <f t="shared" si="85"/>
        <v>1071.7745765394964</v>
      </c>
      <c r="N288" s="304">
        <f t="shared" si="86"/>
        <v>63.418613996419907</v>
      </c>
      <c r="O288" s="308">
        <v>36</v>
      </c>
      <c r="P288" s="305">
        <f t="shared" si="87"/>
        <v>4342.123890356911</v>
      </c>
      <c r="Q288" s="309">
        <f t="shared" si="88"/>
        <v>3.3121999999999998</v>
      </c>
      <c r="R288" s="367">
        <f t="shared" si="77"/>
        <v>123.175</v>
      </c>
      <c r="S288" s="302">
        <v>21700</v>
      </c>
      <c r="T288" s="307">
        <f t="shared" si="80"/>
        <v>2114.0653541708953</v>
      </c>
      <c r="U288" s="101">
        <f t="shared" si="89"/>
        <v>714.55408970976248</v>
      </c>
      <c r="V288" s="304">
        <f t="shared" si="90"/>
        <v>42.281307083417907</v>
      </c>
      <c r="W288" s="308">
        <v>24</v>
      </c>
      <c r="X288" s="305">
        <f t="shared" si="91"/>
        <v>2894.9007509640755</v>
      </c>
      <c r="Y288" s="309">
        <f t="shared" si="92"/>
        <v>2.2082000000000002</v>
      </c>
    </row>
    <row r="289" spans="1:25" ht="17.25" customHeight="1" x14ac:dyDescent="0.2">
      <c r="A289" s="279">
        <v>273</v>
      </c>
      <c r="B289" s="301">
        <f t="shared" si="75"/>
        <v>49.27</v>
      </c>
      <c r="C289" s="302">
        <v>21700</v>
      </c>
      <c r="D289" s="303">
        <f t="shared" si="78"/>
        <v>5285.1633854272368</v>
      </c>
      <c r="E289" s="304">
        <f t="shared" si="81"/>
        <v>1786.3852242744058</v>
      </c>
      <c r="F289" s="304">
        <f t="shared" si="82"/>
        <v>105.70326770854474</v>
      </c>
      <c r="G289" s="101">
        <v>60</v>
      </c>
      <c r="H289" s="305">
        <f t="shared" si="83"/>
        <v>7237.2518774101873</v>
      </c>
      <c r="I289" s="309">
        <f t="shared" si="84"/>
        <v>5.5408999999999997</v>
      </c>
      <c r="J289" s="329">
        <f t="shared" si="76"/>
        <v>82.121000000000009</v>
      </c>
      <c r="K289" s="302">
        <v>21700</v>
      </c>
      <c r="L289" s="307">
        <f t="shared" si="79"/>
        <v>3170.9306998209954</v>
      </c>
      <c r="M289" s="304">
        <f t="shared" si="85"/>
        <v>1071.7745765394964</v>
      </c>
      <c r="N289" s="304">
        <f t="shared" si="86"/>
        <v>63.418613996419907</v>
      </c>
      <c r="O289" s="308">
        <v>36</v>
      </c>
      <c r="P289" s="305">
        <f t="shared" si="87"/>
        <v>4342.123890356911</v>
      </c>
      <c r="Q289" s="309">
        <f t="shared" si="88"/>
        <v>3.3243999999999998</v>
      </c>
      <c r="R289" s="367">
        <f t="shared" si="77"/>
        <v>123.175</v>
      </c>
      <c r="S289" s="302">
        <v>21700</v>
      </c>
      <c r="T289" s="307">
        <f t="shared" si="80"/>
        <v>2114.0653541708953</v>
      </c>
      <c r="U289" s="101">
        <f t="shared" si="89"/>
        <v>714.55408970976248</v>
      </c>
      <c r="V289" s="304">
        <f t="shared" si="90"/>
        <v>42.281307083417907</v>
      </c>
      <c r="W289" s="308">
        <v>24</v>
      </c>
      <c r="X289" s="305">
        <f t="shared" si="91"/>
        <v>2894.9007509640755</v>
      </c>
      <c r="Y289" s="309">
        <f t="shared" si="92"/>
        <v>2.2164000000000001</v>
      </c>
    </row>
    <row r="290" spans="1:25" ht="17.25" customHeight="1" x14ac:dyDescent="0.2">
      <c r="A290" s="279">
        <v>274</v>
      </c>
      <c r="B290" s="301">
        <f t="shared" si="75"/>
        <v>49.27</v>
      </c>
      <c r="C290" s="302">
        <v>21700</v>
      </c>
      <c r="D290" s="303">
        <f t="shared" si="78"/>
        <v>5285.1633854272368</v>
      </c>
      <c r="E290" s="304">
        <f t="shared" si="81"/>
        <v>1786.3852242744058</v>
      </c>
      <c r="F290" s="304">
        <f t="shared" si="82"/>
        <v>105.70326770854474</v>
      </c>
      <c r="G290" s="101">
        <v>60</v>
      </c>
      <c r="H290" s="305">
        <f t="shared" si="83"/>
        <v>7237.2518774101873</v>
      </c>
      <c r="I290" s="309">
        <f t="shared" si="84"/>
        <v>5.5612000000000004</v>
      </c>
      <c r="J290" s="329">
        <f t="shared" si="76"/>
        <v>82.121000000000009</v>
      </c>
      <c r="K290" s="302">
        <v>21700</v>
      </c>
      <c r="L290" s="307">
        <f t="shared" si="79"/>
        <v>3170.9306998209954</v>
      </c>
      <c r="M290" s="304">
        <f t="shared" si="85"/>
        <v>1071.7745765394964</v>
      </c>
      <c r="N290" s="304">
        <f t="shared" si="86"/>
        <v>63.418613996419907</v>
      </c>
      <c r="O290" s="308">
        <v>36</v>
      </c>
      <c r="P290" s="305">
        <f t="shared" si="87"/>
        <v>4342.123890356911</v>
      </c>
      <c r="Q290" s="309">
        <f t="shared" si="88"/>
        <v>3.3365</v>
      </c>
      <c r="R290" s="367">
        <f t="shared" si="77"/>
        <v>123.175</v>
      </c>
      <c r="S290" s="302">
        <v>21700</v>
      </c>
      <c r="T290" s="307">
        <f t="shared" si="80"/>
        <v>2114.0653541708953</v>
      </c>
      <c r="U290" s="101">
        <f t="shared" si="89"/>
        <v>714.55408970976248</v>
      </c>
      <c r="V290" s="304">
        <f t="shared" si="90"/>
        <v>42.281307083417907</v>
      </c>
      <c r="W290" s="308">
        <v>24</v>
      </c>
      <c r="X290" s="305">
        <f t="shared" si="91"/>
        <v>2894.9007509640755</v>
      </c>
      <c r="Y290" s="309">
        <f t="shared" si="92"/>
        <v>2.2244999999999999</v>
      </c>
    </row>
    <row r="291" spans="1:25" ht="17.25" customHeight="1" x14ac:dyDescent="0.2">
      <c r="A291" s="279">
        <v>275</v>
      </c>
      <c r="B291" s="301">
        <f t="shared" si="75"/>
        <v>49.27</v>
      </c>
      <c r="C291" s="302">
        <v>21700</v>
      </c>
      <c r="D291" s="303">
        <f t="shared" si="78"/>
        <v>5285.1633854272368</v>
      </c>
      <c r="E291" s="304">
        <f t="shared" si="81"/>
        <v>1786.3852242744058</v>
      </c>
      <c r="F291" s="304">
        <f t="shared" si="82"/>
        <v>105.70326770854474</v>
      </c>
      <c r="G291" s="101">
        <v>60</v>
      </c>
      <c r="H291" s="305">
        <f t="shared" si="83"/>
        <v>7237.2518774101873</v>
      </c>
      <c r="I291" s="309">
        <f t="shared" si="84"/>
        <v>5.5815000000000001</v>
      </c>
      <c r="J291" s="329">
        <f t="shared" si="76"/>
        <v>82.121000000000009</v>
      </c>
      <c r="K291" s="302">
        <v>21700</v>
      </c>
      <c r="L291" s="307">
        <f t="shared" si="79"/>
        <v>3170.9306998209954</v>
      </c>
      <c r="M291" s="304">
        <f t="shared" si="85"/>
        <v>1071.7745765394964</v>
      </c>
      <c r="N291" s="304">
        <f t="shared" si="86"/>
        <v>63.418613996419907</v>
      </c>
      <c r="O291" s="308">
        <v>36</v>
      </c>
      <c r="P291" s="305">
        <f t="shared" si="87"/>
        <v>4342.123890356911</v>
      </c>
      <c r="Q291" s="309">
        <f t="shared" si="88"/>
        <v>3.3487</v>
      </c>
      <c r="R291" s="367">
        <f t="shared" si="77"/>
        <v>123.175</v>
      </c>
      <c r="S291" s="302">
        <v>21700</v>
      </c>
      <c r="T291" s="307">
        <f t="shared" si="80"/>
        <v>2114.0653541708953</v>
      </c>
      <c r="U291" s="101">
        <f t="shared" si="89"/>
        <v>714.55408970976248</v>
      </c>
      <c r="V291" s="304">
        <f t="shared" si="90"/>
        <v>42.281307083417907</v>
      </c>
      <c r="W291" s="308">
        <v>24</v>
      </c>
      <c r="X291" s="305">
        <f t="shared" si="91"/>
        <v>2894.9007509640755</v>
      </c>
      <c r="Y291" s="309">
        <f t="shared" si="92"/>
        <v>2.2326000000000001</v>
      </c>
    </row>
    <row r="292" spans="1:25" ht="17.25" customHeight="1" x14ac:dyDescent="0.2">
      <c r="A292" s="279">
        <v>276</v>
      </c>
      <c r="B292" s="301">
        <f t="shared" si="75"/>
        <v>49.27</v>
      </c>
      <c r="C292" s="302">
        <v>21700</v>
      </c>
      <c r="D292" s="303">
        <f t="shared" si="78"/>
        <v>5285.1633854272368</v>
      </c>
      <c r="E292" s="304">
        <f t="shared" si="81"/>
        <v>1786.3852242744058</v>
      </c>
      <c r="F292" s="304">
        <f t="shared" si="82"/>
        <v>105.70326770854474</v>
      </c>
      <c r="G292" s="101">
        <v>60</v>
      </c>
      <c r="H292" s="305">
        <f t="shared" si="83"/>
        <v>7237.2518774101873</v>
      </c>
      <c r="I292" s="309">
        <f t="shared" si="84"/>
        <v>5.6017999999999999</v>
      </c>
      <c r="J292" s="329">
        <f t="shared" si="76"/>
        <v>82.121000000000009</v>
      </c>
      <c r="K292" s="302">
        <v>21700</v>
      </c>
      <c r="L292" s="307">
        <f t="shared" si="79"/>
        <v>3170.9306998209954</v>
      </c>
      <c r="M292" s="304">
        <f t="shared" si="85"/>
        <v>1071.7745765394964</v>
      </c>
      <c r="N292" s="304">
        <f t="shared" si="86"/>
        <v>63.418613996419907</v>
      </c>
      <c r="O292" s="308">
        <v>36</v>
      </c>
      <c r="P292" s="305">
        <f t="shared" si="87"/>
        <v>4342.123890356911</v>
      </c>
      <c r="Q292" s="309">
        <f t="shared" si="88"/>
        <v>3.3609</v>
      </c>
      <c r="R292" s="367">
        <f t="shared" si="77"/>
        <v>123.175</v>
      </c>
      <c r="S292" s="302">
        <v>21700</v>
      </c>
      <c r="T292" s="307">
        <f t="shared" si="80"/>
        <v>2114.0653541708953</v>
      </c>
      <c r="U292" s="101">
        <f t="shared" si="89"/>
        <v>714.55408970976248</v>
      </c>
      <c r="V292" s="304">
        <f t="shared" si="90"/>
        <v>42.281307083417907</v>
      </c>
      <c r="W292" s="308">
        <v>24</v>
      </c>
      <c r="X292" s="305">
        <f t="shared" si="91"/>
        <v>2894.9007509640755</v>
      </c>
      <c r="Y292" s="309">
        <f t="shared" si="92"/>
        <v>2.2406999999999999</v>
      </c>
    </row>
    <row r="293" spans="1:25" ht="17.25" customHeight="1" x14ac:dyDescent="0.2">
      <c r="A293" s="279">
        <v>277</v>
      </c>
      <c r="B293" s="301">
        <f t="shared" si="75"/>
        <v>49.27</v>
      </c>
      <c r="C293" s="302">
        <v>21700</v>
      </c>
      <c r="D293" s="303">
        <f t="shared" si="78"/>
        <v>5285.1633854272368</v>
      </c>
      <c r="E293" s="304">
        <f t="shared" si="81"/>
        <v>1786.3852242744058</v>
      </c>
      <c r="F293" s="304">
        <f t="shared" si="82"/>
        <v>105.70326770854474</v>
      </c>
      <c r="G293" s="101">
        <v>60</v>
      </c>
      <c r="H293" s="305">
        <f t="shared" si="83"/>
        <v>7237.2518774101873</v>
      </c>
      <c r="I293" s="309">
        <f t="shared" si="84"/>
        <v>5.6220999999999997</v>
      </c>
      <c r="J293" s="329">
        <f t="shared" si="76"/>
        <v>82.121000000000009</v>
      </c>
      <c r="K293" s="302">
        <v>21700</v>
      </c>
      <c r="L293" s="307">
        <f t="shared" si="79"/>
        <v>3170.9306998209954</v>
      </c>
      <c r="M293" s="304">
        <f t="shared" si="85"/>
        <v>1071.7745765394964</v>
      </c>
      <c r="N293" s="304">
        <f t="shared" si="86"/>
        <v>63.418613996419907</v>
      </c>
      <c r="O293" s="308">
        <v>36</v>
      </c>
      <c r="P293" s="305">
        <f t="shared" si="87"/>
        <v>4342.123890356911</v>
      </c>
      <c r="Q293" s="309">
        <f t="shared" si="88"/>
        <v>3.3731</v>
      </c>
      <c r="R293" s="367">
        <f t="shared" si="77"/>
        <v>123.175</v>
      </c>
      <c r="S293" s="302">
        <v>21700</v>
      </c>
      <c r="T293" s="307">
        <f t="shared" si="80"/>
        <v>2114.0653541708953</v>
      </c>
      <c r="U293" s="101">
        <f t="shared" si="89"/>
        <v>714.55408970976248</v>
      </c>
      <c r="V293" s="304">
        <f t="shared" si="90"/>
        <v>42.281307083417907</v>
      </c>
      <c r="W293" s="308">
        <v>24</v>
      </c>
      <c r="X293" s="305">
        <f t="shared" si="91"/>
        <v>2894.9007509640755</v>
      </c>
      <c r="Y293" s="309">
        <f t="shared" si="92"/>
        <v>2.2488000000000001</v>
      </c>
    </row>
    <row r="294" spans="1:25" ht="17.25" customHeight="1" x14ac:dyDescent="0.2">
      <c r="A294" s="279">
        <v>278</v>
      </c>
      <c r="B294" s="301">
        <f t="shared" si="75"/>
        <v>49.27</v>
      </c>
      <c r="C294" s="302">
        <v>21700</v>
      </c>
      <c r="D294" s="303">
        <f t="shared" si="78"/>
        <v>5285.1633854272368</v>
      </c>
      <c r="E294" s="304">
        <f t="shared" si="81"/>
        <v>1786.3852242744058</v>
      </c>
      <c r="F294" s="304">
        <f t="shared" si="82"/>
        <v>105.70326770854474</v>
      </c>
      <c r="G294" s="101">
        <v>60</v>
      </c>
      <c r="H294" s="305">
        <f t="shared" si="83"/>
        <v>7237.2518774101873</v>
      </c>
      <c r="I294" s="309">
        <f t="shared" si="84"/>
        <v>5.6424000000000003</v>
      </c>
      <c r="J294" s="329">
        <f t="shared" si="76"/>
        <v>82.121000000000009</v>
      </c>
      <c r="K294" s="302">
        <v>21700</v>
      </c>
      <c r="L294" s="307">
        <f t="shared" si="79"/>
        <v>3170.9306998209954</v>
      </c>
      <c r="M294" s="304">
        <f t="shared" si="85"/>
        <v>1071.7745765394964</v>
      </c>
      <c r="N294" s="304">
        <f t="shared" si="86"/>
        <v>63.418613996419907</v>
      </c>
      <c r="O294" s="308">
        <v>36</v>
      </c>
      <c r="P294" s="305">
        <f t="shared" si="87"/>
        <v>4342.123890356911</v>
      </c>
      <c r="Q294" s="309">
        <f t="shared" si="88"/>
        <v>3.3852000000000002</v>
      </c>
      <c r="R294" s="367">
        <f t="shared" si="77"/>
        <v>123.175</v>
      </c>
      <c r="S294" s="302">
        <v>21700</v>
      </c>
      <c r="T294" s="307">
        <f t="shared" si="80"/>
        <v>2114.0653541708953</v>
      </c>
      <c r="U294" s="101">
        <f t="shared" si="89"/>
        <v>714.55408970976248</v>
      </c>
      <c r="V294" s="304">
        <f t="shared" si="90"/>
        <v>42.281307083417907</v>
      </c>
      <c r="W294" s="308">
        <v>24</v>
      </c>
      <c r="X294" s="305">
        <f t="shared" si="91"/>
        <v>2894.9007509640755</v>
      </c>
      <c r="Y294" s="309">
        <f t="shared" si="92"/>
        <v>2.2570000000000001</v>
      </c>
    </row>
    <row r="295" spans="1:25" ht="17.25" customHeight="1" x14ac:dyDescent="0.2">
      <c r="A295" s="279">
        <v>279</v>
      </c>
      <c r="B295" s="301">
        <f t="shared" si="75"/>
        <v>49.27</v>
      </c>
      <c r="C295" s="302">
        <v>21700</v>
      </c>
      <c r="D295" s="303">
        <f t="shared" si="78"/>
        <v>5285.1633854272368</v>
      </c>
      <c r="E295" s="304">
        <f t="shared" si="81"/>
        <v>1786.3852242744058</v>
      </c>
      <c r="F295" s="304">
        <f t="shared" si="82"/>
        <v>105.70326770854474</v>
      </c>
      <c r="G295" s="101">
        <v>60</v>
      </c>
      <c r="H295" s="305">
        <f t="shared" si="83"/>
        <v>7237.2518774101873</v>
      </c>
      <c r="I295" s="309">
        <f t="shared" si="84"/>
        <v>5.6627000000000001</v>
      </c>
      <c r="J295" s="329">
        <f t="shared" si="76"/>
        <v>82.121000000000009</v>
      </c>
      <c r="K295" s="302">
        <v>21700</v>
      </c>
      <c r="L295" s="307">
        <f t="shared" si="79"/>
        <v>3170.9306998209954</v>
      </c>
      <c r="M295" s="304">
        <f t="shared" si="85"/>
        <v>1071.7745765394964</v>
      </c>
      <c r="N295" s="304">
        <f t="shared" si="86"/>
        <v>63.418613996419907</v>
      </c>
      <c r="O295" s="308">
        <v>36</v>
      </c>
      <c r="P295" s="305">
        <f t="shared" si="87"/>
        <v>4342.123890356911</v>
      </c>
      <c r="Q295" s="309">
        <f t="shared" si="88"/>
        <v>3.3974000000000002</v>
      </c>
      <c r="R295" s="367">
        <f t="shared" si="77"/>
        <v>123.175</v>
      </c>
      <c r="S295" s="302">
        <v>21700</v>
      </c>
      <c r="T295" s="307">
        <f t="shared" si="80"/>
        <v>2114.0653541708953</v>
      </c>
      <c r="U295" s="101">
        <f t="shared" si="89"/>
        <v>714.55408970976248</v>
      </c>
      <c r="V295" s="304">
        <f t="shared" si="90"/>
        <v>42.281307083417907</v>
      </c>
      <c r="W295" s="308">
        <v>24</v>
      </c>
      <c r="X295" s="305">
        <f t="shared" si="91"/>
        <v>2894.9007509640755</v>
      </c>
      <c r="Y295" s="309">
        <f t="shared" si="92"/>
        <v>2.2650999999999999</v>
      </c>
    </row>
    <row r="296" spans="1:25" ht="17.25" customHeight="1" x14ac:dyDescent="0.2">
      <c r="A296" s="283">
        <v>280</v>
      </c>
      <c r="B296" s="301">
        <f t="shared" si="75"/>
        <v>49.27</v>
      </c>
      <c r="C296" s="302">
        <v>21700</v>
      </c>
      <c r="D296" s="303">
        <f t="shared" si="78"/>
        <v>5285.1633854272368</v>
      </c>
      <c r="E296" s="304">
        <f t="shared" si="81"/>
        <v>1786.3852242744058</v>
      </c>
      <c r="F296" s="304">
        <f t="shared" si="82"/>
        <v>105.70326770854474</v>
      </c>
      <c r="G296" s="101">
        <v>60</v>
      </c>
      <c r="H296" s="305">
        <f t="shared" si="83"/>
        <v>7237.2518774101873</v>
      </c>
      <c r="I296" s="309">
        <f t="shared" si="84"/>
        <v>5.6829999999999998</v>
      </c>
      <c r="J296" s="329">
        <f t="shared" si="76"/>
        <v>82.121000000000009</v>
      </c>
      <c r="K296" s="302">
        <v>21700</v>
      </c>
      <c r="L296" s="307">
        <f t="shared" si="79"/>
        <v>3170.9306998209954</v>
      </c>
      <c r="M296" s="304">
        <f t="shared" si="85"/>
        <v>1071.7745765394964</v>
      </c>
      <c r="N296" s="304">
        <f t="shared" si="86"/>
        <v>63.418613996419907</v>
      </c>
      <c r="O296" s="308">
        <v>36</v>
      </c>
      <c r="P296" s="305">
        <f t="shared" si="87"/>
        <v>4342.123890356911</v>
      </c>
      <c r="Q296" s="309">
        <f t="shared" si="88"/>
        <v>3.4096000000000002</v>
      </c>
      <c r="R296" s="367">
        <f t="shared" si="77"/>
        <v>123.175</v>
      </c>
      <c r="S296" s="302">
        <v>21700</v>
      </c>
      <c r="T296" s="307">
        <f t="shared" si="80"/>
        <v>2114.0653541708953</v>
      </c>
      <c r="U296" s="101">
        <f t="shared" si="89"/>
        <v>714.55408970976248</v>
      </c>
      <c r="V296" s="304">
        <f t="shared" si="90"/>
        <v>42.281307083417907</v>
      </c>
      <c r="W296" s="308">
        <v>24</v>
      </c>
      <c r="X296" s="305">
        <f t="shared" si="91"/>
        <v>2894.9007509640755</v>
      </c>
      <c r="Y296" s="309">
        <f t="shared" si="92"/>
        <v>2.2732000000000001</v>
      </c>
    </row>
    <row r="297" spans="1:25" ht="17.25" customHeight="1" x14ac:dyDescent="0.2">
      <c r="A297" s="279">
        <v>281</v>
      </c>
      <c r="B297" s="301">
        <f t="shared" si="75"/>
        <v>49.27</v>
      </c>
      <c r="C297" s="302">
        <v>21700</v>
      </c>
      <c r="D297" s="303">
        <f t="shared" si="78"/>
        <v>5285.1633854272368</v>
      </c>
      <c r="E297" s="304">
        <f t="shared" si="81"/>
        <v>1786.3852242744058</v>
      </c>
      <c r="F297" s="304">
        <f t="shared" si="82"/>
        <v>105.70326770854474</v>
      </c>
      <c r="G297" s="101">
        <v>60</v>
      </c>
      <c r="H297" s="305">
        <f t="shared" si="83"/>
        <v>7237.2518774101873</v>
      </c>
      <c r="I297" s="309">
        <f t="shared" si="84"/>
        <v>5.7032999999999996</v>
      </c>
      <c r="J297" s="329">
        <f t="shared" si="76"/>
        <v>82.121000000000009</v>
      </c>
      <c r="K297" s="302">
        <v>21700</v>
      </c>
      <c r="L297" s="307">
        <f t="shared" si="79"/>
        <v>3170.9306998209954</v>
      </c>
      <c r="M297" s="304">
        <f t="shared" si="85"/>
        <v>1071.7745765394964</v>
      </c>
      <c r="N297" s="304">
        <f t="shared" si="86"/>
        <v>63.418613996419907</v>
      </c>
      <c r="O297" s="308">
        <v>36</v>
      </c>
      <c r="P297" s="305">
        <f t="shared" si="87"/>
        <v>4342.123890356911</v>
      </c>
      <c r="Q297" s="309">
        <f t="shared" si="88"/>
        <v>3.4218000000000002</v>
      </c>
      <c r="R297" s="367">
        <f t="shared" si="77"/>
        <v>123.175</v>
      </c>
      <c r="S297" s="302">
        <v>21700</v>
      </c>
      <c r="T297" s="307">
        <f t="shared" si="80"/>
        <v>2114.0653541708953</v>
      </c>
      <c r="U297" s="101">
        <f t="shared" si="89"/>
        <v>714.55408970976248</v>
      </c>
      <c r="V297" s="304">
        <f t="shared" si="90"/>
        <v>42.281307083417907</v>
      </c>
      <c r="W297" s="308">
        <v>24</v>
      </c>
      <c r="X297" s="305">
        <f t="shared" si="91"/>
        <v>2894.9007509640755</v>
      </c>
      <c r="Y297" s="309">
        <f t="shared" si="92"/>
        <v>2.2812999999999999</v>
      </c>
    </row>
    <row r="298" spans="1:25" ht="17.25" customHeight="1" x14ac:dyDescent="0.2">
      <c r="A298" s="279">
        <v>282</v>
      </c>
      <c r="B298" s="301">
        <f t="shared" si="75"/>
        <v>49.27</v>
      </c>
      <c r="C298" s="302">
        <v>21700</v>
      </c>
      <c r="D298" s="303">
        <f t="shared" si="78"/>
        <v>5285.1633854272368</v>
      </c>
      <c r="E298" s="304">
        <f t="shared" si="81"/>
        <v>1786.3852242744058</v>
      </c>
      <c r="F298" s="304">
        <f t="shared" si="82"/>
        <v>105.70326770854474</v>
      </c>
      <c r="G298" s="101">
        <v>60</v>
      </c>
      <c r="H298" s="305">
        <f t="shared" si="83"/>
        <v>7237.2518774101873</v>
      </c>
      <c r="I298" s="309">
        <f t="shared" si="84"/>
        <v>5.7236000000000002</v>
      </c>
      <c r="J298" s="329">
        <f t="shared" si="76"/>
        <v>82.121000000000009</v>
      </c>
      <c r="K298" s="302">
        <v>21700</v>
      </c>
      <c r="L298" s="307">
        <f t="shared" si="79"/>
        <v>3170.9306998209954</v>
      </c>
      <c r="M298" s="304">
        <f t="shared" si="85"/>
        <v>1071.7745765394964</v>
      </c>
      <c r="N298" s="304">
        <f t="shared" si="86"/>
        <v>63.418613996419907</v>
      </c>
      <c r="O298" s="308">
        <v>36</v>
      </c>
      <c r="P298" s="305">
        <f t="shared" si="87"/>
        <v>4342.123890356911</v>
      </c>
      <c r="Q298" s="309">
        <f t="shared" si="88"/>
        <v>3.4340000000000002</v>
      </c>
      <c r="R298" s="367">
        <f t="shared" si="77"/>
        <v>123.175</v>
      </c>
      <c r="S298" s="302">
        <v>21700</v>
      </c>
      <c r="T298" s="307">
        <f t="shared" si="80"/>
        <v>2114.0653541708953</v>
      </c>
      <c r="U298" s="101">
        <f t="shared" si="89"/>
        <v>714.55408970976248</v>
      </c>
      <c r="V298" s="304">
        <f t="shared" si="90"/>
        <v>42.281307083417907</v>
      </c>
      <c r="W298" s="308">
        <v>24</v>
      </c>
      <c r="X298" s="305">
        <f t="shared" si="91"/>
        <v>2894.9007509640755</v>
      </c>
      <c r="Y298" s="309">
        <f t="shared" si="92"/>
        <v>2.2894000000000001</v>
      </c>
    </row>
    <row r="299" spans="1:25" ht="17.25" customHeight="1" x14ac:dyDescent="0.2">
      <c r="A299" s="279">
        <v>283</v>
      </c>
      <c r="B299" s="301">
        <f t="shared" si="75"/>
        <v>49.27</v>
      </c>
      <c r="C299" s="302">
        <v>21700</v>
      </c>
      <c r="D299" s="303">
        <f t="shared" si="78"/>
        <v>5285.1633854272368</v>
      </c>
      <c r="E299" s="304">
        <f t="shared" si="81"/>
        <v>1786.3852242744058</v>
      </c>
      <c r="F299" s="304">
        <f t="shared" si="82"/>
        <v>105.70326770854474</v>
      </c>
      <c r="G299" s="101">
        <v>60</v>
      </c>
      <c r="H299" s="305">
        <f t="shared" si="83"/>
        <v>7237.2518774101873</v>
      </c>
      <c r="I299" s="309">
        <f t="shared" si="84"/>
        <v>5.7439</v>
      </c>
      <c r="J299" s="329">
        <f t="shared" si="76"/>
        <v>82.121000000000009</v>
      </c>
      <c r="K299" s="302">
        <v>21700</v>
      </c>
      <c r="L299" s="307">
        <f t="shared" si="79"/>
        <v>3170.9306998209954</v>
      </c>
      <c r="M299" s="304">
        <f t="shared" si="85"/>
        <v>1071.7745765394964</v>
      </c>
      <c r="N299" s="304">
        <f t="shared" si="86"/>
        <v>63.418613996419907</v>
      </c>
      <c r="O299" s="308">
        <v>36</v>
      </c>
      <c r="P299" s="305">
        <f t="shared" si="87"/>
        <v>4342.123890356911</v>
      </c>
      <c r="Q299" s="309">
        <f t="shared" si="88"/>
        <v>3.4460999999999999</v>
      </c>
      <c r="R299" s="367">
        <f t="shared" si="77"/>
        <v>123.175</v>
      </c>
      <c r="S299" s="302">
        <v>21700</v>
      </c>
      <c r="T299" s="307">
        <f t="shared" si="80"/>
        <v>2114.0653541708953</v>
      </c>
      <c r="U299" s="101">
        <f t="shared" si="89"/>
        <v>714.55408970976248</v>
      </c>
      <c r="V299" s="304">
        <f t="shared" si="90"/>
        <v>42.281307083417907</v>
      </c>
      <c r="W299" s="308">
        <v>24</v>
      </c>
      <c r="X299" s="305">
        <f t="shared" si="91"/>
        <v>2894.9007509640755</v>
      </c>
      <c r="Y299" s="309">
        <f t="shared" si="92"/>
        <v>2.2974999999999999</v>
      </c>
    </row>
    <row r="300" spans="1:25" ht="17.25" customHeight="1" x14ac:dyDescent="0.2">
      <c r="A300" s="279">
        <v>284</v>
      </c>
      <c r="B300" s="301">
        <f t="shared" si="75"/>
        <v>49.27</v>
      </c>
      <c r="C300" s="302">
        <v>21700</v>
      </c>
      <c r="D300" s="303">
        <f t="shared" si="78"/>
        <v>5285.1633854272368</v>
      </c>
      <c r="E300" s="304">
        <f t="shared" si="81"/>
        <v>1786.3852242744058</v>
      </c>
      <c r="F300" s="304">
        <f t="shared" si="82"/>
        <v>105.70326770854474</v>
      </c>
      <c r="G300" s="101">
        <v>60</v>
      </c>
      <c r="H300" s="305">
        <f t="shared" si="83"/>
        <v>7237.2518774101873</v>
      </c>
      <c r="I300" s="309">
        <f t="shared" si="84"/>
        <v>5.7641999999999998</v>
      </c>
      <c r="J300" s="329">
        <f t="shared" si="76"/>
        <v>82.121000000000009</v>
      </c>
      <c r="K300" s="302">
        <v>21700</v>
      </c>
      <c r="L300" s="307">
        <f t="shared" si="79"/>
        <v>3170.9306998209954</v>
      </c>
      <c r="M300" s="304">
        <f t="shared" si="85"/>
        <v>1071.7745765394964</v>
      </c>
      <c r="N300" s="304">
        <f t="shared" si="86"/>
        <v>63.418613996419907</v>
      </c>
      <c r="O300" s="308">
        <v>36</v>
      </c>
      <c r="P300" s="305">
        <f t="shared" si="87"/>
        <v>4342.123890356911</v>
      </c>
      <c r="Q300" s="309">
        <f t="shared" si="88"/>
        <v>3.4582999999999999</v>
      </c>
      <c r="R300" s="367">
        <f t="shared" si="77"/>
        <v>123.175</v>
      </c>
      <c r="S300" s="302">
        <v>21700</v>
      </c>
      <c r="T300" s="307">
        <f t="shared" si="80"/>
        <v>2114.0653541708953</v>
      </c>
      <c r="U300" s="101">
        <f t="shared" si="89"/>
        <v>714.55408970976248</v>
      </c>
      <c r="V300" s="304">
        <f t="shared" si="90"/>
        <v>42.281307083417907</v>
      </c>
      <c r="W300" s="308">
        <v>24</v>
      </c>
      <c r="X300" s="305">
        <f t="shared" si="91"/>
        <v>2894.9007509640755</v>
      </c>
      <c r="Y300" s="309">
        <f t="shared" si="92"/>
        <v>2.3056999999999999</v>
      </c>
    </row>
    <row r="301" spans="1:25" ht="17.25" customHeight="1" x14ac:dyDescent="0.2">
      <c r="A301" s="279">
        <v>285</v>
      </c>
      <c r="B301" s="301">
        <f t="shared" si="75"/>
        <v>49.27</v>
      </c>
      <c r="C301" s="302">
        <v>21700</v>
      </c>
      <c r="D301" s="303">
        <f t="shared" si="78"/>
        <v>5285.1633854272368</v>
      </c>
      <c r="E301" s="304">
        <f t="shared" si="81"/>
        <v>1786.3852242744058</v>
      </c>
      <c r="F301" s="304">
        <f t="shared" si="82"/>
        <v>105.70326770854474</v>
      </c>
      <c r="G301" s="101">
        <v>60</v>
      </c>
      <c r="H301" s="305">
        <f t="shared" si="83"/>
        <v>7237.2518774101873</v>
      </c>
      <c r="I301" s="309">
        <f t="shared" si="84"/>
        <v>5.7845000000000004</v>
      </c>
      <c r="J301" s="329">
        <f t="shared" si="76"/>
        <v>82.121000000000009</v>
      </c>
      <c r="K301" s="302">
        <v>21700</v>
      </c>
      <c r="L301" s="307">
        <f t="shared" si="79"/>
        <v>3170.9306998209954</v>
      </c>
      <c r="M301" s="304">
        <f t="shared" si="85"/>
        <v>1071.7745765394964</v>
      </c>
      <c r="N301" s="304">
        <f t="shared" si="86"/>
        <v>63.418613996419907</v>
      </c>
      <c r="O301" s="308">
        <v>36</v>
      </c>
      <c r="P301" s="305">
        <f t="shared" si="87"/>
        <v>4342.123890356911</v>
      </c>
      <c r="Q301" s="309">
        <f t="shared" si="88"/>
        <v>3.4704999999999999</v>
      </c>
      <c r="R301" s="367">
        <f t="shared" si="77"/>
        <v>123.175</v>
      </c>
      <c r="S301" s="302">
        <v>21700</v>
      </c>
      <c r="T301" s="307">
        <f t="shared" si="80"/>
        <v>2114.0653541708953</v>
      </c>
      <c r="U301" s="101">
        <f t="shared" si="89"/>
        <v>714.55408970976248</v>
      </c>
      <c r="V301" s="304">
        <f t="shared" si="90"/>
        <v>42.281307083417907</v>
      </c>
      <c r="W301" s="308">
        <v>24</v>
      </c>
      <c r="X301" s="305">
        <f t="shared" si="91"/>
        <v>2894.9007509640755</v>
      </c>
      <c r="Y301" s="309">
        <f t="shared" si="92"/>
        <v>2.3138000000000001</v>
      </c>
    </row>
    <row r="302" spans="1:25" ht="17.25" customHeight="1" x14ac:dyDescent="0.2">
      <c r="A302" s="279">
        <v>286</v>
      </c>
      <c r="B302" s="301">
        <f t="shared" si="75"/>
        <v>49.27</v>
      </c>
      <c r="C302" s="302">
        <v>21700</v>
      </c>
      <c r="D302" s="303">
        <f t="shared" si="78"/>
        <v>5285.1633854272368</v>
      </c>
      <c r="E302" s="304">
        <f t="shared" si="81"/>
        <v>1786.3852242744058</v>
      </c>
      <c r="F302" s="304">
        <f t="shared" si="82"/>
        <v>105.70326770854474</v>
      </c>
      <c r="G302" s="101">
        <v>60</v>
      </c>
      <c r="H302" s="305">
        <f t="shared" si="83"/>
        <v>7237.2518774101873</v>
      </c>
      <c r="I302" s="309">
        <f t="shared" si="84"/>
        <v>5.8047000000000004</v>
      </c>
      <c r="J302" s="329">
        <f t="shared" si="76"/>
        <v>82.121000000000009</v>
      </c>
      <c r="K302" s="302">
        <v>21700</v>
      </c>
      <c r="L302" s="307">
        <f t="shared" si="79"/>
        <v>3170.9306998209954</v>
      </c>
      <c r="M302" s="304">
        <f t="shared" si="85"/>
        <v>1071.7745765394964</v>
      </c>
      <c r="N302" s="304">
        <f t="shared" si="86"/>
        <v>63.418613996419907</v>
      </c>
      <c r="O302" s="308">
        <v>36</v>
      </c>
      <c r="P302" s="305">
        <f t="shared" si="87"/>
        <v>4342.123890356911</v>
      </c>
      <c r="Q302" s="309">
        <f t="shared" si="88"/>
        <v>3.4826999999999999</v>
      </c>
      <c r="R302" s="367">
        <f t="shared" si="77"/>
        <v>123.175</v>
      </c>
      <c r="S302" s="302">
        <v>21700</v>
      </c>
      <c r="T302" s="307">
        <f t="shared" si="80"/>
        <v>2114.0653541708953</v>
      </c>
      <c r="U302" s="101">
        <f t="shared" si="89"/>
        <v>714.55408970976248</v>
      </c>
      <c r="V302" s="304">
        <f t="shared" si="90"/>
        <v>42.281307083417907</v>
      </c>
      <c r="W302" s="308">
        <v>24</v>
      </c>
      <c r="X302" s="305">
        <f t="shared" si="91"/>
        <v>2894.9007509640755</v>
      </c>
      <c r="Y302" s="309">
        <f t="shared" si="92"/>
        <v>2.3218999999999999</v>
      </c>
    </row>
    <row r="303" spans="1:25" ht="17.25" customHeight="1" x14ac:dyDescent="0.2">
      <c r="A303" s="279">
        <v>287</v>
      </c>
      <c r="B303" s="301">
        <f t="shared" si="75"/>
        <v>49.27</v>
      </c>
      <c r="C303" s="302">
        <v>21700</v>
      </c>
      <c r="D303" s="303">
        <f t="shared" si="78"/>
        <v>5285.1633854272368</v>
      </c>
      <c r="E303" s="304">
        <f t="shared" si="81"/>
        <v>1786.3852242744058</v>
      </c>
      <c r="F303" s="304">
        <f t="shared" si="82"/>
        <v>105.70326770854474</v>
      </c>
      <c r="G303" s="101">
        <v>60</v>
      </c>
      <c r="H303" s="305">
        <f t="shared" si="83"/>
        <v>7237.2518774101873</v>
      </c>
      <c r="I303" s="309">
        <f t="shared" si="84"/>
        <v>5.8250000000000002</v>
      </c>
      <c r="J303" s="329">
        <f t="shared" si="76"/>
        <v>82.121000000000009</v>
      </c>
      <c r="K303" s="302">
        <v>21700</v>
      </c>
      <c r="L303" s="307">
        <f t="shared" si="79"/>
        <v>3170.9306998209954</v>
      </c>
      <c r="M303" s="304">
        <f t="shared" si="85"/>
        <v>1071.7745765394964</v>
      </c>
      <c r="N303" s="304">
        <f t="shared" si="86"/>
        <v>63.418613996419907</v>
      </c>
      <c r="O303" s="308">
        <v>36</v>
      </c>
      <c r="P303" s="305">
        <f t="shared" si="87"/>
        <v>4342.123890356911</v>
      </c>
      <c r="Q303" s="309">
        <f t="shared" si="88"/>
        <v>3.4948000000000001</v>
      </c>
      <c r="R303" s="367">
        <f t="shared" si="77"/>
        <v>123.175</v>
      </c>
      <c r="S303" s="302">
        <v>21700</v>
      </c>
      <c r="T303" s="307">
        <f t="shared" si="80"/>
        <v>2114.0653541708953</v>
      </c>
      <c r="U303" s="101">
        <f t="shared" si="89"/>
        <v>714.55408970976248</v>
      </c>
      <c r="V303" s="304">
        <f t="shared" si="90"/>
        <v>42.281307083417907</v>
      </c>
      <c r="W303" s="308">
        <v>24</v>
      </c>
      <c r="X303" s="305">
        <f t="shared" si="91"/>
        <v>2894.9007509640755</v>
      </c>
      <c r="Y303" s="309">
        <f t="shared" si="92"/>
        <v>2.33</v>
      </c>
    </row>
    <row r="304" spans="1:25" ht="17.25" customHeight="1" x14ac:dyDescent="0.2">
      <c r="A304" s="279">
        <v>288</v>
      </c>
      <c r="B304" s="301">
        <f t="shared" si="75"/>
        <v>49.27</v>
      </c>
      <c r="C304" s="302">
        <v>21700</v>
      </c>
      <c r="D304" s="303">
        <f t="shared" si="78"/>
        <v>5285.1633854272368</v>
      </c>
      <c r="E304" s="304">
        <f t="shared" si="81"/>
        <v>1786.3852242744058</v>
      </c>
      <c r="F304" s="304">
        <f t="shared" si="82"/>
        <v>105.70326770854474</v>
      </c>
      <c r="G304" s="101">
        <v>60</v>
      </c>
      <c r="H304" s="305">
        <f t="shared" si="83"/>
        <v>7237.2518774101873</v>
      </c>
      <c r="I304" s="309">
        <f t="shared" si="84"/>
        <v>5.8452999999999999</v>
      </c>
      <c r="J304" s="329">
        <f t="shared" si="76"/>
        <v>82.121000000000009</v>
      </c>
      <c r="K304" s="302">
        <v>21700</v>
      </c>
      <c r="L304" s="307">
        <f t="shared" si="79"/>
        <v>3170.9306998209954</v>
      </c>
      <c r="M304" s="304">
        <f t="shared" si="85"/>
        <v>1071.7745765394964</v>
      </c>
      <c r="N304" s="304">
        <f t="shared" si="86"/>
        <v>63.418613996419907</v>
      </c>
      <c r="O304" s="308">
        <v>36</v>
      </c>
      <c r="P304" s="305">
        <f t="shared" si="87"/>
        <v>4342.123890356911</v>
      </c>
      <c r="Q304" s="309">
        <f t="shared" si="88"/>
        <v>3.5070000000000001</v>
      </c>
      <c r="R304" s="367">
        <f t="shared" si="77"/>
        <v>123.175</v>
      </c>
      <c r="S304" s="302">
        <v>21700</v>
      </c>
      <c r="T304" s="307">
        <f t="shared" si="80"/>
        <v>2114.0653541708953</v>
      </c>
      <c r="U304" s="101">
        <f t="shared" si="89"/>
        <v>714.55408970976248</v>
      </c>
      <c r="V304" s="304">
        <f t="shared" si="90"/>
        <v>42.281307083417907</v>
      </c>
      <c r="W304" s="308">
        <v>24</v>
      </c>
      <c r="X304" s="305">
        <f t="shared" si="91"/>
        <v>2894.9007509640755</v>
      </c>
      <c r="Y304" s="309">
        <f t="shared" si="92"/>
        <v>2.3380999999999998</v>
      </c>
    </row>
    <row r="305" spans="1:25" ht="17.25" customHeight="1" x14ac:dyDescent="0.2">
      <c r="A305" s="279">
        <v>289</v>
      </c>
      <c r="B305" s="301">
        <f t="shared" si="75"/>
        <v>49.27</v>
      </c>
      <c r="C305" s="302">
        <v>21700</v>
      </c>
      <c r="D305" s="303">
        <f t="shared" si="78"/>
        <v>5285.1633854272368</v>
      </c>
      <c r="E305" s="304">
        <f t="shared" si="81"/>
        <v>1786.3852242744058</v>
      </c>
      <c r="F305" s="304">
        <f t="shared" si="82"/>
        <v>105.70326770854474</v>
      </c>
      <c r="G305" s="101">
        <v>60</v>
      </c>
      <c r="H305" s="305">
        <f t="shared" si="83"/>
        <v>7237.2518774101873</v>
      </c>
      <c r="I305" s="309">
        <f t="shared" si="84"/>
        <v>5.8655999999999997</v>
      </c>
      <c r="J305" s="329">
        <f t="shared" si="76"/>
        <v>82.121000000000009</v>
      </c>
      <c r="K305" s="302">
        <v>21700</v>
      </c>
      <c r="L305" s="307">
        <f t="shared" si="79"/>
        <v>3170.9306998209954</v>
      </c>
      <c r="M305" s="304">
        <f t="shared" si="85"/>
        <v>1071.7745765394964</v>
      </c>
      <c r="N305" s="304">
        <f t="shared" si="86"/>
        <v>63.418613996419907</v>
      </c>
      <c r="O305" s="308">
        <v>36</v>
      </c>
      <c r="P305" s="305">
        <f t="shared" si="87"/>
        <v>4342.123890356911</v>
      </c>
      <c r="Q305" s="309">
        <f t="shared" si="88"/>
        <v>3.5192000000000001</v>
      </c>
      <c r="R305" s="367">
        <f t="shared" si="77"/>
        <v>123.175</v>
      </c>
      <c r="S305" s="302">
        <v>21700</v>
      </c>
      <c r="T305" s="307">
        <f t="shared" si="80"/>
        <v>2114.0653541708953</v>
      </c>
      <c r="U305" s="101">
        <f t="shared" si="89"/>
        <v>714.55408970976248</v>
      </c>
      <c r="V305" s="304">
        <f t="shared" si="90"/>
        <v>42.281307083417907</v>
      </c>
      <c r="W305" s="308">
        <v>24</v>
      </c>
      <c r="X305" s="305">
        <f t="shared" si="91"/>
        <v>2894.9007509640755</v>
      </c>
      <c r="Y305" s="309">
        <f t="shared" si="92"/>
        <v>2.3462999999999998</v>
      </c>
    </row>
    <row r="306" spans="1:25" ht="17.25" customHeight="1" x14ac:dyDescent="0.2">
      <c r="A306" s="283">
        <v>290</v>
      </c>
      <c r="B306" s="301">
        <f t="shared" si="75"/>
        <v>49.27</v>
      </c>
      <c r="C306" s="302">
        <v>21700</v>
      </c>
      <c r="D306" s="303">
        <f t="shared" si="78"/>
        <v>5285.1633854272368</v>
      </c>
      <c r="E306" s="304">
        <f t="shared" si="81"/>
        <v>1786.3852242744058</v>
      </c>
      <c r="F306" s="304">
        <f t="shared" si="82"/>
        <v>105.70326770854474</v>
      </c>
      <c r="G306" s="101">
        <v>60</v>
      </c>
      <c r="H306" s="305">
        <f t="shared" si="83"/>
        <v>7237.2518774101873</v>
      </c>
      <c r="I306" s="309">
        <f t="shared" si="84"/>
        <v>5.8859000000000004</v>
      </c>
      <c r="J306" s="329">
        <f t="shared" si="76"/>
        <v>82.121000000000009</v>
      </c>
      <c r="K306" s="302">
        <v>21700</v>
      </c>
      <c r="L306" s="307">
        <f t="shared" si="79"/>
        <v>3170.9306998209954</v>
      </c>
      <c r="M306" s="304">
        <f t="shared" si="85"/>
        <v>1071.7745765394964</v>
      </c>
      <c r="N306" s="304">
        <f t="shared" si="86"/>
        <v>63.418613996419907</v>
      </c>
      <c r="O306" s="308">
        <v>36</v>
      </c>
      <c r="P306" s="305">
        <f t="shared" si="87"/>
        <v>4342.123890356911</v>
      </c>
      <c r="Q306" s="309">
        <f t="shared" si="88"/>
        <v>3.5314000000000001</v>
      </c>
      <c r="R306" s="367">
        <f t="shared" si="77"/>
        <v>123.175</v>
      </c>
      <c r="S306" s="302">
        <v>21700</v>
      </c>
      <c r="T306" s="307">
        <f t="shared" si="80"/>
        <v>2114.0653541708953</v>
      </c>
      <c r="U306" s="101">
        <f t="shared" si="89"/>
        <v>714.55408970976248</v>
      </c>
      <c r="V306" s="304">
        <f t="shared" si="90"/>
        <v>42.281307083417907</v>
      </c>
      <c r="W306" s="308">
        <v>24</v>
      </c>
      <c r="X306" s="305">
        <f t="shared" si="91"/>
        <v>2894.9007509640755</v>
      </c>
      <c r="Y306" s="309">
        <f t="shared" si="92"/>
        <v>2.3544</v>
      </c>
    </row>
    <row r="307" spans="1:25" ht="17.25" customHeight="1" x14ac:dyDescent="0.2">
      <c r="A307" s="279">
        <v>291</v>
      </c>
      <c r="B307" s="301">
        <f t="shared" si="75"/>
        <v>49.27</v>
      </c>
      <c r="C307" s="302">
        <v>21700</v>
      </c>
      <c r="D307" s="303">
        <f t="shared" si="78"/>
        <v>5285.1633854272368</v>
      </c>
      <c r="E307" s="304">
        <f t="shared" si="81"/>
        <v>1786.3852242744058</v>
      </c>
      <c r="F307" s="304">
        <f t="shared" si="82"/>
        <v>105.70326770854474</v>
      </c>
      <c r="G307" s="101">
        <v>60</v>
      </c>
      <c r="H307" s="305">
        <f t="shared" si="83"/>
        <v>7237.2518774101873</v>
      </c>
      <c r="I307" s="309">
        <f t="shared" si="84"/>
        <v>5.9062000000000001</v>
      </c>
      <c r="J307" s="329">
        <f t="shared" si="76"/>
        <v>82.121000000000009</v>
      </c>
      <c r="K307" s="302">
        <v>21700</v>
      </c>
      <c r="L307" s="307">
        <f t="shared" si="79"/>
        <v>3170.9306998209954</v>
      </c>
      <c r="M307" s="304">
        <f t="shared" si="85"/>
        <v>1071.7745765394964</v>
      </c>
      <c r="N307" s="304">
        <f t="shared" si="86"/>
        <v>63.418613996419907</v>
      </c>
      <c r="O307" s="308">
        <v>36</v>
      </c>
      <c r="P307" s="305">
        <f t="shared" si="87"/>
        <v>4342.123890356911</v>
      </c>
      <c r="Q307" s="309">
        <f t="shared" si="88"/>
        <v>3.5436000000000001</v>
      </c>
      <c r="R307" s="367">
        <f t="shared" si="77"/>
        <v>123.175</v>
      </c>
      <c r="S307" s="302">
        <v>21700</v>
      </c>
      <c r="T307" s="307">
        <f t="shared" si="80"/>
        <v>2114.0653541708953</v>
      </c>
      <c r="U307" s="101">
        <f t="shared" si="89"/>
        <v>714.55408970976248</v>
      </c>
      <c r="V307" s="304">
        <f t="shared" si="90"/>
        <v>42.281307083417907</v>
      </c>
      <c r="W307" s="308">
        <v>24</v>
      </c>
      <c r="X307" s="305">
        <f t="shared" si="91"/>
        <v>2894.9007509640755</v>
      </c>
      <c r="Y307" s="309">
        <f t="shared" si="92"/>
        <v>2.3624999999999998</v>
      </c>
    </row>
    <row r="308" spans="1:25" ht="17.25" customHeight="1" x14ac:dyDescent="0.2">
      <c r="A308" s="279">
        <v>292</v>
      </c>
      <c r="B308" s="301">
        <f t="shared" si="75"/>
        <v>49.27</v>
      </c>
      <c r="C308" s="302">
        <v>21700</v>
      </c>
      <c r="D308" s="303">
        <f t="shared" si="78"/>
        <v>5285.1633854272368</v>
      </c>
      <c r="E308" s="304">
        <f t="shared" si="81"/>
        <v>1786.3852242744058</v>
      </c>
      <c r="F308" s="304">
        <f t="shared" si="82"/>
        <v>105.70326770854474</v>
      </c>
      <c r="G308" s="101">
        <v>60</v>
      </c>
      <c r="H308" s="305">
        <f t="shared" si="83"/>
        <v>7237.2518774101873</v>
      </c>
      <c r="I308" s="309">
        <f t="shared" si="84"/>
        <v>5.9264999999999999</v>
      </c>
      <c r="J308" s="329">
        <f t="shared" si="76"/>
        <v>82.121000000000009</v>
      </c>
      <c r="K308" s="302">
        <v>21700</v>
      </c>
      <c r="L308" s="307">
        <f t="shared" si="79"/>
        <v>3170.9306998209954</v>
      </c>
      <c r="M308" s="304">
        <f t="shared" si="85"/>
        <v>1071.7745765394964</v>
      </c>
      <c r="N308" s="304">
        <f t="shared" si="86"/>
        <v>63.418613996419907</v>
      </c>
      <c r="O308" s="308">
        <v>36</v>
      </c>
      <c r="P308" s="305">
        <f t="shared" si="87"/>
        <v>4342.123890356911</v>
      </c>
      <c r="Q308" s="309">
        <f t="shared" si="88"/>
        <v>3.5556999999999999</v>
      </c>
      <c r="R308" s="367">
        <f t="shared" si="77"/>
        <v>123.175</v>
      </c>
      <c r="S308" s="302">
        <v>21700</v>
      </c>
      <c r="T308" s="307">
        <f t="shared" si="80"/>
        <v>2114.0653541708953</v>
      </c>
      <c r="U308" s="101">
        <f t="shared" si="89"/>
        <v>714.55408970976248</v>
      </c>
      <c r="V308" s="304">
        <f t="shared" si="90"/>
        <v>42.281307083417907</v>
      </c>
      <c r="W308" s="308">
        <v>24</v>
      </c>
      <c r="X308" s="305">
        <f t="shared" si="91"/>
        <v>2894.9007509640755</v>
      </c>
      <c r="Y308" s="309">
        <f t="shared" si="92"/>
        <v>2.3706</v>
      </c>
    </row>
    <row r="309" spans="1:25" ht="17.25" customHeight="1" x14ac:dyDescent="0.2">
      <c r="A309" s="279">
        <v>293</v>
      </c>
      <c r="B309" s="301">
        <f t="shared" si="75"/>
        <v>49.27</v>
      </c>
      <c r="C309" s="302">
        <v>21700</v>
      </c>
      <c r="D309" s="303">
        <f t="shared" si="78"/>
        <v>5285.1633854272368</v>
      </c>
      <c r="E309" s="304">
        <f t="shared" si="81"/>
        <v>1786.3852242744058</v>
      </c>
      <c r="F309" s="304">
        <f t="shared" si="82"/>
        <v>105.70326770854474</v>
      </c>
      <c r="G309" s="101">
        <v>60</v>
      </c>
      <c r="H309" s="305">
        <f t="shared" si="83"/>
        <v>7237.2518774101873</v>
      </c>
      <c r="I309" s="309">
        <f t="shared" si="84"/>
        <v>5.9467999999999996</v>
      </c>
      <c r="J309" s="329">
        <f t="shared" si="76"/>
        <v>82.121000000000009</v>
      </c>
      <c r="K309" s="302">
        <v>21700</v>
      </c>
      <c r="L309" s="307">
        <f t="shared" si="79"/>
        <v>3170.9306998209954</v>
      </c>
      <c r="M309" s="304">
        <f t="shared" si="85"/>
        <v>1071.7745765394964</v>
      </c>
      <c r="N309" s="304">
        <f t="shared" si="86"/>
        <v>63.418613996419907</v>
      </c>
      <c r="O309" s="308">
        <v>36</v>
      </c>
      <c r="P309" s="305">
        <f t="shared" si="87"/>
        <v>4342.123890356911</v>
      </c>
      <c r="Q309" s="309">
        <f t="shared" si="88"/>
        <v>3.5678999999999998</v>
      </c>
      <c r="R309" s="367">
        <f t="shared" si="77"/>
        <v>123.175</v>
      </c>
      <c r="S309" s="302">
        <v>21700</v>
      </c>
      <c r="T309" s="307">
        <f t="shared" si="80"/>
        <v>2114.0653541708953</v>
      </c>
      <c r="U309" s="101">
        <f t="shared" si="89"/>
        <v>714.55408970976248</v>
      </c>
      <c r="V309" s="304">
        <f t="shared" si="90"/>
        <v>42.281307083417907</v>
      </c>
      <c r="W309" s="308">
        <v>24</v>
      </c>
      <c r="X309" s="305">
        <f t="shared" si="91"/>
        <v>2894.9007509640755</v>
      </c>
      <c r="Y309" s="309">
        <f t="shared" si="92"/>
        <v>2.3786999999999998</v>
      </c>
    </row>
    <row r="310" spans="1:25" ht="17.25" customHeight="1" x14ac:dyDescent="0.2">
      <c r="A310" s="279">
        <v>294</v>
      </c>
      <c r="B310" s="301">
        <f t="shared" si="75"/>
        <v>49.27</v>
      </c>
      <c r="C310" s="302">
        <v>21700</v>
      </c>
      <c r="D310" s="303">
        <f t="shared" si="78"/>
        <v>5285.1633854272368</v>
      </c>
      <c r="E310" s="304">
        <f t="shared" si="81"/>
        <v>1786.3852242744058</v>
      </c>
      <c r="F310" s="304">
        <f t="shared" si="82"/>
        <v>105.70326770854474</v>
      </c>
      <c r="G310" s="101">
        <v>60</v>
      </c>
      <c r="H310" s="305">
        <f t="shared" si="83"/>
        <v>7237.2518774101873</v>
      </c>
      <c r="I310" s="309">
        <f t="shared" si="84"/>
        <v>5.9671000000000003</v>
      </c>
      <c r="J310" s="329">
        <f t="shared" si="76"/>
        <v>82.121000000000009</v>
      </c>
      <c r="K310" s="302">
        <v>21700</v>
      </c>
      <c r="L310" s="307">
        <f t="shared" si="79"/>
        <v>3170.9306998209954</v>
      </c>
      <c r="M310" s="304">
        <f t="shared" si="85"/>
        <v>1071.7745765394964</v>
      </c>
      <c r="N310" s="304">
        <f t="shared" si="86"/>
        <v>63.418613996419907</v>
      </c>
      <c r="O310" s="308">
        <v>36</v>
      </c>
      <c r="P310" s="305">
        <f t="shared" si="87"/>
        <v>4342.123890356911</v>
      </c>
      <c r="Q310" s="309">
        <f t="shared" si="88"/>
        <v>3.5800999999999998</v>
      </c>
      <c r="R310" s="367">
        <f t="shared" si="77"/>
        <v>123.175</v>
      </c>
      <c r="S310" s="302">
        <v>21700</v>
      </c>
      <c r="T310" s="307">
        <f t="shared" si="80"/>
        <v>2114.0653541708953</v>
      </c>
      <c r="U310" s="101">
        <f t="shared" si="89"/>
        <v>714.55408970976248</v>
      </c>
      <c r="V310" s="304">
        <f t="shared" si="90"/>
        <v>42.281307083417907</v>
      </c>
      <c r="W310" s="308">
        <v>24</v>
      </c>
      <c r="X310" s="305">
        <f t="shared" si="91"/>
        <v>2894.9007509640755</v>
      </c>
      <c r="Y310" s="309">
        <f t="shared" si="92"/>
        <v>2.3868</v>
      </c>
    </row>
    <row r="311" spans="1:25" ht="17.25" customHeight="1" x14ac:dyDescent="0.2">
      <c r="A311" s="279">
        <v>295</v>
      </c>
      <c r="B311" s="301">
        <f t="shared" si="75"/>
        <v>49.27</v>
      </c>
      <c r="C311" s="302">
        <v>21700</v>
      </c>
      <c r="D311" s="303">
        <f t="shared" si="78"/>
        <v>5285.1633854272368</v>
      </c>
      <c r="E311" s="304">
        <f t="shared" si="81"/>
        <v>1786.3852242744058</v>
      </c>
      <c r="F311" s="304">
        <f t="shared" si="82"/>
        <v>105.70326770854474</v>
      </c>
      <c r="G311" s="101">
        <v>60</v>
      </c>
      <c r="H311" s="305">
        <f t="shared" si="83"/>
        <v>7237.2518774101873</v>
      </c>
      <c r="I311" s="309">
        <f t="shared" si="84"/>
        <v>5.9874000000000001</v>
      </c>
      <c r="J311" s="329">
        <f t="shared" si="76"/>
        <v>82.121000000000009</v>
      </c>
      <c r="K311" s="302">
        <v>21700</v>
      </c>
      <c r="L311" s="307">
        <f t="shared" si="79"/>
        <v>3170.9306998209954</v>
      </c>
      <c r="M311" s="304">
        <f t="shared" si="85"/>
        <v>1071.7745765394964</v>
      </c>
      <c r="N311" s="304">
        <f t="shared" si="86"/>
        <v>63.418613996419907</v>
      </c>
      <c r="O311" s="308">
        <v>36</v>
      </c>
      <c r="P311" s="305">
        <f t="shared" si="87"/>
        <v>4342.123890356911</v>
      </c>
      <c r="Q311" s="309">
        <f t="shared" si="88"/>
        <v>3.5922999999999998</v>
      </c>
      <c r="R311" s="367">
        <f t="shared" si="77"/>
        <v>123.175</v>
      </c>
      <c r="S311" s="302">
        <v>21700</v>
      </c>
      <c r="T311" s="307">
        <f t="shared" si="80"/>
        <v>2114.0653541708953</v>
      </c>
      <c r="U311" s="101">
        <f t="shared" si="89"/>
        <v>714.55408970976248</v>
      </c>
      <c r="V311" s="304">
        <f t="shared" si="90"/>
        <v>42.281307083417907</v>
      </c>
      <c r="W311" s="308">
        <v>24</v>
      </c>
      <c r="X311" s="305">
        <f t="shared" si="91"/>
        <v>2894.9007509640755</v>
      </c>
      <c r="Y311" s="309">
        <f t="shared" si="92"/>
        <v>2.395</v>
      </c>
    </row>
    <row r="312" spans="1:25" ht="17.25" customHeight="1" x14ac:dyDescent="0.2">
      <c r="A312" s="279">
        <v>296</v>
      </c>
      <c r="B312" s="301">
        <f t="shared" si="75"/>
        <v>49.27</v>
      </c>
      <c r="C312" s="302">
        <v>21700</v>
      </c>
      <c r="D312" s="303">
        <f t="shared" si="78"/>
        <v>5285.1633854272368</v>
      </c>
      <c r="E312" s="304">
        <f t="shared" si="81"/>
        <v>1786.3852242744058</v>
      </c>
      <c r="F312" s="304">
        <f t="shared" si="82"/>
        <v>105.70326770854474</v>
      </c>
      <c r="G312" s="101">
        <v>60</v>
      </c>
      <c r="H312" s="305">
        <f t="shared" si="83"/>
        <v>7237.2518774101873</v>
      </c>
      <c r="I312" s="309">
        <f t="shared" si="84"/>
        <v>6.0076999999999998</v>
      </c>
      <c r="J312" s="329">
        <f t="shared" si="76"/>
        <v>82.121000000000009</v>
      </c>
      <c r="K312" s="302">
        <v>21700</v>
      </c>
      <c r="L312" s="307">
        <f t="shared" si="79"/>
        <v>3170.9306998209954</v>
      </c>
      <c r="M312" s="304">
        <f t="shared" si="85"/>
        <v>1071.7745765394964</v>
      </c>
      <c r="N312" s="304">
        <f t="shared" si="86"/>
        <v>63.418613996419907</v>
      </c>
      <c r="O312" s="308">
        <v>36</v>
      </c>
      <c r="P312" s="305">
        <f t="shared" si="87"/>
        <v>4342.123890356911</v>
      </c>
      <c r="Q312" s="309">
        <f t="shared" si="88"/>
        <v>3.6044</v>
      </c>
      <c r="R312" s="367">
        <f t="shared" si="77"/>
        <v>123.175</v>
      </c>
      <c r="S312" s="302">
        <v>21700</v>
      </c>
      <c r="T312" s="307">
        <f t="shared" si="80"/>
        <v>2114.0653541708953</v>
      </c>
      <c r="U312" s="101">
        <f t="shared" si="89"/>
        <v>714.55408970976248</v>
      </c>
      <c r="V312" s="304">
        <f t="shared" si="90"/>
        <v>42.281307083417907</v>
      </c>
      <c r="W312" s="308">
        <v>24</v>
      </c>
      <c r="X312" s="305">
        <f t="shared" si="91"/>
        <v>2894.9007509640755</v>
      </c>
      <c r="Y312" s="309">
        <f t="shared" si="92"/>
        <v>2.4030999999999998</v>
      </c>
    </row>
    <row r="313" spans="1:25" ht="17.25" customHeight="1" x14ac:dyDescent="0.2">
      <c r="A313" s="279">
        <v>297</v>
      </c>
      <c r="B313" s="301">
        <f t="shared" si="75"/>
        <v>49.27</v>
      </c>
      <c r="C313" s="302">
        <v>21700</v>
      </c>
      <c r="D313" s="303">
        <f t="shared" si="78"/>
        <v>5285.1633854272368</v>
      </c>
      <c r="E313" s="304">
        <f t="shared" si="81"/>
        <v>1786.3852242744058</v>
      </c>
      <c r="F313" s="304">
        <f t="shared" si="82"/>
        <v>105.70326770854474</v>
      </c>
      <c r="G313" s="101">
        <v>60</v>
      </c>
      <c r="H313" s="305">
        <f t="shared" si="83"/>
        <v>7237.2518774101873</v>
      </c>
      <c r="I313" s="309">
        <f t="shared" si="84"/>
        <v>6.0279999999999996</v>
      </c>
      <c r="J313" s="329">
        <f t="shared" si="76"/>
        <v>82.121000000000009</v>
      </c>
      <c r="K313" s="302">
        <v>21700</v>
      </c>
      <c r="L313" s="307">
        <f t="shared" si="79"/>
        <v>3170.9306998209954</v>
      </c>
      <c r="M313" s="304">
        <f t="shared" si="85"/>
        <v>1071.7745765394964</v>
      </c>
      <c r="N313" s="304">
        <f t="shared" si="86"/>
        <v>63.418613996419907</v>
      </c>
      <c r="O313" s="308">
        <v>36</v>
      </c>
      <c r="P313" s="305">
        <f t="shared" si="87"/>
        <v>4342.123890356911</v>
      </c>
      <c r="Q313" s="309">
        <f t="shared" si="88"/>
        <v>3.6166</v>
      </c>
      <c r="R313" s="367">
        <f t="shared" si="77"/>
        <v>123.175</v>
      </c>
      <c r="S313" s="302">
        <v>21700</v>
      </c>
      <c r="T313" s="307">
        <f t="shared" si="80"/>
        <v>2114.0653541708953</v>
      </c>
      <c r="U313" s="101">
        <f t="shared" si="89"/>
        <v>714.55408970976248</v>
      </c>
      <c r="V313" s="304">
        <f t="shared" si="90"/>
        <v>42.281307083417907</v>
      </c>
      <c r="W313" s="308">
        <v>24</v>
      </c>
      <c r="X313" s="305">
        <f t="shared" si="91"/>
        <v>2894.9007509640755</v>
      </c>
      <c r="Y313" s="309">
        <f t="shared" si="92"/>
        <v>2.4112</v>
      </c>
    </row>
    <row r="314" spans="1:25" ht="17.25" customHeight="1" x14ac:dyDescent="0.2">
      <c r="A314" s="279">
        <v>298</v>
      </c>
      <c r="B314" s="301">
        <f t="shared" si="75"/>
        <v>49.27</v>
      </c>
      <c r="C314" s="302">
        <v>21700</v>
      </c>
      <c r="D314" s="303">
        <f t="shared" si="78"/>
        <v>5285.1633854272368</v>
      </c>
      <c r="E314" s="304">
        <f t="shared" si="81"/>
        <v>1786.3852242744058</v>
      </c>
      <c r="F314" s="304">
        <f t="shared" si="82"/>
        <v>105.70326770854474</v>
      </c>
      <c r="G314" s="101">
        <v>60</v>
      </c>
      <c r="H314" s="305">
        <f t="shared" si="83"/>
        <v>7237.2518774101873</v>
      </c>
      <c r="I314" s="309">
        <f t="shared" si="84"/>
        <v>6.0483000000000002</v>
      </c>
      <c r="J314" s="329">
        <f t="shared" si="76"/>
        <v>82.121000000000009</v>
      </c>
      <c r="K314" s="302">
        <v>21700</v>
      </c>
      <c r="L314" s="307">
        <f t="shared" si="79"/>
        <v>3170.9306998209954</v>
      </c>
      <c r="M314" s="304">
        <f t="shared" si="85"/>
        <v>1071.7745765394964</v>
      </c>
      <c r="N314" s="304">
        <f t="shared" si="86"/>
        <v>63.418613996419907</v>
      </c>
      <c r="O314" s="308">
        <v>36</v>
      </c>
      <c r="P314" s="305">
        <f t="shared" si="87"/>
        <v>4342.123890356911</v>
      </c>
      <c r="Q314" s="309">
        <f t="shared" si="88"/>
        <v>3.6288</v>
      </c>
      <c r="R314" s="367">
        <f t="shared" si="77"/>
        <v>123.175</v>
      </c>
      <c r="S314" s="302">
        <v>21700</v>
      </c>
      <c r="T314" s="307">
        <f t="shared" si="80"/>
        <v>2114.0653541708953</v>
      </c>
      <c r="U314" s="101">
        <f t="shared" si="89"/>
        <v>714.55408970976248</v>
      </c>
      <c r="V314" s="304">
        <f t="shared" si="90"/>
        <v>42.281307083417907</v>
      </c>
      <c r="W314" s="308">
        <v>24</v>
      </c>
      <c r="X314" s="305">
        <f t="shared" si="91"/>
        <v>2894.9007509640755</v>
      </c>
      <c r="Y314" s="309">
        <f t="shared" si="92"/>
        <v>2.4192999999999998</v>
      </c>
    </row>
    <row r="315" spans="1:25" ht="17.25" customHeight="1" x14ac:dyDescent="0.2">
      <c r="A315" s="279">
        <v>299</v>
      </c>
      <c r="B315" s="301">
        <f t="shared" si="75"/>
        <v>49.27</v>
      </c>
      <c r="C315" s="302">
        <v>21700</v>
      </c>
      <c r="D315" s="303">
        <f t="shared" si="78"/>
        <v>5285.1633854272368</v>
      </c>
      <c r="E315" s="304">
        <f t="shared" si="81"/>
        <v>1786.3852242744058</v>
      </c>
      <c r="F315" s="304">
        <f t="shared" si="82"/>
        <v>105.70326770854474</v>
      </c>
      <c r="G315" s="101">
        <v>60</v>
      </c>
      <c r="H315" s="305">
        <f t="shared" si="83"/>
        <v>7237.2518774101873</v>
      </c>
      <c r="I315" s="309">
        <f t="shared" si="84"/>
        <v>6.0686</v>
      </c>
      <c r="J315" s="329">
        <f t="shared" si="76"/>
        <v>82.121000000000009</v>
      </c>
      <c r="K315" s="302">
        <v>21700</v>
      </c>
      <c r="L315" s="307">
        <f t="shared" si="79"/>
        <v>3170.9306998209954</v>
      </c>
      <c r="M315" s="304">
        <f t="shared" si="85"/>
        <v>1071.7745765394964</v>
      </c>
      <c r="N315" s="304">
        <f t="shared" si="86"/>
        <v>63.418613996419907</v>
      </c>
      <c r="O315" s="308">
        <v>36</v>
      </c>
      <c r="P315" s="305">
        <f t="shared" si="87"/>
        <v>4342.123890356911</v>
      </c>
      <c r="Q315" s="309">
        <f t="shared" si="88"/>
        <v>3.641</v>
      </c>
      <c r="R315" s="367">
        <f t="shared" si="77"/>
        <v>123.175</v>
      </c>
      <c r="S315" s="302">
        <v>21700</v>
      </c>
      <c r="T315" s="307">
        <f t="shared" si="80"/>
        <v>2114.0653541708953</v>
      </c>
      <c r="U315" s="101">
        <f t="shared" si="89"/>
        <v>714.55408970976248</v>
      </c>
      <c r="V315" s="304">
        <f t="shared" si="90"/>
        <v>42.281307083417907</v>
      </c>
      <c r="W315" s="308">
        <v>24</v>
      </c>
      <c r="X315" s="305">
        <f t="shared" si="91"/>
        <v>2894.9007509640755</v>
      </c>
      <c r="Y315" s="309">
        <f t="shared" si="92"/>
        <v>2.4274</v>
      </c>
    </row>
    <row r="316" spans="1:25" ht="17.25" customHeight="1" x14ac:dyDescent="0.2">
      <c r="A316" s="283">
        <v>300</v>
      </c>
      <c r="B316" s="301">
        <f t="shared" si="75"/>
        <v>49.27</v>
      </c>
      <c r="C316" s="302">
        <v>21700</v>
      </c>
      <c r="D316" s="303">
        <f t="shared" si="78"/>
        <v>5285.1633854272368</v>
      </c>
      <c r="E316" s="304">
        <f t="shared" si="81"/>
        <v>1786.3852242744058</v>
      </c>
      <c r="F316" s="304">
        <f t="shared" si="82"/>
        <v>105.70326770854474</v>
      </c>
      <c r="G316" s="101">
        <v>60</v>
      </c>
      <c r="H316" s="305">
        <f t="shared" si="83"/>
        <v>7237.2518774101873</v>
      </c>
      <c r="I316" s="309">
        <f t="shared" si="84"/>
        <v>6.0888999999999998</v>
      </c>
      <c r="J316" s="329">
        <f t="shared" si="76"/>
        <v>82.121000000000009</v>
      </c>
      <c r="K316" s="302">
        <v>21700</v>
      </c>
      <c r="L316" s="307">
        <f t="shared" si="79"/>
        <v>3170.9306998209954</v>
      </c>
      <c r="M316" s="304">
        <f t="shared" si="85"/>
        <v>1071.7745765394964</v>
      </c>
      <c r="N316" s="304">
        <f t="shared" si="86"/>
        <v>63.418613996419907</v>
      </c>
      <c r="O316" s="308">
        <v>36</v>
      </c>
      <c r="P316" s="305">
        <f t="shared" si="87"/>
        <v>4342.123890356911</v>
      </c>
      <c r="Q316" s="309">
        <f t="shared" si="88"/>
        <v>3.6530999999999998</v>
      </c>
      <c r="R316" s="367">
        <f t="shared" si="77"/>
        <v>123.175</v>
      </c>
      <c r="S316" s="302">
        <v>21700</v>
      </c>
      <c r="T316" s="307">
        <f t="shared" si="80"/>
        <v>2114.0653541708953</v>
      </c>
      <c r="U316" s="101">
        <f t="shared" si="89"/>
        <v>714.55408970976248</v>
      </c>
      <c r="V316" s="304">
        <f t="shared" si="90"/>
        <v>42.281307083417907</v>
      </c>
      <c r="W316" s="308">
        <v>24</v>
      </c>
      <c r="X316" s="305">
        <f t="shared" si="91"/>
        <v>2894.9007509640755</v>
      </c>
      <c r="Y316" s="309">
        <f t="shared" si="92"/>
        <v>2.4356</v>
      </c>
    </row>
    <row r="317" spans="1:25" ht="17.25" customHeight="1" x14ac:dyDescent="0.2">
      <c r="A317" s="279">
        <v>301</v>
      </c>
      <c r="B317" s="301">
        <f t="shared" si="75"/>
        <v>49.27</v>
      </c>
      <c r="C317" s="302">
        <v>21700</v>
      </c>
      <c r="D317" s="303">
        <f t="shared" si="78"/>
        <v>5285.1633854272368</v>
      </c>
      <c r="E317" s="304">
        <f t="shared" si="81"/>
        <v>1786.3852242744058</v>
      </c>
      <c r="F317" s="304">
        <f t="shared" si="82"/>
        <v>105.70326770854474</v>
      </c>
      <c r="G317" s="101">
        <v>60</v>
      </c>
      <c r="H317" s="305">
        <f t="shared" si="83"/>
        <v>7237.2518774101873</v>
      </c>
      <c r="I317" s="309">
        <f t="shared" si="84"/>
        <v>6.1092000000000004</v>
      </c>
      <c r="J317" s="329">
        <f t="shared" si="76"/>
        <v>82.121000000000009</v>
      </c>
      <c r="K317" s="302">
        <v>21700</v>
      </c>
      <c r="L317" s="307">
        <f t="shared" si="79"/>
        <v>3170.9306998209954</v>
      </c>
      <c r="M317" s="304">
        <f t="shared" si="85"/>
        <v>1071.7745765394964</v>
      </c>
      <c r="N317" s="304">
        <f t="shared" si="86"/>
        <v>63.418613996419907</v>
      </c>
      <c r="O317" s="308">
        <v>36</v>
      </c>
      <c r="P317" s="305">
        <f t="shared" si="87"/>
        <v>4342.123890356911</v>
      </c>
      <c r="Q317" s="309">
        <f t="shared" si="88"/>
        <v>3.6652999999999998</v>
      </c>
      <c r="R317" s="367">
        <f t="shared" si="77"/>
        <v>123.175</v>
      </c>
      <c r="S317" s="302">
        <v>21700</v>
      </c>
      <c r="T317" s="307">
        <f t="shared" si="80"/>
        <v>2114.0653541708953</v>
      </c>
      <c r="U317" s="101">
        <f t="shared" si="89"/>
        <v>714.55408970976248</v>
      </c>
      <c r="V317" s="304">
        <f t="shared" si="90"/>
        <v>42.281307083417907</v>
      </c>
      <c r="W317" s="308">
        <v>24</v>
      </c>
      <c r="X317" s="305">
        <f t="shared" si="91"/>
        <v>2894.9007509640755</v>
      </c>
      <c r="Y317" s="309">
        <f t="shared" si="92"/>
        <v>2.4437000000000002</v>
      </c>
    </row>
    <row r="318" spans="1:25" ht="17.25" customHeight="1" x14ac:dyDescent="0.2">
      <c r="A318" s="279">
        <v>302</v>
      </c>
      <c r="B318" s="301">
        <f t="shared" si="75"/>
        <v>49.27</v>
      </c>
      <c r="C318" s="302">
        <v>21700</v>
      </c>
      <c r="D318" s="303">
        <f t="shared" si="78"/>
        <v>5285.1633854272368</v>
      </c>
      <c r="E318" s="304">
        <f t="shared" si="81"/>
        <v>1786.3852242744058</v>
      </c>
      <c r="F318" s="304">
        <f t="shared" si="82"/>
        <v>105.70326770854474</v>
      </c>
      <c r="G318" s="101">
        <v>60</v>
      </c>
      <c r="H318" s="305">
        <f t="shared" si="83"/>
        <v>7237.2518774101873</v>
      </c>
      <c r="I318" s="309">
        <f t="shared" si="84"/>
        <v>6.1295000000000002</v>
      </c>
      <c r="J318" s="329">
        <f t="shared" si="76"/>
        <v>82.121000000000009</v>
      </c>
      <c r="K318" s="302">
        <v>21700</v>
      </c>
      <c r="L318" s="307">
        <f t="shared" si="79"/>
        <v>3170.9306998209954</v>
      </c>
      <c r="M318" s="304">
        <f t="shared" si="85"/>
        <v>1071.7745765394964</v>
      </c>
      <c r="N318" s="304">
        <f t="shared" si="86"/>
        <v>63.418613996419907</v>
      </c>
      <c r="O318" s="308">
        <v>36</v>
      </c>
      <c r="P318" s="305">
        <f t="shared" si="87"/>
        <v>4342.123890356911</v>
      </c>
      <c r="Q318" s="309">
        <f t="shared" si="88"/>
        <v>3.6775000000000002</v>
      </c>
      <c r="R318" s="367">
        <f t="shared" si="77"/>
        <v>123.175</v>
      </c>
      <c r="S318" s="302">
        <v>21700</v>
      </c>
      <c r="T318" s="307">
        <f t="shared" si="80"/>
        <v>2114.0653541708953</v>
      </c>
      <c r="U318" s="101">
        <f t="shared" si="89"/>
        <v>714.55408970976248</v>
      </c>
      <c r="V318" s="304">
        <f t="shared" si="90"/>
        <v>42.281307083417907</v>
      </c>
      <c r="W318" s="308">
        <v>24</v>
      </c>
      <c r="X318" s="305">
        <f t="shared" si="91"/>
        <v>2894.9007509640755</v>
      </c>
      <c r="Y318" s="309">
        <f t="shared" si="92"/>
        <v>2.4518</v>
      </c>
    </row>
    <row r="319" spans="1:25" ht="17.25" customHeight="1" x14ac:dyDescent="0.2">
      <c r="A319" s="279">
        <v>303</v>
      </c>
      <c r="B319" s="301">
        <f t="shared" si="75"/>
        <v>49.27</v>
      </c>
      <c r="C319" s="302">
        <v>21700</v>
      </c>
      <c r="D319" s="303">
        <f t="shared" si="78"/>
        <v>5285.1633854272368</v>
      </c>
      <c r="E319" s="304">
        <f t="shared" si="81"/>
        <v>1786.3852242744058</v>
      </c>
      <c r="F319" s="304">
        <f t="shared" si="82"/>
        <v>105.70326770854474</v>
      </c>
      <c r="G319" s="101">
        <v>60</v>
      </c>
      <c r="H319" s="305">
        <f t="shared" si="83"/>
        <v>7237.2518774101873</v>
      </c>
      <c r="I319" s="309">
        <f t="shared" si="84"/>
        <v>6.1497999999999999</v>
      </c>
      <c r="J319" s="329">
        <f t="shared" si="76"/>
        <v>82.121000000000009</v>
      </c>
      <c r="K319" s="302">
        <v>21700</v>
      </c>
      <c r="L319" s="307">
        <f t="shared" si="79"/>
        <v>3170.9306998209954</v>
      </c>
      <c r="M319" s="304">
        <f t="shared" si="85"/>
        <v>1071.7745765394964</v>
      </c>
      <c r="N319" s="304">
        <f t="shared" si="86"/>
        <v>63.418613996419907</v>
      </c>
      <c r="O319" s="308">
        <v>36</v>
      </c>
      <c r="P319" s="305">
        <f t="shared" si="87"/>
        <v>4342.123890356911</v>
      </c>
      <c r="Q319" s="309">
        <f t="shared" si="88"/>
        <v>3.6897000000000002</v>
      </c>
      <c r="R319" s="367">
        <f t="shared" si="77"/>
        <v>123.175</v>
      </c>
      <c r="S319" s="302">
        <v>21700</v>
      </c>
      <c r="T319" s="307">
        <f t="shared" si="80"/>
        <v>2114.0653541708953</v>
      </c>
      <c r="U319" s="101">
        <f t="shared" si="89"/>
        <v>714.55408970976248</v>
      </c>
      <c r="V319" s="304">
        <f t="shared" si="90"/>
        <v>42.281307083417907</v>
      </c>
      <c r="W319" s="308">
        <v>24</v>
      </c>
      <c r="X319" s="305">
        <f t="shared" si="91"/>
        <v>2894.9007509640755</v>
      </c>
      <c r="Y319" s="309">
        <f t="shared" si="92"/>
        <v>2.4599000000000002</v>
      </c>
    </row>
    <row r="320" spans="1:25" ht="17.25" customHeight="1" x14ac:dyDescent="0.2">
      <c r="A320" s="279">
        <v>304</v>
      </c>
      <c r="B320" s="301">
        <f t="shared" si="75"/>
        <v>49.27</v>
      </c>
      <c r="C320" s="302">
        <v>21700</v>
      </c>
      <c r="D320" s="303">
        <f t="shared" si="78"/>
        <v>5285.1633854272368</v>
      </c>
      <c r="E320" s="304">
        <f t="shared" si="81"/>
        <v>1786.3852242744058</v>
      </c>
      <c r="F320" s="304">
        <f t="shared" si="82"/>
        <v>105.70326770854474</v>
      </c>
      <c r="G320" s="101">
        <v>60</v>
      </c>
      <c r="H320" s="305">
        <f t="shared" si="83"/>
        <v>7237.2518774101873</v>
      </c>
      <c r="I320" s="309">
        <f t="shared" si="84"/>
        <v>6.1700999999999997</v>
      </c>
      <c r="J320" s="329">
        <f t="shared" si="76"/>
        <v>82.121000000000009</v>
      </c>
      <c r="K320" s="302">
        <v>21700</v>
      </c>
      <c r="L320" s="307">
        <f t="shared" si="79"/>
        <v>3170.9306998209954</v>
      </c>
      <c r="M320" s="304">
        <f t="shared" si="85"/>
        <v>1071.7745765394964</v>
      </c>
      <c r="N320" s="304">
        <f t="shared" si="86"/>
        <v>63.418613996419907</v>
      </c>
      <c r="O320" s="308">
        <v>36</v>
      </c>
      <c r="P320" s="305">
        <f t="shared" si="87"/>
        <v>4342.123890356911</v>
      </c>
      <c r="Q320" s="309">
        <f t="shared" si="88"/>
        <v>3.7019000000000002</v>
      </c>
      <c r="R320" s="367">
        <f t="shared" si="77"/>
        <v>123.175</v>
      </c>
      <c r="S320" s="302">
        <v>21700</v>
      </c>
      <c r="T320" s="307">
        <f t="shared" si="80"/>
        <v>2114.0653541708953</v>
      </c>
      <c r="U320" s="101">
        <f t="shared" si="89"/>
        <v>714.55408970976248</v>
      </c>
      <c r="V320" s="304">
        <f t="shared" si="90"/>
        <v>42.281307083417907</v>
      </c>
      <c r="W320" s="308">
        <v>24</v>
      </c>
      <c r="X320" s="305">
        <f t="shared" si="91"/>
        <v>2894.9007509640755</v>
      </c>
      <c r="Y320" s="309">
        <f t="shared" si="92"/>
        <v>2.468</v>
      </c>
    </row>
    <row r="321" spans="1:25" ht="17.25" customHeight="1" x14ac:dyDescent="0.2">
      <c r="A321" s="279">
        <v>305</v>
      </c>
      <c r="B321" s="301">
        <f t="shared" si="75"/>
        <v>49.27</v>
      </c>
      <c r="C321" s="302">
        <v>21700</v>
      </c>
      <c r="D321" s="303">
        <f t="shared" si="78"/>
        <v>5285.1633854272368</v>
      </c>
      <c r="E321" s="304">
        <f t="shared" si="81"/>
        <v>1786.3852242744058</v>
      </c>
      <c r="F321" s="304">
        <f t="shared" si="82"/>
        <v>105.70326770854474</v>
      </c>
      <c r="G321" s="101">
        <v>60</v>
      </c>
      <c r="H321" s="305">
        <f t="shared" si="83"/>
        <v>7237.2518774101873</v>
      </c>
      <c r="I321" s="309">
        <f t="shared" si="84"/>
        <v>6.1904000000000003</v>
      </c>
      <c r="J321" s="329">
        <f t="shared" si="76"/>
        <v>82.121000000000009</v>
      </c>
      <c r="K321" s="302">
        <v>21700</v>
      </c>
      <c r="L321" s="307">
        <f t="shared" si="79"/>
        <v>3170.9306998209954</v>
      </c>
      <c r="M321" s="304">
        <f t="shared" si="85"/>
        <v>1071.7745765394964</v>
      </c>
      <c r="N321" s="304">
        <f t="shared" si="86"/>
        <v>63.418613996419907</v>
      </c>
      <c r="O321" s="308">
        <v>36</v>
      </c>
      <c r="P321" s="305">
        <f t="shared" si="87"/>
        <v>4342.123890356911</v>
      </c>
      <c r="Q321" s="309">
        <f t="shared" si="88"/>
        <v>3.714</v>
      </c>
      <c r="R321" s="367">
        <f t="shared" si="77"/>
        <v>123.175</v>
      </c>
      <c r="S321" s="302">
        <v>21700</v>
      </c>
      <c r="T321" s="307">
        <f t="shared" si="80"/>
        <v>2114.0653541708953</v>
      </c>
      <c r="U321" s="101">
        <f t="shared" si="89"/>
        <v>714.55408970976248</v>
      </c>
      <c r="V321" s="304">
        <f t="shared" si="90"/>
        <v>42.281307083417907</v>
      </c>
      <c r="W321" s="308">
        <v>24</v>
      </c>
      <c r="X321" s="305">
        <f t="shared" si="91"/>
        <v>2894.9007509640755</v>
      </c>
      <c r="Y321" s="309">
        <f t="shared" si="92"/>
        <v>2.4762</v>
      </c>
    </row>
    <row r="322" spans="1:25" ht="17.25" customHeight="1" x14ac:dyDescent="0.2">
      <c r="A322" s="279">
        <v>306</v>
      </c>
      <c r="B322" s="301">
        <f t="shared" si="75"/>
        <v>49.27</v>
      </c>
      <c r="C322" s="302">
        <v>21700</v>
      </c>
      <c r="D322" s="303">
        <f t="shared" si="78"/>
        <v>5285.1633854272368</v>
      </c>
      <c r="E322" s="304">
        <f t="shared" si="81"/>
        <v>1786.3852242744058</v>
      </c>
      <c r="F322" s="304">
        <f t="shared" si="82"/>
        <v>105.70326770854474</v>
      </c>
      <c r="G322" s="101">
        <v>60</v>
      </c>
      <c r="H322" s="305">
        <f t="shared" si="83"/>
        <v>7237.2518774101873</v>
      </c>
      <c r="I322" s="309">
        <f t="shared" si="84"/>
        <v>6.2107000000000001</v>
      </c>
      <c r="J322" s="329">
        <f t="shared" si="76"/>
        <v>82.121000000000009</v>
      </c>
      <c r="K322" s="302">
        <v>21700</v>
      </c>
      <c r="L322" s="307">
        <f t="shared" si="79"/>
        <v>3170.9306998209954</v>
      </c>
      <c r="M322" s="304">
        <f t="shared" si="85"/>
        <v>1071.7745765394964</v>
      </c>
      <c r="N322" s="304">
        <f t="shared" si="86"/>
        <v>63.418613996419907</v>
      </c>
      <c r="O322" s="308">
        <v>36</v>
      </c>
      <c r="P322" s="305">
        <f t="shared" si="87"/>
        <v>4342.123890356911</v>
      </c>
      <c r="Q322" s="309">
        <f t="shared" si="88"/>
        <v>3.7262</v>
      </c>
      <c r="R322" s="367">
        <f t="shared" si="77"/>
        <v>123.175</v>
      </c>
      <c r="S322" s="302">
        <v>21700</v>
      </c>
      <c r="T322" s="307">
        <f t="shared" si="80"/>
        <v>2114.0653541708953</v>
      </c>
      <c r="U322" s="101">
        <f t="shared" si="89"/>
        <v>714.55408970976248</v>
      </c>
      <c r="V322" s="304">
        <f t="shared" si="90"/>
        <v>42.281307083417907</v>
      </c>
      <c r="W322" s="308">
        <v>24</v>
      </c>
      <c r="X322" s="305">
        <f t="shared" si="91"/>
        <v>2894.9007509640755</v>
      </c>
      <c r="Y322" s="309">
        <f t="shared" si="92"/>
        <v>2.4843000000000002</v>
      </c>
    </row>
    <row r="323" spans="1:25" ht="17.25" customHeight="1" x14ac:dyDescent="0.2">
      <c r="A323" s="279">
        <v>307</v>
      </c>
      <c r="B323" s="301">
        <f t="shared" si="75"/>
        <v>49.27</v>
      </c>
      <c r="C323" s="302">
        <v>21700</v>
      </c>
      <c r="D323" s="303">
        <f t="shared" si="78"/>
        <v>5285.1633854272368</v>
      </c>
      <c r="E323" s="304">
        <f t="shared" si="81"/>
        <v>1786.3852242744058</v>
      </c>
      <c r="F323" s="304">
        <f t="shared" si="82"/>
        <v>105.70326770854474</v>
      </c>
      <c r="G323" s="101">
        <v>60</v>
      </c>
      <c r="H323" s="305">
        <f t="shared" si="83"/>
        <v>7237.2518774101873</v>
      </c>
      <c r="I323" s="309">
        <f t="shared" si="84"/>
        <v>6.2309999999999999</v>
      </c>
      <c r="J323" s="329">
        <f t="shared" si="76"/>
        <v>82.121000000000009</v>
      </c>
      <c r="K323" s="302">
        <v>21700</v>
      </c>
      <c r="L323" s="307">
        <f t="shared" si="79"/>
        <v>3170.9306998209954</v>
      </c>
      <c r="M323" s="304">
        <f t="shared" si="85"/>
        <v>1071.7745765394964</v>
      </c>
      <c r="N323" s="304">
        <f t="shared" si="86"/>
        <v>63.418613996419907</v>
      </c>
      <c r="O323" s="308">
        <v>36</v>
      </c>
      <c r="P323" s="305">
        <f t="shared" si="87"/>
        <v>4342.123890356911</v>
      </c>
      <c r="Q323" s="309">
        <f t="shared" si="88"/>
        <v>3.7383999999999999</v>
      </c>
      <c r="R323" s="367">
        <f t="shared" si="77"/>
        <v>123.175</v>
      </c>
      <c r="S323" s="302">
        <v>21700</v>
      </c>
      <c r="T323" s="307">
        <f t="shared" si="80"/>
        <v>2114.0653541708953</v>
      </c>
      <c r="U323" s="101">
        <f t="shared" si="89"/>
        <v>714.55408970976248</v>
      </c>
      <c r="V323" s="304">
        <f t="shared" si="90"/>
        <v>42.281307083417907</v>
      </c>
      <c r="W323" s="308">
        <v>24</v>
      </c>
      <c r="X323" s="305">
        <f t="shared" si="91"/>
        <v>2894.9007509640755</v>
      </c>
      <c r="Y323" s="309">
        <f t="shared" si="92"/>
        <v>2.4923999999999999</v>
      </c>
    </row>
    <row r="324" spans="1:25" ht="17.25" customHeight="1" x14ac:dyDescent="0.2">
      <c r="A324" s="279">
        <v>308</v>
      </c>
      <c r="B324" s="301">
        <f t="shared" si="75"/>
        <v>49.27</v>
      </c>
      <c r="C324" s="302">
        <v>21700</v>
      </c>
      <c r="D324" s="303">
        <f t="shared" si="78"/>
        <v>5285.1633854272368</v>
      </c>
      <c r="E324" s="304">
        <f t="shared" si="81"/>
        <v>1786.3852242744058</v>
      </c>
      <c r="F324" s="304">
        <f t="shared" si="82"/>
        <v>105.70326770854474</v>
      </c>
      <c r="G324" s="101">
        <v>60</v>
      </c>
      <c r="H324" s="305">
        <f t="shared" si="83"/>
        <v>7237.2518774101873</v>
      </c>
      <c r="I324" s="309">
        <f t="shared" si="84"/>
        <v>6.2512999999999996</v>
      </c>
      <c r="J324" s="329">
        <f t="shared" si="76"/>
        <v>82.121000000000009</v>
      </c>
      <c r="K324" s="302">
        <v>21700</v>
      </c>
      <c r="L324" s="307">
        <f t="shared" si="79"/>
        <v>3170.9306998209954</v>
      </c>
      <c r="M324" s="304">
        <f t="shared" si="85"/>
        <v>1071.7745765394964</v>
      </c>
      <c r="N324" s="304">
        <f t="shared" si="86"/>
        <v>63.418613996419907</v>
      </c>
      <c r="O324" s="308">
        <v>36</v>
      </c>
      <c r="P324" s="305">
        <f t="shared" si="87"/>
        <v>4342.123890356911</v>
      </c>
      <c r="Q324" s="309">
        <f t="shared" si="88"/>
        <v>3.7505999999999999</v>
      </c>
      <c r="R324" s="367">
        <f t="shared" si="77"/>
        <v>123.175</v>
      </c>
      <c r="S324" s="302">
        <v>21700</v>
      </c>
      <c r="T324" s="307">
        <f t="shared" si="80"/>
        <v>2114.0653541708953</v>
      </c>
      <c r="U324" s="101">
        <f t="shared" si="89"/>
        <v>714.55408970976248</v>
      </c>
      <c r="V324" s="304">
        <f t="shared" si="90"/>
        <v>42.281307083417907</v>
      </c>
      <c r="W324" s="308">
        <v>24</v>
      </c>
      <c r="X324" s="305">
        <f t="shared" si="91"/>
        <v>2894.9007509640755</v>
      </c>
      <c r="Y324" s="309">
        <f t="shared" si="92"/>
        <v>2.5005000000000002</v>
      </c>
    </row>
    <row r="325" spans="1:25" ht="17.25" customHeight="1" x14ac:dyDescent="0.2">
      <c r="A325" s="279">
        <v>309</v>
      </c>
      <c r="B325" s="301">
        <f t="shared" si="75"/>
        <v>49.27</v>
      </c>
      <c r="C325" s="302">
        <v>21700</v>
      </c>
      <c r="D325" s="303">
        <f t="shared" si="78"/>
        <v>5285.1633854272368</v>
      </c>
      <c r="E325" s="304">
        <f t="shared" si="81"/>
        <v>1786.3852242744058</v>
      </c>
      <c r="F325" s="304">
        <f t="shared" si="82"/>
        <v>105.70326770854474</v>
      </c>
      <c r="G325" s="101">
        <v>60</v>
      </c>
      <c r="H325" s="305">
        <f t="shared" si="83"/>
        <v>7237.2518774101873</v>
      </c>
      <c r="I325" s="309">
        <f t="shared" si="84"/>
        <v>6.2716000000000003</v>
      </c>
      <c r="J325" s="329">
        <f t="shared" si="76"/>
        <v>82.121000000000009</v>
      </c>
      <c r="K325" s="302">
        <v>21700</v>
      </c>
      <c r="L325" s="307">
        <f t="shared" si="79"/>
        <v>3170.9306998209954</v>
      </c>
      <c r="M325" s="304">
        <f t="shared" si="85"/>
        <v>1071.7745765394964</v>
      </c>
      <c r="N325" s="304">
        <f t="shared" si="86"/>
        <v>63.418613996419907</v>
      </c>
      <c r="O325" s="308">
        <v>36</v>
      </c>
      <c r="P325" s="305">
        <f t="shared" si="87"/>
        <v>4342.123890356911</v>
      </c>
      <c r="Q325" s="309">
        <f t="shared" si="88"/>
        <v>3.7627000000000002</v>
      </c>
      <c r="R325" s="367">
        <f t="shared" si="77"/>
        <v>123.175</v>
      </c>
      <c r="S325" s="302">
        <v>21700</v>
      </c>
      <c r="T325" s="307">
        <f t="shared" si="80"/>
        <v>2114.0653541708953</v>
      </c>
      <c r="U325" s="101">
        <f t="shared" si="89"/>
        <v>714.55408970976248</v>
      </c>
      <c r="V325" s="304">
        <f t="shared" si="90"/>
        <v>42.281307083417907</v>
      </c>
      <c r="W325" s="308">
        <v>24</v>
      </c>
      <c r="X325" s="305">
        <f t="shared" si="91"/>
        <v>2894.9007509640755</v>
      </c>
      <c r="Y325" s="309">
        <f t="shared" si="92"/>
        <v>2.5085999999999999</v>
      </c>
    </row>
    <row r="326" spans="1:25" ht="17.25" customHeight="1" x14ac:dyDescent="0.2">
      <c r="A326" s="283">
        <v>310</v>
      </c>
      <c r="B326" s="301">
        <f t="shared" si="75"/>
        <v>49.27</v>
      </c>
      <c r="C326" s="302">
        <v>21700</v>
      </c>
      <c r="D326" s="303">
        <f t="shared" si="78"/>
        <v>5285.1633854272368</v>
      </c>
      <c r="E326" s="304">
        <f t="shared" si="81"/>
        <v>1786.3852242744058</v>
      </c>
      <c r="F326" s="304">
        <f t="shared" si="82"/>
        <v>105.70326770854474</v>
      </c>
      <c r="G326" s="101">
        <v>60</v>
      </c>
      <c r="H326" s="305">
        <f t="shared" si="83"/>
        <v>7237.2518774101873</v>
      </c>
      <c r="I326" s="309">
        <f t="shared" si="84"/>
        <v>6.2919</v>
      </c>
      <c r="J326" s="329">
        <f t="shared" si="76"/>
        <v>82.121000000000009</v>
      </c>
      <c r="K326" s="302">
        <v>21700</v>
      </c>
      <c r="L326" s="307">
        <f t="shared" si="79"/>
        <v>3170.9306998209954</v>
      </c>
      <c r="M326" s="304">
        <f t="shared" si="85"/>
        <v>1071.7745765394964</v>
      </c>
      <c r="N326" s="304">
        <f t="shared" si="86"/>
        <v>63.418613996419907</v>
      </c>
      <c r="O326" s="308">
        <v>36</v>
      </c>
      <c r="P326" s="305">
        <f t="shared" si="87"/>
        <v>4342.123890356911</v>
      </c>
      <c r="Q326" s="309">
        <f t="shared" si="88"/>
        <v>3.7749000000000001</v>
      </c>
      <c r="R326" s="367">
        <f t="shared" si="77"/>
        <v>123.175</v>
      </c>
      <c r="S326" s="302">
        <v>21700</v>
      </c>
      <c r="T326" s="307">
        <f t="shared" si="80"/>
        <v>2114.0653541708953</v>
      </c>
      <c r="U326" s="101">
        <f t="shared" si="89"/>
        <v>714.55408970976248</v>
      </c>
      <c r="V326" s="304">
        <f t="shared" si="90"/>
        <v>42.281307083417907</v>
      </c>
      <c r="W326" s="308">
        <v>24</v>
      </c>
      <c r="X326" s="305">
        <f t="shared" si="91"/>
        <v>2894.9007509640755</v>
      </c>
      <c r="Y326" s="309">
        <f t="shared" si="92"/>
        <v>2.5167000000000002</v>
      </c>
    </row>
    <row r="327" spans="1:25" ht="17.25" customHeight="1" x14ac:dyDescent="0.2">
      <c r="A327" s="279">
        <v>311</v>
      </c>
      <c r="B327" s="301">
        <f t="shared" si="75"/>
        <v>49.27</v>
      </c>
      <c r="C327" s="302">
        <v>21700</v>
      </c>
      <c r="D327" s="303">
        <f t="shared" si="78"/>
        <v>5285.1633854272368</v>
      </c>
      <c r="E327" s="304">
        <f t="shared" si="81"/>
        <v>1786.3852242744058</v>
      </c>
      <c r="F327" s="304">
        <f t="shared" si="82"/>
        <v>105.70326770854474</v>
      </c>
      <c r="G327" s="101">
        <v>60</v>
      </c>
      <c r="H327" s="305">
        <f t="shared" si="83"/>
        <v>7237.2518774101873</v>
      </c>
      <c r="I327" s="309">
        <f t="shared" si="84"/>
        <v>6.3121999999999998</v>
      </c>
      <c r="J327" s="329">
        <f t="shared" si="76"/>
        <v>82.121000000000009</v>
      </c>
      <c r="K327" s="302">
        <v>21700</v>
      </c>
      <c r="L327" s="307">
        <f t="shared" si="79"/>
        <v>3170.9306998209954</v>
      </c>
      <c r="M327" s="304">
        <f t="shared" si="85"/>
        <v>1071.7745765394964</v>
      </c>
      <c r="N327" s="304">
        <f t="shared" si="86"/>
        <v>63.418613996419907</v>
      </c>
      <c r="O327" s="308">
        <v>36</v>
      </c>
      <c r="P327" s="305">
        <f t="shared" si="87"/>
        <v>4342.123890356911</v>
      </c>
      <c r="Q327" s="309">
        <f t="shared" si="88"/>
        <v>3.7871000000000001</v>
      </c>
      <c r="R327" s="367">
        <f t="shared" si="77"/>
        <v>123.175</v>
      </c>
      <c r="S327" s="302">
        <v>21700</v>
      </c>
      <c r="T327" s="307">
        <f t="shared" si="80"/>
        <v>2114.0653541708953</v>
      </c>
      <c r="U327" s="101">
        <f t="shared" si="89"/>
        <v>714.55408970976248</v>
      </c>
      <c r="V327" s="304">
        <f t="shared" si="90"/>
        <v>42.281307083417907</v>
      </c>
      <c r="W327" s="308">
        <v>24</v>
      </c>
      <c r="X327" s="305">
        <f t="shared" si="91"/>
        <v>2894.9007509640755</v>
      </c>
      <c r="Y327" s="309">
        <f t="shared" si="92"/>
        <v>2.5249000000000001</v>
      </c>
    </row>
    <row r="328" spans="1:25" ht="17.25" customHeight="1" x14ac:dyDescent="0.2">
      <c r="A328" s="279">
        <v>312</v>
      </c>
      <c r="B328" s="301">
        <f t="shared" si="75"/>
        <v>49.27</v>
      </c>
      <c r="C328" s="302">
        <v>21700</v>
      </c>
      <c r="D328" s="303">
        <f t="shared" si="78"/>
        <v>5285.1633854272368</v>
      </c>
      <c r="E328" s="304">
        <f t="shared" si="81"/>
        <v>1786.3852242744058</v>
      </c>
      <c r="F328" s="304">
        <f t="shared" si="82"/>
        <v>105.70326770854474</v>
      </c>
      <c r="G328" s="101">
        <v>60</v>
      </c>
      <c r="H328" s="305">
        <f t="shared" si="83"/>
        <v>7237.2518774101873</v>
      </c>
      <c r="I328" s="309">
        <f t="shared" si="84"/>
        <v>6.3324999999999996</v>
      </c>
      <c r="J328" s="329">
        <f t="shared" si="76"/>
        <v>82.121000000000009</v>
      </c>
      <c r="K328" s="302">
        <v>21700</v>
      </c>
      <c r="L328" s="307">
        <f t="shared" si="79"/>
        <v>3170.9306998209954</v>
      </c>
      <c r="M328" s="304">
        <f t="shared" si="85"/>
        <v>1071.7745765394964</v>
      </c>
      <c r="N328" s="304">
        <f t="shared" si="86"/>
        <v>63.418613996419907</v>
      </c>
      <c r="O328" s="308">
        <v>36</v>
      </c>
      <c r="P328" s="305">
        <f t="shared" si="87"/>
        <v>4342.123890356911</v>
      </c>
      <c r="Q328" s="309">
        <f t="shared" si="88"/>
        <v>3.7993000000000001</v>
      </c>
      <c r="R328" s="367">
        <f t="shared" si="77"/>
        <v>123.175</v>
      </c>
      <c r="S328" s="302">
        <v>21700</v>
      </c>
      <c r="T328" s="307">
        <f t="shared" si="80"/>
        <v>2114.0653541708953</v>
      </c>
      <c r="U328" s="101">
        <f t="shared" si="89"/>
        <v>714.55408970976248</v>
      </c>
      <c r="V328" s="304">
        <f t="shared" si="90"/>
        <v>42.281307083417907</v>
      </c>
      <c r="W328" s="308">
        <v>24</v>
      </c>
      <c r="X328" s="305">
        <f t="shared" si="91"/>
        <v>2894.9007509640755</v>
      </c>
      <c r="Y328" s="309">
        <f t="shared" si="92"/>
        <v>2.5329999999999999</v>
      </c>
    </row>
    <row r="329" spans="1:25" ht="17.25" customHeight="1" x14ac:dyDescent="0.2">
      <c r="A329" s="279">
        <v>313</v>
      </c>
      <c r="B329" s="301">
        <f t="shared" si="75"/>
        <v>49.27</v>
      </c>
      <c r="C329" s="302">
        <v>21700</v>
      </c>
      <c r="D329" s="303">
        <f t="shared" si="78"/>
        <v>5285.1633854272368</v>
      </c>
      <c r="E329" s="304">
        <f t="shared" si="81"/>
        <v>1786.3852242744058</v>
      </c>
      <c r="F329" s="304">
        <f t="shared" si="82"/>
        <v>105.70326770854474</v>
      </c>
      <c r="G329" s="101">
        <v>60</v>
      </c>
      <c r="H329" s="305">
        <f t="shared" si="83"/>
        <v>7237.2518774101873</v>
      </c>
      <c r="I329" s="309">
        <f t="shared" si="84"/>
        <v>6.3528000000000002</v>
      </c>
      <c r="J329" s="329">
        <f t="shared" si="76"/>
        <v>82.121000000000009</v>
      </c>
      <c r="K329" s="302">
        <v>21700</v>
      </c>
      <c r="L329" s="307">
        <f t="shared" si="79"/>
        <v>3170.9306998209954</v>
      </c>
      <c r="M329" s="304">
        <f t="shared" si="85"/>
        <v>1071.7745765394964</v>
      </c>
      <c r="N329" s="304">
        <f t="shared" si="86"/>
        <v>63.418613996419907</v>
      </c>
      <c r="O329" s="308">
        <v>36</v>
      </c>
      <c r="P329" s="305">
        <f t="shared" si="87"/>
        <v>4342.123890356911</v>
      </c>
      <c r="Q329" s="309">
        <f t="shared" si="88"/>
        <v>3.8113999999999999</v>
      </c>
      <c r="R329" s="367">
        <f t="shared" si="77"/>
        <v>123.175</v>
      </c>
      <c r="S329" s="302">
        <v>21700</v>
      </c>
      <c r="T329" s="307">
        <f t="shared" si="80"/>
        <v>2114.0653541708953</v>
      </c>
      <c r="U329" s="101">
        <f t="shared" si="89"/>
        <v>714.55408970976248</v>
      </c>
      <c r="V329" s="304">
        <f t="shared" si="90"/>
        <v>42.281307083417907</v>
      </c>
      <c r="W329" s="308">
        <v>24</v>
      </c>
      <c r="X329" s="305">
        <f t="shared" si="91"/>
        <v>2894.9007509640755</v>
      </c>
      <c r="Y329" s="309">
        <f t="shared" si="92"/>
        <v>2.5411000000000001</v>
      </c>
    </row>
    <row r="330" spans="1:25" ht="17.25" customHeight="1" x14ac:dyDescent="0.2">
      <c r="A330" s="279">
        <v>314</v>
      </c>
      <c r="B330" s="301">
        <f t="shared" si="75"/>
        <v>49.27</v>
      </c>
      <c r="C330" s="302">
        <v>21700</v>
      </c>
      <c r="D330" s="303">
        <f t="shared" si="78"/>
        <v>5285.1633854272368</v>
      </c>
      <c r="E330" s="304">
        <f t="shared" si="81"/>
        <v>1786.3852242744058</v>
      </c>
      <c r="F330" s="304">
        <f t="shared" si="82"/>
        <v>105.70326770854474</v>
      </c>
      <c r="G330" s="101">
        <v>60</v>
      </c>
      <c r="H330" s="305">
        <f t="shared" si="83"/>
        <v>7237.2518774101873</v>
      </c>
      <c r="I330" s="309">
        <f t="shared" si="84"/>
        <v>6.3730000000000002</v>
      </c>
      <c r="J330" s="329">
        <f t="shared" si="76"/>
        <v>82.121000000000009</v>
      </c>
      <c r="K330" s="302">
        <v>21700</v>
      </c>
      <c r="L330" s="307">
        <f t="shared" si="79"/>
        <v>3170.9306998209954</v>
      </c>
      <c r="M330" s="304">
        <f t="shared" si="85"/>
        <v>1071.7745765394964</v>
      </c>
      <c r="N330" s="304">
        <f t="shared" si="86"/>
        <v>63.418613996419907</v>
      </c>
      <c r="O330" s="308">
        <v>36</v>
      </c>
      <c r="P330" s="305">
        <f t="shared" si="87"/>
        <v>4342.123890356911</v>
      </c>
      <c r="Q330" s="309">
        <f t="shared" si="88"/>
        <v>3.8235999999999999</v>
      </c>
      <c r="R330" s="367">
        <f t="shared" si="77"/>
        <v>123.175</v>
      </c>
      <c r="S330" s="302">
        <v>21700</v>
      </c>
      <c r="T330" s="307">
        <f t="shared" si="80"/>
        <v>2114.0653541708953</v>
      </c>
      <c r="U330" s="101">
        <f t="shared" si="89"/>
        <v>714.55408970976248</v>
      </c>
      <c r="V330" s="304">
        <f t="shared" si="90"/>
        <v>42.281307083417907</v>
      </c>
      <c r="W330" s="308">
        <v>24</v>
      </c>
      <c r="X330" s="305">
        <f t="shared" si="91"/>
        <v>2894.9007509640755</v>
      </c>
      <c r="Y330" s="309">
        <f t="shared" si="92"/>
        <v>2.5491999999999999</v>
      </c>
    </row>
    <row r="331" spans="1:25" ht="17.25" customHeight="1" x14ac:dyDescent="0.2">
      <c r="A331" s="279">
        <v>315</v>
      </c>
      <c r="B331" s="301">
        <f t="shared" si="75"/>
        <v>49.27</v>
      </c>
      <c r="C331" s="302">
        <v>21700</v>
      </c>
      <c r="D331" s="303">
        <f t="shared" si="78"/>
        <v>5285.1633854272368</v>
      </c>
      <c r="E331" s="304">
        <f t="shared" si="81"/>
        <v>1786.3852242744058</v>
      </c>
      <c r="F331" s="304">
        <f t="shared" si="82"/>
        <v>105.70326770854474</v>
      </c>
      <c r="G331" s="101">
        <v>60</v>
      </c>
      <c r="H331" s="305">
        <f t="shared" si="83"/>
        <v>7237.2518774101873</v>
      </c>
      <c r="I331" s="309">
        <f t="shared" si="84"/>
        <v>6.3933</v>
      </c>
      <c r="J331" s="329">
        <f t="shared" si="76"/>
        <v>82.121000000000009</v>
      </c>
      <c r="K331" s="302">
        <v>21700</v>
      </c>
      <c r="L331" s="307">
        <f t="shared" si="79"/>
        <v>3170.9306998209954</v>
      </c>
      <c r="M331" s="304">
        <f t="shared" si="85"/>
        <v>1071.7745765394964</v>
      </c>
      <c r="N331" s="304">
        <f t="shared" si="86"/>
        <v>63.418613996419907</v>
      </c>
      <c r="O331" s="308">
        <v>36</v>
      </c>
      <c r="P331" s="305">
        <f t="shared" si="87"/>
        <v>4342.123890356911</v>
      </c>
      <c r="Q331" s="309">
        <f t="shared" si="88"/>
        <v>3.8357999999999999</v>
      </c>
      <c r="R331" s="367">
        <f t="shared" si="77"/>
        <v>123.175</v>
      </c>
      <c r="S331" s="302">
        <v>21700</v>
      </c>
      <c r="T331" s="307">
        <f t="shared" si="80"/>
        <v>2114.0653541708953</v>
      </c>
      <c r="U331" s="101">
        <f t="shared" si="89"/>
        <v>714.55408970976248</v>
      </c>
      <c r="V331" s="304">
        <f t="shared" si="90"/>
        <v>42.281307083417907</v>
      </c>
      <c r="W331" s="308">
        <v>24</v>
      </c>
      <c r="X331" s="305">
        <f t="shared" si="91"/>
        <v>2894.9007509640755</v>
      </c>
      <c r="Y331" s="309">
        <f t="shared" si="92"/>
        <v>2.5573000000000001</v>
      </c>
    </row>
    <row r="332" spans="1:25" ht="17.25" customHeight="1" x14ac:dyDescent="0.2">
      <c r="A332" s="279">
        <v>316</v>
      </c>
      <c r="B332" s="301">
        <f t="shared" si="75"/>
        <v>49.27</v>
      </c>
      <c r="C332" s="302">
        <v>21700</v>
      </c>
      <c r="D332" s="303">
        <f t="shared" si="78"/>
        <v>5285.1633854272368</v>
      </c>
      <c r="E332" s="304">
        <f t="shared" si="81"/>
        <v>1786.3852242744058</v>
      </c>
      <c r="F332" s="304">
        <f t="shared" si="82"/>
        <v>105.70326770854474</v>
      </c>
      <c r="G332" s="101">
        <v>60</v>
      </c>
      <c r="H332" s="305">
        <f t="shared" si="83"/>
        <v>7237.2518774101873</v>
      </c>
      <c r="I332" s="309">
        <f t="shared" si="84"/>
        <v>6.4135999999999997</v>
      </c>
      <c r="J332" s="329">
        <f t="shared" si="76"/>
        <v>82.121000000000009</v>
      </c>
      <c r="K332" s="302">
        <v>21700</v>
      </c>
      <c r="L332" s="307">
        <f t="shared" si="79"/>
        <v>3170.9306998209954</v>
      </c>
      <c r="M332" s="304">
        <f t="shared" si="85"/>
        <v>1071.7745765394964</v>
      </c>
      <c r="N332" s="304">
        <f t="shared" si="86"/>
        <v>63.418613996419907</v>
      </c>
      <c r="O332" s="308">
        <v>36</v>
      </c>
      <c r="P332" s="305">
        <f t="shared" si="87"/>
        <v>4342.123890356911</v>
      </c>
      <c r="Q332" s="309">
        <f t="shared" si="88"/>
        <v>3.8479999999999999</v>
      </c>
      <c r="R332" s="367">
        <f t="shared" si="77"/>
        <v>123.175</v>
      </c>
      <c r="S332" s="302">
        <v>21700</v>
      </c>
      <c r="T332" s="307">
        <f t="shared" si="80"/>
        <v>2114.0653541708953</v>
      </c>
      <c r="U332" s="101">
        <f t="shared" si="89"/>
        <v>714.55408970976248</v>
      </c>
      <c r="V332" s="304">
        <f t="shared" si="90"/>
        <v>42.281307083417907</v>
      </c>
      <c r="W332" s="308">
        <v>24</v>
      </c>
      <c r="X332" s="305">
        <f t="shared" si="91"/>
        <v>2894.9007509640755</v>
      </c>
      <c r="Y332" s="309">
        <f t="shared" si="92"/>
        <v>2.5655000000000001</v>
      </c>
    </row>
    <row r="333" spans="1:25" ht="17.25" customHeight="1" x14ac:dyDescent="0.2">
      <c r="A333" s="279">
        <v>317</v>
      </c>
      <c r="B333" s="301">
        <f t="shared" si="75"/>
        <v>49.27</v>
      </c>
      <c r="C333" s="302">
        <v>21700</v>
      </c>
      <c r="D333" s="303">
        <f t="shared" si="78"/>
        <v>5285.1633854272368</v>
      </c>
      <c r="E333" s="304">
        <f t="shared" si="81"/>
        <v>1786.3852242744058</v>
      </c>
      <c r="F333" s="304">
        <f t="shared" si="82"/>
        <v>105.70326770854474</v>
      </c>
      <c r="G333" s="101">
        <v>60</v>
      </c>
      <c r="H333" s="305">
        <f t="shared" si="83"/>
        <v>7237.2518774101873</v>
      </c>
      <c r="I333" s="309">
        <f t="shared" si="84"/>
        <v>6.4339000000000004</v>
      </c>
      <c r="J333" s="329">
        <f t="shared" si="76"/>
        <v>82.121000000000009</v>
      </c>
      <c r="K333" s="302">
        <v>21700</v>
      </c>
      <c r="L333" s="307">
        <f t="shared" si="79"/>
        <v>3170.9306998209954</v>
      </c>
      <c r="M333" s="304">
        <f t="shared" si="85"/>
        <v>1071.7745765394964</v>
      </c>
      <c r="N333" s="304">
        <f t="shared" si="86"/>
        <v>63.418613996419907</v>
      </c>
      <c r="O333" s="308">
        <v>36</v>
      </c>
      <c r="P333" s="305">
        <f t="shared" si="87"/>
        <v>4342.123890356911</v>
      </c>
      <c r="Q333" s="309">
        <f t="shared" si="88"/>
        <v>3.8601999999999999</v>
      </c>
      <c r="R333" s="367">
        <f t="shared" si="77"/>
        <v>123.175</v>
      </c>
      <c r="S333" s="302">
        <v>21700</v>
      </c>
      <c r="T333" s="307">
        <f t="shared" si="80"/>
        <v>2114.0653541708953</v>
      </c>
      <c r="U333" s="101">
        <f t="shared" si="89"/>
        <v>714.55408970976248</v>
      </c>
      <c r="V333" s="304">
        <f t="shared" si="90"/>
        <v>42.281307083417907</v>
      </c>
      <c r="W333" s="308">
        <v>24</v>
      </c>
      <c r="X333" s="305">
        <f t="shared" si="91"/>
        <v>2894.9007509640755</v>
      </c>
      <c r="Y333" s="309">
        <f t="shared" si="92"/>
        <v>2.5735999999999999</v>
      </c>
    </row>
    <row r="334" spans="1:25" ht="17.25" customHeight="1" x14ac:dyDescent="0.2">
      <c r="A334" s="279">
        <v>318</v>
      </c>
      <c r="B334" s="301">
        <f t="shared" si="75"/>
        <v>49.27</v>
      </c>
      <c r="C334" s="302">
        <v>21700</v>
      </c>
      <c r="D334" s="303">
        <f t="shared" si="78"/>
        <v>5285.1633854272368</v>
      </c>
      <c r="E334" s="304">
        <f t="shared" si="81"/>
        <v>1786.3852242744058</v>
      </c>
      <c r="F334" s="304">
        <f t="shared" si="82"/>
        <v>105.70326770854474</v>
      </c>
      <c r="G334" s="101">
        <v>60</v>
      </c>
      <c r="H334" s="305">
        <f t="shared" si="83"/>
        <v>7237.2518774101873</v>
      </c>
      <c r="I334" s="309">
        <f t="shared" si="84"/>
        <v>6.4542000000000002</v>
      </c>
      <c r="J334" s="329">
        <f t="shared" si="76"/>
        <v>82.121000000000009</v>
      </c>
      <c r="K334" s="302">
        <v>21700</v>
      </c>
      <c r="L334" s="307">
        <f t="shared" si="79"/>
        <v>3170.9306998209954</v>
      </c>
      <c r="M334" s="304">
        <f t="shared" si="85"/>
        <v>1071.7745765394964</v>
      </c>
      <c r="N334" s="304">
        <f t="shared" si="86"/>
        <v>63.418613996419907</v>
      </c>
      <c r="O334" s="308">
        <v>36</v>
      </c>
      <c r="P334" s="305">
        <f t="shared" si="87"/>
        <v>4342.123890356911</v>
      </c>
      <c r="Q334" s="309">
        <f t="shared" si="88"/>
        <v>3.8723000000000001</v>
      </c>
      <c r="R334" s="367">
        <f t="shared" si="77"/>
        <v>123.175</v>
      </c>
      <c r="S334" s="302">
        <v>21700</v>
      </c>
      <c r="T334" s="307">
        <f t="shared" si="80"/>
        <v>2114.0653541708953</v>
      </c>
      <c r="U334" s="101">
        <f t="shared" si="89"/>
        <v>714.55408970976248</v>
      </c>
      <c r="V334" s="304">
        <f t="shared" si="90"/>
        <v>42.281307083417907</v>
      </c>
      <c r="W334" s="308">
        <v>24</v>
      </c>
      <c r="X334" s="305">
        <f t="shared" si="91"/>
        <v>2894.9007509640755</v>
      </c>
      <c r="Y334" s="309">
        <f t="shared" si="92"/>
        <v>2.5817000000000001</v>
      </c>
    </row>
    <row r="335" spans="1:25" ht="17.25" customHeight="1" x14ac:dyDescent="0.2">
      <c r="A335" s="279">
        <v>319</v>
      </c>
      <c r="B335" s="301">
        <f t="shared" si="75"/>
        <v>49.27</v>
      </c>
      <c r="C335" s="302">
        <v>21700</v>
      </c>
      <c r="D335" s="303">
        <f t="shared" si="78"/>
        <v>5285.1633854272368</v>
      </c>
      <c r="E335" s="304">
        <f t="shared" si="81"/>
        <v>1786.3852242744058</v>
      </c>
      <c r="F335" s="304">
        <f t="shared" si="82"/>
        <v>105.70326770854474</v>
      </c>
      <c r="G335" s="101">
        <v>60</v>
      </c>
      <c r="H335" s="305">
        <f t="shared" si="83"/>
        <v>7237.2518774101873</v>
      </c>
      <c r="I335" s="309">
        <f t="shared" si="84"/>
        <v>6.4744999999999999</v>
      </c>
      <c r="J335" s="329">
        <f t="shared" si="76"/>
        <v>82.121000000000009</v>
      </c>
      <c r="K335" s="302">
        <v>21700</v>
      </c>
      <c r="L335" s="307">
        <f t="shared" si="79"/>
        <v>3170.9306998209954</v>
      </c>
      <c r="M335" s="304">
        <f t="shared" si="85"/>
        <v>1071.7745765394964</v>
      </c>
      <c r="N335" s="304">
        <f t="shared" si="86"/>
        <v>63.418613996419907</v>
      </c>
      <c r="O335" s="308">
        <v>36</v>
      </c>
      <c r="P335" s="305">
        <f t="shared" si="87"/>
        <v>4342.123890356911</v>
      </c>
      <c r="Q335" s="309">
        <f t="shared" si="88"/>
        <v>3.8845000000000001</v>
      </c>
      <c r="R335" s="367">
        <f t="shared" si="77"/>
        <v>123.175</v>
      </c>
      <c r="S335" s="302">
        <v>21700</v>
      </c>
      <c r="T335" s="307">
        <f t="shared" si="80"/>
        <v>2114.0653541708953</v>
      </c>
      <c r="U335" s="101">
        <f t="shared" si="89"/>
        <v>714.55408970976248</v>
      </c>
      <c r="V335" s="304">
        <f t="shared" si="90"/>
        <v>42.281307083417907</v>
      </c>
      <c r="W335" s="308">
        <v>24</v>
      </c>
      <c r="X335" s="305">
        <f t="shared" si="91"/>
        <v>2894.9007509640755</v>
      </c>
      <c r="Y335" s="309">
        <f t="shared" si="92"/>
        <v>2.5897999999999999</v>
      </c>
    </row>
    <row r="336" spans="1:25" ht="17.25" customHeight="1" thickBot="1" x14ac:dyDescent="0.25">
      <c r="A336" s="284">
        <v>320</v>
      </c>
      <c r="B336" s="310">
        <f t="shared" ref="B336" si="93">37.9*1.3</f>
        <v>49.27</v>
      </c>
      <c r="C336" s="311">
        <v>21700</v>
      </c>
      <c r="D336" s="312">
        <f t="shared" si="78"/>
        <v>5285.1633854272368</v>
      </c>
      <c r="E336" s="313">
        <f t="shared" si="81"/>
        <v>1786.3852242744058</v>
      </c>
      <c r="F336" s="313">
        <f t="shared" si="82"/>
        <v>105.70326770854474</v>
      </c>
      <c r="G336" s="115">
        <v>60</v>
      </c>
      <c r="H336" s="314">
        <f t="shared" si="83"/>
        <v>7237.2518774101873</v>
      </c>
      <c r="I336" s="318">
        <f t="shared" si="84"/>
        <v>6.4947999999999997</v>
      </c>
      <c r="J336" s="331">
        <f t="shared" ref="J336" si="94">63.17*1.3</f>
        <v>82.121000000000009</v>
      </c>
      <c r="K336" s="311">
        <v>21700</v>
      </c>
      <c r="L336" s="316">
        <f t="shared" si="79"/>
        <v>3170.9306998209954</v>
      </c>
      <c r="M336" s="313">
        <f t="shared" si="85"/>
        <v>1071.7745765394964</v>
      </c>
      <c r="N336" s="313">
        <f t="shared" si="86"/>
        <v>63.418613996419907</v>
      </c>
      <c r="O336" s="317">
        <v>36</v>
      </c>
      <c r="P336" s="314">
        <f t="shared" si="87"/>
        <v>4342.123890356911</v>
      </c>
      <c r="Q336" s="318">
        <f t="shared" si="88"/>
        <v>3.8967000000000001</v>
      </c>
      <c r="R336" s="368">
        <f t="shared" ref="R336" si="95">94.75*1.3</f>
        <v>123.175</v>
      </c>
      <c r="S336" s="311">
        <v>21700</v>
      </c>
      <c r="T336" s="316">
        <f t="shared" si="80"/>
        <v>2114.0653541708953</v>
      </c>
      <c r="U336" s="115">
        <f t="shared" si="89"/>
        <v>714.55408970976248</v>
      </c>
      <c r="V336" s="313">
        <f t="shared" si="90"/>
        <v>42.281307083417907</v>
      </c>
      <c r="W336" s="317">
        <v>24</v>
      </c>
      <c r="X336" s="314">
        <f t="shared" si="91"/>
        <v>2894.9007509640755</v>
      </c>
      <c r="Y336" s="318">
        <f t="shared" si="92"/>
        <v>2.5979000000000001</v>
      </c>
    </row>
    <row r="337" spans="1:25" ht="15" x14ac:dyDescent="0.25">
      <c r="A337" s="241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46"/>
    </row>
    <row r="338" spans="1:25" ht="15" x14ac:dyDescent="0.25">
      <c r="A338" s="241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46"/>
    </row>
    <row r="339" spans="1:25" ht="15" x14ac:dyDescent="0.25">
      <c r="A339" s="241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46"/>
    </row>
    <row r="340" spans="1:25" ht="15" x14ac:dyDescent="0.25">
      <c r="A340" s="241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46"/>
    </row>
    <row r="341" spans="1:25" ht="15" x14ac:dyDescent="0.25">
      <c r="A341" s="241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46"/>
    </row>
    <row r="342" spans="1:25" ht="15" x14ac:dyDescent="0.25">
      <c r="A342" s="241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46"/>
    </row>
    <row r="343" spans="1:25" ht="15" x14ac:dyDescent="0.25">
      <c r="A343" s="241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46"/>
    </row>
    <row r="344" spans="1:25" ht="15" x14ac:dyDescent="0.25">
      <c r="A344" s="241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46"/>
    </row>
    <row r="345" spans="1:25" ht="15" x14ac:dyDescent="0.25">
      <c r="A345" s="241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46"/>
    </row>
    <row r="346" spans="1:25" ht="15" x14ac:dyDescent="0.25">
      <c r="A346" s="241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46"/>
    </row>
    <row r="347" spans="1:25" ht="15" x14ac:dyDescent="0.25">
      <c r="A347" s="241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46"/>
    </row>
    <row r="348" spans="1:25" ht="15" x14ac:dyDescent="0.25">
      <c r="A348" s="241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46"/>
    </row>
    <row r="349" spans="1:25" ht="15" x14ac:dyDescent="0.25">
      <c r="A349" s="241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46"/>
    </row>
    <row r="350" spans="1:25" ht="15" x14ac:dyDescent="0.25">
      <c r="A350" s="241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46"/>
    </row>
    <row r="351" spans="1:25" ht="15" x14ac:dyDescent="0.25">
      <c r="A351" s="241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46"/>
    </row>
    <row r="352" spans="1:25" ht="15" x14ac:dyDescent="0.25">
      <c r="A352" s="241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46"/>
    </row>
    <row r="353" spans="1:25" ht="15" x14ac:dyDescent="0.25">
      <c r="A353" s="241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46"/>
    </row>
    <row r="354" spans="1:25" ht="15" x14ac:dyDescent="0.25">
      <c r="A354" s="241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46"/>
    </row>
    <row r="355" spans="1:25" ht="15" x14ac:dyDescent="0.25">
      <c r="A355" s="241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46"/>
    </row>
    <row r="356" spans="1:25" ht="15" x14ac:dyDescent="0.25">
      <c r="A356" s="241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46"/>
    </row>
    <row r="357" spans="1:25" ht="15" x14ac:dyDescent="0.25">
      <c r="A357" s="241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46"/>
    </row>
    <row r="358" spans="1:25" ht="15" x14ac:dyDescent="0.25">
      <c r="A358" s="241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46"/>
    </row>
    <row r="359" spans="1:25" ht="15" x14ac:dyDescent="0.25">
      <c r="A359" s="241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46"/>
    </row>
    <row r="360" spans="1:25" ht="15" x14ac:dyDescent="0.25">
      <c r="A360" s="241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46"/>
    </row>
    <row r="361" spans="1:25" ht="15" x14ac:dyDescent="0.25">
      <c r="A361" s="241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46"/>
    </row>
    <row r="362" spans="1:25" ht="15" x14ac:dyDescent="0.25">
      <c r="A362" s="241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46"/>
    </row>
    <row r="363" spans="1:25" ht="15" x14ac:dyDescent="0.25">
      <c r="A363" s="241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46"/>
    </row>
    <row r="364" spans="1:25" ht="15" x14ac:dyDescent="0.25">
      <c r="A364" s="241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46"/>
    </row>
    <row r="365" spans="1:25" ht="15" x14ac:dyDescent="0.25">
      <c r="A365" s="241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46"/>
    </row>
    <row r="366" spans="1:25" ht="15" x14ac:dyDescent="0.25">
      <c r="A366" s="241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46"/>
    </row>
    <row r="367" spans="1:25" ht="15" x14ac:dyDescent="0.25">
      <c r="A367" s="241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46"/>
    </row>
    <row r="368" spans="1:25" ht="15" x14ac:dyDescent="0.25">
      <c r="A368" s="241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46"/>
    </row>
    <row r="369" spans="1:25" ht="15" x14ac:dyDescent="0.25">
      <c r="A369" s="241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46"/>
    </row>
    <row r="370" spans="1:25" ht="15" x14ac:dyDescent="0.25">
      <c r="A370" s="241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46"/>
    </row>
    <row r="371" spans="1:25" ht="15" x14ac:dyDescent="0.25">
      <c r="A371" s="241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46"/>
    </row>
    <row r="372" spans="1:25" ht="15" x14ac:dyDescent="0.25">
      <c r="A372" s="241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46"/>
    </row>
    <row r="373" spans="1:25" ht="15" x14ac:dyDescent="0.25">
      <c r="A373" s="241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46"/>
    </row>
    <row r="374" spans="1:25" ht="15" x14ac:dyDescent="0.25">
      <c r="A374" s="241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46"/>
    </row>
    <row r="375" spans="1:25" ht="15" x14ac:dyDescent="0.25">
      <c r="A375" s="241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46"/>
    </row>
    <row r="376" spans="1:25" ht="15" x14ac:dyDescent="0.25">
      <c r="A376" s="241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46"/>
    </row>
    <row r="377" spans="1:25" ht="15" x14ac:dyDescent="0.25">
      <c r="A377" s="241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46"/>
    </row>
    <row r="378" spans="1:25" ht="15" x14ac:dyDescent="0.25">
      <c r="A378" s="241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46"/>
    </row>
    <row r="379" spans="1:25" ht="15" x14ac:dyDescent="0.25">
      <c r="A379" s="241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46"/>
    </row>
    <row r="380" spans="1:25" ht="15" x14ac:dyDescent="0.25">
      <c r="A380" s="241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46"/>
    </row>
    <row r="381" spans="1:25" ht="15" x14ac:dyDescent="0.25">
      <c r="A381" s="241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46"/>
    </row>
    <row r="382" spans="1:25" ht="15" x14ac:dyDescent="0.25">
      <c r="A382" s="241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46"/>
    </row>
    <row r="383" spans="1:25" ht="15" x14ac:dyDescent="0.25">
      <c r="A383" s="241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46"/>
    </row>
    <row r="384" spans="1:25" ht="15" x14ac:dyDescent="0.25">
      <c r="A384" s="241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46"/>
    </row>
    <row r="385" spans="1:25" ht="15" x14ac:dyDescent="0.25">
      <c r="A385" s="241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46"/>
    </row>
    <row r="386" spans="1:25" ht="15" x14ac:dyDescent="0.25">
      <c r="A386" s="241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46"/>
    </row>
    <row r="387" spans="1:25" ht="15" x14ac:dyDescent="0.25">
      <c r="A387" s="241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46"/>
    </row>
    <row r="388" spans="1:25" ht="15" x14ac:dyDescent="0.25">
      <c r="A388" s="241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46"/>
    </row>
    <row r="389" spans="1:25" ht="15" x14ac:dyDescent="0.25">
      <c r="A389" s="241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46"/>
    </row>
    <row r="390" spans="1:25" ht="15" x14ac:dyDescent="0.25">
      <c r="A390" s="241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46"/>
    </row>
    <row r="391" spans="1:25" ht="15" x14ac:dyDescent="0.25">
      <c r="A391" s="241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46"/>
    </row>
    <row r="392" spans="1:25" ht="15" x14ac:dyDescent="0.25">
      <c r="A392" s="241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46"/>
    </row>
    <row r="393" spans="1:25" ht="15" x14ac:dyDescent="0.25">
      <c r="A393" s="241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46"/>
    </row>
    <row r="394" spans="1:25" ht="15" x14ac:dyDescent="0.25">
      <c r="A394" s="241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46"/>
    </row>
    <row r="395" spans="1:25" ht="15" x14ac:dyDescent="0.25">
      <c r="A395" s="241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46"/>
    </row>
    <row r="396" spans="1:25" ht="15" x14ac:dyDescent="0.25">
      <c r="A396" s="241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46"/>
    </row>
    <row r="397" spans="1:25" ht="15" x14ac:dyDescent="0.25">
      <c r="A397" s="241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46"/>
    </row>
    <row r="398" spans="1:25" ht="15" x14ac:dyDescent="0.25">
      <c r="A398" s="241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46"/>
    </row>
    <row r="399" spans="1:25" ht="15" x14ac:dyDescent="0.25">
      <c r="A399" s="241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46"/>
    </row>
    <row r="400" spans="1:25" ht="15" x14ac:dyDescent="0.25">
      <c r="A400" s="241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46"/>
    </row>
    <row r="401" spans="1:25" ht="15" x14ac:dyDescent="0.25">
      <c r="A401" s="241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46"/>
    </row>
    <row r="402" spans="1:25" ht="15" x14ac:dyDescent="0.25">
      <c r="A402" s="241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46"/>
    </row>
    <row r="403" spans="1:25" ht="15" x14ac:dyDescent="0.25">
      <c r="A403" s="241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46"/>
    </row>
    <row r="404" spans="1:25" ht="15" x14ac:dyDescent="0.25">
      <c r="A404" s="241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46"/>
    </row>
    <row r="405" spans="1:25" ht="15" x14ac:dyDescent="0.25">
      <c r="A405" s="241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46"/>
    </row>
    <row r="406" spans="1:25" ht="15" x14ac:dyDescent="0.25">
      <c r="A406" s="241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46"/>
    </row>
    <row r="407" spans="1:25" ht="15" x14ac:dyDescent="0.25">
      <c r="A407" s="241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46"/>
    </row>
    <row r="408" spans="1:25" ht="15" x14ac:dyDescent="0.25">
      <c r="A408" s="241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46"/>
    </row>
    <row r="409" spans="1:25" ht="15" x14ac:dyDescent="0.25">
      <c r="A409" s="241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46"/>
    </row>
    <row r="410" spans="1:25" ht="15" x14ac:dyDescent="0.25">
      <c r="A410" s="241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46"/>
    </row>
    <row r="411" spans="1:25" ht="15" x14ac:dyDescent="0.25">
      <c r="A411" s="241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46"/>
    </row>
    <row r="412" spans="1:25" ht="15" x14ac:dyDescent="0.25">
      <c r="A412" s="241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46"/>
    </row>
    <row r="413" spans="1:25" ht="15" x14ac:dyDescent="0.25">
      <c r="A413" s="241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46"/>
    </row>
    <row r="414" spans="1:25" ht="15" x14ac:dyDescent="0.25">
      <c r="A414" s="241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46"/>
    </row>
    <row r="415" spans="1:25" ht="15" x14ac:dyDescent="0.25">
      <c r="A415" s="241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46"/>
    </row>
    <row r="416" spans="1:25" ht="15" x14ac:dyDescent="0.25">
      <c r="A416" s="241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46"/>
    </row>
    <row r="417" spans="1:25" ht="15" x14ac:dyDescent="0.25">
      <c r="A417" s="241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46"/>
    </row>
    <row r="418" spans="1:25" ht="15" x14ac:dyDescent="0.25">
      <c r="A418" s="241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46"/>
    </row>
    <row r="419" spans="1:25" ht="15" x14ac:dyDescent="0.25">
      <c r="A419" s="241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46"/>
    </row>
    <row r="420" spans="1:25" ht="15" x14ac:dyDescent="0.25">
      <c r="A420" s="241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46"/>
    </row>
    <row r="421" spans="1:25" ht="15" x14ac:dyDescent="0.25">
      <c r="A421" s="241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46"/>
    </row>
    <row r="422" spans="1:25" ht="15" x14ac:dyDescent="0.25">
      <c r="A422" s="241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46"/>
    </row>
    <row r="423" spans="1:25" ht="15" x14ac:dyDescent="0.25">
      <c r="A423" s="241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46"/>
    </row>
    <row r="424" spans="1:25" ht="15" x14ac:dyDescent="0.25">
      <c r="A424" s="241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46"/>
    </row>
    <row r="425" spans="1:25" ht="15" x14ac:dyDescent="0.25">
      <c r="A425" s="241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46"/>
    </row>
    <row r="426" spans="1:25" ht="15" x14ac:dyDescent="0.25">
      <c r="A426" s="241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46"/>
    </row>
    <row r="427" spans="1:25" ht="15" x14ac:dyDescent="0.25">
      <c r="A427" s="241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46"/>
    </row>
    <row r="428" spans="1:25" ht="15" x14ac:dyDescent="0.25">
      <c r="A428" s="241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46"/>
    </row>
    <row r="429" spans="1:25" ht="15" x14ac:dyDescent="0.25">
      <c r="A429" s="241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46"/>
    </row>
    <row r="430" spans="1:25" ht="15" x14ac:dyDescent="0.25">
      <c r="A430" s="241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46"/>
    </row>
    <row r="431" spans="1:25" ht="15" x14ac:dyDescent="0.25">
      <c r="A431" s="241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46"/>
    </row>
    <row r="432" spans="1:25" ht="15" x14ac:dyDescent="0.25">
      <c r="A432" s="241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46"/>
    </row>
    <row r="433" spans="1:25" ht="15" x14ac:dyDescent="0.25">
      <c r="A433" s="241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46"/>
    </row>
    <row r="434" spans="1:25" ht="15" x14ac:dyDescent="0.25">
      <c r="A434" s="241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46"/>
    </row>
    <row r="435" spans="1:25" ht="15" x14ac:dyDescent="0.25">
      <c r="A435" s="241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46"/>
    </row>
    <row r="436" spans="1:25" ht="15" x14ac:dyDescent="0.25">
      <c r="A436" s="241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46"/>
    </row>
    <row r="437" spans="1:25" ht="15" x14ac:dyDescent="0.25">
      <c r="A437" s="241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46"/>
    </row>
    <row r="438" spans="1:25" ht="15" x14ac:dyDescent="0.25">
      <c r="A438" s="241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46"/>
    </row>
    <row r="439" spans="1:25" ht="15" x14ac:dyDescent="0.25">
      <c r="A439" s="241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46"/>
    </row>
    <row r="440" spans="1:25" ht="15" x14ac:dyDescent="0.25">
      <c r="A440" s="241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46"/>
    </row>
    <row r="441" spans="1:25" ht="15" x14ac:dyDescent="0.25">
      <c r="A441" s="241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46"/>
    </row>
    <row r="442" spans="1:25" ht="15" x14ac:dyDescent="0.25">
      <c r="A442" s="241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46"/>
    </row>
    <row r="443" spans="1:25" ht="15" x14ac:dyDescent="0.25">
      <c r="A443" s="241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46"/>
    </row>
    <row r="444" spans="1:25" ht="15" x14ac:dyDescent="0.25">
      <c r="A444" s="241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46"/>
    </row>
    <row r="445" spans="1:25" ht="15" x14ac:dyDescent="0.25">
      <c r="A445" s="241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46"/>
    </row>
    <row r="446" spans="1:25" ht="15" x14ac:dyDescent="0.25">
      <c r="A446" s="241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46"/>
    </row>
    <row r="447" spans="1:25" ht="15" x14ac:dyDescent="0.25">
      <c r="A447" s="241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46"/>
    </row>
    <row r="448" spans="1:25" ht="15" x14ac:dyDescent="0.25">
      <c r="A448" s="241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46"/>
    </row>
    <row r="449" spans="1:25" ht="15" x14ac:dyDescent="0.25">
      <c r="A449" s="241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46"/>
    </row>
    <row r="450" spans="1:25" ht="15" x14ac:dyDescent="0.25">
      <c r="A450" s="241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46"/>
    </row>
    <row r="451" spans="1:25" ht="15" x14ac:dyDescent="0.25">
      <c r="A451" s="241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46"/>
    </row>
    <row r="452" spans="1:25" ht="15" x14ac:dyDescent="0.25">
      <c r="A452" s="241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46"/>
    </row>
    <row r="453" spans="1:25" ht="15" x14ac:dyDescent="0.25">
      <c r="A453" s="241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46"/>
    </row>
    <row r="454" spans="1:25" ht="15" x14ac:dyDescent="0.25">
      <c r="A454" s="241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46"/>
    </row>
    <row r="455" spans="1:25" ht="15" x14ac:dyDescent="0.25">
      <c r="A455" s="241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46"/>
    </row>
    <row r="456" spans="1:25" ht="15" x14ac:dyDescent="0.25">
      <c r="A456" s="241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46"/>
    </row>
    <row r="457" spans="1:25" ht="15" x14ac:dyDescent="0.25">
      <c r="A457" s="241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46"/>
    </row>
    <row r="458" spans="1:25" ht="15" x14ac:dyDescent="0.25">
      <c r="A458" s="241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46"/>
    </row>
    <row r="459" spans="1:25" ht="15" x14ac:dyDescent="0.25">
      <c r="A459" s="241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46"/>
    </row>
    <row r="460" spans="1:25" ht="15" x14ac:dyDescent="0.25">
      <c r="A460" s="241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46"/>
    </row>
    <row r="461" spans="1:25" ht="15" x14ac:dyDescent="0.25">
      <c r="A461" s="241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46"/>
    </row>
    <row r="462" spans="1:25" ht="15" x14ac:dyDescent="0.25">
      <c r="A462" s="241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46"/>
    </row>
    <row r="463" spans="1:25" ht="15" x14ac:dyDescent="0.25">
      <c r="A463" s="241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46"/>
    </row>
    <row r="464" spans="1:25" ht="15" x14ac:dyDescent="0.25">
      <c r="A464" s="241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46"/>
    </row>
    <row r="465" spans="1:25" ht="15" x14ac:dyDescent="0.25">
      <c r="A465" s="241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46"/>
    </row>
    <row r="466" spans="1:25" ht="15" x14ac:dyDescent="0.25">
      <c r="A466" s="241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46"/>
    </row>
    <row r="467" spans="1:25" ht="15" x14ac:dyDescent="0.25">
      <c r="A467" s="241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46"/>
    </row>
    <row r="468" spans="1:25" ht="15" x14ac:dyDescent="0.25">
      <c r="A468" s="241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46"/>
    </row>
    <row r="469" spans="1:25" ht="15" x14ac:dyDescent="0.25">
      <c r="A469" s="241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46"/>
    </row>
    <row r="470" spans="1:25" ht="15" x14ac:dyDescent="0.25">
      <c r="A470" s="241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46"/>
    </row>
    <row r="471" spans="1:25" ht="15" x14ac:dyDescent="0.25">
      <c r="A471" s="241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46"/>
    </row>
    <row r="472" spans="1:25" ht="15" x14ac:dyDescent="0.25">
      <c r="A472" s="241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46"/>
    </row>
    <row r="473" spans="1:25" ht="15" x14ac:dyDescent="0.25">
      <c r="A473" s="241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46"/>
    </row>
    <row r="474" spans="1:25" ht="15" x14ac:dyDescent="0.25">
      <c r="A474" s="241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46"/>
    </row>
    <row r="475" spans="1:25" ht="15" x14ac:dyDescent="0.25">
      <c r="A475" s="241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46"/>
    </row>
    <row r="476" spans="1:25" ht="15" x14ac:dyDescent="0.25">
      <c r="A476" s="241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46"/>
    </row>
    <row r="477" spans="1:25" ht="15" x14ac:dyDescent="0.25">
      <c r="A477" s="241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46"/>
    </row>
    <row r="478" spans="1:25" ht="15" x14ac:dyDescent="0.25">
      <c r="A478" s="241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46"/>
    </row>
    <row r="479" spans="1:25" ht="15" x14ac:dyDescent="0.25">
      <c r="A479" s="241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46"/>
    </row>
    <row r="480" spans="1:25" ht="15" x14ac:dyDescent="0.25">
      <c r="A480" s="241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46"/>
    </row>
    <row r="481" spans="1:25" ht="15" x14ac:dyDescent="0.25">
      <c r="A481" s="241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46"/>
    </row>
    <row r="482" spans="1:25" ht="15" x14ac:dyDescent="0.25">
      <c r="A482" s="241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46"/>
    </row>
    <row r="483" spans="1:25" ht="15" x14ac:dyDescent="0.25">
      <c r="A483" s="241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46"/>
    </row>
    <row r="484" spans="1:25" ht="15" x14ac:dyDescent="0.25">
      <c r="A484" s="241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46"/>
    </row>
    <row r="485" spans="1:25" ht="15" x14ac:dyDescent="0.25">
      <c r="A485" s="241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46"/>
    </row>
    <row r="486" spans="1:25" ht="15" x14ac:dyDescent="0.25">
      <c r="A486" s="241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46"/>
    </row>
    <row r="487" spans="1:25" ht="15" x14ac:dyDescent="0.25">
      <c r="A487" s="241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46"/>
    </row>
    <row r="488" spans="1:25" ht="15" x14ac:dyDescent="0.25">
      <c r="A488" s="241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46"/>
    </row>
    <row r="489" spans="1:25" ht="15" x14ac:dyDescent="0.25">
      <c r="A489" s="241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46"/>
    </row>
    <row r="490" spans="1:25" ht="15" x14ac:dyDescent="0.25">
      <c r="A490" s="241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46"/>
    </row>
    <row r="491" spans="1:25" ht="15" x14ac:dyDescent="0.25">
      <c r="A491" s="241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46"/>
    </row>
    <row r="492" spans="1:25" ht="15" x14ac:dyDescent="0.25">
      <c r="A492" s="241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46"/>
    </row>
    <row r="493" spans="1:25" ht="15" x14ac:dyDescent="0.25">
      <c r="A493" s="241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46"/>
    </row>
    <row r="494" spans="1:25" ht="15" x14ac:dyDescent="0.25">
      <c r="A494" s="241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46"/>
    </row>
    <row r="495" spans="1:25" ht="15" x14ac:dyDescent="0.25">
      <c r="A495" s="241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46"/>
    </row>
    <row r="496" spans="1:25" ht="15" x14ac:dyDescent="0.25">
      <c r="A496" s="241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46"/>
    </row>
    <row r="497" spans="1:25" ht="15" x14ac:dyDescent="0.25">
      <c r="A497" s="241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46"/>
    </row>
    <row r="498" spans="1:25" ht="15" x14ac:dyDescent="0.25">
      <c r="A498" s="241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46"/>
    </row>
    <row r="499" spans="1:25" ht="15" x14ac:dyDescent="0.25">
      <c r="A499" s="241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46"/>
    </row>
    <row r="500" spans="1:25" ht="15" x14ac:dyDescent="0.25">
      <c r="A500" s="241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46"/>
    </row>
    <row r="501" spans="1:25" ht="15" x14ac:dyDescent="0.25">
      <c r="A501" s="241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46"/>
    </row>
    <row r="502" spans="1:25" x14ac:dyDescent="0.2">
      <c r="A502" s="242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 spans="1:25" x14ac:dyDescent="0.2">
      <c r="A503" s="242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 spans="1:25" x14ac:dyDescent="0.2">
      <c r="A504" s="242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 spans="1:25" x14ac:dyDescent="0.2">
      <c r="A505" s="242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 spans="1:25" x14ac:dyDescent="0.2">
      <c r="A506" s="242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 spans="1:25" x14ac:dyDescent="0.2">
      <c r="A507" s="242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 spans="1:25" x14ac:dyDescent="0.2">
      <c r="A508" s="242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 spans="1:25" x14ac:dyDescent="0.2">
      <c r="A509" s="242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 spans="1:25" x14ac:dyDescent="0.2">
      <c r="A510" s="242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 spans="1:25" x14ac:dyDescent="0.2">
      <c r="A511" s="242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 spans="1:25" x14ac:dyDescent="0.2">
      <c r="A512" s="242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 spans="1:25" x14ac:dyDescent="0.2">
      <c r="A513" s="242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 spans="1:25" x14ac:dyDescent="0.2">
      <c r="A514" s="242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 spans="1:25" x14ac:dyDescent="0.2">
      <c r="A515" s="242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 spans="1:25" x14ac:dyDescent="0.2">
      <c r="A516" s="242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 spans="1:25" x14ac:dyDescent="0.2">
      <c r="A517" s="242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 spans="1:25" x14ac:dyDescent="0.2">
      <c r="A518" s="242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 spans="1:25" x14ac:dyDescent="0.2">
      <c r="A519" s="242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 spans="1:25" x14ac:dyDescent="0.2">
      <c r="A520" s="242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 spans="1:25" x14ac:dyDescent="0.2">
      <c r="A521" s="242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 spans="1:25" x14ac:dyDescent="0.2">
      <c r="A522" s="242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 spans="1:25" x14ac:dyDescent="0.2">
      <c r="A523" s="242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 spans="1:25" x14ac:dyDescent="0.2">
      <c r="A524" s="242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 spans="1:25" x14ac:dyDescent="0.2">
      <c r="A525" s="242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 spans="1:25" x14ac:dyDescent="0.2">
      <c r="A526" s="242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 spans="1:25" x14ac:dyDescent="0.2">
      <c r="A527" s="242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 spans="1:25" x14ac:dyDescent="0.2">
      <c r="A528" s="242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 spans="1:25" x14ac:dyDescent="0.2">
      <c r="A529" s="242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 spans="1:25" x14ac:dyDescent="0.2">
      <c r="A530" s="242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 spans="1:25" x14ac:dyDescent="0.2">
      <c r="A531" s="242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 spans="1:25" x14ac:dyDescent="0.2">
      <c r="A532" s="242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 spans="1:25" x14ac:dyDescent="0.2">
      <c r="A533" s="242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 spans="1:25" x14ac:dyDescent="0.2">
      <c r="A534" s="242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 spans="1:25" x14ac:dyDescent="0.2">
      <c r="A535" s="242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 spans="1:25" x14ac:dyDescent="0.2">
      <c r="A536" s="242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 spans="1:25" x14ac:dyDescent="0.2">
      <c r="A537" s="242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 spans="1:25" x14ac:dyDescent="0.2">
      <c r="A538" s="242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 spans="1:25" x14ac:dyDescent="0.2">
      <c r="A539" s="242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 spans="1:25" x14ac:dyDescent="0.2">
      <c r="A540" s="242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 spans="1:25" x14ac:dyDescent="0.2">
      <c r="A541" s="242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 spans="1:25" x14ac:dyDescent="0.2">
      <c r="A542" s="242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 spans="1:25" x14ac:dyDescent="0.2">
      <c r="A543" s="242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</sheetData>
  <mergeCells count="26">
    <mergeCell ref="L15:L16"/>
    <mergeCell ref="M15:M16"/>
    <mergeCell ref="N15:N16"/>
    <mergeCell ref="A4:L4"/>
    <mergeCell ref="A14:A16"/>
    <mergeCell ref="D15:D16"/>
    <mergeCell ref="E15:E16"/>
    <mergeCell ref="F15:F16"/>
    <mergeCell ref="G15:G16"/>
    <mergeCell ref="H15:H16"/>
    <mergeCell ref="X15:X16"/>
    <mergeCell ref="B14:I14"/>
    <mergeCell ref="B15:B16"/>
    <mergeCell ref="C15:C16"/>
    <mergeCell ref="J14:Q14"/>
    <mergeCell ref="J15:J16"/>
    <mergeCell ref="K15:K16"/>
    <mergeCell ref="R14:Y14"/>
    <mergeCell ref="R15:R16"/>
    <mergeCell ref="O15:O16"/>
    <mergeCell ref="P15:P16"/>
    <mergeCell ref="T15:T16"/>
    <mergeCell ref="U15:U16"/>
    <mergeCell ref="V15:V16"/>
    <mergeCell ref="W15:W16"/>
    <mergeCell ref="S15:S1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3"/>
  <sheetViews>
    <sheetView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140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140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140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6"/>
      <c r="L1" s="4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6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18" t="s">
        <v>198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234"/>
      <c r="O4" s="234"/>
      <c r="P4" s="234"/>
      <c r="Q4" s="234"/>
      <c r="R4" s="142"/>
      <c r="S4" s="142"/>
      <c r="T4" s="142"/>
      <c r="U4" s="234"/>
      <c r="V4" s="234"/>
      <c r="W4" s="46"/>
      <c r="X4" s="46"/>
      <c r="Y4" s="46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46"/>
      <c r="K5" s="234"/>
      <c r="L5" s="142"/>
      <c r="M5" s="142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46"/>
      <c r="K6" s="234"/>
      <c r="L6" s="142"/>
      <c r="M6" s="142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245" customFormat="1" ht="15" x14ac:dyDescent="0.3">
      <c r="A8" s="254" t="s">
        <v>185</v>
      </c>
      <c r="B8" s="255"/>
      <c r="C8" s="255"/>
      <c r="D8" s="256"/>
      <c r="E8" s="275"/>
      <c r="F8" s="257"/>
      <c r="G8" s="372"/>
      <c r="H8" s="373" t="s">
        <v>3</v>
      </c>
      <c r="I8" s="376" t="s">
        <v>69</v>
      </c>
      <c r="J8" s="274" t="s">
        <v>186</v>
      </c>
      <c r="K8" s="257"/>
      <c r="L8" s="257"/>
      <c r="M8" s="257"/>
      <c r="N8" s="274"/>
      <c r="O8" s="257"/>
      <c r="P8" s="377" t="s">
        <v>3</v>
      </c>
      <c r="Q8" s="376" t="s">
        <v>69</v>
      </c>
      <c r="R8" s="271" t="s">
        <v>187</v>
      </c>
      <c r="S8" s="257"/>
      <c r="T8" s="257"/>
      <c r="U8" s="257"/>
      <c r="V8" s="274"/>
      <c r="W8" s="257"/>
      <c r="X8" s="377" t="s">
        <v>3</v>
      </c>
      <c r="Y8" s="387" t="s">
        <v>69</v>
      </c>
      <c r="AE8" s="246"/>
      <c r="AI8" s="246"/>
      <c r="AL8" s="247"/>
      <c r="AM8" s="246"/>
      <c r="AR8" s="246"/>
    </row>
    <row r="9" spans="1:44" s="245" customFormat="1" ht="15" x14ac:dyDescent="0.3">
      <c r="A9" s="258" t="s">
        <v>189</v>
      </c>
      <c r="B9" s="259"/>
      <c r="C9" s="260"/>
      <c r="D9" s="260"/>
      <c r="E9" s="276"/>
      <c r="F9" s="260"/>
      <c r="G9" s="261"/>
      <c r="H9" s="259" t="s">
        <v>207</v>
      </c>
      <c r="I9" s="357">
        <v>60</v>
      </c>
      <c r="J9" s="272" t="s">
        <v>189</v>
      </c>
      <c r="K9" s="260"/>
      <c r="L9" s="260"/>
      <c r="M9" s="260"/>
      <c r="N9" s="276"/>
      <c r="O9" s="260"/>
      <c r="P9" s="263" t="s">
        <v>228</v>
      </c>
      <c r="Q9" s="360">
        <v>36</v>
      </c>
      <c r="R9" s="272" t="s">
        <v>189</v>
      </c>
      <c r="S9" s="260"/>
      <c r="T9" s="260"/>
      <c r="U9" s="260"/>
      <c r="V9" s="276"/>
      <c r="W9" s="262"/>
      <c r="X9" s="263" t="s">
        <v>231</v>
      </c>
      <c r="Y9" s="390">
        <v>24</v>
      </c>
      <c r="AC9" s="248"/>
      <c r="AE9" s="249"/>
      <c r="AF9" s="250"/>
      <c r="AG9" s="250"/>
      <c r="AH9" s="251"/>
      <c r="AI9" s="249"/>
      <c r="AL9" s="252"/>
      <c r="AM9" s="249"/>
      <c r="AN9" s="249"/>
      <c r="AO9" s="249"/>
      <c r="AP9" s="249"/>
      <c r="AQ9" s="249"/>
      <c r="AR9" s="249"/>
    </row>
    <row r="10" spans="1:44" s="245" customFormat="1" ht="15" x14ac:dyDescent="0.3">
      <c r="A10" s="258" t="s">
        <v>202</v>
      </c>
      <c r="B10" s="259"/>
      <c r="C10" s="260"/>
      <c r="D10" s="260"/>
      <c r="E10" s="276"/>
      <c r="F10" s="260"/>
      <c r="G10" s="261"/>
      <c r="H10" s="264" t="s">
        <v>208</v>
      </c>
      <c r="I10" s="358" t="s">
        <v>226</v>
      </c>
      <c r="J10" s="272" t="s">
        <v>202</v>
      </c>
      <c r="K10" s="260"/>
      <c r="L10" s="260"/>
      <c r="M10" s="260"/>
      <c r="N10" s="276"/>
      <c r="O10" s="260"/>
      <c r="P10" s="264" t="s">
        <v>229</v>
      </c>
      <c r="Q10" s="358" t="s">
        <v>227</v>
      </c>
      <c r="R10" s="272" t="s">
        <v>202</v>
      </c>
      <c r="S10" s="260"/>
      <c r="T10" s="260"/>
      <c r="U10" s="260"/>
      <c r="V10" s="276"/>
      <c r="W10" s="262"/>
      <c r="X10" s="264" t="s">
        <v>232</v>
      </c>
      <c r="Y10" s="390">
        <v>24</v>
      </c>
      <c r="AC10" s="253"/>
      <c r="AE10" s="249"/>
      <c r="AF10" s="250"/>
      <c r="AG10" s="250"/>
      <c r="AH10" s="251"/>
      <c r="AI10" s="249"/>
      <c r="AL10" s="252"/>
      <c r="AM10" s="249"/>
      <c r="AN10" s="249"/>
      <c r="AO10" s="249"/>
      <c r="AP10" s="249"/>
      <c r="AQ10" s="249"/>
      <c r="AR10" s="249"/>
    </row>
    <row r="11" spans="1:44" s="245" customFormat="1" ht="15.75" thickBot="1" x14ac:dyDescent="0.35">
      <c r="A11" s="265" t="s">
        <v>203</v>
      </c>
      <c r="B11" s="266"/>
      <c r="C11" s="267"/>
      <c r="D11" s="267"/>
      <c r="E11" s="277"/>
      <c r="F11" s="267"/>
      <c r="G11" s="268"/>
      <c r="H11" s="269" t="s">
        <v>209</v>
      </c>
      <c r="I11" s="359" t="s">
        <v>226</v>
      </c>
      <c r="J11" s="273" t="s">
        <v>203</v>
      </c>
      <c r="K11" s="267"/>
      <c r="L11" s="267"/>
      <c r="M11" s="267"/>
      <c r="N11" s="277"/>
      <c r="O11" s="267"/>
      <c r="P11" s="269" t="s">
        <v>230</v>
      </c>
      <c r="Q11" s="359" t="s">
        <v>227</v>
      </c>
      <c r="R11" s="273" t="s">
        <v>203</v>
      </c>
      <c r="S11" s="267"/>
      <c r="T11" s="267"/>
      <c r="U11" s="267"/>
      <c r="V11" s="277"/>
      <c r="W11" s="270"/>
      <c r="X11" s="392">
        <v>94.75</v>
      </c>
      <c r="Y11" s="391">
        <v>24</v>
      </c>
      <c r="AC11" s="253"/>
      <c r="AE11" s="249"/>
      <c r="AF11" s="250"/>
      <c r="AG11" s="250"/>
      <c r="AH11" s="251"/>
      <c r="AI11" s="249"/>
      <c r="AL11" s="252"/>
      <c r="AM11" s="249"/>
      <c r="AN11" s="249"/>
      <c r="AO11" s="249"/>
      <c r="AP11" s="249"/>
      <c r="AQ11" s="249"/>
      <c r="AR11" s="249"/>
    </row>
    <row r="12" spans="1:44" ht="15.75" x14ac:dyDescent="0.25">
      <c r="A12" s="142"/>
      <c r="B12" s="234"/>
      <c r="C12" s="234"/>
      <c r="D12" s="143"/>
      <c r="E12" s="143"/>
      <c r="F12" s="143"/>
      <c r="G12" s="143"/>
      <c r="H12" s="46"/>
      <c r="I12" s="46"/>
      <c r="J12" s="234"/>
      <c r="K12" s="142"/>
      <c r="L12" s="142"/>
      <c r="M12" s="234"/>
      <c r="N12" s="234"/>
      <c r="O12" s="234"/>
      <c r="P12" s="234"/>
      <c r="Q12" s="234"/>
      <c r="R12" s="142"/>
      <c r="S12" s="142"/>
      <c r="T12" s="142"/>
      <c r="U12" s="234"/>
      <c r="V12" s="234"/>
      <c r="W12" s="46"/>
      <c r="X12" s="46"/>
      <c r="Y12" s="46"/>
    </row>
    <row r="13" spans="1:44" ht="13.5" thickBot="1" x14ac:dyDescent="0.25">
      <c r="A13" s="142"/>
      <c r="B13" s="234"/>
      <c r="C13" s="234"/>
      <c r="D13" s="142"/>
      <c r="E13" s="142"/>
      <c r="F13" s="142"/>
      <c r="G13" s="142"/>
      <c r="H13" s="62" t="s">
        <v>190</v>
      </c>
      <c r="I13" s="62"/>
      <c r="J13" s="46"/>
      <c r="K13" s="234"/>
      <c r="L13" s="142"/>
      <c r="M13" s="142"/>
      <c r="N13" s="142"/>
      <c r="O13" s="234"/>
      <c r="P13" s="62" t="s">
        <v>190</v>
      </c>
      <c r="Q13" s="62"/>
      <c r="R13" s="234"/>
      <c r="S13" s="234"/>
      <c r="T13" s="142"/>
      <c r="U13" s="142"/>
      <c r="V13" s="142"/>
      <c r="W13" s="234"/>
      <c r="X13" s="62" t="s">
        <v>190</v>
      </c>
      <c r="Y13" s="46"/>
    </row>
    <row r="14" spans="1:44" s="63" customFormat="1" ht="16.5" customHeight="1" thickBot="1" x14ac:dyDescent="0.25">
      <c r="A14" s="520" t="s">
        <v>43</v>
      </c>
      <c r="B14" s="509" t="s">
        <v>199</v>
      </c>
      <c r="C14" s="510"/>
      <c r="D14" s="510"/>
      <c r="E14" s="510"/>
      <c r="F14" s="510"/>
      <c r="G14" s="510"/>
      <c r="H14" s="510"/>
      <c r="I14" s="511"/>
      <c r="J14" s="509" t="s">
        <v>186</v>
      </c>
      <c r="K14" s="510"/>
      <c r="L14" s="510"/>
      <c r="M14" s="510"/>
      <c r="N14" s="510"/>
      <c r="O14" s="510"/>
      <c r="P14" s="510"/>
      <c r="Q14" s="511"/>
      <c r="R14" s="509" t="s">
        <v>187</v>
      </c>
      <c r="S14" s="510"/>
      <c r="T14" s="510"/>
      <c r="U14" s="510"/>
      <c r="V14" s="510"/>
      <c r="W14" s="510"/>
      <c r="X14" s="510"/>
      <c r="Y14" s="511"/>
    </row>
    <row r="15" spans="1:44" s="63" customFormat="1" ht="25.5" customHeight="1" x14ac:dyDescent="0.2">
      <c r="A15" s="521"/>
      <c r="B15" s="512" t="s">
        <v>3</v>
      </c>
      <c r="C15" s="512" t="s">
        <v>166</v>
      </c>
      <c r="D15" s="516" t="s">
        <v>50</v>
      </c>
      <c r="E15" s="514" t="s">
        <v>26</v>
      </c>
      <c r="F15" s="514" t="s">
        <v>51</v>
      </c>
      <c r="G15" s="514" t="s">
        <v>191</v>
      </c>
      <c r="H15" s="507" t="s">
        <v>27</v>
      </c>
      <c r="I15" s="244" t="s">
        <v>197</v>
      </c>
      <c r="J15" s="512" t="s">
        <v>3</v>
      </c>
      <c r="K15" s="512" t="s">
        <v>166</v>
      </c>
      <c r="L15" s="516" t="s">
        <v>50</v>
      </c>
      <c r="M15" s="514" t="s">
        <v>26</v>
      </c>
      <c r="N15" s="514" t="s">
        <v>51</v>
      </c>
      <c r="O15" s="514" t="s">
        <v>191</v>
      </c>
      <c r="P15" s="507" t="s">
        <v>27</v>
      </c>
      <c r="Q15" s="244" t="s">
        <v>197</v>
      </c>
      <c r="R15" s="512" t="s">
        <v>3</v>
      </c>
      <c r="S15" s="512" t="s">
        <v>166</v>
      </c>
      <c r="T15" s="516" t="s">
        <v>50</v>
      </c>
      <c r="U15" s="514" t="s">
        <v>26</v>
      </c>
      <c r="V15" s="514" t="s">
        <v>51</v>
      </c>
      <c r="W15" s="514" t="s">
        <v>191</v>
      </c>
      <c r="X15" s="507" t="s">
        <v>27</v>
      </c>
      <c r="Y15" s="244" t="s">
        <v>197</v>
      </c>
    </row>
    <row r="16" spans="1:44" ht="13.5" thickBot="1" x14ac:dyDescent="0.25">
      <c r="A16" s="522"/>
      <c r="B16" s="513"/>
      <c r="C16" s="513"/>
      <c r="D16" s="517"/>
      <c r="E16" s="515"/>
      <c r="F16" s="515"/>
      <c r="G16" s="515"/>
      <c r="H16" s="508"/>
      <c r="I16" s="78" t="s">
        <v>49</v>
      </c>
      <c r="J16" s="513"/>
      <c r="K16" s="513"/>
      <c r="L16" s="517"/>
      <c r="M16" s="515"/>
      <c r="N16" s="515"/>
      <c r="O16" s="515"/>
      <c r="P16" s="508"/>
      <c r="Q16" s="78" t="s">
        <v>49</v>
      </c>
      <c r="R16" s="513"/>
      <c r="S16" s="513"/>
      <c r="T16" s="517"/>
      <c r="U16" s="515"/>
      <c r="V16" s="515"/>
      <c r="W16" s="515"/>
      <c r="X16" s="508"/>
      <c r="Y16" s="78" t="s">
        <v>49</v>
      </c>
    </row>
    <row r="17" spans="1:25" s="63" customFormat="1" ht="16.5" customHeight="1" x14ac:dyDescent="0.2">
      <c r="A17" s="278">
        <v>1</v>
      </c>
      <c r="B17" s="285">
        <f>$A17/0.8</f>
        <v>1.25</v>
      </c>
      <c r="C17" s="286">
        <v>21700</v>
      </c>
      <c r="D17" s="287">
        <f t="shared" ref="D17:D80" si="0">12*(1/B17*C17)</f>
        <v>208320</v>
      </c>
      <c r="E17" s="288">
        <f>D17*34%</f>
        <v>70828.800000000003</v>
      </c>
      <c r="F17" s="288">
        <f>D17*2%</f>
        <v>4166.3999999999996</v>
      </c>
      <c r="G17" s="289">
        <v>60</v>
      </c>
      <c r="H17" s="290">
        <f>SUM(D17:G17)</f>
        <v>283375.2</v>
      </c>
      <c r="I17" s="378">
        <f t="shared" ref="I17:I80" si="1">ROUND(A17/B17,4)</f>
        <v>0.8</v>
      </c>
      <c r="J17" s="291">
        <f>($A17/0.8)/0.6</f>
        <v>2.0833333333333335</v>
      </c>
      <c r="K17" s="286">
        <v>21700</v>
      </c>
      <c r="L17" s="287">
        <f t="shared" ref="L17:L80" si="2">12*(1/J17*K17)</f>
        <v>124992</v>
      </c>
      <c r="M17" s="292">
        <f>L17*34%</f>
        <v>42497.280000000006</v>
      </c>
      <c r="N17" s="292">
        <f>L17*2%</f>
        <v>2499.84</v>
      </c>
      <c r="O17" s="293">
        <v>43</v>
      </c>
      <c r="P17" s="294">
        <f>SUM(L17:O17)</f>
        <v>170032.12</v>
      </c>
      <c r="Q17" s="378">
        <f t="shared" ref="Q17:Q80" si="3">ROUND(A17/J17,4)</f>
        <v>0.48</v>
      </c>
      <c r="R17" s="295">
        <f>($A17/0.8)/0.4</f>
        <v>3.125</v>
      </c>
      <c r="S17" s="286">
        <v>21700</v>
      </c>
      <c r="T17" s="296">
        <f t="shared" ref="T17:T80" si="4">12*(1/R17*S17)</f>
        <v>83328</v>
      </c>
      <c r="U17" s="297">
        <f>T17*34%</f>
        <v>28331.52</v>
      </c>
      <c r="V17" s="297">
        <f>T17*2%</f>
        <v>1666.56</v>
      </c>
      <c r="W17" s="298">
        <v>35</v>
      </c>
      <c r="X17" s="299">
        <f>SUM(T17:W17)</f>
        <v>113361.08</v>
      </c>
      <c r="Y17" s="300">
        <f>ROUND(A17/R17,4)</f>
        <v>0.32</v>
      </c>
    </row>
    <row r="18" spans="1:25" s="63" customFormat="1" ht="16.5" customHeight="1" x14ac:dyDescent="0.2">
      <c r="A18" s="279">
        <v>2</v>
      </c>
      <c r="B18" s="301">
        <f t="shared" ref="B18:B28" si="5">$A18/0.8</f>
        <v>2.5</v>
      </c>
      <c r="C18" s="302">
        <v>21700</v>
      </c>
      <c r="D18" s="303">
        <f t="shared" si="0"/>
        <v>104160</v>
      </c>
      <c r="E18" s="304">
        <f t="shared" ref="E18:E81" si="6">D18*34%</f>
        <v>35414.400000000001</v>
      </c>
      <c r="F18" s="304">
        <f t="shared" ref="F18:F81" si="7">D18*2%</f>
        <v>2083.1999999999998</v>
      </c>
      <c r="G18" s="101">
        <v>60</v>
      </c>
      <c r="H18" s="305">
        <f t="shared" ref="H18:H81" si="8">SUM(D18:G18)</f>
        <v>141717.6</v>
      </c>
      <c r="I18" s="379">
        <f t="shared" si="1"/>
        <v>0.8</v>
      </c>
      <c r="J18" s="306">
        <f t="shared" ref="J18:J28" si="9">($A18/0.8)/0.6</f>
        <v>4.166666666666667</v>
      </c>
      <c r="K18" s="302">
        <v>21700</v>
      </c>
      <c r="L18" s="307">
        <f t="shared" si="2"/>
        <v>62496</v>
      </c>
      <c r="M18" s="304">
        <f t="shared" ref="M18:M81" si="10">L18*34%</f>
        <v>21248.640000000003</v>
      </c>
      <c r="N18" s="304">
        <f t="shared" ref="N18:N81" si="11">L18*2%</f>
        <v>1249.92</v>
      </c>
      <c r="O18" s="308">
        <v>43</v>
      </c>
      <c r="P18" s="305">
        <f t="shared" ref="P18:P81" si="12">SUM(L18:O18)</f>
        <v>85037.56</v>
      </c>
      <c r="Q18" s="379">
        <f t="shared" si="3"/>
        <v>0.48</v>
      </c>
      <c r="R18" s="225">
        <f t="shared" ref="R18:R28" si="13">($A18/0.8)/0.4</f>
        <v>6.25</v>
      </c>
      <c r="S18" s="302">
        <v>21700</v>
      </c>
      <c r="T18" s="307">
        <f t="shared" si="4"/>
        <v>41664</v>
      </c>
      <c r="U18" s="101">
        <f t="shared" ref="U18:U81" si="14">T18*34%</f>
        <v>14165.76</v>
      </c>
      <c r="V18" s="304">
        <f t="shared" ref="V18:V81" si="15">T18*2%</f>
        <v>833.28</v>
      </c>
      <c r="W18" s="308">
        <v>35</v>
      </c>
      <c r="X18" s="305">
        <f t="shared" ref="X18:X81" si="16">SUM(T18:W18)</f>
        <v>56698.04</v>
      </c>
      <c r="Y18" s="309">
        <f t="shared" ref="Y18:Y81" si="17">ROUND(A18/R18,4)</f>
        <v>0.32</v>
      </c>
    </row>
    <row r="19" spans="1:25" s="63" customFormat="1" ht="16.5" customHeight="1" x14ac:dyDescent="0.2">
      <c r="A19" s="279">
        <v>3</v>
      </c>
      <c r="B19" s="301">
        <f t="shared" si="5"/>
        <v>3.75</v>
      </c>
      <c r="C19" s="302">
        <v>21700</v>
      </c>
      <c r="D19" s="303">
        <f t="shared" si="0"/>
        <v>69440</v>
      </c>
      <c r="E19" s="304">
        <f t="shared" si="6"/>
        <v>23609.600000000002</v>
      </c>
      <c r="F19" s="304">
        <f t="shared" si="7"/>
        <v>1388.8</v>
      </c>
      <c r="G19" s="101">
        <v>60</v>
      </c>
      <c r="H19" s="305">
        <f t="shared" si="8"/>
        <v>94498.400000000009</v>
      </c>
      <c r="I19" s="379">
        <f t="shared" si="1"/>
        <v>0.8</v>
      </c>
      <c r="J19" s="306">
        <f t="shared" si="9"/>
        <v>6.25</v>
      </c>
      <c r="K19" s="302">
        <v>21700</v>
      </c>
      <c r="L19" s="307">
        <f t="shared" si="2"/>
        <v>41664</v>
      </c>
      <c r="M19" s="304">
        <f t="shared" si="10"/>
        <v>14165.76</v>
      </c>
      <c r="N19" s="304">
        <f t="shared" si="11"/>
        <v>833.28</v>
      </c>
      <c r="O19" s="308">
        <v>43</v>
      </c>
      <c r="P19" s="305">
        <f t="shared" si="12"/>
        <v>56706.04</v>
      </c>
      <c r="Q19" s="379">
        <f t="shared" si="3"/>
        <v>0.48</v>
      </c>
      <c r="R19" s="225">
        <f t="shared" si="13"/>
        <v>9.375</v>
      </c>
      <c r="S19" s="302">
        <v>21700</v>
      </c>
      <c r="T19" s="307">
        <f t="shared" si="4"/>
        <v>27776.000000000004</v>
      </c>
      <c r="U19" s="101">
        <f t="shared" si="14"/>
        <v>9443.840000000002</v>
      </c>
      <c r="V19" s="304">
        <f t="shared" si="15"/>
        <v>555.5200000000001</v>
      </c>
      <c r="W19" s="308">
        <v>35</v>
      </c>
      <c r="X19" s="305">
        <f t="shared" si="16"/>
        <v>37810.36</v>
      </c>
      <c r="Y19" s="309">
        <f t="shared" si="17"/>
        <v>0.32</v>
      </c>
    </row>
    <row r="20" spans="1:25" s="63" customFormat="1" ht="16.5" customHeight="1" x14ac:dyDescent="0.2">
      <c r="A20" s="279">
        <v>4</v>
      </c>
      <c r="B20" s="301">
        <f t="shared" si="5"/>
        <v>5</v>
      </c>
      <c r="C20" s="302">
        <v>21700</v>
      </c>
      <c r="D20" s="303">
        <f t="shared" si="0"/>
        <v>52080</v>
      </c>
      <c r="E20" s="304">
        <f t="shared" si="6"/>
        <v>17707.2</v>
      </c>
      <c r="F20" s="304">
        <f t="shared" si="7"/>
        <v>1041.5999999999999</v>
      </c>
      <c r="G20" s="101">
        <v>60</v>
      </c>
      <c r="H20" s="305">
        <f t="shared" si="8"/>
        <v>70888.800000000003</v>
      </c>
      <c r="I20" s="379">
        <f t="shared" si="1"/>
        <v>0.8</v>
      </c>
      <c r="J20" s="306">
        <f t="shared" si="9"/>
        <v>8.3333333333333339</v>
      </c>
      <c r="K20" s="302">
        <v>21700</v>
      </c>
      <c r="L20" s="307">
        <f t="shared" si="2"/>
        <v>31248</v>
      </c>
      <c r="M20" s="304">
        <f t="shared" si="10"/>
        <v>10624.320000000002</v>
      </c>
      <c r="N20" s="304">
        <f t="shared" si="11"/>
        <v>624.96</v>
      </c>
      <c r="O20" s="308">
        <v>43</v>
      </c>
      <c r="P20" s="305">
        <f t="shared" si="12"/>
        <v>42540.28</v>
      </c>
      <c r="Q20" s="379">
        <f t="shared" si="3"/>
        <v>0.48</v>
      </c>
      <c r="R20" s="225">
        <f t="shared" si="13"/>
        <v>12.5</v>
      </c>
      <c r="S20" s="302">
        <v>21700</v>
      </c>
      <c r="T20" s="307">
        <f t="shared" si="4"/>
        <v>20832</v>
      </c>
      <c r="U20" s="101">
        <f t="shared" si="14"/>
        <v>7082.88</v>
      </c>
      <c r="V20" s="304">
        <f t="shared" si="15"/>
        <v>416.64</v>
      </c>
      <c r="W20" s="308">
        <v>35</v>
      </c>
      <c r="X20" s="305">
        <f t="shared" si="16"/>
        <v>28366.52</v>
      </c>
      <c r="Y20" s="309">
        <f t="shared" si="17"/>
        <v>0.32</v>
      </c>
    </row>
    <row r="21" spans="1:25" s="63" customFormat="1" ht="16.5" customHeight="1" x14ac:dyDescent="0.2">
      <c r="A21" s="279">
        <v>5</v>
      </c>
      <c r="B21" s="301">
        <f t="shared" si="5"/>
        <v>6.25</v>
      </c>
      <c r="C21" s="302">
        <v>21700</v>
      </c>
      <c r="D21" s="303">
        <f t="shared" si="0"/>
        <v>41664</v>
      </c>
      <c r="E21" s="304">
        <f t="shared" si="6"/>
        <v>14165.76</v>
      </c>
      <c r="F21" s="304">
        <f t="shared" si="7"/>
        <v>833.28</v>
      </c>
      <c r="G21" s="101">
        <v>60</v>
      </c>
      <c r="H21" s="305">
        <f t="shared" si="8"/>
        <v>56723.040000000001</v>
      </c>
      <c r="I21" s="379">
        <f t="shared" si="1"/>
        <v>0.8</v>
      </c>
      <c r="J21" s="306">
        <f t="shared" si="9"/>
        <v>10.416666666666668</v>
      </c>
      <c r="K21" s="302">
        <v>21700</v>
      </c>
      <c r="L21" s="307">
        <f t="shared" si="2"/>
        <v>24998.399999999998</v>
      </c>
      <c r="M21" s="304">
        <f t="shared" si="10"/>
        <v>8499.4560000000001</v>
      </c>
      <c r="N21" s="304">
        <f t="shared" si="11"/>
        <v>499.96799999999996</v>
      </c>
      <c r="O21" s="308">
        <v>43</v>
      </c>
      <c r="P21" s="305">
        <f t="shared" si="12"/>
        <v>34040.824000000001</v>
      </c>
      <c r="Q21" s="379">
        <f t="shared" si="3"/>
        <v>0.48</v>
      </c>
      <c r="R21" s="225">
        <f t="shared" si="13"/>
        <v>15.625</v>
      </c>
      <c r="S21" s="302">
        <v>21700</v>
      </c>
      <c r="T21" s="307">
        <f t="shared" si="4"/>
        <v>16665.599999999999</v>
      </c>
      <c r="U21" s="101">
        <f t="shared" si="14"/>
        <v>5666.3040000000001</v>
      </c>
      <c r="V21" s="304">
        <f t="shared" si="15"/>
        <v>333.31199999999995</v>
      </c>
      <c r="W21" s="308">
        <v>35</v>
      </c>
      <c r="X21" s="305">
        <f t="shared" si="16"/>
        <v>22700.216</v>
      </c>
      <c r="Y21" s="309">
        <f t="shared" si="17"/>
        <v>0.32</v>
      </c>
    </row>
    <row r="22" spans="1:25" s="63" customFormat="1" ht="16.5" customHeight="1" x14ac:dyDescent="0.2">
      <c r="A22" s="279">
        <v>6</v>
      </c>
      <c r="B22" s="301">
        <f t="shared" si="5"/>
        <v>7.5</v>
      </c>
      <c r="C22" s="302">
        <v>21700</v>
      </c>
      <c r="D22" s="303">
        <f t="shared" si="0"/>
        <v>34720</v>
      </c>
      <c r="E22" s="304">
        <f t="shared" si="6"/>
        <v>11804.800000000001</v>
      </c>
      <c r="F22" s="304">
        <f t="shared" si="7"/>
        <v>694.4</v>
      </c>
      <c r="G22" s="101">
        <v>60</v>
      </c>
      <c r="H22" s="305">
        <f t="shared" si="8"/>
        <v>47279.200000000004</v>
      </c>
      <c r="I22" s="379">
        <f t="shared" si="1"/>
        <v>0.8</v>
      </c>
      <c r="J22" s="306">
        <f t="shared" si="9"/>
        <v>12.5</v>
      </c>
      <c r="K22" s="302">
        <v>21700</v>
      </c>
      <c r="L22" s="307">
        <f t="shared" si="2"/>
        <v>20832</v>
      </c>
      <c r="M22" s="304">
        <f t="shared" si="10"/>
        <v>7082.88</v>
      </c>
      <c r="N22" s="304">
        <f t="shared" si="11"/>
        <v>416.64</v>
      </c>
      <c r="O22" s="308">
        <v>43</v>
      </c>
      <c r="P22" s="305">
        <f t="shared" si="12"/>
        <v>28374.52</v>
      </c>
      <c r="Q22" s="379">
        <f t="shared" si="3"/>
        <v>0.48</v>
      </c>
      <c r="R22" s="225">
        <f t="shared" si="13"/>
        <v>18.75</v>
      </c>
      <c r="S22" s="302">
        <v>21700</v>
      </c>
      <c r="T22" s="307">
        <f t="shared" si="4"/>
        <v>13888.000000000002</v>
      </c>
      <c r="U22" s="101">
        <f t="shared" si="14"/>
        <v>4721.920000000001</v>
      </c>
      <c r="V22" s="304">
        <f t="shared" si="15"/>
        <v>277.76000000000005</v>
      </c>
      <c r="W22" s="308">
        <v>35</v>
      </c>
      <c r="X22" s="305">
        <f t="shared" si="16"/>
        <v>18922.68</v>
      </c>
      <c r="Y22" s="309">
        <f t="shared" si="17"/>
        <v>0.32</v>
      </c>
    </row>
    <row r="23" spans="1:25" s="63" customFormat="1" ht="16.5" customHeight="1" x14ac:dyDescent="0.2">
      <c r="A23" s="279">
        <v>7</v>
      </c>
      <c r="B23" s="301">
        <f t="shared" si="5"/>
        <v>8.75</v>
      </c>
      <c r="C23" s="302">
        <v>21700</v>
      </c>
      <c r="D23" s="303">
        <f t="shared" si="0"/>
        <v>29760</v>
      </c>
      <c r="E23" s="304">
        <f t="shared" si="6"/>
        <v>10118.400000000001</v>
      </c>
      <c r="F23" s="304">
        <f t="shared" si="7"/>
        <v>595.20000000000005</v>
      </c>
      <c r="G23" s="101">
        <v>60</v>
      </c>
      <c r="H23" s="305">
        <f t="shared" si="8"/>
        <v>40533.599999999999</v>
      </c>
      <c r="I23" s="379">
        <f t="shared" si="1"/>
        <v>0.8</v>
      </c>
      <c r="J23" s="306">
        <f t="shared" si="9"/>
        <v>14.583333333333334</v>
      </c>
      <c r="K23" s="302">
        <v>21700</v>
      </c>
      <c r="L23" s="307">
        <f t="shared" si="2"/>
        <v>17856</v>
      </c>
      <c r="M23" s="304">
        <f t="shared" si="10"/>
        <v>6071.0400000000009</v>
      </c>
      <c r="N23" s="304">
        <f t="shared" si="11"/>
        <v>357.12</v>
      </c>
      <c r="O23" s="308">
        <v>43</v>
      </c>
      <c r="P23" s="305">
        <f t="shared" si="12"/>
        <v>24327.16</v>
      </c>
      <c r="Q23" s="379">
        <f t="shared" si="3"/>
        <v>0.48</v>
      </c>
      <c r="R23" s="225">
        <f t="shared" si="13"/>
        <v>21.875</v>
      </c>
      <c r="S23" s="302">
        <v>21700</v>
      </c>
      <c r="T23" s="307">
        <f t="shared" si="4"/>
        <v>11904</v>
      </c>
      <c r="U23" s="101">
        <f t="shared" si="14"/>
        <v>4047.36</v>
      </c>
      <c r="V23" s="304">
        <f t="shared" si="15"/>
        <v>238.08</v>
      </c>
      <c r="W23" s="308">
        <v>35</v>
      </c>
      <c r="X23" s="305">
        <f t="shared" si="16"/>
        <v>16224.44</v>
      </c>
      <c r="Y23" s="309">
        <f t="shared" si="17"/>
        <v>0.32</v>
      </c>
    </row>
    <row r="24" spans="1:25" s="63" customFormat="1" ht="16.5" customHeight="1" x14ac:dyDescent="0.2">
      <c r="A24" s="279">
        <v>8</v>
      </c>
      <c r="B24" s="301">
        <f t="shared" si="5"/>
        <v>10</v>
      </c>
      <c r="C24" s="302">
        <v>21700</v>
      </c>
      <c r="D24" s="303">
        <f t="shared" si="0"/>
        <v>26040</v>
      </c>
      <c r="E24" s="304">
        <f t="shared" si="6"/>
        <v>8853.6</v>
      </c>
      <c r="F24" s="304">
        <f t="shared" si="7"/>
        <v>520.79999999999995</v>
      </c>
      <c r="G24" s="101">
        <v>60</v>
      </c>
      <c r="H24" s="305">
        <f t="shared" si="8"/>
        <v>35474.400000000001</v>
      </c>
      <c r="I24" s="379">
        <f t="shared" si="1"/>
        <v>0.8</v>
      </c>
      <c r="J24" s="306">
        <f t="shared" si="9"/>
        <v>16.666666666666668</v>
      </c>
      <c r="K24" s="302">
        <v>21700</v>
      </c>
      <c r="L24" s="307">
        <f t="shared" si="2"/>
        <v>15624</v>
      </c>
      <c r="M24" s="304">
        <f t="shared" si="10"/>
        <v>5312.1600000000008</v>
      </c>
      <c r="N24" s="304">
        <f t="shared" si="11"/>
        <v>312.48</v>
      </c>
      <c r="O24" s="308">
        <v>43</v>
      </c>
      <c r="P24" s="305">
        <f t="shared" si="12"/>
        <v>21291.64</v>
      </c>
      <c r="Q24" s="379">
        <f t="shared" si="3"/>
        <v>0.48</v>
      </c>
      <c r="R24" s="225">
        <f t="shared" si="13"/>
        <v>25</v>
      </c>
      <c r="S24" s="302">
        <v>21700</v>
      </c>
      <c r="T24" s="307">
        <f t="shared" si="4"/>
        <v>10416</v>
      </c>
      <c r="U24" s="101">
        <f t="shared" si="14"/>
        <v>3541.44</v>
      </c>
      <c r="V24" s="304">
        <f t="shared" si="15"/>
        <v>208.32</v>
      </c>
      <c r="W24" s="308">
        <v>35</v>
      </c>
      <c r="X24" s="305">
        <f t="shared" si="16"/>
        <v>14200.76</v>
      </c>
      <c r="Y24" s="309">
        <f t="shared" si="17"/>
        <v>0.32</v>
      </c>
    </row>
    <row r="25" spans="1:25" s="63" customFormat="1" ht="16.5" customHeight="1" x14ac:dyDescent="0.2">
      <c r="A25" s="279">
        <v>9</v>
      </c>
      <c r="B25" s="301">
        <f t="shared" si="5"/>
        <v>11.25</v>
      </c>
      <c r="C25" s="302">
        <v>21700</v>
      </c>
      <c r="D25" s="303">
        <f t="shared" si="0"/>
        <v>23146.666666666668</v>
      </c>
      <c r="E25" s="304">
        <f t="shared" si="6"/>
        <v>7869.8666666666677</v>
      </c>
      <c r="F25" s="304">
        <f t="shared" si="7"/>
        <v>462.93333333333339</v>
      </c>
      <c r="G25" s="101">
        <v>60</v>
      </c>
      <c r="H25" s="305">
        <f t="shared" si="8"/>
        <v>31539.466666666671</v>
      </c>
      <c r="I25" s="379">
        <f t="shared" si="1"/>
        <v>0.8</v>
      </c>
      <c r="J25" s="306">
        <f t="shared" si="9"/>
        <v>18.75</v>
      </c>
      <c r="K25" s="302">
        <v>21700</v>
      </c>
      <c r="L25" s="307">
        <f t="shared" si="2"/>
        <v>13888.000000000002</v>
      </c>
      <c r="M25" s="304">
        <f t="shared" si="10"/>
        <v>4721.920000000001</v>
      </c>
      <c r="N25" s="304">
        <f t="shared" si="11"/>
        <v>277.76000000000005</v>
      </c>
      <c r="O25" s="308">
        <v>43</v>
      </c>
      <c r="P25" s="305">
        <f t="shared" si="12"/>
        <v>18930.68</v>
      </c>
      <c r="Q25" s="379">
        <f t="shared" si="3"/>
        <v>0.48</v>
      </c>
      <c r="R25" s="225">
        <f t="shared" si="13"/>
        <v>28.125</v>
      </c>
      <c r="S25" s="302">
        <v>21700</v>
      </c>
      <c r="T25" s="307">
        <f t="shared" si="4"/>
        <v>9258.6666666666661</v>
      </c>
      <c r="U25" s="101">
        <f t="shared" si="14"/>
        <v>3147.9466666666667</v>
      </c>
      <c r="V25" s="304">
        <f t="shared" si="15"/>
        <v>185.17333333333332</v>
      </c>
      <c r="W25" s="308">
        <v>35</v>
      </c>
      <c r="X25" s="305">
        <f t="shared" si="16"/>
        <v>12626.786666666667</v>
      </c>
      <c r="Y25" s="309">
        <f t="shared" si="17"/>
        <v>0.32</v>
      </c>
    </row>
    <row r="26" spans="1:25" s="63" customFormat="1" ht="16.5" customHeight="1" x14ac:dyDescent="0.2">
      <c r="A26" s="280">
        <v>10</v>
      </c>
      <c r="B26" s="301">
        <f t="shared" si="5"/>
        <v>12.5</v>
      </c>
      <c r="C26" s="302">
        <v>21700</v>
      </c>
      <c r="D26" s="303">
        <f t="shared" si="0"/>
        <v>20832</v>
      </c>
      <c r="E26" s="304">
        <f t="shared" si="6"/>
        <v>7082.88</v>
      </c>
      <c r="F26" s="304">
        <f t="shared" si="7"/>
        <v>416.64</v>
      </c>
      <c r="G26" s="101">
        <v>60</v>
      </c>
      <c r="H26" s="305">
        <f t="shared" si="8"/>
        <v>28391.52</v>
      </c>
      <c r="I26" s="379">
        <f t="shared" si="1"/>
        <v>0.8</v>
      </c>
      <c r="J26" s="306">
        <f t="shared" si="9"/>
        <v>20.833333333333336</v>
      </c>
      <c r="K26" s="302">
        <v>21700</v>
      </c>
      <c r="L26" s="307">
        <f t="shared" si="2"/>
        <v>12499.199999999999</v>
      </c>
      <c r="M26" s="304">
        <f t="shared" si="10"/>
        <v>4249.7280000000001</v>
      </c>
      <c r="N26" s="304">
        <f t="shared" si="11"/>
        <v>249.98399999999998</v>
      </c>
      <c r="O26" s="308">
        <v>43</v>
      </c>
      <c r="P26" s="305">
        <f t="shared" si="12"/>
        <v>17041.912</v>
      </c>
      <c r="Q26" s="379">
        <f t="shared" si="3"/>
        <v>0.48</v>
      </c>
      <c r="R26" s="225">
        <f t="shared" si="13"/>
        <v>31.25</v>
      </c>
      <c r="S26" s="302">
        <v>21700</v>
      </c>
      <c r="T26" s="307">
        <f t="shared" si="4"/>
        <v>8332.7999999999993</v>
      </c>
      <c r="U26" s="101">
        <f t="shared" si="14"/>
        <v>2833.152</v>
      </c>
      <c r="V26" s="304">
        <f t="shared" si="15"/>
        <v>166.65599999999998</v>
      </c>
      <c r="W26" s="308">
        <v>35</v>
      </c>
      <c r="X26" s="305">
        <f t="shared" si="16"/>
        <v>11367.608</v>
      </c>
      <c r="Y26" s="309">
        <f t="shared" si="17"/>
        <v>0.32</v>
      </c>
    </row>
    <row r="27" spans="1:25" s="63" customFormat="1" ht="16.5" customHeight="1" x14ac:dyDescent="0.2">
      <c r="A27" s="279">
        <v>11</v>
      </c>
      <c r="B27" s="301">
        <f t="shared" si="5"/>
        <v>13.75</v>
      </c>
      <c r="C27" s="302">
        <v>21700</v>
      </c>
      <c r="D27" s="303">
        <f t="shared" si="0"/>
        <v>18938.181818181816</v>
      </c>
      <c r="E27" s="304">
        <f t="shared" si="6"/>
        <v>6438.9818181818182</v>
      </c>
      <c r="F27" s="304">
        <f t="shared" si="7"/>
        <v>378.76363636363635</v>
      </c>
      <c r="G27" s="101">
        <v>60</v>
      </c>
      <c r="H27" s="305">
        <f t="shared" si="8"/>
        <v>25815.927272727273</v>
      </c>
      <c r="I27" s="379">
        <f t="shared" si="1"/>
        <v>0.8</v>
      </c>
      <c r="J27" s="306">
        <f t="shared" si="9"/>
        <v>22.916666666666668</v>
      </c>
      <c r="K27" s="302">
        <v>21700</v>
      </c>
      <c r="L27" s="307">
        <f t="shared" si="2"/>
        <v>11362.90909090909</v>
      </c>
      <c r="M27" s="304">
        <f t="shared" si="10"/>
        <v>3863.389090909091</v>
      </c>
      <c r="N27" s="304">
        <f t="shared" si="11"/>
        <v>227.25818181818181</v>
      </c>
      <c r="O27" s="308">
        <v>43</v>
      </c>
      <c r="P27" s="305">
        <f t="shared" si="12"/>
        <v>15496.556363636364</v>
      </c>
      <c r="Q27" s="379">
        <f t="shared" si="3"/>
        <v>0.48</v>
      </c>
      <c r="R27" s="225">
        <f t="shared" si="13"/>
        <v>34.375</v>
      </c>
      <c r="S27" s="302">
        <v>21700</v>
      </c>
      <c r="T27" s="307">
        <f t="shared" si="4"/>
        <v>7575.272727272727</v>
      </c>
      <c r="U27" s="101">
        <f t="shared" si="14"/>
        <v>2575.5927272727272</v>
      </c>
      <c r="V27" s="304">
        <f t="shared" si="15"/>
        <v>151.50545454545454</v>
      </c>
      <c r="W27" s="308">
        <v>35</v>
      </c>
      <c r="X27" s="305">
        <f t="shared" si="16"/>
        <v>10337.370909090909</v>
      </c>
      <c r="Y27" s="309">
        <f t="shared" si="17"/>
        <v>0.32</v>
      </c>
    </row>
    <row r="28" spans="1:25" s="63" customFormat="1" ht="16.5" customHeight="1" thickBot="1" x14ac:dyDescent="0.25">
      <c r="A28" s="385">
        <v>12</v>
      </c>
      <c r="B28" s="310">
        <f t="shared" si="5"/>
        <v>15</v>
      </c>
      <c r="C28" s="311">
        <v>21700</v>
      </c>
      <c r="D28" s="312">
        <f t="shared" si="0"/>
        <v>17360</v>
      </c>
      <c r="E28" s="313">
        <f t="shared" si="6"/>
        <v>5902.4000000000005</v>
      </c>
      <c r="F28" s="313">
        <f t="shared" si="7"/>
        <v>347.2</v>
      </c>
      <c r="G28" s="115">
        <v>60</v>
      </c>
      <c r="H28" s="314">
        <f t="shared" si="8"/>
        <v>23669.600000000002</v>
      </c>
      <c r="I28" s="380">
        <f t="shared" si="1"/>
        <v>0.8</v>
      </c>
      <c r="J28" s="315">
        <f t="shared" si="9"/>
        <v>25</v>
      </c>
      <c r="K28" s="311">
        <v>21700</v>
      </c>
      <c r="L28" s="316">
        <f t="shared" si="2"/>
        <v>10416</v>
      </c>
      <c r="M28" s="313">
        <f t="shared" si="10"/>
        <v>3541.44</v>
      </c>
      <c r="N28" s="313">
        <f t="shared" si="11"/>
        <v>208.32</v>
      </c>
      <c r="O28" s="317">
        <v>43</v>
      </c>
      <c r="P28" s="314">
        <f t="shared" si="12"/>
        <v>14208.76</v>
      </c>
      <c r="Q28" s="380">
        <f t="shared" si="3"/>
        <v>0.48</v>
      </c>
      <c r="R28" s="226">
        <f t="shared" si="13"/>
        <v>37.5</v>
      </c>
      <c r="S28" s="311">
        <v>21700</v>
      </c>
      <c r="T28" s="316">
        <f t="shared" si="4"/>
        <v>6944.0000000000009</v>
      </c>
      <c r="U28" s="115">
        <f t="shared" si="14"/>
        <v>2360.9600000000005</v>
      </c>
      <c r="V28" s="313">
        <f t="shared" si="15"/>
        <v>138.88000000000002</v>
      </c>
      <c r="W28" s="317">
        <v>35</v>
      </c>
      <c r="X28" s="314">
        <f t="shared" si="16"/>
        <v>9478.84</v>
      </c>
      <c r="Y28" s="318">
        <f t="shared" si="17"/>
        <v>0.32</v>
      </c>
    </row>
    <row r="29" spans="1:25" s="63" customFormat="1" ht="16.5" customHeight="1" x14ac:dyDescent="0.2">
      <c r="A29" s="278">
        <v>13</v>
      </c>
      <c r="B29" s="319">
        <f>-0.0007*(($A29)*($A29))+0.2645*$A29+12.9</f>
        <v>16.220200000000002</v>
      </c>
      <c r="C29" s="320">
        <v>21700</v>
      </c>
      <c r="D29" s="321">
        <f t="shared" si="0"/>
        <v>16054.056053562839</v>
      </c>
      <c r="E29" s="322">
        <f t="shared" si="6"/>
        <v>5458.3790582113661</v>
      </c>
      <c r="F29" s="322">
        <f t="shared" si="7"/>
        <v>321.0811210712568</v>
      </c>
      <c r="G29" s="106">
        <v>60</v>
      </c>
      <c r="H29" s="323">
        <f t="shared" si="8"/>
        <v>21893.516232845461</v>
      </c>
      <c r="I29" s="381">
        <f t="shared" si="1"/>
        <v>0.80149999999999999</v>
      </c>
      <c r="J29" s="319">
        <f>(-0.0007*(($A29)*($A29))+0.2645*$A29+12.9)/0.6</f>
        <v>27.033666666666672</v>
      </c>
      <c r="K29" s="320">
        <v>21700</v>
      </c>
      <c r="L29" s="325">
        <f t="shared" si="2"/>
        <v>9632.4336321377014</v>
      </c>
      <c r="M29" s="322">
        <f t="shared" si="10"/>
        <v>3275.0274349268188</v>
      </c>
      <c r="N29" s="322">
        <f t="shared" si="11"/>
        <v>192.64867264275404</v>
      </c>
      <c r="O29" s="326">
        <v>43</v>
      </c>
      <c r="P29" s="323">
        <f t="shared" si="12"/>
        <v>13143.109739707274</v>
      </c>
      <c r="Q29" s="381">
        <f t="shared" si="3"/>
        <v>0.48089999999999999</v>
      </c>
      <c r="R29" s="327">
        <f>(-0.0007*(($A29)*($A29))+0.2645*$A29+12.9)/0.4</f>
        <v>40.5505</v>
      </c>
      <c r="S29" s="320">
        <v>21700</v>
      </c>
      <c r="T29" s="325">
        <f t="shared" si="4"/>
        <v>6421.622421425137</v>
      </c>
      <c r="U29" s="106">
        <f t="shared" si="14"/>
        <v>2183.3516232845468</v>
      </c>
      <c r="V29" s="322">
        <f t="shared" si="15"/>
        <v>128.43244842850274</v>
      </c>
      <c r="W29" s="326">
        <v>35</v>
      </c>
      <c r="X29" s="323">
        <f t="shared" si="16"/>
        <v>8768.4064931381872</v>
      </c>
      <c r="Y29" s="328">
        <f t="shared" si="17"/>
        <v>0.3206</v>
      </c>
    </row>
    <row r="30" spans="1:25" s="63" customFormat="1" ht="16.5" customHeight="1" x14ac:dyDescent="0.2">
      <c r="A30" s="279">
        <v>14</v>
      </c>
      <c r="B30" s="301">
        <f t="shared" ref="B30:B93" si="18">-0.0007*(($A30)*($A30))+0.2645*$A30+12.9</f>
        <v>16.465800000000002</v>
      </c>
      <c r="C30" s="302">
        <v>21700</v>
      </c>
      <c r="D30" s="303">
        <f t="shared" si="0"/>
        <v>15814.597529424624</v>
      </c>
      <c r="E30" s="304">
        <f t="shared" si="6"/>
        <v>5376.9631600043722</v>
      </c>
      <c r="F30" s="304">
        <f t="shared" si="7"/>
        <v>316.29195058849245</v>
      </c>
      <c r="G30" s="101">
        <v>60</v>
      </c>
      <c r="H30" s="305">
        <f t="shared" si="8"/>
        <v>21567.852640017489</v>
      </c>
      <c r="I30" s="379">
        <f t="shared" si="1"/>
        <v>0.85019999999999996</v>
      </c>
      <c r="J30" s="329">
        <f t="shared" ref="J30:J93" si="19">(-0.0007*(($A30)*($A30))+0.2645*$A30+12.9)/0.6</f>
        <v>27.443000000000005</v>
      </c>
      <c r="K30" s="302">
        <v>21700</v>
      </c>
      <c r="L30" s="307">
        <f t="shared" si="2"/>
        <v>9488.7585176547727</v>
      </c>
      <c r="M30" s="304">
        <f t="shared" si="10"/>
        <v>3226.1778960026231</v>
      </c>
      <c r="N30" s="304">
        <f t="shared" si="11"/>
        <v>189.77517035309546</v>
      </c>
      <c r="O30" s="308">
        <v>43</v>
      </c>
      <c r="P30" s="305">
        <f t="shared" si="12"/>
        <v>12947.711584010493</v>
      </c>
      <c r="Q30" s="379">
        <f t="shared" si="3"/>
        <v>0.5101</v>
      </c>
      <c r="R30" s="330">
        <f t="shared" ref="R30:R93" si="20">(-0.0007*(($A30)*($A30))+0.2645*$A30+12.9)/0.4</f>
        <v>41.164500000000004</v>
      </c>
      <c r="S30" s="302">
        <v>21700</v>
      </c>
      <c r="T30" s="307">
        <f t="shared" si="4"/>
        <v>6325.8390117698491</v>
      </c>
      <c r="U30" s="101">
        <f t="shared" si="14"/>
        <v>2150.7852640017491</v>
      </c>
      <c r="V30" s="304">
        <f t="shared" si="15"/>
        <v>126.51678023539698</v>
      </c>
      <c r="W30" s="308">
        <v>35</v>
      </c>
      <c r="X30" s="305">
        <f t="shared" si="16"/>
        <v>8638.1410560069962</v>
      </c>
      <c r="Y30" s="309">
        <f t="shared" si="17"/>
        <v>0.34010000000000001</v>
      </c>
    </row>
    <row r="31" spans="1:25" s="63" customFormat="1" ht="16.5" customHeight="1" x14ac:dyDescent="0.2">
      <c r="A31" s="279">
        <v>15</v>
      </c>
      <c r="B31" s="301">
        <f t="shared" si="18"/>
        <v>16.71</v>
      </c>
      <c r="C31" s="302">
        <v>21700</v>
      </c>
      <c r="D31" s="303">
        <f t="shared" si="0"/>
        <v>15583.482944344702</v>
      </c>
      <c r="E31" s="304">
        <f t="shared" si="6"/>
        <v>5298.3842010771987</v>
      </c>
      <c r="F31" s="304">
        <f t="shared" si="7"/>
        <v>311.66965888689401</v>
      </c>
      <c r="G31" s="101">
        <v>60</v>
      </c>
      <c r="H31" s="305">
        <f t="shared" si="8"/>
        <v>21253.536804308795</v>
      </c>
      <c r="I31" s="379">
        <f t="shared" si="1"/>
        <v>0.89770000000000005</v>
      </c>
      <c r="J31" s="329">
        <f t="shared" si="19"/>
        <v>27.85</v>
      </c>
      <c r="K31" s="302">
        <v>21700</v>
      </c>
      <c r="L31" s="307">
        <f t="shared" si="2"/>
        <v>9350.0897666068231</v>
      </c>
      <c r="M31" s="304">
        <f t="shared" si="10"/>
        <v>3179.0305206463199</v>
      </c>
      <c r="N31" s="304">
        <f t="shared" si="11"/>
        <v>187.00179533213645</v>
      </c>
      <c r="O31" s="308">
        <v>43</v>
      </c>
      <c r="P31" s="305">
        <f t="shared" si="12"/>
        <v>12759.12208258528</v>
      </c>
      <c r="Q31" s="379">
        <f t="shared" si="3"/>
        <v>0.53859999999999997</v>
      </c>
      <c r="R31" s="330">
        <f t="shared" si="20"/>
        <v>41.774999999999999</v>
      </c>
      <c r="S31" s="302">
        <v>21700</v>
      </c>
      <c r="T31" s="307">
        <f t="shared" si="4"/>
        <v>6233.3931777378821</v>
      </c>
      <c r="U31" s="101">
        <f t="shared" si="14"/>
        <v>2119.3536804308801</v>
      </c>
      <c r="V31" s="304">
        <f t="shared" si="15"/>
        <v>124.66786355475764</v>
      </c>
      <c r="W31" s="308">
        <v>35</v>
      </c>
      <c r="X31" s="305">
        <f t="shared" si="16"/>
        <v>8512.4147217235204</v>
      </c>
      <c r="Y31" s="309">
        <f t="shared" si="17"/>
        <v>0.35909999999999997</v>
      </c>
    </row>
    <row r="32" spans="1:25" s="63" customFormat="1" ht="16.5" customHeight="1" x14ac:dyDescent="0.2">
      <c r="A32" s="279">
        <v>16</v>
      </c>
      <c r="B32" s="301">
        <f t="shared" si="18"/>
        <v>16.9528</v>
      </c>
      <c r="C32" s="302">
        <v>21700</v>
      </c>
      <c r="D32" s="303">
        <f t="shared" si="0"/>
        <v>15360.294464631212</v>
      </c>
      <c r="E32" s="304">
        <f t="shared" si="6"/>
        <v>5222.5001179746123</v>
      </c>
      <c r="F32" s="304">
        <f t="shared" si="7"/>
        <v>307.20588929262425</v>
      </c>
      <c r="G32" s="101">
        <v>60</v>
      </c>
      <c r="H32" s="305">
        <f t="shared" si="8"/>
        <v>20950.000471898449</v>
      </c>
      <c r="I32" s="379">
        <f t="shared" si="1"/>
        <v>0.94379999999999997</v>
      </c>
      <c r="J32" s="329">
        <f t="shared" si="19"/>
        <v>28.254666666666669</v>
      </c>
      <c r="K32" s="302">
        <v>21700</v>
      </c>
      <c r="L32" s="307">
        <f t="shared" si="2"/>
        <v>9216.1766787787274</v>
      </c>
      <c r="M32" s="304">
        <f t="shared" si="10"/>
        <v>3133.5000707847676</v>
      </c>
      <c r="N32" s="304">
        <f t="shared" si="11"/>
        <v>184.32353357557454</v>
      </c>
      <c r="O32" s="308">
        <v>43</v>
      </c>
      <c r="P32" s="305">
        <f t="shared" si="12"/>
        <v>12577.00028313907</v>
      </c>
      <c r="Q32" s="379">
        <f t="shared" si="3"/>
        <v>0.56630000000000003</v>
      </c>
      <c r="R32" s="330">
        <f t="shared" si="20"/>
        <v>42.381999999999998</v>
      </c>
      <c r="S32" s="302">
        <v>21700</v>
      </c>
      <c r="T32" s="307">
        <f t="shared" si="4"/>
        <v>6144.1177858524852</v>
      </c>
      <c r="U32" s="101">
        <f t="shared" si="14"/>
        <v>2089.0000471898452</v>
      </c>
      <c r="V32" s="304">
        <f t="shared" si="15"/>
        <v>122.88235571704971</v>
      </c>
      <c r="W32" s="308">
        <v>35</v>
      </c>
      <c r="X32" s="305">
        <f t="shared" si="16"/>
        <v>8391.0001887593789</v>
      </c>
      <c r="Y32" s="309">
        <f t="shared" si="17"/>
        <v>0.3775</v>
      </c>
    </row>
    <row r="33" spans="1:25" s="63" customFormat="1" ht="16.5" customHeight="1" x14ac:dyDescent="0.2">
      <c r="A33" s="279">
        <v>17</v>
      </c>
      <c r="B33" s="301">
        <f t="shared" si="18"/>
        <v>17.194200000000002</v>
      </c>
      <c r="C33" s="302">
        <v>21700</v>
      </c>
      <c r="D33" s="303">
        <f t="shared" si="0"/>
        <v>15144.64179781554</v>
      </c>
      <c r="E33" s="304">
        <f t="shared" si="6"/>
        <v>5149.1782112572837</v>
      </c>
      <c r="F33" s="304">
        <f t="shared" si="7"/>
        <v>302.89283595631082</v>
      </c>
      <c r="G33" s="101">
        <v>60</v>
      </c>
      <c r="H33" s="305">
        <f t="shared" si="8"/>
        <v>20656.712845029135</v>
      </c>
      <c r="I33" s="379">
        <f t="shared" si="1"/>
        <v>0.98870000000000002</v>
      </c>
      <c r="J33" s="329">
        <f t="shared" si="19"/>
        <v>28.657000000000004</v>
      </c>
      <c r="K33" s="302">
        <v>21700</v>
      </c>
      <c r="L33" s="307">
        <f t="shared" si="2"/>
        <v>9086.7850786893232</v>
      </c>
      <c r="M33" s="304">
        <f t="shared" si="10"/>
        <v>3089.5069267543699</v>
      </c>
      <c r="N33" s="304">
        <f t="shared" si="11"/>
        <v>181.73570157378646</v>
      </c>
      <c r="O33" s="308">
        <v>43</v>
      </c>
      <c r="P33" s="305">
        <f t="shared" si="12"/>
        <v>12401.02770701748</v>
      </c>
      <c r="Q33" s="379">
        <f t="shared" si="3"/>
        <v>0.59319999999999995</v>
      </c>
      <c r="R33" s="330">
        <f t="shared" si="20"/>
        <v>42.985500000000002</v>
      </c>
      <c r="S33" s="302">
        <v>21700</v>
      </c>
      <c r="T33" s="307">
        <f t="shared" si="4"/>
        <v>6057.8567191262164</v>
      </c>
      <c r="U33" s="101">
        <f t="shared" si="14"/>
        <v>2059.6712845029137</v>
      </c>
      <c r="V33" s="304">
        <f t="shared" si="15"/>
        <v>121.15713438252433</v>
      </c>
      <c r="W33" s="308">
        <v>35</v>
      </c>
      <c r="X33" s="305">
        <f t="shared" si="16"/>
        <v>8273.6851380116532</v>
      </c>
      <c r="Y33" s="309">
        <f t="shared" si="17"/>
        <v>0.39550000000000002</v>
      </c>
    </row>
    <row r="34" spans="1:25" s="63" customFormat="1" ht="16.5" customHeight="1" x14ac:dyDescent="0.2">
      <c r="A34" s="279">
        <v>18</v>
      </c>
      <c r="B34" s="301">
        <f t="shared" si="18"/>
        <v>17.434200000000001</v>
      </c>
      <c r="C34" s="302">
        <v>21700</v>
      </c>
      <c r="D34" s="303">
        <f t="shared" si="0"/>
        <v>14936.159961455072</v>
      </c>
      <c r="E34" s="304">
        <f t="shared" si="6"/>
        <v>5078.294386894725</v>
      </c>
      <c r="F34" s="304">
        <f t="shared" si="7"/>
        <v>298.72319922910145</v>
      </c>
      <c r="G34" s="101">
        <v>60</v>
      </c>
      <c r="H34" s="305">
        <f t="shared" si="8"/>
        <v>20373.1775475789</v>
      </c>
      <c r="I34" s="379">
        <f t="shared" si="1"/>
        <v>1.0325</v>
      </c>
      <c r="J34" s="329">
        <f t="shared" si="19"/>
        <v>29.057000000000002</v>
      </c>
      <c r="K34" s="302">
        <v>21700</v>
      </c>
      <c r="L34" s="307">
        <f t="shared" si="2"/>
        <v>8961.6959768730412</v>
      </c>
      <c r="M34" s="304">
        <f t="shared" si="10"/>
        <v>3046.9766321368343</v>
      </c>
      <c r="N34" s="304">
        <f t="shared" si="11"/>
        <v>179.23391953746082</v>
      </c>
      <c r="O34" s="308">
        <v>43</v>
      </c>
      <c r="P34" s="305">
        <f t="shared" si="12"/>
        <v>12230.906528547335</v>
      </c>
      <c r="Q34" s="379">
        <f t="shared" si="3"/>
        <v>0.61950000000000005</v>
      </c>
      <c r="R34" s="330">
        <f t="shared" si="20"/>
        <v>43.585499999999996</v>
      </c>
      <c r="S34" s="302">
        <v>21700</v>
      </c>
      <c r="T34" s="307">
        <f t="shared" si="4"/>
        <v>5974.4639845820293</v>
      </c>
      <c r="U34" s="101">
        <f t="shared" si="14"/>
        <v>2031.31775475789</v>
      </c>
      <c r="V34" s="304">
        <f t="shared" si="15"/>
        <v>119.48927969164059</v>
      </c>
      <c r="W34" s="308">
        <v>35</v>
      </c>
      <c r="X34" s="305">
        <f t="shared" si="16"/>
        <v>8160.2710190315593</v>
      </c>
      <c r="Y34" s="309">
        <f t="shared" si="17"/>
        <v>0.41299999999999998</v>
      </c>
    </row>
    <row r="35" spans="1:25" s="63" customFormat="1" ht="16.5" customHeight="1" x14ac:dyDescent="0.2">
      <c r="A35" s="279">
        <v>19</v>
      </c>
      <c r="B35" s="301">
        <f t="shared" si="18"/>
        <v>17.672800000000002</v>
      </c>
      <c r="C35" s="302">
        <v>21700</v>
      </c>
      <c r="D35" s="303">
        <f t="shared" si="0"/>
        <v>14734.507265402199</v>
      </c>
      <c r="E35" s="304">
        <f t="shared" si="6"/>
        <v>5009.7324702367478</v>
      </c>
      <c r="F35" s="304">
        <f t="shared" si="7"/>
        <v>294.69014530804401</v>
      </c>
      <c r="G35" s="101">
        <v>60</v>
      </c>
      <c r="H35" s="305">
        <f t="shared" si="8"/>
        <v>20098.929880946991</v>
      </c>
      <c r="I35" s="379">
        <f t="shared" si="1"/>
        <v>1.0750999999999999</v>
      </c>
      <c r="J35" s="329">
        <f t="shared" si="19"/>
        <v>29.454666666666672</v>
      </c>
      <c r="K35" s="302">
        <v>21700</v>
      </c>
      <c r="L35" s="307">
        <f t="shared" si="2"/>
        <v>8840.7043592413174</v>
      </c>
      <c r="M35" s="304">
        <f t="shared" si="10"/>
        <v>3005.8394821420479</v>
      </c>
      <c r="N35" s="304">
        <f t="shared" si="11"/>
        <v>176.81408718482635</v>
      </c>
      <c r="O35" s="308">
        <v>43</v>
      </c>
      <c r="P35" s="305">
        <f t="shared" si="12"/>
        <v>12066.357928568192</v>
      </c>
      <c r="Q35" s="379">
        <f t="shared" si="3"/>
        <v>0.64510000000000001</v>
      </c>
      <c r="R35" s="330">
        <f t="shared" si="20"/>
        <v>44.182000000000002</v>
      </c>
      <c r="S35" s="302">
        <v>21700</v>
      </c>
      <c r="T35" s="307">
        <f t="shared" si="4"/>
        <v>5893.8029061608795</v>
      </c>
      <c r="U35" s="101">
        <f t="shared" si="14"/>
        <v>2003.8929880946991</v>
      </c>
      <c r="V35" s="304">
        <f t="shared" si="15"/>
        <v>117.87605812321759</v>
      </c>
      <c r="W35" s="308">
        <v>35</v>
      </c>
      <c r="X35" s="305">
        <f t="shared" si="16"/>
        <v>8050.5719523787957</v>
      </c>
      <c r="Y35" s="309">
        <f t="shared" si="17"/>
        <v>0.43</v>
      </c>
    </row>
    <row r="36" spans="1:25" s="63" customFormat="1" ht="16.5" customHeight="1" x14ac:dyDescent="0.2">
      <c r="A36" s="280">
        <v>20</v>
      </c>
      <c r="B36" s="301">
        <f t="shared" si="18"/>
        <v>17.91</v>
      </c>
      <c r="C36" s="302">
        <v>21700</v>
      </c>
      <c r="D36" s="303">
        <f t="shared" si="0"/>
        <v>14539.363484087102</v>
      </c>
      <c r="E36" s="304">
        <f t="shared" si="6"/>
        <v>4943.3835845896147</v>
      </c>
      <c r="F36" s="304">
        <f t="shared" si="7"/>
        <v>290.78726968174203</v>
      </c>
      <c r="G36" s="101">
        <v>60</v>
      </c>
      <c r="H36" s="305">
        <f t="shared" si="8"/>
        <v>19833.534338358459</v>
      </c>
      <c r="I36" s="379">
        <f t="shared" si="1"/>
        <v>1.1167</v>
      </c>
      <c r="J36" s="329">
        <f t="shared" si="19"/>
        <v>29.85</v>
      </c>
      <c r="K36" s="302">
        <v>21700</v>
      </c>
      <c r="L36" s="307">
        <f t="shared" si="2"/>
        <v>8723.6180904522607</v>
      </c>
      <c r="M36" s="304">
        <f t="shared" si="10"/>
        <v>2966.0301507537688</v>
      </c>
      <c r="N36" s="304">
        <f t="shared" si="11"/>
        <v>174.47236180904522</v>
      </c>
      <c r="O36" s="308">
        <v>43</v>
      </c>
      <c r="P36" s="305">
        <f t="shared" si="12"/>
        <v>11907.120603015073</v>
      </c>
      <c r="Q36" s="379">
        <f t="shared" si="3"/>
        <v>0.67</v>
      </c>
      <c r="R36" s="330">
        <f t="shared" si="20"/>
        <v>44.774999999999999</v>
      </c>
      <c r="S36" s="302">
        <v>21700</v>
      </c>
      <c r="T36" s="307">
        <f t="shared" si="4"/>
        <v>5815.7453936348411</v>
      </c>
      <c r="U36" s="101">
        <f t="shared" si="14"/>
        <v>1977.3534338358461</v>
      </c>
      <c r="V36" s="304">
        <f t="shared" si="15"/>
        <v>116.31490787269682</v>
      </c>
      <c r="W36" s="308">
        <v>35</v>
      </c>
      <c r="X36" s="305">
        <f t="shared" si="16"/>
        <v>7944.4137353433835</v>
      </c>
      <c r="Y36" s="309">
        <f t="shared" si="17"/>
        <v>0.44669999999999999</v>
      </c>
    </row>
    <row r="37" spans="1:25" s="63" customFormat="1" ht="16.5" customHeight="1" x14ac:dyDescent="0.2">
      <c r="A37" s="279">
        <v>21</v>
      </c>
      <c r="B37" s="301">
        <f t="shared" si="18"/>
        <v>18.145800000000001</v>
      </c>
      <c r="C37" s="302">
        <v>21700</v>
      </c>
      <c r="D37" s="303">
        <f t="shared" si="0"/>
        <v>14350.428198260754</v>
      </c>
      <c r="E37" s="304">
        <f t="shared" si="6"/>
        <v>4879.1455874086569</v>
      </c>
      <c r="F37" s="304">
        <f t="shared" si="7"/>
        <v>287.0085639652151</v>
      </c>
      <c r="G37" s="101">
        <v>60</v>
      </c>
      <c r="H37" s="305">
        <f t="shared" si="8"/>
        <v>19576.582349634624</v>
      </c>
      <c r="I37" s="379">
        <f t="shared" si="1"/>
        <v>1.1573</v>
      </c>
      <c r="J37" s="329">
        <f t="shared" si="19"/>
        <v>30.243000000000002</v>
      </c>
      <c r="K37" s="302">
        <v>21700</v>
      </c>
      <c r="L37" s="307">
        <f t="shared" si="2"/>
        <v>8610.2569189564529</v>
      </c>
      <c r="M37" s="304">
        <f t="shared" si="10"/>
        <v>2927.4873524451941</v>
      </c>
      <c r="N37" s="304">
        <f t="shared" si="11"/>
        <v>172.20513837912907</v>
      </c>
      <c r="O37" s="308">
        <v>43</v>
      </c>
      <c r="P37" s="305">
        <f t="shared" si="12"/>
        <v>11752.949409780776</v>
      </c>
      <c r="Q37" s="379">
        <f t="shared" si="3"/>
        <v>0.69440000000000002</v>
      </c>
      <c r="R37" s="330">
        <f t="shared" si="20"/>
        <v>45.3645</v>
      </c>
      <c r="S37" s="302">
        <v>21700</v>
      </c>
      <c r="T37" s="307">
        <f t="shared" si="4"/>
        <v>5740.1712793043007</v>
      </c>
      <c r="U37" s="101">
        <f t="shared" si="14"/>
        <v>1951.6582349634623</v>
      </c>
      <c r="V37" s="304">
        <f t="shared" si="15"/>
        <v>114.80342558608602</v>
      </c>
      <c r="W37" s="308">
        <v>35</v>
      </c>
      <c r="X37" s="305">
        <f t="shared" si="16"/>
        <v>7841.6329398538492</v>
      </c>
      <c r="Y37" s="309">
        <f t="shared" si="17"/>
        <v>0.46289999999999998</v>
      </c>
    </row>
    <row r="38" spans="1:25" s="63" customFormat="1" ht="16.5" customHeight="1" x14ac:dyDescent="0.2">
      <c r="A38" s="279">
        <v>22</v>
      </c>
      <c r="B38" s="301">
        <f t="shared" si="18"/>
        <v>18.380200000000002</v>
      </c>
      <c r="C38" s="302">
        <v>21700</v>
      </c>
      <c r="D38" s="303">
        <f t="shared" si="0"/>
        <v>14167.419288147026</v>
      </c>
      <c r="E38" s="304">
        <f t="shared" si="6"/>
        <v>4816.9225579699896</v>
      </c>
      <c r="F38" s="304">
        <f t="shared" si="7"/>
        <v>283.34838576294055</v>
      </c>
      <c r="G38" s="101">
        <v>60</v>
      </c>
      <c r="H38" s="305">
        <f t="shared" si="8"/>
        <v>19327.690231879955</v>
      </c>
      <c r="I38" s="379">
        <f t="shared" si="1"/>
        <v>1.1969000000000001</v>
      </c>
      <c r="J38" s="329">
        <f t="shared" si="19"/>
        <v>30.63366666666667</v>
      </c>
      <c r="K38" s="302">
        <v>21700</v>
      </c>
      <c r="L38" s="307">
        <f t="shared" si="2"/>
        <v>8500.4515728882143</v>
      </c>
      <c r="M38" s="304">
        <f t="shared" si="10"/>
        <v>2890.1535347819931</v>
      </c>
      <c r="N38" s="304">
        <f t="shared" si="11"/>
        <v>170.00903145776428</v>
      </c>
      <c r="O38" s="308">
        <v>43</v>
      </c>
      <c r="P38" s="305">
        <f t="shared" si="12"/>
        <v>11603.614139127973</v>
      </c>
      <c r="Q38" s="379">
        <f t="shared" si="3"/>
        <v>0.71819999999999995</v>
      </c>
      <c r="R38" s="330">
        <f t="shared" si="20"/>
        <v>45.950500000000005</v>
      </c>
      <c r="S38" s="302">
        <v>21700</v>
      </c>
      <c r="T38" s="307">
        <f t="shared" si="4"/>
        <v>5666.967715258811</v>
      </c>
      <c r="U38" s="101">
        <f t="shared" si="14"/>
        <v>1926.7690231879958</v>
      </c>
      <c r="V38" s="304">
        <f t="shared" si="15"/>
        <v>113.33935430517623</v>
      </c>
      <c r="W38" s="308">
        <v>35</v>
      </c>
      <c r="X38" s="305">
        <f t="shared" si="16"/>
        <v>7742.0760927519832</v>
      </c>
      <c r="Y38" s="309">
        <f t="shared" si="17"/>
        <v>0.4788</v>
      </c>
    </row>
    <row r="39" spans="1:25" s="63" customFormat="1" ht="16.5" customHeight="1" x14ac:dyDescent="0.2">
      <c r="A39" s="279">
        <v>23</v>
      </c>
      <c r="B39" s="301">
        <f t="shared" si="18"/>
        <v>18.613199999999999</v>
      </c>
      <c r="C39" s="302">
        <v>21700</v>
      </c>
      <c r="D39" s="303">
        <f t="shared" si="0"/>
        <v>13990.071562117206</v>
      </c>
      <c r="E39" s="304">
        <f t="shared" si="6"/>
        <v>4756.6243311198505</v>
      </c>
      <c r="F39" s="304">
        <f t="shared" si="7"/>
        <v>279.80143124234411</v>
      </c>
      <c r="G39" s="101">
        <v>60</v>
      </c>
      <c r="H39" s="305">
        <f t="shared" si="8"/>
        <v>19086.497324479398</v>
      </c>
      <c r="I39" s="379">
        <f t="shared" si="1"/>
        <v>1.2357</v>
      </c>
      <c r="J39" s="329">
        <f t="shared" si="19"/>
        <v>31.021999999999998</v>
      </c>
      <c r="K39" s="302">
        <v>21700</v>
      </c>
      <c r="L39" s="307">
        <f t="shared" si="2"/>
        <v>8394.0429372703238</v>
      </c>
      <c r="M39" s="304">
        <f t="shared" si="10"/>
        <v>2853.9745986719104</v>
      </c>
      <c r="N39" s="304">
        <f t="shared" si="11"/>
        <v>167.88085874540647</v>
      </c>
      <c r="O39" s="308">
        <v>43</v>
      </c>
      <c r="P39" s="305">
        <f t="shared" si="12"/>
        <v>11458.89839468764</v>
      </c>
      <c r="Q39" s="379">
        <f t="shared" si="3"/>
        <v>0.74139999999999995</v>
      </c>
      <c r="R39" s="330">
        <f t="shared" si="20"/>
        <v>46.532999999999994</v>
      </c>
      <c r="S39" s="302">
        <v>21700</v>
      </c>
      <c r="T39" s="307">
        <f t="shared" si="4"/>
        <v>5596.0286248468838</v>
      </c>
      <c r="U39" s="101">
        <f t="shared" si="14"/>
        <v>1902.6497324479406</v>
      </c>
      <c r="V39" s="304">
        <f t="shared" si="15"/>
        <v>111.92057249693768</v>
      </c>
      <c r="W39" s="308">
        <v>35</v>
      </c>
      <c r="X39" s="305">
        <f t="shared" si="16"/>
        <v>7645.5989297917622</v>
      </c>
      <c r="Y39" s="309">
        <f t="shared" si="17"/>
        <v>0.49430000000000002</v>
      </c>
    </row>
    <row r="40" spans="1:25" s="63" customFormat="1" ht="16.5" customHeight="1" x14ac:dyDescent="0.2">
      <c r="A40" s="279">
        <v>24</v>
      </c>
      <c r="B40" s="301">
        <f t="shared" si="18"/>
        <v>18.844799999999999</v>
      </c>
      <c r="C40" s="302">
        <v>21700</v>
      </c>
      <c r="D40" s="303">
        <f t="shared" si="0"/>
        <v>13818.135506877228</v>
      </c>
      <c r="E40" s="304">
        <f t="shared" si="6"/>
        <v>4698.1660723382583</v>
      </c>
      <c r="F40" s="304">
        <f t="shared" si="7"/>
        <v>276.36271013754458</v>
      </c>
      <c r="G40" s="101">
        <v>60</v>
      </c>
      <c r="H40" s="305">
        <f t="shared" si="8"/>
        <v>18852.664289353033</v>
      </c>
      <c r="I40" s="379">
        <f t="shared" si="1"/>
        <v>1.2736000000000001</v>
      </c>
      <c r="J40" s="329">
        <f t="shared" si="19"/>
        <v>31.408000000000001</v>
      </c>
      <c r="K40" s="302">
        <v>21700</v>
      </c>
      <c r="L40" s="307">
        <f t="shared" si="2"/>
        <v>8290.8813041263365</v>
      </c>
      <c r="M40" s="304">
        <f t="shared" si="10"/>
        <v>2818.8996434029546</v>
      </c>
      <c r="N40" s="304">
        <f t="shared" si="11"/>
        <v>165.81762608252674</v>
      </c>
      <c r="O40" s="308">
        <v>43</v>
      </c>
      <c r="P40" s="305">
        <f t="shared" si="12"/>
        <v>11318.598573611818</v>
      </c>
      <c r="Q40" s="379">
        <f t="shared" si="3"/>
        <v>0.7641</v>
      </c>
      <c r="R40" s="330">
        <f t="shared" si="20"/>
        <v>47.111999999999995</v>
      </c>
      <c r="S40" s="302">
        <v>21700</v>
      </c>
      <c r="T40" s="307">
        <f t="shared" si="4"/>
        <v>5527.2542027508916</v>
      </c>
      <c r="U40" s="101">
        <f t="shared" si="14"/>
        <v>1879.2664289353033</v>
      </c>
      <c r="V40" s="304">
        <f t="shared" si="15"/>
        <v>110.54508405501784</v>
      </c>
      <c r="W40" s="308">
        <v>35</v>
      </c>
      <c r="X40" s="305">
        <f t="shared" si="16"/>
        <v>7552.0657157412124</v>
      </c>
      <c r="Y40" s="309">
        <f t="shared" si="17"/>
        <v>0.50939999999999996</v>
      </c>
    </row>
    <row r="41" spans="1:25" s="63" customFormat="1" ht="16.5" customHeight="1" x14ac:dyDescent="0.2">
      <c r="A41" s="278">
        <v>25</v>
      </c>
      <c r="B41" s="319">
        <f t="shared" si="18"/>
        <v>19.075000000000003</v>
      </c>
      <c r="C41" s="320">
        <v>21700</v>
      </c>
      <c r="D41" s="321">
        <f t="shared" si="0"/>
        <v>13651.376146788987</v>
      </c>
      <c r="E41" s="322">
        <f t="shared" si="6"/>
        <v>4641.4678899082555</v>
      </c>
      <c r="F41" s="322">
        <f t="shared" si="7"/>
        <v>273.02752293577976</v>
      </c>
      <c r="G41" s="106">
        <v>60</v>
      </c>
      <c r="H41" s="323">
        <f t="shared" si="8"/>
        <v>18625.871559633022</v>
      </c>
      <c r="I41" s="381">
        <f t="shared" si="1"/>
        <v>1.3106</v>
      </c>
      <c r="J41" s="324">
        <f t="shared" si="19"/>
        <v>31.791666666666671</v>
      </c>
      <c r="K41" s="320">
        <v>21700</v>
      </c>
      <c r="L41" s="325">
        <f t="shared" si="2"/>
        <v>8190.8256880733934</v>
      </c>
      <c r="M41" s="322">
        <f t="shared" si="10"/>
        <v>2784.880733944954</v>
      </c>
      <c r="N41" s="322">
        <f t="shared" si="11"/>
        <v>163.81651376146786</v>
      </c>
      <c r="O41" s="326">
        <v>43</v>
      </c>
      <c r="P41" s="323">
        <f t="shared" si="12"/>
        <v>11182.522935779816</v>
      </c>
      <c r="Q41" s="381">
        <f t="shared" si="3"/>
        <v>0.78639999999999999</v>
      </c>
      <c r="R41" s="327">
        <f t="shared" si="20"/>
        <v>47.687500000000007</v>
      </c>
      <c r="S41" s="320">
        <v>21700</v>
      </c>
      <c r="T41" s="325">
        <f t="shared" si="4"/>
        <v>5460.5504587155956</v>
      </c>
      <c r="U41" s="106">
        <f t="shared" si="14"/>
        <v>1856.5871559633026</v>
      </c>
      <c r="V41" s="322">
        <f t="shared" si="15"/>
        <v>109.21100917431191</v>
      </c>
      <c r="W41" s="326">
        <v>35</v>
      </c>
      <c r="X41" s="323">
        <f t="shared" si="16"/>
        <v>7461.3486238532096</v>
      </c>
      <c r="Y41" s="328">
        <f t="shared" si="17"/>
        <v>0.5242</v>
      </c>
    </row>
    <row r="42" spans="1:25" s="63" customFormat="1" ht="16.5" customHeight="1" x14ac:dyDescent="0.2">
      <c r="A42" s="279">
        <v>26</v>
      </c>
      <c r="B42" s="301">
        <f t="shared" si="18"/>
        <v>19.303800000000003</v>
      </c>
      <c r="C42" s="302">
        <v>21700</v>
      </c>
      <c r="D42" s="303">
        <f t="shared" si="0"/>
        <v>13489.572001367604</v>
      </c>
      <c r="E42" s="304">
        <f t="shared" si="6"/>
        <v>4586.4544804649859</v>
      </c>
      <c r="F42" s="304">
        <f t="shared" si="7"/>
        <v>269.79144002735205</v>
      </c>
      <c r="G42" s="101">
        <v>60</v>
      </c>
      <c r="H42" s="305">
        <f t="shared" si="8"/>
        <v>18405.81792185994</v>
      </c>
      <c r="I42" s="379">
        <f t="shared" si="1"/>
        <v>1.3469</v>
      </c>
      <c r="J42" s="329">
        <f t="shared" si="19"/>
        <v>32.173000000000009</v>
      </c>
      <c r="K42" s="302">
        <v>21700</v>
      </c>
      <c r="L42" s="307">
        <f t="shared" si="2"/>
        <v>8093.7432008205615</v>
      </c>
      <c r="M42" s="304">
        <f t="shared" si="10"/>
        <v>2751.8726882789911</v>
      </c>
      <c r="N42" s="304">
        <f t="shared" si="11"/>
        <v>161.87486401641124</v>
      </c>
      <c r="O42" s="308">
        <v>43</v>
      </c>
      <c r="P42" s="305">
        <f t="shared" si="12"/>
        <v>11050.490753115962</v>
      </c>
      <c r="Q42" s="379">
        <f t="shared" si="3"/>
        <v>0.80810000000000004</v>
      </c>
      <c r="R42" s="330">
        <f t="shared" si="20"/>
        <v>48.259500000000003</v>
      </c>
      <c r="S42" s="302">
        <v>21700</v>
      </c>
      <c r="T42" s="307">
        <f t="shared" si="4"/>
        <v>5395.8288005470422</v>
      </c>
      <c r="U42" s="101">
        <f t="shared" si="14"/>
        <v>1834.5817921859946</v>
      </c>
      <c r="V42" s="304">
        <f t="shared" si="15"/>
        <v>107.91657601094084</v>
      </c>
      <c r="W42" s="308">
        <v>35</v>
      </c>
      <c r="X42" s="305">
        <f t="shared" si="16"/>
        <v>7373.3271687439774</v>
      </c>
      <c r="Y42" s="309">
        <f t="shared" si="17"/>
        <v>0.53879999999999995</v>
      </c>
    </row>
    <row r="43" spans="1:25" s="63" customFormat="1" ht="16.5" customHeight="1" x14ac:dyDescent="0.2">
      <c r="A43" s="279">
        <v>27</v>
      </c>
      <c r="B43" s="301">
        <f t="shared" si="18"/>
        <v>19.531200000000002</v>
      </c>
      <c r="C43" s="302">
        <v>21700</v>
      </c>
      <c r="D43" s="303">
        <f t="shared" si="0"/>
        <v>13332.514131236177</v>
      </c>
      <c r="E43" s="304">
        <f t="shared" si="6"/>
        <v>4533.0548046203003</v>
      </c>
      <c r="F43" s="304">
        <f t="shared" si="7"/>
        <v>266.65028262472356</v>
      </c>
      <c r="G43" s="101">
        <v>60</v>
      </c>
      <c r="H43" s="305">
        <f t="shared" si="8"/>
        <v>18192.219218481201</v>
      </c>
      <c r="I43" s="379">
        <f t="shared" si="1"/>
        <v>1.3824000000000001</v>
      </c>
      <c r="J43" s="329">
        <f t="shared" si="19"/>
        <v>32.552000000000007</v>
      </c>
      <c r="K43" s="302">
        <v>21700</v>
      </c>
      <c r="L43" s="307">
        <f t="shared" si="2"/>
        <v>7999.5084787417036</v>
      </c>
      <c r="M43" s="304">
        <f t="shared" si="10"/>
        <v>2719.8328827721793</v>
      </c>
      <c r="N43" s="304">
        <f t="shared" si="11"/>
        <v>159.99016957483408</v>
      </c>
      <c r="O43" s="308">
        <v>43</v>
      </c>
      <c r="P43" s="305">
        <f t="shared" si="12"/>
        <v>10922.331531088717</v>
      </c>
      <c r="Q43" s="379">
        <f t="shared" si="3"/>
        <v>0.82940000000000003</v>
      </c>
      <c r="R43" s="330">
        <f t="shared" si="20"/>
        <v>48.828000000000003</v>
      </c>
      <c r="S43" s="302">
        <v>21700</v>
      </c>
      <c r="T43" s="307">
        <f t="shared" si="4"/>
        <v>5333.0056524944703</v>
      </c>
      <c r="U43" s="101">
        <f t="shared" si="14"/>
        <v>1813.22192184812</v>
      </c>
      <c r="V43" s="304">
        <f t="shared" si="15"/>
        <v>106.6601130498894</v>
      </c>
      <c r="W43" s="308">
        <v>35</v>
      </c>
      <c r="X43" s="305">
        <f t="shared" si="16"/>
        <v>7287.8876873924801</v>
      </c>
      <c r="Y43" s="309">
        <f t="shared" si="17"/>
        <v>0.55300000000000005</v>
      </c>
    </row>
    <row r="44" spans="1:25" s="63" customFormat="1" ht="16.5" customHeight="1" x14ac:dyDescent="0.2">
      <c r="A44" s="279">
        <v>28</v>
      </c>
      <c r="B44" s="301">
        <f t="shared" si="18"/>
        <v>19.757200000000001</v>
      </c>
      <c r="C44" s="302">
        <v>21700</v>
      </c>
      <c r="D44" s="303">
        <f t="shared" si="0"/>
        <v>13180.005263903789</v>
      </c>
      <c r="E44" s="304">
        <f t="shared" si="6"/>
        <v>4481.201789727289</v>
      </c>
      <c r="F44" s="304">
        <f t="shared" si="7"/>
        <v>263.60010527807577</v>
      </c>
      <c r="G44" s="101">
        <v>60</v>
      </c>
      <c r="H44" s="305">
        <f t="shared" si="8"/>
        <v>17984.807158909156</v>
      </c>
      <c r="I44" s="379">
        <f t="shared" si="1"/>
        <v>1.4172</v>
      </c>
      <c r="J44" s="329">
        <f t="shared" si="19"/>
        <v>32.928666666666672</v>
      </c>
      <c r="K44" s="302">
        <v>21700</v>
      </c>
      <c r="L44" s="307">
        <f t="shared" si="2"/>
        <v>7908.0031583422742</v>
      </c>
      <c r="M44" s="304">
        <f t="shared" si="10"/>
        <v>2688.7210738363733</v>
      </c>
      <c r="N44" s="304">
        <f t="shared" si="11"/>
        <v>158.16006316684548</v>
      </c>
      <c r="O44" s="308">
        <v>43</v>
      </c>
      <c r="P44" s="305">
        <f t="shared" si="12"/>
        <v>10797.884295345493</v>
      </c>
      <c r="Q44" s="379">
        <f t="shared" si="3"/>
        <v>0.85029999999999994</v>
      </c>
      <c r="R44" s="330">
        <f t="shared" si="20"/>
        <v>49.393000000000001</v>
      </c>
      <c r="S44" s="302">
        <v>21700</v>
      </c>
      <c r="T44" s="307">
        <f t="shared" si="4"/>
        <v>5272.0021055615171</v>
      </c>
      <c r="U44" s="101">
        <f t="shared" si="14"/>
        <v>1792.4807158909159</v>
      </c>
      <c r="V44" s="304">
        <f t="shared" si="15"/>
        <v>105.44004211123034</v>
      </c>
      <c r="W44" s="308">
        <v>35</v>
      </c>
      <c r="X44" s="305">
        <f t="shared" si="16"/>
        <v>7204.9228635636637</v>
      </c>
      <c r="Y44" s="309">
        <f t="shared" si="17"/>
        <v>0.56689999999999996</v>
      </c>
    </row>
    <row r="45" spans="1:25" s="63" customFormat="1" ht="16.5" customHeight="1" x14ac:dyDescent="0.2">
      <c r="A45" s="279">
        <v>29</v>
      </c>
      <c r="B45" s="301">
        <f t="shared" si="18"/>
        <v>19.9818</v>
      </c>
      <c r="C45" s="302">
        <v>21700</v>
      </c>
      <c r="D45" s="303">
        <f t="shared" si="0"/>
        <v>13031.858991682433</v>
      </c>
      <c r="E45" s="304">
        <f t="shared" si="6"/>
        <v>4430.8320571720278</v>
      </c>
      <c r="F45" s="304">
        <f t="shared" si="7"/>
        <v>260.63717983364864</v>
      </c>
      <c r="G45" s="101">
        <v>60</v>
      </c>
      <c r="H45" s="305">
        <f t="shared" si="8"/>
        <v>17783.328228688108</v>
      </c>
      <c r="I45" s="379">
        <f t="shared" si="1"/>
        <v>1.4513</v>
      </c>
      <c r="J45" s="329">
        <f t="shared" si="19"/>
        <v>33.303000000000004</v>
      </c>
      <c r="K45" s="302">
        <v>21700</v>
      </c>
      <c r="L45" s="307">
        <f t="shared" si="2"/>
        <v>7819.1153950094576</v>
      </c>
      <c r="M45" s="304">
        <f t="shared" si="10"/>
        <v>2658.4992343032159</v>
      </c>
      <c r="N45" s="304">
        <f t="shared" si="11"/>
        <v>156.38230790018915</v>
      </c>
      <c r="O45" s="308">
        <v>43</v>
      </c>
      <c r="P45" s="305">
        <f t="shared" si="12"/>
        <v>10676.996937212862</v>
      </c>
      <c r="Q45" s="379">
        <f t="shared" si="3"/>
        <v>0.87080000000000002</v>
      </c>
      <c r="R45" s="330">
        <f t="shared" si="20"/>
        <v>49.954499999999996</v>
      </c>
      <c r="S45" s="302">
        <v>21700</v>
      </c>
      <c r="T45" s="307">
        <f t="shared" si="4"/>
        <v>5212.7435966729727</v>
      </c>
      <c r="U45" s="101">
        <f t="shared" si="14"/>
        <v>1772.3328228688108</v>
      </c>
      <c r="V45" s="304">
        <f t="shared" si="15"/>
        <v>104.25487193345946</v>
      </c>
      <c r="W45" s="308">
        <v>35</v>
      </c>
      <c r="X45" s="305">
        <f t="shared" si="16"/>
        <v>7124.3312914752423</v>
      </c>
      <c r="Y45" s="309">
        <f t="shared" si="17"/>
        <v>0.58050000000000002</v>
      </c>
    </row>
    <row r="46" spans="1:25" s="63" customFormat="1" ht="16.5" customHeight="1" x14ac:dyDescent="0.2">
      <c r="A46" s="280">
        <v>30</v>
      </c>
      <c r="B46" s="301">
        <f t="shared" si="18"/>
        <v>20.205000000000002</v>
      </c>
      <c r="C46" s="302">
        <v>21700</v>
      </c>
      <c r="D46" s="303">
        <f t="shared" si="0"/>
        <v>12887.899034892353</v>
      </c>
      <c r="E46" s="304">
        <f t="shared" si="6"/>
        <v>4381.8856718634006</v>
      </c>
      <c r="F46" s="304">
        <f t="shared" si="7"/>
        <v>257.75798069784707</v>
      </c>
      <c r="G46" s="101">
        <v>60</v>
      </c>
      <c r="H46" s="305">
        <f t="shared" si="8"/>
        <v>17587.542687453599</v>
      </c>
      <c r="I46" s="379">
        <f t="shared" si="1"/>
        <v>1.4847999999999999</v>
      </c>
      <c r="J46" s="329">
        <f t="shared" si="19"/>
        <v>33.675000000000004</v>
      </c>
      <c r="K46" s="302">
        <v>21700</v>
      </c>
      <c r="L46" s="307">
        <f t="shared" si="2"/>
        <v>7732.7394209354097</v>
      </c>
      <c r="M46" s="304">
        <f t="shared" si="10"/>
        <v>2629.1314031180395</v>
      </c>
      <c r="N46" s="304">
        <f t="shared" si="11"/>
        <v>154.65478841870819</v>
      </c>
      <c r="O46" s="308">
        <v>43</v>
      </c>
      <c r="P46" s="305">
        <f t="shared" si="12"/>
        <v>10559.525612472156</v>
      </c>
      <c r="Q46" s="379">
        <f t="shared" si="3"/>
        <v>0.89090000000000003</v>
      </c>
      <c r="R46" s="330">
        <f t="shared" si="20"/>
        <v>50.512500000000003</v>
      </c>
      <c r="S46" s="302">
        <v>21700</v>
      </c>
      <c r="T46" s="307">
        <f t="shared" si="4"/>
        <v>5155.159613956941</v>
      </c>
      <c r="U46" s="101">
        <f t="shared" si="14"/>
        <v>1752.7542687453602</v>
      </c>
      <c r="V46" s="304">
        <f t="shared" si="15"/>
        <v>103.10319227913882</v>
      </c>
      <c r="W46" s="308">
        <v>35</v>
      </c>
      <c r="X46" s="305">
        <f t="shared" si="16"/>
        <v>7046.0170749814406</v>
      </c>
      <c r="Y46" s="309">
        <f t="shared" si="17"/>
        <v>0.59389999999999998</v>
      </c>
    </row>
    <row r="47" spans="1:25" s="63" customFormat="1" ht="16.5" customHeight="1" x14ac:dyDescent="0.2">
      <c r="A47" s="279">
        <v>31</v>
      </c>
      <c r="B47" s="301">
        <f t="shared" si="18"/>
        <v>20.4268</v>
      </c>
      <c r="C47" s="302">
        <v>21700</v>
      </c>
      <c r="D47" s="303">
        <f t="shared" si="0"/>
        <v>12747.958564239136</v>
      </c>
      <c r="E47" s="304">
        <f t="shared" si="6"/>
        <v>4334.3059118413066</v>
      </c>
      <c r="F47" s="304">
        <f t="shared" si="7"/>
        <v>254.95917128478271</v>
      </c>
      <c r="G47" s="101">
        <v>60</v>
      </c>
      <c r="H47" s="305">
        <f t="shared" si="8"/>
        <v>17397.223647365226</v>
      </c>
      <c r="I47" s="379">
        <f t="shared" si="1"/>
        <v>1.5176000000000001</v>
      </c>
      <c r="J47" s="329">
        <f t="shared" si="19"/>
        <v>34.044666666666672</v>
      </c>
      <c r="K47" s="302">
        <v>21700</v>
      </c>
      <c r="L47" s="307">
        <f t="shared" si="2"/>
        <v>7648.7751385434822</v>
      </c>
      <c r="M47" s="304">
        <f t="shared" si="10"/>
        <v>2600.583547104784</v>
      </c>
      <c r="N47" s="304">
        <f t="shared" si="11"/>
        <v>152.97550277086964</v>
      </c>
      <c r="O47" s="308">
        <v>43</v>
      </c>
      <c r="P47" s="305">
        <f t="shared" si="12"/>
        <v>10445.334188419134</v>
      </c>
      <c r="Q47" s="379">
        <f t="shared" si="3"/>
        <v>0.91059999999999997</v>
      </c>
      <c r="R47" s="330">
        <f t="shared" si="20"/>
        <v>51.067</v>
      </c>
      <c r="S47" s="302">
        <v>21700</v>
      </c>
      <c r="T47" s="307">
        <f t="shared" si="4"/>
        <v>5099.1834256956554</v>
      </c>
      <c r="U47" s="101">
        <f t="shared" si="14"/>
        <v>1733.7223647365229</v>
      </c>
      <c r="V47" s="304">
        <f t="shared" si="15"/>
        <v>101.98366851391312</v>
      </c>
      <c r="W47" s="308">
        <v>35</v>
      </c>
      <c r="X47" s="305">
        <f t="shared" si="16"/>
        <v>6969.8894589460915</v>
      </c>
      <c r="Y47" s="309">
        <f t="shared" si="17"/>
        <v>0.60699999999999998</v>
      </c>
    </row>
    <row r="48" spans="1:25" s="63" customFormat="1" ht="16.5" customHeight="1" x14ac:dyDescent="0.2">
      <c r="A48" s="279">
        <v>32</v>
      </c>
      <c r="B48" s="301">
        <f t="shared" si="18"/>
        <v>20.647200000000002</v>
      </c>
      <c r="C48" s="302">
        <v>21700</v>
      </c>
      <c r="D48" s="303">
        <f t="shared" si="0"/>
        <v>12611.879576891781</v>
      </c>
      <c r="E48" s="304">
        <f t="shared" si="6"/>
        <v>4288.0390561432059</v>
      </c>
      <c r="F48" s="304">
        <f t="shared" si="7"/>
        <v>252.23759153783561</v>
      </c>
      <c r="G48" s="101">
        <v>60</v>
      </c>
      <c r="H48" s="305">
        <f t="shared" si="8"/>
        <v>17212.156224572824</v>
      </c>
      <c r="I48" s="379">
        <f t="shared" si="1"/>
        <v>1.5498000000000001</v>
      </c>
      <c r="J48" s="329">
        <f t="shared" si="19"/>
        <v>34.412000000000006</v>
      </c>
      <c r="K48" s="302">
        <v>21700</v>
      </c>
      <c r="L48" s="307">
        <f t="shared" si="2"/>
        <v>7567.1277461350674</v>
      </c>
      <c r="M48" s="304">
        <f t="shared" si="10"/>
        <v>2572.8234336859232</v>
      </c>
      <c r="N48" s="304">
        <f t="shared" si="11"/>
        <v>151.34255492270134</v>
      </c>
      <c r="O48" s="308">
        <v>43</v>
      </c>
      <c r="P48" s="305">
        <f t="shared" si="12"/>
        <v>10334.293734743691</v>
      </c>
      <c r="Q48" s="379">
        <f t="shared" si="3"/>
        <v>0.92989999999999995</v>
      </c>
      <c r="R48" s="330">
        <f t="shared" si="20"/>
        <v>51.618000000000002</v>
      </c>
      <c r="S48" s="302">
        <v>21700</v>
      </c>
      <c r="T48" s="307">
        <f t="shared" si="4"/>
        <v>5044.7518307567125</v>
      </c>
      <c r="U48" s="101">
        <f t="shared" si="14"/>
        <v>1715.2156224572823</v>
      </c>
      <c r="V48" s="304">
        <f t="shared" si="15"/>
        <v>100.89503661513425</v>
      </c>
      <c r="W48" s="308">
        <v>35</v>
      </c>
      <c r="X48" s="305">
        <f t="shared" si="16"/>
        <v>6895.8624898291282</v>
      </c>
      <c r="Y48" s="309">
        <f t="shared" si="17"/>
        <v>0.61990000000000001</v>
      </c>
    </row>
    <row r="49" spans="1:25" s="63" customFormat="1" ht="16.5" customHeight="1" x14ac:dyDescent="0.2">
      <c r="A49" s="279">
        <v>33</v>
      </c>
      <c r="B49" s="301">
        <f t="shared" si="18"/>
        <v>20.866199999999999</v>
      </c>
      <c r="C49" s="302">
        <v>21700</v>
      </c>
      <c r="D49" s="303">
        <f t="shared" si="0"/>
        <v>12479.512321361821</v>
      </c>
      <c r="E49" s="304">
        <f t="shared" si="6"/>
        <v>4243.0341892630195</v>
      </c>
      <c r="F49" s="304">
        <f t="shared" si="7"/>
        <v>249.59024642723642</v>
      </c>
      <c r="G49" s="101">
        <v>60</v>
      </c>
      <c r="H49" s="305">
        <f t="shared" si="8"/>
        <v>17032.136757052078</v>
      </c>
      <c r="I49" s="379">
        <f t="shared" si="1"/>
        <v>1.5814999999999999</v>
      </c>
      <c r="J49" s="329">
        <f t="shared" si="19"/>
        <v>34.777000000000001</v>
      </c>
      <c r="K49" s="302">
        <v>21700</v>
      </c>
      <c r="L49" s="307">
        <f t="shared" si="2"/>
        <v>7487.7073928170921</v>
      </c>
      <c r="M49" s="304">
        <f t="shared" si="10"/>
        <v>2545.8205135578114</v>
      </c>
      <c r="N49" s="304">
        <f t="shared" si="11"/>
        <v>149.75414785634186</v>
      </c>
      <c r="O49" s="308">
        <v>43</v>
      </c>
      <c r="P49" s="305">
        <f t="shared" si="12"/>
        <v>10226.282054231246</v>
      </c>
      <c r="Q49" s="379">
        <f t="shared" si="3"/>
        <v>0.94889999999999997</v>
      </c>
      <c r="R49" s="330">
        <f t="shared" si="20"/>
        <v>52.165499999999994</v>
      </c>
      <c r="S49" s="302">
        <v>21700</v>
      </c>
      <c r="T49" s="307">
        <f t="shared" si="4"/>
        <v>4991.8049285447287</v>
      </c>
      <c r="U49" s="101">
        <f t="shared" si="14"/>
        <v>1697.2136757052078</v>
      </c>
      <c r="V49" s="304">
        <f t="shared" si="15"/>
        <v>99.836098570894578</v>
      </c>
      <c r="W49" s="308">
        <v>35</v>
      </c>
      <c r="X49" s="305">
        <f t="shared" si="16"/>
        <v>6823.8547028208304</v>
      </c>
      <c r="Y49" s="309">
        <f t="shared" si="17"/>
        <v>0.63260000000000005</v>
      </c>
    </row>
    <row r="50" spans="1:25" s="63" customFormat="1" ht="16.5" customHeight="1" x14ac:dyDescent="0.2">
      <c r="A50" s="279">
        <v>34</v>
      </c>
      <c r="B50" s="301">
        <f t="shared" si="18"/>
        <v>21.0838</v>
      </c>
      <c r="C50" s="302">
        <v>21700</v>
      </c>
      <c r="D50" s="303">
        <f t="shared" si="0"/>
        <v>12350.714766787769</v>
      </c>
      <c r="E50" s="304">
        <f t="shared" si="6"/>
        <v>4199.2430207078414</v>
      </c>
      <c r="F50" s="304">
        <f t="shared" si="7"/>
        <v>247.01429533575538</v>
      </c>
      <c r="G50" s="101">
        <v>60</v>
      </c>
      <c r="H50" s="305">
        <f t="shared" si="8"/>
        <v>16856.972082831366</v>
      </c>
      <c r="I50" s="379">
        <f t="shared" si="1"/>
        <v>1.6126</v>
      </c>
      <c r="J50" s="329">
        <f t="shared" si="19"/>
        <v>35.13966666666667</v>
      </c>
      <c r="K50" s="302">
        <v>21700</v>
      </c>
      <c r="L50" s="307">
        <f t="shared" si="2"/>
        <v>7410.4288600726613</v>
      </c>
      <c r="M50" s="304">
        <f t="shared" si="10"/>
        <v>2519.5458124247052</v>
      </c>
      <c r="N50" s="304">
        <f t="shared" si="11"/>
        <v>148.20857720145324</v>
      </c>
      <c r="O50" s="308">
        <v>43</v>
      </c>
      <c r="P50" s="305">
        <f t="shared" si="12"/>
        <v>10121.183249698819</v>
      </c>
      <c r="Q50" s="379">
        <f t="shared" si="3"/>
        <v>0.96760000000000002</v>
      </c>
      <c r="R50" s="330">
        <f t="shared" si="20"/>
        <v>52.709499999999998</v>
      </c>
      <c r="S50" s="302">
        <v>21700</v>
      </c>
      <c r="T50" s="307">
        <f t="shared" si="4"/>
        <v>4940.2859067151085</v>
      </c>
      <c r="U50" s="101">
        <f t="shared" si="14"/>
        <v>1679.6972082831369</v>
      </c>
      <c r="V50" s="304">
        <f t="shared" si="15"/>
        <v>98.805718134302168</v>
      </c>
      <c r="W50" s="308">
        <v>35</v>
      </c>
      <c r="X50" s="305">
        <f t="shared" si="16"/>
        <v>6753.7888331325476</v>
      </c>
      <c r="Y50" s="309">
        <f t="shared" si="17"/>
        <v>0.64500000000000002</v>
      </c>
    </row>
    <row r="51" spans="1:25" s="63" customFormat="1" ht="16.5" customHeight="1" x14ac:dyDescent="0.2">
      <c r="A51" s="279">
        <v>35</v>
      </c>
      <c r="B51" s="301">
        <f t="shared" si="18"/>
        <v>21.3</v>
      </c>
      <c r="C51" s="302">
        <v>21700</v>
      </c>
      <c r="D51" s="303">
        <f t="shared" si="0"/>
        <v>12225.352112676057</v>
      </c>
      <c r="E51" s="304">
        <f t="shared" si="6"/>
        <v>4156.6197183098593</v>
      </c>
      <c r="F51" s="304">
        <f t="shared" si="7"/>
        <v>244.50704225352115</v>
      </c>
      <c r="G51" s="101">
        <v>60</v>
      </c>
      <c r="H51" s="305">
        <f t="shared" si="8"/>
        <v>16686.478873239437</v>
      </c>
      <c r="I51" s="379">
        <f t="shared" si="1"/>
        <v>1.6432</v>
      </c>
      <c r="J51" s="329">
        <f t="shared" si="19"/>
        <v>35.5</v>
      </c>
      <c r="K51" s="302">
        <v>21700</v>
      </c>
      <c r="L51" s="307">
        <f t="shared" si="2"/>
        <v>7335.2112676056349</v>
      </c>
      <c r="M51" s="304">
        <f t="shared" si="10"/>
        <v>2493.9718309859159</v>
      </c>
      <c r="N51" s="304">
        <f t="shared" si="11"/>
        <v>146.7042253521127</v>
      </c>
      <c r="O51" s="308">
        <v>43</v>
      </c>
      <c r="P51" s="305">
        <f t="shared" si="12"/>
        <v>10018.887323943663</v>
      </c>
      <c r="Q51" s="379">
        <f t="shared" si="3"/>
        <v>0.9859</v>
      </c>
      <c r="R51" s="330">
        <f t="shared" si="20"/>
        <v>53.25</v>
      </c>
      <c r="S51" s="302">
        <v>21700</v>
      </c>
      <c r="T51" s="307">
        <f t="shared" si="4"/>
        <v>4890.140845070423</v>
      </c>
      <c r="U51" s="101">
        <f t="shared" si="14"/>
        <v>1662.6478873239439</v>
      </c>
      <c r="V51" s="304">
        <f t="shared" si="15"/>
        <v>97.802816901408463</v>
      </c>
      <c r="W51" s="308">
        <v>35</v>
      </c>
      <c r="X51" s="305">
        <f t="shared" si="16"/>
        <v>6685.5915492957756</v>
      </c>
      <c r="Y51" s="309">
        <f t="shared" si="17"/>
        <v>0.6573</v>
      </c>
    </row>
    <row r="52" spans="1:25" s="63" customFormat="1" ht="16.5" customHeight="1" x14ac:dyDescent="0.2">
      <c r="A52" s="279">
        <v>36</v>
      </c>
      <c r="B52" s="301">
        <f t="shared" si="18"/>
        <v>21.514800000000001</v>
      </c>
      <c r="C52" s="302">
        <v>21700</v>
      </c>
      <c r="D52" s="303">
        <f t="shared" si="0"/>
        <v>12103.296335545763</v>
      </c>
      <c r="E52" s="304">
        <f t="shared" si="6"/>
        <v>4115.1207540855594</v>
      </c>
      <c r="F52" s="304">
        <f t="shared" si="7"/>
        <v>242.06592671091528</v>
      </c>
      <c r="G52" s="101">
        <v>60</v>
      </c>
      <c r="H52" s="305">
        <f t="shared" si="8"/>
        <v>16520.483016342238</v>
      </c>
      <c r="I52" s="379">
        <f t="shared" si="1"/>
        <v>1.6733</v>
      </c>
      <c r="J52" s="329">
        <f t="shared" si="19"/>
        <v>35.858000000000004</v>
      </c>
      <c r="K52" s="302">
        <v>21700</v>
      </c>
      <c r="L52" s="307">
        <f t="shared" si="2"/>
        <v>7261.9778013274572</v>
      </c>
      <c r="M52" s="304">
        <f t="shared" si="10"/>
        <v>2469.0724524513357</v>
      </c>
      <c r="N52" s="304">
        <f t="shared" si="11"/>
        <v>145.23955602654914</v>
      </c>
      <c r="O52" s="308">
        <v>43</v>
      </c>
      <c r="P52" s="305">
        <f t="shared" si="12"/>
        <v>9919.2898098053411</v>
      </c>
      <c r="Q52" s="379">
        <f t="shared" si="3"/>
        <v>1.004</v>
      </c>
      <c r="R52" s="330">
        <f t="shared" si="20"/>
        <v>53.786999999999999</v>
      </c>
      <c r="S52" s="302">
        <v>21700</v>
      </c>
      <c r="T52" s="307">
        <f t="shared" si="4"/>
        <v>4841.318534218306</v>
      </c>
      <c r="U52" s="101">
        <f t="shared" si="14"/>
        <v>1646.0483016342241</v>
      </c>
      <c r="V52" s="304">
        <f t="shared" si="15"/>
        <v>96.826370684366125</v>
      </c>
      <c r="W52" s="308">
        <v>35</v>
      </c>
      <c r="X52" s="305">
        <f t="shared" si="16"/>
        <v>6619.1932065368965</v>
      </c>
      <c r="Y52" s="309">
        <f t="shared" si="17"/>
        <v>0.66930000000000001</v>
      </c>
    </row>
    <row r="53" spans="1:25" s="63" customFormat="1" ht="16.5" customHeight="1" x14ac:dyDescent="0.2">
      <c r="A53" s="279">
        <v>37</v>
      </c>
      <c r="B53" s="301">
        <f t="shared" si="18"/>
        <v>21.728200000000001</v>
      </c>
      <c r="C53" s="302">
        <v>21700</v>
      </c>
      <c r="D53" s="303">
        <f t="shared" si="0"/>
        <v>11984.425769276791</v>
      </c>
      <c r="E53" s="304">
        <f t="shared" si="6"/>
        <v>4074.7047615541096</v>
      </c>
      <c r="F53" s="304">
        <f t="shared" si="7"/>
        <v>239.68851538553582</v>
      </c>
      <c r="G53" s="101">
        <v>60</v>
      </c>
      <c r="H53" s="305">
        <f t="shared" si="8"/>
        <v>16358.819046216438</v>
      </c>
      <c r="I53" s="379">
        <f t="shared" si="1"/>
        <v>1.7029000000000001</v>
      </c>
      <c r="J53" s="329">
        <f t="shared" si="19"/>
        <v>36.213666666666668</v>
      </c>
      <c r="K53" s="302">
        <v>21700</v>
      </c>
      <c r="L53" s="307">
        <f t="shared" si="2"/>
        <v>7190.6554615660752</v>
      </c>
      <c r="M53" s="304">
        <f t="shared" si="10"/>
        <v>2444.8228569324656</v>
      </c>
      <c r="N53" s="304">
        <f t="shared" si="11"/>
        <v>143.8131092313215</v>
      </c>
      <c r="O53" s="308">
        <v>43</v>
      </c>
      <c r="P53" s="305">
        <f t="shared" si="12"/>
        <v>9822.2914277298623</v>
      </c>
      <c r="Q53" s="379">
        <f t="shared" si="3"/>
        <v>1.0217000000000001</v>
      </c>
      <c r="R53" s="330">
        <f t="shared" si="20"/>
        <v>54.320500000000003</v>
      </c>
      <c r="S53" s="302">
        <v>21700</v>
      </c>
      <c r="T53" s="307">
        <f t="shared" si="4"/>
        <v>4793.7703077107162</v>
      </c>
      <c r="U53" s="101">
        <f t="shared" si="14"/>
        <v>1629.8819046216436</v>
      </c>
      <c r="V53" s="304">
        <f t="shared" si="15"/>
        <v>95.875406154214332</v>
      </c>
      <c r="W53" s="308">
        <v>35</v>
      </c>
      <c r="X53" s="305">
        <f t="shared" si="16"/>
        <v>6554.5276184865734</v>
      </c>
      <c r="Y53" s="309">
        <f t="shared" si="17"/>
        <v>0.68110000000000004</v>
      </c>
    </row>
    <row r="54" spans="1:25" s="63" customFormat="1" ht="16.5" customHeight="1" x14ac:dyDescent="0.2">
      <c r="A54" s="279">
        <v>38</v>
      </c>
      <c r="B54" s="301">
        <f t="shared" si="18"/>
        <v>21.940200000000001</v>
      </c>
      <c r="C54" s="302">
        <v>21700</v>
      </c>
      <c r="D54" s="303">
        <f t="shared" si="0"/>
        <v>11868.624716274237</v>
      </c>
      <c r="E54" s="304">
        <f t="shared" si="6"/>
        <v>4035.3324035332407</v>
      </c>
      <c r="F54" s="304">
        <f t="shared" si="7"/>
        <v>237.37249432548472</v>
      </c>
      <c r="G54" s="101">
        <v>60</v>
      </c>
      <c r="H54" s="305">
        <f t="shared" si="8"/>
        <v>16201.329614132963</v>
      </c>
      <c r="I54" s="379">
        <f t="shared" si="1"/>
        <v>1.732</v>
      </c>
      <c r="J54" s="329">
        <f t="shared" si="19"/>
        <v>36.567</v>
      </c>
      <c r="K54" s="302">
        <v>21700</v>
      </c>
      <c r="L54" s="307">
        <f t="shared" si="2"/>
        <v>7121.1748297645427</v>
      </c>
      <c r="M54" s="304">
        <f t="shared" si="10"/>
        <v>2421.1994421199447</v>
      </c>
      <c r="N54" s="304">
        <f t="shared" si="11"/>
        <v>142.42349659529086</v>
      </c>
      <c r="O54" s="308">
        <v>43</v>
      </c>
      <c r="P54" s="305">
        <f t="shared" si="12"/>
        <v>9727.7977684797788</v>
      </c>
      <c r="Q54" s="379">
        <f t="shared" si="3"/>
        <v>1.0391999999999999</v>
      </c>
      <c r="R54" s="330">
        <f t="shared" si="20"/>
        <v>54.850499999999997</v>
      </c>
      <c r="S54" s="302">
        <v>21700</v>
      </c>
      <c r="T54" s="307">
        <f t="shared" si="4"/>
        <v>4747.4498865096948</v>
      </c>
      <c r="U54" s="101">
        <f t="shared" si="14"/>
        <v>1614.1329614132962</v>
      </c>
      <c r="V54" s="304">
        <f t="shared" si="15"/>
        <v>94.948997730193895</v>
      </c>
      <c r="W54" s="308">
        <v>35</v>
      </c>
      <c r="X54" s="305">
        <f t="shared" si="16"/>
        <v>6491.531845653185</v>
      </c>
      <c r="Y54" s="309">
        <f t="shared" si="17"/>
        <v>0.69279999999999997</v>
      </c>
    </row>
    <row r="55" spans="1:25" s="63" customFormat="1" ht="16.5" customHeight="1" x14ac:dyDescent="0.2">
      <c r="A55" s="279">
        <v>39</v>
      </c>
      <c r="B55" s="301">
        <f t="shared" si="18"/>
        <v>22.1508</v>
      </c>
      <c r="C55" s="302">
        <v>21700</v>
      </c>
      <c r="D55" s="303">
        <f t="shared" si="0"/>
        <v>11755.783086841107</v>
      </c>
      <c r="E55" s="304">
        <f t="shared" si="6"/>
        <v>3996.9662495259768</v>
      </c>
      <c r="F55" s="304">
        <f t="shared" si="7"/>
        <v>235.11566173682215</v>
      </c>
      <c r="G55" s="101">
        <v>60</v>
      </c>
      <c r="H55" s="305">
        <f t="shared" si="8"/>
        <v>16047.864998103905</v>
      </c>
      <c r="I55" s="379">
        <f t="shared" si="1"/>
        <v>1.7606999999999999</v>
      </c>
      <c r="J55" s="329">
        <f t="shared" si="19"/>
        <v>36.917999999999999</v>
      </c>
      <c r="K55" s="302">
        <v>21700</v>
      </c>
      <c r="L55" s="307">
        <f t="shared" si="2"/>
        <v>7053.4698521046648</v>
      </c>
      <c r="M55" s="304">
        <f t="shared" si="10"/>
        <v>2398.1797497155862</v>
      </c>
      <c r="N55" s="304">
        <f t="shared" si="11"/>
        <v>141.0693970420933</v>
      </c>
      <c r="O55" s="308">
        <v>43</v>
      </c>
      <c r="P55" s="305">
        <f t="shared" si="12"/>
        <v>9635.7189988623431</v>
      </c>
      <c r="Q55" s="379">
        <f t="shared" si="3"/>
        <v>1.0564</v>
      </c>
      <c r="R55" s="330">
        <f t="shared" si="20"/>
        <v>55.376999999999995</v>
      </c>
      <c r="S55" s="302">
        <v>21700</v>
      </c>
      <c r="T55" s="307">
        <f t="shared" si="4"/>
        <v>4702.3132347364435</v>
      </c>
      <c r="U55" s="101">
        <f t="shared" si="14"/>
        <v>1598.786499810391</v>
      </c>
      <c r="V55" s="304">
        <f t="shared" si="15"/>
        <v>94.046264694728876</v>
      </c>
      <c r="W55" s="308">
        <v>35</v>
      </c>
      <c r="X55" s="305">
        <f t="shared" si="16"/>
        <v>6430.1459992415639</v>
      </c>
      <c r="Y55" s="309">
        <f t="shared" si="17"/>
        <v>0.70430000000000004</v>
      </c>
    </row>
    <row r="56" spans="1:25" s="63" customFormat="1" ht="16.5" customHeight="1" x14ac:dyDescent="0.2">
      <c r="A56" s="280">
        <v>40</v>
      </c>
      <c r="B56" s="301">
        <f t="shared" si="18"/>
        <v>22.36</v>
      </c>
      <c r="C56" s="302">
        <v>21700</v>
      </c>
      <c r="D56" s="303">
        <f t="shared" si="0"/>
        <v>11645.796064400714</v>
      </c>
      <c r="E56" s="304">
        <f t="shared" si="6"/>
        <v>3959.5706618962431</v>
      </c>
      <c r="F56" s="304">
        <f t="shared" si="7"/>
        <v>232.91592128801429</v>
      </c>
      <c r="G56" s="101">
        <v>60</v>
      </c>
      <c r="H56" s="305">
        <f t="shared" si="8"/>
        <v>15898.282647584972</v>
      </c>
      <c r="I56" s="379">
        <f t="shared" si="1"/>
        <v>1.7888999999999999</v>
      </c>
      <c r="J56" s="329">
        <f t="shared" si="19"/>
        <v>37.266666666666666</v>
      </c>
      <c r="K56" s="302">
        <v>21700</v>
      </c>
      <c r="L56" s="307">
        <f t="shared" si="2"/>
        <v>6987.4776386404301</v>
      </c>
      <c r="M56" s="304">
        <f t="shared" si="10"/>
        <v>2375.7423971377466</v>
      </c>
      <c r="N56" s="304">
        <f t="shared" si="11"/>
        <v>139.74955277280861</v>
      </c>
      <c r="O56" s="308">
        <v>43</v>
      </c>
      <c r="P56" s="305">
        <f t="shared" si="12"/>
        <v>9545.9695885509846</v>
      </c>
      <c r="Q56" s="379">
        <f t="shared" si="3"/>
        <v>1.0732999999999999</v>
      </c>
      <c r="R56" s="330">
        <f t="shared" si="20"/>
        <v>55.9</v>
      </c>
      <c r="S56" s="302">
        <v>21700</v>
      </c>
      <c r="T56" s="307">
        <f t="shared" si="4"/>
        <v>4658.3184257602861</v>
      </c>
      <c r="U56" s="101">
        <f t="shared" si="14"/>
        <v>1583.8282647584974</v>
      </c>
      <c r="V56" s="304">
        <f t="shared" si="15"/>
        <v>93.166368515205718</v>
      </c>
      <c r="W56" s="308">
        <v>35</v>
      </c>
      <c r="X56" s="305">
        <f t="shared" si="16"/>
        <v>6370.3130590339897</v>
      </c>
      <c r="Y56" s="309">
        <f t="shared" si="17"/>
        <v>0.71560000000000001</v>
      </c>
    </row>
    <row r="57" spans="1:25" s="63" customFormat="1" ht="16.5" customHeight="1" x14ac:dyDescent="0.2">
      <c r="A57" s="279">
        <v>41</v>
      </c>
      <c r="B57" s="301">
        <f t="shared" si="18"/>
        <v>22.567799999999998</v>
      </c>
      <c r="C57" s="302">
        <v>21700</v>
      </c>
      <c r="D57" s="303">
        <f t="shared" si="0"/>
        <v>11538.563794432775</v>
      </c>
      <c r="E57" s="304">
        <f t="shared" si="6"/>
        <v>3923.1116901071441</v>
      </c>
      <c r="F57" s="304">
        <f t="shared" si="7"/>
        <v>230.77127588865551</v>
      </c>
      <c r="G57" s="101">
        <v>60</v>
      </c>
      <c r="H57" s="305">
        <f t="shared" si="8"/>
        <v>15752.446760428575</v>
      </c>
      <c r="I57" s="379">
        <f t="shared" si="1"/>
        <v>1.8167</v>
      </c>
      <c r="J57" s="329">
        <f t="shared" si="19"/>
        <v>37.613</v>
      </c>
      <c r="K57" s="302">
        <v>21700</v>
      </c>
      <c r="L57" s="307">
        <f t="shared" si="2"/>
        <v>6923.1382766596653</v>
      </c>
      <c r="M57" s="304">
        <f t="shared" si="10"/>
        <v>2353.8670140642862</v>
      </c>
      <c r="N57" s="304">
        <f t="shared" si="11"/>
        <v>138.46276553319331</v>
      </c>
      <c r="O57" s="308">
        <v>43</v>
      </c>
      <c r="P57" s="305">
        <f t="shared" si="12"/>
        <v>9458.4680562571448</v>
      </c>
      <c r="Q57" s="379">
        <f t="shared" si="3"/>
        <v>1.0900000000000001</v>
      </c>
      <c r="R57" s="330">
        <f t="shared" si="20"/>
        <v>56.419499999999992</v>
      </c>
      <c r="S57" s="302">
        <v>21700</v>
      </c>
      <c r="T57" s="307">
        <f t="shared" si="4"/>
        <v>4615.4255177731111</v>
      </c>
      <c r="U57" s="101">
        <f t="shared" si="14"/>
        <v>1569.2446760428579</v>
      </c>
      <c r="V57" s="304">
        <f t="shared" si="15"/>
        <v>92.308510355462218</v>
      </c>
      <c r="W57" s="308">
        <v>35</v>
      </c>
      <c r="X57" s="305">
        <f t="shared" si="16"/>
        <v>6311.9787041714317</v>
      </c>
      <c r="Y57" s="309">
        <f t="shared" si="17"/>
        <v>0.72670000000000001</v>
      </c>
    </row>
    <row r="58" spans="1:25" s="63" customFormat="1" ht="16.5" customHeight="1" x14ac:dyDescent="0.2">
      <c r="A58" s="279">
        <v>42</v>
      </c>
      <c r="B58" s="301">
        <f t="shared" si="18"/>
        <v>22.7742</v>
      </c>
      <c r="C58" s="302">
        <v>21700</v>
      </c>
      <c r="D58" s="303">
        <f t="shared" si="0"/>
        <v>11433.991095186659</v>
      </c>
      <c r="E58" s="304">
        <f t="shared" si="6"/>
        <v>3887.5569723634644</v>
      </c>
      <c r="F58" s="304">
        <f t="shared" si="7"/>
        <v>228.67982190373317</v>
      </c>
      <c r="G58" s="101">
        <v>60</v>
      </c>
      <c r="H58" s="305">
        <f t="shared" si="8"/>
        <v>15610.227889453858</v>
      </c>
      <c r="I58" s="379">
        <f t="shared" si="1"/>
        <v>1.8442000000000001</v>
      </c>
      <c r="J58" s="329">
        <f t="shared" si="19"/>
        <v>37.957000000000001</v>
      </c>
      <c r="K58" s="302">
        <v>21700</v>
      </c>
      <c r="L58" s="307">
        <f t="shared" si="2"/>
        <v>6860.3946571119941</v>
      </c>
      <c r="M58" s="304">
        <f t="shared" si="10"/>
        <v>2332.5341834180781</v>
      </c>
      <c r="N58" s="304">
        <f t="shared" si="11"/>
        <v>137.2078931422399</v>
      </c>
      <c r="O58" s="308">
        <v>43</v>
      </c>
      <c r="P58" s="305">
        <f t="shared" si="12"/>
        <v>9373.1367336723124</v>
      </c>
      <c r="Q58" s="379">
        <f t="shared" si="3"/>
        <v>1.1065</v>
      </c>
      <c r="R58" s="330">
        <f t="shared" si="20"/>
        <v>56.935499999999998</v>
      </c>
      <c r="S58" s="302">
        <v>21700</v>
      </c>
      <c r="T58" s="307">
        <f t="shared" si="4"/>
        <v>4573.5964380746636</v>
      </c>
      <c r="U58" s="101">
        <f t="shared" si="14"/>
        <v>1555.0227889453859</v>
      </c>
      <c r="V58" s="304">
        <f t="shared" si="15"/>
        <v>91.471928761493274</v>
      </c>
      <c r="W58" s="308">
        <v>35</v>
      </c>
      <c r="X58" s="305">
        <f t="shared" si="16"/>
        <v>6255.0911557815434</v>
      </c>
      <c r="Y58" s="309">
        <f t="shared" si="17"/>
        <v>0.73770000000000002</v>
      </c>
    </row>
    <row r="59" spans="1:25" s="63" customFormat="1" ht="16.5" customHeight="1" x14ac:dyDescent="0.2">
      <c r="A59" s="279">
        <v>43</v>
      </c>
      <c r="B59" s="301">
        <f t="shared" si="18"/>
        <v>22.979199999999999</v>
      </c>
      <c r="C59" s="302">
        <v>21700</v>
      </c>
      <c r="D59" s="303">
        <f t="shared" si="0"/>
        <v>11331.98718841387</v>
      </c>
      <c r="E59" s="304">
        <f t="shared" si="6"/>
        <v>3852.8756440607162</v>
      </c>
      <c r="F59" s="304">
        <f t="shared" si="7"/>
        <v>226.63974376827741</v>
      </c>
      <c r="G59" s="101">
        <v>60</v>
      </c>
      <c r="H59" s="305">
        <f t="shared" si="8"/>
        <v>15471.502576242863</v>
      </c>
      <c r="I59" s="379">
        <f t="shared" si="1"/>
        <v>1.8713</v>
      </c>
      <c r="J59" s="329">
        <f t="shared" si="19"/>
        <v>38.298666666666669</v>
      </c>
      <c r="K59" s="302">
        <v>21700</v>
      </c>
      <c r="L59" s="307">
        <f t="shared" si="2"/>
        <v>6799.192313048321</v>
      </c>
      <c r="M59" s="304">
        <f t="shared" si="10"/>
        <v>2311.7253864364293</v>
      </c>
      <c r="N59" s="304">
        <f t="shared" si="11"/>
        <v>135.98384626096643</v>
      </c>
      <c r="O59" s="308">
        <v>43</v>
      </c>
      <c r="P59" s="305">
        <f t="shared" si="12"/>
        <v>9289.9015457457172</v>
      </c>
      <c r="Q59" s="379">
        <f t="shared" si="3"/>
        <v>1.1228</v>
      </c>
      <c r="R59" s="330">
        <f t="shared" si="20"/>
        <v>57.447999999999993</v>
      </c>
      <c r="S59" s="302">
        <v>21700</v>
      </c>
      <c r="T59" s="307">
        <f t="shared" si="4"/>
        <v>4532.7948753655483</v>
      </c>
      <c r="U59" s="101">
        <f t="shared" si="14"/>
        <v>1541.1502576242865</v>
      </c>
      <c r="V59" s="304">
        <f t="shared" si="15"/>
        <v>90.655897507310968</v>
      </c>
      <c r="W59" s="308">
        <v>35</v>
      </c>
      <c r="X59" s="305">
        <f t="shared" si="16"/>
        <v>6199.601030497146</v>
      </c>
      <c r="Y59" s="309">
        <f t="shared" si="17"/>
        <v>0.74850000000000005</v>
      </c>
    </row>
    <row r="60" spans="1:25" s="63" customFormat="1" ht="16.5" customHeight="1" x14ac:dyDescent="0.2">
      <c r="A60" s="279">
        <v>44</v>
      </c>
      <c r="B60" s="301">
        <f t="shared" si="18"/>
        <v>23.1828</v>
      </c>
      <c r="C60" s="302">
        <v>21700</v>
      </c>
      <c r="D60" s="303">
        <f t="shared" si="0"/>
        <v>11232.46544852218</v>
      </c>
      <c r="E60" s="304">
        <f t="shared" si="6"/>
        <v>3819.0382524975416</v>
      </c>
      <c r="F60" s="304">
        <f t="shared" si="7"/>
        <v>224.6493089704436</v>
      </c>
      <c r="G60" s="101">
        <v>60</v>
      </c>
      <c r="H60" s="305">
        <f t="shared" si="8"/>
        <v>15336.153009990165</v>
      </c>
      <c r="I60" s="379">
        <f t="shared" si="1"/>
        <v>1.8979999999999999</v>
      </c>
      <c r="J60" s="329">
        <f t="shared" si="19"/>
        <v>38.638000000000005</v>
      </c>
      <c r="K60" s="302">
        <v>21700</v>
      </c>
      <c r="L60" s="307">
        <f t="shared" si="2"/>
        <v>6739.479269113308</v>
      </c>
      <c r="M60" s="304">
        <f t="shared" si="10"/>
        <v>2291.422951498525</v>
      </c>
      <c r="N60" s="304">
        <f t="shared" si="11"/>
        <v>134.78958538226615</v>
      </c>
      <c r="O60" s="308">
        <v>43</v>
      </c>
      <c r="P60" s="305">
        <f t="shared" si="12"/>
        <v>9208.6918059940999</v>
      </c>
      <c r="Q60" s="379">
        <f t="shared" si="3"/>
        <v>1.1388</v>
      </c>
      <c r="R60" s="330">
        <f t="shared" si="20"/>
        <v>57.957000000000001</v>
      </c>
      <c r="S60" s="302">
        <v>21700</v>
      </c>
      <c r="T60" s="307">
        <f t="shared" si="4"/>
        <v>4492.986179408872</v>
      </c>
      <c r="U60" s="101">
        <f t="shared" si="14"/>
        <v>1527.6153009990167</v>
      </c>
      <c r="V60" s="304">
        <f t="shared" si="15"/>
        <v>89.859723588177445</v>
      </c>
      <c r="W60" s="308">
        <v>35</v>
      </c>
      <c r="X60" s="305">
        <f t="shared" si="16"/>
        <v>6145.4612039960657</v>
      </c>
      <c r="Y60" s="309">
        <f t="shared" si="17"/>
        <v>0.75919999999999999</v>
      </c>
    </row>
    <row r="61" spans="1:25" s="63" customFormat="1" ht="16.5" customHeight="1" x14ac:dyDescent="0.2">
      <c r="A61" s="279">
        <v>45</v>
      </c>
      <c r="B61" s="301">
        <f t="shared" si="18"/>
        <v>23.384999999999998</v>
      </c>
      <c r="C61" s="302">
        <v>21700</v>
      </c>
      <c r="D61" s="303">
        <f t="shared" si="0"/>
        <v>11135.343168697884</v>
      </c>
      <c r="E61" s="304">
        <f t="shared" si="6"/>
        <v>3786.016677357281</v>
      </c>
      <c r="F61" s="304">
        <f t="shared" si="7"/>
        <v>222.70686337395767</v>
      </c>
      <c r="G61" s="101">
        <v>60</v>
      </c>
      <c r="H61" s="305">
        <f t="shared" si="8"/>
        <v>15204.066709429124</v>
      </c>
      <c r="I61" s="379">
        <f t="shared" si="1"/>
        <v>1.9242999999999999</v>
      </c>
      <c r="J61" s="329">
        <f t="shared" si="19"/>
        <v>38.975000000000001</v>
      </c>
      <c r="K61" s="302">
        <v>21700</v>
      </c>
      <c r="L61" s="307">
        <f t="shared" si="2"/>
        <v>6681.2059012187292</v>
      </c>
      <c r="M61" s="304">
        <f t="shared" si="10"/>
        <v>2271.6100064143679</v>
      </c>
      <c r="N61" s="304">
        <f t="shared" si="11"/>
        <v>133.62411802437458</v>
      </c>
      <c r="O61" s="308">
        <v>43</v>
      </c>
      <c r="P61" s="305">
        <f t="shared" si="12"/>
        <v>9129.4400256574718</v>
      </c>
      <c r="Q61" s="379">
        <f t="shared" si="3"/>
        <v>1.1546000000000001</v>
      </c>
      <c r="R61" s="330">
        <f t="shared" si="20"/>
        <v>58.462499999999991</v>
      </c>
      <c r="S61" s="302">
        <v>21700</v>
      </c>
      <c r="T61" s="307">
        <f t="shared" si="4"/>
        <v>4454.1372674791537</v>
      </c>
      <c r="U61" s="101">
        <f t="shared" si="14"/>
        <v>1514.4066709429123</v>
      </c>
      <c r="V61" s="304">
        <f t="shared" si="15"/>
        <v>89.082745349583078</v>
      </c>
      <c r="W61" s="308">
        <v>35</v>
      </c>
      <c r="X61" s="305">
        <f t="shared" si="16"/>
        <v>6092.6266837716494</v>
      </c>
      <c r="Y61" s="309">
        <f t="shared" si="17"/>
        <v>0.76970000000000005</v>
      </c>
    </row>
    <row r="62" spans="1:25" s="63" customFormat="1" ht="16.5" customHeight="1" x14ac:dyDescent="0.2">
      <c r="A62" s="279">
        <v>46</v>
      </c>
      <c r="B62" s="301">
        <f t="shared" si="18"/>
        <v>23.585799999999999</v>
      </c>
      <c r="C62" s="302">
        <v>21700</v>
      </c>
      <c r="D62" s="303">
        <f t="shared" si="0"/>
        <v>11040.541342672286</v>
      </c>
      <c r="E62" s="304">
        <f t="shared" si="6"/>
        <v>3753.7840565085776</v>
      </c>
      <c r="F62" s="304">
        <f t="shared" si="7"/>
        <v>220.81082685344572</v>
      </c>
      <c r="G62" s="101">
        <v>60</v>
      </c>
      <c r="H62" s="305">
        <f t="shared" si="8"/>
        <v>15075.136226034308</v>
      </c>
      <c r="I62" s="379">
        <f t="shared" si="1"/>
        <v>1.9502999999999999</v>
      </c>
      <c r="J62" s="329">
        <f t="shared" si="19"/>
        <v>39.309666666666665</v>
      </c>
      <c r="K62" s="302">
        <v>21700</v>
      </c>
      <c r="L62" s="307">
        <f t="shared" si="2"/>
        <v>6624.3248056033717</v>
      </c>
      <c r="M62" s="304">
        <f t="shared" si="10"/>
        <v>2252.2704339051465</v>
      </c>
      <c r="N62" s="304">
        <f t="shared" si="11"/>
        <v>132.48649611206744</v>
      </c>
      <c r="O62" s="308">
        <v>43</v>
      </c>
      <c r="P62" s="305">
        <f t="shared" si="12"/>
        <v>9052.0817356205862</v>
      </c>
      <c r="Q62" s="379">
        <f t="shared" si="3"/>
        <v>1.1701999999999999</v>
      </c>
      <c r="R62" s="330">
        <f t="shared" si="20"/>
        <v>58.964499999999994</v>
      </c>
      <c r="S62" s="302">
        <v>21700</v>
      </c>
      <c r="T62" s="307">
        <f t="shared" si="4"/>
        <v>4416.2165370689145</v>
      </c>
      <c r="U62" s="101">
        <f t="shared" si="14"/>
        <v>1501.513622603431</v>
      </c>
      <c r="V62" s="304">
        <f t="shared" si="15"/>
        <v>88.32433074137829</v>
      </c>
      <c r="W62" s="308">
        <v>35</v>
      </c>
      <c r="X62" s="305">
        <f t="shared" si="16"/>
        <v>6041.0544904137241</v>
      </c>
      <c r="Y62" s="309">
        <f t="shared" si="17"/>
        <v>0.78010000000000002</v>
      </c>
    </row>
    <row r="63" spans="1:25" s="63" customFormat="1" ht="16.5" customHeight="1" x14ac:dyDescent="0.2">
      <c r="A63" s="279">
        <v>47</v>
      </c>
      <c r="B63" s="301">
        <f t="shared" si="18"/>
        <v>23.7852</v>
      </c>
      <c r="C63" s="302">
        <v>21700</v>
      </c>
      <c r="D63" s="303">
        <f t="shared" si="0"/>
        <v>10947.984460925281</v>
      </c>
      <c r="E63" s="304">
        <f t="shared" si="6"/>
        <v>3722.3147167145958</v>
      </c>
      <c r="F63" s="304">
        <f t="shared" si="7"/>
        <v>218.95968921850564</v>
      </c>
      <c r="G63" s="101">
        <v>60</v>
      </c>
      <c r="H63" s="305">
        <f t="shared" si="8"/>
        <v>14949.258866858383</v>
      </c>
      <c r="I63" s="379">
        <f t="shared" si="1"/>
        <v>1.976</v>
      </c>
      <c r="J63" s="329">
        <f t="shared" si="19"/>
        <v>39.642000000000003</v>
      </c>
      <c r="K63" s="302">
        <v>21700</v>
      </c>
      <c r="L63" s="307">
        <f t="shared" si="2"/>
        <v>6568.7906765551688</v>
      </c>
      <c r="M63" s="304">
        <f t="shared" si="10"/>
        <v>2233.3888300287576</v>
      </c>
      <c r="N63" s="304">
        <f t="shared" si="11"/>
        <v>131.37581353110338</v>
      </c>
      <c r="O63" s="308">
        <v>43</v>
      </c>
      <c r="P63" s="305">
        <f t="shared" si="12"/>
        <v>8976.5553201150306</v>
      </c>
      <c r="Q63" s="379">
        <f t="shared" si="3"/>
        <v>1.1856</v>
      </c>
      <c r="R63" s="330">
        <f t="shared" si="20"/>
        <v>59.462999999999994</v>
      </c>
      <c r="S63" s="302">
        <v>21700</v>
      </c>
      <c r="T63" s="307">
        <f t="shared" si="4"/>
        <v>4379.1937843701126</v>
      </c>
      <c r="U63" s="101">
        <f t="shared" si="14"/>
        <v>1488.9258866858383</v>
      </c>
      <c r="V63" s="304">
        <f t="shared" si="15"/>
        <v>87.583875687402255</v>
      </c>
      <c r="W63" s="308">
        <v>35</v>
      </c>
      <c r="X63" s="305">
        <f t="shared" si="16"/>
        <v>5990.7035467433525</v>
      </c>
      <c r="Y63" s="309">
        <f t="shared" si="17"/>
        <v>0.79039999999999999</v>
      </c>
    </row>
    <row r="64" spans="1:25" s="63" customFormat="1" ht="16.5" customHeight="1" x14ac:dyDescent="0.2">
      <c r="A64" s="279">
        <v>48</v>
      </c>
      <c r="B64" s="301">
        <f t="shared" si="18"/>
        <v>23.983200000000004</v>
      </c>
      <c r="C64" s="302">
        <v>21700</v>
      </c>
      <c r="D64" s="303">
        <f t="shared" si="0"/>
        <v>10857.600320224155</v>
      </c>
      <c r="E64" s="304">
        <f t="shared" si="6"/>
        <v>3691.5841088762131</v>
      </c>
      <c r="F64" s="304">
        <f t="shared" si="7"/>
        <v>217.1520064044831</v>
      </c>
      <c r="G64" s="101">
        <v>60</v>
      </c>
      <c r="H64" s="305">
        <f t="shared" si="8"/>
        <v>14826.336435504852</v>
      </c>
      <c r="I64" s="379">
        <f t="shared" si="1"/>
        <v>2.0013999999999998</v>
      </c>
      <c r="J64" s="329">
        <f t="shared" si="19"/>
        <v>39.972000000000008</v>
      </c>
      <c r="K64" s="302">
        <v>21700</v>
      </c>
      <c r="L64" s="307">
        <f t="shared" si="2"/>
        <v>6514.5601921344933</v>
      </c>
      <c r="M64" s="304">
        <f t="shared" si="10"/>
        <v>2214.9504653257277</v>
      </c>
      <c r="N64" s="304">
        <f t="shared" si="11"/>
        <v>130.29120384268987</v>
      </c>
      <c r="O64" s="308">
        <v>43</v>
      </c>
      <c r="P64" s="305">
        <f t="shared" si="12"/>
        <v>8902.8018613029108</v>
      </c>
      <c r="Q64" s="379">
        <f t="shared" si="3"/>
        <v>1.2008000000000001</v>
      </c>
      <c r="R64" s="330">
        <f t="shared" si="20"/>
        <v>59.958000000000006</v>
      </c>
      <c r="S64" s="302">
        <v>21700</v>
      </c>
      <c r="T64" s="307">
        <f t="shared" si="4"/>
        <v>4343.0401280896622</v>
      </c>
      <c r="U64" s="101">
        <f t="shared" si="14"/>
        <v>1476.6336435504852</v>
      </c>
      <c r="V64" s="304">
        <f t="shared" si="15"/>
        <v>86.86080256179325</v>
      </c>
      <c r="W64" s="308">
        <v>35</v>
      </c>
      <c r="X64" s="305">
        <f t="shared" si="16"/>
        <v>5941.5345742019408</v>
      </c>
      <c r="Y64" s="309">
        <f t="shared" si="17"/>
        <v>0.80059999999999998</v>
      </c>
    </row>
    <row r="65" spans="1:25" s="63" customFormat="1" ht="16.5" customHeight="1" x14ac:dyDescent="0.2">
      <c r="A65" s="279">
        <v>49</v>
      </c>
      <c r="B65" s="301">
        <f t="shared" si="18"/>
        <v>24.1798</v>
      </c>
      <c r="C65" s="302">
        <v>21700</v>
      </c>
      <c r="D65" s="303">
        <f t="shared" si="0"/>
        <v>10769.319845490865</v>
      </c>
      <c r="E65" s="304">
        <f t="shared" si="6"/>
        <v>3661.5687474668944</v>
      </c>
      <c r="F65" s="304">
        <f t="shared" si="7"/>
        <v>215.38639690981731</v>
      </c>
      <c r="G65" s="101">
        <v>60</v>
      </c>
      <c r="H65" s="305">
        <f t="shared" si="8"/>
        <v>14706.274989867576</v>
      </c>
      <c r="I65" s="379">
        <f t="shared" si="1"/>
        <v>2.0265</v>
      </c>
      <c r="J65" s="329">
        <f t="shared" si="19"/>
        <v>40.299666666666667</v>
      </c>
      <c r="K65" s="302">
        <v>21700</v>
      </c>
      <c r="L65" s="307">
        <f t="shared" si="2"/>
        <v>6461.591907294518</v>
      </c>
      <c r="M65" s="304">
        <f t="shared" si="10"/>
        <v>2196.9412484801364</v>
      </c>
      <c r="N65" s="304">
        <f t="shared" si="11"/>
        <v>129.23183814589035</v>
      </c>
      <c r="O65" s="308">
        <v>43</v>
      </c>
      <c r="P65" s="305">
        <f t="shared" si="12"/>
        <v>8830.7649939205439</v>
      </c>
      <c r="Q65" s="379">
        <f t="shared" si="3"/>
        <v>1.2159</v>
      </c>
      <c r="R65" s="330">
        <f t="shared" si="20"/>
        <v>60.4495</v>
      </c>
      <c r="S65" s="302">
        <v>21700</v>
      </c>
      <c r="T65" s="307">
        <f t="shared" si="4"/>
        <v>4307.7279381963453</v>
      </c>
      <c r="U65" s="101">
        <f t="shared" si="14"/>
        <v>1464.6274989867575</v>
      </c>
      <c r="V65" s="304">
        <f t="shared" si="15"/>
        <v>86.154558763926914</v>
      </c>
      <c r="W65" s="308">
        <v>35</v>
      </c>
      <c r="X65" s="305">
        <f t="shared" si="16"/>
        <v>5893.5099959470299</v>
      </c>
      <c r="Y65" s="309">
        <f t="shared" si="17"/>
        <v>0.81059999999999999</v>
      </c>
    </row>
    <row r="66" spans="1:25" s="63" customFormat="1" ht="16.5" customHeight="1" x14ac:dyDescent="0.2">
      <c r="A66" s="281">
        <v>50</v>
      </c>
      <c r="B66" s="319">
        <f t="shared" si="18"/>
        <v>24.375</v>
      </c>
      <c r="C66" s="320">
        <v>21700</v>
      </c>
      <c r="D66" s="321">
        <f t="shared" si="0"/>
        <v>10683.076923076924</v>
      </c>
      <c r="E66" s="322">
        <f t="shared" si="6"/>
        <v>3632.2461538461544</v>
      </c>
      <c r="F66" s="322">
        <f t="shared" si="7"/>
        <v>213.66153846153847</v>
      </c>
      <c r="G66" s="106">
        <v>60</v>
      </c>
      <c r="H66" s="323">
        <f t="shared" si="8"/>
        <v>14588.984615384616</v>
      </c>
      <c r="I66" s="381">
        <f t="shared" si="1"/>
        <v>2.0512999999999999</v>
      </c>
      <c r="J66" s="324">
        <f t="shared" si="19"/>
        <v>40.625</v>
      </c>
      <c r="K66" s="320">
        <v>21700</v>
      </c>
      <c r="L66" s="325">
        <f t="shared" si="2"/>
        <v>6409.8461538461543</v>
      </c>
      <c r="M66" s="322">
        <f t="shared" si="10"/>
        <v>2179.3476923076928</v>
      </c>
      <c r="N66" s="322">
        <f t="shared" si="11"/>
        <v>128.1969230769231</v>
      </c>
      <c r="O66" s="326">
        <v>43</v>
      </c>
      <c r="P66" s="323">
        <f t="shared" si="12"/>
        <v>8760.3907692307694</v>
      </c>
      <c r="Q66" s="381">
        <f t="shared" si="3"/>
        <v>1.2307999999999999</v>
      </c>
      <c r="R66" s="327">
        <f t="shared" si="20"/>
        <v>60.9375</v>
      </c>
      <c r="S66" s="320">
        <v>21700</v>
      </c>
      <c r="T66" s="325">
        <f t="shared" si="4"/>
        <v>4273.2307692307695</v>
      </c>
      <c r="U66" s="106">
        <f t="shared" si="14"/>
        <v>1452.8984615384618</v>
      </c>
      <c r="V66" s="322">
        <f t="shared" si="15"/>
        <v>85.464615384615385</v>
      </c>
      <c r="W66" s="326">
        <v>35</v>
      </c>
      <c r="X66" s="323">
        <f t="shared" si="16"/>
        <v>5846.5938461538462</v>
      </c>
      <c r="Y66" s="328">
        <f t="shared" si="17"/>
        <v>0.82050000000000001</v>
      </c>
    </row>
    <row r="67" spans="1:25" s="63" customFormat="1" ht="16.5" customHeight="1" x14ac:dyDescent="0.2">
      <c r="A67" s="278">
        <v>51</v>
      </c>
      <c r="B67" s="301">
        <f t="shared" si="18"/>
        <v>24.568800000000003</v>
      </c>
      <c r="C67" s="302">
        <v>21700</v>
      </c>
      <c r="D67" s="303">
        <f t="shared" si="0"/>
        <v>10598.808244602911</v>
      </c>
      <c r="E67" s="304">
        <f t="shared" si="6"/>
        <v>3603.59480316499</v>
      </c>
      <c r="F67" s="304">
        <f t="shared" si="7"/>
        <v>211.97616489205822</v>
      </c>
      <c r="G67" s="101">
        <v>60</v>
      </c>
      <c r="H67" s="305">
        <f t="shared" si="8"/>
        <v>14474.379212659958</v>
      </c>
      <c r="I67" s="379">
        <f t="shared" si="1"/>
        <v>2.0758000000000001</v>
      </c>
      <c r="J67" s="329">
        <f t="shared" si="19"/>
        <v>40.948000000000008</v>
      </c>
      <c r="K67" s="302">
        <v>21700</v>
      </c>
      <c r="L67" s="307">
        <f t="shared" si="2"/>
        <v>6359.2849467617461</v>
      </c>
      <c r="M67" s="304">
        <f t="shared" si="10"/>
        <v>2162.156881898994</v>
      </c>
      <c r="N67" s="304">
        <f t="shared" si="11"/>
        <v>127.18569893523492</v>
      </c>
      <c r="O67" s="308">
        <v>43</v>
      </c>
      <c r="P67" s="305">
        <f t="shared" si="12"/>
        <v>8691.6275275959742</v>
      </c>
      <c r="Q67" s="379">
        <f t="shared" si="3"/>
        <v>1.2455000000000001</v>
      </c>
      <c r="R67" s="330">
        <f t="shared" si="20"/>
        <v>61.422000000000004</v>
      </c>
      <c r="S67" s="302">
        <v>21700</v>
      </c>
      <c r="T67" s="307">
        <f t="shared" si="4"/>
        <v>4239.5232978411641</v>
      </c>
      <c r="U67" s="101">
        <f t="shared" si="14"/>
        <v>1441.4379212659958</v>
      </c>
      <c r="V67" s="304">
        <f t="shared" si="15"/>
        <v>84.790465956823283</v>
      </c>
      <c r="W67" s="308">
        <v>35</v>
      </c>
      <c r="X67" s="305">
        <f t="shared" si="16"/>
        <v>5800.7516850639831</v>
      </c>
      <c r="Y67" s="309">
        <f t="shared" si="17"/>
        <v>0.83030000000000004</v>
      </c>
    </row>
    <row r="68" spans="1:25" s="63" customFormat="1" ht="16.5" customHeight="1" x14ac:dyDescent="0.2">
      <c r="A68" s="279">
        <v>52</v>
      </c>
      <c r="B68" s="301">
        <f t="shared" si="18"/>
        <v>24.761200000000002</v>
      </c>
      <c r="C68" s="302">
        <v>21700</v>
      </c>
      <c r="D68" s="303">
        <f t="shared" si="0"/>
        <v>10516.453160589954</v>
      </c>
      <c r="E68" s="304">
        <f t="shared" si="6"/>
        <v>3575.5940746005845</v>
      </c>
      <c r="F68" s="304">
        <f t="shared" si="7"/>
        <v>210.32906321179908</v>
      </c>
      <c r="G68" s="101">
        <v>60</v>
      </c>
      <c r="H68" s="305">
        <f t="shared" si="8"/>
        <v>14362.376298402336</v>
      </c>
      <c r="I68" s="379">
        <f t="shared" si="1"/>
        <v>2.1000999999999999</v>
      </c>
      <c r="J68" s="329">
        <f t="shared" si="19"/>
        <v>41.268666666666675</v>
      </c>
      <c r="K68" s="302">
        <v>21700</v>
      </c>
      <c r="L68" s="307">
        <f t="shared" si="2"/>
        <v>6309.8718963539723</v>
      </c>
      <c r="M68" s="304">
        <f t="shared" si="10"/>
        <v>2145.3564447603508</v>
      </c>
      <c r="N68" s="304">
        <f t="shared" si="11"/>
        <v>126.19743792707945</v>
      </c>
      <c r="O68" s="308">
        <v>43</v>
      </c>
      <c r="P68" s="305">
        <f t="shared" si="12"/>
        <v>8624.4257790414031</v>
      </c>
      <c r="Q68" s="379">
        <f t="shared" si="3"/>
        <v>1.26</v>
      </c>
      <c r="R68" s="330">
        <f t="shared" si="20"/>
        <v>61.903000000000006</v>
      </c>
      <c r="S68" s="302">
        <v>21700</v>
      </c>
      <c r="T68" s="307">
        <f t="shared" si="4"/>
        <v>4206.5812642359815</v>
      </c>
      <c r="U68" s="101">
        <f t="shared" si="14"/>
        <v>1430.2376298402339</v>
      </c>
      <c r="V68" s="304">
        <f t="shared" si="15"/>
        <v>84.131625284719632</v>
      </c>
      <c r="W68" s="308">
        <v>35</v>
      </c>
      <c r="X68" s="305">
        <f t="shared" si="16"/>
        <v>5755.9505193609357</v>
      </c>
      <c r="Y68" s="309">
        <f t="shared" si="17"/>
        <v>0.84</v>
      </c>
    </row>
    <row r="69" spans="1:25" s="63" customFormat="1" ht="16.5" customHeight="1" x14ac:dyDescent="0.2">
      <c r="A69" s="279">
        <v>53</v>
      </c>
      <c r="B69" s="301">
        <f t="shared" si="18"/>
        <v>24.952200000000001</v>
      </c>
      <c r="C69" s="302">
        <v>21700</v>
      </c>
      <c r="D69" s="303">
        <f t="shared" si="0"/>
        <v>10435.953543174548</v>
      </c>
      <c r="E69" s="304">
        <f t="shared" si="6"/>
        <v>3548.2242046793467</v>
      </c>
      <c r="F69" s="304">
        <f t="shared" si="7"/>
        <v>208.71907086349097</v>
      </c>
      <c r="G69" s="101">
        <v>60</v>
      </c>
      <c r="H69" s="305">
        <f t="shared" si="8"/>
        <v>14252.896818717387</v>
      </c>
      <c r="I69" s="379">
        <f t="shared" si="1"/>
        <v>2.1240999999999999</v>
      </c>
      <c r="J69" s="329">
        <f t="shared" si="19"/>
        <v>41.587000000000003</v>
      </c>
      <c r="K69" s="302">
        <v>21700</v>
      </c>
      <c r="L69" s="307">
        <f t="shared" si="2"/>
        <v>6261.5721259047295</v>
      </c>
      <c r="M69" s="304">
        <f t="shared" si="10"/>
        <v>2128.9345228076081</v>
      </c>
      <c r="N69" s="304">
        <f t="shared" si="11"/>
        <v>125.2314425180946</v>
      </c>
      <c r="O69" s="308">
        <v>43</v>
      </c>
      <c r="P69" s="305">
        <f t="shared" si="12"/>
        <v>8558.7380912304307</v>
      </c>
      <c r="Q69" s="379">
        <f t="shared" si="3"/>
        <v>1.2744</v>
      </c>
      <c r="R69" s="330">
        <f t="shared" si="20"/>
        <v>62.380499999999998</v>
      </c>
      <c r="S69" s="302">
        <v>21700</v>
      </c>
      <c r="T69" s="307">
        <f t="shared" si="4"/>
        <v>4174.3814172698203</v>
      </c>
      <c r="U69" s="101">
        <f t="shared" si="14"/>
        <v>1419.289681871739</v>
      </c>
      <c r="V69" s="304">
        <f t="shared" si="15"/>
        <v>83.487628345396402</v>
      </c>
      <c r="W69" s="308">
        <v>35</v>
      </c>
      <c r="X69" s="305">
        <f t="shared" si="16"/>
        <v>5712.1587274869562</v>
      </c>
      <c r="Y69" s="309">
        <f t="shared" si="17"/>
        <v>0.84960000000000002</v>
      </c>
    </row>
    <row r="70" spans="1:25" s="63" customFormat="1" ht="16.5" customHeight="1" x14ac:dyDescent="0.2">
      <c r="A70" s="279">
        <v>54</v>
      </c>
      <c r="B70" s="301">
        <f t="shared" si="18"/>
        <v>25.141800000000003</v>
      </c>
      <c r="C70" s="302">
        <v>21700</v>
      </c>
      <c r="D70" s="303">
        <f t="shared" si="0"/>
        <v>10357.253657256042</v>
      </c>
      <c r="E70" s="304">
        <f t="shared" si="6"/>
        <v>3521.4662434670545</v>
      </c>
      <c r="F70" s="304">
        <f t="shared" si="7"/>
        <v>207.14507314512085</v>
      </c>
      <c r="G70" s="101">
        <v>60</v>
      </c>
      <c r="H70" s="305">
        <f t="shared" si="8"/>
        <v>14145.864973868216</v>
      </c>
      <c r="I70" s="379">
        <f t="shared" si="1"/>
        <v>2.1478000000000002</v>
      </c>
      <c r="J70" s="329">
        <f t="shared" si="19"/>
        <v>41.903000000000006</v>
      </c>
      <c r="K70" s="302">
        <v>21700</v>
      </c>
      <c r="L70" s="307">
        <f t="shared" si="2"/>
        <v>6214.3521943536252</v>
      </c>
      <c r="M70" s="304">
        <f t="shared" si="10"/>
        <v>2112.8797460802325</v>
      </c>
      <c r="N70" s="304">
        <f t="shared" si="11"/>
        <v>124.28704388707251</v>
      </c>
      <c r="O70" s="308">
        <v>43</v>
      </c>
      <c r="P70" s="305">
        <f t="shared" si="12"/>
        <v>8494.51898432093</v>
      </c>
      <c r="Q70" s="379">
        <f t="shared" si="3"/>
        <v>1.2887</v>
      </c>
      <c r="R70" s="330">
        <f t="shared" si="20"/>
        <v>62.854500000000009</v>
      </c>
      <c r="S70" s="302">
        <v>21700</v>
      </c>
      <c r="T70" s="307">
        <f t="shared" si="4"/>
        <v>4142.9014629024168</v>
      </c>
      <c r="U70" s="101">
        <f t="shared" si="14"/>
        <v>1408.5864973868217</v>
      </c>
      <c r="V70" s="304">
        <f t="shared" si="15"/>
        <v>82.858029258048333</v>
      </c>
      <c r="W70" s="308">
        <v>35</v>
      </c>
      <c r="X70" s="305">
        <f t="shared" si="16"/>
        <v>5669.345989547287</v>
      </c>
      <c r="Y70" s="309">
        <f t="shared" si="17"/>
        <v>0.85909999999999997</v>
      </c>
    </row>
    <row r="71" spans="1:25" s="63" customFormat="1" ht="16.5" customHeight="1" x14ac:dyDescent="0.2">
      <c r="A71" s="279">
        <v>55</v>
      </c>
      <c r="B71" s="301">
        <f t="shared" si="18"/>
        <v>25.330000000000002</v>
      </c>
      <c r="C71" s="302">
        <v>21700</v>
      </c>
      <c r="D71" s="303">
        <f t="shared" si="0"/>
        <v>10280.30003947888</v>
      </c>
      <c r="E71" s="304">
        <f t="shared" si="6"/>
        <v>3495.3020134228195</v>
      </c>
      <c r="F71" s="304">
        <f t="shared" si="7"/>
        <v>205.60600078957759</v>
      </c>
      <c r="G71" s="101">
        <v>60</v>
      </c>
      <c r="H71" s="305">
        <f t="shared" si="8"/>
        <v>14041.208053691276</v>
      </c>
      <c r="I71" s="379">
        <f t="shared" si="1"/>
        <v>2.1713</v>
      </c>
      <c r="J71" s="329">
        <f t="shared" si="19"/>
        <v>42.216666666666669</v>
      </c>
      <c r="K71" s="302">
        <v>21700</v>
      </c>
      <c r="L71" s="307">
        <f t="shared" si="2"/>
        <v>6168.180023687326</v>
      </c>
      <c r="M71" s="304">
        <f t="shared" si="10"/>
        <v>2097.1812080536911</v>
      </c>
      <c r="N71" s="304">
        <f t="shared" si="11"/>
        <v>123.36360047374652</v>
      </c>
      <c r="O71" s="308">
        <v>43</v>
      </c>
      <c r="P71" s="305">
        <f t="shared" si="12"/>
        <v>8431.7248322147643</v>
      </c>
      <c r="Q71" s="379">
        <f t="shared" si="3"/>
        <v>1.3028</v>
      </c>
      <c r="R71" s="330">
        <f t="shared" si="20"/>
        <v>63.325000000000003</v>
      </c>
      <c r="S71" s="302">
        <v>21700</v>
      </c>
      <c r="T71" s="307">
        <f t="shared" si="4"/>
        <v>4112.1200157915519</v>
      </c>
      <c r="U71" s="101">
        <f t="shared" si="14"/>
        <v>1398.1208053691278</v>
      </c>
      <c r="V71" s="304">
        <f t="shared" si="15"/>
        <v>82.242400315831034</v>
      </c>
      <c r="W71" s="308">
        <v>35</v>
      </c>
      <c r="X71" s="305">
        <f t="shared" si="16"/>
        <v>5627.4832214765111</v>
      </c>
      <c r="Y71" s="309">
        <f t="shared" si="17"/>
        <v>0.86850000000000005</v>
      </c>
    </row>
    <row r="72" spans="1:25" s="63" customFormat="1" ht="16.5" customHeight="1" x14ac:dyDescent="0.2">
      <c r="A72" s="279">
        <v>56</v>
      </c>
      <c r="B72" s="301">
        <f t="shared" si="18"/>
        <v>25.516800000000003</v>
      </c>
      <c r="C72" s="302">
        <v>21700</v>
      </c>
      <c r="D72" s="303">
        <f t="shared" si="0"/>
        <v>10205.041384499624</v>
      </c>
      <c r="E72" s="304">
        <f t="shared" si="6"/>
        <v>3469.7140707298722</v>
      </c>
      <c r="F72" s="304">
        <f t="shared" si="7"/>
        <v>204.10082768999249</v>
      </c>
      <c r="G72" s="101">
        <v>60</v>
      </c>
      <c r="H72" s="305">
        <f t="shared" si="8"/>
        <v>13938.856282919489</v>
      </c>
      <c r="I72" s="379">
        <f t="shared" si="1"/>
        <v>2.1945999999999999</v>
      </c>
      <c r="J72" s="329">
        <f t="shared" si="19"/>
        <v>42.528000000000006</v>
      </c>
      <c r="K72" s="302">
        <v>21700</v>
      </c>
      <c r="L72" s="307">
        <f t="shared" si="2"/>
        <v>6123.0248306997737</v>
      </c>
      <c r="M72" s="304">
        <f t="shared" si="10"/>
        <v>2081.8284424379231</v>
      </c>
      <c r="N72" s="304">
        <f t="shared" si="11"/>
        <v>122.46049661399547</v>
      </c>
      <c r="O72" s="308">
        <v>43</v>
      </c>
      <c r="P72" s="305">
        <f t="shared" si="12"/>
        <v>8370.3137697516922</v>
      </c>
      <c r="Q72" s="379">
        <f t="shared" si="3"/>
        <v>1.3168</v>
      </c>
      <c r="R72" s="330">
        <f t="shared" si="20"/>
        <v>63.792000000000009</v>
      </c>
      <c r="S72" s="302">
        <v>21700</v>
      </c>
      <c r="T72" s="307">
        <f t="shared" si="4"/>
        <v>4082.0165537998487</v>
      </c>
      <c r="U72" s="101">
        <f t="shared" si="14"/>
        <v>1387.8856282919487</v>
      </c>
      <c r="V72" s="304">
        <f t="shared" si="15"/>
        <v>81.640331075996968</v>
      </c>
      <c r="W72" s="308">
        <v>35</v>
      </c>
      <c r="X72" s="305">
        <f t="shared" si="16"/>
        <v>5586.5425131677939</v>
      </c>
      <c r="Y72" s="309">
        <f t="shared" si="17"/>
        <v>0.87790000000000001</v>
      </c>
    </row>
    <row r="73" spans="1:25" s="63" customFormat="1" ht="16.5" customHeight="1" x14ac:dyDescent="0.2">
      <c r="A73" s="278">
        <v>57</v>
      </c>
      <c r="B73" s="301">
        <f t="shared" si="18"/>
        <v>25.702200000000001</v>
      </c>
      <c r="C73" s="302">
        <v>21700</v>
      </c>
      <c r="D73" s="303">
        <f t="shared" si="0"/>
        <v>10131.428438032543</v>
      </c>
      <c r="E73" s="304">
        <f t="shared" si="6"/>
        <v>3444.6856689310648</v>
      </c>
      <c r="F73" s="304">
        <f t="shared" si="7"/>
        <v>202.62856876065086</v>
      </c>
      <c r="G73" s="101">
        <v>60</v>
      </c>
      <c r="H73" s="305">
        <f t="shared" si="8"/>
        <v>13838.742675724257</v>
      </c>
      <c r="I73" s="379">
        <f t="shared" si="1"/>
        <v>2.2176999999999998</v>
      </c>
      <c r="J73" s="329">
        <f t="shared" si="19"/>
        <v>42.837000000000003</v>
      </c>
      <c r="K73" s="302">
        <v>21700</v>
      </c>
      <c r="L73" s="307">
        <f t="shared" si="2"/>
        <v>6078.8570628195248</v>
      </c>
      <c r="M73" s="304">
        <f t="shared" si="10"/>
        <v>2066.8114013586387</v>
      </c>
      <c r="N73" s="304">
        <f t="shared" si="11"/>
        <v>121.5771412563905</v>
      </c>
      <c r="O73" s="308">
        <v>43</v>
      </c>
      <c r="P73" s="305">
        <f t="shared" si="12"/>
        <v>8310.245605434553</v>
      </c>
      <c r="Q73" s="379">
        <f t="shared" si="3"/>
        <v>1.3306</v>
      </c>
      <c r="R73" s="330">
        <f t="shared" si="20"/>
        <v>64.255499999999998</v>
      </c>
      <c r="S73" s="302">
        <v>21700</v>
      </c>
      <c r="T73" s="307">
        <f t="shared" si="4"/>
        <v>4052.5713752130168</v>
      </c>
      <c r="U73" s="101">
        <f t="shared" si="14"/>
        <v>1377.8742675724259</v>
      </c>
      <c r="V73" s="304">
        <f t="shared" si="15"/>
        <v>81.051427504260332</v>
      </c>
      <c r="W73" s="308">
        <v>35</v>
      </c>
      <c r="X73" s="305">
        <f t="shared" si="16"/>
        <v>5546.4970702897035</v>
      </c>
      <c r="Y73" s="309">
        <f t="shared" si="17"/>
        <v>0.8871</v>
      </c>
    </row>
    <row r="74" spans="1:25" s="63" customFormat="1" ht="16.5" customHeight="1" x14ac:dyDescent="0.2">
      <c r="A74" s="279">
        <v>58</v>
      </c>
      <c r="B74" s="301">
        <f t="shared" si="18"/>
        <v>25.886200000000002</v>
      </c>
      <c r="C74" s="302">
        <v>21700</v>
      </c>
      <c r="D74" s="303">
        <f t="shared" si="0"/>
        <v>10059.413896207245</v>
      </c>
      <c r="E74" s="304">
        <f t="shared" si="6"/>
        <v>3420.2007247104634</v>
      </c>
      <c r="F74" s="304">
        <f t="shared" si="7"/>
        <v>201.1882779241449</v>
      </c>
      <c r="G74" s="101">
        <v>60</v>
      </c>
      <c r="H74" s="305">
        <f t="shared" si="8"/>
        <v>13740.802898841852</v>
      </c>
      <c r="I74" s="379">
        <f t="shared" si="1"/>
        <v>2.2406000000000001</v>
      </c>
      <c r="J74" s="329">
        <f t="shared" si="19"/>
        <v>43.143666666666675</v>
      </c>
      <c r="K74" s="302">
        <v>21700</v>
      </c>
      <c r="L74" s="307">
        <f t="shared" si="2"/>
        <v>6035.6483377243458</v>
      </c>
      <c r="M74" s="304">
        <f t="shared" si="10"/>
        <v>2052.1204348262777</v>
      </c>
      <c r="N74" s="304">
        <f t="shared" si="11"/>
        <v>120.71296675448691</v>
      </c>
      <c r="O74" s="308">
        <v>43</v>
      </c>
      <c r="P74" s="305">
        <f t="shared" si="12"/>
        <v>8251.4817393051108</v>
      </c>
      <c r="Q74" s="379">
        <f t="shared" si="3"/>
        <v>1.3443000000000001</v>
      </c>
      <c r="R74" s="330">
        <f t="shared" si="20"/>
        <v>64.715500000000006</v>
      </c>
      <c r="S74" s="302">
        <v>21700</v>
      </c>
      <c r="T74" s="307">
        <f t="shared" si="4"/>
        <v>4023.7655584828976</v>
      </c>
      <c r="U74" s="101">
        <f t="shared" si="14"/>
        <v>1368.0802898841853</v>
      </c>
      <c r="V74" s="304">
        <f t="shared" si="15"/>
        <v>80.475311169657957</v>
      </c>
      <c r="W74" s="308">
        <v>35</v>
      </c>
      <c r="X74" s="305">
        <f t="shared" si="16"/>
        <v>5507.3211595367411</v>
      </c>
      <c r="Y74" s="309">
        <f t="shared" si="17"/>
        <v>0.8962</v>
      </c>
    </row>
    <row r="75" spans="1:25" s="63" customFormat="1" ht="16.5" customHeight="1" x14ac:dyDescent="0.2">
      <c r="A75" s="279">
        <v>59</v>
      </c>
      <c r="B75" s="301">
        <f t="shared" si="18"/>
        <v>26.068800000000003</v>
      </c>
      <c r="C75" s="302">
        <v>21700</v>
      </c>
      <c r="D75" s="303">
        <f t="shared" si="0"/>
        <v>9988.9523108083231</v>
      </c>
      <c r="E75" s="304">
        <f t="shared" si="6"/>
        <v>3396.2437856748302</v>
      </c>
      <c r="F75" s="304">
        <f t="shared" si="7"/>
        <v>199.77904621616648</v>
      </c>
      <c r="G75" s="101">
        <v>60</v>
      </c>
      <c r="H75" s="305">
        <f t="shared" si="8"/>
        <v>13644.975142699319</v>
      </c>
      <c r="I75" s="379">
        <f t="shared" si="1"/>
        <v>2.2631999999999999</v>
      </c>
      <c r="J75" s="329">
        <f t="shared" si="19"/>
        <v>43.448000000000008</v>
      </c>
      <c r="K75" s="302">
        <v>21700</v>
      </c>
      <c r="L75" s="307">
        <f t="shared" si="2"/>
        <v>5993.3713864849924</v>
      </c>
      <c r="M75" s="304">
        <f t="shared" si="10"/>
        <v>2037.7462714048975</v>
      </c>
      <c r="N75" s="304">
        <f t="shared" si="11"/>
        <v>119.86742772969986</v>
      </c>
      <c r="O75" s="308">
        <v>43</v>
      </c>
      <c r="P75" s="305">
        <f t="shared" si="12"/>
        <v>8193.9850856195899</v>
      </c>
      <c r="Q75" s="379">
        <f t="shared" si="3"/>
        <v>1.3579000000000001</v>
      </c>
      <c r="R75" s="330">
        <f t="shared" si="20"/>
        <v>65.171999999999997</v>
      </c>
      <c r="S75" s="302">
        <v>21700</v>
      </c>
      <c r="T75" s="307">
        <f t="shared" si="4"/>
        <v>3995.5809243233289</v>
      </c>
      <c r="U75" s="101">
        <f t="shared" si="14"/>
        <v>1358.497514269932</v>
      </c>
      <c r="V75" s="304">
        <f t="shared" si="15"/>
        <v>79.91161848646658</v>
      </c>
      <c r="W75" s="308">
        <v>35</v>
      </c>
      <c r="X75" s="305">
        <f t="shared" si="16"/>
        <v>5468.9900570797281</v>
      </c>
      <c r="Y75" s="309">
        <f t="shared" si="17"/>
        <v>0.90529999999999999</v>
      </c>
    </row>
    <row r="76" spans="1:25" s="63" customFormat="1" ht="16.5" customHeight="1" x14ac:dyDescent="0.2">
      <c r="A76" s="280">
        <v>60</v>
      </c>
      <c r="B76" s="301">
        <f t="shared" si="18"/>
        <v>26.25</v>
      </c>
      <c r="C76" s="302">
        <v>21700</v>
      </c>
      <c r="D76" s="303">
        <f t="shared" si="0"/>
        <v>9920</v>
      </c>
      <c r="E76" s="304">
        <f t="shared" si="6"/>
        <v>3372.8</v>
      </c>
      <c r="F76" s="304">
        <f t="shared" si="7"/>
        <v>198.4</v>
      </c>
      <c r="G76" s="101">
        <v>60</v>
      </c>
      <c r="H76" s="305">
        <f t="shared" si="8"/>
        <v>13551.199999999999</v>
      </c>
      <c r="I76" s="379">
        <f t="shared" si="1"/>
        <v>2.2856999999999998</v>
      </c>
      <c r="J76" s="329">
        <f t="shared" si="19"/>
        <v>43.75</v>
      </c>
      <c r="K76" s="302">
        <v>21700</v>
      </c>
      <c r="L76" s="307">
        <f t="shared" si="2"/>
        <v>5952</v>
      </c>
      <c r="M76" s="304">
        <f t="shared" si="10"/>
        <v>2023.68</v>
      </c>
      <c r="N76" s="304">
        <f t="shared" si="11"/>
        <v>119.04</v>
      </c>
      <c r="O76" s="308">
        <v>43</v>
      </c>
      <c r="P76" s="305">
        <f t="shared" si="12"/>
        <v>8137.72</v>
      </c>
      <c r="Q76" s="379">
        <f t="shared" si="3"/>
        <v>1.3714</v>
      </c>
      <c r="R76" s="330">
        <f t="shared" si="20"/>
        <v>65.625</v>
      </c>
      <c r="S76" s="302">
        <v>21700</v>
      </c>
      <c r="T76" s="307">
        <f t="shared" si="4"/>
        <v>3968</v>
      </c>
      <c r="U76" s="101">
        <f t="shared" si="14"/>
        <v>1349.1200000000001</v>
      </c>
      <c r="V76" s="304">
        <f t="shared" si="15"/>
        <v>79.36</v>
      </c>
      <c r="W76" s="308">
        <v>35</v>
      </c>
      <c r="X76" s="305">
        <f t="shared" si="16"/>
        <v>5431.48</v>
      </c>
      <c r="Y76" s="309">
        <f t="shared" si="17"/>
        <v>0.9143</v>
      </c>
    </row>
    <row r="77" spans="1:25" s="63" customFormat="1" ht="16.5" customHeight="1" x14ac:dyDescent="0.2">
      <c r="A77" s="279">
        <v>61</v>
      </c>
      <c r="B77" s="301">
        <f t="shared" si="18"/>
        <v>26.4298</v>
      </c>
      <c r="C77" s="302">
        <v>21700</v>
      </c>
      <c r="D77" s="303">
        <f t="shared" si="0"/>
        <v>9852.5149641692333</v>
      </c>
      <c r="E77" s="304">
        <f t="shared" si="6"/>
        <v>3349.8550878175397</v>
      </c>
      <c r="F77" s="304">
        <f t="shared" si="7"/>
        <v>197.05029928338467</v>
      </c>
      <c r="G77" s="101">
        <v>60</v>
      </c>
      <c r="H77" s="305">
        <f t="shared" si="8"/>
        <v>13459.420351270157</v>
      </c>
      <c r="I77" s="379">
        <f t="shared" si="1"/>
        <v>2.3079999999999998</v>
      </c>
      <c r="J77" s="329">
        <f t="shared" si="19"/>
        <v>44.049666666666667</v>
      </c>
      <c r="K77" s="302">
        <v>21700</v>
      </c>
      <c r="L77" s="307">
        <f t="shared" si="2"/>
        <v>5911.5089785015407</v>
      </c>
      <c r="M77" s="304">
        <f t="shared" si="10"/>
        <v>2009.913052690524</v>
      </c>
      <c r="N77" s="304">
        <f t="shared" si="11"/>
        <v>118.23017957003081</v>
      </c>
      <c r="O77" s="308">
        <v>43</v>
      </c>
      <c r="P77" s="305">
        <f t="shared" si="12"/>
        <v>8082.6522107620949</v>
      </c>
      <c r="Q77" s="379">
        <f t="shared" si="3"/>
        <v>1.3848</v>
      </c>
      <c r="R77" s="330">
        <f t="shared" si="20"/>
        <v>66.0745</v>
      </c>
      <c r="S77" s="302">
        <v>21700</v>
      </c>
      <c r="T77" s="307">
        <f t="shared" si="4"/>
        <v>3941.0059856676935</v>
      </c>
      <c r="U77" s="101">
        <f t="shared" si="14"/>
        <v>1339.942035127016</v>
      </c>
      <c r="V77" s="304">
        <f t="shared" si="15"/>
        <v>78.820119713353876</v>
      </c>
      <c r="W77" s="308">
        <v>35</v>
      </c>
      <c r="X77" s="305">
        <f t="shared" si="16"/>
        <v>5394.768140508063</v>
      </c>
      <c r="Y77" s="309">
        <f t="shared" si="17"/>
        <v>0.92320000000000002</v>
      </c>
    </row>
    <row r="78" spans="1:25" s="63" customFormat="1" ht="16.5" customHeight="1" x14ac:dyDescent="0.2">
      <c r="A78" s="279">
        <v>62</v>
      </c>
      <c r="B78" s="301">
        <f t="shared" si="18"/>
        <v>26.608200000000004</v>
      </c>
      <c r="C78" s="302">
        <v>21700</v>
      </c>
      <c r="D78" s="303">
        <f t="shared" si="0"/>
        <v>9786.4568065483563</v>
      </c>
      <c r="E78" s="304">
        <f t="shared" si="6"/>
        <v>3327.3953142264413</v>
      </c>
      <c r="F78" s="304">
        <f t="shared" si="7"/>
        <v>195.72913613096713</v>
      </c>
      <c r="G78" s="101">
        <v>60</v>
      </c>
      <c r="H78" s="305">
        <f t="shared" si="8"/>
        <v>13369.581256905765</v>
      </c>
      <c r="I78" s="379">
        <f t="shared" si="1"/>
        <v>2.3300999999999998</v>
      </c>
      <c r="J78" s="329">
        <f t="shared" si="19"/>
        <v>44.347000000000008</v>
      </c>
      <c r="K78" s="302">
        <v>21700</v>
      </c>
      <c r="L78" s="307">
        <f t="shared" si="2"/>
        <v>5871.8740839290131</v>
      </c>
      <c r="M78" s="304">
        <f t="shared" si="10"/>
        <v>1996.4371885358646</v>
      </c>
      <c r="N78" s="304">
        <f t="shared" si="11"/>
        <v>117.43748167858027</v>
      </c>
      <c r="O78" s="308">
        <v>43</v>
      </c>
      <c r="P78" s="305">
        <f t="shared" si="12"/>
        <v>8028.7487541434584</v>
      </c>
      <c r="Q78" s="379">
        <f t="shared" si="3"/>
        <v>1.3980999999999999</v>
      </c>
      <c r="R78" s="330">
        <f t="shared" si="20"/>
        <v>66.520499999999998</v>
      </c>
      <c r="S78" s="302">
        <v>21700</v>
      </c>
      <c r="T78" s="307">
        <f t="shared" si="4"/>
        <v>3914.5827226193433</v>
      </c>
      <c r="U78" s="101">
        <f t="shared" si="14"/>
        <v>1330.9581256905767</v>
      </c>
      <c r="V78" s="304">
        <f t="shared" si="15"/>
        <v>78.291654452386865</v>
      </c>
      <c r="W78" s="308">
        <v>35</v>
      </c>
      <c r="X78" s="305">
        <f t="shared" si="16"/>
        <v>5358.8325027623068</v>
      </c>
      <c r="Y78" s="309">
        <f t="shared" si="17"/>
        <v>0.93200000000000005</v>
      </c>
    </row>
    <row r="79" spans="1:25" s="63" customFormat="1" ht="16.5" customHeight="1" x14ac:dyDescent="0.2">
      <c r="A79" s="279">
        <v>63</v>
      </c>
      <c r="B79" s="301">
        <f t="shared" si="18"/>
        <v>26.7852</v>
      </c>
      <c r="C79" s="302">
        <v>21700</v>
      </c>
      <c r="D79" s="303">
        <f t="shared" si="0"/>
        <v>9721.7866583038376</v>
      </c>
      <c r="E79" s="304">
        <f t="shared" si="6"/>
        <v>3305.4074638233051</v>
      </c>
      <c r="F79" s="304">
        <f t="shared" si="7"/>
        <v>194.43573316607674</v>
      </c>
      <c r="G79" s="101">
        <v>60</v>
      </c>
      <c r="H79" s="305">
        <f t="shared" si="8"/>
        <v>13281.62985529322</v>
      </c>
      <c r="I79" s="379">
        <f t="shared" si="1"/>
        <v>2.3519999999999999</v>
      </c>
      <c r="J79" s="329">
        <f t="shared" si="19"/>
        <v>44.642000000000003</v>
      </c>
      <c r="K79" s="302">
        <v>21700</v>
      </c>
      <c r="L79" s="307">
        <f t="shared" si="2"/>
        <v>5833.0719949823033</v>
      </c>
      <c r="M79" s="304">
        <f t="shared" si="10"/>
        <v>1983.2444782939833</v>
      </c>
      <c r="N79" s="304">
        <f t="shared" si="11"/>
        <v>116.66143989964607</v>
      </c>
      <c r="O79" s="308">
        <v>43</v>
      </c>
      <c r="P79" s="305">
        <f t="shared" si="12"/>
        <v>7975.9779131759333</v>
      </c>
      <c r="Q79" s="379">
        <f t="shared" si="3"/>
        <v>1.4112</v>
      </c>
      <c r="R79" s="330">
        <f t="shared" si="20"/>
        <v>66.962999999999994</v>
      </c>
      <c r="S79" s="302">
        <v>21700</v>
      </c>
      <c r="T79" s="307">
        <f t="shared" si="4"/>
        <v>3888.7146633215361</v>
      </c>
      <c r="U79" s="101">
        <f t="shared" si="14"/>
        <v>1322.1629855293224</v>
      </c>
      <c r="V79" s="304">
        <f t="shared" si="15"/>
        <v>77.774293266430718</v>
      </c>
      <c r="W79" s="308">
        <v>35</v>
      </c>
      <c r="X79" s="305">
        <f t="shared" si="16"/>
        <v>5323.6519421172889</v>
      </c>
      <c r="Y79" s="309">
        <f t="shared" si="17"/>
        <v>0.94079999999999997</v>
      </c>
    </row>
    <row r="80" spans="1:25" s="63" customFormat="1" ht="16.5" customHeight="1" x14ac:dyDescent="0.2">
      <c r="A80" s="279">
        <v>64</v>
      </c>
      <c r="B80" s="301">
        <f t="shared" si="18"/>
        <v>26.960799999999999</v>
      </c>
      <c r="C80" s="302">
        <v>21700</v>
      </c>
      <c r="D80" s="303">
        <f t="shared" si="0"/>
        <v>9658.467107800956</v>
      </c>
      <c r="E80" s="304">
        <f t="shared" si="6"/>
        <v>3283.8788166523254</v>
      </c>
      <c r="F80" s="304">
        <f t="shared" si="7"/>
        <v>193.16934215601913</v>
      </c>
      <c r="G80" s="101">
        <v>60</v>
      </c>
      <c r="H80" s="305">
        <f t="shared" si="8"/>
        <v>13195.515266609302</v>
      </c>
      <c r="I80" s="379">
        <f t="shared" si="1"/>
        <v>2.3738000000000001</v>
      </c>
      <c r="J80" s="329">
        <f t="shared" si="19"/>
        <v>44.934666666666665</v>
      </c>
      <c r="K80" s="302">
        <v>21700</v>
      </c>
      <c r="L80" s="307">
        <f t="shared" si="2"/>
        <v>5795.0802646805741</v>
      </c>
      <c r="M80" s="304">
        <f t="shared" si="10"/>
        <v>1970.3272899913954</v>
      </c>
      <c r="N80" s="304">
        <f t="shared" si="11"/>
        <v>115.90160529361148</v>
      </c>
      <c r="O80" s="308">
        <v>43</v>
      </c>
      <c r="P80" s="305">
        <f t="shared" si="12"/>
        <v>7924.3091599655809</v>
      </c>
      <c r="Q80" s="379">
        <f t="shared" si="3"/>
        <v>1.4242999999999999</v>
      </c>
      <c r="R80" s="330">
        <f t="shared" si="20"/>
        <v>67.401999999999987</v>
      </c>
      <c r="S80" s="302">
        <v>21700</v>
      </c>
      <c r="T80" s="307">
        <f t="shared" si="4"/>
        <v>3863.3868431203828</v>
      </c>
      <c r="U80" s="101">
        <f t="shared" si="14"/>
        <v>1313.5515266609302</v>
      </c>
      <c r="V80" s="304">
        <f t="shared" si="15"/>
        <v>77.267736862407659</v>
      </c>
      <c r="W80" s="308">
        <v>35</v>
      </c>
      <c r="X80" s="305">
        <f t="shared" si="16"/>
        <v>5289.20610664372</v>
      </c>
      <c r="Y80" s="309">
        <f t="shared" si="17"/>
        <v>0.94950000000000001</v>
      </c>
    </row>
    <row r="81" spans="1:25" s="63" customFormat="1" ht="16.5" customHeight="1" x14ac:dyDescent="0.2">
      <c r="A81" s="279">
        <v>65</v>
      </c>
      <c r="B81" s="301">
        <f t="shared" si="18"/>
        <v>27.135000000000005</v>
      </c>
      <c r="C81" s="302">
        <v>21700</v>
      </c>
      <c r="D81" s="303">
        <f t="shared" ref="D81:D144" si="21">12*(1/B81*C81)</f>
        <v>9596.4621337755634</v>
      </c>
      <c r="E81" s="304">
        <f t="shared" si="6"/>
        <v>3262.7971254836916</v>
      </c>
      <c r="F81" s="304">
        <f t="shared" si="7"/>
        <v>191.92924267551126</v>
      </c>
      <c r="G81" s="101">
        <v>60</v>
      </c>
      <c r="H81" s="305">
        <f t="shared" si="8"/>
        <v>13111.188501934766</v>
      </c>
      <c r="I81" s="379">
        <f t="shared" ref="I81:I144" si="22">ROUND(A81/B81,4)</f>
        <v>2.3954</v>
      </c>
      <c r="J81" s="329">
        <f t="shared" si="19"/>
        <v>45.225000000000009</v>
      </c>
      <c r="K81" s="302">
        <v>21700</v>
      </c>
      <c r="L81" s="307">
        <f t="shared" ref="L81:L144" si="23">12*(1/J81*K81)</f>
        <v>5757.8772802653384</v>
      </c>
      <c r="M81" s="304">
        <f t="shared" si="10"/>
        <v>1957.6782752902152</v>
      </c>
      <c r="N81" s="304">
        <f t="shared" si="11"/>
        <v>115.15754560530677</v>
      </c>
      <c r="O81" s="308">
        <v>43</v>
      </c>
      <c r="P81" s="305">
        <f t="shared" si="12"/>
        <v>7873.7131011608608</v>
      </c>
      <c r="Q81" s="379">
        <f t="shared" ref="Q81:Q144" si="24">ROUND(A81/J81,4)</f>
        <v>1.4373</v>
      </c>
      <c r="R81" s="330">
        <f t="shared" si="20"/>
        <v>67.837500000000006</v>
      </c>
      <c r="S81" s="302">
        <v>21700</v>
      </c>
      <c r="T81" s="307">
        <f t="shared" ref="T81:T144" si="25">12*(1/R81*S81)</f>
        <v>3838.5848535102259</v>
      </c>
      <c r="U81" s="101">
        <f t="shared" si="14"/>
        <v>1305.1188501934769</v>
      </c>
      <c r="V81" s="304">
        <f t="shared" si="15"/>
        <v>76.771697070204524</v>
      </c>
      <c r="W81" s="308">
        <v>35</v>
      </c>
      <c r="X81" s="305">
        <f t="shared" si="16"/>
        <v>5255.4754007739075</v>
      </c>
      <c r="Y81" s="309">
        <f t="shared" si="17"/>
        <v>0.95820000000000005</v>
      </c>
    </row>
    <row r="82" spans="1:25" s="63" customFormat="1" ht="16.5" customHeight="1" x14ac:dyDescent="0.2">
      <c r="A82" s="279">
        <v>66</v>
      </c>
      <c r="B82" s="301">
        <f t="shared" si="18"/>
        <v>27.3078</v>
      </c>
      <c r="C82" s="302">
        <v>21700</v>
      </c>
      <c r="D82" s="303">
        <f t="shared" si="21"/>
        <v>9535.7370421637788</v>
      </c>
      <c r="E82" s="304">
        <f t="shared" ref="E82:E145" si="26">D82*34%</f>
        <v>3242.1505943356851</v>
      </c>
      <c r="F82" s="304">
        <f t="shared" ref="F82:F145" si="27">D82*2%</f>
        <v>190.71474084327559</v>
      </c>
      <c r="G82" s="101">
        <v>60</v>
      </c>
      <c r="H82" s="305">
        <f t="shared" ref="H82:H145" si="28">SUM(D82:G82)</f>
        <v>13028.602377342741</v>
      </c>
      <c r="I82" s="379">
        <f t="shared" si="22"/>
        <v>2.4169</v>
      </c>
      <c r="J82" s="329">
        <f t="shared" si="19"/>
        <v>45.513000000000005</v>
      </c>
      <c r="K82" s="302">
        <v>21700</v>
      </c>
      <c r="L82" s="307">
        <f t="shared" si="23"/>
        <v>5721.4422252982658</v>
      </c>
      <c r="M82" s="304">
        <f t="shared" ref="M82:M145" si="29">L82*34%</f>
        <v>1945.2903566014106</v>
      </c>
      <c r="N82" s="304">
        <f t="shared" ref="N82:N145" si="30">L82*2%</f>
        <v>114.42884450596532</v>
      </c>
      <c r="O82" s="308">
        <v>43</v>
      </c>
      <c r="P82" s="305">
        <f t="shared" ref="P82:P145" si="31">SUM(L82:O82)</f>
        <v>7824.1614264056416</v>
      </c>
      <c r="Q82" s="379">
        <f t="shared" si="24"/>
        <v>1.4500999999999999</v>
      </c>
      <c r="R82" s="330">
        <f t="shared" si="20"/>
        <v>68.269499999999994</v>
      </c>
      <c r="S82" s="302">
        <v>21700</v>
      </c>
      <c r="T82" s="307">
        <f t="shared" si="25"/>
        <v>3814.2948168655116</v>
      </c>
      <c r="U82" s="101">
        <f t="shared" ref="U82:U145" si="32">T82*34%</f>
        <v>1296.8602377342741</v>
      </c>
      <c r="V82" s="304">
        <f t="shared" ref="V82:V145" si="33">T82*2%</f>
        <v>76.285896337310234</v>
      </c>
      <c r="W82" s="308">
        <v>35</v>
      </c>
      <c r="X82" s="305">
        <f t="shared" ref="X82:X145" si="34">SUM(T82:W82)</f>
        <v>5222.4409509370953</v>
      </c>
      <c r="Y82" s="309">
        <f t="shared" ref="Y82:Y145" si="35">ROUND(A82/R82,4)</f>
        <v>0.96679999999999999</v>
      </c>
    </row>
    <row r="83" spans="1:25" s="63" customFormat="1" ht="16.5" customHeight="1" x14ac:dyDescent="0.2">
      <c r="A83" s="279">
        <v>67</v>
      </c>
      <c r="B83" s="301">
        <f t="shared" si="18"/>
        <v>27.479200000000002</v>
      </c>
      <c r="C83" s="302">
        <v>21700</v>
      </c>
      <c r="D83" s="303">
        <f t="shared" si="21"/>
        <v>9476.2584063582617</v>
      </c>
      <c r="E83" s="304">
        <f t="shared" si="26"/>
        <v>3221.9278581618091</v>
      </c>
      <c r="F83" s="304">
        <f t="shared" si="27"/>
        <v>189.52516812716524</v>
      </c>
      <c r="G83" s="101">
        <v>60</v>
      </c>
      <c r="H83" s="305">
        <f t="shared" si="28"/>
        <v>12947.711432647237</v>
      </c>
      <c r="I83" s="379">
        <f t="shared" si="22"/>
        <v>2.4382000000000001</v>
      </c>
      <c r="J83" s="329">
        <f t="shared" si="19"/>
        <v>45.798666666666669</v>
      </c>
      <c r="K83" s="302">
        <v>21700</v>
      </c>
      <c r="L83" s="307">
        <f t="shared" si="23"/>
        <v>5685.7550438149574</v>
      </c>
      <c r="M83" s="304">
        <f t="shared" si="29"/>
        <v>1933.1567148970857</v>
      </c>
      <c r="N83" s="304">
        <f t="shared" si="30"/>
        <v>113.71510087629915</v>
      </c>
      <c r="O83" s="308">
        <v>43</v>
      </c>
      <c r="P83" s="305">
        <f t="shared" si="31"/>
        <v>7775.626859588343</v>
      </c>
      <c r="Q83" s="379">
        <f t="shared" si="24"/>
        <v>1.4629000000000001</v>
      </c>
      <c r="R83" s="330">
        <f t="shared" si="20"/>
        <v>68.698000000000008</v>
      </c>
      <c r="S83" s="302">
        <v>21700</v>
      </c>
      <c r="T83" s="307">
        <f t="shared" si="25"/>
        <v>3790.5033625433052</v>
      </c>
      <c r="U83" s="101">
        <f t="shared" si="32"/>
        <v>1288.7711432647238</v>
      </c>
      <c r="V83" s="304">
        <f t="shared" si="33"/>
        <v>75.810067250866112</v>
      </c>
      <c r="W83" s="308">
        <v>35</v>
      </c>
      <c r="X83" s="305">
        <f t="shared" si="34"/>
        <v>5190.0845730588953</v>
      </c>
      <c r="Y83" s="309">
        <f t="shared" si="35"/>
        <v>0.97529999999999994</v>
      </c>
    </row>
    <row r="84" spans="1:25" s="63" customFormat="1" ht="16.5" customHeight="1" x14ac:dyDescent="0.2">
      <c r="A84" s="279">
        <v>68</v>
      </c>
      <c r="B84" s="301">
        <f t="shared" si="18"/>
        <v>27.6492</v>
      </c>
      <c r="C84" s="302">
        <v>21700</v>
      </c>
      <c r="D84" s="303">
        <f t="shared" si="21"/>
        <v>9417.9940106766189</v>
      </c>
      <c r="E84" s="304">
        <f t="shared" si="26"/>
        <v>3202.1179636300508</v>
      </c>
      <c r="F84" s="304">
        <f t="shared" si="27"/>
        <v>188.35988021353239</v>
      </c>
      <c r="G84" s="101">
        <v>60</v>
      </c>
      <c r="H84" s="305">
        <f t="shared" si="28"/>
        <v>12868.471854520203</v>
      </c>
      <c r="I84" s="379">
        <f t="shared" si="22"/>
        <v>2.4594</v>
      </c>
      <c r="J84" s="329">
        <f t="shared" si="19"/>
        <v>46.082000000000001</v>
      </c>
      <c r="K84" s="302">
        <v>21700</v>
      </c>
      <c r="L84" s="307">
        <f t="shared" si="23"/>
        <v>5650.7964064059715</v>
      </c>
      <c r="M84" s="304">
        <f t="shared" si="29"/>
        <v>1921.2707781780305</v>
      </c>
      <c r="N84" s="304">
        <f t="shared" si="30"/>
        <v>113.01592812811943</v>
      </c>
      <c r="O84" s="308">
        <v>43</v>
      </c>
      <c r="P84" s="305">
        <f t="shared" si="31"/>
        <v>7728.0831127121219</v>
      </c>
      <c r="Q84" s="379">
        <f t="shared" si="24"/>
        <v>1.4756</v>
      </c>
      <c r="R84" s="330">
        <f t="shared" si="20"/>
        <v>69.12299999999999</v>
      </c>
      <c r="S84" s="302">
        <v>21700</v>
      </c>
      <c r="T84" s="307">
        <f t="shared" si="25"/>
        <v>3767.1976042706483</v>
      </c>
      <c r="U84" s="101">
        <f t="shared" si="32"/>
        <v>1280.8471854520205</v>
      </c>
      <c r="V84" s="304">
        <f t="shared" si="33"/>
        <v>75.343952085412965</v>
      </c>
      <c r="W84" s="308">
        <v>35</v>
      </c>
      <c r="X84" s="305">
        <f t="shared" si="34"/>
        <v>5158.3887418080812</v>
      </c>
      <c r="Y84" s="309">
        <f t="shared" si="35"/>
        <v>0.98380000000000001</v>
      </c>
    </row>
    <row r="85" spans="1:25" s="63" customFormat="1" ht="16.5" customHeight="1" x14ac:dyDescent="0.2">
      <c r="A85" s="279">
        <v>69</v>
      </c>
      <c r="B85" s="301">
        <f t="shared" si="18"/>
        <v>27.817800000000005</v>
      </c>
      <c r="C85" s="302">
        <v>21700</v>
      </c>
      <c r="D85" s="303">
        <f t="shared" si="21"/>
        <v>9360.9127968423072</v>
      </c>
      <c r="E85" s="304">
        <f t="shared" si="26"/>
        <v>3182.7103509263848</v>
      </c>
      <c r="F85" s="304">
        <f t="shared" si="27"/>
        <v>187.21825593684613</v>
      </c>
      <c r="G85" s="101">
        <v>60</v>
      </c>
      <c r="H85" s="305">
        <f t="shared" si="28"/>
        <v>12790.841403705539</v>
      </c>
      <c r="I85" s="379">
        <f t="shared" si="22"/>
        <v>2.4803999999999999</v>
      </c>
      <c r="J85" s="329">
        <f t="shared" si="19"/>
        <v>46.363000000000014</v>
      </c>
      <c r="K85" s="302">
        <v>21700</v>
      </c>
      <c r="L85" s="307">
        <f t="shared" si="23"/>
        <v>5616.547678105384</v>
      </c>
      <c r="M85" s="304">
        <f t="shared" si="29"/>
        <v>1909.6262105558308</v>
      </c>
      <c r="N85" s="304">
        <f t="shared" si="30"/>
        <v>112.33095356210768</v>
      </c>
      <c r="O85" s="308">
        <v>43</v>
      </c>
      <c r="P85" s="305">
        <f t="shared" si="31"/>
        <v>7681.5048422233222</v>
      </c>
      <c r="Q85" s="379">
        <f t="shared" si="24"/>
        <v>1.4883</v>
      </c>
      <c r="R85" s="330">
        <f t="shared" si="20"/>
        <v>69.544500000000014</v>
      </c>
      <c r="S85" s="302">
        <v>21700</v>
      </c>
      <c r="T85" s="307">
        <f t="shared" si="25"/>
        <v>3744.3651187369233</v>
      </c>
      <c r="U85" s="101">
        <f t="shared" si="32"/>
        <v>1273.084140370554</v>
      </c>
      <c r="V85" s="304">
        <f t="shared" si="33"/>
        <v>74.887302374738468</v>
      </c>
      <c r="W85" s="308">
        <v>35</v>
      </c>
      <c r="X85" s="305">
        <f t="shared" si="34"/>
        <v>5127.336561482216</v>
      </c>
      <c r="Y85" s="309">
        <f t="shared" si="35"/>
        <v>0.99219999999999997</v>
      </c>
    </row>
    <row r="86" spans="1:25" s="63" customFormat="1" ht="16.5" customHeight="1" x14ac:dyDescent="0.2">
      <c r="A86" s="280">
        <v>70</v>
      </c>
      <c r="B86" s="301">
        <f t="shared" si="18"/>
        <v>27.984999999999999</v>
      </c>
      <c r="C86" s="302">
        <v>21700</v>
      </c>
      <c r="D86" s="303">
        <f t="shared" si="21"/>
        <v>9304.9848132928346</v>
      </c>
      <c r="E86" s="304">
        <f t="shared" si="26"/>
        <v>3163.694836519564</v>
      </c>
      <c r="F86" s="304">
        <f t="shared" si="27"/>
        <v>186.09969626585669</v>
      </c>
      <c r="G86" s="101">
        <v>60</v>
      </c>
      <c r="H86" s="305">
        <f t="shared" si="28"/>
        <v>12714.779346078256</v>
      </c>
      <c r="I86" s="379">
        <f t="shared" si="22"/>
        <v>2.5013000000000001</v>
      </c>
      <c r="J86" s="329">
        <f t="shared" si="19"/>
        <v>46.641666666666666</v>
      </c>
      <c r="K86" s="302">
        <v>21700</v>
      </c>
      <c r="L86" s="307">
        <f t="shared" si="23"/>
        <v>5582.9908879757013</v>
      </c>
      <c r="M86" s="304">
        <f t="shared" si="29"/>
        <v>1898.2169019117387</v>
      </c>
      <c r="N86" s="304">
        <f t="shared" si="30"/>
        <v>111.65981775951403</v>
      </c>
      <c r="O86" s="308">
        <v>43</v>
      </c>
      <c r="P86" s="305">
        <f t="shared" si="31"/>
        <v>7635.8676076469537</v>
      </c>
      <c r="Q86" s="379">
        <f t="shared" si="24"/>
        <v>1.5007999999999999</v>
      </c>
      <c r="R86" s="330">
        <f t="shared" si="20"/>
        <v>69.962499999999991</v>
      </c>
      <c r="S86" s="302">
        <v>21700</v>
      </c>
      <c r="T86" s="307">
        <f t="shared" si="25"/>
        <v>3721.9939253171347</v>
      </c>
      <c r="U86" s="101">
        <f t="shared" si="32"/>
        <v>1265.4779346078258</v>
      </c>
      <c r="V86" s="304">
        <f t="shared" si="33"/>
        <v>74.439878506342694</v>
      </c>
      <c r="W86" s="308">
        <v>35</v>
      </c>
      <c r="X86" s="305">
        <f t="shared" si="34"/>
        <v>5096.911738431304</v>
      </c>
      <c r="Y86" s="309">
        <f t="shared" si="35"/>
        <v>1.0004999999999999</v>
      </c>
    </row>
    <row r="87" spans="1:25" s="63" customFormat="1" ht="16.5" customHeight="1" x14ac:dyDescent="0.2">
      <c r="A87" s="279">
        <v>71</v>
      </c>
      <c r="B87" s="301">
        <f t="shared" si="18"/>
        <v>28.150800000000004</v>
      </c>
      <c r="C87" s="302">
        <v>21700</v>
      </c>
      <c r="D87" s="303">
        <f t="shared" si="21"/>
        <v>9250.1811671426731</v>
      </c>
      <c r="E87" s="304">
        <f t="shared" si="26"/>
        <v>3145.0615968285092</v>
      </c>
      <c r="F87" s="304">
        <f t="shared" si="27"/>
        <v>185.00362334285347</v>
      </c>
      <c r="G87" s="101">
        <v>60</v>
      </c>
      <c r="H87" s="305">
        <f t="shared" si="28"/>
        <v>12640.246387314035</v>
      </c>
      <c r="I87" s="379">
        <f t="shared" si="22"/>
        <v>2.5221</v>
      </c>
      <c r="J87" s="329">
        <f t="shared" si="19"/>
        <v>46.918000000000006</v>
      </c>
      <c r="K87" s="302">
        <v>21700</v>
      </c>
      <c r="L87" s="307">
        <f t="shared" si="23"/>
        <v>5550.1087002856048</v>
      </c>
      <c r="M87" s="304">
        <f t="shared" si="29"/>
        <v>1887.0369580971058</v>
      </c>
      <c r="N87" s="304">
        <f t="shared" si="30"/>
        <v>111.00217400571209</v>
      </c>
      <c r="O87" s="308">
        <v>43</v>
      </c>
      <c r="P87" s="305">
        <f t="shared" si="31"/>
        <v>7591.1478323884221</v>
      </c>
      <c r="Q87" s="379">
        <f t="shared" si="24"/>
        <v>1.5133000000000001</v>
      </c>
      <c r="R87" s="330">
        <f t="shared" si="20"/>
        <v>70.37700000000001</v>
      </c>
      <c r="S87" s="302">
        <v>21700</v>
      </c>
      <c r="T87" s="307">
        <f t="shared" si="25"/>
        <v>3700.0724668570692</v>
      </c>
      <c r="U87" s="101">
        <f t="shared" si="32"/>
        <v>1258.0246387314037</v>
      </c>
      <c r="V87" s="304">
        <f t="shared" si="33"/>
        <v>74.001449337141381</v>
      </c>
      <c r="W87" s="308">
        <v>35</v>
      </c>
      <c r="X87" s="305">
        <f t="shared" si="34"/>
        <v>5067.0985549256147</v>
      </c>
      <c r="Y87" s="309">
        <f t="shared" si="35"/>
        <v>1.0088999999999999</v>
      </c>
    </row>
    <row r="88" spans="1:25" s="63" customFormat="1" ht="16.5" customHeight="1" x14ac:dyDescent="0.2">
      <c r="A88" s="279">
        <v>72</v>
      </c>
      <c r="B88" s="301">
        <f t="shared" si="18"/>
        <v>28.315200000000001</v>
      </c>
      <c r="C88" s="302">
        <v>21700</v>
      </c>
      <c r="D88" s="303">
        <f t="shared" si="21"/>
        <v>9196.4739786404461</v>
      </c>
      <c r="E88" s="304">
        <f t="shared" si="26"/>
        <v>3126.8011527377521</v>
      </c>
      <c r="F88" s="304">
        <f t="shared" si="27"/>
        <v>183.92947957280893</v>
      </c>
      <c r="G88" s="101">
        <v>60</v>
      </c>
      <c r="H88" s="305">
        <f t="shared" si="28"/>
        <v>12567.204610951008</v>
      </c>
      <c r="I88" s="379">
        <f t="shared" si="22"/>
        <v>2.5428000000000002</v>
      </c>
      <c r="J88" s="329">
        <f t="shared" si="19"/>
        <v>47.192</v>
      </c>
      <c r="K88" s="302">
        <v>21700</v>
      </c>
      <c r="L88" s="307">
        <f t="shared" si="23"/>
        <v>5517.8843871842682</v>
      </c>
      <c r="M88" s="304">
        <f t="shared" si="29"/>
        <v>1876.0806916426513</v>
      </c>
      <c r="N88" s="304">
        <f t="shared" si="30"/>
        <v>110.35768774368536</v>
      </c>
      <c r="O88" s="308">
        <v>43</v>
      </c>
      <c r="P88" s="305">
        <f t="shared" si="31"/>
        <v>7547.3227665706045</v>
      </c>
      <c r="Q88" s="379">
        <f t="shared" si="24"/>
        <v>1.5257000000000001</v>
      </c>
      <c r="R88" s="330">
        <f t="shared" si="20"/>
        <v>70.787999999999997</v>
      </c>
      <c r="S88" s="302">
        <v>21700</v>
      </c>
      <c r="T88" s="307">
        <f t="shared" si="25"/>
        <v>3678.5895914561797</v>
      </c>
      <c r="U88" s="101">
        <f t="shared" si="32"/>
        <v>1250.7204610951012</v>
      </c>
      <c r="V88" s="304">
        <f t="shared" si="33"/>
        <v>73.571791829123597</v>
      </c>
      <c r="W88" s="308">
        <v>35</v>
      </c>
      <c r="X88" s="305">
        <f t="shared" si="34"/>
        <v>5037.8818443804048</v>
      </c>
      <c r="Y88" s="309">
        <f t="shared" si="35"/>
        <v>1.0170999999999999</v>
      </c>
    </row>
    <row r="89" spans="1:25" s="63" customFormat="1" ht="16.5" customHeight="1" x14ac:dyDescent="0.2">
      <c r="A89" s="279">
        <v>73</v>
      </c>
      <c r="B89" s="301">
        <f t="shared" si="18"/>
        <v>28.478200000000001</v>
      </c>
      <c r="C89" s="302">
        <v>21700</v>
      </c>
      <c r="D89" s="303">
        <f t="shared" si="21"/>
        <v>9143.8363379707989</v>
      </c>
      <c r="E89" s="304">
        <f t="shared" si="26"/>
        <v>3108.904354910072</v>
      </c>
      <c r="F89" s="304">
        <f t="shared" si="27"/>
        <v>182.87672675941599</v>
      </c>
      <c r="G89" s="101">
        <v>60</v>
      </c>
      <c r="H89" s="305">
        <f t="shared" si="28"/>
        <v>12495.617419640286</v>
      </c>
      <c r="I89" s="379">
        <f t="shared" si="22"/>
        <v>2.5634000000000001</v>
      </c>
      <c r="J89" s="329">
        <f t="shared" si="19"/>
        <v>47.463666666666668</v>
      </c>
      <c r="K89" s="302">
        <v>21700</v>
      </c>
      <c r="L89" s="307">
        <f t="shared" si="23"/>
        <v>5486.3018027824801</v>
      </c>
      <c r="M89" s="304">
        <f t="shared" si="29"/>
        <v>1865.3426129460433</v>
      </c>
      <c r="N89" s="304">
        <f t="shared" si="30"/>
        <v>109.7260360556496</v>
      </c>
      <c r="O89" s="308">
        <v>43</v>
      </c>
      <c r="P89" s="305">
        <f t="shared" si="31"/>
        <v>7504.3704517841725</v>
      </c>
      <c r="Q89" s="379">
        <f t="shared" si="24"/>
        <v>1.538</v>
      </c>
      <c r="R89" s="330">
        <f t="shared" si="20"/>
        <v>71.195499999999996</v>
      </c>
      <c r="S89" s="302">
        <v>21700</v>
      </c>
      <c r="T89" s="307">
        <f t="shared" si="25"/>
        <v>3657.5345351883198</v>
      </c>
      <c r="U89" s="101">
        <f t="shared" si="32"/>
        <v>1243.5617419640289</v>
      </c>
      <c r="V89" s="304">
        <f t="shared" si="33"/>
        <v>73.150690703766401</v>
      </c>
      <c r="W89" s="308">
        <v>35</v>
      </c>
      <c r="X89" s="305">
        <f t="shared" si="34"/>
        <v>5009.2469678561147</v>
      </c>
      <c r="Y89" s="309">
        <f t="shared" si="35"/>
        <v>1.0253000000000001</v>
      </c>
    </row>
    <row r="90" spans="1:25" s="63" customFormat="1" ht="16.5" customHeight="1" x14ac:dyDescent="0.2">
      <c r="A90" s="279">
        <v>74</v>
      </c>
      <c r="B90" s="301">
        <f t="shared" si="18"/>
        <v>28.639800000000001</v>
      </c>
      <c r="C90" s="302">
        <v>21700</v>
      </c>
      <c r="D90" s="303">
        <f t="shared" si="21"/>
        <v>9092.242264261622</v>
      </c>
      <c r="E90" s="304">
        <f t="shared" si="26"/>
        <v>3091.3623698489519</v>
      </c>
      <c r="F90" s="304">
        <f t="shared" si="27"/>
        <v>181.84484528523245</v>
      </c>
      <c r="G90" s="101">
        <v>60</v>
      </c>
      <c r="H90" s="305">
        <f t="shared" si="28"/>
        <v>12425.449479395806</v>
      </c>
      <c r="I90" s="379">
        <f t="shared" si="22"/>
        <v>2.5838000000000001</v>
      </c>
      <c r="J90" s="329">
        <f t="shared" si="19"/>
        <v>47.733000000000004</v>
      </c>
      <c r="K90" s="302">
        <v>21700</v>
      </c>
      <c r="L90" s="307">
        <f t="shared" si="23"/>
        <v>5455.3453585569723</v>
      </c>
      <c r="M90" s="304">
        <f t="shared" si="29"/>
        <v>1854.8174219093708</v>
      </c>
      <c r="N90" s="304">
        <f t="shared" si="30"/>
        <v>109.10690717113945</v>
      </c>
      <c r="O90" s="308">
        <v>43</v>
      </c>
      <c r="P90" s="305">
        <f t="shared" si="31"/>
        <v>7462.2696876374821</v>
      </c>
      <c r="Q90" s="379">
        <f t="shared" si="24"/>
        <v>1.5503</v>
      </c>
      <c r="R90" s="330">
        <f t="shared" si="20"/>
        <v>71.599499999999992</v>
      </c>
      <c r="S90" s="302">
        <v>21700</v>
      </c>
      <c r="T90" s="307">
        <f t="shared" si="25"/>
        <v>3636.8969057046493</v>
      </c>
      <c r="U90" s="101">
        <f t="shared" si="32"/>
        <v>1236.5449479395809</v>
      </c>
      <c r="V90" s="304">
        <f t="shared" si="33"/>
        <v>72.737938114092984</v>
      </c>
      <c r="W90" s="308">
        <v>35</v>
      </c>
      <c r="X90" s="305">
        <f t="shared" si="34"/>
        <v>4981.1797917583226</v>
      </c>
      <c r="Y90" s="309">
        <f t="shared" si="35"/>
        <v>1.0335000000000001</v>
      </c>
    </row>
    <row r="91" spans="1:25" s="63" customFormat="1" ht="16.5" customHeight="1" x14ac:dyDescent="0.2">
      <c r="A91" s="279">
        <v>75</v>
      </c>
      <c r="B91" s="301">
        <f t="shared" si="18"/>
        <v>28.800000000000004</v>
      </c>
      <c r="C91" s="302">
        <v>21700</v>
      </c>
      <c r="D91" s="303">
        <f t="shared" si="21"/>
        <v>9041.6666666666642</v>
      </c>
      <c r="E91" s="304">
        <f t="shared" si="26"/>
        <v>3074.1666666666661</v>
      </c>
      <c r="F91" s="304">
        <f t="shared" si="27"/>
        <v>180.83333333333329</v>
      </c>
      <c r="G91" s="101">
        <v>60</v>
      </c>
      <c r="H91" s="305">
        <f t="shared" si="28"/>
        <v>12356.666666666664</v>
      </c>
      <c r="I91" s="379">
        <f t="shared" si="22"/>
        <v>2.6042000000000001</v>
      </c>
      <c r="J91" s="329">
        <f t="shared" si="19"/>
        <v>48.000000000000007</v>
      </c>
      <c r="K91" s="302">
        <v>21700</v>
      </c>
      <c r="L91" s="307">
        <f t="shared" si="23"/>
        <v>5424.9999999999991</v>
      </c>
      <c r="M91" s="304">
        <f t="shared" si="29"/>
        <v>1844.4999999999998</v>
      </c>
      <c r="N91" s="304">
        <f t="shared" si="30"/>
        <v>108.49999999999999</v>
      </c>
      <c r="O91" s="308">
        <v>43</v>
      </c>
      <c r="P91" s="305">
        <f t="shared" si="31"/>
        <v>7420.9999999999991</v>
      </c>
      <c r="Q91" s="379">
        <f t="shared" si="24"/>
        <v>1.5625</v>
      </c>
      <c r="R91" s="330">
        <f t="shared" si="20"/>
        <v>72</v>
      </c>
      <c r="S91" s="302">
        <v>21700</v>
      </c>
      <c r="T91" s="307">
        <f t="shared" si="25"/>
        <v>3616.6666666666661</v>
      </c>
      <c r="U91" s="101">
        <f t="shared" si="32"/>
        <v>1229.6666666666665</v>
      </c>
      <c r="V91" s="304">
        <f t="shared" si="33"/>
        <v>72.333333333333329</v>
      </c>
      <c r="W91" s="308">
        <v>35</v>
      </c>
      <c r="X91" s="305">
        <f t="shared" si="34"/>
        <v>4953.6666666666652</v>
      </c>
      <c r="Y91" s="309">
        <f t="shared" si="35"/>
        <v>1.0417000000000001</v>
      </c>
    </row>
    <row r="92" spans="1:25" s="63" customFormat="1" ht="16.5" customHeight="1" x14ac:dyDescent="0.2">
      <c r="A92" s="279">
        <v>76</v>
      </c>
      <c r="B92" s="301">
        <f t="shared" si="18"/>
        <v>28.958800000000004</v>
      </c>
      <c r="C92" s="302">
        <v>21700</v>
      </c>
      <c r="D92" s="303">
        <f t="shared" si="21"/>
        <v>8992.0853074022398</v>
      </c>
      <c r="E92" s="304">
        <f t="shared" si="26"/>
        <v>3057.3090045167619</v>
      </c>
      <c r="F92" s="304">
        <f t="shared" si="27"/>
        <v>179.84170614804481</v>
      </c>
      <c r="G92" s="101">
        <v>60</v>
      </c>
      <c r="H92" s="305">
        <f t="shared" si="28"/>
        <v>12289.236018067046</v>
      </c>
      <c r="I92" s="379">
        <f t="shared" si="22"/>
        <v>2.6244000000000001</v>
      </c>
      <c r="J92" s="329">
        <f t="shared" si="19"/>
        <v>48.264666666666677</v>
      </c>
      <c r="K92" s="302">
        <v>21700</v>
      </c>
      <c r="L92" s="307">
        <f t="shared" si="23"/>
        <v>5395.251184441343</v>
      </c>
      <c r="M92" s="304">
        <f t="shared" si="29"/>
        <v>1834.3854027100567</v>
      </c>
      <c r="N92" s="304">
        <f t="shared" si="30"/>
        <v>107.90502368882686</v>
      </c>
      <c r="O92" s="308">
        <v>43</v>
      </c>
      <c r="P92" s="305">
        <f t="shared" si="31"/>
        <v>7380.5416108402269</v>
      </c>
      <c r="Q92" s="379">
        <f t="shared" si="24"/>
        <v>1.5747</v>
      </c>
      <c r="R92" s="330">
        <f t="shared" si="20"/>
        <v>72.397000000000006</v>
      </c>
      <c r="S92" s="302">
        <v>21700</v>
      </c>
      <c r="T92" s="307">
        <f t="shared" si="25"/>
        <v>3596.8341229608959</v>
      </c>
      <c r="U92" s="101">
        <f t="shared" si="32"/>
        <v>1222.9236018067047</v>
      </c>
      <c r="V92" s="304">
        <f t="shared" si="33"/>
        <v>71.93668245921792</v>
      </c>
      <c r="W92" s="308">
        <v>35</v>
      </c>
      <c r="X92" s="305">
        <f t="shared" si="34"/>
        <v>4926.6944072268188</v>
      </c>
      <c r="Y92" s="309">
        <f t="shared" si="35"/>
        <v>1.0498000000000001</v>
      </c>
    </row>
    <row r="93" spans="1:25" s="63" customFormat="1" ht="16.5" customHeight="1" x14ac:dyDescent="0.2">
      <c r="A93" s="279">
        <v>77</v>
      </c>
      <c r="B93" s="301">
        <f t="shared" si="18"/>
        <v>29.116199999999999</v>
      </c>
      <c r="C93" s="302">
        <v>21700</v>
      </c>
      <c r="D93" s="303">
        <f t="shared" si="21"/>
        <v>8943.4747666247677</v>
      </c>
      <c r="E93" s="304">
        <f t="shared" si="26"/>
        <v>3040.7814206524213</v>
      </c>
      <c r="F93" s="304">
        <f t="shared" si="27"/>
        <v>178.86949533249535</v>
      </c>
      <c r="G93" s="101">
        <v>60</v>
      </c>
      <c r="H93" s="305">
        <f t="shared" si="28"/>
        <v>12223.125682609685</v>
      </c>
      <c r="I93" s="379">
        <f t="shared" si="22"/>
        <v>2.6446000000000001</v>
      </c>
      <c r="J93" s="329">
        <f t="shared" si="19"/>
        <v>48.527000000000001</v>
      </c>
      <c r="K93" s="302">
        <v>21700</v>
      </c>
      <c r="L93" s="307">
        <f t="shared" si="23"/>
        <v>5366.0848599748588</v>
      </c>
      <c r="M93" s="304">
        <f t="shared" si="29"/>
        <v>1824.4688523914522</v>
      </c>
      <c r="N93" s="304">
        <f t="shared" si="30"/>
        <v>107.32169719949718</v>
      </c>
      <c r="O93" s="308">
        <v>43</v>
      </c>
      <c r="P93" s="305">
        <f t="shared" si="31"/>
        <v>7340.8754095658078</v>
      </c>
      <c r="Q93" s="379">
        <f t="shared" si="24"/>
        <v>1.5867</v>
      </c>
      <c r="R93" s="330">
        <f t="shared" si="20"/>
        <v>72.790499999999994</v>
      </c>
      <c r="S93" s="302">
        <v>21700</v>
      </c>
      <c r="T93" s="307">
        <f t="shared" si="25"/>
        <v>3577.3899066499071</v>
      </c>
      <c r="U93" s="101">
        <f t="shared" si="32"/>
        <v>1216.3125682609684</v>
      </c>
      <c r="V93" s="304">
        <f t="shared" si="33"/>
        <v>71.547798132998139</v>
      </c>
      <c r="W93" s="308">
        <v>35</v>
      </c>
      <c r="X93" s="305">
        <f t="shared" si="34"/>
        <v>4900.2502730438728</v>
      </c>
      <c r="Y93" s="309">
        <f t="shared" si="35"/>
        <v>1.0578000000000001</v>
      </c>
    </row>
    <row r="94" spans="1:25" s="63" customFormat="1" ht="16.5" customHeight="1" x14ac:dyDescent="0.2">
      <c r="A94" s="279">
        <v>78</v>
      </c>
      <c r="B94" s="301">
        <f t="shared" ref="B94:B157" si="36">-0.0007*(($A94)*($A94))+0.2645*$A94+12.9</f>
        <v>29.272199999999998</v>
      </c>
      <c r="C94" s="302">
        <v>21700</v>
      </c>
      <c r="D94" s="303">
        <f t="shared" si="21"/>
        <v>8895.8124090433939</v>
      </c>
      <c r="E94" s="304">
        <f t="shared" si="26"/>
        <v>3024.5762190747541</v>
      </c>
      <c r="F94" s="304">
        <f t="shared" si="27"/>
        <v>177.91624818086788</v>
      </c>
      <c r="G94" s="101">
        <v>60</v>
      </c>
      <c r="H94" s="305">
        <f t="shared" si="28"/>
        <v>12158.304876299015</v>
      </c>
      <c r="I94" s="379">
        <f t="shared" si="22"/>
        <v>2.6646000000000001</v>
      </c>
      <c r="J94" s="329">
        <f t="shared" ref="J94:J157" si="37">(-0.0007*(($A94)*($A94))+0.2645*$A94+12.9)/0.6</f>
        <v>48.786999999999999</v>
      </c>
      <c r="K94" s="302">
        <v>21700</v>
      </c>
      <c r="L94" s="307">
        <f t="shared" si="23"/>
        <v>5337.4874454260353</v>
      </c>
      <c r="M94" s="304">
        <f t="shared" si="29"/>
        <v>1814.745731444852</v>
      </c>
      <c r="N94" s="304">
        <f t="shared" si="30"/>
        <v>106.7497489085207</v>
      </c>
      <c r="O94" s="308">
        <v>43</v>
      </c>
      <c r="P94" s="305">
        <f t="shared" si="31"/>
        <v>7301.9829257794081</v>
      </c>
      <c r="Q94" s="379">
        <f t="shared" si="24"/>
        <v>1.5988</v>
      </c>
      <c r="R94" s="330">
        <f t="shared" ref="R94:R157" si="38">(-0.0007*(($A94)*($A94))+0.2645*$A94+12.9)/0.4</f>
        <v>73.180499999999995</v>
      </c>
      <c r="S94" s="302">
        <v>21700</v>
      </c>
      <c r="T94" s="307">
        <f t="shared" si="25"/>
        <v>3558.3249636173578</v>
      </c>
      <c r="U94" s="101">
        <f t="shared" si="32"/>
        <v>1209.8304876299017</v>
      </c>
      <c r="V94" s="304">
        <f t="shared" si="33"/>
        <v>71.166499272347153</v>
      </c>
      <c r="W94" s="308">
        <v>35</v>
      </c>
      <c r="X94" s="305">
        <f t="shared" si="34"/>
        <v>4874.3219505196066</v>
      </c>
      <c r="Y94" s="309">
        <f t="shared" si="35"/>
        <v>1.0659000000000001</v>
      </c>
    </row>
    <row r="95" spans="1:25" s="63" customFormat="1" ht="16.5" customHeight="1" x14ac:dyDescent="0.2">
      <c r="A95" s="279">
        <v>79</v>
      </c>
      <c r="B95" s="301">
        <f t="shared" si="36"/>
        <v>29.4268</v>
      </c>
      <c r="C95" s="302">
        <v>21700</v>
      </c>
      <c r="D95" s="303">
        <f t="shared" si="21"/>
        <v>8849.0763521687713</v>
      </c>
      <c r="E95" s="304">
        <f t="shared" si="26"/>
        <v>3008.6859597373823</v>
      </c>
      <c r="F95" s="304">
        <f t="shared" si="27"/>
        <v>176.98152704337542</v>
      </c>
      <c r="G95" s="101">
        <v>60</v>
      </c>
      <c r="H95" s="305">
        <f t="shared" si="28"/>
        <v>12094.743838949529</v>
      </c>
      <c r="I95" s="379">
        <f t="shared" si="22"/>
        <v>2.6846000000000001</v>
      </c>
      <c r="J95" s="329">
        <f t="shared" si="37"/>
        <v>49.044666666666672</v>
      </c>
      <c r="K95" s="302">
        <v>21700</v>
      </c>
      <c r="L95" s="307">
        <f t="shared" si="23"/>
        <v>5309.4458113012624</v>
      </c>
      <c r="M95" s="304">
        <f t="shared" si="29"/>
        <v>1805.2115758424293</v>
      </c>
      <c r="N95" s="304">
        <f t="shared" si="30"/>
        <v>106.18891622602526</v>
      </c>
      <c r="O95" s="308">
        <v>43</v>
      </c>
      <c r="P95" s="305">
        <f t="shared" si="31"/>
        <v>7263.8463033697171</v>
      </c>
      <c r="Q95" s="379">
        <f t="shared" si="24"/>
        <v>1.6108</v>
      </c>
      <c r="R95" s="330">
        <f t="shared" si="38"/>
        <v>73.566999999999993</v>
      </c>
      <c r="S95" s="302">
        <v>21700</v>
      </c>
      <c r="T95" s="307">
        <f t="shared" si="25"/>
        <v>3539.6305408675089</v>
      </c>
      <c r="U95" s="101">
        <f t="shared" si="32"/>
        <v>1203.474383894953</v>
      </c>
      <c r="V95" s="304">
        <f t="shared" si="33"/>
        <v>70.79261081735018</v>
      </c>
      <c r="W95" s="308">
        <v>35</v>
      </c>
      <c r="X95" s="305">
        <f t="shared" si="34"/>
        <v>4848.897535579812</v>
      </c>
      <c r="Y95" s="309">
        <f t="shared" si="35"/>
        <v>1.0739000000000001</v>
      </c>
    </row>
    <row r="96" spans="1:25" s="63" customFormat="1" ht="16.5" customHeight="1" x14ac:dyDescent="0.2">
      <c r="A96" s="280">
        <v>80</v>
      </c>
      <c r="B96" s="301">
        <f t="shared" si="36"/>
        <v>29.58</v>
      </c>
      <c r="C96" s="302">
        <v>21700</v>
      </c>
      <c r="D96" s="303">
        <f t="shared" si="21"/>
        <v>8803.245436105477</v>
      </c>
      <c r="E96" s="304">
        <f t="shared" si="26"/>
        <v>2993.1034482758623</v>
      </c>
      <c r="F96" s="304">
        <f t="shared" si="27"/>
        <v>176.06490872210955</v>
      </c>
      <c r="G96" s="101">
        <v>60</v>
      </c>
      <c r="H96" s="305">
        <f t="shared" si="28"/>
        <v>12032.413793103449</v>
      </c>
      <c r="I96" s="379">
        <f t="shared" si="22"/>
        <v>2.7044999999999999</v>
      </c>
      <c r="J96" s="329">
        <f t="shared" si="37"/>
        <v>49.3</v>
      </c>
      <c r="K96" s="302">
        <v>21700</v>
      </c>
      <c r="L96" s="307">
        <f t="shared" si="23"/>
        <v>5281.9472616632856</v>
      </c>
      <c r="M96" s="304">
        <f t="shared" si="29"/>
        <v>1795.8620689655172</v>
      </c>
      <c r="N96" s="304">
        <f t="shared" si="30"/>
        <v>105.63894523326572</v>
      </c>
      <c r="O96" s="308">
        <v>43</v>
      </c>
      <c r="P96" s="305">
        <f t="shared" si="31"/>
        <v>7226.4482758620688</v>
      </c>
      <c r="Q96" s="379">
        <f t="shared" si="24"/>
        <v>1.6227</v>
      </c>
      <c r="R96" s="330">
        <f t="shared" si="38"/>
        <v>73.949999999999989</v>
      </c>
      <c r="S96" s="302">
        <v>21700</v>
      </c>
      <c r="T96" s="307">
        <f t="shared" si="25"/>
        <v>3521.2981744421909</v>
      </c>
      <c r="U96" s="101">
        <f t="shared" si="32"/>
        <v>1197.2413793103449</v>
      </c>
      <c r="V96" s="304">
        <f t="shared" si="33"/>
        <v>70.42596348884382</v>
      </c>
      <c r="W96" s="308">
        <v>35</v>
      </c>
      <c r="X96" s="305">
        <f t="shared" si="34"/>
        <v>4823.9655172413795</v>
      </c>
      <c r="Y96" s="309">
        <f t="shared" si="35"/>
        <v>1.0818000000000001</v>
      </c>
    </row>
    <row r="97" spans="1:25" s="63" customFormat="1" ht="16.5" customHeight="1" x14ac:dyDescent="0.2">
      <c r="A97" s="279">
        <v>81</v>
      </c>
      <c r="B97" s="301">
        <f t="shared" si="36"/>
        <v>29.7318</v>
      </c>
      <c r="C97" s="302">
        <v>21700</v>
      </c>
      <c r="D97" s="303">
        <f t="shared" si="21"/>
        <v>8758.299194801526</v>
      </c>
      <c r="E97" s="304">
        <f t="shared" si="26"/>
        <v>2977.8217262325193</v>
      </c>
      <c r="F97" s="304">
        <f t="shared" si="27"/>
        <v>175.16598389603053</v>
      </c>
      <c r="G97" s="101">
        <v>60</v>
      </c>
      <c r="H97" s="305">
        <f t="shared" si="28"/>
        <v>11971.286904930077</v>
      </c>
      <c r="I97" s="379">
        <f t="shared" si="22"/>
        <v>2.7244000000000002</v>
      </c>
      <c r="J97" s="329">
        <f t="shared" si="37"/>
        <v>49.553000000000004</v>
      </c>
      <c r="K97" s="302">
        <v>21700</v>
      </c>
      <c r="L97" s="307">
        <f t="shared" si="23"/>
        <v>5254.9795168809151</v>
      </c>
      <c r="M97" s="304">
        <f t="shared" si="29"/>
        <v>1786.6930357395113</v>
      </c>
      <c r="N97" s="304">
        <f t="shared" si="30"/>
        <v>105.09959033761831</v>
      </c>
      <c r="O97" s="308">
        <v>43</v>
      </c>
      <c r="P97" s="305">
        <f t="shared" si="31"/>
        <v>7189.7721429580442</v>
      </c>
      <c r="Q97" s="379">
        <f t="shared" si="24"/>
        <v>1.6346000000000001</v>
      </c>
      <c r="R97" s="330">
        <f t="shared" si="38"/>
        <v>74.329499999999996</v>
      </c>
      <c r="S97" s="302">
        <v>21700</v>
      </c>
      <c r="T97" s="307">
        <f t="shared" si="25"/>
        <v>3503.319677920611</v>
      </c>
      <c r="U97" s="101">
        <f t="shared" si="32"/>
        <v>1191.1286904930078</v>
      </c>
      <c r="V97" s="304">
        <f t="shared" si="33"/>
        <v>70.066393558412216</v>
      </c>
      <c r="W97" s="308">
        <v>35</v>
      </c>
      <c r="X97" s="305">
        <f t="shared" si="34"/>
        <v>4799.514761972031</v>
      </c>
      <c r="Y97" s="309">
        <f t="shared" si="35"/>
        <v>1.0896999999999999</v>
      </c>
    </row>
    <row r="98" spans="1:25" s="63" customFormat="1" ht="16.5" customHeight="1" x14ac:dyDescent="0.2">
      <c r="A98" s="279">
        <v>82</v>
      </c>
      <c r="B98" s="301">
        <f t="shared" si="36"/>
        <v>29.882199999999997</v>
      </c>
      <c r="C98" s="302">
        <v>21700</v>
      </c>
      <c r="D98" s="303">
        <f t="shared" si="21"/>
        <v>8714.2178286739272</v>
      </c>
      <c r="E98" s="304">
        <f t="shared" si="26"/>
        <v>2962.8340617491353</v>
      </c>
      <c r="F98" s="304">
        <f t="shared" si="27"/>
        <v>174.28435657347856</v>
      </c>
      <c r="G98" s="101">
        <v>60</v>
      </c>
      <c r="H98" s="305">
        <f t="shared" si="28"/>
        <v>11911.336246996541</v>
      </c>
      <c r="I98" s="379">
        <f t="shared" si="22"/>
        <v>2.7441</v>
      </c>
      <c r="J98" s="329">
        <f t="shared" si="37"/>
        <v>49.803666666666665</v>
      </c>
      <c r="K98" s="302">
        <v>21700</v>
      </c>
      <c r="L98" s="307">
        <f t="shared" si="23"/>
        <v>5228.5306972043554</v>
      </c>
      <c r="M98" s="304">
        <f t="shared" si="29"/>
        <v>1777.700437049481</v>
      </c>
      <c r="N98" s="304">
        <f t="shared" si="30"/>
        <v>104.57061394408711</v>
      </c>
      <c r="O98" s="308">
        <v>43</v>
      </c>
      <c r="P98" s="305">
        <f t="shared" si="31"/>
        <v>7153.8017481979232</v>
      </c>
      <c r="Q98" s="379">
        <f t="shared" si="24"/>
        <v>1.6465000000000001</v>
      </c>
      <c r="R98" s="330">
        <f t="shared" si="38"/>
        <v>74.705499999999986</v>
      </c>
      <c r="S98" s="302">
        <v>21700</v>
      </c>
      <c r="T98" s="307">
        <f t="shared" si="25"/>
        <v>3485.6871314695709</v>
      </c>
      <c r="U98" s="101">
        <f t="shared" si="32"/>
        <v>1185.1336246996541</v>
      </c>
      <c r="V98" s="304">
        <f t="shared" si="33"/>
        <v>69.713742629391419</v>
      </c>
      <c r="W98" s="308">
        <v>35</v>
      </c>
      <c r="X98" s="305">
        <f t="shared" si="34"/>
        <v>4775.5344987986164</v>
      </c>
      <c r="Y98" s="309">
        <f t="shared" si="35"/>
        <v>1.0975999999999999</v>
      </c>
    </row>
    <row r="99" spans="1:25" s="63" customFormat="1" ht="16.5" customHeight="1" x14ac:dyDescent="0.2">
      <c r="A99" s="279">
        <v>83</v>
      </c>
      <c r="B99" s="301">
        <f t="shared" si="36"/>
        <v>30.031199999999998</v>
      </c>
      <c r="C99" s="302">
        <v>21700</v>
      </c>
      <c r="D99" s="303">
        <f t="shared" si="21"/>
        <v>8670.9821785343265</v>
      </c>
      <c r="E99" s="304">
        <f t="shared" si="26"/>
        <v>2948.1339407016712</v>
      </c>
      <c r="F99" s="304">
        <f t="shared" si="27"/>
        <v>173.41964357068653</v>
      </c>
      <c r="G99" s="101">
        <v>60</v>
      </c>
      <c r="H99" s="305">
        <f t="shared" si="28"/>
        <v>11852.535762806685</v>
      </c>
      <c r="I99" s="379">
        <f t="shared" si="22"/>
        <v>2.7637999999999998</v>
      </c>
      <c r="J99" s="329">
        <f t="shared" si="37"/>
        <v>50.052</v>
      </c>
      <c r="K99" s="302">
        <v>21700</v>
      </c>
      <c r="L99" s="307">
        <f t="shared" si="23"/>
        <v>5202.5893071205955</v>
      </c>
      <c r="M99" s="304">
        <f t="shared" si="29"/>
        <v>1768.8803644210027</v>
      </c>
      <c r="N99" s="304">
        <f t="shared" si="30"/>
        <v>104.05178614241191</v>
      </c>
      <c r="O99" s="308">
        <v>43</v>
      </c>
      <c r="P99" s="305">
        <f t="shared" si="31"/>
        <v>7118.5214576840108</v>
      </c>
      <c r="Q99" s="379">
        <f t="shared" si="24"/>
        <v>1.6583000000000001</v>
      </c>
      <c r="R99" s="330">
        <f t="shared" si="38"/>
        <v>75.077999999999989</v>
      </c>
      <c r="S99" s="302">
        <v>21700</v>
      </c>
      <c r="T99" s="307">
        <f t="shared" si="25"/>
        <v>3468.3928714137305</v>
      </c>
      <c r="U99" s="101">
        <f t="shared" si="32"/>
        <v>1179.2535762806685</v>
      </c>
      <c r="V99" s="304">
        <f t="shared" si="33"/>
        <v>69.367857428274618</v>
      </c>
      <c r="W99" s="308">
        <v>35</v>
      </c>
      <c r="X99" s="305">
        <f t="shared" si="34"/>
        <v>4752.0143051226742</v>
      </c>
      <c r="Y99" s="309">
        <f t="shared" si="35"/>
        <v>1.1054999999999999</v>
      </c>
    </row>
    <row r="100" spans="1:25" s="63" customFormat="1" ht="16.5" customHeight="1" x14ac:dyDescent="0.2">
      <c r="A100" s="279">
        <v>84</v>
      </c>
      <c r="B100" s="301">
        <f t="shared" si="36"/>
        <v>30.178800000000003</v>
      </c>
      <c r="C100" s="302">
        <v>21700</v>
      </c>
      <c r="D100" s="303">
        <f t="shared" si="21"/>
        <v>8628.5737007435673</v>
      </c>
      <c r="E100" s="304">
        <f t="shared" si="26"/>
        <v>2933.7150582528129</v>
      </c>
      <c r="F100" s="304">
        <f t="shared" si="27"/>
        <v>172.57147401487134</v>
      </c>
      <c r="G100" s="101">
        <v>60</v>
      </c>
      <c r="H100" s="305">
        <f t="shared" si="28"/>
        <v>11794.86023301125</v>
      </c>
      <c r="I100" s="379">
        <f t="shared" si="22"/>
        <v>2.7833999999999999</v>
      </c>
      <c r="J100" s="329">
        <f t="shared" si="37"/>
        <v>50.298000000000009</v>
      </c>
      <c r="K100" s="302">
        <v>21700</v>
      </c>
      <c r="L100" s="307">
        <f t="shared" si="23"/>
        <v>5177.14422044614</v>
      </c>
      <c r="M100" s="304">
        <f t="shared" si="29"/>
        <v>1760.2290349516877</v>
      </c>
      <c r="N100" s="304">
        <f t="shared" si="30"/>
        <v>103.5428844089228</v>
      </c>
      <c r="O100" s="308">
        <v>43</v>
      </c>
      <c r="P100" s="305">
        <f t="shared" si="31"/>
        <v>7083.9161398067508</v>
      </c>
      <c r="Q100" s="379">
        <f t="shared" si="24"/>
        <v>1.67</v>
      </c>
      <c r="R100" s="330">
        <f t="shared" si="38"/>
        <v>75.447000000000003</v>
      </c>
      <c r="S100" s="302">
        <v>21700</v>
      </c>
      <c r="T100" s="307">
        <f t="shared" si="25"/>
        <v>3451.4294802974273</v>
      </c>
      <c r="U100" s="101">
        <f t="shared" si="32"/>
        <v>1173.4860233011254</v>
      </c>
      <c r="V100" s="304">
        <f t="shared" si="33"/>
        <v>69.028589605948554</v>
      </c>
      <c r="W100" s="308">
        <v>35</v>
      </c>
      <c r="X100" s="305">
        <f t="shared" si="34"/>
        <v>4728.9440932045018</v>
      </c>
      <c r="Y100" s="309">
        <f t="shared" si="35"/>
        <v>1.1133999999999999</v>
      </c>
    </row>
    <row r="101" spans="1:25" s="63" customFormat="1" ht="16.5" customHeight="1" x14ac:dyDescent="0.2">
      <c r="A101" s="279">
        <v>85</v>
      </c>
      <c r="B101" s="301">
        <f t="shared" si="36"/>
        <v>30.325000000000003</v>
      </c>
      <c r="C101" s="302">
        <v>21700</v>
      </c>
      <c r="D101" s="303">
        <f t="shared" si="21"/>
        <v>8586.974443528441</v>
      </c>
      <c r="E101" s="304">
        <f t="shared" si="26"/>
        <v>2919.5713107996703</v>
      </c>
      <c r="F101" s="304">
        <f t="shared" si="27"/>
        <v>171.73948887056883</v>
      </c>
      <c r="G101" s="101">
        <v>60</v>
      </c>
      <c r="H101" s="305">
        <f t="shared" si="28"/>
        <v>11738.285243198681</v>
      </c>
      <c r="I101" s="379">
        <f t="shared" si="22"/>
        <v>2.8029999999999999</v>
      </c>
      <c r="J101" s="329">
        <f t="shared" si="37"/>
        <v>50.541666666666671</v>
      </c>
      <c r="K101" s="302">
        <v>21700</v>
      </c>
      <c r="L101" s="307">
        <f t="shared" si="23"/>
        <v>5152.1846661170648</v>
      </c>
      <c r="M101" s="304">
        <f t="shared" si="29"/>
        <v>1751.7427864798021</v>
      </c>
      <c r="N101" s="304">
        <f t="shared" si="30"/>
        <v>103.0436933223413</v>
      </c>
      <c r="O101" s="308">
        <v>43</v>
      </c>
      <c r="P101" s="305">
        <f t="shared" si="31"/>
        <v>7049.9711459192076</v>
      </c>
      <c r="Q101" s="379">
        <f t="shared" si="24"/>
        <v>1.6818</v>
      </c>
      <c r="R101" s="330">
        <f t="shared" si="38"/>
        <v>75.8125</v>
      </c>
      <c r="S101" s="302">
        <v>21700</v>
      </c>
      <c r="T101" s="307">
        <f t="shared" si="25"/>
        <v>3434.7897774113767</v>
      </c>
      <c r="U101" s="101">
        <f t="shared" si="32"/>
        <v>1167.8285243198682</v>
      </c>
      <c r="V101" s="304">
        <f t="shared" si="33"/>
        <v>68.695795548227537</v>
      </c>
      <c r="W101" s="308">
        <v>35</v>
      </c>
      <c r="X101" s="305">
        <f t="shared" si="34"/>
        <v>4706.3140972794727</v>
      </c>
      <c r="Y101" s="309">
        <f t="shared" si="35"/>
        <v>1.1212</v>
      </c>
    </row>
    <row r="102" spans="1:25" s="63" customFormat="1" ht="16.5" customHeight="1" x14ac:dyDescent="0.2">
      <c r="A102" s="279">
        <v>86</v>
      </c>
      <c r="B102" s="301">
        <f t="shared" si="36"/>
        <v>30.469799999999999</v>
      </c>
      <c r="C102" s="302">
        <v>21700</v>
      </c>
      <c r="D102" s="303">
        <f t="shared" si="21"/>
        <v>8546.1670243979297</v>
      </c>
      <c r="E102" s="304">
        <f t="shared" si="26"/>
        <v>2905.6967882952963</v>
      </c>
      <c r="F102" s="304">
        <f t="shared" si="27"/>
        <v>170.9233404879586</v>
      </c>
      <c r="G102" s="101">
        <v>60</v>
      </c>
      <c r="H102" s="305">
        <f t="shared" si="28"/>
        <v>11682.787153181183</v>
      </c>
      <c r="I102" s="379">
        <f t="shared" si="22"/>
        <v>2.8224999999999998</v>
      </c>
      <c r="J102" s="329">
        <f t="shared" si="37"/>
        <v>50.783000000000001</v>
      </c>
      <c r="K102" s="302">
        <v>21700</v>
      </c>
      <c r="L102" s="307">
        <f t="shared" si="23"/>
        <v>5127.7002146387576</v>
      </c>
      <c r="M102" s="304">
        <f t="shared" si="29"/>
        <v>1743.4180729771776</v>
      </c>
      <c r="N102" s="304">
        <f t="shared" si="30"/>
        <v>102.55400429277516</v>
      </c>
      <c r="O102" s="308">
        <v>43</v>
      </c>
      <c r="P102" s="305">
        <f t="shared" si="31"/>
        <v>7016.6722919087106</v>
      </c>
      <c r="Q102" s="379">
        <f t="shared" si="24"/>
        <v>1.6935</v>
      </c>
      <c r="R102" s="330">
        <f t="shared" si="38"/>
        <v>76.174499999999995</v>
      </c>
      <c r="S102" s="302">
        <v>21700</v>
      </c>
      <c r="T102" s="307">
        <f t="shared" si="25"/>
        <v>3418.4668097591716</v>
      </c>
      <c r="U102" s="101">
        <f t="shared" si="32"/>
        <v>1162.2787153181184</v>
      </c>
      <c r="V102" s="304">
        <f t="shared" si="33"/>
        <v>68.369336195183436</v>
      </c>
      <c r="W102" s="308">
        <v>35</v>
      </c>
      <c r="X102" s="305">
        <f t="shared" si="34"/>
        <v>4684.1148612724737</v>
      </c>
      <c r="Y102" s="309">
        <f t="shared" si="35"/>
        <v>1.129</v>
      </c>
    </row>
    <row r="103" spans="1:25" s="63" customFormat="1" ht="16.5" customHeight="1" x14ac:dyDescent="0.2">
      <c r="A103" s="279">
        <v>87</v>
      </c>
      <c r="B103" s="301">
        <f t="shared" si="36"/>
        <v>30.613199999999999</v>
      </c>
      <c r="C103" s="302">
        <v>21700</v>
      </c>
      <c r="D103" s="303">
        <f t="shared" si="21"/>
        <v>8506.1346086002104</v>
      </c>
      <c r="E103" s="304">
        <f t="shared" si="26"/>
        <v>2892.0857669240718</v>
      </c>
      <c r="F103" s="304">
        <f t="shared" si="27"/>
        <v>170.12269217200421</v>
      </c>
      <c r="G103" s="101">
        <v>60</v>
      </c>
      <c r="H103" s="305">
        <f t="shared" si="28"/>
        <v>11628.343067696287</v>
      </c>
      <c r="I103" s="379">
        <f t="shared" si="22"/>
        <v>2.8418999999999999</v>
      </c>
      <c r="J103" s="329">
        <f t="shared" si="37"/>
        <v>51.021999999999998</v>
      </c>
      <c r="K103" s="302">
        <v>21700</v>
      </c>
      <c r="L103" s="307">
        <f t="shared" si="23"/>
        <v>5103.6807651601266</v>
      </c>
      <c r="M103" s="304">
        <f t="shared" si="29"/>
        <v>1735.2514601544431</v>
      </c>
      <c r="N103" s="304">
        <f t="shared" si="30"/>
        <v>102.07361530320253</v>
      </c>
      <c r="O103" s="308">
        <v>43</v>
      </c>
      <c r="P103" s="305">
        <f t="shared" si="31"/>
        <v>6984.0058406177714</v>
      </c>
      <c r="Q103" s="379">
        <f t="shared" si="24"/>
        <v>1.7051000000000001</v>
      </c>
      <c r="R103" s="330">
        <f t="shared" si="38"/>
        <v>76.532999999999987</v>
      </c>
      <c r="S103" s="302">
        <v>21700</v>
      </c>
      <c r="T103" s="307">
        <f t="shared" si="25"/>
        <v>3402.4538434400852</v>
      </c>
      <c r="U103" s="101">
        <f t="shared" si="32"/>
        <v>1156.8343067696289</v>
      </c>
      <c r="V103" s="304">
        <f t="shared" si="33"/>
        <v>68.049076868801706</v>
      </c>
      <c r="W103" s="308">
        <v>35</v>
      </c>
      <c r="X103" s="305">
        <f t="shared" si="34"/>
        <v>4662.3372270785158</v>
      </c>
      <c r="Y103" s="309">
        <f t="shared" si="35"/>
        <v>1.1368</v>
      </c>
    </row>
    <row r="104" spans="1:25" s="63" customFormat="1" ht="16.5" customHeight="1" x14ac:dyDescent="0.2">
      <c r="A104" s="279">
        <v>88</v>
      </c>
      <c r="B104" s="301">
        <f t="shared" si="36"/>
        <v>30.755200000000002</v>
      </c>
      <c r="C104" s="302">
        <v>21700</v>
      </c>
      <c r="D104" s="303">
        <f t="shared" si="21"/>
        <v>8466.8608885651847</v>
      </c>
      <c r="E104" s="304">
        <f t="shared" si="26"/>
        <v>2878.7327021121632</v>
      </c>
      <c r="F104" s="304">
        <f t="shared" si="27"/>
        <v>169.3372177713037</v>
      </c>
      <c r="G104" s="101">
        <v>60</v>
      </c>
      <c r="H104" s="305">
        <f t="shared" si="28"/>
        <v>11574.930808448653</v>
      </c>
      <c r="I104" s="379">
        <f t="shared" si="22"/>
        <v>2.8613</v>
      </c>
      <c r="J104" s="329">
        <f t="shared" si="37"/>
        <v>51.25866666666667</v>
      </c>
      <c r="K104" s="302">
        <v>21700</v>
      </c>
      <c r="L104" s="307">
        <f t="shared" si="23"/>
        <v>5080.1165331391112</v>
      </c>
      <c r="M104" s="304">
        <f t="shared" si="29"/>
        <v>1727.2396212672979</v>
      </c>
      <c r="N104" s="304">
        <f t="shared" si="30"/>
        <v>101.60233066278222</v>
      </c>
      <c r="O104" s="308">
        <v>43</v>
      </c>
      <c r="P104" s="305">
        <f t="shared" si="31"/>
        <v>6951.9584850691908</v>
      </c>
      <c r="Q104" s="379">
        <f t="shared" si="24"/>
        <v>1.7168000000000001</v>
      </c>
      <c r="R104" s="330">
        <f t="shared" si="38"/>
        <v>76.888000000000005</v>
      </c>
      <c r="S104" s="302">
        <v>21700</v>
      </c>
      <c r="T104" s="307">
        <f t="shared" si="25"/>
        <v>3386.7443554260744</v>
      </c>
      <c r="U104" s="101">
        <f t="shared" si="32"/>
        <v>1151.4930808448653</v>
      </c>
      <c r="V104" s="304">
        <f t="shared" si="33"/>
        <v>67.734887108521491</v>
      </c>
      <c r="W104" s="308">
        <v>35</v>
      </c>
      <c r="X104" s="305">
        <f t="shared" si="34"/>
        <v>4640.9723233794612</v>
      </c>
      <c r="Y104" s="309">
        <f t="shared" si="35"/>
        <v>1.1445000000000001</v>
      </c>
    </row>
    <row r="105" spans="1:25" s="63" customFormat="1" ht="16.5" customHeight="1" x14ac:dyDescent="0.2">
      <c r="A105" s="279">
        <v>89</v>
      </c>
      <c r="B105" s="301">
        <f t="shared" si="36"/>
        <v>30.895800000000001</v>
      </c>
      <c r="C105" s="302">
        <v>21700</v>
      </c>
      <c r="D105" s="303">
        <f t="shared" si="21"/>
        <v>8428.3300642805807</v>
      </c>
      <c r="E105" s="304">
        <f t="shared" si="26"/>
        <v>2865.6322218553978</v>
      </c>
      <c r="F105" s="304">
        <f t="shared" si="27"/>
        <v>168.56660128561163</v>
      </c>
      <c r="G105" s="101">
        <v>60</v>
      </c>
      <c r="H105" s="305">
        <f t="shared" si="28"/>
        <v>11522.528887421589</v>
      </c>
      <c r="I105" s="379">
        <f t="shared" si="22"/>
        <v>2.8807</v>
      </c>
      <c r="J105" s="329">
        <f t="shared" si="37"/>
        <v>51.493000000000002</v>
      </c>
      <c r="K105" s="302">
        <v>21700</v>
      </c>
      <c r="L105" s="307">
        <f t="shared" si="23"/>
        <v>5056.9980385683493</v>
      </c>
      <c r="M105" s="304">
        <f t="shared" si="29"/>
        <v>1719.379333113239</v>
      </c>
      <c r="N105" s="304">
        <f t="shared" si="30"/>
        <v>101.13996077136699</v>
      </c>
      <c r="O105" s="308">
        <v>43</v>
      </c>
      <c r="P105" s="305">
        <f t="shared" si="31"/>
        <v>6920.5173324529551</v>
      </c>
      <c r="Q105" s="379">
        <f t="shared" si="24"/>
        <v>1.7283999999999999</v>
      </c>
      <c r="R105" s="330">
        <f t="shared" si="38"/>
        <v>77.239499999999992</v>
      </c>
      <c r="S105" s="302">
        <v>21700</v>
      </c>
      <c r="T105" s="307">
        <f t="shared" si="25"/>
        <v>3371.3320257122332</v>
      </c>
      <c r="U105" s="101">
        <f t="shared" si="32"/>
        <v>1146.2528887421593</v>
      </c>
      <c r="V105" s="304">
        <f t="shared" si="33"/>
        <v>67.426640514244667</v>
      </c>
      <c r="W105" s="308">
        <v>35</v>
      </c>
      <c r="X105" s="305">
        <f t="shared" si="34"/>
        <v>4620.011554968637</v>
      </c>
      <c r="Y105" s="309">
        <f t="shared" si="35"/>
        <v>1.1523000000000001</v>
      </c>
    </row>
    <row r="106" spans="1:25" s="63" customFormat="1" ht="16.5" customHeight="1" x14ac:dyDescent="0.2">
      <c r="A106" s="280">
        <v>90</v>
      </c>
      <c r="B106" s="301">
        <f t="shared" si="36"/>
        <v>31.034999999999997</v>
      </c>
      <c r="C106" s="302">
        <v>21700</v>
      </c>
      <c r="D106" s="303">
        <f t="shared" si="21"/>
        <v>8390.526824552926</v>
      </c>
      <c r="E106" s="304">
        <f t="shared" si="26"/>
        <v>2852.7791203479951</v>
      </c>
      <c r="F106" s="304">
        <f t="shared" si="27"/>
        <v>167.81053649105851</v>
      </c>
      <c r="G106" s="101">
        <v>60</v>
      </c>
      <c r="H106" s="305">
        <f t="shared" si="28"/>
        <v>11471.11648139198</v>
      </c>
      <c r="I106" s="379">
        <f t="shared" si="22"/>
        <v>2.9</v>
      </c>
      <c r="J106" s="329">
        <f t="shared" si="37"/>
        <v>51.724999999999994</v>
      </c>
      <c r="K106" s="302">
        <v>21700</v>
      </c>
      <c r="L106" s="307">
        <f t="shared" si="23"/>
        <v>5034.3160947317547</v>
      </c>
      <c r="M106" s="304">
        <f t="shared" si="29"/>
        <v>1711.6674722087967</v>
      </c>
      <c r="N106" s="304">
        <f t="shared" si="30"/>
        <v>100.6863218946351</v>
      </c>
      <c r="O106" s="308">
        <v>43</v>
      </c>
      <c r="P106" s="305">
        <f t="shared" si="31"/>
        <v>6889.6698888351866</v>
      </c>
      <c r="Q106" s="379">
        <f t="shared" si="24"/>
        <v>1.74</v>
      </c>
      <c r="R106" s="330">
        <f t="shared" si="38"/>
        <v>77.587499999999991</v>
      </c>
      <c r="S106" s="302">
        <v>21700</v>
      </c>
      <c r="T106" s="307">
        <f t="shared" si="25"/>
        <v>3356.2107298211699</v>
      </c>
      <c r="U106" s="101">
        <f t="shared" si="32"/>
        <v>1141.1116481391978</v>
      </c>
      <c r="V106" s="304">
        <f t="shared" si="33"/>
        <v>67.1242145964234</v>
      </c>
      <c r="W106" s="308">
        <v>35</v>
      </c>
      <c r="X106" s="305">
        <f t="shared" si="34"/>
        <v>4599.4465925567911</v>
      </c>
      <c r="Y106" s="309">
        <f t="shared" si="35"/>
        <v>1.1599999999999999</v>
      </c>
    </row>
    <row r="107" spans="1:25" s="63" customFormat="1" ht="16.5" customHeight="1" x14ac:dyDescent="0.2">
      <c r="A107" s="279">
        <v>91</v>
      </c>
      <c r="B107" s="301">
        <f t="shared" si="36"/>
        <v>31.172800000000002</v>
      </c>
      <c r="C107" s="302">
        <v>21700</v>
      </c>
      <c r="D107" s="303">
        <f t="shared" si="21"/>
        <v>8353.436329107426</v>
      </c>
      <c r="E107" s="304">
        <f t="shared" si="26"/>
        <v>2840.1683518965251</v>
      </c>
      <c r="F107" s="304">
        <f t="shared" si="27"/>
        <v>167.06872658214851</v>
      </c>
      <c r="G107" s="101">
        <v>60</v>
      </c>
      <c r="H107" s="305">
        <f t="shared" si="28"/>
        <v>11420.6734075861</v>
      </c>
      <c r="I107" s="379">
        <f t="shared" si="22"/>
        <v>2.9192</v>
      </c>
      <c r="J107" s="329">
        <f t="shared" si="37"/>
        <v>51.954666666666675</v>
      </c>
      <c r="K107" s="302">
        <v>21700</v>
      </c>
      <c r="L107" s="307">
        <f t="shared" si="23"/>
        <v>5012.0617974644556</v>
      </c>
      <c r="M107" s="304">
        <f t="shared" si="29"/>
        <v>1704.1010111379151</v>
      </c>
      <c r="N107" s="304">
        <f t="shared" si="30"/>
        <v>100.24123594928912</v>
      </c>
      <c r="O107" s="308">
        <v>43</v>
      </c>
      <c r="P107" s="305">
        <f t="shared" si="31"/>
        <v>6859.4040445516594</v>
      </c>
      <c r="Q107" s="379">
        <f t="shared" si="24"/>
        <v>1.7515000000000001</v>
      </c>
      <c r="R107" s="330">
        <f t="shared" si="38"/>
        <v>77.932000000000002</v>
      </c>
      <c r="S107" s="302">
        <v>21700</v>
      </c>
      <c r="T107" s="307">
        <f t="shared" si="25"/>
        <v>3341.3745316429713</v>
      </c>
      <c r="U107" s="101">
        <f t="shared" si="32"/>
        <v>1136.0673407586103</v>
      </c>
      <c r="V107" s="304">
        <f t="shared" si="33"/>
        <v>66.827490632859423</v>
      </c>
      <c r="W107" s="308">
        <v>35</v>
      </c>
      <c r="X107" s="305">
        <f t="shared" si="34"/>
        <v>4579.2693630344411</v>
      </c>
      <c r="Y107" s="309">
        <f t="shared" si="35"/>
        <v>1.1677</v>
      </c>
    </row>
    <row r="108" spans="1:25" s="63" customFormat="1" ht="16.5" customHeight="1" x14ac:dyDescent="0.2">
      <c r="A108" s="279">
        <v>92</v>
      </c>
      <c r="B108" s="301">
        <f t="shared" si="36"/>
        <v>31.309199999999997</v>
      </c>
      <c r="C108" s="302">
        <v>21700</v>
      </c>
      <c r="D108" s="303">
        <f t="shared" si="21"/>
        <v>8317.0441914836538</v>
      </c>
      <c r="E108" s="304">
        <f t="shared" si="26"/>
        <v>2827.7950251044426</v>
      </c>
      <c r="F108" s="304">
        <f t="shared" si="27"/>
        <v>166.34088382967309</v>
      </c>
      <c r="G108" s="101">
        <v>60</v>
      </c>
      <c r="H108" s="305">
        <f t="shared" si="28"/>
        <v>11371.180100417769</v>
      </c>
      <c r="I108" s="379">
        <f t="shared" si="22"/>
        <v>2.9384000000000001</v>
      </c>
      <c r="J108" s="329">
        <f t="shared" si="37"/>
        <v>52.181999999999995</v>
      </c>
      <c r="K108" s="302">
        <v>21700</v>
      </c>
      <c r="L108" s="307">
        <f t="shared" si="23"/>
        <v>4990.2265148901924</v>
      </c>
      <c r="M108" s="304">
        <f t="shared" si="29"/>
        <v>1696.6770150626655</v>
      </c>
      <c r="N108" s="304">
        <f t="shared" si="30"/>
        <v>99.804530297803851</v>
      </c>
      <c r="O108" s="308">
        <v>43</v>
      </c>
      <c r="P108" s="305">
        <f t="shared" si="31"/>
        <v>6829.7080602506612</v>
      </c>
      <c r="Q108" s="379">
        <f t="shared" si="24"/>
        <v>1.7630999999999999</v>
      </c>
      <c r="R108" s="330">
        <f t="shared" si="38"/>
        <v>78.272999999999982</v>
      </c>
      <c r="S108" s="302">
        <v>21700</v>
      </c>
      <c r="T108" s="307">
        <f t="shared" si="25"/>
        <v>3326.8176765934622</v>
      </c>
      <c r="U108" s="101">
        <f t="shared" si="32"/>
        <v>1131.1180100417773</v>
      </c>
      <c r="V108" s="304">
        <f t="shared" si="33"/>
        <v>66.536353531869253</v>
      </c>
      <c r="W108" s="308">
        <v>35</v>
      </c>
      <c r="X108" s="305">
        <f t="shared" si="34"/>
        <v>4559.4720401671084</v>
      </c>
      <c r="Y108" s="309">
        <f t="shared" si="35"/>
        <v>1.1754</v>
      </c>
    </row>
    <row r="109" spans="1:25" s="63" customFormat="1" ht="16.5" customHeight="1" x14ac:dyDescent="0.2">
      <c r="A109" s="279">
        <v>93</v>
      </c>
      <c r="B109" s="301">
        <f t="shared" si="36"/>
        <v>31.444200000000002</v>
      </c>
      <c r="C109" s="302">
        <v>21700</v>
      </c>
      <c r="D109" s="303">
        <f t="shared" si="21"/>
        <v>8281.3364626862822</v>
      </c>
      <c r="E109" s="304">
        <f t="shared" si="26"/>
        <v>2815.6543973133362</v>
      </c>
      <c r="F109" s="304">
        <f t="shared" si="27"/>
        <v>165.62672925372564</v>
      </c>
      <c r="G109" s="101">
        <v>60</v>
      </c>
      <c r="H109" s="305">
        <f t="shared" si="28"/>
        <v>11322.617589253343</v>
      </c>
      <c r="I109" s="379">
        <f t="shared" si="22"/>
        <v>2.9575999999999998</v>
      </c>
      <c r="J109" s="329">
        <f t="shared" si="37"/>
        <v>52.407000000000004</v>
      </c>
      <c r="K109" s="302">
        <v>21700</v>
      </c>
      <c r="L109" s="307">
        <f t="shared" si="23"/>
        <v>4968.8018776117697</v>
      </c>
      <c r="M109" s="304">
        <f t="shared" si="29"/>
        <v>1689.3926383880018</v>
      </c>
      <c r="N109" s="304">
        <f t="shared" si="30"/>
        <v>99.376037552235402</v>
      </c>
      <c r="O109" s="308">
        <v>43</v>
      </c>
      <c r="P109" s="305">
        <f t="shared" si="31"/>
        <v>6800.5705535520065</v>
      </c>
      <c r="Q109" s="379">
        <f t="shared" si="24"/>
        <v>1.7746</v>
      </c>
      <c r="R109" s="330">
        <f t="shared" si="38"/>
        <v>78.610500000000002</v>
      </c>
      <c r="S109" s="302">
        <v>21700</v>
      </c>
      <c r="T109" s="307">
        <f t="shared" si="25"/>
        <v>3312.5345850745125</v>
      </c>
      <c r="U109" s="101">
        <f t="shared" si="32"/>
        <v>1126.2617589253343</v>
      </c>
      <c r="V109" s="304">
        <f t="shared" si="33"/>
        <v>66.250691701490254</v>
      </c>
      <c r="W109" s="308">
        <v>35</v>
      </c>
      <c r="X109" s="305">
        <f t="shared" si="34"/>
        <v>4540.0470357013364</v>
      </c>
      <c r="Y109" s="309">
        <f t="shared" si="35"/>
        <v>1.1830000000000001</v>
      </c>
    </row>
    <row r="110" spans="1:25" s="63" customFormat="1" ht="16.5" customHeight="1" x14ac:dyDescent="0.2">
      <c r="A110" s="279">
        <v>94</v>
      </c>
      <c r="B110" s="301">
        <f t="shared" si="36"/>
        <v>31.577799999999996</v>
      </c>
      <c r="C110" s="302">
        <v>21700</v>
      </c>
      <c r="D110" s="303">
        <f t="shared" si="21"/>
        <v>8246.2996155526998</v>
      </c>
      <c r="E110" s="304">
        <f t="shared" si="26"/>
        <v>2803.7418692879182</v>
      </c>
      <c r="F110" s="304">
        <f t="shared" si="27"/>
        <v>164.92599231105399</v>
      </c>
      <c r="G110" s="101">
        <v>60</v>
      </c>
      <c r="H110" s="305">
        <f t="shared" si="28"/>
        <v>11274.967477151673</v>
      </c>
      <c r="I110" s="379">
        <f t="shared" si="22"/>
        <v>2.9767999999999999</v>
      </c>
      <c r="J110" s="329">
        <f t="shared" si="37"/>
        <v>52.629666666666665</v>
      </c>
      <c r="K110" s="302">
        <v>21700</v>
      </c>
      <c r="L110" s="307">
        <f t="shared" si="23"/>
        <v>4947.7797693316197</v>
      </c>
      <c r="M110" s="304">
        <f t="shared" si="29"/>
        <v>1682.2451215727508</v>
      </c>
      <c r="N110" s="304">
        <f t="shared" si="30"/>
        <v>98.955595386632396</v>
      </c>
      <c r="O110" s="308">
        <v>43</v>
      </c>
      <c r="P110" s="305">
        <f t="shared" si="31"/>
        <v>6771.9804862910023</v>
      </c>
      <c r="Q110" s="379">
        <f t="shared" si="24"/>
        <v>1.7861</v>
      </c>
      <c r="R110" s="330">
        <f t="shared" si="38"/>
        <v>78.944499999999991</v>
      </c>
      <c r="S110" s="302">
        <v>21700</v>
      </c>
      <c r="T110" s="307">
        <f t="shared" si="25"/>
        <v>3298.5198462210801</v>
      </c>
      <c r="U110" s="101">
        <f t="shared" si="32"/>
        <v>1121.4967477151674</v>
      </c>
      <c r="V110" s="304">
        <f t="shared" si="33"/>
        <v>65.970396924421607</v>
      </c>
      <c r="W110" s="308">
        <v>35</v>
      </c>
      <c r="X110" s="305">
        <f t="shared" si="34"/>
        <v>4520.9869908606697</v>
      </c>
      <c r="Y110" s="309">
        <f t="shared" si="35"/>
        <v>1.1907000000000001</v>
      </c>
    </row>
    <row r="111" spans="1:25" s="63" customFormat="1" ht="16.5" customHeight="1" x14ac:dyDescent="0.2">
      <c r="A111" s="279">
        <v>95</v>
      </c>
      <c r="B111" s="301">
        <f t="shared" si="36"/>
        <v>31.71</v>
      </c>
      <c r="C111" s="302">
        <v>21700</v>
      </c>
      <c r="D111" s="303">
        <f t="shared" si="21"/>
        <v>8211.9205298013239</v>
      </c>
      <c r="E111" s="304">
        <f t="shared" si="26"/>
        <v>2792.0529801324506</v>
      </c>
      <c r="F111" s="304">
        <f t="shared" si="27"/>
        <v>164.23841059602648</v>
      </c>
      <c r="G111" s="101">
        <v>60</v>
      </c>
      <c r="H111" s="305">
        <f t="shared" si="28"/>
        <v>11228.2119205298</v>
      </c>
      <c r="I111" s="379">
        <f t="shared" si="22"/>
        <v>2.9958999999999998</v>
      </c>
      <c r="J111" s="329">
        <f t="shared" si="37"/>
        <v>52.85</v>
      </c>
      <c r="K111" s="302">
        <v>21700</v>
      </c>
      <c r="L111" s="307">
        <f t="shared" si="23"/>
        <v>4927.1523178807947</v>
      </c>
      <c r="M111" s="304">
        <f t="shared" si="29"/>
        <v>1675.2317880794703</v>
      </c>
      <c r="N111" s="304">
        <f t="shared" si="30"/>
        <v>98.543046357615893</v>
      </c>
      <c r="O111" s="308">
        <v>43</v>
      </c>
      <c r="P111" s="305">
        <f t="shared" si="31"/>
        <v>6743.9271523178813</v>
      </c>
      <c r="Q111" s="379">
        <f t="shared" si="24"/>
        <v>1.7975000000000001</v>
      </c>
      <c r="R111" s="330">
        <f t="shared" si="38"/>
        <v>79.274999999999991</v>
      </c>
      <c r="S111" s="302">
        <v>21700</v>
      </c>
      <c r="T111" s="307">
        <f t="shared" si="25"/>
        <v>3284.7682119205301</v>
      </c>
      <c r="U111" s="101">
        <f t="shared" si="32"/>
        <v>1116.8211920529802</v>
      </c>
      <c r="V111" s="304">
        <f t="shared" si="33"/>
        <v>65.695364238410605</v>
      </c>
      <c r="W111" s="308">
        <v>35</v>
      </c>
      <c r="X111" s="305">
        <f t="shared" si="34"/>
        <v>4502.2847682119209</v>
      </c>
      <c r="Y111" s="309">
        <f t="shared" si="35"/>
        <v>1.1983999999999999</v>
      </c>
    </row>
    <row r="112" spans="1:25" s="63" customFormat="1" ht="16.5" customHeight="1" x14ac:dyDescent="0.2">
      <c r="A112" s="279">
        <v>96</v>
      </c>
      <c r="B112" s="301">
        <f t="shared" si="36"/>
        <v>31.840800000000002</v>
      </c>
      <c r="C112" s="302">
        <v>21700</v>
      </c>
      <c r="D112" s="303">
        <f t="shared" si="21"/>
        <v>8178.1864777266892</v>
      </c>
      <c r="E112" s="304">
        <f t="shared" si="26"/>
        <v>2780.5834024270744</v>
      </c>
      <c r="F112" s="304">
        <f t="shared" si="27"/>
        <v>163.56372955453378</v>
      </c>
      <c r="G112" s="101">
        <v>60</v>
      </c>
      <c r="H112" s="305">
        <f t="shared" si="28"/>
        <v>11182.333609708296</v>
      </c>
      <c r="I112" s="379">
        <f t="shared" si="22"/>
        <v>3.0150000000000001</v>
      </c>
      <c r="J112" s="329">
        <f t="shared" si="37"/>
        <v>53.068000000000005</v>
      </c>
      <c r="K112" s="302">
        <v>21700</v>
      </c>
      <c r="L112" s="307">
        <f t="shared" si="23"/>
        <v>4906.9118866360141</v>
      </c>
      <c r="M112" s="304">
        <f t="shared" si="29"/>
        <v>1668.350041456245</v>
      </c>
      <c r="N112" s="304">
        <f t="shared" si="30"/>
        <v>98.138237732720285</v>
      </c>
      <c r="O112" s="308">
        <v>43</v>
      </c>
      <c r="P112" s="305">
        <f t="shared" si="31"/>
        <v>6716.400165824979</v>
      </c>
      <c r="Q112" s="379">
        <f t="shared" si="24"/>
        <v>1.8089999999999999</v>
      </c>
      <c r="R112" s="330">
        <f t="shared" si="38"/>
        <v>79.602000000000004</v>
      </c>
      <c r="S112" s="302">
        <v>21700</v>
      </c>
      <c r="T112" s="307">
        <f t="shared" si="25"/>
        <v>3271.2745910906756</v>
      </c>
      <c r="U112" s="101">
        <f t="shared" si="32"/>
        <v>1112.2333609708298</v>
      </c>
      <c r="V112" s="304">
        <f t="shared" si="33"/>
        <v>65.425491821813509</v>
      </c>
      <c r="W112" s="308">
        <v>35</v>
      </c>
      <c r="X112" s="305">
        <f t="shared" si="34"/>
        <v>4483.9334438833193</v>
      </c>
      <c r="Y112" s="309">
        <f t="shared" si="35"/>
        <v>1.206</v>
      </c>
    </row>
    <row r="113" spans="1:25" s="63" customFormat="1" ht="16.5" customHeight="1" x14ac:dyDescent="0.2">
      <c r="A113" s="279">
        <v>97</v>
      </c>
      <c r="B113" s="301">
        <f t="shared" si="36"/>
        <v>31.970199999999998</v>
      </c>
      <c r="C113" s="302">
        <v>21700</v>
      </c>
      <c r="D113" s="303">
        <f t="shared" si="21"/>
        <v>8145.0851105091606</v>
      </c>
      <c r="E113" s="304">
        <f t="shared" si="26"/>
        <v>2769.3289375731147</v>
      </c>
      <c r="F113" s="304">
        <f t="shared" si="27"/>
        <v>162.9017022101832</v>
      </c>
      <c r="G113" s="101">
        <v>60</v>
      </c>
      <c r="H113" s="305">
        <f t="shared" si="28"/>
        <v>11137.315750292459</v>
      </c>
      <c r="I113" s="379">
        <f t="shared" si="22"/>
        <v>3.0341</v>
      </c>
      <c r="J113" s="329">
        <f t="shared" si="37"/>
        <v>53.283666666666669</v>
      </c>
      <c r="K113" s="302">
        <v>21700</v>
      </c>
      <c r="L113" s="307">
        <f t="shared" si="23"/>
        <v>4887.0510663054965</v>
      </c>
      <c r="M113" s="304">
        <f t="shared" si="29"/>
        <v>1661.5973625438689</v>
      </c>
      <c r="N113" s="304">
        <f t="shared" si="30"/>
        <v>97.74102132610993</v>
      </c>
      <c r="O113" s="308">
        <v>43</v>
      </c>
      <c r="P113" s="305">
        <f t="shared" si="31"/>
        <v>6689.3894501754758</v>
      </c>
      <c r="Q113" s="379">
        <f t="shared" si="24"/>
        <v>1.8204</v>
      </c>
      <c r="R113" s="330">
        <f t="shared" si="38"/>
        <v>79.925499999999985</v>
      </c>
      <c r="S113" s="302">
        <v>21700</v>
      </c>
      <c r="T113" s="307">
        <f t="shared" si="25"/>
        <v>3258.0340442036659</v>
      </c>
      <c r="U113" s="101">
        <f t="shared" si="32"/>
        <v>1107.7315750292464</v>
      </c>
      <c r="V113" s="304">
        <f t="shared" si="33"/>
        <v>65.160680884073315</v>
      </c>
      <c r="W113" s="308">
        <v>35</v>
      </c>
      <c r="X113" s="305">
        <f t="shared" si="34"/>
        <v>4465.9263001169857</v>
      </c>
      <c r="Y113" s="309">
        <f t="shared" si="35"/>
        <v>1.2136</v>
      </c>
    </row>
    <row r="114" spans="1:25" s="63" customFormat="1" ht="16.5" customHeight="1" x14ac:dyDescent="0.2">
      <c r="A114" s="279">
        <v>98</v>
      </c>
      <c r="B114" s="301">
        <f t="shared" si="36"/>
        <v>32.098200000000006</v>
      </c>
      <c r="C114" s="302">
        <v>21700</v>
      </c>
      <c r="D114" s="303">
        <f t="shared" si="21"/>
        <v>8112.6044451090693</v>
      </c>
      <c r="E114" s="304">
        <f t="shared" si="26"/>
        <v>2758.2855113370838</v>
      </c>
      <c r="F114" s="304">
        <f t="shared" si="27"/>
        <v>162.25208890218138</v>
      </c>
      <c r="G114" s="101">
        <v>60</v>
      </c>
      <c r="H114" s="305">
        <f t="shared" si="28"/>
        <v>11093.142045348335</v>
      </c>
      <c r="I114" s="379">
        <f t="shared" si="22"/>
        <v>3.0531000000000001</v>
      </c>
      <c r="J114" s="329">
        <f t="shared" si="37"/>
        <v>53.497000000000014</v>
      </c>
      <c r="K114" s="302">
        <v>21700</v>
      </c>
      <c r="L114" s="307">
        <f t="shared" si="23"/>
        <v>4867.5626670654419</v>
      </c>
      <c r="M114" s="304">
        <f t="shared" si="29"/>
        <v>1654.9713068022504</v>
      </c>
      <c r="N114" s="304">
        <f t="shared" si="30"/>
        <v>97.351253341308848</v>
      </c>
      <c r="O114" s="308">
        <v>43</v>
      </c>
      <c r="P114" s="305">
        <f t="shared" si="31"/>
        <v>6662.8852272090007</v>
      </c>
      <c r="Q114" s="379">
        <f t="shared" si="24"/>
        <v>1.8319000000000001</v>
      </c>
      <c r="R114" s="330">
        <f t="shared" si="38"/>
        <v>80.245500000000007</v>
      </c>
      <c r="S114" s="302">
        <v>21700</v>
      </c>
      <c r="T114" s="307">
        <f t="shared" si="25"/>
        <v>3245.0417780436283</v>
      </c>
      <c r="U114" s="101">
        <f t="shared" si="32"/>
        <v>1103.3142045348336</v>
      </c>
      <c r="V114" s="304">
        <f t="shared" si="33"/>
        <v>64.900835560872565</v>
      </c>
      <c r="W114" s="308">
        <v>35</v>
      </c>
      <c r="X114" s="305">
        <f t="shared" si="34"/>
        <v>4448.2568181393344</v>
      </c>
      <c r="Y114" s="309">
        <f t="shared" si="35"/>
        <v>1.2213000000000001</v>
      </c>
    </row>
    <row r="115" spans="1:25" s="63" customFormat="1" ht="16.5" customHeight="1" x14ac:dyDescent="0.2">
      <c r="A115" s="279">
        <v>99</v>
      </c>
      <c r="B115" s="301">
        <f t="shared" si="36"/>
        <v>32.224800000000002</v>
      </c>
      <c r="C115" s="302">
        <v>21700</v>
      </c>
      <c r="D115" s="303">
        <f t="shared" si="21"/>
        <v>8080.7328517166898</v>
      </c>
      <c r="E115" s="304">
        <f t="shared" si="26"/>
        <v>2747.4491695836746</v>
      </c>
      <c r="F115" s="304">
        <f t="shared" si="27"/>
        <v>161.61465703433379</v>
      </c>
      <c r="G115" s="101">
        <v>60</v>
      </c>
      <c r="H115" s="305">
        <f t="shared" si="28"/>
        <v>11049.796678334698</v>
      </c>
      <c r="I115" s="379">
        <f t="shared" si="22"/>
        <v>3.0722</v>
      </c>
      <c r="J115" s="329">
        <f t="shared" si="37"/>
        <v>53.708000000000006</v>
      </c>
      <c r="K115" s="302">
        <v>21700</v>
      </c>
      <c r="L115" s="307">
        <f t="shared" si="23"/>
        <v>4848.4397110300142</v>
      </c>
      <c r="M115" s="304">
        <f t="shared" si="29"/>
        <v>1648.4695017502049</v>
      </c>
      <c r="N115" s="304">
        <f t="shared" si="30"/>
        <v>96.968794220600287</v>
      </c>
      <c r="O115" s="308">
        <v>43</v>
      </c>
      <c r="P115" s="305">
        <f t="shared" si="31"/>
        <v>6636.8780070008197</v>
      </c>
      <c r="Q115" s="379">
        <f t="shared" si="24"/>
        <v>1.8432999999999999</v>
      </c>
      <c r="R115" s="330">
        <f t="shared" si="38"/>
        <v>80.561999999999998</v>
      </c>
      <c r="S115" s="302">
        <v>21700</v>
      </c>
      <c r="T115" s="307">
        <f t="shared" si="25"/>
        <v>3232.2931406866765</v>
      </c>
      <c r="U115" s="101">
        <f t="shared" si="32"/>
        <v>1098.9796678334701</v>
      </c>
      <c r="V115" s="304">
        <f t="shared" si="33"/>
        <v>64.64586281373353</v>
      </c>
      <c r="W115" s="308">
        <v>35</v>
      </c>
      <c r="X115" s="305">
        <f t="shared" si="34"/>
        <v>4430.9186713338804</v>
      </c>
      <c r="Y115" s="309">
        <f t="shared" si="35"/>
        <v>1.2289000000000001</v>
      </c>
    </row>
    <row r="116" spans="1:25" s="63" customFormat="1" ht="16.5" customHeight="1" x14ac:dyDescent="0.2">
      <c r="A116" s="280">
        <v>100</v>
      </c>
      <c r="B116" s="301">
        <f t="shared" si="36"/>
        <v>32.35</v>
      </c>
      <c r="C116" s="302">
        <v>21700</v>
      </c>
      <c r="D116" s="303">
        <f t="shared" si="21"/>
        <v>8049.4590417310665</v>
      </c>
      <c r="E116" s="304">
        <f t="shared" si="26"/>
        <v>2736.8160741885627</v>
      </c>
      <c r="F116" s="304">
        <f t="shared" si="27"/>
        <v>160.98918083462132</v>
      </c>
      <c r="G116" s="101">
        <v>60</v>
      </c>
      <c r="H116" s="305">
        <f t="shared" si="28"/>
        <v>11007.264296754251</v>
      </c>
      <c r="I116" s="379">
        <f t="shared" si="22"/>
        <v>3.0912000000000002</v>
      </c>
      <c r="J116" s="329">
        <f t="shared" si="37"/>
        <v>53.916666666666671</v>
      </c>
      <c r="K116" s="302">
        <v>21700</v>
      </c>
      <c r="L116" s="307">
        <f t="shared" si="23"/>
        <v>4829.6754250386393</v>
      </c>
      <c r="M116" s="304">
        <f t="shared" si="29"/>
        <v>1642.0896445131375</v>
      </c>
      <c r="N116" s="304">
        <f t="shared" si="30"/>
        <v>96.593508500772785</v>
      </c>
      <c r="O116" s="308">
        <v>43</v>
      </c>
      <c r="P116" s="305">
        <f t="shared" si="31"/>
        <v>6611.35857805255</v>
      </c>
      <c r="Q116" s="379">
        <f t="shared" si="24"/>
        <v>1.8547</v>
      </c>
      <c r="R116" s="330">
        <f t="shared" si="38"/>
        <v>80.875</v>
      </c>
      <c r="S116" s="302">
        <v>21700</v>
      </c>
      <c r="T116" s="307">
        <f t="shared" si="25"/>
        <v>3219.7836166924262</v>
      </c>
      <c r="U116" s="101">
        <f t="shared" si="32"/>
        <v>1094.7264296754249</v>
      </c>
      <c r="V116" s="304">
        <f t="shared" si="33"/>
        <v>64.395672333848523</v>
      </c>
      <c r="W116" s="308">
        <v>35</v>
      </c>
      <c r="X116" s="305">
        <f t="shared" si="34"/>
        <v>4413.9057187016997</v>
      </c>
      <c r="Y116" s="309">
        <f t="shared" si="35"/>
        <v>1.2364999999999999</v>
      </c>
    </row>
    <row r="117" spans="1:25" s="63" customFormat="1" ht="16.5" customHeight="1" x14ac:dyDescent="0.2">
      <c r="A117" s="279">
        <v>101</v>
      </c>
      <c r="B117" s="301">
        <f t="shared" si="36"/>
        <v>32.473800000000004</v>
      </c>
      <c r="C117" s="302">
        <v>21700</v>
      </c>
      <c r="D117" s="303">
        <f t="shared" si="21"/>
        <v>8018.7720562422619</v>
      </c>
      <c r="E117" s="304">
        <f t="shared" si="26"/>
        <v>2726.3824991223692</v>
      </c>
      <c r="F117" s="304">
        <f t="shared" si="27"/>
        <v>160.37544112484525</v>
      </c>
      <c r="G117" s="101">
        <v>60</v>
      </c>
      <c r="H117" s="305">
        <f t="shared" si="28"/>
        <v>10965.529996489477</v>
      </c>
      <c r="I117" s="379">
        <f t="shared" si="22"/>
        <v>3.1101999999999999</v>
      </c>
      <c r="J117" s="329">
        <f t="shared" si="37"/>
        <v>54.123000000000012</v>
      </c>
      <c r="K117" s="302">
        <v>21700</v>
      </c>
      <c r="L117" s="307">
        <f t="shared" si="23"/>
        <v>4811.263233745357</v>
      </c>
      <c r="M117" s="304">
        <f t="shared" si="29"/>
        <v>1635.8294994734215</v>
      </c>
      <c r="N117" s="304">
        <f t="shared" si="30"/>
        <v>96.225264674907137</v>
      </c>
      <c r="O117" s="308">
        <v>43</v>
      </c>
      <c r="P117" s="305">
        <f t="shared" si="31"/>
        <v>6586.317997893686</v>
      </c>
      <c r="Q117" s="379">
        <f t="shared" si="24"/>
        <v>1.8661000000000001</v>
      </c>
      <c r="R117" s="330">
        <f t="shared" si="38"/>
        <v>81.1845</v>
      </c>
      <c r="S117" s="302">
        <v>21700</v>
      </c>
      <c r="T117" s="307">
        <f t="shared" si="25"/>
        <v>3207.5088224969049</v>
      </c>
      <c r="U117" s="101">
        <f t="shared" si="32"/>
        <v>1090.5529996489477</v>
      </c>
      <c r="V117" s="304">
        <f t="shared" si="33"/>
        <v>64.150176449938101</v>
      </c>
      <c r="W117" s="308">
        <v>35</v>
      </c>
      <c r="X117" s="305">
        <f t="shared" si="34"/>
        <v>4397.2119985957906</v>
      </c>
      <c r="Y117" s="309">
        <f t="shared" si="35"/>
        <v>1.2441</v>
      </c>
    </row>
    <row r="118" spans="1:25" s="63" customFormat="1" ht="16.5" customHeight="1" x14ac:dyDescent="0.2">
      <c r="A118" s="279">
        <v>102</v>
      </c>
      <c r="B118" s="301">
        <f t="shared" si="36"/>
        <v>32.596200000000003</v>
      </c>
      <c r="C118" s="302">
        <v>21700</v>
      </c>
      <c r="D118" s="303">
        <f t="shared" si="21"/>
        <v>7988.6612549929123</v>
      </c>
      <c r="E118" s="304">
        <f t="shared" si="26"/>
        <v>2716.1448266975904</v>
      </c>
      <c r="F118" s="304">
        <f t="shared" si="27"/>
        <v>159.77322509985825</v>
      </c>
      <c r="G118" s="101">
        <v>60</v>
      </c>
      <c r="H118" s="305">
        <f t="shared" si="28"/>
        <v>10924.57930679036</v>
      </c>
      <c r="I118" s="379">
        <f t="shared" si="22"/>
        <v>3.1292</v>
      </c>
      <c r="J118" s="329">
        <f t="shared" si="37"/>
        <v>54.327000000000005</v>
      </c>
      <c r="K118" s="302">
        <v>21700</v>
      </c>
      <c r="L118" s="307">
        <f t="shared" si="23"/>
        <v>4793.1967529957483</v>
      </c>
      <c r="M118" s="304">
        <f t="shared" si="29"/>
        <v>1629.6868960185545</v>
      </c>
      <c r="N118" s="304">
        <f t="shared" si="30"/>
        <v>95.863935059914965</v>
      </c>
      <c r="O118" s="308">
        <v>43</v>
      </c>
      <c r="P118" s="305">
        <f t="shared" si="31"/>
        <v>6561.7475840742181</v>
      </c>
      <c r="Q118" s="379">
        <f t="shared" si="24"/>
        <v>1.8774999999999999</v>
      </c>
      <c r="R118" s="330">
        <f t="shared" si="38"/>
        <v>81.490499999999997</v>
      </c>
      <c r="S118" s="302">
        <v>21700</v>
      </c>
      <c r="T118" s="307">
        <f t="shared" si="25"/>
        <v>3195.4645019971649</v>
      </c>
      <c r="U118" s="101">
        <f t="shared" si="32"/>
        <v>1086.4579306790361</v>
      </c>
      <c r="V118" s="304">
        <f t="shared" si="33"/>
        <v>63.909290039943301</v>
      </c>
      <c r="W118" s="308">
        <v>35</v>
      </c>
      <c r="X118" s="305">
        <f t="shared" si="34"/>
        <v>4380.8317227161451</v>
      </c>
      <c r="Y118" s="309">
        <f t="shared" si="35"/>
        <v>1.2517</v>
      </c>
    </row>
    <row r="119" spans="1:25" s="63" customFormat="1" ht="16.5" customHeight="1" x14ac:dyDescent="0.2">
      <c r="A119" s="279">
        <v>103</v>
      </c>
      <c r="B119" s="301">
        <f t="shared" si="36"/>
        <v>32.717199999999998</v>
      </c>
      <c r="C119" s="302">
        <v>21700</v>
      </c>
      <c r="D119" s="303">
        <f t="shared" si="21"/>
        <v>7959.1163057963395</v>
      </c>
      <c r="E119" s="304">
        <f t="shared" si="26"/>
        <v>2706.0995439707558</v>
      </c>
      <c r="F119" s="304">
        <f t="shared" si="27"/>
        <v>159.1823261159268</v>
      </c>
      <c r="G119" s="101">
        <v>60</v>
      </c>
      <c r="H119" s="305">
        <f t="shared" si="28"/>
        <v>10884.398175883021</v>
      </c>
      <c r="I119" s="379">
        <f t="shared" si="22"/>
        <v>3.1482000000000001</v>
      </c>
      <c r="J119" s="329">
        <f t="shared" si="37"/>
        <v>54.528666666666666</v>
      </c>
      <c r="K119" s="302">
        <v>21700</v>
      </c>
      <c r="L119" s="307">
        <f t="shared" si="23"/>
        <v>4775.4697834778035</v>
      </c>
      <c r="M119" s="304">
        <f t="shared" si="29"/>
        <v>1623.6597263824533</v>
      </c>
      <c r="N119" s="304">
        <f t="shared" si="30"/>
        <v>95.509395669556071</v>
      </c>
      <c r="O119" s="308">
        <v>43</v>
      </c>
      <c r="P119" s="305">
        <f t="shared" si="31"/>
        <v>6537.6389055298132</v>
      </c>
      <c r="Q119" s="379">
        <f t="shared" si="24"/>
        <v>1.8889</v>
      </c>
      <c r="R119" s="330">
        <f t="shared" si="38"/>
        <v>81.792999999999992</v>
      </c>
      <c r="S119" s="302">
        <v>21700</v>
      </c>
      <c r="T119" s="307">
        <f t="shared" si="25"/>
        <v>3183.646522318536</v>
      </c>
      <c r="U119" s="101">
        <f t="shared" si="32"/>
        <v>1082.4398175883023</v>
      </c>
      <c r="V119" s="304">
        <f t="shared" si="33"/>
        <v>63.672930446370721</v>
      </c>
      <c r="W119" s="308">
        <v>35</v>
      </c>
      <c r="X119" s="305">
        <f t="shared" si="34"/>
        <v>4364.7592703532091</v>
      </c>
      <c r="Y119" s="309">
        <f t="shared" si="35"/>
        <v>1.2593000000000001</v>
      </c>
    </row>
    <row r="120" spans="1:25" s="63" customFormat="1" ht="16.5" customHeight="1" x14ac:dyDescent="0.2">
      <c r="A120" s="279">
        <v>104</v>
      </c>
      <c r="B120" s="301">
        <f t="shared" si="36"/>
        <v>32.836800000000004</v>
      </c>
      <c r="C120" s="302">
        <v>21700</v>
      </c>
      <c r="D120" s="303">
        <f t="shared" si="21"/>
        <v>7930.1271743897087</v>
      </c>
      <c r="E120" s="304">
        <f t="shared" si="26"/>
        <v>2696.2432392925011</v>
      </c>
      <c r="F120" s="304">
        <f t="shared" si="27"/>
        <v>158.60254348779418</v>
      </c>
      <c r="G120" s="101">
        <v>60</v>
      </c>
      <c r="H120" s="305">
        <f t="shared" si="28"/>
        <v>10844.972957170003</v>
      </c>
      <c r="I120" s="379">
        <f t="shared" si="22"/>
        <v>3.1671999999999998</v>
      </c>
      <c r="J120" s="329">
        <f t="shared" si="37"/>
        <v>54.728000000000009</v>
      </c>
      <c r="K120" s="302">
        <v>21700</v>
      </c>
      <c r="L120" s="307">
        <f t="shared" si="23"/>
        <v>4758.0763046338252</v>
      </c>
      <c r="M120" s="304">
        <f t="shared" si="29"/>
        <v>1617.7459435755006</v>
      </c>
      <c r="N120" s="304">
        <f t="shared" si="30"/>
        <v>95.16152609267651</v>
      </c>
      <c r="O120" s="308">
        <v>43</v>
      </c>
      <c r="P120" s="305">
        <f t="shared" si="31"/>
        <v>6513.9837743020025</v>
      </c>
      <c r="Q120" s="379">
        <f t="shared" si="24"/>
        <v>1.9003000000000001</v>
      </c>
      <c r="R120" s="330">
        <f t="shared" si="38"/>
        <v>82.091999999999999</v>
      </c>
      <c r="S120" s="302">
        <v>21700</v>
      </c>
      <c r="T120" s="307">
        <f t="shared" si="25"/>
        <v>3172.0508697558835</v>
      </c>
      <c r="U120" s="101">
        <f t="shared" si="32"/>
        <v>1078.4972957170005</v>
      </c>
      <c r="V120" s="304">
        <f t="shared" si="33"/>
        <v>63.441017395117669</v>
      </c>
      <c r="W120" s="308">
        <v>35</v>
      </c>
      <c r="X120" s="305">
        <f t="shared" si="34"/>
        <v>4348.9891828680011</v>
      </c>
      <c r="Y120" s="309">
        <f t="shared" si="35"/>
        <v>1.2668999999999999</v>
      </c>
    </row>
    <row r="121" spans="1:25" s="63" customFormat="1" ht="16.5" customHeight="1" x14ac:dyDescent="0.2">
      <c r="A121" s="279">
        <v>105</v>
      </c>
      <c r="B121" s="301">
        <f t="shared" si="36"/>
        <v>32.954999999999998</v>
      </c>
      <c r="C121" s="302">
        <v>21700</v>
      </c>
      <c r="D121" s="303">
        <f t="shared" si="21"/>
        <v>7901.6841147018658</v>
      </c>
      <c r="E121" s="304">
        <f t="shared" si="26"/>
        <v>2686.5725989986345</v>
      </c>
      <c r="F121" s="304">
        <f t="shared" si="27"/>
        <v>158.03368229403733</v>
      </c>
      <c r="G121" s="101">
        <v>60</v>
      </c>
      <c r="H121" s="305">
        <f t="shared" si="28"/>
        <v>10806.290395994538</v>
      </c>
      <c r="I121" s="379">
        <f t="shared" si="22"/>
        <v>3.1861999999999999</v>
      </c>
      <c r="J121" s="329">
        <f t="shared" si="37"/>
        <v>54.924999999999997</v>
      </c>
      <c r="K121" s="302">
        <v>21700</v>
      </c>
      <c r="L121" s="307">
        <f t="shared" si="23"/>
        <v>4741.0104688211204</v>
      </c>
      <c r="M121" s="304">
        <f t="shared" si="29"/>
        <v>1611.9435593991811</v>
      </c>
      <c r="N121" s="304">
        <f t="shared" si="30"/>
        <v>94.820209376422412</v>
      </c>
      <c r="O121" s="308">
        <v>43</v>
      </c>
      <c r="P121" s="305">
        <f t="shared" si="31"/>
        <v>6490.7742375967237</v>
      </c>
      <c r="Q121" s="379">
        <f t="shared" si="24"/>
        <v>1.9117</v>
      </c>
      <c r="R121" s="330">
        <f t="shared" si="38"/>
        <v>82.387499999999989</v>
      </c>
      <c r="S121" s="302">
        <v>21700</v>
      </c>
      <c r="T121" s="307">
        <f t="shared" si="25"/>
        <v>3160.6736458807472</v>
      </c>
      <c r="U121" s="101">
        <f t="shared" si="32"/>
        <v>1074.6290395994542</v>
      </c>
      <c r="V121" s="304">
        <f t="shared" si="33"/>
        <v>63.213472917614943</v>
      </c>
      <c r="W121" s="308">
        <v>35</v>
      </c>
      <c r="X121" s="305">
        <f t="shared" si="34"/>
        <v>4333.5161583978161</v>
      </c>
      <c r="Y121" s="309">
        <f t="shared" si="35"/>
        <v>1.2745</v>
      </c>
    </row>
    <row r="122" spans="1:25" s="63" customFormat="1" ht="16.5" customHeight="1" x14ac:dyDescent="0.2">
      <c r="A122" s="282">
        <v>106</v>
      </c>
      <c r="B122" s="333">
        <f t="shared" si="36"/>
        <v>33.071800000000003</v>
      </c>
      <c r="C122" s="334">
        <v>21700</v>
      </c>
      <c r="D122" s="303">
        <f t="shared" si="21"/>
        <v>7873.777659516566</v>
      </c>
      <c r="E122" s="335">
        <f t="shared" si="26"/>
        <v>2677.0844042356325</v>
      </c>
      <c r="F122" s="335">
        <f t="shared" si="27"/>
        <v>157.47555319033131</v>
      </c>
      <c r="G122" s="101">
        <v>60</v>
      </c>
      <c r="H122" s="305">
        <f t="shared" si="28"/>
        <v>10768.33761694253</v>
      </c>
      <c r="I122" s="382">
        <f t="shared" si="22"/>
        <v>3.2050999999999998</v>
      </c>
      <c r="J122" s="336">
        <f t="shared" si="37"/>
        <v>55.119666666666674</v>
      </c>
      <c r="K122" s="334">
        <v>21700</v>
      </c>
      <c r="L122" s="337">
        <f t="shared" si="23"/>
        <v>4724.2665957099398</v>
      </c>
      <c r="M122" s="335">
        <f t="shared" si="29"/>
        <v>1606.2506425413796</v>
      </c>
      <c r="N122" s="335">
        <f t="shared" si="30"/>
        <v>94.485331914198795</v>
      </c>
      <c r="O122" s="308">
        <v>43</v>
      </c>
      <c r="P122" s="305">
        <f t="shared" si="31"/>
        <v>6468.0025701655177</v>
      </c>
      <c r="Q122" s="382">
        <f t="shared" si="24"/>
        <v>1.9231</v>
      </c>
      <c r="R122" s="338">
        <f t="shared" si="38"/>
        <v>82.679500000000004</v>
      </c>
      <c r="S122" s="334">
        <v>21700</v>
      </c>
      <c r="T122" s="337">
        <f t="shared" si="25"/>
        <v>3149.5110638066267</v>
      </c>
      <c r="U122" s="339">
        <f t="shared" si="32"/>
        <v>1070.8337616942531</v>
      </c>
      <c r="V122" s="335">
        <f t="shared" si="33"/>
        <v>62.990221276132537</v>
      </c>
      <c r="W122" s="308">
        <v>35</v>
      </c>
      <c r="X122" s="305">
        <f t="shared" si="34"/>
        <v>4318.3350467770124</v>
      </c>
      <c r="Y122" s="340">
        <f t="shared" si="35"/>
        <v>1.2821</v>
      </c>
    </row>
    <row r="123" spans="1:25" s="63" customFormat="1" ht="16.5" customHeight="1" x14ac:dyDescent="0.2">
      <c r="A123" s="279">
        <v>107</v>
      </c>
      <c r="B123" s="301">
        <f t="shared" si="36"/>
        <v>33.187199999999997</v>
      </c>
      <c r="C123" s="302">
        <v>21700</v>
      </c>
      <c r="D123" s="303">
        <f t="shared" si="21"/>
        <v>7846.3986115128719</v>
      </c>
      <c r="E123" s="304">
        <f t="shared" si="26"/>
        <v>2667.7755279143767</v>
      </c>
      <c r="F123" s="304">
        <f t="shared" si="27"/>
        <v>156.92797223025744</v>
      </c>
      <c r="G123" s="101">
        <v>60</v>
      </c>
      <c r="H123" s="305">
        <f t="shared" si="28"/>
        <v>10731.102111657507</v>
      </c>
      <c r="I123" s="379">
        <f t="shared" si="22"/>
        <v>3.2241</v>
      </c>
      <c r="J123" s="329">
        <f t="shared" si="37"/>
        <v>55.311999999999998</v>
      </c>
      <c r="K123" s="302">
        <v>21700</v>
      </c>
      <c r="L123" s="307">
        <f t="shared" si="23"/>
        <v>4707.8391669077237</v>
      </c>
      <c r="M123" s="304">
        <f t="shared" si="29"/>
        <v>1600.6653167486261</v>
      </c>
      <c r="N123" s="304">
        <f t="shared" si="30"/>
        <v>94.156783338154469</v>
      </c>
      <c r="O123" s="308">
        <v>43</v>
      </c>
      <c r="P123" s="305">
        <f t="shared" si="31"/>
        <v>6445.6612669945043</v>
      </c>
      <c r="Q123" s="379">
        <f t="shared" si="24"/>
        <v>1.9345000000000001</v>
      </c>
      <c r="R123" s="330">
        <f t="shared" si="38"/>
        <v>82.967999999999989</v>
      </c>
      <c r="S123" s="302">
        <v>21700</v>
      </c>
      <c r="T123" s="307">
        <f t="shared" si="25"/>
        <v>3138.5594446051491</v>
      </c>
      <c r="U123" s="304">
        <f t="shared" si="32"/>
        <v>1067.1102111657508</v>
      </c>
      <c r="V123" s="304">
        <f t="shared" si="33"/>
        <v>62.771188892102984</v>
      </c>
      <c r="W123" s="308">
        <v>35</v>
      </c>
      <c r="X123" s="305">
        <f t="shared" si="34"/>
        <v>4303.4408446630032</v>
      </c>
      <c r="Y123" s="309">
        <f t="shared" si="35"/>
        <v>1.2897000000000001</v>
      </c>
    </row>
    <row r="124" spans="1:25" s="63" customFormat="1" ht="16.5" customHeight="1" x14ac:dyDescent="0.2">
      <c r="A124" s="278">
        <v>108</v>
      </c>
      <c r="B124" s="319">
        <f t="shared" si="36"/>
        <v>33.301200000000001</v>
      </c>
      <c r="C124" s="320">
        <v>21700</v>
      </c>
      <c r="D124" s="303">
        <f t="shared" si="21"/>
        <v>7819.5380346654174</v>
      </c>
      <c r="E124" s="322">
        <f t="shared" si="26"/>
        <v>2658.6429317862421</v>
      </c>
      <c r="F124" s="322">
        <f t="shared" si="27"/>
        <v>156.39076069330835</v>
      </c>
      <c r="G124" s="101">
        <v>60</v>
      </c>
      <c r="H124" s="305">
        <f t="shared" si="28"/>
        <v>10694.571727144967</v>
      </c>
      <c r="I124" s="381">
        <f t="shared" si="22"/>
        <v>3.2431000000000001</v>
      </c>
      <c r="J124" s="324">
        <f t="shared" si="37"/>
        <v>55.502000000000002</v>
      </c>
      <c r="K124" s="320">
        <v>21700</v>
      </c>
      <c r="L124" s="325">
        <f t="shared" si="23"/>
        <v>4691.7228207992503</v>
      </c>
      <c r="M124" s="322">
        <f t="shared" si="29"/>
        <v>1595.1857590717452</v>
      </c>
      <c r="N124" s="322">
        <f t="shared" si="30"/>
        <v>93.834456415985002</v>
      </c>
      <c r="O124" s="308">
        <v>43</v>
      </c>
      <c r="P124" s="305">
        <f t="shared" si="31"/>
        <v>6423.7430362869809</v>
      </c>
      <c r="Q124" s="381">
        <f t="shared" si="24"/>
        <v>1.9459</v>
      </c>
      <c r="R124" s="327">
        <f t="shared" si="38"/>
        <v>83.253</v>
      </c>
      <c r="S124" s="320">
        <v>21700</v>
      </c>
      <c r="T124" s="325">
        <f t="shared" si="25"/>
        <v>3127.8152138661667</v>
      </c>
      <c r="U124" s="106">
        <f t="shared" si="32"/>
        <v>1063.4571727144967</v>
      </c>
      <c r="V124" s="322">
        <f t="shared" si="33"/>
        <v>62.556304277323335</v>
      </c>
      <c r="W124" s="308">
        <v>35</v>
      </c>
      <c r="X124" s="305">
        <f t="shared" si="34"/>
        <v>4288.8286908579876</v>
      </c>
      <c r="Y124" s="328">
        <f t="shared" si="35"/>
        <v>1.2972999999999999</v>
      </c>
    </row>
    <row r="125" spans="1:25" s="63" customFormat="1" ht="16.5" customHeight="1" x14ac:dyDescent="0.2">
      <c r="A125" s="279">
        <v>109</v>
      </c>
      <c r="B125" s="301">
        <f t="shared" si="36"/>
        <v>33.413800000000002</v>
      </c>
      <c r="C125" s="302">
        <v>21700</v>
      </c>
      <c r="D125" s="303">
        <f t="shared" si="21"/>
        <v>7793.1872459881833</v>
      </c>
      <c r="E125" s="304">
        <f t="shared" si="26"/>
        <v>2649.6836636359826</v>
      </c>
      <c r="F125" s="304">
        <f t="shared" si="27"/>
        <v>155.86374491976366</v>
      </c>
      <c r="G125" s="101">
        <v>60</v>
      </c>
      <c r="H125" s="305">
        <f t="shared" si="28"/>
        <v>10658.734654543929</v>
      </c>
      <c r="I125" s="379">
        <f t="shared" si="22"/>
        <v>3.2621000000000002</v>
      </c>
      <c r="J125" s="329">
        <f t="shared" si="37"/>
        <v>55.689666666666675</v>
      </c>
      <c r="K125" s="302">
        <v>21700</v>
      </c>
      <c r="L125" s="307">
        <f t="shared" si="23"/>
        <v>4675.91234759291</v>
      </c>
      <c r="M125" s="304">
        <f t="shared" si="29"/>
        <v>1589.8101981815896</v>
      </c>
      <c r="N125" s="304">
        <f t="shared" si="30"/>
        <v>93.518246951858202</v>
      </c>
      <c r="O125" s="308">
        <v>43</v>
      </c>
      <c r="P125" s="305">
        <f t="shared" si="31"/>
        <v>6402.2407927263584</v>
      </c>
      <c r="Q125" s="379">
        <f t="shared" si="24"/>
        <v>1.9573</v>
      </c>
      <c r="R125" s="330">
        <f t="shared" si="38"/>
        <v>83.534499999999994</v>
      </c>
      <c r="S125" s="302">
        <v>21700</v>
      </c>
      <c r="T125" s="307">
        <f t="shared" si="25"/>
        <v>3117.2748983952738</v>
      </c>
      <c r="U125" s="101">
        <f t="shared" si="32"/>
        <v>1059.8734654543932</v>
      </c>
      <c r="V125" s="304">
        <f t="shared" si="33"/>
        <v>62.34549796790548</v>
      </c>
      <c r="W125" s="308">
        <v>35</v>
      </c>
      <c r="X125" s="305">
        <f t="shared" si="34"/>
        <v>4274.493861817572</v>
      </c>
      <c r="Y125" s="309">
        <f t="shared" si="35"/>
        <v>1.3048999999999999</v>
      </c>
    </row>
    <row r="126" spans="1:25" s="63" customFormat="1" ht="16.5" customHeight="1" x14ac:dyDescent="0.2">
      <c r="A126" s="280">
        <v>110</v>
      </c>
      <c r="B126" s="301">
        <f t="shared" si="36"/>
        <v>33.524999999999999</v>
      </c>
      <c r="C126" s="302">
        <v>21700</v>
      </c>
      <c r="D126" s="303">
        <f t="shared" si="21"/>
        <v>7767.3378076062645</v>
      </c>
      <c r="E126" s="304">
        <f t="shared" si="26"/>
        <v>2640.8948545861299</v>
      </c>
      <c r="F126" s="304">
        <f t="shared" si="27"/>
        <v>155.34675615212529</v>
      </c>
      <c r="G126" s="101">
        <v>60</v>
      </c>
      <c r="H126" s="305">
        <f t="shared" si="28"/>
        <v>10623.57941834452</v>
      </c>
      <c r="I126" s="379">
        <f t="shared" si="22"/>
        <v>3.2810999999999999</v>
      </c>
      <c r="J126" s="329">
        <f t="shared" si="37"/>
        <v>55.875</v>
      </c>
      <c r="K126" s="302">
        <v>21700</v>
      </c>
      <c r="L126" s="307">
        <f t="shared" si="23"/>
        <v>4660.4026845637582</v>
      </c>
      <c r="M126" s="304">
        <f t="shared" si="29"/>
        <v>1584.5369127516778</v>
      </c>
      <c r="N126" s="304">
        <f t="shared" si="30"/>
        <v>93.208053691275168</v>
      </c>
      <c r="O126" s="308">
        <v>43</v>
      </c>
      <c r="P126" s="305">
        <f t="shared" si="31"/>
        <v>6381.1476510067114</v>
      </c>
      <c r="Q126" s="379">
        <f t="shared" si="24"/>
        <v>1.9686999999999999</v>
      </c>
      <c r="R126" s="330">
        <f t="shared" si="38"/>
        <v>83.812499999999986</v>
      </c>
      <c r="S126" s="302">
        <v>21700</v>
      </c>
      <c r="T126" s="307">
        <f t="shared" si="25"/>
        <v>3106.9351230425063</v>
      </c>
      <c r="U126" s="101">
        <f t="shared" si="32"/>
        <v>1056.3579418344523</v>
      </c>
      <c r="V126" s="304">
        <f t="shared" si="33"/>
        <v>62.138702460850126</v>
      </c>
      <c r="W126" s="308">
        <v>35</v>
      </c>
      <c r="X126" s="305">
        <f t="shared" si="34"/>
        <v>4260.4317673378091</v>
      </c>
      <c r="Y126" s="309">
        <f t="shared" si="35"/>
        <v>1.3125</v>
      </c>
    </row>
    <row r="127" spans="1:25" s="63" customFormat="1" ht="16.5" customHeight="1" x14ac:dyDescent="0.2">
      <c r="A127" s="279">
        <v>111</v>
      </c>
      <c r="B127" s="301">
        <f t="shared" si="36"/>
        <v>33.634799999999998</v>
      </c>
      <c r="C127" s="302">
        <v>21700</v>
      </c>
      <c r="D127" s="303">
        <f t="shared" si="21"/>
        <v>7741.9815191408907</v>
      </c>
      <c r="E127" s="304">
        <f t="shared" si="26"/>
        <v>2632.2737165079029</v>
      </c>
      <c r="F127" s="304">
        <f t="shared" si="27"/>
        <v>154.83963038281783</v>
      </c>
      <c r="G127" s="101">
        <v>60</v>
      </c>
      <c r="H127" s="305">
        <f t="shared" si="28"/>
        <v>10589.094866031612</v>
      </c>
      <c r="I127" s="379">
        <f t="shared" si="22"/>
        <v>3.3001999999999998</v>
      </c>
      <c r="J127" s="329">
        <f t="shared" si="37"/>
        <v>56.058</v>
      </c>
      <c r="K127" s="302">
        <v>21700</v>
      </c>
      <c r="L127" s="307">
        <f t="shared" si="23"/>
        <v>4645.1889114845344</v>
      </c>
      <c r="M127" s="304">
        <f t="shared" si="29"/>
        <v>1579.3642299047417</v>
      </c>
      <c r="N127" s="304">
        <f t="shared" si="30"/>
        <v>92.903778229690687</v>
      </c>
      <c r="O127" s="308">
        <v>43</v>
      </c>
      <c r="P127" s="305">
        <f t="shared" si="31"/>
        <v>6360.4569196189668</v>
      </c>
      <c r="Q127" s="379">
        <f t="shared" si="24"/>
        <v>1.9801</v>
      </c>
      <c r="R127" s="330">
        <f t="shared" si="38"/>
        <v>84.086999999999989</v>
      </c>
      <c r="S127" s="302">
        <v>21700</v>
      </c>
      <c r="T127" s="307">
        <f t="shared" si="25"/>
        <v>3096.7926076563563</v>
      </c>
      <c r="U127" s="101">
        <f t="shared" si="32"/>
        <v>1052.9094866031612</v>
      </c>
      <c r="V127" s="304">
        <f t="shared" si="33"/>
        <v>61.935852153127129</v>
      </c>
      <c r="W127" s="308">
        <v>35</v>
      </c>
      <c r="X127" s="305">
        <f t="shared" si="34"/>
        <v>4246.6379464126439</v>
      </c>
      <c r="Y127" s="309">
        <f t="shared" si="35"/>
        <v>1.3201000000000001</v>
      </c>
    </row>
    <row r="128" spans="1:25" s="63" customFormat="1" ht="16.5" customHeight="1" x14ac:dyDescent="0.2">
      <c r="A128" s="279">
        <v>112</v>
      </c>
      <c r="B128" s="301">
        <f t="shared" si="36"/>
        <v>33.743200000000002</v>
      </c>
      <c r="C128" s="302">
        <v>21700</v>
      </c>
      <c r="D128" s="303">
        <f t="shared" si="21"/>
        <v>7717.1104103937978</v>
      </c>
      <c r="E128" s="304">
        <f t="shared" si="26"/>
        <v>2623.8175395338912</v>
      </c>
      <c r="F128" s="304">
        <f t="shared" si="27"/>
        <v>154.34220820787596</v>
      </c>
      <c r="G128" s="101">
        <v>60</v>
      </c>
      <c r="H128" s="305">
        <f t="shared" si="28"/>
        <v>10555.270158135565</v>
      </c>
      <c r="I128" s="379">
        <f t="shared" si="22"/>
        <v>3.3191999999999999</v>
      </c>
      <c r="J128" s="329">
        <f t="shared" si="37"/>
        <v>56.238666666666674</v>
      </c>
      <c r="K128" s="302">
        <v>21700</v>
      </c>
      <c r="L128" s="307">
        <f t="shared" si="23"/>
        <v>4630.2662462362778</v>
      </c>
      <c r="M128" s="304">
        <f t="shared" si="29"/>
        <v>1574.2905237203345</v>
      </c>
      <c r="N128" s="304">
        <f t="shared" si="30"/>
        <v>92.605324924725551</v>
      </c>
      <c r="O128" s="308">
        <v>43</v>
      </c>
      <c r="P128" s="305">
        <f t="shared" si="31"/>
        <v>6340.1620948813379</v>
      </c>
      <c r="Q128" s="379">
        <f t="shared" si="24"/>
        <v>1.9915</v>
      </c>
      <c r="R128" s="330">
        <f t="shared" si="38"/>
        <v>84.358000000000004</v>
      </c>
      <c r="S128" s="302">
        <v>21700</v>
      </c>
      <c r="T128" s="307">
        <f t="shared" si="25"/>
        <v>3086.8441641575191</v>
      </c>
      <c r="U128" s="101">
        <f t="shared" si="32"/>
        <v>1049.5270158135565</v>
      </c>
      <c r="V128" s="304">
        <f t="shared" si="33"/>
        <v>61.736883283150384</v>
      </c>
      <c r="W128" s="308">
        <v>35</v>
      </c>
      <c r="X128" s="305">
        <f t="shared" si="34"/>
        <v>4233.1080632542262</v>
      </c>
      <c r="Y128" s="309">
        <f t="shared" si="35"/>
        <v>1.3277000000000001</v>
      </c>
    </row>
    <row r="129" spans="1:25" s="63" customFormat="1" ht="16.5" customHeight="1" x14ac:dyDescent="0.2">
      <c r="A129" s="279">
        <v>113</v>
      </c>
      <c r="B129" s="301">
        <f t="shared" si="36"/>
        <v>33.850200000000001</v>
      </c>
      <c r="C129" s="302">
        <v>21700</v>
      </c>
      <c r="D129" s="303">
        <f t="shared" si="21"/>
        <v>7692.7167343176698</v>
      </c>
      <c r="E129" s="304">
        <f t="shared" si="26"/>
        <v>2615.523689668008</v>
      </c>
      <c r="F129" s="304">
        <f t="shared" si="27"/>
        <v>153.85433468635341</v>
      </c>
      <c r="G129" s="101">
        <v>60</v>
      </c>
      <c r="H129" s="305">
        <f t="shared" si="28"/>
        <v>10522.09475867203</v>
      </c>
      <c r="I129" s="379">
        <f t="shared" si="22"/>
        <v>3.3382000000000001</v>
      </c>
      <c r="J129" s="329">
        <f t="shared" si="37"/>
        <v>56.417000000000002</v>
      </c>
      <c r="K129" s="302">
        <v>21700</v>
      </c>
      <c r="L129" s="307">
        <f t="shared" si="23"/>
        <v>4615.6300405906022</v>
      </c>
      <c r="M129" s="304">
        <f t="shared" si="29"/>
        <v>1569.314213800805</v>
      </c>
      <c r="N129" s="304">
        <f t="shared" si="30"/>
        <v>92.312600811812047</v>
      </c>
      <c r="O129" s="308">
        <v>43</v>
      </c>
      <c r="P129" s="305">
        <f t="shared" si="31"/>
        <v>6320.2568552032199</v>
      </c>
      <c r="Q129" s="379">
        <f t="shared" si="24"/>
        <v>2.0028999999999999</v>
      </c>
      <c r="R129" s="330">
        <f t="shared" si="38"/>
        <v>84.625500000000002</v>
      </c>
      <c r="S129" s="302">
        <v>21700</v>
      </c>
      <c r="T129" s="307">
        <f t="shared" si="25"/>
        <v>3077.086693727068</v>
      </c>
      <c r="U129" s="101">
        <f t="shared" si="32"/>
        <v>1046.2094758672031</v>
      </c>
      <c r="V129" s="304">
        <f t="shared" si="33"/>
        <v>61.541733874541364</v>
      </c>
      <c r="W129" s="308">
        <v>35</v>
      </c>
      <c r="X129" s="305">
        <f t="shared" si="34"/>
        <v>4219.8379034688123</v>
      </c>
      <c r="Y129" s="309">
        <f t="shared" si="35"/>
        <v>1.3352999999999999</v>
      </c>
    </row>
    <row r="130" spans="1:25" s="63" customFormat="1" ht="16.5" customHeight="1" x14ac:dyDescent="0.2">
      <c r="A130" s="279">
        <v>114</v>
      </c>
      <c r="B130" s="301">
        <f t="shared" si="36"/>
        <v>33.955800000000004</v>
      </c>
      <c r="C130" s="302">
        <v>21700</v>
      </c>
      <c r="D130" s="303">
        <f t="shared" si="21"/>
        <v>7668.7929602601016</v>
      </c>
      <c r="E130" s="304">
        <f t="shared" si="26"/>
        <v>2607.3896064884348</v>
      </c>
      <c r="F130" s="304">
        <f t="shared" si="27"/>
        <v>153.37585920520203</v>
      </c>
      <c r="G130" s="101">
        <v>60</v>
      </c>
      <c r="H130" s="305">
        <f t="shared" si="28"/>
        <v>10489.558425953737</v>
      </c>
      <c r="I130" s="379">
        <f t="shared" si="22"/>
        <v>3.3573</v>
      </c>
      <c r="J130" s="329">
        <f t="shared" si="37"/>
        <v>56.593000000000011</v>
      </c>
      <c r="K130" s="302">
        <v>21700</v>
      </c>
      <c r="L130" s="307">
        <f t="shared" si="23"/>
        <v>4601.2757761560615</v>
      </c>
      <c r="M130" s="304">
        <f t="shared" si="29"/>
        <v>1564.433763893061</v>
      </c>
      <c r="N130" s="304">
        <f t="shared" si="30"/>
        <v>92.025515523121229</v>
      </c>
      <c r="O130" s="308">
        <v>43</v>
      </c>
      <c r="P130" s="305">
        <f t="shared" si="31"/>
        <v>6300.7350555722442</v>
      </c>
      <c r="Q130" s="379">
        <f t="shared" si="24"/>
        <v>2.0144000000000002</v>
      </c>
      <c r="R130" s="330">
        <f t="shared" si="38"/>
        <v>84.889499999999998</v>
      </c>
      <c r="S130" s="302">
        <v>21700</v>
      </c>
      <c r="T130" s="307">
        <f t="shared" si="25"/>
        <v>3067.517184104041</v>
      </c>
      <c r="U130" s="101">
        <f t="shared" si="32"/>
        <v>1042.955842595374</v>
      </c>
      <c r="V130" s="304">
        <f t="shared" si="33"/>
        <v>61.350343682080819</v>
      </c>
      <c r="W130" s="308">
        <v>35</v>
      </c>
      <c r="X130" s="305">
        <f t="shared" si="34"/>
        <v>4206.8233703814958</v>
      </c>
      <c r="Y130" s="309">
        <f t="shared" si="35"/>
        <v>1.3429</v>
      </c>
    </row>
    <row r="131" spans="1:25" s="63" customFormat="1" ht="16.5" customHeight="1" x14ac:dyDescent="0.2">
      <c r="A131" s="279">
        <v>115</v>
      </c>
      <c r="B131" s="301">
        <f t="shared" si="36"/>
        <v>34.06</v>
      </c>
      <c r="C131" s="302">
        <v>21700</v>
      </c>
      <c r="D131" s="303">
        <f t="shared" si="21"/>
        <v>7645.3317674691716</v>
      </c>
      <c r="E131" s="304">
        <f t="shared" si="26"/>
        <v>2599.4128009395185</v>
      </c>
      <c r="F131" s="304">
        <f t="shared" si="27"/>
        <v>152.90663534938344</v>
      </c>
      <c r="G131" s="101">
        <v>60</v>
      </c>
      <c r="H131" s="305">
        <f t="shared" si="28"/>
        <v>10457.651203758074</v>
      </c>
      <c r="I131" s="379">
        <f t="shared" si="22"/>
        <v>3.3763999999999998</v>
      </c>
      <c r="J131" s="329">
        <f t="shared" si="37"/>
        <v>56.766666666666673</v>
      </c>
      <c r="K131" s="302">
        <v>21700</v>
      </c>
      <c r="L131" s="307">
        <f t="shared" si="23"/>
        <v>4587.1990604815037</v>
      </c>
      <c r="M131" s="304">
        <f t="shared" si="29"/>
        <v>1559.6476805637114</v>
      </c>
      <c r="N131" s="304">
        <f t="shared" si="30"/>
        <v>91.743981209630078</v>
      </c>
      <c r="O131" s="308">
        <v>43</v>
      </c>
      <c r="P131" s="305">
        <f t="shared" si="31"/>
        <v>6281.5907222548449</v>
      </c>
      <c r="Q131" s="379">
        <f t="shared" si="24"/>
        <v>2.0257999999999998</v>
      </c>
      <c r="R131" s="330">
        <f t="shared" si="38"/>
        <v>85.15</v>
      </c>
      <c r="S131" s="302">
        <v>21700</v>
      </c>
      <c r="T131" s="307">
        <f t="shared" si="25"/>
        <v>3058.1327069876688</v>
      </c>
      <c r="U131" s="101">
        <f t="shared" si="32"/>
        <v>1039.7651203758076</v>
      </c>
      <c r="V131" s="304">
        <f t="shared" si="33"/>
        <v>61.162654139753379</v>
      </c>
      <c r="W131" s="308">
        <v>35</v>
      </c>
      <c r="X131" s="305">
        <f t="shared" si="34"/>
        <v>4194.0604815032302</v>
      </c>
      <c r="Y131" s="309">
        <f t="shared" si="35"/>
        <v>1.3506</v>
      </c>
    </row>
    <row r="132" spans="1:25" s="63" customFormat="1" ht="16.5" customHeight="1" x14ac:dyDescent="0.2">
      <c r="A132" s="279">
        <v>116</v>
      </c>
      <c r="B132" s="301">
        <f t="shared" si="36"/>
        <v>34.162800000000004</v>
      </c>
      <c r="C132" s="302">
        <v>21700</v>
      </c>
      <c r="D132" s="303">
        <f t="shared" si="21"/>
        <v>7622.3260388492727</v>
      </c>
      <c r="E132" s="304">
        <f t="shared" si="26"/>
        <v>2591.5908532087528</v>
      </c>
      <c r="F132" s="304">
        <f t="shared" si="27"/>
        <v>152.44652077698547</v>
      </c>
      <c r="G132" s="101">
        <v>60</v>
      </c>
      <c r="H132" s="305">
        <f t="shared" si="28"/>
        <v>10426.363412835011</v>
      </c>
      <c r="I132" s="379">
        <f t="shared" si="22"/>
        <v>3.3955000000000002</v>
      </c>
      <c r="J132" s="329">
        <f t="shared" si="37"/>
        <v>56.938000000000009</v>
      </c>
      <c r="K132" s="302">
        <v>21700</v>
      </c>
      <c r="L132" s="307">
        <f t="shared" si="23"/>
        <v>4573.3956233095641</v>
      </c>
      <c r="M132" s="304">
        <f t="shared" si="29"/>
        <v>1554.9545119252518</v>
      </c>
      <c r="N132" s="304">
        <f t="shared" si="30"/>
        <v>91.467912466191279</v>
      </c>
      <c r="O132" s="308">
        <v>43</v>
      </c>
      <c r="P132" s="305">
        <f t="shared" si="31"/>
        <v>6262.8180477010073</v>
      </c>
      <c r="Q132" s="379">
        <f t="shared" si="24"/>
        <v>2.0373000000000001</v>
      </c>
      <c r="R132" s="330">
        <f t="shared" si="38"/>
        <v>85.407000000000011</v>
      </c>
      <c r="S132" s="302">
        <v>21700</v>
      </c>
      <c r="T132" s="307">
        <f t="shared" si="25"/>
        <v>3048.9304155397094</v>
      </c>
      <c r="U132" s="101">
        <f t="shared" si="32"/>
        <v>1036.6363412835012</v>
      </c>
      <c r="V132" s="304">
        <f t="shared" si="33"/>
        <v>60.978608310794186</v>
      </c>
      <c r="W132" s="308">
        <v>35</v>
      </c>
      <c r="X132" s="305">
        <f t="shared" si="34"/>
        <v>4181.5453651340049</v>
      </c>
      <c r="Y132" s="309">
        <f t="shared" si="35"/>
        <v>1.3582000000000001</v>
      </c>
    </row>
    <row r="133" spans="1:25" s="63" customFormat="1" ht="16.5" customHeight="1" x14ac:dyDescent="0.2">
      <c r="A133" s="279">
        <v>117</v>
      </c>
      <c r="B133" s="301">
        <f t="shared" si="36"/>
        <v>34.264200000000002</v>
      </c>
      <c r="C133" s="302">
        <v>21700</v>
      </c>
      <c r="D133" s="303">
        <f t="shared" si="21"/>
        <v>7599.7688549564846</v>
      </c>
      <c r="E133" s="304">
        <f t="shared" si="26"/>
        <v>2583.921410685205</v>
      </c>
      <c r="F133" s="304">
        <f t="shared" si="27"/>
        <v>151.99537709912968</v>
      </c>
      <c r="G133" s="101">
        <v>60</v>
      </c>
      <c r="H133" s="305">
        <f t="shared" si="28"/>
        <v>10395.68564274082</v>
      </c>
      <c r="I133" s="379">
        <f t="shared" si="22"/>
        <v>3.4146000000000001</v>
      </c>
      <c r="J133" s="329">
        <f t="shared" si="37"/>
        <v>57.107000000000006</v>
      </c>
      <c r="K133" s="302">
        <v>21700</v>
      </c>
      <c r="L133" s="307">
        <f t="shared" si="23"/>
        <v>4559.8613129738906</v>
      </c>
      <c r="M133" s="304">
        <f t="shared" si="29"/>
        <v>1550.352846411123</v>
      </c>
      <c r="N133" s="304">
        <f t="shared" si="30"/>
        <v>91.197226259477816</v>
      </c>
      <c r="O133" s="308">
        <v>43</v>
      </c>
      <c r="P133" s="305">
        <f t="shared" si="31"/>
        <v>6244.4113856444919</v>
      </c>
      <c r="Q133" s="379">
        <f t="shared" si="24"/>
        <v>2.0488</v>
      </c>
      <c r="R133" s="330">
        <f t="shared" si="38"/>
        <v>85.660499999999999</v>
      </c>
      <c r="S133" s="302">
        <v>21700</v>
      </c>
      <c r="T133" s="307">
        <f t="shared" si="25"/>
        <v>3039.907541982594</v>
      </c>
      <c r="U133" s="101">
        <f t="shared" si="32"/>
        <v>1033.5685642740821</v>
      </c>
      <c r="V133" s="304">
        <f t="shared" si="33"/>
        <v>60.798150839651882</v>
      </c>
      <c r="W133" s="308">
        <v>35</v>
      </c>
      <c r="X133" s="305">
        <f t="shared" si="34"/>
        <v>4169.2742570963273</v>
      </c>
      <c r="Y133" s="309">
        <f t="shared" si="35"/>
        <v>1.3658999999999999</v>
      </c>
    </row>
    <row r="134" spans="1:25" s="63" customFormat="1" ht="16.5" customHeight="1" x14ac:dyDescent="0.2">
      <c r="A134" s="279">
        <v>118</v>
      </c>
      <c r="B134" s="301">
        <f t="shared" si="36"/>
        <v>34.364200000000004</v>
      </c>
      <c r="C134" s="302">
        <v>21700</v>
      </c>
      <c r="D134" s="303">
        <f t="shared" si="21"/>
        <v>7577.6534882232081</v>
      </c>
      <c r="E134" s="304">
        <f t="shared" si="26"/>
        <v>2576.4021859958912</v>
      </c>
      <c r="F134" s="304">
        <f t="shared" si="27"/>
        <v>151.55306976446417</v>
      </c>
      <c r="G134" s="101">
        <v>60</v>
      </c>
      <c r="H134" s="305">
        <f t="shared" si="28"/>
        <v>10365.608743983565</v>
      </c>
      <c r="I134" s="379">
        <f t="shared" si="22"/>
        <v>3.4338000000000002</v>
      </c>
      <c r="J134" s="329">
        <f t="shared" si="37"/>
        <v>57.273666666666678</v>
      </c>
      <c r="K134" s="302">
        <v>21700</v>
      </c>
      <c r="L134" s="307">
        <f t="shared" si="23"/>
        <v>4546.5920929339245</v>
      </c>
      <c r="M134" s="304">
        <f t="shared" si="29"/>
        <v>1545.8413115975345</v>
      </c>
      <c r="N134" s="304">
        <f t="shared" si="30"/>
        <v>90.931841858678496</v>
      </c>
      <c r="O134" s="308">
        <v>43</v>
      </c>
      <c r="P134" s="305">
        <f t="shared" si="31"/>
        <v>6226.3652463901371</v>
      </c>
      <c r="Q134" s="379">
        <f t="shared" si="24"/>
        <v>2.0602999999999998</v>
      </c>
      <c r="R134" s="330">
        <f t="shared" si="38"/>
        <v>85.910499999999999</v>
      </c>
      <c r="S134" s="302">
        <v>21700</v>
      </c>
      <c r="T134" s="307">
        <f t="shared" si="25"/>
        <v>3031.0613952892836</v>
      </c>
      <c r="U134" s="101">
        <f t="shared" si="32"/>
        <v>1030.5608743983564</v>
      </c>
      <c r="V134" s="304">
        <f t="shared" si="33"/>
        <v>60.621227905785673</v>
      </c>
      <c r="W134" s="308">
        <v>35</v>
      </c>
      <c r="X134" s="305">
        <f t="shared" si="34"/>
        <v>4157.2434975934257</v>
      </c>
      <c r="Y134" s="309">
        <f t="shared" si="35"/>
        <v>1.3734999999999999</v>
      </c>
    </row>
    <row r="135" spans="1:25" s="63" customFormat="1" ht="16.5" customHeight="1" x14ac:dyDescent="0.2">
      <c r="A135" s="279">
        <v>119</v>
      </c>
      <c r="B135" s="301">
        <f t="shared" si="36"/>
        <v>34.462800000000001</v>
      </c>
      <c r="C135" s="302">
        <v>21700</v>
      </c>
      <c r="D135" s="303">
        <f t="shared" si="21"/>
        <v>7555.9733974024166</v>
      </c>
      <c r="E135" s="304">
        <f t="shared" si="26"/>
        <v>2569.030955116822</v>
      </c>
      <c r="F135" s="304">
        <f t="shared" si="27"/>
        <v>151.11946794804834</v>
      </c>
      <c r="G135" s="101">
        <v>60</v>
      </c>
      <c r="H135" s="305">
        <f t="shared" si="28"/>
        <v>10336.123820467286</v>
      </c>
      <c r="I135" s="379">
        <f t="shared" si="22"/>
        <v>3.4529999999999998</v>
      </c>
      <c r="J135" s="329">
        <f t="shared" si="37"/>
        <v>57.438000000000002</v>
      </c>
      <c r="K135" s="302">
        <v>21700</v>
      </c>
      <c r="L135" s="307">
        <f t="shared" si="23"/>
        <v>4533.5840384414496</v>
      </c>
      <c r="M135" s="304">
        <f t="shared" si="29"/>
        <v>1541.4185730700929</v>
      </c>
      <c r="N135" s="304">
        <f t="shared" si="30"/>
        <v>90.671680768828992</v>
      </c>
      <c r="O135" s="308">
        <v>43</v>
      </c>
      <c r="P135" s="305">
        <f t="shared" si="31"/>
        <v>6208.6742922803714</v>
      </c>
      <c r="Q135" s="379">
        <f t="shared" si="24"/>
        <v>2.0718000000000001</v>
      </c>
      <c r="R135" s="330">
        <f t="shared" si="38"/>
        <v>86.156999999999996</v>
      </c>
      <c r="S135" s="302">
        <v>21700</v>
      </c>
      <c r="T135" s="307">
        <f t="shared" si="25"/>
        <v>3022.3893589609665</v>
      </c>
      <c r="U135" s="101">
        <f t="shared" si="32"/>
        <v>1027.6123820467287</v>
      </c>
      <c r="V135" s="304">
        <f t="shared" si="33"/>
        <v>60.447787179219333</v>
      </c>
      <c r="W135" s="308">
        <v>35</v>
      </c>
      <c r="X135" s="305">
        <f t="shared" si="34"/>
        <v>4145.4495281869149</v>
      </c>
      <c r="Y135" s="309">
        <f t="shared" si="35"/>
        <v>1.3812</v>
      </c>
    </row>
    <row r="136" spans="1:25" s="63" customFormat="1" ht="16.5" customHeight="1" x14ac:dyDescent="0.2">
      <c r="A136" s="280">
        <v>120</v>
      </c>
      <c r="B136" s="301">
        <f t="shared" si="36"/>
        <v>34.56</v>
      </c>
      <c r="C136" s="302">
        <v>21700</v>
      </c>
      <c r="D136" s="303">
        <f t="shared" si="21"/>
        <v>7534.7222222222217</v>
      </c>
      <c r="E136" s="304">
        <f t="shared" si="26"/>
        <v>2561.8055555555557</v>
      </c>
      <c r="F136" s="304">
        <f t="shared" si="27"/>
        <v>150.69444444444443</v>
      </c>
      <c r="G136" s="101">
        <v>60</v>
      </c>
      <c r="H136" s="305">
        <f t="shared" si="28"/>
        <v>10307.222222222223</v>
      </c>
      <c r="I136" s="379">
        <f t="shared" si="22"/>
        <v>3.4722</v>
      </c>
      <c r="J136" s="329">
        <f t="shared" si="37"/>
        <v>57.600000000000009</v>
      </c>
      <c r="K136" s="302">
        <v>21700</v>
      </c>
      <c r="L136" s="307">
        <f t="shared" si="23"/>
        <v>4520.8333333333321</v>
      </c>
      <c r="M136" s="304">
        <f t="shared" si="29"/>
        <v>1537.083333333333</v>
      </c>
      <c r="N136" s="304">
        <f t="shared" si="30"/>
        <v>90.416666666666643</v>
      </c>
      <c r="O136" s="308">
        <v>43</v>
      </c>
      <c r="P136" s="305">
        <f t="shared" si="31"/>
        <v>6191.3333333333321</v>
      </c>
      <c r="Q136" s="379">
        <f t="shared" si="24"/>
        <v>2.0832999999999999</v>
      </c>
      <c r="R136" s="330">
        <f t="shared" si="38"/>
        <v>86.4</v>
      </c>
      <c r="S136" s="302">
        <v>21700</v>
      </c>
      <c r="T136" s="307">
        <f t="shared" si="25"/>
        <v>3013.8888888888887</v>
      </c>
      <c r="U136" s="101">
        <f t="shared" si="32"/>
        <v>1024.7222222222222</v>
      </c>
      <c r="V136" s="304">
        <f t="shared" si="33"/>
        <v>60.277777777777771</v>
      </c>
      <c r="W136" s="308">
        <v>35</v>
      </c>
      <c r="X136" s="305">
        <f t="shared" si="34"/>
        <v>4133.8888888888887</v>
      </c>
      <c r="Y136" s="309">
        <f t="shared" si="35"/>
        <v>1.3889</v>
      </c>
    </row>
    <row r="137" spans="1:25" s="63" customFormat="1" ht="16.5" customHeight="1" x14ac:dyDescent="0.2">
      <c r="A137" s="279">
        <v>121</v>
      </c>
      <c r="B137" s="301">
        <f t="shared" si="36"/>
        <v>34.655799999999999</v>
      </c>
      <c r="C137" s="302">
        <v>21700</v>
      </c>
      <c r="D137" s="303">
        <f t="shared" si="21"/>
        <v>7513.8937782420253</v>
      </c>
      <c r="E137" s="304">
        <f t="shared" si="26"/>
        <v>2554.7238846022888</v>
      </c>
      <c r="F137" s="304">
        <f t="shared" si="27"/>
        <v>150.27787556484051</v>
      </c>
      <c r="G137" s="101">
        <v>60</v>
      </c>
      <c r="H137" s="305">
        <f t="shared" si="28"/>
        <v>10278.895538409153</v>
      </c>
      <c r="I137" s="379">
        <f t="shared" si="22"/>
        <v>3.4914999999999998</v>
      </c>
      <c r="J137" s="329">
        <f t="shared" si="37"/>
        <v>57.759666666666668</v>
      </c>
      <c r="K137" s="302">
        <v>21700</v>
      </c>
      <c r="L137" s="307">
        <f t="shared" si="23"/>
        <v>4508.3362669452144</v>
      </c>
      <c r="M137" s="304">
        <f t="shared" si="29"/>
        <v>1532.8343307613729</v>
      </c>
      <c r="N137" s="304">
        <f t="shared" si="30"/>
        <v>90.166725338904286</v>
      </c>
      <c r="O137" s="308">
        <v>43</v>
      </c>
      <c r="P137" s="305">
        <f t="shared" si="31"/>
        <v>6174.3373230454918</v>
      </c>
      <c r="Q137" s="379">
        <f t="shared" si="24"/>
        <v>2.0949</v>
      </c>
      <c r="R137" s="330">
        <f t="shared" si="38"/>
        <v>86.639499999999998</v>
      </c>
      <c r="S137" s="302">
        <v>21700</v>
      </c>
      <c r="T137" s="307">
        <f t="shared" si="25"/>
        <v>3005.5575112968099</v>
      </c>
      <c r="U137" s="101">
        <f t="shared" si="32"/>
        <v>1021.8895538409155</v>
      </c>
      <c r="V137" s="304">
        <f t="shared" si="33"/>
        <v>60.1111502259362</v>
      </c>
      <c r="W137" s="308">
        <v>35</v>
      </c>
      <c r="X137" s="305">
        <f t="shared" si="34"/>
        <v>4122.5582153636624</v>
      </c>
      <c r="Y137" s="309">
        <f t="shared" si="35"/>
        <v>1.3966000000000001</v>
      </c>
    </row>
    <row r="138" spans="1:25" s="63" customFormat="1" ht="16.5" customHeight="1" x14ac:dyDescent="0.2">
      <c r="A138" s="279">
        <v>122</v>
      </c>
      <c r="B138" s="301">
        <f t="shared" si="36"/>
        <v>34.7502</v>
      </c>
      <c r="C138" s="302">
        <v>21700</v>
      </c>
      <c r="D138" s="303">
        <f t="shared" si="21"/>
        <v>7493.4820519018594</v>
      </c>
      <c r="E138" s="304">
        <f t="shared" si="26"/>
        <v>2547.7838976466323</v>
      </c>
      <c r="F138" s="304">
        <f t="shared" si="27"/>
        <v>149.8696410380372</v>
      </c>
      <c r="G138" s="101">
        <v>60</v>
      </c>
      <c r="H138" s="305">
        <f t="shared" si="28"/>
        <v>10251.135590586529</v>
      </c>
      <c r="I138" s="379">
        <f t="shared" si="22"/>
        <v>3.5108000000000001</v>
      </c>
      <c r="J138" s="329">
        <f t="shared" si="37"/>
        <v>57.917000000000002</v>
      </c>
      <c r="K138" s="302">
        <v>21700</v>
      </c>
      <c r="L138" s="307">
        <f t="shared" si="23"/>
        <v>4496.0892311411153</v>
      </c>
      <c r="M138" s="304">
        <f t="shared" si="29"/>
        <v>1528.6703385879794</v>
      </c>
      <c r="N138" s="304">
        <f t="shared" si="30"/>
        <v>89.921784622822301</v>
      </c>
      <c r="O138" s="308">
        <v>43</v>
      </c>
      <c r="P138" s="305">
        <f t="shared" si="31"/>
        <v>6157.6813543519165</v>
      </c>
      <c r="Q138" s="379">
        <f t="shared" si="24"/>
        <v>2.1065</v>
      </c>
      <c r="R138" s="330">
        <f t="shared" si="38"/>
        <v>86.875499999999988</v>
      </c>
      <c r="S138" s="302">
        <v>21700</v>
      </c>
      <c r="T138" s="307">
        <f t="shared" si="25"/>
        <v>2997.3928207607441</v>
      </c>
      <c r="U138" s="101">
        <f t="shared" si="32"/>
        <v>1019.1135590586531</v>
      </c>
      <c r="V138" s="304">
        <f t="shared" si="33"/>
        <v>59.947856415214886</v>
      </c>
      <c r="W138" s="308">
        <v>35</v>
      </c>
      <c r="X138" s="305">
        <f t="shared" si="34"/>
        <v>4111.4542362346128</v>
      </c>
      <c r="Y138" s="309">
        <f t="shared" si="35"/>
        <v>1.4043000000000001</v>
      </c>
    </row>
    <row r="139" spans="1:25" s="63" customFormat="1" ht="16.5" customHeight="1" x14ac:dyDescent="0.2">
      <c r="A139" s="279">
        <v>123</v>
      </c>
      <c r="B139" s="301">
        <f t="shared" si="36"/>
        <v>34.843200000000003</v>
      </c>
      <c r="C139" s="302">
        <v>21700</v>
      </c>
      <c r="D139" s="303">
        <f t="shared" si="21"/>
        <v>7473.4811957569909</v>
      </c>
      <c r="E139" s="304">
        <f t="shared" si="26"/>
        <v>2540.9836065573772</v>
      </c>
      <c r="F139" s="304">
        <f t="shared" si="27"/>
        <v>149.46962391513983</v>
      </c>
      <c r="G139" s="101">
        <v>60</v>
      </c>
      <c r="H139" s="305">
        <f t="shared" si="28"/>
        <v>10223.934426229507</v>
      </c>
      <c r="I139" s="379">
        <f t="shared" si="22"/>
        <v>3.5301</v>
      </c>
      <c r="J139" s="329">
        <f t="shared" si="37"/>
        <v>58.07200000000001</v>
      </c>
      <c r="K139" s="302">
        <v>21700</v>
      </c>
      <c r="L139" s="307">
        <f t="shared" si="23"/>
        <v>4484.088717454194</v>
      </c>
      <c r="M139" s="304">
        <f t="shared" si="29"/>
        <v>1524.5901639344261</v>
      </c>
      <c r="N139" s="304">
        <f t="shared" si="30"/>
        <v>89.681774349083881</v>
      </c>
      <c r="O139" s="308">
        <v>43</v>
      </c>
      <c r="P139" s="305">
        <f t="shared" si="31"/>
        <v>6141.3606557377034</v>
      </c>
      <c r="Q139" s="379">
        <f t="shared" si="24"/>
        <v>2.1181000000000001</v>
      </c>
      <c r="R139" s="330">
        <f t="shared" si="38"/>
        <v>87.108000000000004</v>
      </c>
      <c r="S139" s="302">
        <v>21700</v>
      </c>
      <c r="T139" s="307">
        <f t="shared" si="25"/>
        <v>2989.3924783027965</v>
      </c>
      <c r="U139" s="101">
        <f t="shared" si="32"/>
        <v>1016.3934426229508</v>
      </c>
      <c r="V139" s="304">
        <f t="shared" si="33"/>
        <v>59.787849566055932</v>
      </c>
      <c r="W139" s="308">
        <v>35</v>
      </c>
      <c r="X139" s="305">
        <f t="shared" si="34"/>
        <v>4100.5737704918029</v>
      </c>
      <c r="Y139" s="309">
        <f t="shared" si="35"/>
        <v>1.4119999999999999</v>
      </c>
    </row>
    <row r="140" spans="1:25" s="63" customFormat="1" ht="16.5" customHeight="1" x14ac:dyDescent="0.2">
      <c r="A140" s="279">
        <v>124</v>
      </c>
      <c r="B140" s="301">
        <f t="shared" si="36"/>
        <v>34.934800000000003</v>
      </c>
      <c r="C140" s="302">
        <v>21700</v>
      </c>
      <c r="D140" s="303">
        <f t="shared" si="21"/>
        <v>7453.8855238902179</v>
      </c>
      <c r="E140" s="304">
        <f t="shared" si="26"/>
        <v>2534.3210781226744</v>
      </c>
      <c r="F140" s="304">
        <f t="shared" si="27"/>
        <v>149.07771047780437</v>
      </c>
      <c r="G140" s="101">
        <v>60</v>
      </c>
      <c r="H140" s="305">
        <f t="shared" si="28"/>
        <v>10197.284312490696</v>
      </c>
      <c r="I140" s="379">
        <f t="shared" si="22"/>
        <v>3.5495000000000001</v>
      </c>
      <c r="J140" s="329">
        <f t="shared" si="37"/>
        <v>58.224666666666671</v>
      </c>
      <c r="K140" s="302">
        <v>21700</v>
      </c>
      <c r="L140" s="307">
        <f t="shared" si="23"/>
        <v>4472.3313143341311</v>
      </c>
      <c r="M140" s="304">
        <f t="shared" si="29"/>
        <v>1520.5926468736047</v>
      </c>
      <c r="N140" s="304">
        <f t="shared" si="30"/>
        <v>89.44662628668263</v>
      </c>
      <c r="O140" s="308">
        <v>43</v>
      </c>
      <c r="P140" s="305">
        <f t="shared" si="31"/>
        <v>6125.3705874944189</v>
      </c>
      <c r="Q140" s="379">
        <f t="shared" si="24"/>
        <v>2.1297000000000001</v>
      </c>
      <c r="R140" s="330">
        <f t="shared" si="38"/>
        <v>87.337000000000003</v>
      </c>
      <c r="S140" s="302">
        <v>21700</v>
      </c>
      <c r="T140" s="307">
        <f t="shared" si="25"/>
        <v>2981.5542095560868</v>
      </c>
      <c r="U140" s="101">
        <f t="shared" si="32"/>
        <v>1013.7284312490696</v>
      </c>
      <c r="V140" s="304">
        <f t="shared" si="33"/>
        <v>59.631084191121737</v>
      </c>
      <c r="W140" s="308">
        <v>35</v>
      </c>
      <c r="X140" s="305">
        <f t="shared" si="34"/>
        <v>4089.9137249962782</v>
      </c>
      <c r="Y140" s="309">
        <f t="shared" si="35"/>
        <v>1.4198</v>
      </c>
    </row>
    <row r="141" spans="1:25" s="63" customFormat="1" ht="16.5" customHeight="1" x14ac:dyDescent="0.2">
      <c r="A141" s="279">
        <v>125</v>
      </c>
      <c r="B141" s="301">
        <f t="shared" si="36"/>
        <v>35.024999999999999</v>
      </c>
      <c r="C141" s="302">
        <v>21700</v>
      </c>
      <c r="D141" s="303">
        <f t="shared" si="21"/>
        <v>7434.6895074946478</v>
      </c>
      <c r="E141" s="304">
        <f t="shared" si="26"/>
        <v>2527.7944325481803</v>
      </c>
      <c r="F141" s="304">
        <f t="shared" si="27"/>
        <v>148.69379014989295</v>
      </c>
      <c r="G141" s="101">
        <v>60</v>
      </c>
      <c r="H141" s="305">
        <f t="shared" si="28"/>
        <v>10171.177730192721</v>
      </c>
      <c r="I141" s="379">
        <f t="shared" si="22"/>
        <v>3.5689000000000002</v>
      </c>
      <c r="J141" s="329">
        <f t="shared" si="37"/>
        <v>58.375</v>
      </c>
      <c r="K141" s="302">
        <v>21700</v>
      </c>
      <c r="L141" s="307">
        <f t="shared" si="23"/>
        <v>4460.813704496788</v>
      </c>
      <c r="M141" s="304">
        <f t="shared" si="29"/>
        <v>1516.676659528908</v>
      </c>
      <c r="N141" s="304">
        <f t="shared" si="30"/>
        <v>89.216274089935766</v>
      </c>
      <c r="O141" s="308">
        <v>43</v>
      </c>
      <c r="P141" s="305">
        <f t="shared" si="31"/>
        <v>6109.7066381156319</v>
      </c>
      <c r="Q141" s="379">
        <f t="shared" si="24"/>
        <v>2.1413000000000002</v>
      </c>
      <c r="R141" s="330">
        <f t="shared" si="38"/>
        <v>87.562499999999986</v>
      </c>
      <c r="S141" s="302">
        <v>21700</v>
      </c>
      <c r="T141" s="307">
        <f t="shared" si="25"/>
        <v>2973.875802997859</v>
      </c>
      <c r="U141" s="101">
        <f t="shared" si="32"/>
        <v>1011.1177730192721</v>
      </c>
      <c r="V141" s="304">
        <f t="shared" si="33"/>
        <v>59.477516059957182</v>
      </c>
      <c r="W141" s="308">
        <v>35</v>
      </c>
      <c r="X141" s="305">
        <f t="shared" si="34"/>
        <v>4079.4710920770881</v>
      </c>
      <c r="Y141" s="309">
        <f t="shared" si="35"/>
        <v>1.4276</v>
      </c>
    </row>
    <row r="142" spans="1:25" s="63" customFormat="1" ht="16.5" customHeight="1" x14ac:dyDescent="0.2">
      <c r="A142" s="279">
        <v>126</v>
      </c>
      <c r="B142" s="301">
        <f t="shared" si="36"/>
        <v>35.113799999999998</v>
      </c>
      <c r="C142" s="302">
        <v>21700</v>
      </c>
      <c r="D142" s="303">
        <f t="shared" si="21"/>
        <v>7415.8877706200983</v>
      </c>
      <c r="E142" s="304">
        <f t="shared" si="26"/>
        <v>2521.4018420108337</v>
      </c>
      <c r="F142" s="304">
        <f t="shared" si="27"/>
        <v>148.31775541240197</v>
      </c>
      <c r="G142" s="101">
        <v>60</v>
      </c>
      <c r="H142" s="305">
        <f t="shared" si="28"/>
        <v>10145.607368043333</v>
      </c>
      <c r="I142" s="379">
        <f t="shared" si="22"/>
        <v>3.5882999999999998</v>
      </c>
      <c r="J142" s="329">
        <f t="shared" si="37"/>
        <v>58.522999999999996</v>
      </c>
      <c r="K142" s="302">
        <v>21700</v>
      </c>
      <c r="L142" s="307">
        <f t="shared" si="23"/>
        <v>4449.5326623720593</v>
      </c>
      <c r="M142" s="304">
        <f t="shared" si="29"/>
        <v>1512.8411052065003</v>
      </c>
      <c r="N142" s="304">
        <f t="shared" si="30"/>
        <v>88.990653247441188</v>
      </c>
      <c r="O142" s="308">
        <v>43</v>
      </c>
      <c r="P142" s="305">
        <f t="shared" si="31"/>
        <v>6094.3644208260012</v>
      </c>
      <c r="Q142" s="379">
        <f t="shared" si="24"/>
        <v>2.153</v>
      </c>
      <c r="R142" s="330">
        <f t="shared" si="38"/>
        <v>87.784499999999994</v>
      </c>
      <c r="S142" s="302">
        <v>21700</v>
      </c>
      <c r="T142" s="307">
        <f t="shared" si="25"/>
        <v>2966.3551082480399</v>
      </c>
      <c r="U142" s="101">
        <f t="shared" si="32"/>
        <v>1008.5607368043336</v>
      </c>
      <c r="V142" s="304">
        <f t="shared" si="33"/>
        <v>59.327102164960799</v>
      </c>
      <c r="W142" s="308">
        <v>35</v>
      </c>
      <c r="X142" s="305">
        <f t="shared" si="34"/>
        <v>4069.2429472173344</v>
      </c>
      <c r="Y142" s="309">
        <f t="shared" si="35"/>
        <v>1.4353</v>
      </c>
    </row>
    <row r="143" spans="1:25" s="63" customFormat="1" ht="16.5" customHeight="1" x14ac:dyDescent="0.2">
      <c r="A143" s="279">
        <v>127</v>
      </c>
      <c r="B143" s="301">
        <f t="shared" si="36"/>
        <v>35.2012</v>
      </c>
      <c r="C143" s="302">
        <v>21700</v>
      </c>
      <c r="D143" s="303">
        <f t="shared" si="21"/>
        <v>7397.4750860766108</v>
      </c>
      <c r="E143" s="304">
        <f t="shared" si="26"/>
        <v>2515.1415292660477</v>
      </c>
      <c r="F143" s="304">
        <f t="shared" si="27"/>
        <v>147.94950172153222</v>
      </c>
      <c r="G143" s="101">
        <v>60</v>
      </c>
      <c r="H143" s="305">
        <f t="shared" si="28"/>
        <v>10120.566117064191</v>
      </c>
      <c r="I143" s="379">
        <f t="shared" si="22"/>
        <v>3.6078000000000001</v>
      </c>
      <c r="J143" s="329">
        <f t="shared" si="37"/>
        <v>58.668666666666667</v>
      </c>
      <c r="K143" s="302">
        <v>21700</v>
      </c>
      <c r="L143" s="307">
        <f t="shared" si="23"/>
        <v>4438.4850516459665</v>
      </c>
      <c r="M143" s="304">
        <f t="shared" si="29"/>
        <v>1509.0849175596286</v>
      </c>
      <c r="N143" s="304">
        <f t="shared" si="30"/>
        <v>88.769701032919329</v>
      </c>
      <c r="O143" s="308">
        <v>43</v>
      </c>
      <c r="P143" s="305">
        <f t="shared" si="31"/>
        <v>6079.3396702385144</v>
      </c>
      <c r="Q143" s="379">
        <f t="shared" si="24"/>
        <v>2.1646999999999998</v>
      </c>
      <c r="R143" s="330">
        <f t="shared" si="38"/>
        <v>88.003</v>
      </c>
      <c r="S143" s="302">
        <v>21700</v>
      </c>
      <c r="T143" s="307">
        <f t="shared" si="25"/>
        <v>2958.9900344306443</v>
      </c>
      <c r="U143" s="101">
        <f t="shared" si="32"/>
        <v>1006.0566117064192</v>
      </c>
      <c r="V143" s="304">
        <f t="shared" si="33"/>
        <v>59.179800688612886</v>
      </c>
      <c r="W143" s="308">
        <v>35</v>
      </c>
      <c r="X143" s="305">
        <f t="shared" si="34"/>
        <v>4059.2264468256762</v>
      </c>
      <c r="Y143" s="309">
        <f t="shared" si="35"/>
        <v>1.4431</v>
      </c>
    </row>
    <row r="144" spans="1:25" s="63" customFormat="1" ht="16.5" customHeight="1" x14ac:dyDescent="0.2">
      <c r="A144" s="279">
        <v>128</v>
      </c>
      <c r="B144" s="301">
        <f t="shared" si="36"/>
        <v>35.287199999999999</v>
      </c>
      <c r="C144" s="302">
        <v>21700</v>
      </c>
      <c r="D144" s="303">
        <f t="shared" si="21"/>
        <v>7379.4463714888125</v>
      </c>
      <c r="E144" s="304">
        <f t="shared" si="26"/>
        <v>2509.0117663061965</v>
      </c>
      <c r="F144" s="304">
        <f t="shared" si="27"/>
        <v>147.58892742977625</v>
      </c>
      <c r="G144" s="101">
        <v>60</v>
      </c>
      <c r="H144" s="305">
        <f t="shared" si="28"/>
        <v>10096.047065224786</v>
      </c>
      <c r="I144" s="379">
        <f t="shared" si="22"/>
        <v>3.6274000000000002</v>
      </c>
      <c r="J144" s="329">
        <f t="shared" si="37"/>
        <v>58.811999999999998</v>
      </c>
      <c r="K144" s="302">
        <v>21700</v>
      </c>
      <c r="L144" s="307">
        <f t="shared" si="23"/>
        <v>4427.6678228932878</v>
      </c>
      <c r="M144" s="304">
        <f t="shared" si="29"/>
        <v>1505.4070597837181</v>
      </c>
      <c r="N144" s="304">
        <f t="shared" si="30"/>
        <v>88.55335645786576</v>
      </c>
      <c r="O144" s="308">
        <v>43</v>
      </c>
      <c r="P144" s="305">
        <f t="shared" si="31"/>
        <v>6064.6282391348714</v>
      </c>
      <c r="Q144" s="379">
        <f t="shared" si="24"/>
        <v>2.1764000000000001</v>
      </c>
      <c r="R144" s="330">
        <f t="shared" si="38"/>
        <v>88.217999999999989</v>
      </c>
      <c r="S144" s="302">
        <v>21700</v>
      </c>
      <c r="T144" s="307">
        <f t="shared" si="25"/>
        <v>2951.7785485955251</v>
      </c>
      <c r="U144" s="101">
        <f t="shared" si="32"/>
        <v>1003.6047065224786</v>
      </c>
      <c r="V144" s="304">
        <f t="shared" si="33"/>
        <v>59.035570971910502</v>
      </c>
      <c r="W144" s="308">
        <v>35</v>
      </c>
      <c r="X144" s="305">
        <f t="shared" si="34"/>
        <v>4049.4188260899145</v>
      </c>
      <c r="Y144" s="309">
        <f t="shared" si="35"/>
        <v>1.4510000000000001</v>
      </c>
    </row>
    <row r="145" spans="1:25" s="63" customFormat="1" ht="16.5" customHeight="1" x14ac:dyDescent="0.2">
      <c r="A145" s="279">
        <v>129</v>
      </c>
      <c r="B145" s="301">
        <f t="shared" si="36"/>
        <v>35.3718</v>
      </c>
      <c r="C145" s="302">
        <v>21700</v>
      </c>
      <c r="D145" s="303">
        <f t="shared" ref="D145:D208" si="39">12*(1/B145*C145)</f>
        <v>7361.7966854952247</v>
      </c>
      <c r="E145" s="304">
        <f t="shared" si="26"/>
        <v>2503.0108730683764</v>
      </c>
      <c r="F145" s="304">
        <f t="shared" si="27"/>
        <v>147.23593370990449</v>
      </c>
      <c r="G145" s="101">
        <v>60</v>
      </c>
      <c r="H145" s="305">
        <f t="shared" si="28"/>
        <v>10072.043492273506</v>
      </c>
      <c r="I145" s="379">
        <f t="shared" ref="I145:I208" si="40">ROUND(A145/B145,4)</f>
        <v>3.6469999999999998</v>
      </c>
      <c r="J145" s="329">
        <f t="shared" si="37"/>
        <v>58.953000000000003</v>
      </c>
      <c r="K145" s="302">
        <v>21700</v>
      </c>
      <c r="L145" s="307">
        <f t="shared" ref="L145:L208" si="41">12*(1/J145*K145)</f>
        <v>4417.0780112971343</v>
      </c>
      <c r="M145" s="304">
        <f t="shared" si="29"/>
        <v>1501.8065238410259</v>
      </c>
      <c r="N145" s="304">
        <f t="shared" si="30"/>
        <v>88.341560225942686</v>
      </c>
      <c r="O145" s="308">
        <v>43</v>
      </c>
      <c r="P145" s="305">
        <f t="shared" si="31"/>
        <v>6050.2260953641035</v>
      </c>
      <c r="Q145" s="379">
        <f t="shared" ref="Q145:Q208" si="42">ROUND(A145/J145,4)</f>
        <v>2.1882000000000001</v>
      </c>
      <c r="R145" s="330">
        <f t="shared" si="38"/>
        <v>88.42949999999999</v>
      </c>
      <c r="S145" s="302">
        <v>21700</v>
      </c>
      <c r="T145" s="307">
        <f t="shared" ref="T145:T208" si="43">12*(1/R145*S145)</f>
        <v>2944.7186741980904</v>
      </c>
      <c r="U145" s="101">
        <f t="shared" si="32"/>
        <v>1001.2043492273508</v>
      </c>
      <c r="V145" s="304">
        <f t="shared" si="33"/>
        <v>58.894373483961807</v>
      </c>
      <c r="W145" s="308">
        <v>35</v>
      </c>
      <c r="X145" s="305">
        <f t="shared" si="34"/>
        <v>4039.8173969094028</v>
      </c>
      <c r="Y145" s="309">
        <f t="shared" si="35"/>
        <v>1.4588000000000001</v>
      </c>
    </row>
    <row r="146" spans="1:25" s="63" customFormat="1" ht="16.5" customHeight="1" x14ac:dyDescent="0.2">
      <c r="A146" s="280">
        <v>130</v>
      </c>
      <c r="B146" s="301">
        <f t="shared" si="36"/>
        <v>35.455000000000005</v>
      </c>
      <c r="C146" s="302">
        <v>21700</v>
      </c>
      <c r="D146" s="303">
        <f t="shared" si="39"/>
        <v>7344.5212240868686</v>
      </c>
      <c r="E146" s="304">
        <f t="shared" ref="E146:E209" si="44">D146*34%</f>
        <v>2497.1372161895356</v>
      </c>
      <c r="F146" s="304">
        <f t="shared" ref="F146:F209" si="45">D146*2%</f>
        <v>146.89042448173737</v>
      </c>
      <c r="G146" s="101">
        <v>60</v>
      </c>
      <c r="H146" s="305">
        <f t="shared" ref="H146:H209" si="46">SUM(D146:G146)</f>
        <v>10048.548864758141</v>
      </c>
      <c r="I146" s="379">
        <f t="shared" si="40"/>
        <v>3.6665999999999999</v>
      </c>
      <c r="J146" s="329">
        <f t="shared" si="37"/>
        <v>59.091666666666676</v>
      </c>
      <c r="K146" s="302">
        <v>21700</v>
      </c>
      <c r="L146" s="307">
        <f t="shared" si="41"/>
        <v>4406.7127344521214</v>
      </c>
      <c r="M146" s="304">
        <f t="shared" ref="M146:M209" si="47">L146*34%</f>
        <v>1498.2823297137213</v>
      </c>
      <c r="N146" s="304">
        <f t="shared" ref="N146:N209" si="48">L146*2%</f>
        <v>88.134254689042436</v>
      </c>
      <c r="O146" s="308">
        <v>43</v>
      </c>
      <c r="P146" s="305">
        <f t="shared" ref="P146:P209" si="49">SUM(L146:O146)</f>
        <v>6036.1293188548852</v>
      </c>
      <c r="Q146" s="379">
        <f t="shared" si="42"/>
        <v>2.2000000000000002</v>
      </c>
      <c r="R146" s="330">
        <f t="shared" si="38"/>
        <v>88.637500000000003</v>
      </c>
      <c r="S146" s="302">
        <v>21700</v>
      </c>
      <c r="T146" s="307">
        <f t="shared" si="43"/>
        <v>2937.8084896347482</v>
      </c>
      <c r="U146" s="101">
        <f t="shared" ref="U146:U209" si="50">T146*34%</f>
        <v>998.85488647581451</v>
      </c>
      <c r="V146" s="304">
        <f t="shared" ref="V146:V209" si="51">T146*2%</f>
        <v>58.756169792694962</v>
      </c>
      <c r="W146" s="308">
        <v>35</v>
      </c>
      <c r="X146" s="305">
        <f t="shared" ref="X146:X209" si="52">SUM(T146:W146)</f>
        <v>4030.4195459032576</v>
      </c>
      <c r="Y146" s="309">
        <f t="shared" ref="Y146:Y209" si="53">ROUND(A146/R146,4)</f>
        <v>1.4665999999999999</v>
      </c>
    </row>
    <row r="147" spans="1:25" s="63" customFormat="1" ht="16.5" customHeight="1" x14ac:dyDescent="0.2">
      <c r="A147" s="279">
        <v>131</v>
      </c>
      <c r="B147" s="301">
        <f t="shared" si="36"/>
        <v>35.536799999999999</v>
      </c>
      <c r="C147" s="302">
        <v>21700</v>
      </c>
      <c r="D147" s="303">
        <f t="shared" si="39"/>
        <v>7327.6153170797588</v>
      </c>
      <c r="E147" s="304">
        <f t="shared" si="44"/>
        <v>2491.3892078071181</v>
      </c>
      <c r="F147" s="304">
        <f t="shared" si="45"/>
        <v>146.55230634159517</v>
      </c>
      <c r="G147" s="101">
        <v>60</v>
      </c>
      <c r="H147" s="305">
        <f t="shared" si="46"/>
        <v>10025.556831228472</v>
      </c>
      <c r="I147" s="379">
        <f t="shared" si="40"/>
        <v>3.6863000000000001</v>
      </c>
      <c r="J147" s="329">
        <f t="shared" si="37"/>
        <v>59.228000000000002</v>
      </c>
      <c r="K147" s="302">
        <v>21700</v>
      </c>
      <c r="L147" s="307">
        <f t="shared" si="41"/>
        <v>4396.5691902478557</v>
      </c>
      <c r="M147" s="304">
        <f t="shared" si="47"/>
        <v>1494.833524684271</v>
      </c>
      <c r="N147" s="304">
        <f t="shared" si="48"/>
        <v>87.931383804957122</v>
      </c>
      <c r="O147" s="308">
        <v>43</v>
      </c>
      <c r="P147" s="305">
        <f t="shared" si="49"/>
        <v>6022.3340987370839</v>
      </c>
      <c r="Q147" s="379">
        <f t="shared" si="42"/>
        <v>2.2118000000000002</v>
      </c>
      <c r="R147" s="330">
        <f t="shared" si="38"/>
        <v>88.841999999999999</v>
      </c>
      <c r="S147" s="302">
        <v>21700</v>
      </c>
      <c r="T147" s="307">
        <f t="shared" si="43"/>
        <v>2931.0461268319041</v>
      </c>
      <c r="U147" s="101">
        <f t="shared" si="50"/>
        <v>996.55568312284743</v>
      </c>
      <c r="V147" s="304">
        <f t="shared" si="51"/>
        <v>58.620922536638083</v>
      </c>
      <c r="W147" s="308">
        <v>35</v>
      </c>
      <c r="X147" s="305">
        <f t="shared" si="52"/>
        <v>4021.2227324913893</v>
      </c>
      <c r="Y147" s="309">
        <f t="shared" si="53"/>
        <v>1.4744999999999999</v>
      </c>
    </row>
    <row r="148" spans="1:25" s="63" customFormat="1" ht="16.5" customHeight="1" x14ac:dyDescent="0.2">
      <c r="A148" s="279">
        <v>132</v>
      </c>
      <c r="B148" s="301">
        <f t="shared" si="36"/>
        <v>35.617200000000004</v>
      </c>
      <c r="C148" s="302">
        <v>21700</v>
      </c>
      <c r="D148" s="303">
        <f t="shared" si="39"/>
        <v>7311.0744247161483</v>
      </c>
      <c r="E148" s="304">
        <f t="shared" si="44"/>
        <v>2485.7653044034905</v>
      </c>
      <c r="F148" s="304">
        <f t="shared" si="45"/>
        <v>146.22148849432298</v>
      </c>
      <c r="G148" s="101">
        <v>60</v>
      </c>
      <c r="H148" s="305">
        <f t="shared" si="46"/>
        <v>10003.06121761396</v>
      </c>
      <c r="I148" s="379">
        <f t="shared" si="40"/>
        <v>3.7061000000000002</v>
      </c>
      <c r="J148" s="329">
        <f t="shared" si="37"/>
        <v>59.362000000000009</v>
      </c>
      <c r="K148" s="302">
        <v>21700</v>
      </c>
      <c r="L148" s="307">
        <f t="shared" si="41"/>
        <v>4386.6446548296881</v>
      </c>
      <c r="M148" s="304">
        <f t="shared" si="47"/>
        <v>1491.459182642094</v>
      </c>
      <c r="N148" s="304">
        <f t="shared" si="48"/>
        <v>87.73289309659377</v>
      </c>
      <c r="O148" s="308">
        <v>43</v>
      </c>
      <c r="P148" s="305">
        <f t="shared" si="49"/>
        <v>6008.836730568376</v>
      </c>
      <c r="Q148" s="379">
        <f t="shared" si="42"/>
        <v>2.2235999999999998</v>
      </c>
      <c r="R148" s="330">
        <f t="shared" si="38"/>
        <v>89.043000000000006</v>
      </c>
      <c r="S148" s="302">
        <v>21700</v>
      </c>
      <c r="T148" s="307">
        <f t="shared" si="43"/>
        <v>2924.4297698864593</v>
      </c>
      <c r="U148" s="101">
        <f t="shared" si="50"/>
        <v>994.3061217613963</v>
      </c>
      <c r="V148" s="304">
        <f t="shared" si="51"/>
        <v>58.488595397729185</v>
      </c>
      <c r="W148" s="308">
        <v>35</v>
      </c>
      <c r="X148" s="305">
        <f t="shared" si="52"/>
        <v>4012.2244870455847</v>
      </c>
      <c r="Y148" s="309">
        <f t="shared" si="53"/>
        <v>1.4823999999999999</v>
      </c>
    </row>
    <row r="149" spans="1:25" s="63" customFormat="1" ht="16.5" customHeight="1" x14ac:dyDescent="0.2">
      <c r="A149" s="279">
        <v>133</v>
      </c>
      <c r="B149" s="301">
        <f t="shared" si="36"/>
        <v>35.696199999999997</v>
      </c>
      <c r="C149" s="302">
        <v>21700</v>
      </c>
      <c r="D149" s="303">
        <f t="shared" si="39"/>
        <v>7294.8941343896549</v>
      </c>
      <c r="E149" s="304">
        <f t="shared" si="44"/>
        <v>2480.2640056924829</v>
      </c>
      <c r="F149" s="304">
        <f t="shared" si="45"/>
        <v>145.8978826877931</v>
      </c>
      <c r="G149" s="101">
        <v>60</v>
      </c>
      <c r="H149" s="305">
        <f t="shared" si="46"/>
        <v>9981.0560227699316</v>
      </c>
      <c r="I149" s="379">
        <f t="shared" si="40"/>
        <v>3.7259000000000002</v>
      </c>
      <c r="J149" s="329">
        <f t="shared" si="37"/>
        <v>59.493666666666662</v>
      </c>
      <c r="K149" s="302">
        <v>21700</v>
      </c>
      <c r="L149" s="307">
        <f t="shared" si="41"/>
        <v>4376.9364806337926</v>
      </c>
      <c r="M149" s="304">
        <f t="shared" si="47"/>
        <v>1488.1584034154896</v>
      </c>
      <c r="N149" s="304">
        <f t="shared" si="48"/>
        <v>87.538729612675851</v>
      </c>
      <c r="O149" s="308">
        <v>43</v>
      </c>
      <c r="P149" s="305">
        <f t="shared" si="49"/>
        <v>5995.6336136619575</v>
      </c>
      <c r="Q149" s="379">
        <f t="shared" si="42"/>
        <v>2.2355</v>
      </c>
      <c r="R149" s="330">
        <f t="shared" si="38"/>
        <v>89.240499999999983</v>
      </c>
      <c r="S149" s="302">
        <v>21700</v>
      </c>
      <c r="T149" s="307">
        <f t="shared" si="43"/>
        <v>2917.9576537558623</v>
      </c>
      <c r="U149" s="101">
        <f t="shared" si="50"/>
        <v>992.1056022769933</v>
      </c>
      <c r="V149" s="304">
        <f t="shared" si="51"/>
        <v>58.359153075117248</v>
      </c>
      <c r="W149" s="308">
        <v>35</v>
      </c>
      <c r="X149" s="305">
        <f t="shared" si="52"/>
        <v>4003.4224091079732</v>
      </c>
      <c r="Y149" s="309">
        <f t="shared" si="53"/>
        <v>1.4903999999999999</v>
      </c>
    </row>
    <row r="150" spans="1:25" s="63" customFormat="1" ht="16.5" customHeight="1" x14ac:dyDescent="0.2">
      <c r="A150" s="279">
        <v>134</v>
      </c>
      <c r="B150" s="301">
        <f t="shared" si="36"/>
        <v>35.773800000000001</v>
      </c>
      <c r="C150" s="302">
        <v>21700</v>
      </c>
      <c r="D150" s="303">
        <f t="shared" si="39"/>
        <v>7279.0701574895593</v>
      </c>
      <c r="E150" s="304">
        <f t="shared" si="44"/>
        <v>2474.8838535464502</v>
      </c>
      <c r="F150" s="304">
        <f t="shared" si="45"/>
        <v>145.58140314979119</v>
      </c>
      <c r="G150" s="101">
        <v>60</v>
      </c>
      <c r="H150" s="305">
        <f t="shared" si="46"/>
        <v>9959.5354141858006</v>
      </c>
      <c r="I150" s="379">
        <f t="shared" si="40"/>
        <v>3.7458</v>
      </c>
      <c r="J150" s="329">
        <f t="shared" si="37"/>
        <v>59.623000000000005</v>
      </c>
      <c r="K150" s="302">
        <v>21700</v>
      </c>
      <c r="L150" s="307">
        <f t="shared" si="41"/>
        <v>4367.4420944937347</v>
      </c>
      <c r="M150" s="304">
        <f t="shared" si="47"/>
        <v>1484.9303121278699</v>
      </c>
      <c r="N150" s="304">
        <f t="shared" si="48"/>
        <v>87.348841889874691</v>
      </c>
      <c r="O150" s="308">
        <v>43</v>
      </c>
      <c r="P150" s="305">
        <f t="shared" si="49"/>
        <v>5982.7212485114796</v>
      </c>
      <c r="Q150" s="379">
        <f t="shared" si="42"/>
        <v>2.2475000000000001</v>
      </c>
      <c r="R150" s="330">
        <f t="shared" si="38"/>
        <v>89.4345</v>
      </c>
      <c r="S150" s="302">
        <v>21700</v>
      </c>
      <c r="T150" s="307">
        <f t="shared" si="43"/>
        <v>2911.6280629958237</v>
      </c>
      <c r="U150" s="101">
        <f t="shared" si="50"/>
        <v>989.95354141858013</v>
      </c>
      <c r="V150" s="304">
        <f t="shared" si="51"/>
        <v>58.232561259916473</v>
      </c>
      <c r="W150" s="308">
        <v>35</v>
      </c>
      <c r="X150" s="305">
        <f t="shared" si="52"/>
        <v>3994.8141656743205</v>
      </c>
      <c r="Y150" s="309">
        <f t="shared" si="53"/>
        <v>1.4983</v>
      </c>
    </row>
    <row r="151" spans="1:25" s="63" customFormat="1" ht="16.5" customHeight="1" x14ac:dyDescent="0.2">
      <c r="A151" s="279">
        <v>135</v>
      </c>
      <c r="B151" s="301">
        <f t="shared" si="36"/>
        <v>35.85</v>
      </c>
      <c r="C151" s="302">
        <v>21700</v>
      </c>
      <c r="D151" s="303">
        <f t="shared" si="39"/>
        <v>7263.5983263598328</v>
      </c>
      <c r="E151" s="304">
        <f t="shared" si="44"/>
        <v>2469.6234309623433</v>
      </c>
      <c r="F151" s="304">
        <f t="shared" si="45"/>
        <v>145.27196652719667</v>
      </c>
      <c r="G151" s="101">
        <v>60</v>
      </c>
      <c r="H151" s="305">
        <f t="shared" si="46"/>
        <v>9938.4937238493712</v>
      </c>
      <c r="I151" s="379">
        <f t="shared" si="40"/>
        <v>3.7656999999999998</v>
      </c>
      <c r="J151" s="329">
        <f t="shared" si="37"/>
        <v>59.750000000000007</v>
      </c>
      <c r="K151" s="302">
        <v>21700</v>
      </c>
      <c r="L151" s="307">
        <f t="shared" si="41"/>
        <v>4358.1589958158993</v>
      </c>
      <c r="M151" s="304">
        <f t="shared" si="47"/>
        <v>1481.7740585774059</v>
      </c>
      <c r="N151" s="304">
        <f t="shared" si="48"/>
        <v>87.163179916317986</v>
      </c>
      <c r="O151" s="308">
        <v>43</v>
      </c>
      <c r="P151" s="305">
        <f t="shared" si="49"/>
        <v>5970.0962343096226</v>
      </c>
      <c r="Q151" s="379">
        <f t="shared" si="42"/>
        <v>2.2593999999999999</v>
      </c>
      <c r="R151" s="330">
        <f t="shared" si="38"/>
        <v>89.625</v>
      </c>
      <c r="S151" s="302">
        <v>21700</v>
      </c>
      <c r="T151" s="307">
        <f t="shared" si="43"/>
        <v>2905.439330543933</v>
      </c>
      <c r="U151" s="101">
        <f t="shared" si="50"/>
        <v>987.84937238493728</v>
      </c>
      <c r="V151" s="304">
        <f t="shared" si="51"/>
        <v>58.10878661087866</v>
      </c>
      <c r="W151" s="308">
        <v>35</v>
      </c>
      <c r="X151" s="305">
        <f t="shared" si="52"/>
        <v>3986.3974895397491</v>
      </c>
      <c r="Y151" s="309">
        <f t="shared" si="53"/>
        <v>1.5063</v>
      </c>
    </row>
    <row r="152" spans="1:25" s="63" customFormat="1" ht="16.5" customHeight="1" x14ac:dyDescent="0.2">
      <c r="A152" s="279">
        <v>136</v>
      </c>
      <c r="B152" s="301">
        <f t="shared" si="36"/>
        <v>35.924799999999998</v>
      </c>
      <c r="C152" s="302">
        <v>21700</v>
      </c>
      <c r="D152" s="303">
        <f t="shared" si="39"/>
        <v>7248.4745913686365</v>
      </c>
      <c r="E152" s="304">
        <f t="shared" si="44"/>
        <v>2464.4813610653364</v>
      </c>
      <c r="F152" s="304">
        <f t="shared" si="45"/>
        <v>144.96949182737274</v>
      </c>
      <c r="G152" s="101">
        <v>60</v>
      </c>
      <c r="H152" s="305">
        <f t="shared" si="46"/>
        <v>9917.9254442613455</v>
      </c>
      <c r="I152" s="379">
        <f t="shared" si="40"/>
        <v>3.7856999999999998</v>
      </c>
      <c r="J152" s="329">
        <f t="shared" si="37"/>
        <v>59.874666666666663</v>
      </c>
      <c r="K152" s="302">
        <v>21700</v>
      </c>
      <c r="L152" s="307">
        <f t="shared" si="41"/>
        <v>4349.0847548211823</v>
      </c>
      <c r="M152" s="304">
        <f t="shared" si="47"/>
        <v>1478.6888166392021</v>
      </c>
      <c r="N152" s="304">
        <f t="shared" si="48"/>
        <v>86.98169509642365</v>
      </c>
      <c r="O152" s="308">
        <v>43</v>
      </c>
      <c r="P152" s="305">
        <f t="shared" si="49"/>
        <v>5957.7552665568073</v>
      </c>
      <c r="Q152" s="379">
        <f t="shared" si="42"/>
        <v>2.2713999999999999</v>
      </c>
      <c r="R152" s="330">
        <f t="shared" si="38"/>
        <v>89.811999999999983</v>
      </c>
      <c r="S152" s="302">
        <v>21700</v>
      </c>
      <c r="T152" s="307">
        <f t="shared" si="43"/>
        <v>2899.3898365474552</v>
      </c>
      <c r="U152" s="101">
        <f t="shared" si="50"/>
        <v>985.79254442613478</v>
      </c>
      <c r="V152" s="304">
        <f t="shared" si="51"/>
        <v>57.987796730949107</v>
      </c>
      <c r="W152" s="308">
        <v>35</v>
      </c>
      <c r="X152" s="305">
        <f t="shared" si="52"/>
        <v>3978.1701777045387</v>
      </c>
      <c r="Y152" s="309">
        <f t="shared" si="53"/>
        <v>1.5143</v>
      </c>
    </row>
    <row r="153" spans="1:25" s="63" customFormat="1" ht="16.5" customHeight="1" x14ac:dyDescent="0.2">
      <c r="A153" s="279">
        <v>137</v>
      </c>
      <c r="B153" s="301">
        <f t="shared" si="36"/>
        <v>35.998199999999997</v>
      </c>
      <c r="C153" s="302">
        <v>21700</v>
      </c>
      <c r="D153" s="303">
        <f t="shared" si="39"/>
        <v>7233.6950180842377</v>
      </c>
      <c r="E153" s="304">
        <f t="shared" si="44"/>
        <v>2459.456306148641</v>
      </c>
      <c r="F153" s="304">
        <f t="shared" si="45"/>
        <v>144.67390036168476</v>
      </c>
      <c r="G153" s="101">
        <v>60</v>
      </c>
      <c r="H153" s="305">
        <f t="shared" si="46"/>
        <v>9897.8252245945623</v>
      </c>
      <c r="I153" s="379">
        <f t="shared" si="40"/>
        <v>3.8056999999999999</v>
      </c>
      <c r="J153" s="329">
        <f t="shared" si="37"/>
        <v>59.997</v>
      </c>
      <c r="K153" s="302">
        <v>21700</v>
      </c>
      <c r="L153" s="307">
        <f t="shared" si="41"/>
        <v>4340.2170108505425</v>
      </c>
      <c r="M153" s="304">
        <f t="shared" si="47"/>
        <v>1475.6737836891846</v>
      </c>
      <c r="N153" s="304">
        <f t="shared" si="48"/>
        <v>86.804340217010846</v>
      </c>
      <c r="O153" s="308">
        <v>43</v>
      </c>
      <c r="P153" s="305">
        <f t="shared" si="49"/>
        <v>5945.6951347567374</v>
      </c>
      <c r="Q153" s="379">
        <f t="shared" si="42"/>
        <v>2.2833999999999999</v>
      </c>
      <c r="R153" s="330">
        <f t="shared" si="38"/>
        <v>89.995499999999993</v>
      </c>
      <c r="S153" s="302">
        <v>21700</v>
      </c>
      <c r="T153" s="307">
        <f t="shared" si="43"/>
        <v>2893.4780072336957</v>
      </c>
      <c r="U153" s="101">
        <f t="shared" si="50"/>
        <v>983.78252245945657</v>
      </c>
      <c r="V153" s="304">
        <f t="shared" si="51"/>
        <v>57.869560144673919</v>
      </c>
      <c r="W153" s="308">
        <v>35</v>
      </c>
      <c r="X153" s="305">
        <f t="shared" si="52"/>
        <v>3970.1300898378263</v>
      </c>
      <c r="Y153" s="309">
        <f t="shared" si="53"/>
        <v>1.5223</v>
      </c>
    </row>
    <row r="154" spans="1:25" s="63" customFormat="1" ht="16.5" customHeight="1" x14ac:dyDescent="0.2">
      <c r="A154" s="279">
        <v>138</v>
      </c>
      <c r="B154" s="301">
        <f t="shared" si="36"/>
        <v>36.070200000000007</v>
      </c>
      <c r="C154" s="302">
        <v>21700</v>
      </c>
      <c r="D154" s="303">
        <f t="shared" si="39"/>
        <v>7219.255784553452</v>
      </c>
      <c r="E154" s="304">
        <f t="shared" si="44"/>
        <v>2454.5469667481739</v>
      </c>
      <c r="F154" s="304">
        <f t="shared" si="45"/>
        <v>144.38511569106905</v>
      </c>
      <c r="G154" s="101">
        <v>60</v>
      </c>
      <c r="H154" s="305">
        <f t="shared" si="46"/>
        <v>9878.1878669926955</v>
      </c>
      <c r="I154" s="379">
        <f t="shared" si="40"/>
        <v>3.8258999999999999</v>
      </c>
      <c r="J154" s="329">
        <f t="shared" si="37"/>
        <v>60.117000000000012</v>
      </c>
      <c r="K154" s="302">
        <v>21700</v>
      </c>
      <c r="L154" s="307">
        <f t="shared" si="41"/>
        <v>4331.5534707320721</v>
      </c>
      <c r="M154" s="304">
        <f t="shared" si="47"/>
        <v>1472.7281800489047</v>
      </c>
      <c r="N154" s="304">
        <f t="shared" si="48"/>
        <v>86.631069414641445</v>
      </c>
      <c r="O154" s="308">
        <v>43</v>
      </c>
      <c r="P154" s="305">
        <f t="shared" si="49"/>
        <v>5933.912720195618</v>
      </c>
      <c r="Q154" s="379">
        <f t="shared" si="42"/>
        <v>2.2955000000000001</v>
      </c>
      <c r="R154" s="330">
        <f t="shared" si="38"/>
        <v>90.175500000000014</v>
      </c>
      <c r="S154" s="302">
        <v>21700</v>
      </c>
      <c r="T154" s="307">
        <f t="shared" si="43"/>
        <v>2887.7023138213813</v>
      </c>
      <c r="U154" s="101">
        <f t="shared" si="50"/>
        <v>981.81878669926971</v>
      </c>
      <c r="V154" s="304">
        <f t="shared" si="51"/>
        <v>57.75404627642763</v>
      </c>
      <c r="W154" s="308">
        <v>35</v>
      </c>
      <c r="X154" s="305">
        <f t="shared" si="52"/>
        <v>3962.2751467970788</v>
      </c>
      <c r="Y154" s="309">
        <f t="shared" si="53"/>
        <v>1.5303</v>
      </c>
    </row>
    <row r="155" spans="1:25" s="63" customFormat="1" ht="16.5" customHeight="1" x14ac:dyDescent="0.2">
      <c r="A155" s="279">
        <v>139</v>
      </c>
      <c r="B155" s="301">
        <f t="shared" si="36"/>
        <v>36.140800000000006</v>
      </c>
      <c r="C155" s="302">
        <v>21700</v>
      </c>
      <c r="D155" s="303">
        <f t="shared" si="39"/>
        <v>7205.1531786789437</v>
      </c>
      <c r="E155" s="304">
        <f t="shared" si="44"/>
        <v>2449.7520807508408</v>
      </c>
      <c r="F155" s="304">
        <f t="shared" si="45"/>
        <v>144.10306357357888</v>
      </c>
      <c r="G155" s="101">
        <v>60</v>
      </c>
      <c r="H155" s="305">
        <f t="shared" si="46"/>
        <v>9859.0083230033633</v>
      </c>
      <c r="I155" s="379">
        <f t="shared" si="40"/>
        <v>3.8460999999999999</v>
      </c>
      <c r="J155" s="329">
        <f t="shared" si="37"/>
        <v>60.234666666666676</v>
      </c>
      <c r="K155" s="302">
        <v>21700</v>
      </c>
      <c r="L155" s="307">
        <f t="shared" si="41"/>
        <v>4323.0919072073657</v>
      </c>
      <c r="M155" s="304">
        <f t="shared" si="47"/>
        <v>1469.8512484505045</v>
      </c>
      <c r="N155" s="304">
        <f t="shared" si="48"/>
        <v>86.461838144147322</v>
      </c>
      <c r="O155" s="308">
        <v>43</v>
      </c>
      <c r="P155" s="305">
        <f t="shared" si="49"/>
        <v>5922.4049938020171</v>
      </c>
      <c r="Q155" s="379">
        <f t="shared" si="42"/>
        <v>2.3075999999999999</v>
      </c>
      <c r="R155" s="330">
        <f t="shared" si="38"/>
        <v>90.352000000000004</v>
      </c>
      <c r="S155" s="302">
        <v>21700</v>
      </c>
      <c r="T155" s="307">
        <f t="shared" si="43"/>
        <v>2882.061271471578</v>
      </c>
      <c r="U155" s="101">
        <f t="shared" si="50"/>
        <v>979.90083230033656</v>
      </c>
      <c r="V155" s="304">
        <f t="shared" si="51"/>
        <v>57.641225429431564</v>
      </c>
      <c r="W155" s="308">
        <v>35</v>
      </c>
      <c r="X155" s="305">
        <f t="shared" si="52"/>
        <v>3954.6033292013458</v>
      </c>
      <c r="Y155" s="309">
        <f t="shared" si="53"/>
        <v>1.5384</v>
      </c>
    </row>
    <row r="156" spans="1:25" s="63" customFormat="1" ht="16.5" customHeight="1" x14ac:dyDescent="0.2">
      <c r="A156" s="280">
        <v>140</v>
      </c>
      <c r="B156" s="301">
        <f t="shared" si="36"/>
        <v>36.21</v>
      </c>
      <c r="C156" s="302">
        <v>21700</v>
      </c>
      <c r="D156" s="303">
        <f t="shared" si="39"/>
        <v>7191.3835956917974</v>
      </c>
      <c r="E156" s="304">
        <f t="shared" si="44"/>
        <v>2445.0704225352115</v>
      </c>
      <c r="F156" s="304">
        <f t="shared" si="45"/>
        <v>143.82767191383596</v>
      </c>
      <c r="G156" s="101">
        <v>60</v>
      </c>
      <c r="H156" s="305">
        <f t="shared" si="46"/>
        <v>9840.2816901408441</v>
      </c>
      <c r="I156" s="379">
        <f t="shared" si="40"/>
        <v>3.8662999999999998</v>
      </c>
      <c r="J156" s="329">
        <f t="shared" si="37"/>
        <v>60.35</v>
      </c>
      <c r="K156" s="302">
        <v>21700</v>
      </c>
      <c r="L156" s="307">
        <f t="shared" si="41"/>
        <v>4314.8301574150792</v>
      </c>
      <c r="M156" s="304">
        <f t="shared" si="47"/>
        <v>1467.0422535211271</v>
      </c>
      <c r="N156" s="304">
        <f t="shared" si="48"/>
        <v>86.296603148301585</v>
      </c>
      <c r="O156" s="308">
        <v>43</v>
      </c>
      <c r="P156" s="305">
        <f t="shared" si="49"/>
        <v>5911.1690140845085</v>
      </c>
      <c r="Q156" s="379">
        <f t="shared" si="42"/>
        <v>2.3197999999999999</v>
      </c>
      <c r="R156" s="330">
        <f t="shared" si="38"/>
        <v>90.524999999999991</v>
      </c>
      <c r="S156" s="302">
        <v>21700</v>
      </c>
      <c r="T156" s="307">
        <f t="shared" si="43"/>
        <v>2876.5534382767191</v>
      </c>
      <c r="U156" s="101">
        <f t="shared" si="50"/>
        <v>978.0281690140846</v>
      </c>
      <c r="V156" s="304">
        <f t="shared" si="51"/>
        <v>57.531068765534386</v>
      </c>
      <c r="W156" s="308">
        <v>35</v>
      </c>
      <c r="X156" s="305">
        <f t="shared" si="52"/>
        <v>3947.1126760563379</v>
      </c>
      <c r="Y156" s="309">
        <f t="shared" si="53"/>
        <v>1.5465</v>
      </c>
    </row>
    <row r="157" spans="1:25" s="63" customFormat="1" ht="16.5" customHeight="1" x14ac:dyDescent="0.2">
      <c r="A157" s="279">
        <v>141</v>
      </c>
      <c r="B157" s="301">
        <f t="shared" si="36"/>
        <v>36.277799999999999</v>
      </c>
      <c r="C157" s="302">
        <v>21700</v>
      </c>
      <c r="D157" s="303">
        <f t="shared" si="39"/>
        <v>7177.9435357160582</v>
      </c>
      <c r="E157" s="304">
        <f t="shared" si="44"/>
        <v>2440.5008021434601</v>
      </c>
      <c r="F157" s="304">
        <f t="shared" si="45"/>
        <v>143.55887071432116</v>
      </c>
      <c r="G157" s="101">
        <v>60</v>
      </c>
      <c r="H157" s="305">
        <f t="shared" si="46"/>
        <v>9822.0032085738403</v>
      </c>
      <c r="I157" s="379">
        <f t="shared" si="40"/>
        <v>3.8866999999999998</v>
      </c>
      <c r="J157" s="329">
        <f t="shared" si="37"/>
        <v>60.463000000000001</v>
      </c>
      <c r="K157" s="302">
        <v>21700</v>
      </c>
      <c r="L157" s="307">
        <f t="shared" si="41"/>
        <v>4306.766121429634</v>
      </c>
      <c r="M157" s="304">
        <f t="shared" si="47"/>
        <v>1464.3004812860756</v>
      </c>
      <c r="N157" s="304">
        <f t="shared" si="48"/>
        <v>86.135322428592687</v>
      </c>
      <c r="O157" s="308">
        <v>43</v>
      </c>
      <c r="P157" s="305">
        <f t="shared" si="49"/>
        <v>5900.2019251443025</v>
      </c>
      <c r="Q157" s="379">
        <f t="shared" si="42"/>
        <v>2.3319999999999999</v>
      </c>
      <c r="R157" s="330">
        <f t="shared" si="38"/>
        <v>90.694499999999991</v>
      </c>
      <c r="S157" s="302">
        <v>21700</v>
      </c>
      <c r="T157" s="307">
        <f t="shared" si="43"/>
        <v>2871.1774142864233</v>
      </c>
      <c r="U157" s="101">
        <f t="shared" si="50"/>
        <v>976.20032085738399</v>
      </c>
      <c r="V157" s="304">
        <f t="shared" si="51"/>
        <v>57.423548285728465</v>
      </c>
      <c r="W157" s="308">
        <v>35</v>
      </c>
      <c r="X157" s="305">
        <f t="shared" si="52"/>
        <v>3939.8012834295359</v>
      </c>
      <c r="Y157" s="309">
        <f t="shared" si="53"/>
        <v>1.5547</v>
      </c>
    </row>
    <row r="158" spans="1:25" s="63" customFormat="1" ht="16.5" customHeight="1" x14ac:dyDescent="0.2">
      <c r="A158" s="279">
        <v>142</v>
      </c>
      <c r="B158" s="301">
        <f t="shared" ref="B158:B206" si="54">-0.0007*(($A158)*($A158))+0.2645*$A158+12.9</f>
        <v>36.344200000000001</v>
      </c>
      <c r="C158" s="302">
        <v>21700</v>
      </c>
      <c r="D158" s="303">
        <f t="shared" si="39"/>
        <v>7164.8296014219595</v>
      </c>
      <c r="E158" s="304">
        <f t="shared" si="44"/>
        <v>2436.0420644834662</v>
      </c>
      <c r="F158" s="304">
        <f t="shared" si="45"/>
        <v>143.29659202843919</v>
      </c>
      <c r="G158" s="101">
        <v>60</v>
      </c>
      <c r="H158" s="305">
        <f t="shared" si="46"/>
        <v>9804.1682579338649</v>
      </c>
      <c r="I158" s="379">
        <f t="shared" si="40"/>
        <v>3.9070999999999998</v>
      </c>
      <c r="J158" s="329">
        <f t="shared" ref="J158:J206" si="55">(-0.0007*(($A158)*($A158))+0.2645*$A158+12.9)/0.6</f>
        <v>60.573666666666668</v>
      </c>
      <c r="K158" s="302">
        <v>21700</v>
      </c>
      <c r="L158" s="307">
        <f t="shared" si="41"/>
        <v>4298.897760853175</v>
      </c>
      <c r="M158" s="304">
        <f t="shared" si="47"/>
        <v>1461.6252386900796</v>
      </c>
      <c r="N158" s="304">
        <f t="shared" si="48"/>
        <v>85.977955217063496</v>
      </c>
      <c r="O158" s="308">
        <v>43</v>
      </c>
      <c r="P158" s="305">
        <f t="shared" si="49"/>
        <v>5889.5009547603186</v>
      </c>
      <c r="Q158" s="379">
        <f t="shared" si="42"/>
        <v>2.3443000000000001</v>
      </c>
      <c r="R158" s="330">
        <f t="shared" ref="R158:R206" si="56">(-0.0007*(($A158)*($A158))+0.2645*$A158+12.9)/0.4</f>
        <v>90.860500000000002</v>
      </c>
      <c r="S158" s="302">
        <v>21700</v>
      </c>
      <c r="T158" s="307">
        <f t="shared" si="43"/>
        <v>2865.9318405687836</v>
      </c>
      <c r="U158" s="101">
        <f t="shared" si="50"/>
        <v>974.41682579338647</v>
      </c>
      <c r="V158" s="304">
        <f t="shared" si="51"/>
        <v>57.318636811375676</v>
      </c>
      <c r="W158" s="308">
        <v>35</v>
      </c>
      <c r="X158" s="305">
        <f t="shared" si="52"/>
        <v>3932.6673031735459</v>
      </c>
      <c r="Y158" s="309">
        <f t="shared" si="53"/>
        <v>1.5628</v>
      </c>
    </row>
    <row r="159" spans="1:25" s="63" customFormat="1" ht="16.5" customHeight="1" x14ac:dyDescent="0.2">
      <c r="A159" s="279">
        <v>143</v>
      </c>
      <c r="B159" s="301">
        <f t="shared" si="54"/>
        <v>36.409200000000006</v>
      </c>
      <c r="C159" s="302">
        <v>21700</v>
      </c>
      <c r="D159" s="303">
        <f t="shared" si="39"/>
        <v>7152.0384957648057</v>
      </c>
      <c r="E159" s="304">
        <f t="shared" si="44"/>
        <v>2431.6930885600341</v>
      </c>
      <c r="F159" s="304">
        <f t="shared" si="45"/>
        <v>143.04076991529612</v>
      </c>
      <c r="G159" s="101">
        <v>60</v>
      </c>
      <c r="H159" s="305">
        <f t="shared" si="46"/>
        <v>9786.7723542401363</v>
      </c>
      <c r="I159" s="379">
        <f t="shared" si="40"/>
        <v>3.9276</v>
      </c>
      <c r="J159" s="329">
        <f t="shared" si="55"/>
        <v>60.682000000000009</v>
      </c>
      <c r="K159" s="302">
        <v>21700</v>
      </c>
      <c r="L159" s="307">
        <f t="shared" si="41"/>
        <v>4291.2230974588838</v>
      </c>
      <c r="M159" s="304">
        <f t="shared" si="47"/>
        <v>1459.0158531360205</v>
      </c>
      <c r="N159" s="304">
        <f t="shared" si="48"/>
        <v>85.824461949177675</v>
      </c>
      <c r="O159" s="308">
        <v>43</v>
      </c>
      <c r="P159" s="305">
        <f t="shared" si="49"/>
        <v>5879.063412544082</v>
      </c>
      <c r="Q159" s="379">
        <f t="shared" si="42"/>
        <v>2.3565</v>
      </c>
      <c r="R159" s="330">
        <f t="shared" si="56"/>
        <v>91.02300000000001</v>
      </c>
      <c r="S159" s="302">
        <v>21700</v>
      </c>
      <c r="T159" s="307">
        <f t="shared" si="43"/>
        <v>2860.8153983059224</v>
      </c>
      <c r="U159" s="101">
        <f t="shared" si="50"/>
        <v>972.6772354240137</v>
      </c>
      <c r="V159" s="304">
        <f t="shared" si="51"/>
        <v>57.21630796611845</v>
      </c>
      <c r="W159" s="308">
        <v>35</v>
      </c>
      <c r="X159" s="305">
        <f t="shared" si="52"/>
        <v>3925.7089416960548</v>
      </c>
      <c r="Y159" s="309">
        <f t="shared" si="53"/>
        <v>1.571</v>
      </c>
    </row>
    <row r="160" spans="1:25" s="63" customFormat="1" ht="16.5" customHeight="1" x14ac:dyDescent="0.2">
      <c r="A160" s="279">
        <v>144</v>
      </c>
      <c r="B160" s="301">
        <f t="shared" si="54"/>
        <v>36.472799999999999</v>
      </c>
      <c r="C160" s="302">
        <v>21700</v>
      </c>
      <c r="D160" s="303">
        <f t="shared" si="39"/>
        <v>7139.5670198065418</v>
      </c>
      <c r="E160" s="304">
        <f t="shared" si="44"/>
        <v>2427.4527867342244</v>
      </c>
      <c r="F160" s="304">
        <f t="shared" si="45"/>
        <v>142.79134039613083</v>
      </c>
      <c r="G160" s="101">
        <v>60</v>
      </c>
      <c r="H160" s="305">
        <f t="shared" si="46"/>
        <v>9769.811146936896</v>
      </c>
      <c r="I160" s="379">
        <f t="shared" si="40"/>
        <v>3.9481000000000002</v>
      </c>
      <c r="J160" s="329">
        <f t="shared" si="55"/>
        <v>60.788000000000004</v>
      </c>
      <c r="K160" s="302">
        <v>21700</v>
      </c>
      <c r="L160" s="307">
        <f t="shared" si="41"/>
        <v>4283.7402118839245</v>
      </c>
      <c r="M160" s="304">
        <f t="shared" si="47"/>
        <v>1456.4716720405345</v>
      </c>
      <c r="N160" s="304">
        <f t="shared" si="48"/>
        <v>85.674804237678487</v>
      </c>
      <c r="O160" s="308">
        <v>43</v>
      </c>
      <c r="P160" s="305">
        <f t="shared" si="49"/>
        <v>5868.8866881621379</v>
      </c>
      <c r="Q160" s="379">
        <f t="shared" si="42"/>
        <v>2.3689</v>
      </c>
      <c r="R160" s="330">
        <f t="shared" si="56"/>
        <v>91.181999999999988</v>
      </c>
      <c r="S160" s="302">
        <v>21700</v>
      </c>
      <c r="T160" s="307">
        <f t="shared" si="43"/>
        <v>2855.8268079226168</v>
      </c>
      <c r="U160" s="101">
        <f t="shared" si="50"/>
        <v>970.98111469368973</v>
      </c>
      <c r="V160" s="304">
        <f t="shared" si="51"/>
        <v>57.116536158452334</v>
      </c>
      <c r="W160" s="308">
        <v>35</v>
      </c>
      <c r="X160" s="305">
        <f t="shared" si="52"/>
        <v>3918.9244587747585</v>
      </c>
      <c r="Y160" s="309">
        <f t="shared" si="53"/>
        <v>1.5792999999999999</v>
      </c>
    </row>
    <row r="161" spans="1:25" s="63" customFormat="1" ht="16.5" customHeight="1" x14ac:dyDescent="0.2">
      <c r="A161" s="279">
        <v>145</v>
      </c>
      <c r="B161" s="301">
        <f t="shared" si="54"/>
        <v>36.534999999999997</v>
      </c>
      <c r="C161" s="302">
        <v>21700</v>
      </c>
      <c r="D161" s="303">
        <f t="shared" si="39"/>
        <v>7127.4120706172162</v>
      </c>
      <c r="E161" s="304">
        <f t="shared" si="44"/>
        <v>2423.3201040098538</v>
      </c>
      <c r="F161" s="304">
        <f t="shared" si="45"/>
        <v>142.54824141234434</v>
      </c>
      <c r="G161" s="101">
        <v>60</v>
      </c>
      <c r="H161" s="305">
        <f t="shared" si="46"/>
        <v>9753.2804160394135</v>
      </c>
      <c r="I161" s="379">
        <f t="shared" si="40"/>
        <v>3.9687999999999999</v>
      </c>
      <c r="J161" s="329">
        <f t="shared" si="55"/>
        <v>60.891666666666666</v>
      </c>
      <c r="K161" s="302">
        <v>21700</v>
      </c>
      <c r="L161" s="307">
        <f t="shared" si="41"/>
        <v>4276.4472423703301</v>
      </c>
      <c r="M161" s="304">
        <f t="shared" si="47"/>
        <v>1453.9920624059123</v>
      </c>
      <c r="N161" s="304">
        <f t="shared" si="48"/>
        <v>85.528944847406606</v>
      </c>
      <c r="O161" s="308">
        <v>43</v>
      </c>
      <c r="P161" s="305">
        <f t="shared" si="49"/>
        <v>5858.9682496236492</v>
      </c>
      <c r="Q161" s="379">
        <f t="shared" si="42"/>
        <v>2.3813</v>
      </c>
      <c r="R161" s="330">
        <f t="shared" si="56"/>
        <v>91.337499999999991</v>
      </c>
      <c r="S161" s="302">
        <v>21700</v>
      </c>
      <c r="T161" s="307">
        <f t="shared" si="43"/>
        <v>2850.964828246887</v>
      </c>
      <c r="U161" s="101">
        <f t="shared" si="50"/>
        <v>969.32804160394164</v>
      </c>
      <c r="V161" s="304">
        <f t="shared" si="51"/>
        <v>57.01929656493774</v>
      </c>
      <c r="W161" s="308">
        <v>35</v>
      </c>
      <c r="X161" s="305">
        <f t="shared" si="52"/>
        <v>3912.3121664157661</v>
      </c>
      <c r="Y161" s="309">
        <f t="shared" si="53"/>
        <v>1.5874999999999999</v>
      </c>
    </row>
    <row r="162" spans="1:25" s="63" customFormat="1" ht="16.5" customHeight="1" x14ac:dyDescent="0.2">
      <c r="A162" s="279">
        <v>146</v>
      </c>
      <c r="B162" s="301">
        <f t="shared" si="54"/>
        <v>36.595800000000004</v>
      </c>
      <c r="C162" s="302">
        <v>21700</v>
      </c>
      <c r="D162" s="303">
        <f t="shared" si="39"/>
        <v>7115.570639253684</v>
      </c>
      <c r="E162" s="304">
        <f t="shared" si="44"/>
        <v>2419.2940173462525</v>
      </c>
      <c r="F162" s="304">
        <f t="shared" si="45"/>
        <v>142.31141278507368</v>
      </c>
      <c r="G162" s="101">
        <v>60</v>
      </c>
      <c r="H162" s="305">
        <f t="shared" si="46"/>
        <v>9737.1760693850101</v>
      </c>
      <c r="I162" s="379">
        <f t="shared" si="40"/>
        <v>3.9895</v>
      </c>
      <c r="J162" s="329">
        <f t="shared" si="55"/>
        <v>60.993000000000009</v>
      </c>
      <c r="K162" s="302">
        <v>21700</v>
      </c>
      <c r="L162" s="307">
        <f t="shared" si="41"/>
        <v>4269.3423835522108</v>
      </c>
      <c r="M162" s="304">
        <f t="shared" si="47"/>
        <v>1451.5764104077518</v>
      </c>
      <c r="N162" s="304">
        <f t="shared" si="48"/>
        <v>85.386847671044222</v>
      </c>
      <c r="O162" s="308">
        <v>43</v>
      </c>
      <c r="P162" s="305">
        <f t="shared" si="49"/>
        <v>5849.3056416310064</v>
      </c>
      <c r="Q162" s="379">
        <f t="shared" si="42"/>
        <v>2.3936999999999999</v>
      </c>
      <c r="R162" s="330">
        <f t="shared" si="56"/>
        <v>91.489500000000007</v>
      </c>
      <c r="S162" s="302">
        <v>21700</v>
      </c>
      <c r="T162" s="307">
        <f t="shared" si="43"/>
        <v>2846.2282557014737</v>
      </c>
      <c r="U162" s="101">
        <f t="shared" si="50"/>
        <v>967.71760693850115</v>
      </c>
      <c r="V162" s="304">
        <f t="shared" si="51"/>
        <v>56.924565114029477</v>
      </c>
      <c r="W162" s="308">
        <v>35</v>
      </c>
      <c r="X162" s="305">
        <f t="shared" si="52"/>
        <v>3905.8704277540041</v>
      </c>
      <c r="Y162" s="309">
        <f t="shared" si="53"/>
        <v>1.5958000000000001</v>
      </c>
    </row>
    <row r="163" spans="1:25" s="63" customFormat="1" ht="16.5" customHeight="1" x14ac:dyDescent="0.2">
      <c r="A163" s="279">
        <v>147</v>
      </c>
      <c r="B163" s="301">
        <f t="shared" si="54"/>
        <v>36.655200000000001</v>
      </c>
      <c r="C163" s="302">
        <v>21700</v>
      </c>
      <c r="D163" s="303">
        <f t="shared" si="39"/>
        <v>7104.0398088129368</v>
      </c>
      <c r="E163" s="304">
        <f t="shared" si="44"/>
        <v>2415.3735349963986</v>
      </c>
      <c r="F163" s="304">
        <f t="shared" si="45"/>
        <v>142.08079617625873</v>
      </c>
      <c r="G163" s="101">
        <v>60</v>
      </c>
      <c r="H163" s="305">
        <f t="shared" si="46"/>
        <v>9721.4941399855943</v>
      </c>
      <c r="I163" s="379">
        <f t="shared" si="40"/>
        <v>4.0103</v>
      </c>
      <c r="J163" s="329">
        <f t="shared" si="55"/>
        <v>61.092000000000006</v>
      </c>
      <c r="K163" s="302">
        <v>21700</v>
      </c>
      <c r="L163" s="307">
        <f t="shared" si="41"/>
        <v>4262.4238852877625</v>
      </c>
      <c r="M163" s="304">
        <f t="shared" si="47"/>
        <v>1449.2241209978392</v>
      </c>
      <c r="N163" s="304">
        <f t="shared" si="48"/>
        <v>85.248477705755249</v>
      </c>
      <c r="O163" s="308">
        <v>43</v>
      </c>
      <c r="P163" s="305">
        <f t="shared" si="49"/>
        <v>5839.8964839913569</v>
      </c>
      <c r="Q163" s="379">
        <f t="shared" si="42"/>
        <v>2.4062000000000001</v>
      </c>
      <c r="R163" s="330">
        <f t="shared" si="56"/>
        <v>91.637999999999991</v>
      </c>
      <c r="S163" s="302">
        <v>21700</v>
      </c>
      <c r="T163" s="307">
        <f t="shared" si="43"/>
        <v>2841.6159235251753</v>
      </c>
      <c r="U163" s="101">
        <f t="shared" si="50"/>
        <v>966.14941399855968</v>
      </c>
      <c r="V163" s="304">
        <f t="shared" si="51"/>
        <v>56.832318470503509</v>
      </c>
      <c r="W163" s="308">
        <v>35</v>
      </c>
      <c r="X163" s="305">
        <f t="shared" si="52"/>
        <v>3899.5976559942387</v>
      </c>
      <c r="Y163" s="309">
        <f t="shared" si="53"/>
        <v>1.6041000000000001</v>
      </c>
    </row>
    <row r="164" spans="1:25" s="63" customFormat="1" ht="16.5" customHeight="1" x14ac:dyDescent="0.2">
      <c r="A164" s="279">
        <v>148</v>
      </c>
      <c r="B164" s="301">
        <f t="shared" si="54"/>
        <v>36.713200000000001</v>
      </c>
      <c r="C164" s="302">
        <v>21700</v>
      </c>
      <c r="D164" s="303">
        <f t="shared" si="39"/>
        <v>7092.8167525576628</v>
      </c>
      <c r="E164" s="304">
        <f t="shared" si="44"/>
        <v>2411.5576958696056</v>
      </c>
      <c r="F164" s="304">
        <f t="shared" si="45"/>
        <v>141.85633505115325</v>
      </c>
      <c r="G164" s="101">
        <v>60</v>
      </c>
      <c r="H164" s="305">
        <f t="shared" si="46"/>
        <v>9706.2307834784224</v>
      </c>
      <c r="I164" s="379">
        <f t="shared" si="40"/>
        <v>4.0312000000000001</v>
      </c>
      <c r="J164" s="329">
        <f t="shared" si="55"/>
        <v>61.18866666666667</v>
      </c>
      <c r="K164" s="302">
        <v>21700</v>
      </c>
      <c r="L164" s="307">
        <f t="shared" si="41"/>
        <v>4255.6900515345978</v>
      </c>
      <c r="M164" s="304">
        <f t="shared" si="47"/>
        <v>1446.9346175217634</v>
      </c>
      <c r="N164" s="304">
        <f t="shared" si="48"/>
        <v>85.11380103069196</v>
      </c>
      <c r="O164" s="308">
        <v>43</v>
      </c>
      <c r="P164" s="305">
        <f t="shared" si="49"/>
        <v>5830.7384700870534</v>
      </c>
      <c r="Q164" s="379">
        <f t="shared" si="42"/>
        <v>2.4186999999999999</v>
      </c>
      <c r="R164" s="330">
        <f t="shared" si="56"/>
        <v>91.783000000000001</v>
      </c>
      <c r="S164" s="302">
        <v>21700</v>
      </c>
      <c r="T164" s="307">
        <f t="shared" si="43"/>
        <v>2837.1267010230649</v>
      </c>
      <c r="U164" s="101">
        <f t="shared" si="50"/>
        <v>964.62307834784212</v>
      </c>
      <c r="V164" s="304">
        <f t="shared" si="51"/>
        <v>56.742534020461299</v>
      </c>
      <c r="W164" s="308">
        <v>35</v>
      </c>
      <c r="X164" s="305">
        <f t="shared" si="52"/>
        <v>3893.4923133913685</v>
      </c>
      <c r="Y164" s="309">
        <f t="shared" si="53"/>
        <v>1.6125</v>
      </c>
    </row>
    <row r="165" spans="1:25" s="63" customFormat="1" ht="16.5" customHeight="1" x14ac:dyDescent="0.2">
      <c r="A165" s="279">
        <v>149</v>
      </c>
      <c r="B165" s="301">
        <f t="shared" si="54"/>
        <v>36.769799999999996</v>
      </c>
      <c r="C165" s="302">
        <v>21700</v>
      </c>
      <c r="D165" s="303">
        <f t="shared" si="39"/>
        <v>7081.8987321116801</v>
      </c>
      <c r="E165" s="304">
        <f t="shared" si="44"/>
        <v>2407.8455689179714</v>
      </c>
      <c r="F165" s="304">
        <f t="shared" si="45"/>
        <v>141.63797464223362</v>
      </c>
      <c r="G165" s="101">
        <v>60</v>
      </c>
      <c r="H165" s="305">
        <f t="shared" si="46"/>
        <v>9691.3822756718855</v>
      </c>
      <c r="I165" s="379">
        <f t="shared" si="40"/>
        <v>4.0522</v>
      </c>
      <c r="J165" s="329">
        <f t="shared" si="55"/>
        <v>61.282999999999994</v>
      </c>
      <c r="K165" s="302">
        <v>21700</v>
      </c>
      <c r="L165" s="307">
        <f t="shared" si="41"/>
        <v>4249.1392392670077</v>
      </c>
      <c r="M165" s="304">
        <f t="shared" si="47"/>
        <v>1444.7073413507828</v>
      </c>
      <c r="N165" s="304">
        <f t="shared" si="48"/>
        <v>84.982784785340158</v>
      </c>
      <c r="O165" s="308">
        <v>43</v>
      </c>
      <c r="P165" s="305">
        <f t="shared" si="49"/>
        <v>5821.8293654031304</v>
      </c>
      <c r="Q165" s="379">
        <f t="shared" si="42"/>
        <v>2.4312999999999998</v>
      </c>
      <c r="R165" s="330">
        <f t="shared" si="56"/>
        <v>91.924499999999981</v>
      </c>
      <c r="S165" s="302">
        <v>21700</v>
      </c>
      <c r="T165" s="307">
        <f t="shared" si="43"/>
        <v>2832.7594928446715</v>
      </c>
      <c r="U165" s="101">
        <f t="shared" si="50"/>
        <v>963.13822756718844</v>
      </c>
      <c r="V165" s="304">
        <f t="shared" si="51"/>
        <v>56.655189856893429</v>
      </c>
      <c r="W165" s="308">
        <v>35</v>
      </c>
      <c r="X165" s="305">
        <f t="shared" si="52"/>
        <v>3887.5529102687533</v>
      </c>
      <c r="Y165" s="309">
        <f t="shared" si="53"/>
        <v>1.6209</v>
      </c>
    </row>
    <row r="166" spans="1:25" s="63" customFormat="1" ht="16.5" customHeight="1" x14ac:dyDescent="0.2">
      <c r="A166" s="280">
        <v>150</v>
      </c>
      <c r="B166" s="301">
        <f t="shared" si="54"/>
        <v>36.825000000000003</v>
      </c>
      <c r="C166" s="302">
        <v>21700</v>
      </c>
      <c r="D166" s="303">
        <f t="shared" si="39"/>
        <v>7071.2830957230144</v>
      </c>
      <c r="E166" s="304">
        <f t="shared" si="44"/>
        <v>2404.2362525458252</v>
      </c>
      <c r="F166" s="304">
        <f t="shared" si="45"/>
        <v>141.42566191446028</v>
      </c>
      <c r="G166" s="101">
        <v>60</v>
      </c>
      <c r="H166" s="305">
        <f t="shared" si="46"/>
        <v>9676.945010183299</v>
      </c>
      <c r="I166" s="379">
        <f t="shared" si="40"/>
        <v>4.0732999999999997</v>
      </c>
      <c r="J166" s="329">
        <f t="shared" si="55"/>
        <v>61.375000000000007</v>
      </c>
      <c r="K166" s="302">
        <v>21700</v>
      </c>
      <c r="L166" s="307">
        <f t="shared" si="41"/>
        <v>4242.7698574338083</v>
      </c>
      <c r="M166" s="304">
        <f t="shared" si="47"/>
        <v>1442.5417515274949</v>
      </c>
      <c r="N166" s="304">
        <f t="shared" si="48"/>
        <v>84.855397148676161</v>
      </c>
      <c r="O166" s="308">
        <v>43</v>
      </c>
      <c r="P166" s="305">
        <f t="shared" si="49"/>
        <v>5813.1670061099794</v>
      </c>
      <c r="Q166" s="379">
        <f t="shared" si="42"/>
        <v>2.444</v>
      </c>
      <c r="R166" s="330">
        <f t="shared" si="56"/>
        <v>92.0625</v>
      </c>
      <c r="S166" s="302">
        <v>21700</v>
      </c>
      <c r="T166" s="307">
        <f t="shared" si="43"/>
        <v>2828.5132382892052</v>
      </c>
      <c r="U166" s="101">
        <f t="shared" si="50"/>
        <v>961.69450101832979</v>
      </c>
      <c r="V166" s="304">
        <f t="shared" si="51"/>
        <v>56.570264765784103</v>
      </c>
      <c r="W166" s="308">
        <v>35</v>
      </c>
      <c r="X166" s="305">
        <f t="shared" si="52"/>
        <v>3881.7780040733192</v>
      </c>
      <c r="Y166" s="309">
        <f t="shared" si="53"/>
        <v>1.6293</v>
      </c>
    </row>
    <row r="167" spans="1:25" s="63" customFormat="1" ht="16.5" customHeight="1" x14ac:dyDescent="0.2">
      <c r="A167" s="279">
        <v>151</v>
      </c>
      <c r="B167" s="301">
        <f t="shared" si="54"/>
        <v>36.878800000000005</v>
      </c>
      <c r="C167" s="302">
        <v>21700</v>
      </c>
      <c r="D167" s="303">
        <f t="shared" si="39"/>
        <v>7060.9672765925125</v>
      </c>
      <c r="E167" s="304">
        <f t="shared" si="44"/>
        <v>2400.7288740414542</v>
      </c>
      <c r="F167" s="304">
        <f t="shared" si="45"/>
        <v>141.21934553185025</v>
      </c>
      <c r="G167" s="101">
        <v>60</v>
      </c>
      <c r="H167" s="305">
        <f t="shared" si="46"/>
        <v>9662.9154961658169</v>
      </c>
      <c r="I167" s="379">
        <f t="shared" si="40"/>
        <v>4.0945</v>
      </c>
      <c r="J167" s="329">
        <f t="shared" si="55"/>
        <v>61.46466666666668</v>
      </c>
      <c r="K167" s="302">
        <v>21700</v>
      </c>
      <c r="L167" s="307">
        <f t="shared" si="41"/>
        <v>4236.5803659555077</v>
      </c>
      <c r="M167" s="304">
        <f t="shared" si="47"/>
        <v>1440.4373244248727</v>
      </c>
      <c r="N167" s="304">
        <f t="shared" si="48"/>
        <v>84.731607319110154</v>
      </c>
      <c r="O167" s="308">
        <v>43</v>
      </c>
      <c r="P167" s="305">
        <f t="shared" si="49"/>
        <v>5804.7492976994909</v>
      </c>
      <c r="Q167" s="379">
        <f t="shared" si="42"/>
        <v>2.4567000000000001</v>
      </c>
      <c r="R167" s="330">
        <f t="shared" si="56"/>
        <v>92.197000000000003</v>
      </c>
      <c r="S167" s="302">
        <v>21700</v>
      </c>
      <c r="T167" s="307">
        <f t="shared" si="43"/>
        <v>2824.3869106370057</v>
      </c>
      <c r="U167" s="101">
        <f t="shared" si="50"/>
        <v>960.29154961658196</v>
      </c>
      <c r="V167" s="304">
        <f t="shared" si="51"/>
        <v>56.487738212740112</v>
      </c>
      <c r="W167" s="308">
        <v>35</v>
      </c>
      <c r="X167" s="305">
        <f t="shared" si="52"/>
        <v>3876.1661984663278</v>
      </c>
      <c r="Y167" s="309">
        <f t="shared" si="53"/>
        <v>1.6377999999999999</v>
      </c>
    </row>
    <row r="168" spans="1:25" s="63" customFormat="1" ht="16.5" customHeight="1" x14ac:dyDescent="0.2">
      <c r="A168" s="279">
        <v>152</v>
      </c>
      <c r="B168" s="301">
        <f t="shared" si="54"/>
        <v>36.931200000000004</v>
      </c>
      <c r="C168" s="302">
        <v>21700</v>
      </c>
      <c r="D168" s="303">
        <f t="shared" si="39"/>
        <v>7050.9487912659206</v>
      </c>
      <c r="E168" s="304">
        <f t="shared" si="44"/>
        <v>2397.3225890304134</v>
      </c>
      <c r="F168" s="304">
        <f t="shared" si="45"/>
        <v>141.01897582531842</v>
      </c>
      <c r="G168" s="101">
        <v>60</v>
      </c>
      <c r="H168" s="305">
        <f t="shared" si="46"/>
        <v>9649.2903561216517</v>
      </c>
      <c r="I168" s="379">
        <f t="shared" si="40"/>
        <v>4.1158000000000001</v>
      </c>
      <c r="J168" s="329">
        <f t="shared" si="55"/>
        <v>61.552000000000007</v>
      </c>
      <c r="K168" s="302">
        <v>21700</v>
      </c>
      <c r="L168" s="307">
        <f t="shared" si="41"/>
        <v>4230.5692747595522</v>
      </c>
      <c r="M168" s="304">
        <f t="shared" si="47"/>
        <v>1438.3935534182478</v>
      </c>
      <c r="N168" s="304">
        <f t="shared" si="48"/>
        <v>84.611385495191044</v>
      </c>
      <c r="O168" s="308">
        <v>43</v>
      </c>
      <c r="P168" s="305">
        <f t="shared" si="49"/>
        <v>5796.5742136729914</v>
      </c>
      <c r="Q168" s="379">
        <f t="shared" si="42"/>
        <v>2.4695</v>
      </c>
      <c r="R168" s="330">
        <f t="shared" si="56"/>
        <v>92.328000000000003</v>
      </c>
      <c r="S168" s="302">
        <v>21700</v>
      </c>
      <c r="T168" s="307">
        <f t="shared" si="43"/>
        <v>2820.3795165063684</v>
      </c>
      <c r="U168" s="101">
        <f t="shared" si="50"/>
        <v>958.92903561216531</v>
      </c>
      <c r="V168" s="304">
        <f t="shared" si="51"/>
        <v>56.40759033012737</v>
      </c>
      <c r="W168" s="308">
        <v>35</v>
      </c>
      <c r="X168" s="305">
        <f t="shared" si="52"/>
        <v>3870.7161424486612</v>
      </c>
      <c r="Y168" s="309">
        <f t="shared" si="53"/>
        <v>1.6463000000000001</v>
      </c>
    </row>
    <row r="169" spans="1:25" s="63" customFormat="1" ht="16.5" customHeight="1" x14ac:dyDescent="0.2">
      <c r="A169" s="279">
        <v>153</v>
      </c>
      <c r="B169" s="301">
        <f t="shared" si="54"/>
        <v>36.982199999999999</v>
      </c>
      <c r="C169" s="302">
        <v>21700</v>
      </c>
      <c r="D169" s="303">
        <f t="shared" si="39"/>
        <v>7041.2252380875116</v>
      </c>
      <c r="E169" s="304">
        <f t="shared" si="44"/>
        <v>2394.0165809497539</v>
      </c>
      <c r="F169" s="304">
        <f t="shared" si="45"/>
        <v>140.82450476175023</v>
      </c>
      <c r="G169" s="101">
        <v>60</v>
      </c>
      <c r="H169" s="305">
        <f t="shared" si="46"/>
        <v>9636.0663237990175</v>
      </c>
      <c r="I169" s="379">
        <f t="shared" si="40"/>
        <v>4.1371000000000002</v>
      </c>
      <c r="J169" s="329">
        <f t="shared" si="55"/>
        <v>61.637</v>
      </c>
      <c r="K169" s="302">
        <v>21700</v>
      </c>
      <c r="L169" s="307">
        <f t="shared" si="41"/>
        <v>4224.7351428525071</v>
      </c>
      <c r="M169" s="304">
        <f t="shared" si="47"/>
        <v>1436.4099485698525</v>
      </c>
      <c r="N169" s="304">
        <f t="shared" si="48"/>
        <v>84.494702857050143</v>
      </c>
      <c r="O169" s="308">
        <v>43</v>
      </c>
      <c r="P169" s="305">
        <f t="shared" si="49"/>
        <v>5788.6397942794101</v>
      </c>
      <c r="Q169" s="379">
        <f t="shared" si="42"/>
        <v>2.4823</v>
      </c>
      <c r="R169" s="330">
        <f t="shared" si="56"/>
        <v>92.455499999999986</v>
      </c>
      <c r="S169" s="302">
        <v>21700</v>
      </c>
      <c r="T169" s="307">
        <f t="shared" si="43"/>
        <v>2816.4900952350054</v>
      </c>
      <c r="U169" s="101">
        <f t="shared" si="50"/>
        <v>957.60663237990184</v>
      </c>
      <c r="V169" s="304">
        <f t="shared" si="51"/>
        <v>56.329801904700105</v>
      </c>
      <c r="W169" s="308">
        <v>35</v>
      </c>
      <c r="X169" s="305">
        <f t="shared" si="52"/>
        <v>3865.4265295196074</v>
      </c>
      <c r="Y169" s="309">
        <f t="shared" si="53"/>
        <v>1.6549</v>
      </c>
    </row>
    <row r="170" spans="1:25" s="63" customFormat="1" ht="16.5" customHeight="1" x14ac:dyDescent="0.2">
      <c r="A170" s="279">
        <v>154</v>
      </c>
      <c r="B170" s="301">
        <f t="shared" si="54"/>
        <v>37.031800000000004</v>
      </c>
      <c r="C170" s="302">
        <v>21700</v>
      </c>
      <c r="D170" s="303">
        <f t="shared" si="39"/>
        <v>7031.7942957134128</v>
      </c>
      <c r="E170" s="304">
        <f t="shared" si="44"/>
        <v>2390.8100605425607</v>
      </c>
      <c r="F170" s="304">
        <f t="shared" si="45"/>
        <v>140.63588591426827</v>
      </c>
      <c r="G170" s="101">
        <v>60</v>
      </c>
      <c r="H170" s="305">
        <f t="shared" si="46"/>
        <v>9623.2402421702409</v>
      </c>
      <c r="I170" s="379">
        <f t="shared" si="40"/>
        <v>4.1585999999999999</v>
      </c>
      <c r="J170" s="329">
        <f t="shared" si="55"/>
        <v>61.719666666666676</v>
      </c>
      <c r="K170" s="302">
        <v>21700</v>
      </c>
      <c r="L170" s="307">
        <f t="shared" si="41"/>
        <v>4219.076577428048</v>
      </c>
      <c r="M170" s="304">
        <f t="shared" si="47"/>
        <v>1434.4860363255364</v>
      </c>
      <c r="N170" s="304">
        <f t="shared" si="48"/>
        <v>84.381531548560957</v>
      </c>
      <c r="O170" s="308">
        <v>43</v>
      </c>
      <c r="P170" s="305">
        <f t="shared" si="49"/>
        <v>5780.9441453021454</v>
      </c>
      <c r="Q170" s="379">
        <f t="shared" si="42"/>
        <v>2.4952000000000001</v>
      </c>
      <c r="R170" s="330">
        <f t="shared" si="56"/>
        <v>92.57950000000001</v>
      </c>
      <c r="S170" s="302">
        <v>21700</v>
      </c>
      <c r="T170" s="307">
        <f t="shared" si="43"/>
        <v>2812.7177182853652</v>
      </c>
      <c r="U170" s="101">
        <f t="shared" si="50"/>
        <v>956.3240242170242</v>
      </c>
      <c r="V170" s="304">
        <f t="shared" si="51"/>
        <v>56.254354365707307</v>
      </c>
      <c r="W170" s="308">
        <v>35</v>
      </c>
      <c r="X170" s="305">
        <f t="shared" si="52"/>
        <v>3860.2960968680968</v>
      </c>
      <c r="Y170" s="309">
        <f t="shared" si="53"/>
        <v>1.6634</v>
      </c>
    </row>
    <row r="171" spans="1:25" s="63" customFormat="1" ht="16.5" customHeight="1" x14ac:dyDescent="0.2">
      <c r="A171" s="279">
        <v>155</v>
      </c>
      <c r="B171" s="301">
        <f t="shared" si="54"/>
        <v>37.080000000000005</v>
      </c>
      <c r="C171" s="302">
        <v>21700</v>
      </c>
      <c r="D171" s="303">
        <f t="shared" si="39"/>
        <v>7022.6537216828474</v>
      </c>
      <c r="E171" s="304">
        <f t="shared" si="44"/>
        <v>2387.7022653721683</v>
      </c>
      <c r="F171" s="304">
        <f t="shared" si="45"/>
        <v>140.45307443365695</v>
      </c>
      <c r="G171" s="101">
        <v>60</v>
      </c>
      <c r="H171" s="305">
        <f t="shared" si="46"/>
        <v>9610.8090614886733</v>
      </c>
      <c r="I171" s="379">
        <f t="shared" si="40"/>
        <v>4.1802000000000001</v>
      </c>
      <c r="J171" s="329">
        <f t="shared" si="55"/>
        <v>61.800000000000011</v>
      </c>
      <c r="K171" s="302">
        <v>21700</v>
      </c>
      <c r="L171" s="307">
        <f t="shared" si="41"/>
        <v>4213.5922330097092</v>
      </c>
      <c r="M171" s="304">
        <f t="shared" si="47"/>
        <v>1432.6213592233012</v>
      </c>
      <c r="N171" s="304">
        <f t="shared" si="48"/>
        <v>84.271844660194191</v>
      </c>
      <c r="O171" s="308">
        <v>43</v>
      </c>
      <c r="P171" s="305">
        <f t="shared" si="49"/>
        <v>5773.4854368932047</v>
      </c>
      <c r="Q171" s="379">
        <f t="shared" si="42"/>
        <v>2.5081000000000002</v>
      </c>
      <c r="R171" s="330">
        <f t="shared" si="56"/>
        <v>92.7</v>
      </c>
      <c r="S171" s="302">
        <v>21700</v>
      </c>
      <c r="T171" s="307">
        <f t="shared" si="43"/>
        <v>2809.0614886731391</v>
      </c>
      <c r="U171" s="101">
        <f t="shared" si="50"/>
        <v>955.08090614886737</v>
      </c>
      <c r="V171" s="304">
        <f t="shared" si="51"/>
        <v>56.181229773462782</v>
      </c>
      <c r="W171" s="308">
        <v>35</v>
      </c>
      <c r="X171" s="305">
        <f t="shared" si="52"/>
        <v>3855.323624595469</v>
      </c>
      <c r="Y171" s="309">
        <f t="shared" si="53"/>
        <v>1.6720999999999999</v>
      </c>
    </row>
    <row r="172" spans="1:25" s="63" customFormat="1" ht="16.5" customHeight="1" x14ac:dyDescent="0.2">
      <c r="A172" s="279">
        <v>156</v>
      </c>
      <c r="B172" s="301">
        <f t="shared" si="54"/>
        <v>37.126800000000003</v>
      </c>
      <c r="C172" s="302">
        <v>21700</v>
      </c>
      <c r="D172" s="303">
        <f t="shared" si="39"/>
        <v>7013.8013510456058</v>
      </c>
      <c r="E172" s="304">
        <f t="shared" si="44"/>
        <v>2384.6924593555063</v>
      </c>
      <c r="F172" s="304">
        <f t="shared" si="45"/>
        <v>140.27602702091212</v>
      </c>
      <c r="G172" s="101">
        <v>60</v>
      </c>
      <c r="H172" s="305">
        <f t="shared" si="46"/>
        <v>9598.7698374220254</v>
      </c>
      <c r="I172" s="379">
        <f t="shared" si="40"/>
        <v>4.2018000000000004</v>
      </c>
      <c r="J172" s="329">
        <f t="shared" si="55"/>
        <v>61.878000000000007</v>
      </c>
      <c r="K172" s="302">
        <v>21700</v>
      </c>
      <c r="L172" s="307">
        <f t="shared" si="41"/>
        <v>4208.2808106273633</v>
      </c>
      <c r="M172" s="304">
        <f t="shared" si="47"/>
        <v>1430.8154756133035</v>
      </c>
      <c r="N172" s="304">
        <f t="shared" si="48"/>
        <v>84.165616212547263</v>
      </c>
      <c r="O172" s="308">
        <v>43</v>
      </c>
      <c r="P172" s="305">
        <f t="shared" si="49"/>
        <v>5766.2619024532141</v>
      </c>
      <c r="Q172" s="379">
        <f t="shared" si="42"/>
        <v>2.5211000000000001</v>
      </c>
      <c r="R172" s="330">
        <f t="shared" si="56"/>
        <v>92.817000000000007</v>
      </c>
      <c r="S172" s="302">
        <v>21700</v>
      </c>
      <c r="T172" s="307">
        <f t="shared" si="43"/>
        <v>2805.520540418242</v>
      </c>
      <c r="U172" s="101">
        <f t="shared" si="50"/>
        <v>953.87698374220236</v>
      </c>
      <c r="V172" s="304">
        <f t="shared" si="51"/>
        <v>56.11041080836484</v>
      </c>
      <c r="W172" s="308">
        <v>35</v>
      </c>
      <c r="X172" s="305">
        <f t="shared" si="52"/>
        <v>3850.5079349688094</v>
      </c>
      <c r="Y172" s="309">
        <f t="shared" si="53"/>
        <v>1.6807000000000001</v>
      </c>
    </row>
    <row r="173" spans="1:25" s="63" customFormat="1" ht="16.5" customHeight="1" x14ac:dyDescent="0.2">
      <c r="A173" s="279">
        <v>157</v>
      </c>
      <c r="B173" s="301">
        <f t="shared" si="54"/>
        <v>37.172199999999997</v>
      </c>
      <c r="C173" s="302">
        <v>21700</v>
      </c>
      <c r="D173" s="303">
        <f t="shared" si="39"/>
        <v>7005.2350950441469</v>
      </c>
      <c r="E173" s="304">
        <f t="shared" si="44"/>
        <v>2381.7799323150102</v>
      </c>
      <c r="F173" s="304">
        <f t="shared" si="45"/>
        <v>140.10470190088293</v>
      </c>
      <c r="G173" s="101">
        <v>60</v>
      </c>
      <c r="H173" s="305">
        <f t="shared" si="46"/>
        <v>9587.1197292600409</v>
      </c>
      <c r="I173" s="379">
        <f t="shared" si="40"/>
        <v>4.2236000000000002</v>
      </c>
      <c r="J173" s="329">
        <f t="shared" si="55"/>
        <v>61.953666666666663</v>
      </c>
      <c r="K173" s="302">
        <v>21700</v>
      </c>
      <c r="L173" s="307">
        <f t="shared" si="41"/>
        <v>4203.1410570264879</v>
      </c>
      <c r="M173" s="304">
        <f t="shared" si="47"/>
        <v>1429.0679593890061</v>
      </c>
      <c r="N173" s="304">
        <f t="shared" si="48"/>
        <v>84.062821140529763</v>
      </c>
      <c r="O173" s="308">
        <v>43</v>
      </c>
      <c r="P173" s="305">
        <f t="shared" si="49"/>
        <v>5759.2718375560244</v>
      </c>
      <c r="Q173" s="379">
        <f t="shared" si="42"/>
        <v>2.5341999999999998</v>
      </c>
      <c r="R173" s="330">
        <f t="shared" si="56"/>
        <v>92.930499999999981</v>
      </c>
      <c r="S173" s="302">
        <v>21700</v>
      </c>
      <c r="T173" s="307">
        <f t="shared" si="43"/>
        <v>2802.0940380176589</v>
      </c>
      <c r="U173" s="101">
        <f t="shared" si="50"/>
        <v>952.71197292600414</v>
      </c>
      <c r="V173" s="304">
        <f t="shared" si="51"/>
        <v>56.04188076035318</v>
      </c>
      <c r="W173" s="308">
        <v>35</v>
      </c>
      <c r="X173" s="305">
        <f t="shared" si="52"/>
        <v>3845.8478917040161</v>
      </c>
      <c r="Y173" s="309">
        <f t="shared" si="53"/>
        <v>1.6894</v>
      </c>
    </row>
    <row r="174" spans="1:25" s="63" customFormat="1" ht="16.5" customHeight="1" x14ac:dyDescent="0.2">
      <c r="A174" s="279">
        <v>158</v>
      </c>
      <c r="B174" s="301">
        <f t="shared" si="54"/>
        <v>37.216200000000008</v>
      </c>
      <c r="C174" s="302">
        <v>21700</v>
      </c>
      <c r="D174" s="303">
        <f t="shared" si="39"/>
        <v>6996.9529398487739</v>
      </c>
      <c r="E174" s="304">
        <f t="shared" si="44"/>
        <v>2378.9639995485832</v>
      </c>
      <c r="F174" s="304">
        <f t="shared" si="45"/>
        <v>139.93905879697547</v>
      </c>
      <c r="G174" s="101">
        <v>60</v>
      </c>
      <c r="H174" s="305">
        <f t="shared" si="46"/>
        <v>9575.8559981943326</v>
      </c>
      <c r="I174" s="379">
        <f t="shared" si="40"/>
        <v>4.2454999999999998</v>
      </c>
      <c r="J174" s="329">
        <f t="shared" si="55"/>
        <v>62.027000000000015</v>
      </c>
      <c r="K174" s="302">
        <v>21700</v>
      </c>
      <c r="L174" s="307">
        <f t="shared" si="41"/>
        <v>4198.1717639092649</v>
      </c>
      <c r="M174" s="304">
        <f t="shared" si="47"/>
        <v>1427.3783997291503</v>
      </c>
      <c r="N174" s="304">
        <f t="shared" si="48"/>
        <v>83.963435278185301</v>
      </c>
      <c r="O174" s="308">
        <v>43</v>
      </c>
      <c r="P174" s="305">
        <f t="shared" si="49"/>
        <v>5752.5135989166001</v>
      </c>
      <c r="Q174" s="379">
        <f t="shared" si="42"/>
        <v>2.5472999999999999</v>
      </c>
      <c r="R174" s="330">
        <f t="shared" si="56"/>
        <v>93.040500000000009</v>
      </c>
      <c r="S174" s="302">
        <v>21700</v>
      </c>
      <c r="T174" s="307">
        <f t="shared" si="43"/>
        <v>2798.7811759395099</v>
      </c>
      <c r="U174" s="101">
        <f t="shared" si="50"/>
        <v>951.58559981943347</v>
      </c>
      <c r="V174" s="304">
        <f t="shared" si="51"/>
        <v>55.975623518790201</v>
      </c>
      <c r="W174" s="308">
        <v>35</v>
      </c>
      <c r="X174" s="305">
        <f t="shared" si="52"/>
        <v>3841.3423992777334</v>
      </c>
      <c r="Y174" s="309">
        <f t="shared" si="53"/>
        <v>1.6981999999999999</v>
      </c>
    </row>
    <row r="175" spans="1:25" s="63" customFormat="1" ht="16.5" customHeight="1" x14ac:dyDescent="0.2">
      <c r="A175" s="279">
        <v>159</v>
      </c>
      <c r="B175" s="341">
        <f t="shared" si="54"/>
        <v>37.258800000000001</v>
      </c>
      <c r="C175" s="342">
        <v>21700</v>
      </c>
      <c r="D175" s="303">
        <f t="shared" si="39"/>
        <v>6988.9529453444557</v>
      </c>
      <c r="E175" s="343">
        <f t="shared" si="44"/>
        <v>2376.2440014171152</v>
      </c>
      <c r="F175" s="343">
        <f t="shared" si="45"/>
        <v>139.77905890688911</v>
      </c>
      <c r="G175" s="101">
        <v>60</v>
      </c>
      <c r="H175" s="344">
        <f t="shared" si="46"/>
        <v>9564.9760056684609</v>
      </c>
      <c r="I175" s="383">
        <f t="shared" si="40"/>
        <v>4.2674000000000003</v>
      </c>
      <c r="J175" s="329">
        <f t="shared" si="55"/>
        <v>62.098000000000006</v>
      </c>
      <c r="K175" s="342">
        <v>21700</v>
      </c>
      <c r="L175" s="345">
        <f t="shared" si="41"/>
        <v>4193.3717672066732</v>
      </c>
      <c r="M175" s="343">
        <f t="shared" si="47"/>
        <v>1425.7464008502691</v>
      </c>
      <c r="N175" s="343">
        <f t="shared" si="48"/>
        <v>83.867435344133469</v>
      </c>
      <c r="O175" s="308">
        <v>43</v>
      </c>
      <c r="P175" s="344">
        <f t="shared" si="49"/>
        <v>5745.9856034010763</v>
      </c>
      <c r="Q175" s="383">
        <f t="shared" si="42"/>
        <v>2.5605000000000002</v>
      </c>
      <c r="R175" s="346">
        <f t="shared" si="56"/>
        <v>93.146999999999991</v>
      </c>
      <c r="S175" s="342">
        <v>21700</v>
      </c>
      <c r="T175" s="345">
        <f t="shared" si="43"/>
        <v>2795.5811781377824</v>
      </c>
      <c r="U175" s="347">
        <f t="shared" si="50"/>
        <v>950.49760056684613</v>
      </c>
      <c r="V175" s="343">
        <f t="shared" si="51"/>
        <v>55.911623562755651</v>
      </c>
      <c r="W175" s="308">
        <v>35</v>
      </c>
      <c r="X175" s="344">
        <f t="shared" si="52"/>
        <v>3836.9904022673841</v>
      </c>
      <c r="Y175" s="348">
        <f t="shared" si="53"/>
        <v>1.7070000000000001</v>
      </c>
    </row>
    <row r="176" spans="1:25" s="63" customFormat="1" ht="16.5" customHeight="1" x14ac:dyDescent="0.2">
      <c r="A176" s="280">
        <v>160</v>
      </c>
      <c r="B176" s="301">
        <f t="shared" si="54"/>
        <v>37.300000000000004</v>
      </c>
      <c r="C176" s="302">
        <v>21700</v>
      </c>
      <c r="D176" s="303">
        <f t="shared" si="39"/>
        <v>6981.2332439678275</v>
      </c>
      <c r="E176" s="304">
        <f t="shared" si="44"/>
        <v>2373.6193029490614</v>
      </c>
      <c r="F176" s="304">
        <f t="shared" si="45"/>
        <v>139.62466487935654</v>
      </c>
      <c r="G176" s="101">
        <v>60</v>
      </c>
      <c r="H176" s="305">
        <f t="shared" si="46"/>
        <v>9554.4772117962457</v>
      </c>
      <c r="I176" s="379">
        <f t="shared" si="40"/>
        <v>4.2895000000000003</v>
      </c>
      <c r="J176" s="329">
        <f t="shared" si="55"/>
        <v>62.166666666666679</v>
      </c>
      <c r="K176" s="302">
        <v>21700</v>
      </c>
      <c r="L176" s="307">
        <f t="shared" si="41"/>
        <v>4188.739946380696</v>
      </c>
      <c r="M176" s="304">
        <f t="shared" si="47"/>
        <v>1424.1715817694367</v>
      </c>
      <c r="N176" s="304">
        <f t="shared" si="48"/>
        <v>83.774798927613915</v>
      </c>
      <c r="O176" s="308">
        <v>43</v>
      </c>
      <c r="P176" s="305">
        <f t="shared" si="49"/>
        <v>5739.6863270777467</v>
      </c>
      <c r="Q176" s="379">
        <f t="shared" si="42"/>
        <v>2.5737000000000001</v>
      </c>
      <c r="R176" s="330">
        <f t="shared" si="56"/>
        <v>93.25</v>
      </c>
      <c r="S176" s="302">
        <v>21700</v>
      </c>
      <c r="T176" s="307">
        <f t="shared" si="43"/>
        <v>2792.4932975871316</v>
      </c>
      <c r="U176" s="101">
        <f t="shared" si="50"/>
        <v>949.44772117962475</v>
      </c>
      <c r="V176" s="304">
        <f t="shared" si="51"/>
        <v>55.849865951742629</v>
      </c>
      <c r="W176" s="308">
        <v>35</v>
      </c>
      <c r="X176" s="305">
        <f t="shared" si="52"/>
        <v>3832.790884718499</v>
      </c>
      <c r="Y176" s="309">
        <f t="shared" si="53"/>
        <v>1.7158</v>
      </c>
    </row>
    <row r="177" spans="1:25" s="63" customFormat="1" ht="16.5" customHeight="1" x14ac:dyDescent="0.2">
      <c r="A177" s="278">
        <v>161</v>
      </c>
      <c r="B177" s="319">
        <f t="shared" si="54"/>
        <v>37.339800000000004</v>
      </c>
      <c r="C177" s="320">
        <v>21700</v>
      </c>
      <c r="D177" s="321">
        <f t="shared" si="39"/>
        <v>6973.7920395931415</v>
      </c>
      <c r="E177" s="322">
        <f t="shared" si="44"/>
        <v>2371.0892934616681</v>
      </c>
      <c r="F177" s="322">
        <f t="shared" si="45"/>
        <v>139.47584079186282</v>
      </c>
      <c r="G177" s="106">
        <v>60</v>
      </c>
      <c r="H177" s="323">
        <f t="shared" si="46"/>
        <v>9544.3571738466726</v>
      </c>
      <c r="I177" s="381">
        <f t="shared" si="40"/>
        <v>4.3117999999999999</v>
      </c>
      <c r="J177" s="324">
        <f t="shared" si="55"/>
        <v>62.233000000000011</v>
      </c>
      <c r="K177" s="320">
        <v>21700</v>
      </c>
      <c r="L177" s="325">
        <f t="shared" si="41"/>
        <v>4184.2752237558852</v>
      </c>
      <c r="M177" s="322">
        <f t="shared" si="47"/>
        <v>1422.6535760770012</v>
      </c>
      <c r="N177" s="322">
        <f t="shared" si="48"/>
        <v>83.68550447511771</v>
      </c>
      <c r="O177" s="326">
        <v>43</v>
      </c>
      <c r="P177" s="323">
        <f t="shared" si="49"/>
        <v>5733.6143043080037</v>
      </c>
      <c r="Q177" s="381">
        <f t="shared" si="42"/>
        <v>2.5871</v>
      </c>
      <c r="R177" s="327">
        <f t="shared" si="56"/>
        <v>93.349500000000006</v>
      </c>
      <c r="S177" s="320">
        <v>21700</v>
      </c>
      <c r="T177" s="325">
        <f t="shared" si="43"/>
        <v>2789.5168158372562</v>
      </c>
      <c r="U177" s="106">
        <f t="shared" si="50"/>
        <v>948.43571738466721</v>
      </c>
      <c r="V177" s="322">
        <f t="shared" si="51"/>
        <v>55.790336316745126</v>
      </c>
      <c r="W177" s="326">
        <v>35</v>
      </c>
      <c r="X177" s="323">
        <f t="shared" si="52"/>
        <v>3828.7428695386689</v>
      </c>
      <c r="Y177" s="328">
        <f t="shared" si="53"/>
        <v>1.7246999999999999</v>
      </c>
    </row>
    <row r="178" spans="1:25" s="63" customFormat="1" ht="16.5" customHeight="1" x14ac:dyDescent="0.2">
      <c r="A178" s="279">
        <v>162</v>
      </c>
      <c r="B178" s="301">
        <f t="shared" si="54"/>
        <v>37.378200000000007</v>
      </c>
      <c r="C178" s="302">
        <v>21700</v>
      </c>
      <c r="D178" s="303">
        <f t="shared" si="39"/>
        <v>6966.6276064657986</v>
      </c>
      <c r="E178" s="304">
        <f t="shared" si="44"/>
        <v>2368.6533861983717</v>
      </c>
      <c r="F178" s="304">
        <f t="shared" si="45"/>
        <v>139.33255212931599</v>
      </c>
      <c r="G178" s="101">
        <v>60</v>
      </c>
      <c r="H178" s="305">
        <f t="shared" si="46"/>
        <v>9534.6135447934867</v>
      </c>
      <c r="I178" s="379">
        <f t="shared" si="40"/>
        <v>4.3341000000000003</v>
      </c>
      <c r="J178" s="329">
        <f t="shared" si="55"/>
        <v>62.297000000000011</v>
      </c>
      <c r="K178" s="302">
        <v>21700</v>
      </c>
      <c r="L178" s="307">
        <f t="shared" si="41"/>
        <v>4179.9765638794797</v>
      </c>
      <c r="M178" s="304">
        <f t="shared" si="47"/>
        <v>1421.1920317190231</v>
      </c>
      <c r="N178" s="304">
        <f t="shared" si="48"/>
        <v>83.599531277589591</v>
      </c>
      <c r="O178" s="308">
        <v>43</v>
      </c>
      <c r="P178" s="305">
        <f t="shared" si="49"/>
        <v>5727.7681268760925</v>
      </c>
      <c r="Q178" s="379">
        <f t="shared" si="42"/>
        <v>2.6004</v>
      </c>
      <c r="R178" s="330">
        <f t="shared" si="56"/>
        <v>93.44550000000001</v>
      </c>
      <c r="S178" s="302">
        <v>21700</v>
      </c>
      <c r="T178" s="307">
        <f t="shared" si="43"/>
        <v>2786.6510425863198</v>
      </c>
      <c r="U178" s="101">
        <f t="shared" si="50"/>
        <v>947.46135447934876</v>
      </c>
      <c r="V178" s="304">
        <f t="shared" si="51"/>
        <v>55.733020851726394</v>
      </c>
      <c r="W178" s="308">
        <v>35</v>
      </c>
      <c r="X178" s="305">
        <f t="shared" si="52"/>
        <v>3824.845417917395</v>
      </c>
      <c r="Y178" s="309">
        <f t="shared" si="53"/>
        <v>1.7336</v>
      </c>
    </row>
    <row r="179" spans="1:25" s="63" customFormat="1" ht="16.5" customHeight="1" x14ac:dyDescent="0.2">
      <c r="A179" s="279">
        <v>163</v>
      </c>
      <c r="B179" s="301">
        <f t="shared" si="54"/>
        <v>37.415200000000006</v>
      </c>
      <c r="C179" s="302">
        <v>21700</v>
      </c>
      <c r="D179" s="303">
        <f t="shared" si="39"/>
        <v>6959.7382881823423</v>
      </c>
      <c r="E179" s="304">
        <f t="shared" si="44"/>
        <v>2366.3110179819964</v>
      </c>
      <c r="F179" s="304">
        <f t="shared" si="45"/>
        <v>139.19476576364684</v>
      </c>
      <c r="G179" s="101">
        <v>60</v>
      </c>
      <c r="H179" s="305">
        <f t="shared" si="46"/>
        <v>9525.2440719279857</v>
      </c>
      <c r="I179" s="379">
        <f t="shared" si="40"/>
        <v>4.3564999999999996</v>
      </c>
      <c r="J179" s="329">
        <f t="shared" si="55"/>
        <v>62.358666666666679</v>
      </c>
      <c r="K179" s="302">
        <v>21700</v>
      </c>
      <c r="L179" s="307">
        <f t="shared" si="41"/>
        <v>4175.842972909405</v>
      </c>
      <c r="M179" s="304">
        <f t="shared" si="47"/>
        <v>1419.7866107891978</v>
      </c>
      <c r="N179" s="304">
        <f t="shared" si="48"/>
        <v>83.516859458188108</v>
      </c>
      <c r="O179" s="308">
        <v>43</v>
      </c>
      <c r="P179" s="305">
        <f t="shared" si="49"/>
        <v>5722.1464431567911</v>
      </c>
      <c r="Q179" s="379">
        <f t="shared" si="42"/>
        <v>2.6139000000000001</v>
      </c>
      <c r="R179" s="330">
        <f t="shared" si="56"/>
        <v>93.538000000000011</v>
      </c>
      <c r="S179" s="302">
        <v>21700</v>
      </c>
      <c r="T179" s="307">
        <f t="shared" si="43"/>
        <v>2783.8953152729368</v>
      </c>
      <c r="U179" s="101">
        <f t="shared" si="50"/>
        <v>946.52440719279855</v>
      </c>
      <c r="V179" s="304">
        <f t="shared" si="51"/>
        <v>55.677906305458741</v>
      </c>
      <c r="W179" s="308">
        <v>35</v>
      </c>
      <c r="X179" s="305">
        <f t="shared" si="52"/>
        <v>3821.0976287711942</v>
      </c>
      <c r="Y179" s="309">
        <f t="shared" si="53"/>
        <v>1.7425999999999999</v>
      </c>
    </row>
    <row r="180" spans="1:25" s="63" customFormat="1" ht="16.5" customHeight="1" x14ac:dyDescent="0.2">
      <c r="A180" s="279">
        <v>164</v>
      </c>
      <c r="B180" s="301">
        <f t="shared" si="54"/>
        <v>37.450800000000001</v>
      </c>
      <c r="C180" s="302">
        <v>21700</v>
      </c>
      <c r="D180" s="303">
        <f t="shared" si="39"/>
        <v>6953.1224967156904</v>
      </c>
      <c r="E180" s="304">
        <f t="shared" si="44"/>
        <v>2364.0616488833348</v>
      </c>
      <c r="F180" s="304">
        <f t="shared" si="45"/>
        <v>139.0624499343138</v>
      </c>
      <c r="G180" s="101">
        <v>60</v>
      </c>
      <c r="H180" s="305">
        <f t="shared" si="46"/>
        <v>9516.2465955333391</v>
      </c>
      <c r="I180" s="379">
        <f t="shared" si="40"/>
        <v>4.3791000000000002</v>
      </c>
      <c r="J180" s="329">
        <f t="shared" si="55"/>
        <v>62.418000000000006</v>
      </c>
      <c r="K180" s="302">
        <v>21700</v>
      </c>
      <c r="L180" s="307">
        <f t="shared" si="41"/>
        <v>4171.8734980294139</v>
      </c>
      <c r="M180" s="304">
        <f t="shared" si="47"/>
        <v>1418.4369893300009</v>
      </c>
      <c r="N180" s="304">
        <f t="shared" si="48"/>
        <v>83.437469960588274</v>
      </c>
      <c r="O180" s="308">
        <v>43</v>
      </c>
      <c r="P180" s="305">
        <f t="shared" si="49"/>
        <v>5716.7479573200035</v>
      </c>
      <c r="Q180" s="379">
        <f t="shared" si="42"/>
        <v>2.6274000000000002</v>
      </c>
      <c r="R180" s="330">
        <f t="shared" si="56"/>
        <v>93.626999999999995</v>
      </c>
      <c r="S180" s="302">
        <v>21700</v>
      </c>
      <c r="T180" s="307">
        <f t="shared" si="43"/>
        <v>2781.2489986862765</v>
      </c>
      <c r="U180" s="101">
        <f t="shared" si="50"/>
        <v>945.62465955333414</v>
      </c>
      <c r="V180" s="304">
        <f t="shared" si="51"/>
        <v>55.62497997372553</v>
      </c>
      <c r="W180" s="308">
        <v>35</v>
      </c>
      <c r="X180" s="305">
        <f t="shared" si="52"/>
        <v>3817.4986382133361</v>
      </c>
      <c r="Y180" s="309">
        <f t="shared" si="53"/>
        <v>1.7516</v>
      </c>
    </row>
    <row r="181" spans="1:25" s="63" customFormat="1" ht="16.5" customHeight="1" x14ac:dyDescent="0.2">
      <c r="A181" s="279">
        <v>165</v>
      </c>
      <c r="B181" s="301">
        <f t="shared" si="54"/>
        <v>37.485000000000007</v>
      </c>
      <c r="C181" s="302">
        <v>21700</v>
      </c>
      <c r="D181" s="303">
        <f t="shared" si="39"/>
        <v>6946.7787114845923</v>
      </c>
      <c r="E181" s="304">
        <f t="shared" si="44"/>
        <v>2361.9047619047615</v>
      </c>
      <c r="F181" s="304">
        <f t="shared" si="45"/>
        <v>138.93557422969184</v>
      </c>
      <c r="G181" s="101">
        <v>60</v>
      </c>
      <c r="H181" s="305">
        <f t="shared" si="46"/>
        <v>9507.6190476190459</v>
      </c>
      <c r="I181" s="379">
        <f t="shared" si="40"/>
        <v>4.4017999999999997</v>
      </c>
      <c r="J181" s="329">
        <f t="shared" si="55"/>
        <v>62.475000000000016</v>
      </c>
      <c r="K181" s="302">
        <v>21700</v>
      </c>
      <c r="L181" s="307">
        <f t="shared" si="41"/>
        <v>4168.0672268907556</v>
      </c>
      <c r="M181" s="304">
        <f t="shared" si="47"/>
        <v>1417.1428571428571</v>
      </c>
      <c r="N181" s="304">
        <f t="shared" si="48"/>
        <v>83.361344537815114</v>
      </c>
      <c r="O181" s="308">
        <v>43</v>
      </c>
      <c r="P181" s="305">
        <f t="shared" si="49"/>
        <v>5711.5714285714275</v>
      </c>
      <c r="Q181" s="379">
        <f t="shared" si="42"/>
        <v>2.6410999999999998</v>
      </c>
      <c r="R181" s="330">
        <f t="shared" si="56"/>
        <v>93.712500000000006</v>
      </c>
      <c r="S181" s="302">
        <v>21700</v>
      </c>
      <c r="T181" s="307">
        <f t="shared" si="43"/>
        <v>2778.7114845938372</v>
      </c>
      <c r="U181" s="101">
        <f t="shared" si="50"/>
        <v>944.7619047619047</v>
      </c>
      <c r="V181" s="304">
        <f t="shared" si="51"/>
        <v>55.574229691876745</v>
      </c>
      <c r="W181" s="308">
        <v>35</v>
      </c>
      <c r="X181" s="305">
        <f t="shared" si="52"/>
        <v>3814.0476190476184</v>
      </c>
      <c r="Y181" s="309">
        <f t="shared" si="53"/>
        <v>1.7606999999999999</v>
      </c>
    </row>
    <row r="182" spans="1:25" s="63" customFormat="1" ht="16.5" customHeight="1" x14ac:dyDescent="0.2">
      <c r="A182" s="279">
        <v>166</v>
      </c>
      <c r="B182" s="301">
        <f t="shared" si="54"/>
        <v>37.517800000000001</v>
      </c>
      <c r="C182" s="302">
        <v>21700</v>
      </c>
      <c r="D182" s="303">
        <f t="shared" si="39"/>
        <v>6940.7054784662205</v>
      </c>
      <c r="E182" s="304">
        <f t="shared" si="44"/>
        <v>2359.8398626785151</v>
      </c>
      <c r="F182" s="304">
        <f t="shared" si="45"/>
        <v>138.81410956932442</v>
      </c>
      <c r="G182" s="101">
        <v>60</v>
      </c>
      <c r="H182" s="305">
        <f t="shared" si="46"/>
        <v>9499.3594507140606</v>
      </c>
      <c r="I182" s="379">
        <f t="shared" si="40"/>
        <v>4.4245999999999999</v>
      </c>
      <c r="J182" s="329">
        <f t="shared" si="55"/>
        <v>62.529666666666671</v>
      </c>
      <c r="K182" s="302">
        <v>21700</v>
      </c>
      <c r="L182" s="307">
        <f t="shared" si="41"/>
        <v>4164.4232870797323</v>
      </c>
      <c r="M182" s="304">
        <f t="shared" si="47"/>
        <v>1415.9039176071092</v>
      </c>
      <c r="N182" s="304">
        <f t="shared" si="48"/>
        <v>83.288465741594649</v>
      </c>
      <c r="O182" s="308">
        <v>43</v>
      </c>
      <c r="P182" s="305">
        <f t="shared" si="49"/>
        <v>5706.6156704284358</v>
      </c>
      <c r="Q182" s="379">
        <f t="shared" si="42"/>
        <v>2.6547000000000001</v>
      </c>
      <c r="R182" s="330">
        <f t="shared" si="56"/>
        <v>93.794499999999999</v>
      </c>
      <c r="S182" s="302">
        <v>21700</v>
      </c>
      <c r="T182" s="307">
        <f t="shared" si="43"/>
        <v>2776.2821913864886</v>
      </c>
      <c r="U182" s="101">
        <f t="shared" si="50"/>
        <v>943.93594507140619</v>
      </c>
      <c r="V182" s="304">
        <f t="shared" si="51"/>
        <v>55.525643827729773</v>
      </c>
      <c r="W182" s="308">
        <v>35</v>
      </c>
      <c r="X182" s="305">
        <f t="shared" si="52"/>
        <v>3810.7437802856243</v>
      </c>
      <c r="Y182" s="309">
        <f t="shared" si="53"/>
        <v>1.7698</v>
      </c>
    </row>
    <row r="183" spans="1:25" s="63" customFormat="1" ht="16.5" customHeight="1" x14ac:dyDescent="0.2">
      <c r="A183" s="279">
        <v>167</v>
      </c>
      <c r="B183" s="301">
        <f t="shared" si="54"/>
        <v>37.549199999999999</v>
      </c>
      <c r="C183" s="302">
        <v>21700</v>
      </c>
      <c r="D183" s="303">
        <f t="shared" si="39"/>
        <v>6934.9014093509313</v>
      </c>
      <c r="E183" s="304">
        <f t="shared" si="44"/>
        <v>2357.8664791793167</v>
      </c>
      <c r="F183" s="304">
        <f t="shared" si="45"/>
        <v>138.69802818701862</v>
      </c>
      <c r="G183" s="101">
        <v>60</v>
      </c>
      <c r="H183" s="305">
        <f t="shared" si="46"/>
        <v>9491.4659167172667</v>
      </c>
      <c r="I183" s="379">
        <f t="shared" si="40"/>
        <v>4.4474999999999998</v>
      </c>
      <c r="J183" s="329">
        <f t="shared" si="55"/>
        <v>62.582000000000001</v>
      </c>
      <c r="K183" s="302">
        <v>21700</v>
      </c>
      <c r="L183" s="307">
        <f t="shared" si="41"/>
        <v>4160.9408456105584</v>
      </c>
      <c r="M183" s="304">
        <f t="shared" si="47"/>
        <v>1414.7198875075899</v>
      </c>
      <c r="N183" s="304">
        <f t="shared" si="48"/>
        <v>83.218816912211167</v>
      </c>
      <c r="O183" s="308">
        <v>43</v>
      </c>
      <c r="P183" s="305">
        <f t="shared" si="49"/>
        <v>5701.8795500303595</v>
      </c>
      <c r="Q183" s="379">
        <f t="shared" si="42"/>
        <v>2.6684999999999999</v>
      </c>
      <c r="R183" s="330">
        <f t="shared" si="56"/>
        <v>93.87299999999999</v>
      </c>
      <c r="S183" s="302">
        <v>21700</v>
      </c>
      <c r="T183" s="307">
        <f t="shared" si="43"/>
        <v>2773.9605637403729</v>
      </c>
      <c r="U183" s="101">
        <f t="shared" si="50"/>
        <v>943.14659167172681</v>
      </c>
      <c r="V183" s="304">
        <f t="shared" si="51"/>
        <v>55.479211274807462</v>
      </c>
      <c r="W183" s="308">
        <v>35</v>
      </c>
      <c r="X183" s="305">
        <f t="shared" si="52"/>
        <v>3807.5863666869072</v>
      </c>
      <c r="Y183" s="309">
        <f t="shared" si="53"/>
        <v>1.7789999999999999</v>
      </c>
    </row>
    <row r="184" spans="1:25" s="63" customFormat="1" ht="16.5" customHeight="1" x14ac:dyDescent="0.2">
      <c r="A184" s="279">
        <v>168</v>
      </c>
      <c r="B184" s="301">
        <f t="shared" si="54"/>
        <v>37.5792</v>
      </c>
      <c r="C184" s="302">
        <v>21700</v>
      </c>
      <c r="D184" s="303">
        <f t="shared" si="39"/>
        <v>6929.3651807382794</v>
      </c>
      <c r="E184" s="304">
        <f t="shared" si="44"/>
        <v>2355.9841614510151</v>
      </c>
      <c r="F184" s="304">
        <f t="shared" si="45"/>
        <v>138.5873036147656</v>
      </c>
      <c r="G184" s="101">
        <v>60</v>
      </c>
      <c r="H184" s="305">
        <f t="shared" si="46"/>
        <v>9483.9366458040604</v>
      </c>
      <c r="I184" s="379">
        <f t="shared" si="40"/>
        <v>4.4706000000000001</v>
      </c>
      <c r="J184" s="329">
        <f t="shared" si="55"/>
        <v>62.632000000000005</v>
      </c>
      <c r="K184" s="302">
        <v>21700</v>
      </c>
      <c r="L184" s="307">
        <f t="shared" si="41"/>
        <v>4157.6191084429684</v>
      </c>
      <c r="M184" s="304">
        <f t="shared" si="47"/>
        <v>1413.5904968706093</v>
      </c>
      <c r="N184" s="304">
        <f t="shared" si="48"/>
        <v>83.152382168859376</v>
      </c>
      <c r="O184" s="308">
        <v>43</v>
      </c>
      <c r="P184" s="305">
        <f t="shared" si="49"/>
        <v>5697.3619874824371</v>
      </c>
      <c r="Q184" s="379">
        <f t="shared" si="42"/>
        <v>2.6823000000000001</v>
      </c>
      <c r="R184" s="330">
        <f t="shared" si="56"/>
        <v>93.947999999999993</v>
      </c>
      <c r="S184" s="302">
        <v>21700</v>
      </c>
      <c r="T184" s="307">
        <f t="shared" si="43"/>
        <v>2771.7460722953128</v>
      </c>
      <c r="U184" s="101">
        <f t="shared" si="50"/>
        <v>942.39366458040638</v>
      </c>
      <c r="V184" s="304">
        <f t="shared" si="51"/>
        <v>55.434921445906255</v>
      </c>
      <c r="W184" s="308">
        <v>35</v>
      </c>
      <c r="X184" s="305">
        <f t="shared" si="52"/>
        <v>3804.5746583216255</v>
      </c>
      <c r="Y184" s="309">
        <f t="shared" si="53"/>
        <v>1.7882</v>
      </c>
    </row>
    <row r="185" spans="1:25" s="63" customFormat="1" ht="16.5" customHeight="1" x14ac:dyDescent="0.2">
      <c r="A185" s="279">
        <v>169</v>
      </c>
      <c r="B185" s="301">
        <f t="shared" si="54"/>
        <v>37.607800000000005</v>
      </c>
      <c r="C185" s="302">
        <v>21700</v>
      </c>
      <c r="D185" s="303">
        <f t="shared" si="39"/>
        <v>6924.0955333733946</v>
      </c>
      <c r="E185" s="304">
        <f t="shared" si="44"/>
        <v>2354.1924813469545</v>
      </c>
      <c r="F185" s="304">
        <f t="shared" si="45"/>
        <v>138.4819106674679</v>
      </c>
      <c r="G185" s="101">
        <v>60</v>
      </c>
      <c r="H185" s="305">
        <f t="shared" si="46"/>
        <v>9476.7699253878163</v>
      </c>
      <c r="I185" s="379">
        <f t="shared" si="40"/>
        <v>4.4936999999999996</v>
      </c>
      <c r="J185" s="329">
        <f t="shared" si="55"/>
        <v>62.679666666666677</v>
      </c>
      <c r="K185" s="302">
        <v>21700</v>
      </c>
      <c r="L185" s="307">
        <f t="shared" si="41"/>
        <v>4154.4573200240375</v>
      </c>
      <c r="M185" s="304">
        <f t="shared" si="47"/>
        <v>1412.5154888081729</v>
      </c>
      <c r="N185" s="304">
        <f t="shared" si="48"/>
        <v>83.089146400480757</v>
      </c>
      <c r="O185" s="308">
        <v>43</v>
      </c>
      <c r="P185" s="305">
        <f t="shared" si="49"/>
        <v>5693.0619552326907</v>
      </c>
      <c r="Q185" s="379">
        <f t="shared" si="42"/>
        <v>2.6962000000000002</v>
      </c>
      <c r="R185" s="330">
        <f t="shared" si="56"/>
        <v>94.019500000000008</v>
      </c>
      <c r="S185" s="302">
        <v>21700</v>
      </c>
      <c r="T185" s="307">
        <f t="shared" si="43"/>
        <v>2769.6382133493585</v>
      </c>
      <c r="U185" s="101">
        <f t="shared" si="50"/>
        <v>941.67699253878197</v>
      </c>
      <c r="V185" s="304">
        <f t="shared" si="51"/>
        <v>55.392764266987172</v>
      </c>
      <c r="W185" s="308">
        <v>35</v>
      </c>
      <c r="X185" s="305">
        <f t="shared" si="52"/>
        <v>3801.7079701551279</v>
      </c>
      <c r="Y185" s="309">
        <f t="shared" si="53"/>
        <v>1.7975000000000001</v>
      </c>
    </row>
    <row r="186" spans="1:25" s="63" customFormat="1" ht="16.5" customHeight="1" x14ac:dyDescent="0.2">
      <c r="A186" s="280">
        <v>170</v>
      </c>
      <c r="B186" s="301">
        <f t="shared" si="54"/>
        <v>37.635000000000005</v>
      </c>
      <c r="C186" s="302">
        <v>21700</v>
      </c>
      <c r="D186" s="303">
        <f t="shared" si="39"/>
        <v>6919.0912714228762</v>
      </c>
      <c r="E186" s="304">
        <f t="shared" si="44"/>
        <v>2352.4910322837782</v>
      </c>
      <c r="F186" s="304">
        <f t="shared" si="45"/>
        <v>138.38182542845752</v>
      </c>
      <c r="G186" s="101">
        <v>60</v>
      </c>
      <c r="H186" s="305">
        <f t="shared" si="46"/>
        <v>9469.9641291351127</v>
      </c>
      <c r="I186" s="379">
        <f t="shared" si="40"/>
        <v>4.5171000000000001</v>
      </c>
      <c r="J186" s="329">
        <f t="shared" si="55"/>
        <v>62.725000000000009</v>
      </c>
      <c r="K186" s="302">
        <v>21700</v>
      </c>
      <c r="L186" s="307">
        <f t="shared" si="41"/>
        <v>4151.4547628537257</v>
      </c>
      <c r="M186" s="304">
        <f t="shared" si="47"/>
        <v>1411.4946193702669</v>
      </c>
      <c r="N186" s="304">
        <f t="shared" si="48"/>
        <v>83.029095257074516</v>
      </c>
      <c r="O186" s="308">
        <v>43</v>
      </c>
      <c r="P186" s="305">
        <f t="shared" si="49"/>
        <v>5688.9784774810678</v>
      </c>
      <c r="Q186" s="379">
        <f t="shared" si="42"/>
        <v>2.7101999999999999</v>
      </c>
      <c r="R186" s="330">
        <f t="shared" si="56"/>
        <v>94.087500000000006</v>
      </c>
      <c r="S186" s="302">
        <v>21700</v>
      </c>
      <c r="T186" s="307">
        <f t="shared" si="43"/>
        <v>2767.6365085691509</v>
      </c>
      <c r="U186" s="101">
        <f t="shared" si="50"/>
        <v>940.99641291351134</v>
      </c>
      <c r="V186" s="304">
        <f t="shared" si="51"/>
        <v>55.352730171383023</v>
      </c>
      <c r="W186" s="308">
        <v>35</v>
      </c>
      <c r="X186" s="305">
        <f t="shared" si="52"/>
        <v>3798.9856516540453</v>
      </c>
      <c r="Y186" s="309">
        <f t="shared" si="53"/>
        <v>1.8068</v>
      </c>
    </row>
    <row r="187" spans="1:25" s="63" customFormat="1" ht="16.5" customHeight="1" x14ac:dyDescent="0.2">
      <c r="A187" s="279">
        <v>171</v>
      </c>
      <c r="B187" s="301">
        <f t="shared" si="54"/>
        <v>37.660800000000002</v>
      </c>
      <c r="C187" s="302">
        <v>21700</v>
      </c>
      <c r="D187" s="303">
        <f t="shared" si="39"/>
        <v>6914.3512617894467</v>
      </c>
      <c r="E187" s="304">
        <f t="shared" si="44"/>
        <v>2350.879429008412</v>
      </c>
      <c r="F187" s="304">
        <f t="shared" si="45"/>
        <v>138.28702523578895</v>
      </c>
      <c r="G187" s="101">
        <v>60</v>
      </c>
      <c r="H187" s="305">
        <f t="shared" si="46"/>
        <v>9463.517716033648</v>
      </c>
      <c r="I187" s="379">
        <f t="shared" si="40"/>
        <v>4.5404999999999998</v>
      </c>
      <c r="J187" s="329">
        <f t="shared" si="55"/>
        <v>62.768000000000008</v>
      </c>
      <c r="K187" s="302">
        <v>21700</v>
      </c>
      <c r="L187" s="307">
        <f t="shared" si="41"/>
        <v>4148.6107570736676</v>
      </c>
      <c r="M187" s="304">
        <f t="shared" si="47"/>
        <v>1410.5276574050472</v>
      </c>
      <c r="N187" s="304">
        <f t="shared" si="48"/>
        <v>82.972215141473356</v>
      </c>
      <c r="O187" s="308">
        <v>43</v>
      </c>
      <c r="P187" s="305">
        <f t="shared" si="49"/>
        <v>5685.1106296201888</v>
      </c>
      <c r="Q187" s="379">
        <f t="shared" si="42"/>
        <v>2.7242999999999999</v>
      </c>
      <c r="R187" s="330">
        <f t="shared" si="56"/>
        <v>94.152000000000001</v>
      </c>
      <c r="S187" s="302">
        <v>21700</v>
      </c>
      <c r="T187" s="307">
        <f t="shared" si="43"/>
        <v>2765.7405047157786</v>
      </c>
      <c r="U187" s="101">
        <f t="shared" si="50"/>
        <v>940.3517716033648</v>
      </c>
      <c r="V187" s="304">
        <f t="shared" si="51"/>
        <v>55.314810094315575</v>
      </c>
      <c r="W187" s="308">
        <v>35</v>
      </c>
      <c r="X187" s="305">
        <f t="shared" si="52"/>
        <v>3796.4070864134587</v>
      </c>
      <c r="Y187" s="309">
        <f t="shared" si="53"/>
        <v>1.8162</v>
      </c>
    </row>
    <row r="188" spans="1:25" s="63" customFormat="1" ht="16.5" customHeight="1" x14ac:dyDescent="0.2">
      <c r="A188" s="279">
        <v>172</v>
      </c>
      <c r="B188" s="301">
        <f t="shared" si="54"/>
        <v>37.685200000000002</v>
      </c>
      <c r="C188" s="302">
        <v>21700</v>
      </c>
      <c r="D188" s="303">
        <f t="shared" si="39"/>
        <v>6909.8744334645953</v>
      </c>
      <c r="E188" s="304">
        <f t="shared" si="44"/>
        <v>2349.3573073779626</v>
      </c>
      <c r="F188" s="304">
        <f t="shared" si="45"/>
        <v>138.19748866929191</v>
      </c>
      <c r="G188" s="101">
        <v>60</v>
      </c>
      <c r="H188" s="305">
        <f t="shared" si="46"/>
        <v>9457.4292295118503</v>
      </c>
      <c r="I188" s="379">
        <f t="shared" si="40"/>
        <v>4.5640999999999998</v>
      </c>
      <c r="J188" s="329">
        <f t="shared" si="55"/>
        <v>62.808666666666674</v>
      </c>
      <c r="K188" s="302">
        <v>21700</v>
      </c>
      <c r="L188" s="307">
        <f t="shared" si="41"/>
        <v>4145.9246600787574</v>
      </c>
      <c r="M188" s="304">
        <f t="shared" si="47"/>
        <v>1409.6143844267776</v>
      </c>
      <c r="N188" s="304">
        <f t="shared" si="48"/>
        <v>82.918493201575146</v>
      </c>
      <c r="O188" s="308">
        <v>43</v>
      </c>
      <c r="P188" s="305">
        <f t="shared" si="49"/>
        <v>5681.4575377071096</v>
      </c>
      <c r="Q188" s="379">
        <f t="shared" si="42"/>
        <v>2.7385000000000002</v>
      </c>
      <c r="R188" s="330">
        <f t="shared" si="56"/>
        <v>94.212999999999994</v>
      </c>
      <c r="S188" s="302">
        <v>21700</v>
      </c>
      <c r="T188" s="307">
        <f t="shared" si="43"/>
        <v>2763.9497733858384</v>
      </c>
      <c r="U188" s="101">
        <f t="shared" si="50"/>
        <v>939.74292295118516</v>
      </c>
      <c r="V188" s="304">
        <f t="shared" si="51"/>
        <v>55.278995467716769</v>
      </c>
      <c r="W188" s="308">
        <v>35</v>
      </c>
      <c r="X188" s="305">
        <f t="shared" si="52"/>
        <v>3793.9716918047402</v>
      </c>
      <c r="Y188" s="309">
        <f t="shared" si="53"/>
        <v>1.8257000000000001</v>
      </c>
    </row>
    <row r="189" spans="1:25" s="63" customFormat="1" ht="16.5" customHeight="1" x14ac:dyDescent="0.2">
      <c r="A189" s="279">
        <v>173</v>
      </c>
      <c r="B189" s="301">
        <f t="shared" si="54"/>
        <v>37.708200000000005</v>
      </c>
      <c r="C189" s="302">
        <v>21700</v>
      </c>
      <c r="D189" s="303">
        <f t="shared" si="39"/>
        <v>6905.6597769185464</v>
      </c>
      <c r="E189" s="304">
        <f t="shared" si="44"/>
        <v>2347.9243241523059</v>
      </c>
      <c r="F189" s="304">
        <f t="shared" si="45"/>
        <v>138.11319553837095</v>
      </c>
      <c r="G189" s="101">
        <v>60</v>
      </c>
      <c r="H189" s="305">
        <f t="shared" si="46"/>
        <v>9451.6972966092235</v>
      </c>
      <c r="I189" s="379">
        <f t="shared" si="40"/>
        <v>4.5879000000000003</v>
      </c>
      <c r="J189" s="329">
        <f t="shared" si="55"/>
        <v>62.847000000000008</v>
      </c>
      <c r="K189" s="302">
        <v>21700</v>
      </c>
      <c r="L189" s="307">
        <f t="shared" si="41"/>
        <v>4143.3958661511288</v>
      </c>
      <c r="M189" s="304">
        <f t="shared" si="47"/>
        <v>1408.7545944913838</v>
      </c>
      <c r="N189" s="304">
        <f t="shared" si="48"/>
        <v>82.867917323022581</v>
      </c>
      <c r="O189" s="308">
        <v>43</v>
      </c>
      <c r="P189" s="305">
        <f t="shared" si="49"/>
        <v>5678.0183779655354</v>
      </c>
      <c r="Q189" s="379">
        <f t="shared" si="42"/>
        <v>2.7526999999999999</v>
      </c>
      <c r="R189" s="330">
        <f t="shared" si="56"/>
        <v>94.270500000000013</v>
      </c>
      <c r="S189" s="302">
        <v>21700</v>
      </c>
      <c r="T189" s="307">
        <f t="shared" si="43"/>
        <v>2762.263910767419</v>
      </c>
      <c r="U189" s="101">
        <f t="shared" si="50"/>
        <v>939.16972966092248</v>
      </c>
      <c r="V189" s="304">
        <f t="shared" si="51"/>
        <v>55.245278215348378</v>
      </c>
      <c r="W189" s="308">
        <v>35</v>
      </c>
      <c r="X189" s="305">
        <f t="shared" si="52"/>
        <v>3791.6789186436895</v>
      </c>
      <c r="Y189" s="309">
        <f t="shared" si="53"/>
        <v>1.8351</v>
      </c>
    </row>
    <row r="190" spans="1:25" s="63" customFormat="1" ht="16.5" customHeight="1" x14ac:dyDescent="0.2">
      <c r="A190" s="279">
        <v>174</v>
      </c>
      <c r="B190" s="301">
        <f t="shared" si="54"/>
        <v>37.729800000000004</v>
      </c>
      <c r="C190" s="302">
        <v>21700</v>
      </c>
      <c r="D190" s="303">
        <f t="shared" si="39"/>
        <v>6901.7063435268674</v>
      </c>
      <c r="E190" s="304">
        <f t="shared" si="44"/>
        <v>2346.5801567991352</v>
      </c>
      <c r="F190" s="304">
        <f t="shared" si="45"/>
        <v>138.03412687053736</v>
      </c>
      <c r="G190" s="101">
        <v>60</v>
      </c>
      <c r="H190" s="305">
        <f t="shared" si="46"/>
        <v>9446.320627196541</v>
      </c>
      <c r="I190" s="379">
        <f t="shared" si="40"/>
        <v>4.6116999999999999</v>
      </c>
      <c r="J190" s="329">
        <f t="shared" si="55"/>
        <v>62.88300000000001</v>
      </c>
      <c r="K190" s="302">
        <v>21700</v>
      </c>
      <c r="L190" s="307">
        <f t="shared" si="41"/>
        <v>4141.0238061161199</v>
      </c>
      <c r="M190" s="304">
        <f t="shared" si="47"/>
        <v>1407.9480940794808</v>
      </c>
      <c r="N190" s="304">
        <f t="shared" si="48"/>
        <v>82.820476122322404</v>
      </c>
      <c r="O190" s="308">
        <v>43</v>
      </c>
      <c r="P190" s="305">
        <f t="shared" si="49"/>
        <v>5674.7923763179233</v>
      </c>
      <c r="Q190" s="379">
        <f t="shared" si="42"/>
        <v>2.7669999999999999</v>
      </c>
      <c r="R190" s="330">
        <f t="shared" si="56"/>
        <v>94.3245</v>
      </c>
      <c r="S190" s="302">
        <v>21700</v>
      </c>
      <c r="T190" s="307">
        <f t="shared" si="43"/>
        <v>2760.682537410747</v>
      </c>
      <c r="U190" s="101">
        <f t="shared" si="50"/>
        <v>938.63206271965407</v>
      </c>
      <c r="V190" s="304">
        <f t="shared" si="51"/>
        <v>55.213650748214945</v>
      </c>
      <c r="W190" s="308">
        <v>35</v>
      </c>
      <c r="X190" s="305">
        <f t="shared" si="52"/>
        <v>3789.5282508786163</v>
      </c>
      <c r="Y190" s="309">
        <f t="shared" si="53"/>
        <v>1.8447</v>
      </c>
    </row>
    <row r="191" spans="1:25" s="63" customFormat="1" ht="16.5" customHeight="1" x14ac:dyDescent="0.2">
      <c r="A191" s="279">
        <v>175</v>
      </c>
      <c r="B191" s="301">
        <f t="shared" si="54"/>
        <v>37.75</v>
      </c>
      <c r="C191" s="302">
        <v>21700</v>
      </c>
      <c r="D191" s="303">
        <f t="shared" si="39"/>
        <v>6898.013245033113</v>
      </c>
      <c r="E191" s="304">
        <f t="shared" si="44"/>
        <v>2345.3245033112585</v>
      </c>
      <c r="F191" s="304">
        <f t="shared" si="45"/>
        <v>137.96026490066225</v>
      </c>
      <c r="G191" s="101">
        <v>60</v>
      </c>
      <c r="H191" s="305">
        <f t="shared" si="46"/>
        <v>9441.2980132450339</v>
      </c>
      <c r="I191" s="379">
        <f t="shared" si="40"/>
        <v>4.6357999999999997</v>
      </c>
      <c r="J191" s="329">
        <f t="shared" si="55"/>
        <v>62.916666666666671</v>
      </c>
      <c r="K191" s="302">
        <v>21700</v>
      </c>
      <c r="L191" s="307">
        <f t="shared" si="41"/>
        <v>4138.8079470198672</v>
      </c>
      <c r="M191" s="304">
        <f t="shared" si="47"/>
        <v>1407.194701986755</v>
      </c>
      <c r="N191" s="304">
        <f t="shared" si="48"/>
        <v>82.776158940397352</v>
      </c>
      <c r="O191" s="308">
        <v>43</v>
      </c>
      <c r="P191" s="305">
        <f t="shared" si="49"/>
        <v>5671.7788079470192</v>
      </c>
      <c r="Q191" s="379">
        <f t="shared" si="42"/>
        <v>2.7814999999999999</v>
      </c>
      <c r="R191" s="330">
        <f t="shared" si="56"/>
        <v>94.375</v>
      </c>
      <c r="S191" s="302">
        <v>21700</v>
      </c>
      <c r="T191" s="307">
        <f t="shared" si="43"/>
        <v>2759.2052980132448</v>
      </c>
      <c r="U191" s="101">
        <f t="shared" si="50"/>
        <v>938.12980132450332</v>
      </c>
      <c r="V191" s="304">
        <f t="shared" si="51"/>
        <v>55.184105960264901</v>
      </c>
      <c r="W191" s="308">
        <v>35</v>
      </c>
      <c r="X191" s="305">
        <f t="shared" si="52"/>
        <v>3787.5192052980128</v>
      </c>
      <c r="Y191" s="309">
        <f t="shared" si="53"/>
        <v>1.8543000000000001</v>
      </c>
    </row>
    <row r="192" spans="1:25" s="63" customFormat="1" ht="16.5" customHeight="1" x14ac:dyDescent="0.2">
      <c r="A192" s="279">
        <v>176</v>
      </c>
      <c r="B192" s="301">
        <f t="shared" si="54"/>
        <v>37.768799999999999</v>
      </c>
      <c r="C192" s="302">
        <v>21700</v>
      </c>
      <c r="D192" s="303">
        <f t="shared" si="39"/>
        <v>6894.5796530469597</v>
      </c>
      <c r="E192" s="304">
        <f t="shared" si="44"/>
        <v>2344.1570820359666</v>
      </c>
      <c r="F192" s="304">
        <f t="shared" si="45"/>
        <v>137.89159306093919</v>
      </c>
      <c r="G192" s="101">
        <v>60</v>
      </c>
      <c r="H192" s="305">
        <f t="shared" si="46"/>
        <v>9436.6283281438664</v>
      </c>
      <c r="I192" s="379">
        <f t="shared" si="40"/>
        <v>4.6599000000000004</v>
      </c>
      <c r="J192" s="329">
        <f t="shared" si="55"/>
        <v>62.948</v>
      </c>
      <c r="K192" s="302">
        <v>21700</v>
      </c>
      <c r="L192" s="307">
        <f t="shared" si="41"/>
        <v>4136.7477918281757</v>
      </c>
      <c r="M192" s="304">
        <f t="shared" si="47"/>
        <v>1406.4942492215798</v>
      </c>
      <c r="N192" s="304">
        <f t="shared" si="48"/>
        <v>82.734955836563515</v>
      </c>
      <c r="O192" s="308">
        <v>43</v>
      </c>
      <c r="P192" s="305">
        <f t="shared" si="49"/>
        <v>5668.9769968863184</v>
      </c>
      <c r="Q192" s="379">
        <f t="shared" si="42"/>
        <v>2.7959999999999998</v>
      </c>
      <c r="R192" s="330">
        <f t="shared" si="56"/>
        <v>94.421999999999997</v>
      </c>
      <c r="S192" s="302">
        <v>21700</v>
      </c>
      <c r="T192" s="307">
        <f t="shared" si="43"/>
        <v>2757.8318612187841</v>
      </c>
      <c r="U192" s="101">
        <f t="shared" si="50"/>
        <v>937.66283281438666</v>
      </c>
      <c r="V192" s="304">
        <f t="shared" si="51"/>
        <v>55.156637224375686</v>
      </c>
      <c r="W192" s="308">
        <v>35</v>
      </c>
      <c r="X192" s="305">
        <f t="shared" si="52"/>
        <v>3785.6513312575462</v>
      </c>
      <c r="Y192" s="309">
        <f t="shared" si="53"/>
        <v>1.8640000000000001</v>
      </c>
    </row>
    <row r="193" spans="1:25" s="63" customFormat="1" ht="16.5" customHeight="1" x14ac:dyDescent="0.2">
      <c r="A193" s="279">
        <v>177</v>
      </c>
      <c r="B193" s="301">
        <f t="shared" si="54"/>
        <v>37.786200000000008</v>
      </c>
      <c r="C193" s="302">
        <v>21700</v>
      </c>
      <c r="D193" s="303">
        <f t="shared" si="39"/>
        <v>6891.4047985772559</v>
      </c>
      <c r="E193" s="304">
        <f t="shared" si="44"/>
        <v>2343.077631516267</v>
      </c>
      <c r="F193" s="304">
        <f t="shared" si="45"/>
        <v>137.82809597154511</v>
      </c>
      <c r="G193" s="101">
        <v>60</v>
      </c>
      <c r="H193" s="305">
        <f t="shared" si="46"/>
        <v>9432.3105260650682</v>
      </c>
      <c r="I193" s="379">
        <f t="shared" si="40"/>
        <v>4.6841999999999997</v>
      </c>
      <c r="J193" s="329">
        <f t="shared" si="55"/>
        <v>62.977000000000018</v>
      </c>
      <c r="K193" s="302">
        <v>21700</v>
      </c>
      <c r="L193" s="307">
        <f t="shared" si="41"/>
        <v>4134.8428791463539</v>
      </c>
      <c r="M193" s="304">
        <f t="shared" si="47"/>
        <v>1405.8465789097604</v>
      </c>
      <c r="N193" s="304">
        <f t="shared" si="48"/>
        <v>82.69685758292708</v>
      </c>
      <c r="O193" s="308">
        <v>43</v>
      </c>
      <c r="P193" s="305">
        <f t="shared" si="49"/>
        <v>5666.3863156390416</v>
      </c>
      <c r="Q193" s="379">
        <f t="shared" si="42"/>
        <v>2.8105000000000002</v>
      </c>
      <c r="R193" s="330">
        <f t="shared" si="56"/>
        <v>94.46550000000002</v>
      </c>
      <c r="S193" s="302">
        <v>21700</v>
      </c>
      <c r="T193" s="307">
        <f t="shared" si="43"/>
        <v>2756.5619194309029</v>
      </c>
      <c r="U193" s="101">
        <f t="shared" si="50"/>
        <v>937.23105260650709</v>
      </c>
      <c r="V193" s="304">
        <f t="shared" si="51"/>
        <v>55.131238388618058</v>
      </c>
      <c r="W193" s="308">
        <v>35</v>
      </c>
      <c r="X193" s="305">
        <f t="shared" si="52"/>
        <v>3783.9242104260279</v>
      </c>
      <c r="Y193" s="309">
        <f t="shared" si="53"/>
        <v>1.8736999999999999</v>
      </c>
    </row>
    <row r="194" spans="1:25" s="63" customFormat="1" ht="16.5" customHeight="1" x14ac:dyDescent="0.2">
      <c r="A194" s="279">
        <v>178</v>
      </c>
      <c r="B194" s="301">
        <f t="shared" si="54"/>
        <v>37.802200000000006</v>
      </c>
      <c r="C194" s="302">
        <v>21700</v>
      </c>
      <c r="D194" s="303">
        <f t="shared" si="39"/>
        <v>6888.4879715995348</v>
      </c>
      <c r="E194" s="304">
        <f t="shared" si="44"/>
        <v>2342.085910343842</v>
      </c>
      <c r="F194" s="304">
        <f t="shared" si="45"/>
        <v>137.76975943199071</v>
      </c>
      <c r="G194" s="101">
        <v>60</v>
      </c>
      <c r="H194" s="305">
        <f t="shared" si="46"/>
        <v>9428.343641375368</v>
      </c>
      <c r="I194" s="379">
        <f t="shared" si="40"/>
        <v>4.7087000000000003</v>
      </c>
      <c r="J194" s="329">
        <f t="shared" si="55"/>
        <v>63.003666666666682</v>
      </c>
      <c r="K194" s="302">
        <v>21700</v>
      </c>
      <c r="L194" s="307">
        <f t="shared" si="41"/>
        <v>4133.0927829597213</v>
      </c>
      <c r="M194" s="304">
        <f t="shared" si="47"/>
        <v>1405.2515462063054</v>
      </c>
      <c r="N194" s="304">
        <f t="shared" si="48"/>
        <v>82.66185565919443</v>
      </c>
      <c r="O194" s="308">
        <v>43</v>
      </c>
      <c r="P194" s="305">
        <f t="shared" si="49"/>
        <v>5664.0061848252217</v>
      </c>
      <c r="Q194" s="379">
        <f t="shared" si="42"/>
        <v>2.8252000000000002</v>
      </c>
      <c r="R194" s="330">
        <f t="shared" si="56"/>
        <v>94.505500000000012</v>
      </c>
      <c r="S194" s="302">
        <v>21700</v>
      </c>
      <c r="T194" s="307">
        <f t="shared" si="43"/>
        <v>2755.395188639814</v>
      </c>
      <c r="U194" s="101">
        <f t="shared" si="50"/>
        <v>936.8343641375368</v>
      </c>
      <c r="V194" s="304">
        <f t="shared" si="51"/>
        <v>55.107903772796284</v>
      </c>
      <c r="W194" s="308">
        <v>35</v>
      </c>
      <c r="X194" s="305">
        <f t="shared" si="52"/>
        <v>3782.3374565501472</v>
      </c>
      <c r="Y194" s="309">
        <f t="shared" si="53"/>
        <v>1.8835</v>
      </c>
    </row>
    <row r="195" spans="1:25" s="63" customFormat="1" ht="16.5" customHeight="1" x14ac:dyDescent="0.2">
      <c r="A195" s="279">
        <v>179</v>
      </c>
      <c r="B195" s="301">
        <f t="shared" si="54"/>
        <v>37.816800000000001</v>
      </c>
      <c r="C195" s="302">
        <v>21700</v>
      </c>
      <c r="D195" s="303">
        <f t="shared" si="39"/>
        <v>6885.8285206574856</v>
      </c>
      <c r="E195" s="304">
        <f t="shared" si="44"/>
        <v>2341.1816970235454</v>
      </c>
      <c r="F195" s="304">
        <f t="shared" si="45"/>
        <v>137.71657041314973</v>
      </c>
      <c r="G195" s="101">
        <v>60</v>
      </c>
      <c r="H195" s="305">
        <f t="shared" si="46"/>
        <v>9424.7267880941799</v>
      </c>
      <c r="I195" s="379">
        <f t="shared" si="40"/>
        <v>4.7332999999999998</v>
      </c>
      <c r="J195" s="329">
        <f t="shared" si="55"/>
        <v>63.028000000000006</v>
      </c>
      <c r="K195" s="302">
        <v>21700</v>
      </c>
      <c r="L195" s="307">
        <f t="shared" si="41"/>
        <v>4131.4971123944906</v>
      </c>
      <c r="M195" s="304">
        <f t="shared" si="47"/>
        <v>1404.7090182141269</v>
      </c>
      <c r="N195" s="304">
        <f t="shared" si="48"/>
        <v>82.629942247889815</v>
      </c>
      <c r="O195" s="308">
        <v>43</v>
      </c>
      <c r="P195" s="305">
        <f t="shared" si="49"/>
        <v>5661.8360728565076</v>
      </c>
      <c r="Q195" s="379">
        <f t="shared" si="42"/>
        <v>2.84</v>
      </c>
      <c r="R195" s="330">
        <f t="shared" si="56"/>
        <v>94.542000000000002</v>
      </c>
      <c r="S195" s="302">
        <v>21700</v>
      </c>
      <c r="T195" s="307">
        <f t="shared" si="43"/>
        <v>2754.3314082629945</v>
      </c>
      <c r="U195" s="101">
        <f t="shared" si="50"/>
        <v>936.4726788094182</v>
      </c>
      <c r="V195" s="304">
        <f t="shared" si="51"/>
        <v>55.086628165259889</v>
      </c>
      <c r="W195" s="308">
        <v>35</v>
      </c>
      <c r="X195" s="305">
        <f t="shared" si="52"/>
        <v>3780.8907152376723</v>
      </c>
      <c r="Y195" s="309">
        <f t="shared" si="53"/>
        <v>1.8933</v>
      </c>
    </row>
    <row r="196" spans="1:25" s="63" customFormat="1" ht="16.5" customHeight="1" x14ac:dyDescent="0.2">
      <c r="A196" s="280">
        <v>180</v>
      </c>
      <c r="B196" s="301">
        <f t="shared" si="54"/>
        <v>37.83</v>
      </c>
      <c r="C196" s="302">
        <v>21700</v>
      </c>
      <c r="D196" s="303">
        <f t="shared" si="39"/>
        <v>6883.4258524980169</v>
      </c>
      <c r="E196" s="304">
        <f t="shared" si="44"/>
        <v>2340.3647898493259</v>
      </c>
      <c r="F196" s="304">
        <f t="shared" si="45"/>
        <v>137.66851704996034</v>
      </c>
      <c r="G196" s="101">
        <v>60</v>
      </c>
      <c r="H196" s="305">
        <f t="shared" si="46"/>
        <v>9421.4591593973037</v>
      </c>
      <c r="I196" s="379">
        <f t="shared" si="40"/>
        <v>4.7580999999999998</v>
      </c>
      <c r="J196" s="329">
        <f t="shared" si="55"/>
        <v>63.05</v>
      </c>
      <c r="K196" s="302">
        <v>21700</v>
      </c>
      <c r="L196" s="307">
        <f t="shared" si="41"/>
        <v>4130.0555114988101</v>
      </c>
      <c r="M196" s="304">
        <f t="shared" si="47"/>
        <v>1404.2188739095955</v>
      </c>
      <c r="N196" s="304">
        <f t="shared" si="48"/>
        <v>82.6011102299762</v>
      </c>
      <c r="O196" s="308">
        <v>43</v>
      </c>
      <c r="P196" s="305">
        <f t="shared" si="49"/>
        <v>5659.8754956383818</v>
      </c>
      <c r="Q196" s="379">
        <f t="shared" si="42"/>
        <v>2.8549000000000002</v>
      </c>
      <c r="R196" s="330">
        <f t="shared" si="56"/>
        <v>94.574999999999989</v>
      </c>
      <c r="S196" s="302">
        <v>21700</v>
      </c>
      <c r="T196" s="307">
        <f t="shared" si="43"/>
        <v>2753.3703409992072</v>
      </c>
      <c r="U196" s="101">
        <f t="shared" si="50"/>
        <v>936.14591593973057</v>
      </c>
      <c r="V196" s="304">
        <f t="shared" si="51"/>
        <v>55.067406819984143</v>
      </c>
      <c r="W196" s="308">
        <v>35</v>
      </c>
      <c r="X196" s="305">
        <f t="shared" si="52"/>
        <v>3779.5836637589218</v>
      </c>
      <c r="Y196" s="309">
        <f t="shared" si="53"/>
        <v>1.9033</v>
      </c>
    </row>
    <row r="197" spans="1:25" s="63" customFormat="1" ht="16.5" customHeight="1" x14ac:dyDescent="0.2">
      <c r="A197" s="279">
        <v>181</v>
      </c>
      <c r="B197" s="301">
        <f t="shared" si="54"/>
        <v>37.841800000000006</v>
      </c>
      <c r="C197" s="302">
        <v>21700</v>
      </c>
      <c r="D197" s="303">
        <f t="shared" si="39"/>
        <v>6881.2794317395037</v>
      </c>
      <c r="E197" s="304">
        <f t="shared" si="44"/>
        <v>2339.6350067914314</v>
      </c>
      <c r="F197" s="304">
        <f t="shared" si="45"/>
        <v>137.62558863479009</v>
      </c>
      <c r="G197" s="101">
        <v>60</v>
      </c>
      <c r="H197" s="305">
        <f t="shared" si="46"/>
        <v>9418.5400271657254</v>
      </c>
      <c r="I197" s="379">
        <f t="shared" si="40"/>
        <v>4.7831000000000001</v>
      </c>
      <c r="J197" s="329">
        <f t="shared" si="55"/>
        <v>63.069666666666677</v>
      </c>
      <c r="K197" s="302">
        <v>21700</v>
      </c>
      <c r="L197" s="307">
        <f t="shared" si="41"/>
        <v>4128.7676590437031</v>
      </c>
      <c r="M197" s="304">
        <f t="shared" si="47"/>
        <v>1403.7810040748591</v>
      </c>
      <c r="N197" s="304">
        <f t="shared" si="48"/>
        <v>82.57535318087406</v>
      </c>
      <c r="O197" s="308">
        <v>43</v>
      </c>
      <c r="P197" s="305">
        <f t="shared" si="49"/>
        <v>5658.1240162994363</v>
      </c>
      <c r="Q197" s="379">
        <f t="shared" si="42"/>
        <v>2.8698000000000001</v>
      </c>
      <c r="R197" s="330">
        <f t="shared" si="56"/>
        <v>94.604500000000016</v>
      </c>
      <c r="S197" s="302">
        <v>21700</v>
      </c>
      <c r="T197" s="307">
        <f t="shared" si="43"/>
        <v>2752.5117726958015</v>
      </c>
      <c r="U197" s="101">
        <f t="shared" si="50"/>
        <v>935.85400271657261</v>
      </c>
      <c r="V197" s="304">
        <f t="shared" si="51"/>
        <v>55.050235453916031</v>
      </c>
      <c r="W197" s="308">
        <v>35</v>
      </c>
      <c r="X197" s="305">
        <f t="shared" si="52"/>
        <v>3778.4160108662904</v>
      </c>
      <c r="Y197" s="309">
        <f t="shared" si="53"/>
        <v>1.9132</v>
      </c>
    </row>
    <row r="198" spans="1:25" s="63" customFormat="1" ht="16.5" customHeight="1" x14ac:dyDescent="0.2">
      <c r="A198" s="279">
        <v>182</v>
      </c>
      <c r="B198" s="301">
        <f t="shared" si="54"/>
        <v>37.852200000000003</v>
      </c>
      <c r="C198" s="302">
        <v>21700</v>
      </c>
      <c r="D198" s="303">
        <f t="shared" si="39"/>
        <v>6879.3887805728582</v>
      </c>
      <c r="E198" s="304">
        <f t="shared" si="44"/>
        <v>2338.9921853947722</v>
      </c>
      <c r="F198" s="304">
        <f t="shared" si="45"/>
        <v>137.58777561145718</v>
      </c>
      <c r="G198" s="101">
        <v>60</v>
      </c>
      <c r="H198" s="305">
        <f t="shared" si="46"/>
        <v>9415.9687415790868</v>
      </c>
      <c r="I198" s="379">
        <f t="shared" si="40"/>
        <v>4.8082000000000003</v>
      </c>
      <c r="J198" s="329">
        <f t="shared" si="55"/>
        <v>63.08700000000001</v>
      </c>
      <c r="K198" s="302">
        <v>21700</v>
      </c>
      <c r="L198" s="307">
        <f t="shared" si="41"/>
        <v>4127.6332683437158</v>
      </c>
      <c r="M198" s="304">
        <f t="shared" si="47"/>
        <v>1403.3953112368636</v>
      </c>
      <c r="N198" s="304">
        <f t="shared" si="48"/>
        <v>82.552665366874322</v>
      </c>
      <c r="O198" s="308">
        <v>43</v>
      </c>
      <c r="P198" s="305">
        <f t="shared" si="49"/>
        <v>5656.5812449474533</v>
      </c>
      <c r="Q198" s="379">
        <f t="shared" si="42"/>
        <v>2.8849</v>
      </c>
      <c r="R198" s="330">
        <f t="shared" si="56"/>
        <v>94.630499999999998</v>
      </c>
      <c r="S198" s="302">
        <v>21700</v>
      </c>
      <c r="T198" s="307">
        <f t="shared" si="43"/>
        <v>2751.7555122291437</v>
      </c>
      <c r="U198" s="101">
        <f t="shared" si="50"/>
        <v>935.59687415790893</v>
      </c>
      <c r="V198" s="304">
        <f t="shared" si="51"/>
        <v>55.035110244582874</v>
      </c>
      <c r="W198" s="308">
        <v>35</v>
      </c>
      <c r="X198" s="305">
        <f t="shared" si="52"/>
        <v>3777.3874966316357</v>
      </c>
      <c r="Y198" s="309">
        <f t="shared" si="53"/>
        <v>1.9233</v>
      </c>
    </row>
    <row r="199" spans="1:25" s="63" customFormat="1" ht="16.5" customHeight="1" x14ac:dyDescent="0.2">
      <c r="A199" s="279">
        <v>183</v>
      </c>
      <c r="B199" s="301">
        <f t="shared" si="54"/>
        <v>37.861200000000004</v>
      </c>
      <c r="C199" s="302">
        <v>21700</v>
      </c>
      <c r="D199" s="303">
        <f t="shared" si="39"/>
        <v>6877.7534784951349</v>
      </c>
      <c r="E199" s="304">
        <f t="shared" si="44"/>
        <v>2338.436182688346</v>
      </c>
      <c r="F199" s="304">
        <f t="shared" si="45"/>
        <v>137.55506956990271</v>
      </c>
      <c r="G199" s="101">
        <v>60</v>
      </c>
      <c r="H199" s="305">
        <f t="shared" si="46"/>
        <v>9413.7447307533839</v>
      </c>
      <c r="I199" s="379">
        <f t="shared" si="40"/>
        <v>4.8334000000000001</v>
      </c>
      <c r="J199" s="329">
        <f t="shared" si="55"/>
        <v>63.102000000000011</v>
      </c>
      <c r="K199" s="302">
        <v>21700</v>
      </c>
      <c r="L199" s="307">
        <f t="shared" si="41"/>
        <v>4126.6520870970808</v>
      </c>
      <c r="M199" s="304">
        <f t="shared" si="47"/>
        <v>1403.0617096130075</v>
      </c>
      <c r="N199" s="304">
        <f t="shared" si="48"/>
        <v>82.533041741941616</v>
      </c>
      <c r="O199" s="308">
        <v>43</v>
      </c>
      <c r="P199" s="305">
        <f t="shared" si="49"/>
        <v>5655.2468384520298</v>
      </c>
      <c r="Q199" s="379">
        <f t="shared" si="42"/>
        <v>2.9001000000000001</v>
      </c>
      <c r="R199" s="330">
        <f t="shared" si="56"/>
        <v>94.653000000000006</v>
      </c>
      <c r="S199" s="302">
        <v>21700</v>
      </c>
      <c r="T199" s="307">
        <f t="shared" si="43"/>
        <v>2751.1013913980537</v>
      </c>
      <c r="U199" s="101">
        <f t="shared" si="50"/>
        <v>935.3744730753383</v>
      </c>
      <c r="V199" s="304">
        <f t="shared" si="51"/>
        <v>55.022027827961075</v>
      </c>
      <c r="W199" s="308">
        <v>35</v>
      </c>
      <c r="X199" s="305">
        <f t="shared" si="52"/>
        <v>3776.4978923013532</v>
      </c>
      <c r="Y199" s="309">
        <f t="shared" si="53"/>
        <v>1.9334</v>
      </c>
    </row>
    <row r="200" spans="1:25" s="63" customFormat="1" ht="16.5" customHeight="1" x14ac:dyDescent="0.2">
      <c r="A200" s="279">
        <v>184</v>
      </c>
      <c r="B200" s="301">
        <f t="shared" si="54"/>
        <v>37.8688</v>
      </c>
      <c r="C200" s="302">
        <v>21700</v>
      </c>
      <c r="D200" s="303">
        <f t="shared" si="39"/>
        <v>6876.3731620753751</v>
      </c>
      <c r="E200" s="304">
        <f t="shared" si="44"/>
        <v>2337.9668751056279</v>
      </c>
      <c r="F200" s="304">
        <f t="shared" si="45"/>
        <v>137.52746324150752</v>
      </c>
      <c r="G200" s="101">
        <v>60</v>
      </c>
      <c r="H200" s="305">
        <f t="shared" si="46"/>
        <v>9411.8675004225097</v>
      </c>
      <c r="I200" s="379">
        <f t="shared" si="40"/>
        <v>4.8589000000000002</v>
      </c>
      <c r="J200" s="329">
        <f t="shared" si="55"/>
        <v>63.114666666666672</v>
      </c>
      <c r="K200" s="302">
        <v>21700</v>
      </c>
      <c r="L200" s="307">
        <f t="shared" si="41"/>
        <v>4125.8238972452245</v>
      </c>
      <c r="M200" s="304">
        <f t="shared" si="47"/>
        <v>1402.7801250633765</v>
      </c>
      <c r="N200" s="304">
        <f t="shared" si="48"/>
        <v>82.516477944904494</v>
      </c>
      <c r="O200" s="308">
        <v>43</v>
      </c>
      <c r="P200" s="305">
        <f t="shared" si="49"/>
        <v>5654.1205002535053</v>
      </c>
      <c r="Q200" s="379">
        <f t="shared" si="42"/>
        <v>2.9152999999999998</v>
      </c>
      <c r="R200" s="330">
        <f t="shared" si="56"/>
        <v>94.671999999999997</v>
      </c>
      <c r="S200" s="302">
        <v>21700</v>
      </c>
      <c r="T200" s="307">
        <f t="shared" si="43"/>
        <v>2750.5492648301506</v>
      </c>
      <c r="U200" s="101">
        <f t="shared" si="50"/>
        <v>935.18675004225122</v>
      </c>
      <c r="V200" s="304">
        <f t="shared" si="51"/>
        <v>55.01098529660301</v>
      </c>
      <c r="W200" s="308">
        <v>35</v>
      </c>
      <c r="X200" s="305">
        <f t="shared" si="52"/>
        <v>3775.7470001690049</v>
      </c>
      <c r="Y200" s="309">
        <f t="shared" si="53"/>
        <v>1.9436</v>
      </c>
    </row>
    <row r="201" spans="1:25" s="63" customFormat="1" ht="16.5" customHeight="1" x14ac:dyDescent="0.2">
      <c r="A201" s="279">
        <v>185</v>
      </c>
      <c r="B201" s="301">
        <f t="shared" si="54"/>
        <v>37.875000000000007</v>
      </c>
      <c r="C201" s="302">
        <v>21700</v>
      </c>
      <c r="D201" s="303">
        <f t="shared" si="39"/>
        <v>6875.2475247524726</v>
      </c>
      <c r="E201" s="304">
        <f t="shared" si="44"/>
        <v>2337.5841584158406</v>
      </c>
      <c r="F201" s="304">
        <f t="shared" si="45"/>
        <v>137.50495049504946</v>
      </c>
      <c r="G201" s="101">
        <v>60</v>
      </c>
      <c r="H201" s="305">
        <f t="shared" si="46"/>
        <v>9410.3366336633626</v>
      </c>
      <c r="I201" s="379">
        <f t="shared" si="40"/>
        <v>4.8845000000000001</v>
      </c>
      <c r="J201" s="329">
        <f t="shared" si="55"/>
        <v>63.125000000000014</v>
      </c>
      <c r="K201" s="302">
        <v>21700</v>
      </c>
      <c r="L201" s="307">
        <f t="shared" si="41"/>
        <v>4125.1485148514839</v>
      </c>
      <c r="M201" s="304">
        <f t="shared" si="47"/>
        <v>1402.5504950495047</v>
      </c>
      <c r="N201" s="304">
        <f t="shared" si="48"/>
        <v>82.502970297029677</v>
      </c>
      <c r="O201" s="308">
        <v>43</v>
      </c>
      <c r="P201" s="305">
        <f t="shared" si="49"/>
        <v>5653.2019801980186</v>
      </c>
      <c r="Q201" s="379">
        <f t="shared" si="42"/>
        <v>2.9306999999999999</v>
      </c>
      <c r="R201" s="330">
        <f t="shared" si="56"/>
        <v>94.687500000000014</v>
      </c>
      <c r="S201" s="302">
        <v>21700</v>
      </c>
      <c r="T201" s="307">
        <f t="shared" si="43"/>
        <v>2750.0990099009896</v>
      </c>
      <c r="U201" s="101">
        <f t="shared" si="50"/>
        <v>935.03366336633655</v>
      </c>
      <c r="V201" s="304">
        <f t="shared" si="51"/>
        <v>55.001980198019794</v>
      </c>
      <c r="W201" s="308">
        <v>35</v>
      </c>
      <c r="X201" s="305">
        <f t="shared" si="52"/>
        <v>3775.1346534653458</v>
      </c>
      <c r="Y201" s="309">
        <f t="shared" si="53"/>
        <v>1.9538</v>
      </c>
    </row>
    <row r="202" spans="1:25" s="63" customFormat="1" ht="16.5" customHeight="1" x14ac:dyDescent="0.2">
      <c r="A202" s="279">
        <v>186</v>
      </c>
      <c r="B202" s="301">
        <f t="shared" si="54"/>
        <v>37.879800000000003</v>
      </c>
      <c r="C202" s="302">
        <v>21700</v>
      </c>
      <c r="D202" s="303">
        <f t="shared" si="39"/>
        <v>6874.3763166648187</v>
      </c>
      <c r="E202" s="304">
        <f t="shared" si="44"/>
        <v>2337.2879476660387</v>
      </c>
      <c r="F202" s="304">
        <f t="shared" si="45"/>
        <v>137.48752633329639</v>
      </c>
      <c r="G202" s="101">
        <v>60</v>
      </c>
      <c r="H202" s="305">
        <f t="shared" si="46"/>
        <v>9409.1517906641529</v>
      </c>
      <c r="I202" s="379">
        <f t="shared" si="40"/>
        <v>4.9103000000000003</v>
      </c>
      <c r="J202" s="329">
        <f t="shared" si="55"/>
        <v>63.13300000000001</v>
      </c>
      <c r="K202" s="302">
        <v>21700</v>
      </c>
      <c r="L202" s="307">
        <f t="shared" si="41"/>
        <v>4124.6257899988905</v>
      </c>
      <c r="M202" s="304">
        <f t="shared" si="47"/>
        <v>1402.3727685996228</v>
      </c>
      <c r="N202" s="304">
        <f t="shared" si="48"/>
        <v>82.492515799977809</v>
      </c>
      <c r="O202" s="308">
        <v>43</v>
      </c>
      <c r="P202" s="305">
        <f t="shared" si="49"/>
        <v>5652.491074398491</v>
      </c>
      <c r="Q202" s="379">
        <f t="shared" si="42"/>
        <v>2.9462000000000002</v>
      </c>
      <c r="R202" s="330">
        <f t="shared" si="56"/>
        <v>94.6995</v>
      </c>
      <c r="S202" s="302">
        <v>21700</v>
      </c>
      <c r="T202" s="307">
        <f t="shared" si="43"/>
        <v>2749.7505266659273</v>
      </c>
      <c r="U202" s="101">
        <f t="shared" si="50"/>
        <v>934.91517906641536</v>
      </c>
      <c r="V202" s="304">
        <f t="shared" si="51"/>
        <v>54.995010533318549</v>
      </c>
      <c r="W202" s="308">
        <v>35</v>
      </c>
      <c r="X202" s="305">
        <f t="shared" si="52"/>
        <v>3774.6607162656614</v>
      </c>
      <c r="Y202" s="309">
        <f t="shared" si="53"/>
        <v>1.9641</v>
      </c>
    </row>
    <row r="203" spans="1:25" s="63" customFormat="1" ht="16.5" customHeight="1" x14ac:dyDescent="0.2">
      <c r="A203" s="279">
        <v>187</v>
      </c>
      <c r="B203" s="301">
        <f t="shared" si="54"/>
        <v>37.883200000000002</v>
      </c>
      <c r="C203" s="302">
        <v>21700</v>
      </c>
      <c r="D203" s="303">
        <f t="shared" si="39"/>
        <v>6873.7593445115508</v>
      </c>
      <c r="E203" s="304">
        <f t="shared" si="44"/>
        <v>2337.0781771339275</v>
      </c>
      <c r="F203" s="304">
        <f t="shared" si="45"/>
        <v>137.47518689023102</v>
      </c>
      <c r="G203" s="101">
        <v>60</v>
      </c>
      <c r="H203" s="305">
        <f t="shared" si="46"/>
        <v>9408.31270853571</v>
      </c>
      <c r="I203" s="379">
        <f t="shared" si="40"/>
        <v>4.9362000000000004</v>
      </c>
      <c r="J203" s="329">
        <f t="shared" si="55"/>
        <v>63.138666666666673</v>
      </c>
      <c r="K203" s="302">
        <v>21700</v>
      </c>
      <c r="L203" s="307">
        <f t="shared" si="41"/>
        <v>4124.2556067069299</v>
      </c>
      <c r="M203" s="304">
        <f t="shared" si="47"/>
        <v>1402.2469062803564</v>
      </c>
      <c r="N203" s="304">
        <f t="shared" si="48"/>
        <v>82.485112134138603</v>
      </c>
      <c r="O203" s="308">
        <v>43</v>
      </c>
      <c r="P203" s="305">
        <f t="shared" si="49"/>
        <v>5651.9876251214255</v>
      </c>
      <c r="Q203" s="379">
        <f t="shared" si="42"/>
        <v>2.9617</v>
      </c>
      <c r="R203" s="330">
        <f t="shared" si="56"/>
        <v>94.707999999999998</v>
      </c>
      <c r="S203" s="302">
        <v>21700</v>
      </c>
      <c r="T203" s="307">
        <f t="shared" si="43"/>
        <v>2749.50373780462</v>
      </c>
      <c r="U203" s="101">
        <f t="shared" si="50"/>
        <v>934.8312708535708</v>
      </c>
      <c r="V203" s="304">
        <f t="shared" si="51"/>
        <v>54.990074756092397</v>
      </c>
      <c r="W203" s="308">
        <v>35</v>
      </c>
      <c r="X203" s="305">
        <f t="shared" si="52"/>
        <v>3774.3250834142832</v>
      </c>
      <c r="Y203" s="309">
        <f t="shared" si="53"/>
        <v>1.9744999999999999</v>
      </c>
    </row>
    <row r="204" spans="1:25" s="63" customFormat="1" ht="16.5" customHeight="1" x14ac:dyDescent="0.2">
      <c r="A204" s="279">
        <v>188</v>
      </c>
      <c r="B204" s="301">
        <f t="shared" si="54"/>
        <v>37.885199999999998</v>
      </c>
      <c r="C204" s="302">
        <v>21700</v>
      </c>
      <c r="D204" s="303">
        <f t="shared" si="39"/>
        <v>6873.3964714453141</v>
      </c>
      <c r="E204" s="304">
        <f t="shared" si="44"/>
        <v>2336.9548002914071</v>
      </c>
      <c r="F204" s="304">
        <f t="shared" si="45"/>
        <v>137.46792942890627</v>
      </c>
      <c r="G204" s="101">
        <v>60</v>
      </c>
      <c r="H204" s="305">
        <f t="shared" si="46"/>
        <v>9407.8192011656283</v>
      </c>
      <c r="I204" s="379">
        <f t="shared" si="40"/>
        <v>4.9623999999999997</v>
      </c>
      <c r="J204" s="329">
        <f t="shared" si="55"/>
        <v>63.141999999999996</v>
      </c>
      <c r="K204" s="302">
        <v>21700</v>
      </c>
      <c r="L204" s="307">
        <f t="shared" si="41"/>
        <v>4124.0378828671892</v>
      </c>
      <c r="M204" s="304">
        <f t="shared" si="47"/>
        <v>1402.1728801748445</v>
      </c>
      <c r="N204" s="304">
        <f t="shared" si="48"/>
        <v>82.480757657343787</v>
      </c>
      <c r="O204" s="308">
        <v>43</v>
      </c>
      <c r="P204" s="305">
        <f t="shared" si="49"/>
        <v>5651.6915206993781</v>
      </c>
      <c r="Q204" s="379">
        <f t="shared" si="42"/>
        <v>2.9773999999999998</v>
      </c>
      <c r="R204" s="330">
        <f t="shared" si="56"/>
        <v>94.712999999999994</v>
      </c>
      <c r="S204" s="302">
        <v>21700</v>
      </c>
      <c r="T204" s="307">
        <f t="shared" si="43"/>
        <v>2749.3585885781254</v>
      </c>
      <c r="U204" s="101">
        <f t="shared" si="50"/>
        <v>934.78192011656267</v>
      </c>
      <c r="V204" s="304">
        <f t="shared" si="51"/>
        <v>54.987171771562508</v>
      </c>
      <c r="W204" s="308">
        <v>35</v>
      </c>
      <c r="X204" s="305">
        <f t="shared" si="52"/>
        <v>3774.1276804662502</v>
      </c>
      <c r="Y204" s="309">
        <f t="shared" si="53"/>
        <v>1.9849000000000001</v>
      </c>
    </row>
    <row r="205" spans="1:25" s="63" customFormat="1" ht="16.5" customHeight="1" x14ac:dyDescent="0.2">
      <c r="A205" s="279">
        <v>189</v>
      </c>
      <c r="B205" s="301">
        <f t="shared" si="54"/>
        <v>37.885800000000003</v>
      </c>
      <c r="C205" s="302">
        <v>21700</v>
      </c>
      <c r="D205" s="303">
        <f t="shared" si="39"/>
        <v>6873.2876169963411</v>
      </c>
      <c r="E205" s="304">
        <f t="shared" si="44"/>
        <v>2336.9177897787563</v>
      </c>
      <c r="F205" s="304">
        <f t="shared" si="45"/>
        <v>137.46575233992684</v>
      </c>
      <c r="G205" s="101">
        <v>60</v>
      </c>
      <c r="H205" s="305">
        <f t="shared" si="46"/>
        <v>9407.6711591150251</v>
      </c>
      <c r="I205" s="379">
        <f t="shared" si="40"/>
        <v>4.9886999999999997</v>
      </c>
      <c r="J205" s="329">
        <f t="shared" si="55"/>
        <v>63.143000000000008</v>
      </c>
      <c r="K205" s="302">
        <v>21700</v>
      </c>
      <c r="L205" s="307">
        <f t="shared" si="41"/>
        <v>4123.972570197805</v>
      </c>
      <c r="M205" s="304">
        <f t="shared" si="47"/>
        <v>1402.1506738672538</v>
      </c>
      <c r="N205" s="304">
        <f t="shared" si="48"/>
        <v>82.479451403956105</v>
      </c>
      <c r="O205" s="308">
        <v>43</v>
      </c>
      <c r="P205" s="305">
        <f t="shared" si="49"/>
        <v>5651.6026954690142</v>
      </c>
      <c r="Q205" s="379">
        <f t="shared" si="42"/>
        <v>2.9931999999999999</v>
      </c>
      <c r="R205" s="330">
        <f t="shared" si="56"/>
        <v>94.714500000000001</v>
      </c>
      <c r="S205" s="302">
        <v>21700</v>
      </c>
      <c r="T205" s="307">
        <f t="shared" si="43"/>
        <v>2749.3150467985365</v>
      </c>
      <c r="U205" s="101">
        <f t="shared" si="50"/>
        <v>934.76711591150251</v>
      </c>
      <c r="V205" s="304">
        <f t="shared" si="51"/>
        <v>54.986300935970732</v>
      </c>
      <c r="W205" s="308">
        <v>35</v>
      </c>
      <c r="X205" s="305">
        <f t="shared" si="52"/>
        <v>3774.0684636460096</v>
      </c>
      <c r="Y205" s="309">
        <f t="shared" si="53"/>
        <v>1.9955000000000001</v>
      </c>
    </row>
    <row r="206" spans="1:25" s="63" customFormat="1" ht="16.5" customHeight="1" thickBot="1" x14ac:dyDescent="0.25">
      <c r="A206" s="386">
        <v>190</v>
      </c>
      <c r="B206" s="310">
        <f t="shared" si="54"/>
        <v>37.885000000000005</v>
      </c>
      <c r="C206" s="311">
        <v>21700</v>
      </c>
      <c r="D206" s="312">
        <f t="shared" si="39"/>
        <v>6873.4327570278474</v>
      </c>
      <c r="E206" s="313">
        <f t="shared" si="44"/>
        <v>2336.9671373894685</v>
      </c>
      <c r="F206" s="313">
        <f t="shared" si="45"/>
        <v>137.46865514055696</v>
      </c>
      <c r="G206" s="115">
        <v>60</v>
      </c>
      <c r="H206" s="314">
        <f t="shared" si="46"/>
        <v>9407.8685495578738</v>
      </c>
      <c r="I206" s="380">
        <f t="shared" si="40"/>
        <v>5.0152000000000001</v>
      </c>
      <c r="J206" s="331">
        <f t="shared" si="55"/>
        <v>63.14166666666668</v>
      </c>
      <c r="K206" s="311">
        <v>21700</v>
      </c>
      <c r="L206" s="316">
        <f t="shared" si="41"/>
        <v>4124.0596542167077</v>
      </c>
      <c r="M206" s="313">
        <f t="shared" si="47"/>
        <v>1402.1802824336808</v>
      </c>
      <c r="N206" s="313">
        <f t="shared" si="48"/>
        <v>82.481193084334151</v>
      </c>
      <c r="O206" s="317">
        <v>43</v>
      </c>
      <c r="P206" s="314">
        <f t="shared" si="49"/>
        <v>5651.721129734723</v>
      </c>
      <c r="Q206" s="380">
        <f t="shared" si="42"/>
        <v>3.0091000000000001</v>
      </c>
      <c r="R206" s="332">
        <f t="shared" si="56"/>
        <v>94.712500000000006</v>
      </c>
      <c r="S206" s="311">
        <v>21700</v>
      </c>
      <c r="T206" s="316">
        <f t="shared" si="43"/>
        <v>2749.3731028111388</v>
      </c>
      <c r="U206" s="115">
        <f t="shared" si="50"/>
        <v>934.78685495578725</v>
      </c>
      <c r="V206" s="313">
        <f t="shared" si="51"/>
        <v>54.987462056222775</v>
      </c>
      <c r="W206" s="317">
        <v>35</v>
      </c>
      <c r="X206" s="314">
        <f t="shared" si="52"/>
        <v>3774.1474198231485</v>
      </c>
      <c r="Y206" s="318">
        <f t="shared" si="53"/>
        <v>2.0061</v>
      </c>
    </row>
    <row r="207" spans="1:25" s="63" customFormat="1" ht="16.5" customHeight="1" x14ac:dyDescent="0.2">
      <c r="A207" s="278">
        <v>191</v>
      </c>
      <c r="B207" s="319">
        <v>37.9</v>
      </c>
      <c r="C207" s="320">
        <v>21700</v>
      </c>
      <c r="D207" s="321">
        <f t="shared" si="39"/>
        <v>6870.7124010554098</v>
      </c>
      <c r="E207" s="322">
        <f t="shared" si="44"/>
        <v>2336.0422163588396</v>
      </c>
      <c r="F207" s="322">
        <f t="shared" si="45"/>
        <v>137.41424802110819</v>
      </c>
      <c r="G207" s="106">
        <v>60</v>
      </c>
      <c r="H207" s="323">
        <f t="shared" si="46"/>
        <v>9404.1688654353584</v>
      </c>
      <c r="I207" s="381">
        <f t="shared" si="40"/>
        <v>5.0396000000000001</v>
      </c>
      <c r="J207" s="324" t="s">
        <v>230</v>
      </c>
      <c r="K207" s="320">
        <v>21700</v>
      </c>
      <c r="L207" s="325">
        <f t="shared" si="41"/>
        <v>4122.2099097672954</v>
      </c>
      <c r="M207" s="322">
        <f t="shared" si="47"/>
        <v>1401.5513693208804</v>
      </c>
      <c r="N207" s="322">
        <f t="shared" si="48"/>
        <v>82.444198195345905</v>
      </c>
      <c r="O207" s="326">
        <v>43</v>
      </c>
      <c r="P207" s="323">
        <f t="shared" si="49"/>
        <v>5649.2054772835218</v>
      </c>
      <c r="Q207" s="381">
        <f t="shared" si="42"/>
        <v>3.0236000000000001</v>
      </c>
      <c r="R207" s="327">
        <v>94.75</v>
      </c>
      <c r="S207" s="320">
        <v>21700</v>
      </c>
      <c r="T207" s="325">
        <f t="shared" si="43"/>
        <v>2748.2849604221637</v>
      </c>
      <c r="U207" s="106">
        <f t="shared" si="50"/>
        <v>934.41688654353572</v>
      </c>
      <c r="V207" s="322">
        <f t="shared" si="51"/>
        <v>54.965699208443276</v>
      </c>
      <c r="W207" s="326">
        <v>35</v>
      </c>
      <c r="X207" s="323">
        <f t="shared" si="52"/>
        <v>3772.6675461741429</v>
      </c>
      <c r="Y207" s="328">
        <f t="shared" si="53"/>
        <v>2.0158</v>
      </c>
    </row>
    <row r="208" spans="1:25" s="63" customFormat="1" ht="16.5" customHeight="1" x14ac:dyDescent="0.2">
      <c r="A208" s="279">
        <v>192</v>
      </c>
      <c r="B208" s="301">
        <v>37.9</v>
      </c>
      <c r="C208" s="302">
        <v>21700</v>
      </c>
      <c r="D208" s="303">
        <f t="shared" si="39"/>
        <v>6870.7124010554098</v>
      </c>
      <c r="E208" s="304">
        <f t="shared" si="44"/>
        <v>2336.0422163588396</v>
      </c>
      <c r="F208" s="304">
        <f t="shared" si="45"/>
        <v>137.41424802110819</v>
      </c>
      <c r="G208" s="101">
        <v>60</v>
      </c>
      <c r="H208" s="305">
        <f t="shared" si="46"/>
        <v>9404.1688654353584</v>
      </c>
      <c r="I208" s="379">
        <f t="shared" si="40"/>
        <v>5.0659999999999998</v>
      </c>
      <c r="J208" s="329" t="s">
        <v>230</v>
      </c>
      <c r="K208" s="302">
        <v>21700</v>
      </c>
      <c r="L208" s="307">
        <f t="shared" si="41"/>
        <v>4122.2099097672954</v>
      </c>
      <c r="M208" s="304">
        <f t="shared" si="47"/>
        <v>1401.5513693208804</v>
      </c>
      <c r="N208" s="304">
        <f t="shared" si="48"/>
        <v>82.444198195345905</v>
      </c>
      <c r="O208" s="308">
        <v>43</v>
      </c>
      <c r="P208" s="305">
        <f t="shared" si="49"/>
        <v>5649.2054772835218</v>
      </c>
      <c r="Q208" s="379">
        <f t="shared" si="42"/>
        <v>3.0394000000000001</v>
      </c>
      <c r="R208" s="330">
        <v>94.75</v>
      </c>
      <c r="S208" s="302">
        <v>21700</v>
      </c>
      <c r="T208" s="307">
        <f t="shared" si="43"/>
        <v>2748.2849604221637</v>
      </c>
      <c r="U208" s="101">
        <f t="shared" si="50"/>
        <v>934.41688654353572</v>
      </c>
      <c r="V208" s="304">
        <f t="shared" si="51"/>
        <v>54.965699208443276</v>
      </c>
      <c r="W208" s="308">
        <v>35</v>
      </c>
      <c r="X208" s="305">
        <f t="shared" si="52"/>
        <v>3772.6675461741429</v>
      </c>
      <c r="Y208" s="309">
        <f t="shared" si="53"/>
        <v>2.0264000000000002</v>
      </c>
    </row>
    <row r="209" spans="1:25" s="63" customFormat="1" ht="16.5" customHeight="1" x14ac:dyDescent="0.2">
      <c r="A209" s="279">
        <v>193</v>
      </c>
      <c r="B209" s="301">
        <v>37.9</v>
      </c>
      <c r="C209" s="302">
        <v>21700</v>
      </c>
      <c r="D209" s="303">
        <f t="shared" ref="D209:D272" si="57">12*(1/B209*C209)</f>
        <v>6870.7124010554098</v>
      </c>
      <c r="E209" s="304">
        <f t="shared" si="44"/>
        <v>2336.0422163588396</v>
      </c>
      <c r="F209" s="304">
        <f t="shared" si="45"/>
        <v>137.41424802110819</v>
      </c>
      <c r="G209" s="101">
        <v>60</v>
      </c>
      <c r="H209" s="305">
        <f t="shared" si="46"/>
        <v>9404.1688654353584</v>
      </c>
      <c r="I209" s="379">
        <f t="shared" ref="I209:I272" si="58">ROUND(A209/B209,4)</f>
        <v>5.0922999999999998</v>
      </c>
      <c r="J209" s="329" t="s">
        <v>230</v>
      </c>
      <c r="K209" s="302">
        <v>21700</v>
      </c>
      <c r="L209" s="307">
        <f t="shared" ref="L209:L272" si="59">12*(1/J209*K209)</f>
        <v>4122.2099097672954</v>
      </c>
      <c r="M209" s="304">
        <f t="shared" si="47"/>
        <v>1401.5513693208804</v>
      </c>
      <c r="N209" s="304">
        <f t="shared" si="48"/>
        <v>82.444198195345905</v>
      </c>
      <c r="O209" s="308">
        <v>43</v>
      </c>
      <c r="P209" s="305">
        <f t="shared" si="49"/>
        <v>5649.2054772835218</v>
      </c>
      <c r="Q209" s="379">
        <f t="shared" ref="Q209:Q272" si="60">ROUND(A209/J209,4)</f>
        <v>3.0552000000000001</v>
      </c>
      <c r="R209" s="330">
        <v>94.75</v>
      </c>
      <c r="S209" s="302">
        <v>21700</v>
      </c>
      <c r="T209" s="307">
        <f t="shared" ref="T209:T272" si="61">12*(1/R209*S209)</f>
        <v>2748.2849604221637</v>
      </c>
      <c r="U209" s="101">
        <f t="shared" si="50"/>
        <v>934.41688654353572</v>
      </c>
      <c r="V209" s="304">
        <f t="shared" si="51"/>
        <v>54.965699208443276</v>
      </c>
      <c r="W209" s="308">
        <v>35</v>
      </c>
      <c r="X209" s="305">
        <f t="shared" si="52"/>
        <v>3772.6675461741429</v>
      </c>
      <c r="Y209" s="309">
        <f t="shared" si="53"/>
        <v>2.0369000000000002</v>
      </c>
    </row>
    <row r="210" spans="1:25" s="63" customFormat="1" ht="16.5" customHeight="1" x14ac:dyDescent="0.2">
      <c r="A210" s="279">
        <v>194</v>
      </c>
      <c r="B210" s="301">
        <v>37.9</v>
      </c>
      <c r="C210" s="302">
        <v>21700</v>
      </c>
      <c r="D210" s="303">
        <f t="shared" si="57"/>
        <v>6870.7124010554098</v>
      </c>
      <c r="E210" s="304">
        <f t="shared" ref="E210:E273" si="62">D210*34%</f>
        <v>2336.0422163588396</v>
      </c>
      <c r="F210" s="304">
        <f t="shared" ref="F210:F273" si="63">D210*2%</f>
        <v>137.41424802110819</v>
      </c>
      <c r="G210" s="101">
        <v>60</v>
      </c>
      <c r="H210" s="305">
        <f t="shared" ref="H210:H273" si="64">SUM(D210:G210)</f>
        <v>9404.1688654353584</v>
      </c>
      <c r="I210" s="379">
        <f t="shared" si="58"/>
        <v>5.1186999999999996</v>
      </c>
      <c r="J210" s="329" t="s">
        <v>230</v>
      </c>
      <c r="K210" s="302">
        <v>21700</v>
      </c>
      <c r="L210" s="307">
        <f t="shared" si="59"/>
        <v>4122.2099097672954</v>
      </c>
      <c r="M210" s="304">
        <f t="shared" ref="M210:M273" si="65">L210*34%</f>
        <v>1401.5513693208804</v>
      </c>
      <c r="N210" s="304">
        <f t="shared" ref="N210:N273" si="66">L210*2%</f>
        <v>82.444198195345905</v>
      </c>
      <c r="O210" s="308">
        <v>43</v>
      </c>
      <c r="P210" s="305">
        <f t="shared" ref="P210:P273" si="67">SUM(L210:O210)</f>
        <v>5649.2054772835218</v>
      </c>
      <c r="Q210" s="379">
        <f t="shared" si="60"/>
        <v>3.0710999999999999</v>
      </c>
      <c r="R210" s="330">
        <v>94.75</v>
      </c>
      <c r="S210" s="302">
        <v>21700</v>
      </c>
      <c r="T210" s="307">
        <f t="shared" si="61"/>
        <v>2748.2849604221637</v>
      </c>
      <c r="U210" s="101">
        <f t="shared" ref="U210:U273" si="68">T210*34%</f>
        <v>934.41688654353572</v>
      </c>
      <c r="V210" s="304">
        <f t="shared" ref="V210:V273" si="69">T210*2%</f>
        <v>54.965699208443276</v>
      </c>
      <c r="W210" s="308">
        <v>35</v>
      </c>
      <c r="X210" s="305">
        <f t="shared" ref="X210:X273" si="70">SUM(T210:W210)</f>
        <v>3772.6675461741429</v>
      </c>
      <c r="Y210" s="309">
        <f t="shared" ref="Y210:Y273" si="71">ROUND(A210/R210,4)</f>
        <v>2.0474999999999999</v>
      </c>
    </row>
    <row r="211" spans="1:25" s="63" customFormat="1" ht="16.5" customHeight="1" x14ac:dyDescent="0.2">
      <c r="A211" s="279">
        <v>195</v>
      </c>
      <c r="B211" s="301">
        <v>37.9</v>
      </c>
      <c r="C211" s="302">
        <v>21700</v>
      </c>
      <c r="D211" s="303">
        <f t="shared" si="57"/>
        <v>6870.7124010554098</v>
      </c>
      <c r="E211" s="304">
        <f t="shared" si="62"/>
        <v>2336.0422163588396</v>
      </c>
      <c r="F211" s="304">
        <f t="shared" si="63"/>
        <v>137.41424802110819</v>
      </c>
      <c r="G211" s="101">
        <v>60</v>
      </c>
      <c r="H211" s="305">
        <f t="shared" si="64"/>
        <v>9404.1688654353584</v>
      </c>
      <c r="I211" s="379">
        <f t="shared" si="58"/>
        <v>5.1451000000000002</v>
      </c>
      <c r="J211" s="329" t="s">
        <v>230</v>
      </c>
      <c r="K211" s="302">
        <v>21700</v>
      </c>
      <c r="L211" s="307">
        <f t="shared" si="59"/>
        <v>4122.2099097672954</v>
      </c>
      <c r="M211" s="304">
        <f t="shared" si="65"/>
        <v>1401.5513693208804</v>
      </c>
      <c r="N211" s="304">
        <f t="shared" si="66"/>
        <v>82.444198195345905</v>
      </c>
      <c r="O211" s="308">
        <v>43</v>
      </c>
      <c r="P211" s="305">
        <f t="shared" si="67"/>
        <v>5649.2054772835218</v>
      </c>
      <c r="Q211" s="379">
        <f t="shared" si="60"/>
        <v>3.0869</v>
      </c>
      <c r="R211" s="330">
        <v>94.75</v>
      </c>
      <c r="S211" s="302">
        <v>21700</v>
      </c>
      <c r="T211" s="307">
        <f t="shared" si="61"/>
        <v>2748.2849604221637</v>
      </c>
      <c r="U211" s="101">
        <f t="shared" si="68"/>
        <v>934.41688654353572</v>
      </c>
      <c r="V211" s="304">
        <f t="shared" si="69"/>
        <v>54.965699208443276</v>
      </c>
      <c r="W211" s="308">
        <v>35</v>
      </c>
      <c r="X211" s="305">
        <f t="shared" si="70"/>
        <v>3772.6675461741429</v>
      </c>
      <c r="Y211" s="309">
        <f t="shared" si="71"/>
        <v>2.0579999999999998</v>
      </c>
    </row>
    <row r="212" spans="1:25" s="63" customFormat="1" ht="16.5" customHeight="1" x14ac:dyDescent="0.2">
      <c r="A212" s="279">
        <v>196</v>
      </c>
      <c r="B212" s="301">
        <v>37.9</v>
      </c>
      <c r="C212" s="302">
        <v>21700</v>
      </c>
      <c r="D212" s="303">
        <f t="shared" si="57"/>
        <v>6870.7124010554098</v>
      </c>
      <c r="E212" s="304">
        <f t="shared" si="62"/>
        <v>2336.0422163588396</v>
      </c>
      <c r="F212" s="304">
        <f t="shared" si="63"/>
        <v>137.41424802110819</v>
      </c>
      <c r="G212" s="101">
        <v>60</v>
      </c>
      <c r="H212" s="305">
        <f t="shared" si="64"/>
        <v>9404.1688654353584</v>
      </c>
      <c r="I212" s="379">
        <f t="shared" si="58"/>
        <v>5.1715</v>
      </c>
      <c r="J212" s="329" t="s">
        <v>230</v>
      </c>
      <c r="K212" s="302">
        <v>21700</v>
      </c>
      <c r="L212" s="307">
        <f t="shared" si="59"/>
        <v>4122.2099097672954</v>
      </c>
      <c r="M212" s="304">
        <f t="shared" si="65"/>
        <v>1401.5513693208804</v>
      </c>
      <c r="N212" s="304">
        <f t="shared" si="66"/>
        <v>82.444198195345905</v>
      </c>
      <c r="O212" s="308">
        <v>43</v>
      </c>
      <c r="P212" s="305">
        <f t="shared" si="67"/>
        <v>5649.2054772835218</v>
      </c>
      <c r="Q212" s="379">
        <f t="shared" si="60"/>
        <v>3.1027</v>
      </c>
      <c r="R212" s="330">
        <v>94.75</v>
      </c>
      <c r="S212" s="302">
        <v>21700</v>
      </c>
      <c r="T212" s="307">
        <f t="shared" si="61"/>
        <v>2748.2849604221637</v>
      </c>
      <c r="U212" s="101">
        <f t="shared" si="68"/>
        <v>934.41688654353572</v>
      </c>
      <c r="V212" s="304">
        <f t="shared" si="69"/>
        <v>54.965699208443276</v>
      </c>
      <c r="W212" s="308">
        <v>35</v>
      </c>
      <c r="X212" s="305">
        <f t="shared" si="70"/>
        <v>3772.6675461741429</v>
      </c>
      <c r="Y212" s="309">
        <f t="shared" si="71"/>
        <v>2.0686</v>
      </c>
    </row>
    <row r="213" spans="1:25" s="63" customFormat="1" ht="16.5" customHeight="1" x14ac:dyDescent="0.2">
      <c r="A213" s="279">
        <v>197</v>
      </c>
      <c r="B213" s="301">
        <v>37.9</v>
      </c>
      <c r="C213" s="302">
        <v>21700</v>
      </c>
      <c r="D213" s="303">
        <f t="shared" si="57"/>
        <v>6870.7124010554098</v>
      </c>
      <c r="E213" s="304">
        <f t="shared" si="62"/>
        <v>2336.0422163588396</v>
      </c>
      <c r="F213" s="304">
        <f t="shared" si="63"/>
        <v>137.41424802110819</v>
      </c>
      <c r="G213" s="101">
        <v>60</v>
      </c>
      <c r="H213" s="305">
        <f t="shared" si="64"/>
        <v>9404.1688654353584</v>
      </c>
      <c r="I213" s="379">
        <f t="shared" si="58"/>
        <v>5.1978999999999997</v>
      </c>
      <c r="J213" s="329" t="s">
        <v>230</v>
      </c>
      <c r="K213" s="302">
        <v>21700</v>
      </c>
      <c r="L213" s="307">
        <f t="shared" si="59"/>
        <v>4122.2099097672954</v>
      </c>
      <c r="M213" s="304">
        <f t="shared" si="65"/>
        <v>1401.5513693208804</v>
      </c>
      <c r="N213" s="304">
        <f t="shared" si="66"/>
        <v>82.444198195345905</v>
      </c>
      <c r="O213" s="308">
        <v>43</v>
      </c>
      <c r="P213" s="305">
        <f t="shared" si="67"/>
        <v>5649.2054772835218</v>
      </c>
      <c r="Q213" s="379">
        <f t="shared" si="60"/>
        <v>3.1185999999999998</v>
      </c>
      <c r="R213" s="330">
        <v>94.75</v>
      </c>
      <c r="S213" s="302">
        <v>21700</v>
      </c>
      <c r="T213" s="307">
        <f t="shared" si="61"/>
        <v>2748.2849604221637</v>
      </c>
      <c r="U213" s="101">
        <f t="shared" si="68"/>
        <v>934.41688654353572</v>
      </c>
      <c r="V213" s="304">
        <f t="shared" si="69"/>
        <v>54.965699208443276</v>
      </c>
      <c r="W213" s="308">
        <v>35</v>
      </c>
      <c r="X213" s="305">
        <f t="shared" si="70"/>
        <v>3772.6675461741429</v>
      </c>
      <c r="Y213" s="309">
        <f t="shared" si="71"/>
        <v>2.0792000000000002</v>
      </c>
    </row>
    <row r="214" spans="1:25" s="63" customFormat="1" ht="16.5" customHeight="1" x14ac:dyDescent="0.2">
      <c r="A214" s="279">
        <v>198</v>
      </c>
      <c r="B214" s="301">
        <v>37.9</v>
      </c>
      <c r="C214" s="302">
        <v>21700</v>
      </c>
      <c r="D214" s="303">
        <f t="shared" si="57"/>
        <v>6870.7124010554098</v>
      </c>
      <c r="E214" s="304">
        <f t="shared" si="62"/>
        <v>2336.0422163588396</v>
      </c>
      <c r="F214" s="304">
        <f t="shared" si="63"/>
        <v>137.41424802110819</v>
      </c>
      <c r="G214" s="101">
        <v>60</v>
      </c>
      <c r="H214" s="305">
        <f t="shared" si="64"/>
        <v>9404.1688654353584</v>
      </c>
      <c r="I214" s="379">
        <f t="shared" si="58"/>
        <v>5.2243000000000004</v>
      </c>
      <c r="J214" s="329" t="s">
        <v>230</v>
      </c>
      <c r="K214" s="302">
        <v>21700</v>
      </c>
      <c r="L214" s="307">
        <f t="shared" si="59"/>
        <v>4122.2099097672954</v>
      </c>
      <c r="M214" s="304">
        <f t="shared" si="65"/>
        <v>1401.5513693208804</v>
      </c>
      <c r="N214" s="304">
        <f t="shared" si="66"/>
        <v>82.444198195345905</v>
      </c>
      <c r="O214" s="308">
        <v>43</v>
      </c>
      <c r="P214" s="305">
        <f t="shared" si="67"/>
        <v>5649.2054772835218</v>
      </c>
      <c r="Q214" s="379">
        <f t="shared" si="60"/>
        <v>3.1343999999999999</v>
      </c>
      <c r="R214" s="330">
        <v>94.75</v>
      </c>
      <c r="S214" s="302">
        <v>21700</v>
      </c>
      <c r="T214" s="307">
        <f t="shared" si="61"/>
        <v>2748.2849604221637</v>
      </c>
      <c r="U214" s="101">
        <f t="shared" si="68"/>
        <v>934.41688654353572</v>
      </c>
      <c r="V214" s="304">
        <f t="shared" si="69"/>
        <v>54.965699208443276</v>
      </c>
      <c r="W214" s="308">
        <v>35</v>
      </c>
      <c r="X214" s="305">
        <f t="shared" si="70"/>
        <v>3772.6675461741429</v>
      </c>
      <c r="Y214" s="309">
        <f t="shared" si="71"/>
        <v>2.0897000000000001</v>
      </c>
    </row>
    <row r="215" spans="1:25" s="63" customFormat="1" ht="16.5" customHeight="1" x14ac:dyDescent="0.2">
      <c r="A215" s="279">
        <v>199</v>
      </c>
      <c r="B215" s="301">
        <v>37.9</v>
      </c>
      <c r="C215" s="302">
        <v>21700</v>
      </c>
      <c r="D215" s="303">
        <f t="shared" si="57"/>
        <v>6870.7124010554098</v>
      </c>
      <c r="E215" s="304">
        <f t="shared" si="62"/>
        <v>2336.0422163588396</v>
      </c>
      <c r="F215" s="304">
        <f t="shared" si="63"/>
        <v>137.41424802110819</v>
      </c>
      <c r="G215" s="101">
        <v>60</v>
      </c>
      <c r="H215" s="305">
        <f t="shared" si="64"/>
        <v>9404.1688654353584</v>
      </c>
      <c r="I215" s="379">
        <f t="shared" si="58"/>
        <v>5.2507000000000001</v>
      </c>
      <c r="J215" s="329" t="s">
        <v>230</v>
      </c>
      <c r="K215" s="302">
        <v>21700</v>
      </c>
      <c r="L215" s="307">
        <f t="shared" si="59"/>
        <v>4122.2099097672954</v>
      </c>
      <c r="M215" s="304">
        <f t="shared" si="65"/>
        <v>1401.5513693208804</v>
      </c>
      <c r="N215" s="304">
        <f t="shared" si="66"/>
        <v>82.444198195345905</v>
      </c>
      <c r="O215" s="308">
        <v>43</v>
      </c>
      <c r="P215" s="305">
        <f t="shared" si="67"/>
        <v>5649.2054772835218</v>
      </c>
      <c r="Q215" s="379">
        <f t="shared" si="60"/>
        <v>3.1501999999999999</v>
      </c>
      <c r="R215" s="330">
        <v>94.75</v>
      </c>
      <c r="S215" s="302">
        <v>21700</v>
      </c>
      <c r="T215" s="307">
        <f t="shared" si="61"/>
        <v>2748.2849604221637</v>
      </c>
      <c r="U215" s="101">
        <f t="shared" si="68"/>
        <v>934.41688654353572</v>
      </c>
      <c r="V215" s="304">
        <f t="shared" si="69"/>
        <v>54.965699208443276</v>
      </c>
      <c r="W215" s="308">
        <v>35</v>
      </c>
      <c r="X215" s="305">
        <f t="shared" si="70"/>
        <v>3772.6675461741429</v>
      </c>
      <c r="Y215" s="309">
        <f t="shared" si="71"/>
        <v>2.1002999999999998</v>
      </c>
    </row>
    <row r="216" spans="1:25" s="63" customFormat="1" ht="16.5" customHeight="1" x14ac:dyDescent="0.2">
      <c r="A216" s="280">
        <v>200</v>
      </c>
      <c r="B216" s="301">
        <v>37.9</v>
      </c>
      <c r="C216" s="302">
        <v>21700</v>
      </c>
      <c r="D216" s="303">
        <f t="shared" si="57"/>
        <v>6870.7124010554098</v>
      </c>
      <c r="E216" s="304">
        <f t="shared" si="62"/>
        <v>2336.0422163588396</v>
      </c>
      <c r="F216" s="304">
        <f t="shared" si="63"/>
        <v>137.41424802110819</v>
      </c>
      <c r="G216" s="101">
        <v>60</v>
      </c>
      <c r="H216" s="305">
        <f t="shared" si="64"/>
        <v>9404.1688654353584</v>
      </c>
      <c r="I216" s="379">
        <f t="shared" si="58"/>
        <v>5.2770000000000001</v>
      </c>
      <c r="J216" s="329" t="s">
        <v>230</v>
      </c>
      <c r="K216" s="302">
        <v>21700</v>
      </c>
      <c r="L216" s="307">
        <f t="shared" si="59"/>
        <v>4122.2099097672954</v>
      </c>
      <c r="M216" s="304">
        <f t="shared" si="65"/>
        <v>1401.5513693208804</v>
      </c>
      <c r="N216" s="304">
        <f t="shared" si="66"/>
        <v>82.444198195345905</v>
      </c>
      <c r="O216" s="308">
        <v>43</v>
      </c>
      <c r="P216" s="305">
        <f t="shared" si="67"/>
        <v>5649.2054772835218</v>
      </c>
      <c r="Q216" s="379">
        <f t="shared" si="60"/>
        <v>3.1661000000000001</v>
      </c>
      <c r="R216" s="330">
        <v>94.75</v>
      </c>
      <c r="S216" s="302">
        <v>21700</v>
      </c>
      <c r="T216" s="307">
        <f t="shared" si="61"/>
        <v>2748.2849604221637</v>
      </c>
      <c r="U216" s="101">
        <f t="shared" si="68"/>
        <v>934.41688654353572</v>
      </c>
      <c r="V216" s="304">
        <f t="shared" si="69"/>
        <v>54.965699208443276</v>
      </c>
      <c r="W216" s="308">
        <v>35</v>
      </c>
      <c r="X216" s="305">
        <f t="shared" si="70"/>
        <v>3772.6675461741429</v>
      </c>
      <c r="Y216" s="309">
        <f t="shared" si="71"/>
        <v>2.1107999999999998</v>
      </c>
    </row>
    <row r="217" spans="1:25" s="63" customFormat="1" ht="16.5" customHeight="1" x14ac:dyDescent="0.2">
      <c r="A217" s="279">
        <v>201</v>
      </c>
      <c r="B217" s="301">
        <v>37.9</v>
      </c>
      <c r="C217" s="302">
        <v>21700</v>
      </c>
      <c r="D217" s="303">
        <f t="shared" si="57"/>
        <v>6870.7124010554098</v>
      </c>
      <c r="E217" s="304">
        <f t="shared" si="62"/>
        <v>2336.0422163588396</v>
      </c>
      <c r="F217" s="304">
        <f t="shared" si="63"/>
        <v>137.41424802110819</v>
      </c>
      <c r="G217" s="101">
        <v>60</v>
      </c>
      <c r="H217" s="305">
        <f t="shared" si="64"/>
        <v>9404.1688654353584</v>
      </c>
      <c r="I217" s="379">
        <f t="shared" si="58"/>
        <v>5.3033999999999999</v>
      </c>
      <c r="J217" s="329" t="s">
        <v>230</v>
      </c>
      <c r="K217" s="302">
        <v>21700</v>
      </c>
      <c r="L217" s="307">
        <f t="shared" si="59"/>
        <v>4122.2099097672954</v>
      </c>
      <c r="M217" s="304">
        <f t="shared" si="65"/>
        <v>1401.5513693208804</v>
      </c>
      <c r="N217" s="304">
        <f t="shared" si="66"/>
        <v>82.444198195345905</v>
      </c>
      <c r="O217" s="308">
        <v>43</v>
      </c>
      <c r="P217" s="305">
        <f t="shared" si="67"/>
        <v>5649.2054772835218</v>
      </c>
      <c r="Q217" s="379">
        <f t="shared" si="60"/>
        <v>3.1819000000000002</v>
      </c>
      <c r="R217" s="330">
        <v>94.75</v>
      </c>
      <c r="S217" s="302">
        <v>21700</v>
      </c>
      <c r="T217" s="307">
        <f t="shared" si="61"/>
        <v>2748.2849604221637</v>
      </c>
      <c r="U217" s="101">
        <f t="shared" si="68"/>
        <v>934.41688654353572</v>
      </c>
      <c r="V217" s="304">
        <f t="shared" si="69"/>
        <v>54.965699208443276</v>
      </c>
      <c r="W217" s="308">
        <v>35</v>
      </c>
      <c r="X217" s="305">
        <f t="shared" si="70"/>
        <v>3772.6675461741429</v>
      </c>
      <c r="Y217" s="309">
        <f t="shared" si="71"/>
        <v>2.1214</v>
      </c>
    </row>
    <row r="218" spans="1:25" s="63" customFormat="1" ht="16.5" customHeight="1" x14ac:dyDescent="0.2">
      <c r="A218" s="279">
        <v>202</v>
      </c>
      <c r="B218" s="301">
        <v>37.9</v>
      </c>
      <c r="C218" s="302">
        <v>21700</v>
      </c>
      <c r="D218" s="303">
        <f t="shared" si="57"/>
        <v>6870.7124010554098</v>
      </c>
      <c r="E218" s="304">
        <f t="shared" si="62"/>
        <v>2336.0422163588396</v>
      </c>
      <c r="F218" s="304">
        <f t="shared" si="63"/>
        <v>137.41424802110819</v>
      </c>
      <c r="G218" s="101">
        <v>60</v>
      </c>
      <c r="H218" s="305">
        <f t="shared" si="64"/>
        <v>9404.1688654353584</v>
      </c>
      <c r="I218" s="379">
        <f t="shared" si="58"/>
        <v>5.3297999999999996</v>
      </c>
      <c r="J218" s="329" t="s">
        <v>230</v>
      </c>
      <c r="K218" s="302">
        <v>21700</v>
      </c>
      <c r="L218" s="307">
        <f t="shared" si="59"/>
        <v>4122.2099097672954</v>
      </c>
      <c r="M218" s="304">
        <f t="shared" si="65"/>
        <v>1401.5513693208804</v>
      </c>
      <c r="N218" s="304">
        <f t="shared" si="66"/>
        <v>82.444198195345905</v>
      </c>
      <c r="O218" s="308">
        <v>43</v>
      </c>
      <c r="P218" s="305">
        <f t="shared" si="67"/>
        <v>5649.2054772835218</v>
      </c>
      <c r="Q218" s="379">
        <f t="shared" si="60"/>
        <v>3.1977000000000002</v>
      </c>
      <c r="R218" s="330">
        <v>94.75</v>
      </c>
      <c r="S218" s="302">
        <v>21700</v>
      </c>
      <c r="T218" s="307">
        <f t="shared" si="61"/>
        <v>2748.2849604221637</v>
      </c>
      <c r="U218" s="101">
        <f t="shared" si="68"/>
        <v>934.41688654353572</v>
      </c>
      <c r="V218" s="304">
        <f t="shared" si="69"/>
        <v>54.965699208443276</v>
      </c>
      <c r="W218" s="308">
        <v>35</v>
      </c>
      <c r="X218" s="305">
        <f t="shared" si="70"/>
        <v>3772.6675461741429</v>
      </c>
      <c r="Y218" s="309">
        <f t="shared" si="71"/>
        <v>2.1318999999999999</v>
      </c>
    </row>
    <row r="219" spans="1:25" s="63" customFormat="1" ht="16.5" customHeight="1" x14ac:dyDescent="0.2">
      <c r="A219" s="279">
        <v>203</v>
      </c>
      <c r="B219" s="301">
        <v>37.9</v>
      </c>
      <c r="C219" s="302">
        <v>21700</v>
      </c>
      <c r="D219" s="303">
        <f t="shared" si="57"/>
        <v>6870.7124010554098</v>
      </c>
      <c r="E219" s="304">
        <f t="shared" si="62"/>
        <v>2336.0422163588396</v>
      </c>
      <c r="F219" s="304">
        <f t="shared" si="63"/>
        <v>137.41424802110819</v>
      </c>
      <c r="G219" s="101">
        <v>60</v>
      </c>
      <c r="H219" s="305">
        <f t="shared" si="64"/>
        <v>9404.1688654353584</v>
      </c>
      <c r="I219" s="379">
        <f t="shared" si="58"/>
        <v>5.3562000000000003</v>
      </c>
      <c r="J219" s="329" t="s">
        <v>230</v>
      </c>
      <c r="K219" s="302">
        <v>21700</v>
      </c>
      <c r="L219" s="307">
        <f t="shared" si="59"/>
        <v>4122.2099097672954</v>
      </c>
      <c r="M219" s="304">
        <f t="shared" si="65"/>
        <v>1401.5513693208804</v>
      </c>
      <c r="N219" s="304">
        <f t="shared" si="66"/>
        <v>82.444198195345905</v>
      </c>
      <c r="O219" s="308">
        <v>43</v>
      </c>
      <c r="P219" s="305">
        <f t="shared" si="67"/>
        <v>5649.2054772835218</v>
      </c>
      <c r="Q219" s="379">
        <f t="shared" si="60"/>
        <v>3.2136</v>
      </c>
      <c r="R219" s="330">
        <v>94.75</v>
      </c>
      <c r="S219" s="302">
        <v>21700</v>
      </c>
      <c r="T219" s="307">
        <f t="shared" si="61"/>
        <v>2748.2849604221637</v>
      </c>
      <c r="U219" s="101">
        <f t="shared" si="68"/>
        <v>934.41688654353572</v>
      </c>
      <c r="V219" s="304">
        <f t="shared" si="69"/>
        <v>54.965699208443276</v>
      </c>
      <c r="W219" s="308">
        <v>35</v>
      </c>
      <c r="X219" s="305">
        <f t="shared" si="70"/>
        <v>3772.6675461741429</v>
      </c>
      <c r="Y219" s="309">
        <f t="shared" si="71"/>
        <v>2.1425000000000001</v>
      </c>
    </row>
    <row r="220" spans="1:25" s="240" customFormat="1" ht="16.5" customHeight="1" x14ac:dyDescent="0.2">
      <c r="A220" s="279">
        <v>204</v>
      </c>
      <c r="B220" s="341">
        <v>37.9</v>
      </c>
      <c r="C220" s="342">
        <v>21700</v>
      </c>
      <c r="D220" s="303">
        <f t="shared" si="57"/>
        <v>6870.7124010554098</v>
      </c>
      <c r="E220" s="343">
        <f t="shared" si="62"/>
        <v>2336.0422163588396</v>
      </c>
      <c r="F220" s="343">
        <f t="shared" si="63"/>
        <v>137.41424802110819</v>
      </c>
      <c r="G220" s="101">
        <v>60</v>
      </c>
      <c r="H220" s="344">
        <f t="shared" si="64"/>
        <v>9404.1688654353584</v>
      </c>
      <c r="I220" s="383">
        <f t="shared" si="58"/>
        <v>5.3826000000000001</v>
      </c>
      <c r="J220" s="329" t="s">
        <v>230</v>
      </c>
      <c r="K220" s="342">
        <v>21700</v>
      </c>
      <c r="L220" s="345">
        <f t="shared" si="59"/>
        <v>4122.2099097672954</v>
      </c>
      <c r="M220" s="343">
        <f t="shared" si="65"/>
        <v>1401.5513693208804</v>
      </c>
      <c r="N220" s="343">
        <f t="shared" si="66"/>
        <v>82.444198195345905</v>
      </c>
      <c r="O220" s="308">
        <v>43</v>
      </c>
      <c r="P220" s="344">
        <f t="shared" si="67"/>
        <v>5649.2054772835218</v>
      </c>
      <c r="Q220" s="383">
        <f t="shared" si="60"/>
        <v>3.2294</v>
      </c>
      <c r="R220" s="346">
        <v>94.75</v>
      </c>
      <c r="S220" s="342">
        <v>21700</v>
      </c>
      <c r="T220" s="345">
        <f t="shared" si="61"/>
        <v>2748.2849604221637</v>
      </c>
      <c r="U220" s="347">
        <f t="shared" si="68"/>
        <v>934.41688654353572</v>
      </c>
      <c r="V220" s="343">
        <f t="shared" si="69"/>
        <v>54.965699208443276</v>
      </c>
      <c r="W220" s="308">
        <v>35</v>
      </c>
      <c r="X220" s="344">
        <f t="shared" si="70"/>
        <v>3772.6675461741429</v>
      </c>
      <c r="Y220" s="348">
        <f t="shared" si="71"/>
        <v>2.153</v>
      </c>
    </row>
    <row r="221" spans="1:25" s="240" customFormat="1" ht="16.5" customHeight="1" x14ac:dyDescent="0.2">
      <c r="A221" s="278">
        <v>205</v>
      </c>
      <c r="B221" s="349">
        <v>37.9</v>
      </c>
      <c r="C221" s="350">
        <v>21700</v>
      </c>
      <c r="D221" s="321">
        <f t="shared" si="57"/>
        <v>6870.7124010554098</v>
      </c>
      <c r="E221" s="351">
        <f t="shared" si="62"/>
        <v>2336.0422163588396</v>
      </c>
      <c r="F221" s="351">
        <f t="shared" si="63"/>
        <v>137.41424802110819</v>
      </c>
      <c r="G221" s="106">
        <v>60</v>
      </c>
      <c r="H221" s="352">
        <f t="shared" si="64"/>
        <v>9404.1688654353584</v>
      </c>
      <c r="I221" s="384">
        <f t="shared" si="58"/>
        <v>5.4089999999999998</v>
      </c>
      <c r="J221" s="324" t="s">
        <v>230</v>
      </c>
      <c r="K221" s="350">
        <v>21700</v>
      </c>
      <c r="L221" s="353">
        <f t="shared" si="59"/>
        <v>4122.2099097672954</v>
      </c>
      <c r="M221" s="351">
        <f t="shared" si="65"/>
        <v>1401.5513693208804</v>
      </c>
      <c r="N221" s="351">
        <f t="shared" si="66"/>
        <v>82.444198195345905</v>
      </c>
      <c r="O221" s="326">
        <v>43</v>
      </c>
      <c r="P221" s="352">
        <f t="shared" si="67"/>
        <v>5649.2054772835218</v>
      </c>
      <c r="Q221" s="384">
        <f t="shared" si="60"/>
        <v>3.2452000000000001</v>
      </c>
      <c r="R221" s="354">
        <v>94.75</v>
      </c>
      <c r="S221" s="350">
        <v>21700</v>
      </c>
      <c r="T221" s="353">
        <f t="shared" si="61"/>
        <v>2748.2849604221637</v>
      </c>
      <c r="U221" s="355">
        <f t="shared" si="68"/>
        <v>934.41688654353572</v>
      </c>
      <c r="V221" s="351">
        <f t="shared" si="69"/>
        <v>54.965699208443276</v>
      </c>
      <c r="W221" s="326">
        <v>35</v>
      </c>
      <c r="X221" s="352">
        <f t="shared" si="70"/>
        <v>3772.6675461741429</v>
      </c>
      <c r="Y221" s="356">
        <f t="shared" si="71"/>
        <v>2.1636000000000002</v>
      </c>
    </row>
    <row r="222" spans="1:25" s="240" customFormat="1" ht="16.5" customHeight="1" x14ac:dyDescent="0.2">
      <c r="A222" s="279">
        <v>206</v>
      </c>
      <c r="B222" s="341">
        <v>37.9</v>
      </c>
      <c r="C222" s="342">
        <v>21700</v>
      </c>
      <c r="D222" s="303">
        <f t="shared" si="57"/>
        <v>6870.7124010554098</v>
      </c>
      <c r="E222" s="343">
        <f t="shared" si="62"/>
        <v>2336.0422163588396</v>
      </c>
      <c r="F222" s="343">
        <f t="shared" si="63"/>
        <v>137.41424802110819</v>
      </c>
      <c r="G222" s="101">
        <v>60</v>
      </c>
      <c r="H222" s="344">
        <f t="shared" si="64"/>
        <v>9404.1688654353584</v>
      </c>
      <c r="I222" s="383">
        <f t="shared" si="58"/>
        <v>5.4353999999999996</v>
      </c>
      <c r="J222" s="329" t="s">
        <v>230</v>
      </c>
      <c r="K222" s="342">
        <v>21700</v>
      </c>
      <c r="L222" s="345">
        <f t="shared" si="59"/>
        <v>4122.2099097672954</v>
      </c>
      <c r="M222" s="343">
        <f t="shared" si="65"/>
        <v>1401.5513693208804</v>
      </c>
      <c r="N222" s="343">
        <f t="shared" si="66"/>
        <v>82.444198195345905</v>
      </c>
      <c r="O222" s="308">
        <v>43</v>
      </c>
      <c r="P222" s="344">
        <f t="shared" si="67"/>
        <v>5649.2054772835218</v>
      </c>
      <c r="Q222" s="383">
        <f t="shared" si="60"/>
        <v>3.2610000000000001</v>
      </c>
      <c r="R222" s="346">
        <v>94.75</v>
      </c>
      <c r="S222" s="342">
        <v>21700</v>
      </c>
      <c r="T222" s="345">
        <f t="shared" si="61"/>
        <v>2748.2849604221637</v>
      </c>
      <c r="U222" s="347">
        <f t="shared" si="68"/>
        <v>934.41688654353572</v>
      </c>
      <c r="V222" s="343">
        <f t="shared" si="69"/>
        <v>54.965699208443276</v>
      </c>
      <c r="W222" s="308">
        <v>35</v>
      </c>
      <c r="X222" s="344">
        <f t="shared" si="70"/>
        <v>3772.6675461741429</v>
      </c>
      <c r="Y222" s="348">
        <f t="shared" si="71"/>
        <v>2.1741000000000001</v>
      </c>
    </row>
    <row r="223" spans="1:25" s="240" customFormat="1" ht="16.5" customHeight="1" x14ac:dyDescent="0.2">
      <c r="A223" s="279">
        <v>207</v>
      </c>
      <c r="B223" s="341">
        <v>37.9</v>
      </c>
      <c r="C223" s="342">
        <v>21700</v>
      </c>
      <c r="D223" s="303">
        <f t="shared" si="57"/>
        <v>6870.7124010554098</v>
      </c>
      <c r="E223" s="343">
        <f t="shared" si="62"/>
        <v>2336.0422163588396</v>
      </c>
      <c r="F223" s="343">
        <f t="shared" si="63"/>
        <v>137.41424802110819</v>
      </c>
      <c r="G223" s="101">
        <v>60</v>
      </c>
      <c r="H223" s="344">
        <f t="shared" si="64"/>
        <v>9404.1688654353584</v>
      </c>
      <c r="I223" s="383">
        <f t="shared" si="58"/>
        <v>5.4617000000000004</v>
      </c>
      <c r="J223" s="329" t="s">
        <v>230</v>
      </c>
      <c r="K223" s="342">
        <v>21700</v>
      </c>
      <c r="L223" s="345">
        <f t="shared" si="59"/>
        <v>4122.2099097672954</v>
      </c>
      <c r="M223" s="343">
        <f t="shared" si="65"/>
        <v>1401.5513693208804</v>
      </c>
      <c r="N223" s="343">
        <f t="shared" si="66"/>
        <v>82.444198195345905</v>
      </c>
      <c r="O223" s="308">
        <v>43</v>
      </c>
      <c r="P223" s="344">
        <f t="shared" si="67"/>
        <v>5649.2054772835218</v>
      </c>
      <c r="Q223" s="383">
        <f t="shared" si="60"/>
        <v>3.2768999999999999</v>
      </c>
      <c r="R223" s="346">
        <v>94.75</v>
      </c>
      <c r="S223" s="342">
        <v>21700</v>
      </c>
      <c r="T223" s="345">
        <f t="shared" si="61"/>
        <v>2748.2849604221637</v>
      </c>
      <c r="U223" s="347">
        <f t="shared" si="68"/>
        <v>934.41688654353572</v>
      </c>
      <c r="V223" s="343">
        <f t="shared" si="69"/>
        <v>54.965699208443276</v>
      </c>
      <c r="W223" s="308">
        <v>35</v>
      </c>
      <c r="X223" s="344">
        <f t="shared" si="70"/>
        <v>3772.6675461741429</v>
      </c>
      <c r="Y223" s="348">
        <f t="shared" si="71"/>
        <v>2.1846999999999999</v>
      </c>
    </row>
    <row r="224" spans="1:25" s="240" customFormat="1" ht="16.5" customHeight="1" x14ac:dyDescent="0.2">
      <c r="A224" s="279">
        <v>208</v>
      </c>
      <c r="B224" s="341">
        <v>37.9</v>
      </c>
      <c r="C224" s="342">
        <v>21700</v>
      </c>
      <c r="D224" s="303">
        <f t="shared" si="57"/>
        <v>6870.7124010554098</v>
      </c>
      <c r="E224" s="343">
        <f t="shared" si="62"/>
        <v>2336.0422163588396</v>
      </c>
      <c r="F224" s="343">
        <f t="shared" si="63"/>
        <v>137.41424802110819</v>
      </c>
      <c r="G224" s="101">
        <v>60</v>
      </c>
      <c r="H224" s="344">
        <f t="shared" si="64"/>
        <v>9404.1688654353584</v>
      </c>
      <c r="I224" s="383">
        <f t="shared" si="58"/>
        <v>5.4881000000000002</v>
      </c>
      <c r="J224" s="329" t="s">
        <v>230</v>
      </c>
      <c r="K224" s="342">
        <v>21700</v>
      </c>
      <c r="L224" s="345">
        <f t="shared" si="59"/>
        <v>4122.2099097672954</v>
      </c>
      <c r="M224" s="343">
        <f t="shared" si="65"/>
        <v>1401.5513693208804</v>
      </c>
      <c r="N224" s="343">
        <f t="shared" si="66"/>
        <v>82.444198195345905</v>
      </c>
      <c r="O224" s="308">
        <v>43</v>
      </c>
      <c r="P224" s="344">
        <f t="shared" si="67"/>
        <v>5649.2054772835218</v>
      </c>
      <c r="Q224" s="383">
        <f t="shared" si="60"/>
        <v>3.2927</v>
      </c>
      <c r="R224" s="346">
        <v>94.75</v>
      </c>
      <c r="S224" s="342">
        <v>21700</v>
      </c>
      <c r="T224" s="345">
        <f t="shared" si="61"/>
        <v>2748.2849604221637</v>
      </c>
      <c r="U224" s="347">
        <f t="shared" si="68"/>
        <v>934.41688654353572</v>
      </c>
      <c r="V224" s="343">
        <f t="shared" si="69"/>
        <v>54.965699208443276</v>
      </c>
      <c r="W224" s="308">
        <v>35</v>
      </c>
      <c r="X224" s="344">
        <f t="shared" si="70"/>
        <v>3772.6675461741429</v>
      </c>
      <c r="Y224" s="348">
        <f t="shared" si="71"/>
        <v>2.1953</v>
      </c>
    </row>
    <row r="225" spans="1:25" s="63" customFormat="1" ht="16.5" customHeight="1" x14ac:dyDescent="0.2">
      <c r="A225" s="278">
        <v>209</v>
      </c>
      <c r="B225" s="349">
        <v>37.9</v>
      </c>
      <c r="C225" s="320">
        <v>21700</v>
      </c>
      <c r="D225" s="321">
        <f t="shared" si="57"/>
        <v>6870.7124010554098</v>
      </c>
      <c r="E225" s="322">
        <f t="shared" si="62"/>
        <v>2336.0422163588396</v>
      </c>
      <c r="F225" s="322">
        <f t="shared" si="63"/>
        <v>137.41424802110819</v>
      </c>
      <c r="G225" s="106">
        <v>60</v>
      </c>
      <c r="H225" s="323">
        <f t="shared" si="64"/>
        <v>9404.1688654353584</v>
      </c>
      <c r="I225" s="381">
        <f t="shared" si="58"/>
        <v>5.5145</v>
      </c>
      <c r="J225" s="324" t="s">
        <v>230</v>
      </c>
      <c r="K225" s="320">
        <v>21700</v>
      </c>
      <c r="L225" s="325">
        <f t="shared" si="59"/>
        <v>4122.2099097672954</v>
      </c>
      <c r="M225" s="322">
        <f t="shared" si="65"/>
        <v>1401.5513693208804</v>
      </c>
      <c r="N225" s="322">
        <f t="shared" si="66"/>
        <v>82.444198195345905</v>
      </c>
      <c r="O225" s="326">
        <v>43</v>
      </c>
      <c r="P225" s="323">
        <f t="shared" si="67"/>
        <v>5649.2054772835218</v>
      </c>
      <c r="Q225" s="381">
        <f t="shared" si="60"/>
        <v>3.3085</v>
      </c>
      <c r="R225" s="327">
        <v>94.75</v>
      </c>
      <c r="S225" s="320">
        <v>21700</v>
      </c>
      <c r="T225" s="325">
        <f t="shared" si="61"/>
        <v>2748.2849604221637</v>
      </c>
      <c r="U225" s="106">
        <f t="shared" si="68"/>
        <v>934.41688654353572</v>
      </c>
      <c r="V225" s="322">
        <f t="shared" si="69"/>
        <v>54.965699208443276</v>
      </c>
      <c r="W225" s="326">
        <v>35</v>
      </c>
      <c r="X225" s="323">
        <f t="shared" si="70"/>
        <v>3772.6675461741429</v>
      </c>
      <c r="Y225" s="328">
        <f t="shared" si="71"/>
        <v>2.2058</v>
      </c>
    </row>
    <row r="226" spans="1:25" s="63" customFormat="1" ht="16.5" customHeight="1" x14ac:dyDescent="0.2">
      <c r="A226" s="280">
        <v>210</v>
      </c>
      <c r="B226" s="341">
        <v>37.9</v>
      </c>
      <c r="C226" s="302">
        <v>21700</v>
      </c>
      <c r="D226" s="303">
        <f t="shared" si="57"/>
        <v>6870.7124010554098</v>
      </c>
      <c r="E226" s="304">
        <f t="shared" si="62"/>
        <v>2336.0422163588396</v>
      </c>
      <c r="F226" s="304">
        <f t="shared" si="63"/>
        <v>137.41424802110819</v>
      </c>
      <c r="G226" s="101">
        <v>60</v>
      </c>
      <c r="H226" s="305">
        <f t="shared" si="64"/>
        <v>9404.1688654353584</v>
      </c>
      <c r="I226" s="379">
        <f t="shared" si="58"/>
        <v>5.5408999999999997</v>
      </c>
      <c r="J226" s="329" t="s">
        <v>230</v>
      </c>
      <c r="K226" s="302">
        <v>21700</v>
      </c>
      <c r="L226" s="307">
        <f t="shared" si="59"/>
        <v>4122.2099097672954</v>
      </c>
      <c r="M226" s="304">
        <f t="shared" si="65"/>
        <v>1401.5513693208804</v>
      </c>
      <c r="N226" s="304">
        <f t="shared" si="66"/>
        <v>82.444198195345905</v>
      </c>
      <c r="O226" s="308">
        <v>43</v>
      </c>
      <c r="P226" s="305">
        <f t="shared" si="67"/>
        <v>5649.2054772835218</v>
      </c>
      <c r="Q226" s="379">
        <f t="shared" si="60"/>
        <v>3.3243999999999998</v>
      </c>
      <c r="R226" s="330">
        <v>94.75</v>
      </c>
      <c r="S226" s="302">
        <v>21700</v>
      </c>
      <c r="T226" s="307">
        <f t="shared" si="61"/>
        <v>2748.2849604221637</v>
      </c>
      <c r="U226" s="101">
        <f t="shared" si="68"/>
        <v>934.41688654353572</v>
      </c>
      <c r="V226" s="304">
        <f t="shared" si="69"/>
        <v>54.965699208443276</v>
      </c>
      <c r="W226" s="308">
        <v>35</v>
      </c>
      <c r="X226" s="305">
        <f t="shared" si="70"/>
        <v>3772.6675461741429</v>
      </c>
      <c r="Y226" s="309">
        <f t="shared" si="71"/>
        <v>2.2164000000000001</v>
      </c>
    </row>
    <row r="227" spans="1:25" s="63" customFormat="1" ht="16.5" customHeight="1" x14ac:dyDescent="0.2">
      <c r="A227" s="279">
        <v>211</v>
      </c>
      <c r="B227" s="301">
        <v>37.9</v>
      </c>
      <c r="C227" s="302">
        <v>21700</v>
      </c>
      <c r="D227" s="303">
        <f t="shared" si="57"/>
        <v>6870.7124010554098</v>
      </c>
      <c r="E227" s="304">
        <f t="shared" si="62"/>
        <v>2336.0422163588396</v>
      </c>
      <c r="F227" s="304">
        <f t="shared" si="63"/>
        <v>137.41424802110819</v>
      </c>
      <c r="G227" s="101">
        <v>60</v>
      </c>
      <c r="H227" s="305">
        <f t="shared" si="64"/>
        <v>9404.1688654353584</v>
      </c>
      <c r="I227" s="379">
        <f t="shared" si="58"/>
        <v>5.5673000000000004</v>
      </c>
      <c r="J227" s="329" t="s">
        <v>230</v>
      </c>
      <c r="K227" s="302">
        <v>21700</v>
      </c>
      <c r="L227" s="307">
        <f t="shared" si="59"/>
        <v>4122.2099097672954</v>
      </c>
      <c r="M227" s="304">
        <f t="shared" si="65"/>
        <v>1401.5513693208804</v>
      </c>
      <c r="N227" s="304">
        <f t="shared" si="66"/>
        <v>82.444198195345905</v>
      </c>
      <c r="O227" s="308">
        <v>43</v>
      </c>
      <c r="P227" s="305">
        <f t="shared" si="67"/>
        <v>5649.2054772835218</v>
      </c>
      <c r="Q227" s="379">
        <f t="shared" si="60"/>
        <v>3.3401999999999998</v>
      </c>
      <c r="R227" s="330">
        <v>94.75</v>
      </c>
      <c r="S227" s="302">
        <v>21700</v>
      </c>
      <c r="T227" s="307">
        <f t="shared" si="61"/>
        <v>2748.2849604221637</v>
      </c>
      <c r="U227" s="101">
        <f t="shared" si="68"/>
        <v>934.41688654353572</v>
      </c>
      <c r="V227" s="304">
        <f t="shared" si="69"/>
        <v>54.965699208443276</v>
      </c>
      <c r="W227" s="308">
        <v>35</v>
      </c>
      <c r="X227" s="305">
        <f t="shared" si="70"/>
        <v>3772.6675461741429</v>
      </c>
      <c r="Y227" s="309">
        <f t="shared" si="71"/>
        <v>2.2269000000000001</v>
      </c>
    </row>
    <row r="228" spans="1:25" s="63" customFormat="1" ht="16.5" customHeight="1" x14ac:dyDescent="0.2">
      <c r="A228" s="279">
        <v>212</v>
      </c>
      <c r="B228" s="301">
        <v>37.9</v>
      </c>
      <c r="C228" s="302">
        <v>21700</v>
      </c>
      <c r="D228" s="303">
        <f t="shared" si="57"/>
        <v>6870.7124010554098</v>
      </c>
      <c r="E228" s="304">
        <f t="shared" si="62"/>
        <v>2336.0422163588396</v>
      </c>
      <c r="F228" s="304">
        <f t="shared" si="63"/>
        <v>137.41424802110819</v>
      </c>
      <c r="G228" s="101">
        <v>60</v>
      </c>
      <c r="H228" s="305">
        <f t="shared" si="64"/>
        <v>9404.1688654353584</v>
      </c>
      <c r="I228" s="379">
        <f t="shared" si="58"/>
        <v>5.5937000000000001</v>
      </c>
      <c r="J228" s="329" t="s">
        <v>230</v>
      </c>
      <c r="K228" s="302">
        <v>21700</v>
      </c>
      <c r="L228" s="307">
        <f t="shared" si="59"/>
        <v>4122.2099097672954</v>
      </c>
      <c r="M228" s="304">
        <f t="shared" si="65"/>
        <v>1401.5513693208804</v>
      </c>
      <c r="N228" s="304">
        <f t="shared" si="66"/>
        <v>82.444198195345905</v>
      </c>
      <c r="O228" s="308">
        <v>43</v>
      </c>
      <c r="P228" s="305">
        <f t="shared" si="67"/>
        <v>5649.2054772835218</v>
      </c>
      <c r="Q228" s="379">
        <f t="shared" si="60"/>
        <v>3.3559999999999999</v>
      </c>
      <c r="R228" s="330">
        <v>94.75</v>
      </c>
      <c r="S228" s="302">
        <v>21700</v>
      </c>
      <c r="T228" s="307">
        <f t="shared" si="61"/>
        <v>2748.2849604221637</v>
      </c>
      <c r="U228" s="101">
        <f t="shared" si="68"/>
        <v>934.41688654353572</v>
      </c>
      <c r="V228" s="304">
        <f t="shared" si="69"/>
        <v>54.965699208443276</v>
      </c>
      <c r="W228" s="308">
        <v>35</v>
      </c>
      <c r="X228" s="305">
        <f t="shared" si="70"/>
        <v>3772.6675461741429</v>
      </c>
      <c r="Y228" s="309">
        <f t="shared" si="71"/>
        <v>2.2374999999999998</v>
      </c>
    </row>
    <row r="229" spans="1:25" s="63" customFormat="1" ht="16.5" customHeight="1" x14ac:dyDescent="0.2">
      <c r="A229" s="279">
        <v>213</v>
      </c>
      <c r="B229" s="301">
        <v>37.9</v>
      </c>
      <c r="C229" s="302">
        <v>21700</v>
      </c>
      <c r="D229" s="303">
        <f t="shared" si="57"/>
        <v>6870.7124010554098</v>
      </c>
      <c r="E229" s="304">
        <f t="shared" si="62"/>
        <v>2336.0422163588396</v>
      </c>
      <c r="F229" s="304">
        <f t="shared" si="63"/>
        <v>137.41424802110819</v>
      </c>
      <c r="G229" s="101">
        <v>60</v>
      </c>
      <c r="H229" s="305">
        <f t="shared" si="64"/>
        <v>9404.1688654353584</v>
      </c>
      <c r="I229" s="379">
        <f t="shared" si="58"/>
        <v>5.6200999999999999</v>
      </c>
      <c r="J229" s="329" t="s">
        <v>230</v>
      </c>
      <c r="K229" s="302">
        <v>21700</v>
      </c>
      <c r="L229" s="307">
        <f t="shared" si="59"/>
        <v>4122.2099097672954</v>
      </c>
      <c r="M229" s="304">
        <f t="shared" si="65"/>
        <v>1401.5513693208804</v>
      </c>
      <c r="N229" s="304">
        <f t="shared" si="66"/>
        <v>82.444198195345905</v>
      </c>
      <c r="O229" s="308">
        <v>43</v>
      </c>
      <c r="P229" s="305">
        <f t="shared" si="67"/>
        <v>5649.2054772835218</v>
      </c>
      <c r="Q229" s="379">
        <f t="shared" si="60"/>
        <v>3.3719000000000001</v>
      </c>
      <c r="R229" s="330">
        <v>94.75</v>
      </c>
      <c r="S229" s="302">
        <v>21700</v>
      </c>
      <c r="T229" s="307">
        <f t="shared" si="61"/>
        <v>2748.2849604221637</v>
      </c>
      <c r="U229" s="101">
        <f t="shared" si="68"/>
        <v>934.41688654353572</v>
      </c>
      <c r="V229" s="304">
        <f t="shared" si="69"/>
        <v>54.965699208443276</v>
      </c>
      <c r="W229" s="308">
        <v>35</v>
      </c>
      <c r="X229" s="305">
        <f t="shared" si="70"/>
        <v>3772.6675461741429</v>
      </c>
      <c r="Y229" s="309">
        <f t="shared" si="71"/>
        <v>2.2480000000000002</v>
      </c>
    </row>
    <row r="230" spans="1:25" s="63" customFormat="1" ht="16.5" customHeight="1" x14ac:dyDescent="0.2">
      <c r="A230" s="279">
        <v>214</v>
      </c>
      <c r="B230" s="301">
        <v>37.9</v>
      </c>
      <c r="C230" s="302">
        <v>21700</v>
      </c>
      <c r="D230" s="303">
        <f t="shared" si="57"/>
        <v>6870.7124010554098</v>
      </c>
      <c r="E230" s="304">
        <f t="shared" si="62"/>
        <v>2336.0422163588396</v>
      </c>
      <c r="F230" s="304">
        <f t="shared" si="63"/>
        <v>137.41424802110819</v>
      </c>
      <c r="G230" s="101">
        <v>60</v>
      </c>
      <c r="H230" s="305">
        <f t="shared" si="64"/>
        <v>9404.1688654353584</v>
      </c>
      <c r="I230" s="379">
        <f t="shared" si="58"/>
        <v>5.6463999999999999</v>
      </c>
      <c r="J230" s="329" t="s">
        <v>230</v>
      </c>
      <c r="K230" s="302">
        <v>21700</v>
      </c>
      <c r="L230" s="307">
        <f t="shared" si="59"/>
        <v>4122.2099097672954</v>
      </c>
      <c r="M230" s="304">
        <f t="shared" si="65"/>
        <v>1401.5513693208804</v>
      </c>
      <c r="N230" s="304">
        <f t="shared" si="66"/>
        <v>82.444198195345905</v>
      </c>
      <c r="O230" s="308">
        <v>43</v>
      </c>
      <c r="P230" s="305">
        <f t="shared" si="67"/>
        <v>5649.2054772835218</v>
      </c>
      <c r="Q230" s="379">
        <f t="shared" si="60"/>
        <v>3.3877000000000002</v>
      </c>
      <c r="R230" s="330">
        <v>94.75</v>
      </c>
      <c r="S230" s="302">
        <v>21700</v>
      </c>
      <c r="T230" s="307">
        <f t="shared" si="61"/>
        <v>2748.2849604221637</v>
      </c>
      <c r="U230" s="101">
        <f t="shared" si="68"/>
        <v>934.41688654353572</v>
      </c>
      <c r="V230" s="304">
        <f t="shared" si="69"/>
        <v>54.965699208443276</v>
      </c>
      <c r="W230" s="308">
        <v>35</v>
      </c>
      <c r="X230" s="305">
        <f t="shared" si="70"/>
        <v>3772.6675461741429</v>
      </c>
      <c r="Y230" s="309">
        <f t="shared" si="71"/>
        <v>2.2585999999999999</v>
      </c>
    </row>
    <row r="231" spans="1:25" s="63" customFormat="1" ht="16.5" customHeight="1" x14ac:dyDescent="0.2">
      <c r="A231" s="279">
        <v>215</v>
      </c>
      <c r="B231" s="301">
        <v>37.9</v>
      </c>
      <c r="C231" s="302">
        <v>21700</v>
      </c>
      <c r="D231" s="303">
        <f t="shared" si="57"/>
        <v>6870.7124010554098</v>
      </c>
      <c r="E231" s="304">
        <f t="shared" si="62"/>
        <v>2336.0422163588396</v>
      </c>
      <c r="F231" s="304">
        <f t="shared" si="63"/>
        <v>137.41424802110819</v>
      </c>
      <c r="G231" s="101">
        <v>60</v>
      </c>
      <c r="H231" s="305">
        <f t="shared" si="64"/>
        <v>9404.1688654353584</v>
      </c>
      <c r="I231" s="379">
        <f t="shared" si="58"/>
        <v>5.6727999999999996</v>
      </c>
      <c r="J231" s="329" t="s">
        <v>230</v>
      </c>
      <c r="K231" s="302">
        <v>21700</v>
      </c>
      <c r="L231" s="307">
        <f t="shared" si="59"/>
        <v>4122.2099097672954</v>
      </c>
      <c r="M231" s="304">
        <f t="shared" si="65"/>
        <v>1401.5513693208804</v>
      </c>
      <c r="N231" s="304">
        <f t="shared" si="66"/>
        <v>82.444198195345905</v>
      </c>
      <c r="O231" s="308">
        <v>43</v>
      </c>
      <c r="P231" s="305">
        <f t="shared" si="67"/>
        <v>5649.2054772835218</v>
      </c>
      <c r="Q231" s="379">
        <f t="shared" si="60"/>
        <v>3.4035000000000002</v>
      </c>
      <c r="R231" s="330">
        <v>94.75</v>
      </c>
      <c r="S231" s="302">
        <v>21700</v>
      </c>
      <c r="T231" s="307">
        <f t="shared" si="61"/>
        <v>2748.2849604221637</v>
      </c>
      <c r="U231" s="101">
        <f t="shared" si="68"/>
        <v>934.41688654353572</v>
      </c>
      <c r="V231" s="304">
        <f t="shared" si="69"/>
        <v>54.965699208443276</v>
      </c>
      <c r="W231" s="308">
        <v>35</v>
      </c>
      <c r="X231" s="305">
        <f t="shared" si="70"/>
        <v>3772.6675461741429</v>
      </c>
      <c r="Y231" s="309">
        <f t="shared" si="71"/>
        <v>2.2690999999999999</v>
      </c>
    </row>
    <row r="232" spans="1:25" s="63" customFormat="1" ht="16.5" customHeight="1" x14ac:dyDescent="0.2">
      <c r="A232" s="279">
        <v>216</v>
      </c>
      <c r="B232" s="301">
        <v>37.9</v>
      </c>
      <c r="C232" s="302">
        <v>21700</v>
      </c>
      <c r="D232" s="303">
        <f t="shared" si="57"/>
        <v>6870.7124010554098</v>
      </c>
      <c r="E232" s="304">
        <f t="shared" si="62"/>
        <v>2336.0422163588396</v>
      </c>
      <c r="F232" s="304">
        <f t="shared" si="63"/>
        <v>137.41424802110819</v>
      </c>
      <c r="G232" s="101">
        <v>60</v>
      </c>
      <c r="H232" s="305">
        <f t="shared" si="64"/>
        <v>9404.1688654353584</v>
      </c>
      <c r="I232" s="379">
        <f t="shared" si="58"/>
        <v>5.6992000000000003</v>
      </c>
      <c r="J232" s="329" t="s">
        <v>230</v>
      </c>
      <c r="K232" s="302">
        <v>21700</v>
      </c>
      <c r="L232" s="307">
        <f t="shared" si="59"/>
        <v>4122.2099097672954</v>
      </c>
      <c r="M232" s="304">
        <f t="shared" si="65"/>
        <v>1401.5513693208804</v>
      </c>
      <c r="N232" s="304">
        <f t="shared" si="66"/>
        <v>82.444198195345905</v>
      </c>
      <c r="O232" s="308">
        <v>43</v>
      </c>
      <c r="P232" s="305">
        <f t="shared" si="67"/>
        <v>5649.2054772835218</v>
      </c>
      <c r="Q232" s="379">
        <f t="shared" si="60"/>
        <v>3.4192999999999998</v>
      </c>
      <c r="R232" s="330">
        <v>94.75</v>
      </c>
      <c r="S232" s="302">
        <v>21700</v>
      </c>
      <c r="T232" s="307">
        <f t="shared" si="61"/>
        <v>2748.2849604221637</v>
      </c>
      <c r="U232" s="101">
        <f t="shared" si="68"/>
        <v>934.41688654353572</v>
      </c>
      <c r="V232" s="304">
        <f t="shared" si="69"/>
        <v>54.965699208443276</v>
      </c>
      <c r="W232" s="308">
        <v>35</v>
      </c>
      <c r="X232" s="305">
        <f t="shared" si="70"/>
        <v>3772.6675461741429</v>
      </c>
      <c r="Y232" s="309">
        <f t="shared" si="71"/>
        <v>2.2797000000000001</v>
      </c>
    </row>
    <row r="233" spans="1:25" s="63" customFormat="1" ht="16.5" customHeight="1" x14ac:dyDescent="0.2">
      <c r="A233" s="279">
        <v>217</v>
      </c>
      <c r="B233" s="301">
        <v>37.9</v>
      </c>
      <c r="C233" s="302">
        <v>21700</v>
      </c>
      <c r="D233" s="303">
        <f t="shared" si="57"/>
        <v>6870.7124010554098</v>
      </c>
      <c r="E233" s="304">
        <f t="shared" si="62"/>
        <v>2336.0422163588396</v>
      </c>
      <c r="F233" s="304">
        <f t="shared" si="63"/>
        <v>137.41424802110819</v>
      </c>
      <c r="G233" s="101">
        <v>60</v>
      </c>
      <c r="H233" s="305">
        <f t="shared" si="64"/>
        <v>9404.1688654353584</v>
      </c>
      <c r="I233" s="379">
        <f t="shared" si="58"/>
        <v>5.7256</v>
      </c>
      <c r="J233" s="329" t="s">
        <v>230</v>
      </c>
      <c r="K233" s="302">
        <v>21700</v>
      </c>
      <c r="L233" s="307">
        <f t="shared" si="59"/>
        <v>4122.2099097672954</v>
      </c>
      <c r="M233" s="304">
        <f t="shared" si="65"/>
        <v>1401.5513693208804</v>
      </c>
      <c r="N233" s="304">
        <f t="shared" si="66"/>
        <v>82.444198195345905</v>
      </c>
      <c r="O233" s="308">
        <v>43</v>
      </c>
      <c r="P233" s="305">
        <f t="shared" si="67"/>
        <v>5649.2054772835218</v>
      </c>
      <c r="Q233" s="379">
        <f t="shared" si="60"/>
        <v>3.4352</v>
      </c>
      <c r="R233" s="330">
        <v>94.75</v>
      </c>
      <c r="S233" s="302">
        <v>21700</v>
      </c>
      <c r="T233" s="307">
        <f t="shared" si="61"/>
        <v>2748.2849604221637</v>
      </c>
      <c r="U233" s="101">
        <f t="shared" si="68"/>
        <v>934.41688654353572</v>
      </c>
      <c r="V233" s="304">
        <f t="shared" si="69"/>
        <v>54.965699208443276</v>
      </c>
      <c r="W233" s="308">
        <v>35</v>
      </c>
      <c r="X233" s="305">
        <f t="shared" si="70"/>
        <v>3772.6675461741429</v>
      </c>
      <c r="Y233" s="309">
        <f t="shared" si="71"/>
        <v>2.2902</v>
      </c>
    </row>
    <row r="234" spans="1:25" s="63" customFormat="1" ht="16.5" customHeight="1" x14ac:dyDescent="0.2">
      <c r="A234" s="279">
        <v>218</v>
      </c>
      <c r="B234" s="301">
        <v>37.9</v>
      </c>
      <c r="C234" s="302">
        <v>21700</v>
      </c>
      <c r="D234" s="303">
        <f t="shared" si="57"/>
        <v>6870.7124010554098</v>
      </c>
      <c r="E234" s="304">
        <f t="shared" si="62"/>
        <v>2336.0422163588396</v>
      </c>
      <c r="F234" s="304">
        <f t="shared" si="63"/>
        <v>137.41424802110819</v>
      </c>
      <c r="G234" s="101">
        <v>60</v>
      </c>
      <c r="H234" s="305">
        <f t="shared" si="64"/>
        <v>9404.1688654353584</v>
      </c>
      <c r="I234" s="379">
        <f t="shared" si="58"/>
        <v>5.7519999999999998</v>
      </c>
      <c r="J234" s="329" t="s">
        <v>230</v>
      </c>
      <c r="K234" s="302">
        <v>21700</v>
      </c>
      <c r="L234" s="307">
        <f t="shared" si="59"/>
        <v>4122.2099097672954</v>
      </c>
      <c r="M234" s="304">
        <f t="shared" si="65"/>
        <v>1401.5513693208804</v>
      </c>
      <c r="N234" s="304">
        <f t="shared" si="66"/>
        <v>82.444198195345905</v>
      </c>
      <c r="O234" s="308">
        <v>43</v>
      </c>
      <c r="P234" s="305">
        <f t="shared" si="67"/>
        <v>5649.2054772835218</v>
      </c>
      <c r="Q234" s="379">
        <f t="shared" si="60"/>
        <v>3.4510000000000001</v>
      </c>
      <c r="R234" s="330">
        <v>94.75</v>
      </c>
      <c r="S234" s="302">
        <v>21700</v>
      </c>
      <c r="T234" s="307">
        <f t="shared" si="61"/>
        <v>2748.2849604221637</v>
      </c>
      <c r="U234" s="101">
        <f t="shared" si="68"/>
        <v>934.41688654353572</v>
      </c>
      <c r="V234" s="304">
        <f t="shared" si="69"/>
        <v>54.965699208443276</v>
      </c>
      <c r="W234" s="308">
        <v>35</v>
      </c>
      <c r="X234" s="305">
        <f t="shared" si="70"/>
        <v>3772.6675461741429</v>
      </c>
      <c r="Y234" s="309">
        <f t="shared" si="71"/>
        <v>2.3008000000000002</v>
      </c>
    </row>
    <row r="235" spans="1:25" s="63" customFormat="1" ht="16.5" customHeight="1" x14ac:dyDescent="0.2">
      <c r="A235" s="279">
        <v>219</v>
      </c>
      <c r="B235" s="301">
        <v>37.9</v>
      </c>
      <c r="C235" s="302">
        <v>21700</v>
      </c>
      <c r="D235" s="303">
        <f t="shared" si="57"/>
        <v>6870.7124010554098</v>
      </c>
      <c r="E235" s="304">
        <f t="shared" si="62"/>
        <v>2336.0422163588396</v>
      </c>
      <c r="F235" s="304">
        <f t="shared" si="63"/>
        <v>137.41424802110819</v>
      </c>
      <c r="G235" s="101">
        <v>60</v>
      </c>
      <c r="H235" s="305">
        <f t="shared" si="64"/>
        <v>9404.1688654353584</v>
      </c>
      <c r="I235" s="379">
        <f t="shared" si="58"/>
        <v>5.7784000000000004</v>
      </c>
      <c r="J235" s="329" t="s">
        <v>230</v>
      </c>
      <c r="K235" s="302">
        <v>21700</v>
      </c>
      <c r="L235" s="307">
        <f t="shared" si="59"/>
        <v>4122.2099097672954</v>
      </c>
      <c r="M235" s="304">
        <f t="shared" si="65"/>
        <v>1401.5513693208804</v>
      </c>
      <c r="N235" s="304">
        <f t="shared" si="66"/>
        <v>82.444198195345905</v>
      </c>
      <c r="O235" s="308">
        <v>43</v>
      </c>
      <c r="P235" s="305">
        <f t="shared" si="67"/>
        <v>5649.2054772835218</v>
      </c>
      <c r="Q235" s="379">
        <f t="shared" si="60"/>
        <v>3.4668000000000001</v>
      </c>
      <c r="R235" s="330">
        <v>94.75</v>
      </c>
      <c r="S235" s="302">
        <v>21700</v>
      </c>
      <c r="T235" s="307">
        <f t="shared" si="61"/>
        <v>2748.2849604221637</v>
      </c>
      <c r="U235" s="101">
        <f t="shared" si="68"/>
        <v>934.41688654353572</v>
      </c>
      <c r="V235" s="304">
        <f t="shared" si="69"/>
        <v>54.965699208443276</v>
      </c>
      <c r="W235" s="308">
        <v>35</v>
      </c>
      <c r="X235" s="305">
        <f t="shared" si="70"/>
        <v>3772.6675461741429</v>
      </c>
      <c r="Y235" s="309">
        <f t="shared" si="71"/>
        <v>2.3113000000000001</v>
      </c>
    </row>
    <row r="236" spans="1:25" s="63" customFormat="1" ht="16.5" customHeight="1" x14ac:dyDescent="0.2">
      <c r="A236" s="280">
        <v>220</v>
      </c>
      <c r="B236" s="301">
        <v>37.9</v>
      </c>
      <c r="C236" s="302">
        <v>21700</v>
      </c>
      <c r="D236" s="303">
        <f t="shared" si="57"/>
        <v>6870.7124010554098</v>
      </c>
      <c r="E236" s="304">
        <f t="shared" si="62"/>
        <v>2336.0422163588396</v>
      </c>
      <c r="F236" s="304">
        <f t="shared" si="63"/>
        <v>137.41424802110819</v>
      </c>
      <c r="G236" s="101">
        <v>60</v>
      </c>
      <c r="H236" s="305">
        <f t="shared" si="64"/>
        <v>9404.1688654353584</v>
      </c>
      <c r="I236" s="379">
        <f t="shared" si="58"/>
        <v>5.8047000000000004</v>
      </c>
      <c r="J236" s="329" t="s">
        <v>230</v>
      </c>
      <c r="K236" s="302">
        <v>21700</v>
      </c>
      <c r="L236" s="307">
        <f t="shared" si="59"/>
        <v>4122.2099097672954</v>
      </c>
      <c r="M236" s="304">
        <f t="shared" si="65"/>
        <v>1401.5513693208804</v>
      </c>
      <c r="N236" s="304">
        <f t="shared" si="66"/>
        <v>82.444198195345905</v>
      </c>
      <c r="O236" s="308">
        <v>43</v>
      </c>
      <c r="P236" s="305">
        <f t="shared" si="67"/>
        <v>5649.2054772835218</v>
      </c>
      <c r="Q236" s="379">
        <f t="shared" si="60"/>
        <v>3.4826999999999999</v>
      </c>
      <c r="R236" s="330">
        <v>94.75</v>
      </c>
      <c r="S236" s="302">
        <v>21700</v>
      </c>
      <c r="T236" s="307">
        <f t="shared" si="61"/>
        <v>2748.2849604221637</v>
      </c>
      <c r="U236" s="101">
        <f t="shared" si="68"/>
        <v>934.41688654353572</v>
      </c>
      <c r="V236" s="304">
        <f t="shared" si="69"/>
        <v>54.965699208443276</v>
      </c>
      <c r="W236" s="308">
        <v>35</v>
      </c>
      <c r="X236" s="305">
        <f t="shared" si="70"/>
        <v>3772.6675461741429</v>
      </c>
      <c r="Y236" s="309">
        <f t="shared" si="71"/>
        <v>2.3218999999999999</v>
      </c>
    </row>
    <row r="237" spans="1:25" s="63" customFormat="1" ht="16.5" customHeight="1" x14ac:dyDescent="0.2">
      <c r="A237" s="278">
        <v>221</v>
      </c>
      <c r="B237" s="301">
        <v>37.9</v>
      </c>
      <c r="C237" s="302">
        <v>21700</v>
      </c>
      <c r="D237" s="303">
        <f t="shared" si="57"/>
        <v>6870.7124010554098</v>
      </c>
      <c r="E237" s="304">
        <f t="shared" si="62"/>
        <v>2336.0422163588396</v>
      </c>
      <c r="F237" s="304">
        <f t="shared" si="63"/>
        <v>137.41424802110819</v>
      </c>
      <c r="G237" s="101">
        <v>60</v>
      </c>
      <c r="H237" s="305">
        <f t="shared" si="64"/>
        <v>9404.1688654353584</v>
      </c>
      <c r="I237" s="379">
        <f t="shared" si="58"/>
        <v>5.8311000000000002</v>
      </c>
      <c r="J237" s="329" t="s">
        <v>230</v>
      </c>
      <c r="K237" s="302">
        <v>21700</v>
      </c>
      <c r="L237" s="307">
        <f t="shared" si="59"/>
        <v>4122.2099097672954</v>
      </c>
      <c r="M237" s="304">
        <f t="shared" si="65"/>
        <v>1401.5513693208804</v>
      </c>
      <c r="N237" s="304">
        <f t="shared" si="66"/>
        <v>82.444198195345905</v>
      </c>
      <c r="O237" s="308">
        <v>43</v>
      </c>
      <c r="P237" s="305">
        <f t="shared" si="67"/>
        <v>5649.2054772835218</v>
      </c>
      <c r="Q237" s="379">
        <f t="shared" si="60"/>
        <v>3.4984999999999999</v>
      </c>
      <c r="R237" s="330">
        <v>94.75</v>
      </c>
      <c r="S237" s="302">
        <v>21700</v>
      </c>
      <c r="T237" s="307">
        <f t="shared" si="61"/>
        <v>2748.2849604221637</v>
      </c>
      <c r="U237" s="101">
        <f t="shared" si="68"/>
        <v>934.41688654353572</v>
      </c>
      <c r="V237" s="304">
        <f t="shared" si="69"/>
        <v>54.965699208443276</v>
      </c>
      <c r="W237" s="308">
        <v>35</v>
      </c>
      <c r="X237" s="305">
        <f t="shared" si="70"/>
        <v>3772.6675461741429</v>
      </c>
      <c r="Y237" s="309">
        <f t="shared" si="71"/>
        <v>2.3325</v>
      </c>
    </row>
    <row r="238" spans="1:25" s="63" customFormat="1" ht="16.5" customHeight="1" x14ac:dyDescent="0.2">
      <c r="A238" s="279">
        <v>222</v>
      </c>
      <c r="B238" s="301">
        <v>37.9</v>
      </c>
      <c r="C238" s="302">
        <v>21700</v>
      </c>
      <c r="D238" s="303">
        <f t="shared" si="57"/>
        <v>6870.7124010554098</v>
      </c>
      <c r="E238" s="304">
        <f t="shared" si="62"/>
        <v>2336.0422163588396</v>
      </c>
      <c r="F238" s="304">
        <f t="shared" si="63"/>
        <v>137.41424802110819</v>
      </c>
      <c r="G238" s="101">
        <v>60</v>
      </c>
      <c r="H238" s="305">
        <f t="shared" si="64"/>
        <v>9404.1688654353584</v>
      </c>
      <c r="I238" s="379">
        <f t="shared" si="58"/>
        <v>5.8574999999999999</v>
      </c>
      <c r="J238" s="329" t="s">
        <v>230</v>
      </c>
      <c r="K238" s="302">
        <v>21700</v>
      </c>
      <c r="L238" s="307">
        <f t="shared" si="59"/>
        <v>4122.2099097672954</v>
      </c>
      <c r="M238" s="304">
        <f t="shared" si="65"/>
        <v>1401.5513693208804</v>
      </c>
      <c r="N238" s="304">
        <f t="shared" si="66"/>
        <v>82.444198195345905</v>
      </c>
      <c r="O238" s="308">
        <v>43</v>
      </c>
      <c r="P238" s="305">
        <f t="shared" si="67"/>
        <v>5649.2054772835218</v>
      </c>
      <c r="Q238" s="379">
        <f t="shared" si="60"/>
        <v>3.5143</v>
      </c>
      <c r="R238" s="330">
        <v>94.75</v>
      </c>
      <c r="S238" s="302">
        <v>21700</v>
      </c>
      <c r="T238" s="307">
        <f t="shared" si="61"/>
        <v>2748.2849604221637</v>
      </c>
      <c r="U238" s="101">
        <f t="shared" si="68"/>
        <v>934.41688654353572</v>
      </c>
      <c r="V238" s="304">
        <f t="shared" si="69"/>
        <v>54.965699208443276</v>
      </c>
      <c r="W238" s="308">
        <v>35</v>
      </c>
      <c r="X238" s="305">
        <f t="shared" si="70"/>
        <v>3772.6675461741429</v>
      </c>
      <c r="Y238" s="309">
        <f t="shared" si="71"/>
        <v>2.343</v>
      </c>
    </row>
    <row r="239" spans="1:25" s="63" customFormat="1" ht="16.5" customHeight="1" x14ac:dyDescent="0.2">
      <c r="A239" s="279">
        <v>223</v>
      </c>
      <c r="B239" s="301">
        <v>37.9</v>
      </c>
      <c r="C239" s="302">
        <v>21700</v>
      </c>
      <c r="D239" s="303">
        <f t="shared" si="57"/>
        <v>6870.7124010554098</v>
      </c>
      <c r="E239" s="304">
        <f t="shared" si="62"/>
        <v>2336.0422163588396</v>
      </c>
      <c r="F239" s="304">
        <f t="shared" si="63"/>
        <v>137.41424802110819</v>
      </c>
      <c r="G239" s="101">
        <v>60</v>
      </c>
      <c r="H239" s="305">
        <f t="shared" si="64"/>
        <v>9404.1688654353584</v>
      </c>
      <c r="I239" s="379">
        <f t="shared" si="58"/>
        <v>5.8838999999999997</v>
      </c>
      <c r="J239" s="329" t="s">
        <v>230</v>
      </c>
      <c r="K239" s="302">
        <v>21700</v>
      </c>
      <c r="L239" s="307">
        <f t="shared" si="59"/>
        <v>4122.2099097672954</v>
      </c>
      <c r="M239" s="304">
        <f t="shared" si="65"/>
        <v>1401.5513693208804</v>
      </c>
      <c r="N239" s="304">
        <f t="shared" si="66"/>
        <v>82.444198195345905</v>
      </c>
      <c r="O239" s="308">
        <v>43</v>
      </c>
      <c r="P239" s="305">
        <f t="shared" si="67"/>
        <v>5649.2054772835218</v>
      </c>
      <c r="Q239" s="379">
        <f t="shared" si="60"/>
        <v>3.5301999999999998</v>
      </c>
      <c r="R239" s="330">
        <v>94.75</v>
      </c>
      <c r="S239" s="302">
        <v>21700</v>
      </c>
      <c r="T239" s="307">
        <f t="shared" si="61"/>
        <v>2748.2849604221637</v>
      </c>
      <c r="U239" s="101">
        <f t="shared" si="68"/>
        <v>934.41688654353572</v>
      </c>
      <c r="V239" s="304">
        <f t="shared" si="69"/>
        <v>54.965699208443276</v>
      </c>
      <c r="W239" s="308">
        <v>35</v>
      </c>
      <c r="X239" s="305">
        <f t="shared" si="70"/>
        <v>3772.6675461741429</v>
      </c>
      <c r="Y239" s="309">
        <f t="shared" si="71"/>
        <v>2.3536000000000001</v>
      </c>
    </row>
    <row r="240" spans="1:25" s="63" customFormat="1" ht="16.5" customHeight="1" x14ac:dyDescent="0.2">
      <c r="A240" s="279">
        <v>224</v>
      </c>
      <c r="B240" s="301">
        <v>37.9</v>
      </c>
      <c r="C240" s="302">
        <v>21700</v>
      </c>
      <c r="D240" s="303">
        <f t="shared" si="57"/>
        <v>6870.7124010554098</v>
      </c>
      <c r="E240" s="304">
        <f t="shared" si="62"/>
        <v>2336.0422163588396</v>
      </c>
      <c r="F240" s="304">
        <f t="shared" si="63"/>
        <v>137.41424802110819</v>
      </c>
      <c r="G240" s="101">
        <v>60</v>
      </c>
      <c r="H240" s="305">
        <f t="shared" si="64"/>
        <v>9404.1688654353584</v>
      </c>
      <c r="I240" s="379">
        <f t="shared" si="58"/>
        <v>5.9103000000000003</v>
      </c>
      <c r="J240" s="329" t="s">
        <v>230</v>
      </c>
      <c r="K240" s="302">
        <v>21700</v>
      </c>
      <c r="L240" s="307">
        <f t="shared" si="59"/>
        <v>4122.2099097672954</v>
      </c>
      <c r="M240" s="304">
        <f t="shared" si="65"/>
        <v>1401.5513693208804</v>
      </c>
      <c r="N240" s="304">
        <f t="shared" si="66"/>
        <v>82.444198195345905</v>
      </c>
      <c r="O240" s="308">
        <v>43</v>
      </c>
      <c r="P240" s="305">
        <f t="shared" si="67"/>
        <v>5649.2054772835218</v>
      </c>
      <c r="Q240" s="379">
        <f t="shared" si="60"/>
        <v>3.5459999999999998</v>
      </c>
      <c r="R240" s="330">
        <v>94.75</v>
      </c>
      <c r="S240" s="302">
        <v>21700</v>
      </c>
      <c r="T240" s="307">
        <f t="shared" si="61"/>
        <v>2748.2849604221637</v>
      </c>
      <c r="U240" s="101">
        <f t="shared" si="68"/>
        <v>934.41688654353572</v>
      </c>
      <c r="V240" s="304">
        <f t="shared" si="69"/>
        <v>54.965699208443276</v>
      </c>
      <c r="W240" s="308">
        <v>35</v>
      </c>
      <c r="X240" s="305">
        <f t="shared" si="70"/>
        <v>3772.6675461741429</v>
      </c>
      <c r="Y240" s="309">
        <f t="shared" si="71"/>
        <v>2.3641000000000001</v>
      </c>
    </row>
    <row r="241" spans="1:25" s="63" customFormat="1" ht="16.5" customHeight="1" x14ac:dyDescent="0.2">
      <c r="A241" s="279">
        <v>225</v>
      </c>
      <c r="B241" s="301">
        <v>37.9</v>
      </c>
      <c r="C241" s="302">
        <v>21700</v>
      </c>
      <c r="D241" s="303">
        <f t="shared" si="57"/>
        <v>6870.7124010554098</v>
      </c>
      <c r="E241" s="304">
        <f t="shared" si="62"/>
        <v>2336.0422163588396</v>
      </c>
      <c r="F241" s="304">
        <f t="shared" si="63"/>
        <v>137.41424802110819</v>
      </c>
      <c r="G241" s="101">
        <v>60</v>
      </c>
      <c r="H241" s="305">
        <f t="shared" si="64"/>
        <v>9404.1688654353584</v>
      </c>
      <c r="I241" s="379">
        <f t="shared" si="58"/>
        <v>5.9367000000000001</v>
      </c>
      <c r="J241" s="329" t="s">
        <v>230</v>
      </c>
      <c r="K241" s="302">
        <v>21700</v>
      </c>
      <c r="L241" s="307">
        <f t="shared" si="59"/>
        <v>4122.2099097672954</v>
      </c>
      <c r="M241" s="304">
        <f t="shared" si="65"/>
        <v>1401.5513693208804</v>
      </c>
      <c r="N241" s="304">
        <f t="shared" si="66"/>
        <v>82.444198195345905</v>
      </c>
      <c r="O241" s="308">
        <v>43</v>
      </c>
      <c r="P241" s="305">
        <f t="shared" si="67"/>
        <v>5649.2054772835218</v>
      </c>
      <c r="Q241" s="379">
        <f t="shared" si="60"/>
        <v>3.5617999999999999</v>
      </c>
      <c r="R241" s="330">
        <v>94.75</v>
      </c>
      <c r="S241" s="302">
        <v>21700</v>
      </c>
      <c r="T241" s="307">
        <f t="shared" si="61"/>
        <v>2748.2849604221637</v>
      </c>
      <c r="U241" s="101">
        <f t="shared" si="68"/>
        <v>934.41688654353572</v>
      </c>
      <c r="V241" s="304">
        <f t="shared" si="69"/>
        <v>54.965699208443276</v>
      </c>
      <c r="W241" s="308">
        <v>35</v>
      </c>
      <c r="X241" s="305">
        <f t="shared" si="70"/>
        <v>3772.6675461741429</v>
      </c>
      <c r="Y241" s="309">
        <f t="shared" si="71"/>
        <v>2.3746999999999998</v>
      </c>
    </row>
    <row r="242" spans="1:25" s="63" customFormat="1" ht="16.5" customHeight="1" x14ac:dyDescent="0.2">
      <c r="A242" s="279">
        <v>226</v>
      </c>
      <c r="B242" s="301">
        <v>37.9</v>
      </c>
      <c r="C242" s="302">
        <v>21700</v>
      </c>
      <c r="D242" s="303">
        <f t="shared" si="57"/>
        <v>6870.7124010554098</v>
      </c>
      <c r="E242" s="304">
        <f t="shared" si="62"/>
        <v>2336.0422163588396</v>
      </c>
      <c r="F242" s="304">
        <f t="shared" si="63"/>
        <v>137.41424802110819</v>
      </c>
      <c r="G242" s="101">
        <v>60</v>
      </c>
      <c r="H242" s="305">
        <f t="shared" si="64"/>
        <v>9404.1688654353584</v>
      </c>
      <c r="I242" s="379">
        <f t="shared" si="58"/>
        <v>5.9630999999999998</v>
      </c>
      <c r="J242" s="329" t="s">
        <v>230</v>
      </c>
      <c r="K242" s="302">
        <v>21700</v>
      </c>
      <c r="L242" s="307">
        <f t="shared" si="59"/>
        <v>4122.2099097672954</v>
      </c>
      <c r="M242" s="304">
        <f t="shared" si="65"/>
        <v>1401.5513693208804</v>
      </c>
      <c r="N242" s="304">
        <f t="shared" si="66"/>
        <v>82.444198195345905</v>
      </c>
      <c r="O242" s="308">
        <v>43</v>
      </c>
      <c r="P242" s="305">
        <f t="shared" si="67"/>
        <v>5649.2054772835218</v>
      </c>
      <c r="Q242" s="379">
        <f t="shared" si="60"/>
        <v>3.5775999999999999</v>
      </c>
      <c r="R242" s="330">
        <v>94.75</v>
      </c>
      <c r="S242" s="302">
        <v>21700</v>
      </c>
      <c r="T242" s="307">
        <f t="shared" si="61"/>
        <v>2748.2849604221637</v>
      </c>
      <c r="U242" s="101">
        <f t="shared" si="68"/>
        <v>934.41688654353572</v>
      </c>
      <c r="V242" s="304">
        <f t="shared" si="69"/>
        <v>54.965699208443276</v>
      </c>
      <c r="W242" s="308">
        <v>35</v>
      </c>
      <c r="X242" s="305">
        <f t="shared" si="70"/>
        <v>3772.6675461741429</v>
      </c>
      <c r="Y242" s="309">
        <f t="shared" si="71"/>
        <v>2.3852000000000002</v>
      </c>
    </row>
    <row r="243" spans="1:25" s="63" customFormat="1" ht="16.5" customHeight="1" x14ac:dyDescent="0.2">
      <c r="A243" s="279">
        <v>227</v>
      </c>
      <c r="B243" s="301">
        <v>37.9</v>
      </c>
      <c r="C243" s="302">
        <v>21700</v>
      </c>
      <c r="D243" s="303">
        <f t="shared" si="57"/>
        <v>6870.7124010554098</v>
      </c>
      <c r="E243" s="304">
        <f t="shared" si="62"/>
        <v>2336.0422163588396</v>
      </c>
      <c r="F243" s="304">
        <f t="shared" si="63"/>
        <v>137.41424802110819</v>
      </c>
      <c r="G243" s="101">
        <v>60</v>
      </c>
      <c r="H243" s="305">
        <f t="shared" si="64"/>
        <v>9404.1688654353584</v>
      </c>
      <c r="I243" s="379">
        <f t="shared" si="58"/>
        <v>5.9893999999999998</v>
      </c>
      <c r="J243" s="329" t="s">
        <v>230</v>
      </c>
      <c r="K243" s="302">
        <v>21700</v>
      </c>
      <c r="L243" s="307">
        <f t="shared" si="59"/>
        <v>4122.2099097672954</v>
      </c>
      <c r="M243" s="304">
        <f t="shared" si="65"/>
        <v>1401.5513693208804</v>
      </c>
      <c r="N243" s="304">
        <f t="shared" si="66"/>
        <v>82.444198195345905</v>
      </c>
      <c r="O243" s="308">
        <v>43</v>
      </c>
      <c r="P243" s="305">
        <f t="shared" si="67"/>
        <v>5649.2054772835218</v>
      </c>
      <c r="Q243" s="379">
        <f t="shared" si="60"/>
        <v>3.5935000000000001</v>
      </c>
      <c r="R243" s="330">
        <v>94.75</v>
      </c>
      <c r="S243" s="302">
        <v>21700</v>
      </c>
      <c r="T243" s="307">
        <f t="shared" si="61"/>
        <v>2748.2849604221637</v>
      </c>
      <c r="U243" s="101">
        <f t="shared" si="68"/>
        <v>934.41688654353572</v>
      </c>
      <c r="V243" s="304">
        <f t="shared" si="69"/>
        <v>54.965699208443276</v>
      </c>
      <c r="W243" s="308">
        <v>35</v>
      </c>
      <c r="X243" s="305">
        <f t="shared" si="70"/>
        <v>3772.6675461741429</v>
      </c>
      <c r="Y243" s="309">
        <f t="shared" si="71"/>
        <v>2.3957999999999999</v>
      </c>
    </row>
    <row r="244" spans="1:25" s="63" customFormat="1" ht="16.5" customHeight="1" x14ac:dyDescent="0.2">
      <c r="A244" s="279">
        <v>228</v>
      </c>
      <c r="B244" s="301">
        <v>37.9</v>
      </c>
      <c r="C244" s="302">
        <v>21700</v>
      </c>
      <c r="D244" s="303">
        <f t="shared" si="57"/>
        <v>6870.7124010554098</v>
      </c>
      <c r="E244" s="304">
        <f t="shared" si="62"/>
        <v>2336.0422163588396</v>
      </c>
      <c r="F244" s="304">
        <f t="shared" si="63"/>
        <v>137.41424802110819</v>
      </c>
      <c r="G244" s="101">
        <v>60</v>
      </c>
      <c r="H244" s="305">
        <f t="shared" si="64"/>
        <v>9404.1688654353584</v>
      </c>
      <c r="I244" s="379">
        <f t="shared" si="58"/>
        <v>6.0157999999999996</v>
      </c>
      <c r="J244" s="329" t="s">
        <v>230</v>
      </c>
      <c r="K244" s="302">
        <v>21700</v>
      </c>
      <c r="L244" s="307">
        <f t="shared" si="59"/>
        <v>4122.2099097672954</v>
      </c>
      <c r="M244" s="304">
        <f t="shared" si="65"/>
        <v>1401.5513693208804</v>
      </c>
      <c r="N244" s="304">
        <f t="shared" si="66"/>
        <v>82.444198195345905</v>
      </c>
      <c r="O244" s="308">
        <v>43</v>
      </c>
      <c r="P244" s="305">
        <f t="shared" si="67"/>
        <v>5649.2054772835218</v>
      </c>
      <c r="Q244" s="379">
        <f t="shared" si="60"/>
        <v>3.6093000000000002</v>
      </c>
      <c r="R244" s="330">
        <v>94.75</v>
      </c>
      <c r="S244" s="302">
        <v>21700</v>
      </c>
      <c r="T244" s="307">
        <f t="shared" si="61"/>
        <v>2748.2849604221637</v>
      </c>
      <c r="U244" s="101">
        <f t="shared" si="68"/>
        <v>934.41688654353572</v>
      </c>
      <c r="V244" s="304">
        <f t="shared" si="69"/>
        <v>54.965699208443276</v>
      </c>
      <c r="W244" s="308">
        <v>35</v>
      </c>
      <c r="X244" s="305">
        <f t="shared" si="70"/>
        <v>3772.6675461741429</v>
      </c>
      <c r="Y244" s="309">
        <f t="shared" si="71"/>
        <v>2.4062999999999999</v>
      </c>
    </row>
    <row r="245" spans="1:25" s="63" customFormat="1" ht="16.5" customHeight="1" x14ac:dyDescent="0.2">
      <c r="A245" s="279">
        <v>229</v>
      </c>
      <c r="B245" s="301">
        <v>37.9</v>
      </c>
      <c r="C245" s="302">
        <v>21700</v>
      </c>
      <c r="D245" s="303">
        <f t="shared" si="57"/>
        <v>6870.7124010554098</v>
      </c>
      <c r="E245" s="304">
        <f t="shared" si="62"/>
        <v>2336.0422163588396</v>
      </c>
      <c r="F245" s="304">
        <f t="shared" si="63"/>
        <v>137.41424802110819</v>
      </c>
      <c r="G245" s="101">
        <v>60</v>
      </c>
      <c r="H245" s="305">
        <f t="shared" si="64"/>
        <v>9404.1688654353584</v>
      </c>
      <c r="I245" s="379">
        <f t="shared" si="58"/>
        <v>6.0422000000000002</v>
      </c>
      <c r="J245" s="329" t="s">
        <v>230</v>
      </c>
      <c r="K245" s="302">
        <v>21700</v>
      </c>
      <c r="L245" s="307">
        <f t="shared" si="59"/>
        <v>4122.2099097672954</v>
      </c>
      <c r="M245" s="304">
        <f t="shared" si="65"/>
        <v>1401.5513693208804</v>
      </c>
      <c r="N245" s="304">
        <f t="shared" si="66"/>
        <v>82.444198195345905</v>
      </c>
      <c r="O245" s="308">
        <v>43</v>
      </c>
      <c r="P245" s="305">
        <f t="shared" si="67"/>
        <v>5649.2054772835218</v>
      </c>
      <c r="Q245" s="379">
        <f t="shared" si="60"/>
        <v>3.6251000000000002</v>
      </c>
      <c r="R245" s="330">
        <v>94.75</v>
      </c>
      <c r="S245" s="302">
        <v>21700</v>
      </c>
      <c r="T245" s="307">
        <f t="shared" si="61"/>
        <v>2748.2849604221637</v>
      </c>
      <c r="U245" s="101">
        <f t="shared" si="68"/>
        <v>934.41688654353572</v>
      </c>
      <c r="V245" s="304">
        <f t="shared" si="69"/>
        <v>54.965699208443276</v>
      </c>
      <c r="W245" s="308">
        <v>35</v>
      </c>
      <c r="X245" s="305">
        <f t="shared" si="70"/>
        <v>3772.6675461741429</v>
      </c>
      <c r="Y245" s="309">
        <f t="shared" si="71"/>
        <v>2.4169</v>
      </c>
    </row>
    <row r="246" spans="1:25" s="63" customFormat="1" ht="16.5" customHeight="1" x14ac:dyDescent="0.2">
      <c r="A246" s="283">
        <v>230</v>
      </c>
      <c r="B246" s="301">
        <v>37.9</v>
      </c>
      <c r="C246" s="302">
        <v>21700</v>
      </c>
      <c r="D246" s="303">
        <f t="shared" si="57"/>
        <v>6870.7124010554098</v>
      </c>
      <c r="E246" s="304">
        <f t="shared" si="62"/>
        <v>2336.0422163588396</v>
      </c>
      <c r="F246" s="304">
        <f t="shared" si="63"/>
        <v>137.41424802110819</v>
      </c>
      <c r="G246" s="101">
        <v>60</v>
      </c>
      <c r="H246" s="305">
        <f t="shared" si="64"/>
        <v>9404.1688654353584</v>
      </c>
      <c r="I246" s="379">
        <f t="shared" si="58"/>
        <v>6.0686</v>
      </c>
      <c r="J246" s="329" t="s">
        <v>230</v>
      </c>
      <c r="K246" s="302">
        <v>21700</v>
      </c>
      <c r="L246" s="307">
        <f t="shared" si="59"/>
        <v>4122.2099097672954</v>
      </c>
      <c r="M246" s="304">
        <f t="shared" si="65"/>
        <v>1401.5513693208804</v>
      </c>
      <c r="N246" s="304">
        <f t="shared" si="66"/>
        <v>82.444198195345905</v>
      </c>
      <c r="O246" s="308">
        <v>43</v>
      </c>
      <c r="P246" s="305">
        <f t="shared" si="67"/>
        <v>5649.2054772835218</v>
      </c>
      <c r="Q246" s="379">
        <f t="shared" si="60"/>
        <v>3.641</v>
      </c>
      <c r="R246" s="330">
        <v>94.75</v>
      </c>
      <c r="S246" s="302">
        <v>21700</v>
      </c>
      <c r="T246" s="307">
        <f t="shared" si="61"/>
        <v>2748.2849604221637</v>
      </c>
      <c r="U246" s="101">
        <f t="shared" si="68"/>
        <v>934.41688654353572</v>
      </c>
      <c r="V246" s="304">
        <f t="shared" si="69"/>
        <v>54.965699208443276</v>
      </c>
      <c r="W246" s="308">
        <v>35</v>
      </c>
      <c r="X246" s="305">
        <f t="shared" si="70"/>
        <v>3772.6675461741429</v>
      </c>
      <c r="Y246" s="309">
        <f t="shared" si="71"/>
        <v>2.4274</v>
      </c>
    </row>
    <row r="247" spans="1:25" s="63" customFormat="1" ht="16.5" customHeight="1" x14ac:dyDescent="0.2">
      <c r="A247" s="279">
        <v>231</v>
      </c>
      <c r="B247" s="301">
        <v>37.9</v>
      </c>
      <c r="C247" s="302">
        <v>21700</v>
      </c>
      <c r="D247" s="303">
        <f t="shared" si="57"/>
        <v>6870.7124010554098</v>
      </c>
      <c r="E247" s="304">
        <f t="shared" si="62"/>
        <v>2336.0422163588396</v>
      </c>
      <c r="F247" s="304">
        <f t="shared" si="63"/>
        <v>137.41424802110819</v>
      </c>
      <c r="G247" s="101">
        <v>60</v>
      </c>
      <c r="H247" s="305">
        <f t="shared" si="64"/>
        <v>9404.1688654353584</v>
      </c>
      <c r="I247" s="379">
        <f t="shared" si="58"/>
        <v>6.0949999999999998</v>
      </c>
      <c r="J247" s="329" t="s">
        <v>230</v>
      </c>
      <c r="K247" s="302">
        <v>21700</v>
      </c>
      <c r="L247" s="307">
        <f t="shared" si="59"/>
        <v>4122.2099097672954</v>
      </c>
      <c r="M247" s="304">
        <f t="shared" si="65"/>
        <v>1401.5513693208804</v>
      </c>
      <c r="N247" s="304">
        <f t="shared" si="66"/>
        <v>82.444198195345905</v>
      </c>
      <c r="O247" s="308">
        <v>43</v>
      </c>
      <c r="P247" s="305">
        <f t="shared" si="67"/>
        <v>5649.2054772835218</v>
      </c>
      <c r="Q247" s="379">
        <f t="shared" si="60"/>
        <v>3.6568000000000001</v>
      </c>
      <c r="R247" s="330">
        <v>94.75</v>
      </c>
      <c r="S247" s="302">
        <v>21700</v>
      </c>
      <c r="T247" s="307">
        <f t="shared" si="61"/>
        <v>2748.2849604221637</v>
      </c>
      <c r="U247" s="101">
        <f t="shared" si="68"/>
        <v>934.41688654353572</v>
      </c>
      <c r="V247" s="304">
        <f t="shared" si="69"/>
        <v>54.965699208443276</v>
      </c>
      <c r="W247" s="308">
        <v>35</v>
      </c>
      <c r="X247" s="305">
        <f t="shared" si="70"/>
        <v>3772.6675461741429</v>
      </c>
      <c r="Y247" s="309">
        <f t="shared" si="71"/>
        <v>2.4380000000000002</v>
      </c>
    </row>
    <row r="248" spans="1:25" s="63" customFormat="1" ht="16.5" customHeight="1" x14ac:dyDescent="0.2">
      <c r="A248" s="279">
        <v>232</v>
      </c>
      <c r="B248" s="301">
        <v>37.9</v>
      </c>
      <c r="C248" s="302">
        <v>21700</v>
      </c>
      <c r="D248" s="303">
        <f t="shared" si="57"/>
        <v>6870.7124010554098</v>
      </c>
      <c r="E248" s="304">
        <f t="shared" si="62"/>
        <v>2336.0422163588396</v>
      </c>
      <c r="F248" s="304">
        <f t="shared" si="63"/>
        <v>137.41424802110819</v>
      </c>
      <c r="G248" s="101">
        <v>60</v>
      </c>
      <c r="H248" s="305">
        <f t="shared" si="64"/>
        <v>9404.1688654353584</v>
      </c>
      <c r="I248" s="379">
        <f t="shared" si="58"/>
        <v>6.1214000000000004</v>
      </c>
      <c r="J248" s="329" t="s">
        <v>230</v>
      </c>
      <c r="K248" s="302">
        <v>21700</v>
      </c>
      <c r="L248" s="307">
        <f t="shared" si="59"/>
        <v>4122.2099097672954</v>
      </c>
      <c r="M248" s="304">
        <f t="shared" si="65"/>
        <v>1401.5513693208804</v>
      </c>
      <c r="N248" s="304">
        <f t="shared" si="66"/>
        <v>82.444198195345905</v>
      </c>
      <c r="O248" s="308">
        <v>43</v>
      </c>
      <c r="P248" s="305">
        <f t="shared" si="67"/>
        <v>5649.2054772835218</v>
      </c>
      <c r="Q248" s="379">
        <f t="shared" si="60"/>
        <v>3.6726000000000001</v>
      </c>
      <c r="R248" s="330">
        <v>94.75</v>
      </c>
      <c r="S248" s="302">
        <v>21700</v>
      </c>
      <c r="T248" s="307">
        <f t="shared" si="61"/>
        <v>2748.2849604221637</v>
      </c>
      <c r="U248" s="101">
        <f t="shared" si="68"/>
        <v>934.41688654353572</v>
      </c>
      <c r="V248" s="304">
        <f t="shared" si="69"/>
        <v>54.965699208443276</v>
      </c>
      <c r="W248" s="308">
        <v>35</v>
      </c>
      <c r="X248" s="305">
        <f t="shared" si="70"/>
        <v>3772.6675461741429</v>
      </c>
      <c r="Y248" s="309">
        <f t="shared" si="71"/>
        <v>2.4485000000000001</v>
      </c>
    </row>
    <row r="249" spans="1:25" s="63" customFormat="1" ht="16.5" customHeight="1" x14ac:dyDescent="0.2">
      <c r="A249" s="279">
        <v>233</v>
      </c>
      <c r="B249" s="301">
        <v>37.9</v>
      </c>
      <c r="C249" s="302">
        <v>21700</v>
      </c>
      <c r="D249" s="303">
        <f t="shared" si="57"/>
        <v>6870.7124010554098</v>
      </c>
      <c r="E249" s="304">
        <f t="shared" si="62"/>
        <v>2336.0422163588396</v>
      </c>
      <c r="F249" s="304">
        <f t="shared" si="63"/>
        <v>137.41424802110819</v>
      </c>
      <c r="G249" s="101">
        <v>60</v>
      </c>
      <c r="H249" s="305">
        <f t="shared" si="64"/>
        <v>9404.1688654353584</v>
      </c>
      <c r="I249" s="379">
        <f t="shared" si="58"/>
        <v>6.1478000000000002</v>
      </c>
      <c r="J249" s="329" t="s">
        <v>230</v>
      </c>
      <c r="K249" s="302">
        <v>21700</v>
      </c>
      <c r="L249" s="307">
        <f t="shared" si="59"/>
        <v>4122.2099097672954</v>
      </c>
      <c r="M249" s="304">
        <f t="shared" si="65"/>
        <v>1401.5513693208804</v>
      </c>
      <c r="N249" s="304">
        <f t="shared" si="66"/>
        <v>82.444198195345905</v>
      </c>
      <c r="O249" s="308">
        <v>43</v>
      </c>
      <c r="P249" s="305">
        <f t="shared" si="67"/>
        <v>5649.2054772835218</v>
      </c>
      <c r="Q249" s="379">
        <f t="shared" si="60"/>
        <v>3.6884999999999999</v>
      </c>
      <c r="R249" s="330">
        <v>94.75</v>
      </c>
      <c r="S249" s="302">
        <v>21700</v>
      </c>
      <c r="T249" s="307">
        <f t="shared" si="61"/>
        <v>2748.2849604221637</v>
      </c>
      <c r="U249" s="101">
        <f t="shared" si="68"/>
        <v>934.41688654353572</v>
      </c>
      <c r="V249" s="304">
        <f t="shared" si="69"/>
        <v>54.965699208443276</v>
      </c>
      <c r="W249" s="308">
        <v>35</v>
      </c>
      <c r="X249" s="305">
        <f t="shared" si="70"/>
        <v>3772.6675461741429</v>
      </c>
      <c r="Y249" s="309">
        <f t="shared" si="71"/>
        <v>2.4590999999999998</v>
      </c>
    </row>
    <row r="250" spans="1:25" s="63" customFormat="1" ht="16.5" customHeight="1" x14ac:dyDescent="0.2">
      <c r="A250" s="279">
        <v>234</v>
      </c>
      <c r="B250" s="301">
        <v>37.9</v>
      </c>
      <c r="C250" s="302">
        <v>21700</v>
      </c>
      <c r="D250" s="303">
        <f t="shared" si="57"/>
        <v>6870.7124010554098</v>
      </c>
      <c r="E250" s="304">
        <f t="shared" si="62"/>
        <v>2336.0422163588396</v>
      </c>
      <c r="F250" s="304">
        <f t="shared" si="63"/>
        <v>137.41424802110819</v>
      </c>
      <c r="G250" s="101">
        <v>60</v>
      </c>
      <c r="H250" s="305">
        <f t="shared" si="64"/>
        <v>9404.1688654353584</v>
      </c>
      <c r="I250" s="379">
        <f t="shared" si="58"/>
        <v>6.1741000000000001</v>
      </c>
      <c r="J250" s="329" t="s">
        <v>230</v>
      </c>
      <c r="K250" s="302">
        <v>21700</v>
      </c>
      <c r="L250" s="307">
        <f t="shared" si="59"/>
        <v>4122.2099097672954</v>
      </c>
      <c r="M250" s="304">
        <f t="shared" si="65"/>
        <v>1401.5513693208804</v>
      </c>
      <c r="N250" s="304">
        <f t="shared" si="66"/>
        <v>82.444198195345905</v>
      </c>
      <c r="O250" s="308">
        <v>43</v>
      </c>
      <c r="P250" s="305">
        <f t="shared" si="67"/>
        <v>5649.2054772835218</v>
      </c>
      <c r="Q250" s="379">
        <f t="shared" si="60"/>
        <v>3.7042999999999999</v>
      </c>
      <c r="R250" s="330">
        <v>94.75</v>
      </c>
      <c r="S250" s="302">
        <v>21700</v>
      </c>
      <c r="T250" s="307">
        <f t="shared" si="61"/>
        <v>2748.2849604221637</v>
      </c>
      <c r="U250" s="101">
        <f t="shared" si="68"/>
        <v>934.41688654353572</v>
      </c>
      <c r="V250" s="304">
        <f t="shared" si="69"/>
        <v>54.965699208443276</v>
      </c>
      <c r="W250" s="308">
        <v>35</v>
      </c>
      <c r="X250" s="305">
        <f t="shared" si="70"/>
        <v>3772.6675461741429</v>
      </c>
      <c r="Y250" s="309">
        <f t="shared" si="71"/>
        <v>2.4697</v>
      </c>
    </row>
    <row r="251" spans="1:25" s="63" customFormat="1" ht="16.5" customHeight="1" x14ac:dyDescent="0.2">
      <c r="A251" s="279">
        <v>235</v>
      </c>
      <c r="B251" s="301">
        <v>37.9</v>
      </c>
      <c r="C251" s="302">
        <v>21700</v>
      </c>
      <c r="D251" s="303">
        <f t="shared" si="57"/>
        <v>6870.7124010554098</v>
      </c>
      <c r="E251" s="304">
        <f t="shared" si="62"/>
        <v>2336.0422163588396</v>
      </c>
      <c r="F251" s="304">
        <f t="shared" si="63"/>
        <v>137.41424802110819</v>
      </c>
      <c r="G251" s="101">
        <v>60</v>
      </c>
      <c r="H251" s="305">
        <f t="shared" si="64"/>
        <v>9404.1688654353584</v>
      </c>
      <c r="I251" s="379">
        <f t="shared" si="58"/>
        <v>6.2004999999999999</v>
      </c>
      <c r="J251" s="329" t="s">
        <v>230</v>
      </c>
      <c r="K251" s="302">
        <v>21700</v>
      </c>
      <c r="L251" s="307">
        <f t="shared" si="59"/>
        <v>4122.2099097672954</v>
      </c>
      <c r="M251" s="304">
        <f t="shared" si="65"/>
        <v>1401.5513693208804</v>
      </c>
      <c r="N251" s="304">
        <f t="shared" si="66"/>
        <v>82.444198195345905</v>
      </c>
      <c r="O251" s="308">
        <v>43</v>
      </c>
      <c r="P251" s="305">
        <f t="shared" si="67"/>
        <v>5649.2054772835218</v>
      </c>
      <c r="Q251" s="379">
        <f t="shared" si="60"/>
        <v>3.7201</v>
      </c>
      <c r="R251" s="330">
        <v>94.75</v>
      </c>
      <c r="S251" s="302">
        <v>21700</v>
      </c>
      <c r="T251" s="307">
        <f t="shared" si="61"/>
        <v>2748.2849604221637</v>
      </c>
      <c r="U251" s="101">
        <f t="shared" si="68"/>
        <v>934.41688654353572</v>
      </c>
      <c r="V251" s="304">
        <f t="shared" si="69"/>
        <v>54.965699208443276</v>
      </c>
      <c r="W251" s="308">
        <v>35</v>
      </c>
      <c r="X251" s="305">
        <f t="shared" si="70"/>
        <v>3772.6675461741429</v>
      </c>
      <c r="Y251" s="309">
        <f t="shared" si="71"/>
        <v>2.4802</v>
      </c>
    </row>
    <row r="252" spans="1:25" s="63" customFormat="1" ht="16.5" customHeight="1" x14ac:dyDescent="0.2">
      <c r="A252" s="279">
        <v>236</v>
      </c>
      <c r="B252" s="301">
        <v>37.9</v>
      </c>
      <c r="C252" s="302">
        <v>21700</v>
      </c>
      <c r="D252" s="303">
        <f t="shared" si="57"/>
        <v>6870.7124010554098</v>
      </c>
      <c r="E252" s="304">
        <f t="shared" si="62"/>
        <v>2336.0422163588396</v>
      </c>
      <c r="F252" s="304">
        <f t="shared" si="63"/>
        <v>137.41424802110819</v>
      </c>
      <c r="G252" s="101">
        <v>60</v>
      </c>
      <c r="H252" s="305">
        <f t="shared" si="64"/>
        <v>9404.1688654353584</v>
      </c>
      <c r="I252" s="379">
        <f t="shared" si="58"/>
        <v>6.2268999999999997</v>
      </c>
      <c r="J252" s="329" t="s">
        <v>230</v>
      </c>
      <c r="K252" s="302">
        <v>21700</v>
      </c>
      <c r="L252" s="307">
        <f t="shared" si="59"/>
        <v>4122.2099097672954</v>
      </c>
      <c r="M252" s="304">
        <f t="shared" si="65"/>
        <v>1401.5513693208804</v>
      </c>
      <c r="N252" s="304">
        <f t="shared" si="66"/>
        <v>82.444198195345905</v>
      </c>
      <c r="O252" s="308">
        <v>43</v>
      </c>
      <c r="P252" s="305">
        <f t="shared" si="67"/>
        <v>5649.2054772835218</v>
      </c>
      <c r="Q252" s="379">
        <f t="shared" si="60"/>
        <v>3.7360000000000002</v>
      </c>
      <c r="R252" s="330">
        <v>94.75</v>
      </c>
      <c r="S252" s="302">
        <v>21700</v>
      </c>
      <c r="T252" s="307">
        <f t="shared" si="61"/>
        <v>2748.2849604221637</v>
      </c>
      <c r="U252" s="101">
        <f t="shared" si="68"/>
        <v>934.41688654353572</v>
      </c>
      <c r="V252" s="304">
        <f t="shared" si="69"/>
        <v>54.965699208443276</v>
      </c>
      <c r="W252" s="308">
        <v>35</v>
      </c>
      <c r="X252" s="305">
        <f t="shared" si="70"/>
        <v>3772.6675461741429</v>
      </c>
      <c r="Y252" s="309">
        <f t="shared" si="71"/>
        <v>2.4908000000000001</v>
      </c>
    </row>
    <row r="253" spans="1:25" s="63" customFormat="1" ht="16.5" customHeight="1" x14ac:dyDescent="0.2">
      <c r="A253" s="279">
        <v>237</v>
      </c>
      <c r="B253" s="301">
        <v>37.9</v>
      </c>
      <c r="C253" s="302">
        <v>21700</v>
      </c>
      <c r="D253" s="303">
        <f t="shared" si="57"/>
        <v>6870.7124010554098</v>
      </c>
      <c r="E253" s="304">
        <f t="shared" si="62"/>
        <v>2336.0422163588396</v>
      </c>
      <c r="F253" s="304">
        <f t="shared" si="63"/>
        <v>137.41424802110819</v>
      </c>
      <c r="G253" s="101">
        <v>60</v>
      </c>
      <c r="H253" s="305">
        <f t="shared" si="64"/>
        <v>9404.1688654353584</v>
      </c>
      <c r="I253" s="379">
        <f t="shared" si="58"/>
        <v>6.2533000000000003</v>
      </c>
      <c r="J253" s="329" t="s">
        <v>230</v>
      </c>
      <c r="K253" s="302">
        <v>21700</v>
      </c>
      <c r="L253" s="307">
        <f t="shared" si="59"/>
        <v>4122.2099097672954</v>
      </c>
      <c r="M253" s="304">
        <f t="shared" si="65"/>
        <v>1401.5513693208804</v>
      </c>
      <c r="N253" s="304">
        <f t="shared" si="66"/>
        <v>82.444198195345905</v>
      </c>
      <c r="O253" s="308">
        <v>43</v>
      </c>
      <c r="P253" s="305">
        <f t="shared" si="67"/>
        <v>5649.2054772835218</v>
      </c>
      <c r="Q253" s="379">
        <f t="shared" si="60"/>
        <v>3.7517999999999998</v>
      </c>
      <c r="R253" s="330">
        <v>94.75</v>
      </c>
      <c r="S253" s="302">
        <v>21700</v>
      </c>
      <c r="T253" s="307">
        <f t="shared" si="61"/>
        <v>2748.2849604221637</v>
      </c>
      <c r="U253" s="101">
        <f t="shared" si="68"/>
        <v>934.41688654353572</v>
      </c>
      <c r="V253" s="304">
        <f t="shared" si="69"/>
        <v>54.965699208443276</v>
      </c>
      <c r="W253" s="308">
        <v>35</v>
      </c>
      <c r="X253" s="305">
        <f t="shared" si="70"/>
        <v>3772.6675461741429</v>
      </c>
      <c r="Y253" s="309">
        <f t="shared" si="71"/>
        <v>2.5013000000000001</v>
      </c>
    </row>
    <row r="254" spans="1:25" s="63" customFormat="1" ht="16.5" customHeight="1" x14ac:dyDescent="0.2">
      <c r="A254" s="279">
        <v>238</v>
      </c>
      <c r="B254" s="301">
        <v>37.9</v>
      </c>
      <c r="C254" s="302">
        <v>21700</v>
      </c>
      <c r="D254" s="303">
        <f t="shared" si="57"/>
        <v>6870.7124010554098</v>
      </c>
      <c r="E254" s="304">
        <f t="shared" si="62"/>
        <v>2336.0422163588396</v>
      </c>
      <c r="F254" s="304">
        <f t="shared" si="63"/>
        <v>137.41424802110819</v>
      </c>
      <c r="G254" s="101">
        <v>60</v>
      </c>
      <c r="H254" s="305">
        <f t="shared" si="64"/>
        <v>9404.1688654353584</v>
      </c>
      <c r="I254" s="379">
        <f t="shared" si="58"/>
        <v>6.2797000000000001</v>
      </c>
      <c r="J254" s="329" t="s">
        <v>230</v>
      </c>
      <c r="K254" s="302">
        <v>21700</v>
      </c>
      <c r="L254" s="307">
        <f t="shared" si="59"/>
        <v>4122.2099097672954</v>
      </c>
      <c r="M254" s="304">
        <f t="shared" si="65"/>
        <v>1401.5513693208804</v>
      </c>
      <c r="N254" s="304">
        <f t="shared" si="66"/>
        <v>82.444198195345905</v>
      </c>
      <c r="O254" s="308">
        <v>43</v>
      </c>
      <c r="P254" s="305">
        <f t="shared" si="67"/>
        <v>5649.2054772835218</v>
      </c>
      <c r="Q254" s="379">
        <f t="shared" si="60"/>
        <v>3.7675999999999998</v>
      </c>
      <c r="R254" s="330">
        <v>94.75</v>
      </c>
      <c r="S254" s="302">
        <v>21700</v>
      </c>
      <c r="T254" s="307">
        <f t="shared" si="61"/>
        <v>2748.2849604221637</v>
      </c>
      <c r="U254" s="101">
        <f t="shared" si="68"/>
        <v>934.41688654353572</v>
      </c>
      <c r="V254" s="304">
        <f t="shared" si="69"/>
        <v>54.965699208443276</v>
      </c>
      <c r="W254" s="308">
        <v>35</v>
      </c>
      <c r="X254" s="305">
        <f t="shared" si="70"/>
        <v>3772.6675461741429</v>
      </c>
      <c r="Y254" s="309">
        <f t="shared" si="71"/>
        <v>2.5118999999999998</v>
      </c>
    </row>
    <row r="255" spans="1:25" s="63" customFormat="1" ht="16.5" customHeight="1" x14ac:dyDescent="0.2">
      <c r="A255" s="279">
        <v>239</v>
      </c>
      <c r="B255" s="301">
        <v>37.9</v>
      </c>
      <c r="C255" s="302">
        <v>21700</v>
      </c>
      <c r="D255" s="303">
        <f t="shared" si="57"/>
        <v>6870.7124010554098</v>
      </c>
      <c r="E255" s="304">
        <f t="shared" si="62"/>
        <v>2336.0422163588396</v>
      </c>
      <c r="F255" s="304">
        <f t="shared" si="63"/>
        <v>137.41424802110819</v>
      </c>
      <c r="G255" s="101">
        <v>60</v>
      </c>
      <c r="H255" s="305">
        <f t="shared" si="64"/>
        <v>9404.1688654353584</v>
      </c>
      <c r="I255" s="379">
        <f t="shared" si="58"/>
        <v>6.3060999999999998</v>
      </c>
      <c r="J255" s="329" t="s">
        <v>230</v>
      </c>
      <c r="K255" s="302">
        <v>21700</v>
      </c>
      <c r="L255" s="307">
        <f t="shared" si="59"/>
        <v>4122.2099097672954</v>
      </c>
      <c r="M255" s="304">
        <f t="shared" si="65"/>
        <v>1401.5513693208804</v>
      </c>
      <c r="N255" s="304">
        <f t="shared" si="66"/>
        <v>82.444198195345905</v>
      </c>
      <c r="O255" s="308">
        <v>43</v>
      </c>
      <c r="P255" s="305">
        <f t="shared" si="67"/>
        <v>5649.2054772835218</v>
      </c>
      <c r="Q255" s="379">
        <f t="shared" si="60"/>
        <v>3.7833999999999999</v>
      </c>
      <c r="R255" s="330">
        <v>94.75</v>
      </c>
      <c r="S255" s="302">
        <v>21700</v>
      </c>
      <c r="T255" s="307">
        <f t="shared" si="61"/>
        <v>2748.2849604221637</v>
      </c>
      <c r="U255" s="101">
        <f t="shared" si="68"/>
        <v>934.41688654353572</v>
      </c>
      <c r="V255" s="304">
        <f t="shared" si="69"/>
        <v>54.965699208443276</v>
      </c>
      <c r="W255" s="308">
        <v>35</v>
      </c>
      <c r="X255" s="305">
        <f t="shared" si="70"/>
        <v>3772.6675461741429</v>
      </c>
      <c r="Y255" s="309">
        <f t="shared" si="71"/>
        <v>2.5224000000000002</v>
      </c>
    </row>
    <row r="256" spans="1:25" s="63" customFormat="1" ht="16.5" customHeight="1" x14ac:dyDescent="0.2">
      <c r="A256" s="283">
        <v>240</v>
      </c>
      <c r="B256" s="301">
        <v>37.9</v>
      </c>
      <c r="C256" s="302">
        <v>21700</v>
      </c>
      <c r="D256" s="303">
        <f t="shared" si="57"/>
        <v>6870.7124010554098</v>
      </c>
      <c r="E256" s="304">
        <f t="shared" si="62"/>
        <v>2336.0422163588396</v>
      </c>
      <c r="F256" s="304">
        <f t="shared" si="63"/>
        <v>137.41424802110819</v>
      </c>
      <c r="G256" s="101">
        <v>60</v>
      </c>
      <c r="H256" s="305">
        <f t="shared" si="64"/>
        <v>9404.1688654353584</v>
      </c>
      <c r="I256" s="379">
        <f t="shared" si="58"/>
        <v>6.3324999999999996</v>
      </c>
      <c r="J256" s="329" t="s">
        <v>230</v>
      </c>
      <c r="K256" s="302">
        <v>21700</v>
      </c>
      <c r="L256" s="307">
        <f t="shared" si="59"/>
        <v>4122.2099097672954</v>
      </c>
      <c r="M256" s="304">
        <f t="shared" si="65"/>
        <v>1401.5513693208804</v>
      </c>
      <c r="N256" s="304">
        <f t="shared" si="66"/>
        <v>82.444198195345905</v>
      </c>
      <c r="O256" s="308">
        <v>43</v>
      </c>
      <c r="P256" s="305">
        <f t="shared" si="67"/>
        <v>5649.2054772835218</v>
      </c>
      <c r="Q256" s="379">
        <f t="shared" si="60"/>
        <v>3.7993000000000001</v>
      </c>
      <c r="R256" s="330">
        <v>94.75</v>
      </c>
      <c r="S256" s="302">
        <v>21700</v>
      </c>
      <c r="T256" s="307">
        <f t="shared" si="61"/>
        <v>2748.2849604221637</v>
      </c>
      <c r="U256" s="101">
        <f t="shared" si="68"/>
        <v>934.41688654353572</v>
      </c>
      <c r="V256" s="304">
        <f t="shared" si="69"/>
        <v>54.965699208443276</v>
      </c>
      <c r="W256" s="308">
        <v>35</v>
      </c>
      <c r="X256" s="305">
        <f t="shared" si="70"/>
        <v>3772.6675461741429</v>
      </c>
      <c r="Y256" s="309">
        <f t="shared" si="71"/>
        <v>2.5329999999999999</v>
      </c>
    </row>
    <row r="257" spans="1:25" s="63" customFormat="1" ht="16.5" customHeight="1" x14ac:dyDescent="0.2">
      <c r="A257" s="279">
        <v>241</v>
      </c>
      <c r="B257" s="301">
        <v>37.9</v>
      </c>
      <c r="C257" s="302">
        <v>21700</v>
      </c>
      <c r="D257" s="303">
        <f t="shared" si="57"/>
        <v>6870.7124010554098</v>
      </c>
      <c r="E257" s="304">
        <f t="shared" si="62"/>
        <v>2336.0422163588396</v>
      </c>
      <c r="F257" s="304">
        <f t="shared" si="63"/>
        <v>137.41424802110819</v>
      </c>
      <c r="G257" s="101">
        <v>60</v>
      </c>
      <c r="H257" s="305">
        <f t="shared" si="64"/>
        <v>9404.1688654353584</v>
      </c>
      <c r="I257" s="379">
        <f t="shared" si="58"/>
        <v>6.3587999999999996</v>
      </c>
      <c r="J257" s="329" t="s">
        <v>230</v>
      </c>
      <c r="K257" s="302">
        <v>21700</v>
      </c>
      <c r="L257" s="307">
        <f t="shared" si="59"/>
        <v>4122.2099097672954</v>
      </c>
      <c r="M257" s="304">
        <f t="shared" si="65"/>
        <v>1401.5513693208804</v>
      </c>
      <c r="N257" s="304">
        <f t="shared" si="66"/>
        <v>82.444198195345905</v>
      </c>
      <c r="O257" s="308">
        <v>43</v>
      </c>
      <c r="P257" s="305">
        <f t="shared" si="67"/>
        <v>5649.2054772835218</v>
      </c>
      <c r="Q257" s="379">
        <f t="shared" si="60"/>
        <v>3.8151000000000002</v>
      </c>
      <c r="R257" s="330">
        <v>94.75</v>
      </c>
      <c r="S257" s="302">
        <v>21700</v>
      </c>
      <c r="T257" s="307">
        <f t="shared" si="61"/>
        <v>2748.2849604221637</v>
      </c>
      <c r="U257" s="101">
        <f t="shared" si="68"/>
        <v>934.41688654353572</v>
      </c>
      <c r="V257" s="304">
        <f t="shared" si="69"/>
        <v>54.965699208443276</v>
      </c>
      <c r="W257" s="308">
        <v>35</v>
      </c>
      <c r="X257" s="305">
        <f t="shared" si="70"/>
        <v>3772.6675461741429</v>
      </c>
      <c r="Y257" s="309">
        <f t="shared" si="71"/>
        <v>2.5434999999999999</v>
      </c>
    </row>
    <row r="258" spans="1:25" s="63" customFormat="1" ht="16.5" customHeight="1" x14ac:dyDescent="0.2">
      <c r="A258" s="279">
        <v>242</v>
      </c>
      <c r="B258" s="301">
        <v>37.9</v>
      </c>
      <c r="C258" s="302">
        <v>21700</v>
      </c>
      <c r="D258" s="303">
        <f t="shared" si="57"/>
        <v>6870.7124010554098</v>
      </c>
      <c r="E258" s="304">
        <f t="shared" si="62"/>
        <v>2336.0422163588396</v>
      </c>
      <c r="F258" s="304">
        <f t="shared" si="63"/>
        <v>137.41424802110819</v>
      </c>
      <c r="G258" s="101">
        <v>60</v>
      </c>
      <c r="H258" s="305">
        <f t="shared" si="64"/>
        <v>9404.1688654353584</v>
      </c>
      <c r="I258" s="379">
        <f t="shared" si="58"/>
        <v>6.3852000000000002</v>
      </c>
      <c r="J258" s="329" t="s">
        <v>230</v>
      </c>
      <c r="K258" s="302">
        <v>21700</v>
      </c>
      <c r="L258" s="307">
        <f t="shared" si="59"/>
        <v>4122.2099097672954</v>
      </c>
      <c r="M258" s="304">
        <f t="shared" si="65"/>
        <v>1401.5513693208804</v>
      </c>
      <c r="N258" s="304">
        <f t="shared" si="66"/>
        <v>82.444198195345905</v>
      </c>
      <c r="O258" s="308">
        <v>43</v>
      </c>
      <c r="P258" s="305">
        <f t="shared" si="67"/>
        <v>5649.2054772835218</v>
      </c>
      <c r="Q258" s="379">
        <f t="shared" si="60"/>
        <v>3.8309000000000002</v>
      </c>
      <c r="R258" s="330">
        <v>94.75</v>
      </c>
      <c r="S258" s="302">
        <v>21700</v>
      </c>
      <c r="T258" s="307">
        <f t="shared" si="61"/>
        <v>2748.2849604221637</v>
      </c>
      <c r="U258" s="101">
        <f t="shared" si="68"/>
        <v>934.41688654353572</v>
      </c>
      <c r="V258" s="304">
        <f t="shared" si="69"/>
        <v>54.965699208443276</v>
      </c>
      <c r="W258" s="308">
        <v>35</v>
      </c>
      <c r="X258" s="305">
        <f t="shared" si="70"/>
        <v>3772.6675461741429</v>
      </c>
      <c r="Y258" s="309">
        <f t="shared" si="71"/>
        <v>2.5541</v>
      </c>
    </row>
    <row r="259" spans="1:25" s="63" customFormat="1" ht="16.5" customHeight="1" x14ac:dyDescent="0.2">
      <c r="A259" s="279">
        <v>243</v>
      </c>
      <c r="B259" s="301">
        <v>37.9</v>
      </c>
      <c r="C259" s="302">
        <v>21700</v>
      </c>
      <c r="D259" s="303">
        <f t="shared" si="57"/>
        <v>6870.7124010554098</v>
      </c>
      <c r="E259" s="304">
        <f t="shared" si="62"/>
        <v>2336.0422163588396</v>
      </c>
      <c r="F259" s="304">
        <f t="shared" si="63"/>
        <v>137.41424802110819</v>
      </c>
      <c r="G259" s="101">
        <v>60</v>
      </c>
      <c r="H259" s="305">
        <f t="shared" si="64"/>
        <v>9404.1688654353584</v>
      </c>
      <c r="I259" s="379">
        <f t="shared" si="58"/>
        <v>6.4116</v>
      </c>
      <c r="J259" s="329" t="s">
        <v>230</v>
      </c>
      <c r="K259" s="302">
        <v>21700</v>
      </c>
      <c r="L259" s="307">
        <f t="shared" si="59"/>
        <v>4122.2099097672954</v>
      </c>
      <c r="M259" s="304">
        <f t="shared" si="65"/>
        <v>1401.5513693208804</v>
      </c>
      <c r="N259" s="304">
        <f t="shared" si="66"/>
        <v>82.444198195345905</v>
      </c>
      <c r="O259" s="308">
        <v>43</v>
      </c>
      <c r="P259" s="305">
        <f t="shared" si="67"/>
        <v>5649.2054772835218</v>
      </c>
      <c r="Q259" s="379">
        <f t="shared" si="60"/>
        <v>3.8468</v>
      </c>
      <c r="R259" s="330">
        <v>94.75</v>
      </c>
      <c r="S259" s="302">
        <v>21700</v>
      </c>
      <c r="T259" s="307">
        <f t="shared" si="61"/>
        <v>2748.2849604221637</v>
      </c>
      <c r="U259" s="101">
        <f t="shared" si="68"/>
        <v>934.41688654353572</v>
      </c>
      <c r="V259" s="304">
        <f t="shared" si="69"/>
        <v>54.965699208443276</v>
      </c>
      <c r="W259" s="308">
        <v>35</v>
      </c>
      <c r="X259" s="305">
        <f t="shared" si="70"/>
        <v>3772.6675461741429</v>
      </c>
      <c r="Y259" s="309">
        <f t="shared" si="71"/>
        <v>2.5646</v>
      </c>
    </row>
    <row r="260" spans="1:25" s="63" customFormat="1" ht="16.5" customHeight="1" x14ac:dyDescent="0.2">
      <c r="A260" s="279">
        <v>244</v>
      </c>
      <c r="B260" s="301">
        <v>37.9</v>
      </c>
      <c r="C260" s="302">
        <v>21700</v>
      </c>
      <c r="D260" s="303">
        <f t="shared" si="57"/>
        <v>6870.7124010554098</v>
      </c>
      <c r="E260" s="304">
        <f t="shared" si="62"/>
        <v>2336.0422163588396</v>
      </c>
      <c r="F260" s="304">
        <f t="shared" si="63"/>
        <v>137.41424802110819</v>
      </c>
      <c r="G260" s="101">
        <v>60</v>
      </c>
      <c r="H260" s="305">
        <f t="shared" si="64"/>
        <v>9404.1688654353584</v>
      </c>
      <c r="I260" s="379">
        <f t="shared" si="58"/>
        <v>6.4379999999999997</v>
      </c>
      <c r="J260" s="329" t="s">
        <v>230</v>
      </c>
      <c r="K260" s="302">
        <v>21700</v>
      </c>
      <c r="L260" s="307">
        <f t="shared" si="59"/>
        <v>4122.2099097672954</v>
      </c>
      <c r="M260" s="304">
        <f t="shared" si="65"/>
        <v>1401.5513693208804</v>
      </c>
      <c r="N260" s="304">
        <f t="shared" si="66"/>
        <v>82.444198195345905</v>
      </c>
      <c r="O260" s="308">
        <v>43</v>
      </c>
      <c r="P260" s="305">
        <f t="shared" si="67"/>
        <v>5649.2054772835218</v>
      </c>
      <c r="Q260" s="379">
        <f t="shared" si="60"/>
        <v>3.8626</v>
      </c>
      <c r="R260" s="330">
        <v>94.75</v>
      </c>
      <c r="S260" s="302">
        <v>21700</v>
      </c>
      <c r="T260" s="307">
        <f t="shared" si="61"/>
        <v>2748.2849604221637</v>
      </c>
      <c r="U260" s="101">
        <f t="shared" si="68"/>
        <v>934.41688654353572</v>
      </c>
      <c r="V260" s="304">
        <f t="shared" si="69"/>
        <v>54.965699208443276</v>
      </c>
      <c r="W260" s="308">
        <v>35</v>
      </c>
      <c r="X260" s="305">
        <f t="shared" si="70"/>
        <v>3772.6675461741429</v>
      </c>
      <c r="Y260" s="309">
        <f t="shared" si="71"/>
        <v>2.5752000000000002</v>
      </c>
    </row>
    <row r="261" spans="1:25" s="63" customFormat="1" ht="16.5" customHeight="1" x14ac:dyDescent="0.2">
      <c r="A261" s="279">
        <v>245</v>
      </c>
      <c r="B261" s="301">
        <v>37.9</v>
      </c>
      <c r="C261" s="302">
        <v>21700</v>
      </c>
      <c r="D261" s="303">
        <f t="shared" si="57"/>
        <v>6870.7124010554098</v>
      </c>
      <c r="E261" s="304">
        <f t="shared" si="62"/>
        <v>2336.0422163588396</v>
      </c>
      <c r="F261" s="304">
        <f t="shared" si="63"/>
        <v>137.41424802110819</v>
      </c>
      <c r="G261" s="101">
        <v>60</v>
      </c>
      <c r="H261" s="305">
        <f t="shared" si="64"/>
        <v>9404.1688654353584</v>
      </c>
      <c r="I261" s="379">
        <f t="shared" si="58"/>
        <v>6.4644000000000004</v>
      </c>
      <c r="J261" s="329" t="s">
        <v>230</v>
      </c>
      <c r="K261" s="302">
        <v>21700</v>
      </c>
      <c r="L261" s="307">
        <f t="shared" si="59"/>
        <v>4122.2099097672954</v>
      </c>
      <c r="M261" s="304">
        <f t="shared" si="65"/>
        <v>1401.5513693208804</v>
      </c>
      <c r="N261" s="304">
        <f t="shared" si="66"/>
        <v>82.444198195345905</v>
      </c>
      <c r="O261" s="308">
        <v>43</v>
      </c>
      <c r="P261" s="305">
        <f t="shared" si="67"/>
        <v>5649.2054772835218</v>
      </c>
      <c r="Q261" s="379">
        <f t="shared" si="60"/>
        <v>3.8784000000000001</v>
      </c>
      <c r="R261" s="330">
        <v>94.75</v>
      </c>
      <c r="S261" s="302">
        <v>21700</v>
      </c>
      <c r="T261" s="307">
        <f t="shared" si="61"/>
        <v>2748.2849604221637</v>
      </c>
      <c r="U261" s="101">
        <f t="shared" si="68"/>
        <v>934.41688654353572</v>
      </c>
      <c r="V261" s="304">
        <f t="shared" si="69"/>
        <v>54.965699208443276</v>
      </c>
      <c r="W261" s="308">
        <v>35</v>
      </c>
      <c r="X261" s="305">
        <f t="shared" si="70"/>
        <v>3772.6675461741429</v>
      </c>
      <c r="Y261" s="309">
        <f t="shared" si="71"/>
        <v>2.5857999999999999</v>
      </c>
    </row>
    <row r="262" spans="1:25" s="63" customFormat="1" ht="16.5" customHeight="1" x14ac:dyDescent="0.2">
      <c r="A262" s="279">
        <v>246</v>
      </c>
      <c r="B262" s="301">
        <v>37.9</v>
      </c>
      <c r="C262" s="302">
        <v>21700</v>
      </c>
      <c r="D262" s="303">
        <f t="shared" si="57"/>
        <v>6870.7124010554098</v>
      </c>
      <c r="E262" s="304">
        <f t="shared" si="62"/>
        <v>2336.0422163588396</v>
      </c>
      <c r="F262" s="304">
        <f t="shared" si="63"/>
        <v>137.41424802110819</v>
      </c>
      <c r="G262" s="101">
        <v>60</v>
      </c>
      <c r="H262" s="305">
        <f t="shared" si="64"/>
        <v>9404.1688654353584</v>
      </c>
      <c r="I262" s="379">
        <f t="shared" si="58"/>
        <v>6.4908000000000001</v>
      </c>
      <c r="J262" s="329" t="s">
        <v>230</v>
      </c>
      <c r="K262" s="302">
        <v>21700</v>
      </c>
      <c r="L262" s="307">
        <f t="shared" si="59"/>
        <v>4122.2099097672954</v>
      </c>
      <c r="M262" s="304">
        <f t="shared" si="65"/>
        <v>1401.5513693208804</v>
      </c>
      <c r="N262" s="304">
        <f t="shared" si="66"/>
        <v>82.444198195345905</v>
      </c>
      <c r="O262" s="308">
        <v>43</v>
      </c>
      <c r="P262" s="305">
        <f t="shared" si="67"/>
        <v>5649.2054772835218</v>
      </c>
      <c r="Q262" s="379">
        <f t="shared" si="60"/>
        <v>3.8942999999999999</v>
      </c>
      <c r="R262" s="330">
        <v>94.75</v>
      </c>
      <c r="S262" s="302">
        <v>21700</v>
      </c>
      <c r="T262" s="307">
        <f t="shared" si="61"/>
        <v>2748.2849604221637</v>
      </c>
      <c r="U262" s="101">
        <f t="shared" si="68"/>
        <v>934.41688654353572</v>
      </c>
      <c r="V262" s="304">
        <f t="shared" si="69"/>
        <v>54.965699208443276</v>
      </c>
      <c r="W262" s="308">
        <v>35</v>
      </c>
      <c r="X262" s="305">
        <f t="shared" si="70"/>
        <v>3772.6675461741429</v>
      </c>
      <c r="Y262" s="309">
        <f t="shared" si="71"/>
        <v>2.5962999999999998</v>
      </c>
    </row>
    <row r="263" spans="1:25" s="63" customFormat="1" ht="16.5" customHeight="1" x14ac:dyDescent="0.2">
      <c r="A263" s="279">
        <v>247</v>
      </c>
      <c r="B263" s="301">
        <v>37.9</v>
      </c>
      <c r="C263" s="302">
        <v>21700</v>
      </c>
      <c r="D263" s="303">
        <f t="shared" si="57"/>
        <v>6870.7124010554098</v>
      </c>
      <c r="E263" s="304">
        <f t="shared" si="62"/>
        <v>2336.0422163588396</v>
      </c>
      <c r="F263" s="304">
        <f t="shared" si="63"/>
        <v>137.41424802110819</v>
      </c>
      <c r="G263" s="101">
        <v>60</v>
      </c>
      <c r="H263" s="305">
        <f t="shared" si="64"/>
        <v>9404.1688654353584</v>
      </c>
      <c r="I263" s="379">
        <f t="shared" si="58"/>
        <v>6.5171999999999999</v>
      </c>
      <c r="J263" s="329" t="s">
        <v>230</v>
      </c>
      <c r="K263" s="302">
        <v>21700</v>
      </c>
      <c r="L263" s="307">
        <f t="shared" si="59"/>
        <v>4122.2099097672954</v>
      </c>
      <c r="M263" s="304">
        <f t="shared" si="65"/>
        <v>1401.5513693208804</v>
      </c>
      <c r="N263" s="304">
        <f t="shared" si="66"/>
        <v>82.444198195345905</v>
      </c>
      <c r="O263" s="308">
        <v>43</v>
      </c>
      <c r="P263" s="305">
        <f t="shared" si="67"/>
        <v>5649.2054772835218</v>
      </c>
      <c r="Q263" s="379">
        <f t="shared" si="60"/>
        <v>3.9100999999999999</v>
      </c>
      <c r="R263" s="330">
        <v>94.75</v>
      </c>
      <c r="S263" s="302">
        <v>21700</v>
      </c>
      <c r="T263" s="307">
        <f t="shared" si="61"/>
        <v>2748.2849604221637</v>
      </c>
      <c r="U263" s="101">
        <f t="shared" si="68"/>
        <v>934.41688654353572</v>
      </c>
      <c r="V263" s="304">
        <f t="shared" si="69"/>
        <v>54.965699208443276</v>
      </c>
      <c r="W263" s="308">
        <v>35</v>
      </c>
      <c r="X263" s="305">
        <f t="shared" si="70"/>
        <v>3772.6675461741429</v>
      </c>
      <c r="Y263" s="309">
        <f t="shared" si="71"/>
        <v>2.6069</v>
      </c>
    </row>
    <row r="264" spans="1:25" s="63" customFormat="1" ht="16.5" customHeight="1" x14ac:dyDescent="0.2">
      <c r="A264" s="279">
        <v>248</v>
      </c>
      <c r="B264" s="301">
        <v>37.9</v>
      </c>
      <c r="C264" s="302">
        <v>21700</v>
      </c>
      <c r="D264" s="303">
        <f t="shared" si="57"/>
        <v>6870.7124010554098</v>
      </c>
      <c r="E264" s="304">
        <f t="shared" si="62"/>
        <v>2336.0422163588396</v>
      </c>
      <c r="F264" s="304">
        <f t="shared" si="63"/>
        <v>137.41424802110819</v>
      </c>
      <c r="G264" s="101">
        <v>60</v>
      </c>
      <c r="H264" s="305">
        <f t="shared" si="64"/>
        <v>9404.1688654353584</v>
      </c>
      <c r="I264" s="379">
        <f t="shared" si="58"/>
        <v>6.5434999999999999</v>
      </c>
      <c r="J264" s="329" t="s">
        <v>230</v>
      </c>
      <c r="K264" s="302">
        <v>21700</v>
      </c>
      <c r="L264" s="307">
        <f t="shared" si="59"/>
        <v>4122.2099097672954</v>
      </c>
      <c r="M264" s="304">
        <f t="shared" si="65"/>
        <v>1401.5513693208804</v>
      </c>
      <c r="N264" s="304">
        <f t="shared" si="66"/>
        <v>82.444198195345905</v>
      </c>
      <c r="O264" s="308">
        <v>43</v>
      </c>
      <c r="P264" s="305">
        <f t="shared" si="67"/>
        <v>5649.2054772835218</v>
      </c>
      <c r="Q264" s="379">
        <f t="shared" si="60"/>
        <v>3.9258999999999999</v>
      </c>
      <c r="R264" s="330">
        <v>94.75</v>
      </c>
      <c r="S264" s="302">
        <v>21700</v>
      </c>
      <c r="T264" s="307">
        <f t="shared" si="61"/>
        <v>2748.2849604221637</v>
      </c>
      <c r="U264" s="101">
        <f t="shared" si="68"/>
        <v>934.41688654353572</v>
      </c>
      <c r="V264" s="304">
        <f t="shared" si="69"/>
        <v>54.965699208443276</v>
      </c>
      <c r="W264" s="308">
        <v>35</v>
      </c>
      <c r="X264" s="305">
        <f t="shared" si="70"/>
        <v>3772.6675461741429</v>
      </c>
      <c r="Y264" s="309">
        <f t="shared" si="71"/>
        <v>2.6173999999999999</v>
      </c>
    </row>
    <row r="265" spans="1:25" s="63" customFormat="1" ht="16.5" customHeight="1" x14ac:dyDescent="0.2">
      <c r="A265" s="279">
        <v>249</v>
      </c>
      <c r="B265" s="301">
        <v>37.9</v>
      </c>
      <c r="C265" s="302">
        <v>21700</v>
      </c>
      <c r="D265" s="303">
        <f t="shared" si="57"/>
        <v>6870.7124010554098</v>
      </c>
      <c r="E265" s="304">
        <f t="shared" si="62"/>
        <v>2336.0422163588396</v>
      </c>
      <c r="F265" s="304">
        <f t="shared" si="63"/>
        <v>137.41424802110819</v>
      </c>
      <c r="G265" s="101">
        <v>60</v>
      </c>
      <c r="H265" s="305">
        <f t="shared" si="64"/>
        <v>9404.1688654353584</v>
      </c>
      <c r="I265" s="379">
        <f t="shared" si="58"/>
        <v>6.5698999999999996</v>
      </c>
      <c r="J265" s="329" t="s">
        <v>230</v>
      </c>
      <c r="K265" s="302">
        <v>21700</v>
      </c>
      <c r="L265" s="307">
        <f t="shared" si="59"/>
        <v>4122.2099097672954</v>
      </c>
      <c r="M265" s="304">
        <f t="shared" si="65"/>
        <v>1401.5513693208804</v>
      </c>
      <c r="N265" s="304">
        <f t="shared" si="66"/>
        <v>82.444198195345905</v>
      </c>
      <c r="O265" s="308">
        <v>43</v>
      </c>
      <c r="P265" s="305">
        <f t="shared" si="67"/>
        <v>5649.2054772835218</v>
      </c>
      <c r="Q265" s="379">
        <f t="shared" si="60"/>
        <v>3.9417</v>
      </c>
      <c r="R265" s="330">
        <v>94.75</v>
      </c>
      <c r="S265" s="302">
        <v>21700</v>
      </c>
      <c r="T265" s="307">
        <f t="shared" si="61"/>
        <v>2748.2849604221637</v>
      </c>
      <c r="U265" s="101">
        <f t="shared" si="68"/>
        <v>934.41688654353572</v>
      </c>
      <c r="V265" s="304">
        <f t="shared" si="69"/>
        <v>54.965699208443276</v>
      </c>
      <c r="W265" s="308">
        <v>35</v>
      </c>
      <c r="X265" s="305">
        <f t="shared" si="70"/>
        <v>3772.6675461741429</v>
      </c>
      <c r="Y265" s="309">
        <f t="shared" si="71"/>
        <v>2.6280000000000001</v>
      </c>
    </row>
    <row r="266" spans="1:25" s="63" customFormat="1" ht="16.5" customHeight="1" x14ac:dyDescent="0.2">
      <c r="A266" s="283">
        <v>250</v>
      </c>
      <c r="B266" s="301">
        <v>37.9</v>
      </c>
      <c r="C266" s="302">
        <v>21700</v>
      </c>
      <c r="D266" s="303">
        <f t="shared" si="57"/>
        <v>6870.7124010554098</v>
      </c>
      <c r="E266" s="304">
        <f t="shared" si="62"/>
        <v>2336.0422163588396</v>
      </c>
      <c r="F266" s="304">
        <f t="shared" si="63"/>
        <v>137.41424802110819</v>
      </c>
      <c r="G266" s="101">
        <v>60</v>
      </c>
      <c r="H266" s="305">
        <f t="shared" si="64"/>
        <v>9404.1688654353584</v>
      </c>
      <c r="I266" s="379">
        <f t="shared" si="58"/>
        <v>6.5963000000000003</v>
      </c>
      <c r="J266" s="329" t="s">
        <v>230</v>
      </c>
      <c r="K266" s="302">
        <v>21700</v>
      </c>
      <c r="L266" s="307">
        <f t="shared" si="59"/>
        <v>4122.2099097672954</v>
      </c>
      <c r="M266" s="304">
        <f t="shared" si="65"/>
        <v>1401.5513693208804</v>
      </c>
      <c r="N266" s="304">
        <f t="shared" si="66"/>
        <v>82.444198195345905</v>
      </c>
      <c r="O266" s="308">
        <v>43</v>
      </c>
      <c r="P266" s="305">
        <f t="shared" si="67"/>
        <v>5649.2054772835218</v>
      </c>
      <c r="Q266" s="379">
        <f t="shared" si="60"/>
        <v>3.9575999999999998</v>
      </c>
      <c r="R266" s="330">
        <v>94.75</v>
      </c>
      <c r="S266" s="302">
        <v>21700</v>
      </c>
      <c r="T266" s="307">
        <f t="shared" si="61"/>
        <v>2748.2849604221637</v>
      </c>
      <c r="U266" s="101">
        <f t="shared" si="68"/>
        <v>934.41688654353572</v>
      </c>
      <c r="V266" s="304">
        <f t="shared" si="69"/>
        <v>54.965699208443276</v>
      </c>
      <c r="W266" s="308">
        <v>35</v>
      </c>
      <c r="X266" s="305">
        <f t="shared" si="70"/>
        <v>3772.6675461741429</v>
      </c>
      <c r="Y266" s="309">
        <f t="shared" si="71"/>
        <v>2.6385000000000001</v>
      </c>
    </row>
    <row r="267" spans="1:25" s="63" customFormat="1" ht="16.5" customHeight="1" x14ac:dyDescent="0.2">
      <c r="A267" s="279">
        <v>251</v>
      </c>
      <c r="B267" s="301">
        <v>37.9</v>
      </c>
      <c r="C267" s="302">
        <v>21700</v>
      </c>
      <c r="D267" s="303">
        <f t="shared" si="57"/>
        <v>6870.7124010554098</v>
      </c>
      <c r="E267" s="304">
        <f t="shared" si="62"/>
        <v>2336.0422163588396</v>
      </c>
      <c r="F267" s="304">
        <f t="shared" si="63"/>
        <v>137.41424802110819</v>
      </c>
      <c r="G267" s="101">
        <v>60</v>
      </c>
      <c r="H267" s="305">
        <f t="shared" si="64"/>
        <v>9404.1688654353584</v>
      </c>
      <c r="I267" s="379">
        <f t="shared" si="58"/>
        <v>6.6227</v>
      </c>
      <c r="J267" s="329" t="s">
        <v>230</v>
      </c>
      <c r="K267" s="302">
        <v>21700</v>
      </c>
      <c r="L267" s="307">
        <f t="shared" si="59"/>
        <v>4122.2099097672954</v>
      </c>
      <c r="M267" s="304">
        <f t="shared" si="65"/>
        <v>1401.5513693208804</v>
      </c>
      <c r="N267" s="304">
        <f t="shared" si="66"/>
        <v>82.444198195345905</v>
      </c>
      <c r="O267" s="308">
        <v>43</v>
      </c>
      <c r="P267" s="305">
        <f t="shared" si="67"/>
        <v>5649.2054772835218</v>
      </c>
      <c r="Q267" s="379">
        <f t="shared" si="60"/>
        <v>3.9733999999999998</v>
      </c>
      <c r="R267" s="330">
        <v>94.75</v>
      </c>
      <c r="S267" s="302">
        <v>21700</v>
      </c>
      <c r="T267" s="307">
        <f t="shared" si="61"/>
        <v>2748.2849604221637</v>
      </c>
      <c r="U267" s="101">
        <f t="shared" si="68"/>
        <v>934.41688654353572</v>
      </c>
      <c r="V267" s="304">
        <f t="shared" si="69"/>
        <v>54.965699208443276</v>
      </c>
      <c r="W267" s="308">
        <v>35</v>
      </c>
      <c r="X267" s="305">
        <f t="shared" si="70"/>
        <v>3772.6675461741429</v>
      </c>
      <c r="Y267" s="309">
        <f t="shared" si="71"/>
        <v>2.6490999999999998</v>
      </c>
    </row>
    <row r="268" spans="1:25" s="63" customFormat="1" ht="16.5" customHeight="1" x14ac:dyDescent="0.2">
      <c r="A268" s="279">
        <v>252</v>
      </c>
      <c r="B268" s="301">
        <v>37.9</v>
      </c>
      <c r="C268" s="302">
        <v>21700</v>
      </c>
      <c r="D268" s="303">
        <f t="shared" si="57"/>
        <v>6870.7124010554098</v>
      </c>
      <c r="E268" s="304">
        <f t="shared" si="62"/>
        <v>2336.0422163588396</v>
      </c>
      <c r="F268" s="304">
        <f t="shared" si="63"/>
        <v>137.41424802110819</v>
      </c>
      <c r="G268" s="101">
        <v>60</v>
      </c>
      <c r="H268" s="305">
        <f t="shared" si="64"/>
        <v>9404.1688654353584</v>
      </c>
      <c r="I268" s="379">
        <f t="shared" si="58"/>
        <v>6.6490999999999998</v>
      </c>
      <c r="J268" s="329" t="s">
        <v>230</v>
      </c>
      <c r="K268" s="302">
        <v>21700</v>
      </c>
      <c r="L268" s="307">
        <f t="shared" si="59"/>
        <v>4122.2099097672954</v>
      </c>
      <c r="M268" s="304">
        <f t="shared" si="65"/>
        <v>1401.5513693208804</v>
      </c>
      <c r="N268" s="304">
        <f t="shared" si="66"/>
        <v>82.444198195345905</v>
      </c>
      <c r="O268" s="308">
        <v>43</v>
      </c>
      <c r="P268" s="305">
        <f t="shared" si="67"/>
        <v>5649.2054772835218</v>
      </c>
      <c r="Q268" s="379">
        <f t="shared" si="60"/>
        <v>3.9891999999999999</v>
      </c>
      <c r="R268" s="330">
        <v>94.75</v>
      </c>
      <c r="S268" s="302">
        <v>21700</v>
      </c>
      <c r="T268" s="307">
        <f t="shared" si="61"/>
        <v>2748.2849604221637</v>
      </c>
      <c r="U268" s="101">
        <f t="shared" si="68"/>
        <v>934.41688654353572</v>
      </c>
      <c r="V268" s="304">
        <f t="shared" si="69"/>
        <v>54.965699208443276</v>
      </c>
      <c r="W268" s="308">
        <v>35</v>
      </c>
      <c r="X268" s="305">
        <f t="shared" si="70"/>
        <v>3772.6675461741429</v>
      </c>
      <c r="Y268" s="309">
        <f t="shared" si="71"/>
        <v>2.6596000000000002</v>
      </c>
    </row>
    <row r="269" spans="1:25" s="63" customFormat="1" ht="16.5" customHeight="1" x14ac:dyDescent="0.2">
      <c r="A269" s="279">
        <v>253</v>
      </c>
      <c r="B269" s="301">
        <v>37.9</v>
      </c>
      <c r="C269" s="302">
        <v>21700</v>
      </c>
      <c r="D269" s="303">
        <f t="shared" si="57"/>
        <v>6870.7124010554098</v>
      </c>
      <c r="E269" s="304">
        <f t="shared" si="62"/>
        <v>2336.0422163588396</v>
      </c>
      <c r="F269" s="304">
        <f t="shared" si="63"/>
        <v>137.41424802110819</v>
      </c>
      <c r="G269" s="101">
        <v>60</v>
      </c>
      <c r="H269" s="305">
        <f t="shared" si="64"/>
        <v>9404.1688654353584</v>
      </c>
      <c r="I269" s="379">
        <f t="shared" si="58"/>
        <v>6.6755000000000004</v>
      </c>
      <c r="J269" s="329" t="s">
        <v>230</v>
      </c>
      <c r="K269" s="302">
        <v>21700</v>
      </c>
      <c r="L269" s="307">
        <f t="shared" si="59"/>
        <v>4122.2099097672954</v>
      </c>
      <c r="M269" s="304">
        <f t="shared" si="65"/>
        <v>1401.5513693208804</v>
      </c>
      <c r="N269" s="304">
        <f t="shared" si="66"/>
        <v>82.444198195345905</v>
      </c>
      <c r="O269" s="308">
        <v>43</v>
      </c>
      <c r="P269" s="305">
        <f t="shared" si="67"/>
        <v>5649.2054772835218</v>
      </c>
      <c r="Q269" s="379">
        <f t="shared" si="60"/>
        <v>4.0050999999999997</v>
      </c>
      <c r="R269" s="330">
        <v>94.75</v>
      </c>
      <c r="S269" s="302">
        <v>21700</v>
      </c>
      <c r="T269" s="307">
        <f t="shared" si="61"/>
        <v>2748.2849604221637</v>
      </c>
      <c r="U269" s="101">
        <f t="shared" si="68"/>
        <v>934.41688654353572</v>
      </c>
      <c r="V269" s="304">
        <f t="shared" si="69"/>
        <v>54.965699208443276</v>
      </c>
      <c r="W269" s="308">
        <v>35</v>
      </c>
      <c r="X269" s="305">
        <f t="shared" si="70"/>
        <v>3772.6675461741429</v>
      </c>
      <c r="Y269" s="309">
        <f t="shared" si="71"/>
        <v>2.6701999999999999</v>
      </c>
    </row>
    <row r="270" spans="1:25" s="63" customFormat="1" ht="16.5" customHeight="1" x14ac:dyDescent="0.2">
      <c r="A270" s="279">
        <v>254</v>
      </c>
      <c r="B270" s="301">
        <v>37.9</v>
      </c>
      <c r="C270" s="302">
        <v>21700</v>
      </c>
      <c r="D270" s="303">
        <f t="shared" si="57"/>
        <v>6870.7124010554098</v>
      </c>
      <c r="E270" s="304">
        <f t="shared" si="62"/>
        <v>2336.0422163588396</v>
      </c>
      <c r="F270" s="304">
        <f t="shared" si="63"/>
        <v>137.41424802110819</v>
      </c>
      <c r="G270" s="101">
        <v>60</v>
      </c>
      <c r="H270" s="305">
        <f t="shared" si="64"/>
        <v>9404.1688654353584</v>
      </c>
      <c r="I270" s="379">
        <f t="shared" si="58"/>
        <v>6.7018000000000004</v>
      </c>
      <c r="J270" s="329" t="s">
        <v>230</v>
      </c>
      <c r="K270" s="302">
        <v>21700</v>
      </c>
      <c r="L270" s="307">
        <f t="shared" si="59"/>
        <v>4122.2099097672954</v>
      </c>
      <c r="M270" s="304">
        <f t="shared" si="65"/>
        <v>1401.5513693208804</v>
      </c>
      <c r="N270" s="304">
        <f t="shared" si="66"/>
        <v>82.444198195345905</v>
      </c>
      <c r="O270" s="308">
        <v>43</v>
      </c>
      <c r="P270" s="305">
        <f t="shared" si="67"/>
        <v>5649.2054772835218</v>
      </c>
      <c r="Q270" s="379">
        <f t="shared" si="60"/>
        <v>4.0209000000000001</v>
      </c>
      <c r="R270" s="330">
        <v>94.75</v>
      </c>
      <c r="S270" s="302">
        <v>21700</v>
      </c>
      <c r="T270" s="307">
        <f t="shared" si="61"/>
        <v>2748.2849604221637</v>
      </c>
      <c r="U270" s="101">
        <f t="shared" si="68"/>
        <v>934.41688654353572</v>
      </c>
      <c r="V270" s="304">
        <f t="shared" si="69"/>
        <v>54.965699208443276</v>
      </c>
      <c r="W270" s="308">
        <v>35</v>
      </c>
      <c r="X270" s="305">
        <f t="shared" si="70"/>
        <v>3772.6675461741429</v>
      </c>
      <c r="Y270" s="309">
        <f t="shared" si="71"/>
        <v>2.6806999999999999</v>
      </c>
    </row>
    <row r="271" spans="1:25" s="63" customFormat="1" ht="16.5" customHeight="1" x14ac:dyDescent="0.2">
      <c r="A271" s="279">
        <v>255</v>
      </c>
      <c r="B271" s="301">
        <v>37.9</v>
      </c>
      <c r="C271" s="302">
        <v>21700</v>
      </c>
      <c r="D271" s="303">
        <f t="shared" si="57"/>
        <v>6870.7124010554098</v>
      </c>
      <c r="E271" s="304">
        <f t="shared" si="62"/>
        <v>2336.0422163588396</v>
      </c>
      <c r="F271" s="304">
        <f t="shared" si="63"/>
        <v>137.41424802110819</v>
      </c>
      <c r="G271" s="101">
        <v>60</v>
      </c>
      <c r="H271" s="305">
        <f t="shared" si="64"/>
        <v>9404.1688654353584</v>
      </c>
      <c r="I271" s="379">
        <f t="shared" si="58"/>
        <v>6.7282000000000002</v>
      </c>
      <c r="J271" s="329" t="s">
        <v>230</v>
      </c>
      <c r="K271" s="302">
        <v>21700</v>
      </c>
      <c r="L271" s="307">
        <f t="shared" si="59"/>
        <v>4122.2099097672954</v>
      </c>
      <c r="M271" s="304">
        <f t="shared" si="65"/>
        <v>1401.5513693208804</v>
      </c>
      <c r="N271" s="304">
        <f t="shared" si="66"/>
        <v>82.444198195345905</v>
      </c>
      <c r="O271" s="308">
        <v>43</v>
      </c>
      <c r="P271" s="305">
        <f t="shared" si="67"/>
        <v>5649.2054772835218</v>
      </c>
      <c r="Q271" s="379">
        <f t="shared" si="60"/>
        <v>4.0366999999999997</v>
      </c>
      <c r="R271" s="330">
        <v>94.75</v>
      </c>
      <c r="S271" s="302">
        <v>21700</v>
      </c>
      <c r="T271" s="307">
        <f t="shared" si="61"/>
        <v>2748.2849604221637</v>
      </c>
      <c r="U271" s="101">
        <f t="shared" si="68"/>
        <v>934.41688654353572</v>
      </c>
      <c r="V271" s="304">
        <f t="shared" si="69"/>
        <v>54.965699208443276</v>
      </c>
      <c r="W271" s="308">
        <v>35</v>
      </c>
      <c r="X271" s="305">
        <f t="shared" si="70"/>
        <v>3772.6675461741429</v>
      </c>
      <c r="Y271" s="309">
        <f t="shared" si="71"/>
        <v>2.6913</v>
      </c>
    </row>
    <row r="272" spans="1:25" s="63" customFormat="1" ht="16.5" customHeight="1" x14ac:dyDescent="0.2">
      <c r="A272" s="279">
        <v>256</v>
      </c>
      <c r="B272" s="301">
        <v>37.9</v>
      </c>
      <c r="C272" s="302">
        <v>21700</v>
      </c>
      <c r="D272" s="303">
        <f t="shared" si="57"/>
        <v>6870.7124010554098</v>
      </c>
      <c r="E272" s="304">
        <f t="shared" si="62"/>
        <v>2336.0422163588396</v>
      </c>
      <c r="F272" s="304">
        <f t="shared" si="63"/>
        <v>137.41424802110819</v>
      </c>
      <c r="G272" s="101">
        <v>60</v>
      </c>
      <c r="H272" s="305">
        <f t="shared" si="64"/>
        <v>9404.1688654353584</v>
      </c>
      <c r="I272" s="379">
        <f t="shared" si="58"/>
        <v>6.7545999999999999</v>
      </c>
      <c r="J272" s="329" t="s">
        <v>230</v>
      </c>
      <c r="K272" s="302">
        <v>21700</v>
      </c>
      <c r="L272" s="307">
        <f t="shared" si="59"/>
        <v>4122.2099097672954</v>
      </c>
      <c r="M272" s="304">
        <f t="shared" si="65"/>
        <v>1401.5513693208804</v>
      </c>
      <c r="N272" s="304">
        <f t="shared" si="66"/>
        <v>82.444198195345905</v>
      </c>
      <c r="O272" s="308">
        <v>43</v>
      </c>
      <c r="P272" s="305">
        <f t="shared" si="67"/>
        <v>5649.2054772835218</v>
      </c>
      <c r="Q272" s="379">
        <f t="shared" si="60"/>
        <v>4.0526</v>
      </c>
      <c r="R272" s="330">
        <v>94.75</v>
      </c>
      <c r="S272" s="302">
        <v>21700</v>
      </c>
      <c r="T272" s="307">
        <f t="shared" si="61"/>
        <v>2748.2849604221637</v>
      </c>
      <c r="U272" s="101">
        <f t="shared" si="68"/>
        <v>934.41688654353572</v>
      </c>
      <c r="V272" s="304">
        <f t="shared" si="69"/>
        <v>54.965699208443276</v>
      </c>
      <c r="W272" s="308">
        <v>35</v>
      </c>
      <c r="X272" s="305">
        <f t="shared" si="70"/>
        <v>3772.6675461741429</v>
      </c>
      <c r="Y272" s="309">
        <f t="shared" si="71"/>
        <v>2.7018</v>
      </c>
    </row>
    <row r="273" spans="1:25" s="63" customFormat="1" ht="16.5" customHeight="1" x14ac:dyDescent="0.2">
      <c r="A273" s="279">
        <v>257</v>
      </c>
      <c r="B273" s="301">
        <v>37.9</v>
      </c>
      <c r="C273" s="302">
        <v>21700</v>
      </c>
      <c r="D273" s="303">
        <f t="shared" ref="D273:D336" si="72">12*(1/B273*C273)</f>
        <v>6870.7124010554098</v>
      </c>
      <c r="E273" s="304">
        <f t="shared" si="62"/>
        <v>2336.0422163588396</v>
      </c>
      <c r="F273" s="304">
        <f t="shared" si="63"/>
        <v>137.41424802110819</v>
      </c>
      <c r="G273" s="101">
        <v>60</v>
      </c>
      <c r="H273" s="305">
        <f t="shared" si="64"/>
        <v>9404.1688654353584</v>
      </c>
      <c r="I273" s="379">
        <f t="shared" ref="I273:I336" si="73">ROUND(A273/B273,4)</f>
        <v>6.7809999999999997</v>
      </c>
      <c r="J273" s="329" t="s">
        <v>230</v>
      </c>
      <c r="K273" s="302">
        <v>21700</v>
      </c>
      <c r="L273" s="307">
        <f t="shared" ref="L273:L336" si="74">12*(1/J273*K273)</f>
        <v>4122.2099097672954</v>
      </c>
      <c r="M273" s="304">
        <f t="shared" si="65"/>
        <v>1401.5513693208804</v>
      </c>
      <c r="N273" s="304">
        <f t="shared" si="66"/>
        <v>82.444198195345905</v>
      </c>
      <c r="O273" s="308">
        <v>43</v>
      </c>
      <c r="P273" s="305">
        <f t="shared" si="67"/>
        <v>5649.2054772835218</v>
      </c>
      <c r="Q273" s="379">
        <f t="shared" ref="Q273:Q336" si="75">ROUND(A273/J273,4)</f>
        <v>4.0683999999999996</v>
      </c>
      <c r="R273" s="330">
        <v>94.75</v>
      </c>
      <c r="S273" s="302">
        <v>21700</v>
      </c>
      <c r="T273" s="307">
        <f t="shared" ref="T273:T336" si="76">12*(1/R273*S273)</f>
        <v>2748.2849604221637</v>
      </c>
      <c r="U273" s="101">
        <f t="shared" si="68"/>
        <v>934.41688654353572</v>
      </c>
      <c r="V273" s="304">
        <f t="shared" si="69"/>
        <v>54.965699208443276</v>
      </c>
      <c r="W273" s="308">
        <v>35</v>
      </c>
      <c r="X273" s="305">
        <f t="shared" si="70"/>
        <v>3772.6675461741429</v>
      </c>
      <c r="Y273" s="309">
        <f t="shared" si="71"/>
        <v>2.7124000000000001</v>
      </c>
    </row>
    <row r="274" spans="1:25" s="63" customFormat="1" ht="16.5" customHeight="1" x14ac:dyDescent="0.2">
      <c r="A274" s="279">
        <v>258</v>
      </c>
      <c r="B274" s="301">
        <v>37.9</v>
      </c>
      <c r="C274" s="302">
        <v>21700</v>
      </c>
      <c r="D274" s="303">
        <f t="shared" si="72"/>
        <v>6870.7124010554098</v>
      </c>
      <c r="E274" s="304">
        <f>D274*34%</f>
        <v>2336.0422163588396</v>
      </c>
      <c r="F274" s="304">
        <f t="shared" ref="F274:F336" si="77">D274*2%</f>
        <v>137.41424802110819</v>
      </c>
      <c r="G274" s="101">
        <v>60</v>
      </c>
      <c r="H274" s="305">
        <f t="shared" ref="H274:H336" si="78">SUM(D274:G274)</f>
        <v>9404.1688654353584</v>
      </c>
      <c r="I274" s="379">
        <f t="shared" si="73"/>
        <v>6.8074000000000003</v>
      </c>
      <c r="J274" s="329" t="s">
        <v>230</v>
      </c>
      <c r="K274" s="302">
        <v>21700</v>
      </c>
      <c r="L274" s="307">
        <f t="shared" si="74"/>
        <v>4122.2099097672954</v>
      </c>
      <c r="M274" s="304">
        <f>L274*34%</f>
        <v>1401.5513693208804</v>
      </c>
      <c r="N274" s="304">
        <f t="shared" ref="N274:N336" si="79">L274*2%</f>
        <v>82.444198195345905</v>
      </c>
      <c r="O274" s="308">
        <v>43</v>
      </c>
      <c r="P274" s="305">
        <f t="shared" ref="P274:P336" si="80">SUM(L274:O274)</f>
        <v>5649.2054772835218</v>
      </c>
      <c r="Q274" s="379">
        <f t="shared" si="75"/>
        <v>4.0842000000000001</v>
      </c>
      <c r="R274" s="330">
        <v>94.75</v>
      </c>
      <c r="S274" s="302">
        <v>21700</v>
      </c>
      <c r="T274" s="307">
        <f t="shared" si="76"/>
        <v>2748.2849604221637</v>
      </c>
      <c r="U274" s="101">
        <f>T274*34%</f>
        <v>934.41688654353572</v>
      </c>
      <c r="V274" s="304">
        <f t="shared" ref="V274:V336" si="81">T274*2%</f>
        <v>54.965699208443276</v>
      </c>
      <c r="W274" s="308">
        <v>35</v>
      </c>
      <c r="X274" s="305">
        <f t="shared" ref="X274:X336" si="82">SUM(T274:W274)</f>
        <v>3772.6675461741429</v>
      </c>
      <c r="Y274" s="309">
        <f t="shared" ref="Y274:Y336" si="83">ROUND(A274/R274,4)</f>
        <v>2.7229999999999999</v>
      </c>
    </row>
    <row r="275" spans="1:25" s="63" customFormat="1" ht="16.5" customHeight="1" x14ac:dyDescent="0.2">
      <c r="A275" s="279">
        <v>259</v>
      </c>
      <c r="B275" s="301">
        <v>37.9</v>
      </c>
      <c r="C275" s="302">
        <v>21700</v>
      </c>
      <c r="D275" s="303">
        <f t="shared" si="72"/>
        <v>6870.7124010554098</v>
      </c>
      <c r="E275" s="304">
        <f>D275*34%</f>
        <v>2336.0422163588396</v>
      </c>
      <c r="F275" s="304">
        <f t="shared" si="77"/>
        <v>137.41424802110819</v>
      </c>
      <c r="G275" s="101">
        <v>60</v>
      </c>
      <c r="H275" s="305">
        <f t="shared" si="78"/>
        <v>9404.1688654353584</v>
      </c>
      <c r="I275" s="379">
        <f t="shared" si="73"/>
        <v>6.8338000000000001</v>
      </c>
      <c r="J275" s="329" t="s">
        <v>230</v>
      </c>
      <c r="K275" s="302">
        <v>21700</v>
      </c>
      <c r="L275" s="307">
        <f t="shared" si="74"/>
        <v>4122.2099097672954</v>
      </c>
      <c r="M275" s="304">
        <f>L275*34%</f>
        <v>1401.5513693208804</v>
      </c>
      <c r="N275" s="304">
        <f t="shared" si="79"/>
        <v>82.444198195345905</v>
      </c>
      <c r="O275" s="308">
        <v>43</v>
      </c>
      <c r="P275" s="305">
        <f t="shared" si="80"/>
        <v>5649.2054772835218</v>
      </c>
      <c r="Q275" s="379">
        <f t="shared" si="75"/>
        <v>4.0999999999999996</v>
      </c>
      <c r="R275" s="330">
        <v>94.75</v>
      </c>
      <c r="S275" s="302">
        <v>21700</v>
      </c>
      <c r="T275" s="307">
        <f t="shared" si="76"/>
        <v>2748.2849604221637</v>
      </c>
      <c r="U275" s="101">
        <f>T275*34%</f>
        <v>934.41688654353572</v>
      </c>
      <c r="V275" s="304">
        <f t="shared" si="81"/>
        <v>54.965699208443276</v>
      </c>
      <c r="W275" s="308">
        <v>35</v>
      </c>
      <c r="X275" s="305">
        <f t="shared" si="82"/>
        <v>3772.6675461741429</v>
      </c>
      <c r="Y275" s="309">
        <f t="shared" si="83"/>
        <v>2.7334999999999998</v>
      </c>
    </row>
    <row r="276" spans="1:25" s="63" customFormat="1" ht="17.25" customHeight="1" x14ac:dyDescent="0.2">
      <c r="A276" s="283">
        <v>260</v>
      </c>
      <c r="B276" s="301">
        <v>37.9</v>
      </c>
      <c r="C276" s="302">
        <v>21700</v>
      </c>
      <c r="D276" s="303">
        <f t="shared" si="72"/>
        <v>6870.7124010554098</v>
      </c>
      <c r="E276" s="304">
        <f>D276*34%</f>
        <v>2336.0422163588396</v>
      </c>
      <c r="F276" s="304">
        <f t="shared" si="77"/>
        <v>137.41424802110819</v>
      </c>
      <c r="G276" s="101">
        <v>60</v>
      </c>
      <c r="H276" s="305">
        <f t="shared" si="78"/>
        <v>9404.1688654353584</v>
      </c>
      <c r="I276" s="379">
        <f t="shared" si="73"/>
        <v>6.8601999999999999</v>
      </c>
      <c r="J276" s="329" t="s">
        <v>230</v>
      </c>
      <c r="K276" s="302">
        <v>21700</v>
      </c>
      <c r="L276" s="307">
        <f t="shared" si="74"/>
        <v>4122.2099097672954</v>
      </c>
      <c r="M276" s="304">
        <f>L276*34%</f>
        <v>1401.5513693208804</v>
      </c>
      <c r="N276" s="304">
        <f t="shared" si="79"/>
        <v>82.444198195345905</v>
      </c>
      <c r="O276" s="308">
        <v>43</v>
      </c>
      <c r="P276" s="305">
        <f t="shared" si="80"/>
        <v>5649.2054772835218</v>
      </c>
      <c r="Q276" s="379">
        <f t="shared" si="75"/>
        <v>4.1158999999999999</v>
      </c>
      <c r="R276" s="330">
        <v>94.75</v>
      </c>
      <c r="S276" s="302">
        <v>21700</v>
      </c>
      <c r="T276" s="307">
        <f t="shared" si="76"/>
        <v>2748.2849604221637</v>
      </c>
      <c r="U276" s="101">
        <f>T276*34%</f>
        <v>934.41688654353572</v>
      </c>
      <c r="V276" s="304">
        <f t="shared" si="81"/>
        <v>54.965699208443276</v>
      </c>
      <c r="W276" s="308">
        <v>35</v>
      </c>
      <c r="X276" s="305">
        <f t="shared" si="82"/>
        <v>3772.6675461741429</v>
      </c>
      <c r="Y276" s="309">
        <f t="shared" si="83"/>
        <v>2.7441</v>
      </c>
    </row>
    <row r="277" spans="1:25" ht="17.25" customHeight="1" x14ac:dyDescent="0.2">
      <c r="A277" s="279">
        <v>261</v>
      </c>
      <c r="B277" s="301">
        <v>37.9</v>
      </c>
      <c r="C277" s="302">
        <v>21700</v>
      </c>
      <c r="D277" s="303">
        <f t="shared" si="72"/>
        <v>6870.7124010554098</v>
      </c>
      <c r="E277" s="304">
        <f t="shared" ref="E277:E336" si="84">D277*34%</f>
        <v>2336.0422163588396</v>
      </c>
      <c r="F277" s="304">
        <f t="shared" si="77"/>
        <v>137.41424802110819</v>
      </c>
      <c r="G277" s="101">
        <v>60</v>
      </c>
      <c r="H277" s="305">
        <f t="shared" si="78"/>
        <v>9404.1688654353584</v>
      </c>
      <c r="I277" s="379">
        <f t="shared" si="73"/>
        <v>6.8864999999999998</v>
      </c>
      <c r="J277" s="329" t="s">
        <v>230</v>
      </c>
      <c r="K277" s="302">
        <v>21700</v>
      </c>
      <c r="L277" s="307">
        <f t="shared" si="74"/>
        <v>4122.2099097672954</v>
      </c>
      <c r="M277" s="304">
        <f t="shared" ref="M277:M336" si="85">L277*34%</f>
        <v>1401.5513693208804</v>
      </c>
      <c r="N277" s="304">
        <f t="shared" si="79"/>
        <v>82.444198195345905</v>
      </c>
      <c r="O277" s="308">
        <v>43</v>
      </c>
      <c r="P277" s="305">
        <f t="shared" si="80"/>
        <v>5649.2054772835218</v>
      </c>
      <c r="Q277" s="379">
        <f t="shared" si="75"/>
        <v>4.1317000000000004</v>
      </c>
      <c r="R277" s="330">
        <v>94.75</v>
      </c>
      <c r="S277" s="302">
        <v>21700</v>
      </c>
      <c r="T277" s="307">
        <f t="shared" si="76"/>
        <v>2748.2849604221637</v>
      </c>
      <c r="U277" s="101">
        <f t="shared" ref="U277:U336" si="86">T277*34%</f>
        <v>934.41688654353572</v>
      </c>
      <c r="V277" s="304">
        <f t="shared" si="81"/>
        <v>54.965699208443276</v>
      </c>
      <c r="W277" s="308">
        <v>35</v>
      </c>
      <c r="X277" s="305">
        <f t="shared" si="82"/>
        <v>3772.6675461741429</v>
      </c>
      <c r="Y277" s="309">
        <f t="shared" si="83"/>
        <v>2.7545999999999999</v>
      </c>
    </row>
    <row r="278" spans="1:25" ht="17.25" customHeight="1" x14ac:dyDescent="0.2">
      <c r="A278" s="279">
        <v>262</v>
      </c>
      <c r="B278" s="301">
        <v>37.9</v>
      </c>
      <c r="C278" s="302">
        <v>21700</v>
      </c>
      <c r="D278" s="303">
        <f t="shared" si="72"/>
        <v>6870.7124010554098</v>
      </c>
      <c r="E278" s="304">
        <f t="shared" si="84"/>
        <v>2336.0422163588396</v>
      </c>
      <c r="F278" s="304">
        <f t="shared" si="77"/>
        <v>137.41424802110819</v>
      </c>
      <c r="G278" s="101">
        <v>60</v>
      </c>
      <c r="H278" s="305">
        <f t="shared" si="78"/>
        <v>9404.1688654353584</v>
      </c>
      <c r="I278" s="379">
        <f t="shared" si="73"/>
        <v>6.9128999999999996</v>
      </c>
      <c r="J278" s="329" t="s">
        <v>230</v>
      </c>
      <c r="K278" s="302">
        <v>21700</v>
      </c>
      <c r="L278" s="307">
        <f t="shared" si="74"/>
        <v>4122.2099097672954</v>
      </c>
      <c r="M278" s="304">
        <f t="shared" si="85"/>
        <v>1401.5513693208804</v>
      </c>
      <c r="N278" s="304">
        <f t="shared" si="79"/>
        <v>82.444198195345905</v>
      </c>
      <c r="O278" s="308">
        <v>43</v>
      </c>
      <c r="P278" s="305">
        <f t="shared" si="80"/>
        <v>5649.2054772835218</v>
      </c>
      <c r="Q278" s="379">
        <f t="shared" si="75"/>
        <v>4.1475</v>
      </c>
      <c r="R278" s="330">
        <v>94.75</v>
      </c>
      <c r="S278" s="302">
        <v>21700</v>
      </c>
      <c r="T278" s="307">
        <f t="shared" si="76"/>
        <v>2748.2849604221637</v>
      </c>
      <c r="U278" s="101">
        <f t="shared" si="86"/>
        <v>934.41688654353572</v>
      </c>
      <c r="V278" s="304">
        <f t="shared" si="81"/>
        <v>54.965699208443276</v>
      </c>
      <c r="W278" s="308">
        <v>35</v>
      </c>
      <c r="X278" s="305">
        <f t="shared" si="82"/>
        <v>3772.6675461741429</v>
      </c>
      <c r="Y278" s="309">
        <f t="shared" si="83"/>
        <v>2.7652000000000001</v>
      </c>
    </row>
    <row r="279" spans="1:25" ht="17.25" customHeight="1" x14ac:dyDescent="0.2">
      <c r="A279" s="279">
        <v>263</v>
      </c>
      <c r="B279" s="301">
        <v>37.9</v>
      </c>
      <c r="C279" s="302">
        <v>21700</v>
      </c>
      <c r="D279" s="303">
        <f t="shared" si="72"/>
        <v>6870.7124010554098</v>
      </c>
      <c r="E279" s="304">
        <f t="shared" si="84"/>
        <v>2336.0422163588396</v>
      </c>
      <c r="F279" s="304">
        <f t="shared" si="77"/>
        <v>137.41424802110819</v>
      </c>
      <c r="G279" s="101">
        <v>60</v>
      </c>
      <c r="H279" s="305">
        <f t="shared" si="78"/>
        <v>9404.1688654353584</v>
      </c>
      <c r="I279" s="379">
        <f t="shared" si="73"/>
        <v>6.9393000000000002</v>
      </c>
      <c r="J279" s="329" t="s">
        <v>230</v>
      </c>
      <c r="K279" s="302">
        <v>21700</v>
      </c>
      <c r="L279" s="307">
        <f t="shared" si="74"/>
        <v>4122.2099097672954</v>
      </c>
      <c r="M279" s="304">
        <f t="shared" si="85"/>
        <v>1401.5513693208804</v>
      </c>
      <c r="N279" s="304">
        <f t="shared" si="79"/>
        <v>82.444198195345905</v>
      </c>
      <c r="O279" s="308">
        <v>43</v>
      </c>
      <c r="P279" s="305">
        <f t="shared" si="80"/>
        <v>5649.2054772835218</v>
      </c>
      <c r="Q279" s="379">
        <f t="shared" si="75"/>
        <v>4.1634000000000002</v>
      </c>
      <c r="R279" s="330">
        <v>94.75</v>
      </c>
      <c r="S279" s="302">
        <v>21700</v>
      </c>
      <c r="T279" s="307">
        <f t="shared" si="76"/>
        <v>2748.2849604221637</v>
      </c>
      <c r="U279" s="101">
        <f t="shared" si="86"/>
        <v>934.41688654353572</v>
      </c>
      <c r="V279" s="304">
        <f t="shared" si="81"/>
        <v>54.965699208443276</v>
      </c>
      <c r="W279" s="308">
        <v>35</v>
      </c>
      <c r="X279" s="305">
        <f t="shared" si="82"/>
        <v>3772.6675461741429</v>
      </c>
      <c r="Y279" s="309">
        <f t="shared" si="83"/>
        <v>2.7757000000000001</v>
      </c>
    </row>
    <row r="280" spans="1:25" ht="17.25" customHeight="1" x14ac:dyDescent="0.2">
      <c r="A280" s="279">
        <v>264</v>
      </c>
      <c r="B280" s="301">
        <v>37.9</v>
      </c>
      <c r="C280" s="302">
        <v>21700</v>
      </c>
      <c r="D280" s="303">
        <f t="shared" si="72"/>
        <v>6870.7124010554098</v>
      </c>
      <c r="E280" s="304">
        <f t="shared" si="84"/>
        <v>2336.0422163588396</v>
      </c>
      <c r="F280" s="304">
        <f t="shared" si="77"/>
        <v>137.41424802110819</v>
      </c>
      <c r="G280" s="101">
        <v>60</v>
      </c>
      <c r="H280" s="305">
        <f t="shared" si="78"/>
        <v>9404.1688654353584</v>
      </c>
      <c r="I280" s="379">
        <f t="shared" si="73"/>
        <v>6.9657</v>
      </c>
      <c r="J280" s="329" t="s">
        <v>230</v>
      </c>
      <c r="K280" s="302">
        <v>21700</v>
      </c>
      <c r="L280" s="307">
        <f t="shared" si="74"/>
        <v>4122.2099097672954</v>
      </c>
      <c r="M280" s="304">
        <f t="shared" si="85"/>
        <v>1401.5513693208804</v>
      </c>
      <c r="N280" s="304">
        <f t="shared" si="79"/>
        <v>82.444198195345905</v>
      </c>
      <c r="O280" s="308">
        <v>43</v>
      </c>
      <c r="P280" s="305">
        <f t="shared" si="80"/>
        <v>5649.2054772835218</v>
      </c>
      <c r="Q280" s="379">
        <f t="shared" si="75"/>
        <v>4.1791999999999998</v>
      </c>
      <c r="R280" s="330">
        <v>94.75</v>
      </c>
      <c r="S280" s="302">
        <v>21700</v>
      </c>
      <c r="T280" s="307">
        <f t="shared" si="76"/>
        <v>2748.2849604221637</v>
      </c>
      <c r="U280" s="101">
        <f t="shared" si="86"/>
        <v>934.41688654353572</v>
      </c>
      <c r="V280" s="304">
        <f t="shared" si="81"/>
        <v>54.965699208443276</v>
      </c>
      <c r="W280" s="308">
        <v>35</v>
      </c>
      <c r="X280" s="305">
        <f t="shared" si="82"/>
        <v>3772.6675461741429</v>
      </c>
      <c r="Y280" s="309">
        <f t="shared" si="83"/>
        <v>2.7863000000000002</v>
      </c>
    </row>
    <row r="281" spans="1:25" ht="17.25" customHeight="1" x14ac:dyDescent="0.2">
      <c r="A281" s="279">
        <v>265</v>
      </c>
      <c r="B281" s="301">
        <v>37.9</v>
      </c>
      <c r="C281" s="302">
        <v>21700</v>
      </c>
      <c r="D281" s="303">
        <f t="shared" si="72"/>
        <v>6870.7124010554098</v>
      </c>
      <c r="E281" s="304">
        <f t="shared" si="84"/>
        <v>2336.0422163588396</v>
      </c>
      <c r="F281" s="304">
        <f t="shared" si="77"/>
        <v>137.41424802110819</v>
      </c>
      <c r="G281" s="101">
        <v>60</v>
      </c>
      <c r="H281" s="305">
        <f t="shared" si="78"/>
        <v>9404.1688654353584</v>
      </c>
      <c r="I281" s="379">
        <f t="shared" si="73"/>
        <v>6.9920999999999998</v>
      </c>
      <c r="J281" s="329" t="s">
        <v>230</v>
      </c>
      <c r="K281" s="302">
        <v>21700</v>
      </c>
      <c r="L281" s="307">
        <f t="shared" si="74"/>
        <v>4122.2099097672954</v>
      </c>
      <c r="M281" s="304">
        <f t="shared" si="85"/>
        <v>1401.5513693208804</v>
      </c>
      <c r="N281" s="304">
        <f t="shared" si="79"/>
        <v>82.444198195345905</v>
      </c>
      <c r="O281" s="308">
        <v>43</v>
      </c>
      <c r="P281" s="305">
        <f t="shared" si="80"/>
        <v>5649.2054772835218</v>
      </c>
      <c r="Q281" s="379">
        <f t="shared" si="75"/>
        <v>4.1950000000000003</v>
      </c>
      <c r="R281" s="330">
        <v>94.75</v>
      </c>
      <c r="S281" s="302">
        <v>21700</v>
      </c>
      <c r="T281" s="307">
        <f t="shared" si="76"/>
        <v>2748.2849604221637</v>
      </c>
      <c r="U281" s="101">
        <f t="shared" si="86"/>
        <v>934.41688654353572</v>
      </c>
      <c r="V281" s="304">
        <f t="shared" si="81"/>
        <v>54.965699208443276</v>
      </c>
      <c r="W281" s="308">
        <v>35</v>
      </c>
      <c r="X281" s="305">
        <f t="shared" si="82"/>
        <v>3772.6675461741429</v>
      </c>
      <c r="Y281" s="309">
        <f t="shared" si="83"/>
        <v>2.7968000000000002</v>
      </c>
    </row>
    <row r="282" spans="1:25" ht="17.25" customHeight="1" x14ac:dyDescent="0.2">
      <c r="A282" s="279">
        <v>266</v>
      </c>
      <c r="B282" s="301">
        <v>37.9</v>
      </c>
      <c r="C282" s="302">
        <v>21700</v>
      </c>
      <c r="D282" s="303">
        <f t="shared" si="72"/>
        <v>6870.7124010554098</v>
      </c>
      <c r="E282" s="304">
        <f t="shared" si="84"/>
        <v>2336.0422163588396</v>
      </c>
      <c r="F282" s="304">
        <f t="shared" si="77"/>
        <v>137.41424802110819</v>
      </c>
      <c r="G282" s="101">
        <v>60</v>
      </c>
      <c r="H282" s="305">
        <f t="shared" si="78"/>
        <v>9404.1688654353584</v>
      </c>
      <c r="I282" s="379">
        <f t="shared" si="73"/>
        <v>7.0185000000000004</v>
      </c>
      <c r="J282" s="329" t="s">
        <v>230</v>
      </c>
      <c r="K282" s="302">
        <v>21700</v>
      </c>
      <c r="L282" s="307">
        <f t="shared" si="74"/>
        <v>4122.2099097672954</v>
      </c>
      <c r="M282" s="304">
        <f t="shared" si="85"/>
        <v>1401.5513693208804</v>
      </c>
      <c r="N282" s="304">
        <f t="shared" si="79"/>
        <v>82.444198195345905</v>
      </c>
      <c r="O282" s="308">
        <v>43</v>
      </c>
      <c r="P282" s="305">
        <f t="shared" si="80"/>
        <v>5649.2054772835218</v>
      </c>
      <c r="Q282" s="379">
        <f t="shared" si="75"/>
        <v>4.2108999999999996</v>
      </c>
      <c r="R282" s="330">
        <v>94.75</v>
      </c>
      <c r="S282" s="302">
        <v>21700</v>
      </c>
      <c r="T282" s="307">
        <f t="shared" si="76"/>
        <v>2748.2849604221637</v>
      </c>
      <c r="U282" s="101">
        <f t="shared" si="86"/>
        <v>934.41688654353572</v>
      </c>
      <c r="V282" s="304">
        <f t="shared" si="81"/>
        <v>54.965699208443276</v>
      </c>
      <c r="W282" s="308">
        <v>35</v>
      </c>
      <c r="X282" s="305">
        <f t="shared" si="82"/>
        <v>3772.6675461741429</v>
      </c>
      <c r="Y282" s="309">
        <f t="shared" si="83"/>
        <v>2.8073999999999999</v>
      </c>
    </row>
    <row r="283" spans="1:25" ht="17.25" customHeight="1" x14ac:dyDescent="0.2">
      <c r="A283" s="279">
        <v>267</v>
      </c>
      <c r="B283" s="301">
        <v>37.9</v>
      </c>
      <c r="C283" s="302">
        <v>21700</v>
      </c>
      <c r="D283" s="303">
        <f t="shared" si="72"/>
        <v>6870.7124010554098</v>
      </c>
      <c r="E283" s="304">
        <f t="shared" si="84"/>
        <v>2336.0422163588396</v>
      </c>
      <c r="F283" s="304">
        <f t="shared" si="77"/>
        <v>137.41424802110819</v>
      </c>
      <c r="G283" s="101">
        <v>60</v>
      </c>
      <c r="H283" s="305">
        <f t="shared" si="78"/>
        <v>9404.1688654353584</v>
      </c>
      <c r="I283" s="379">
        <f t="shared" si="73"/>
        <v>7.0449000000000002</v>
      </c>
      <c r="J283" s="329" t="s">
        <v>230</v>
      </c>
      <c r="K283" s="302">
        <v>21700</v>
      </c>
      <c r="L283" s="307">
        <f t="shared" si="74"/>
        <v>4122.2099097672954</v>
      </c>
      <c r="M283" s="304">
        <f t="shared" si="85"/>
        <v>1401.5513693208804</v>
      </c>
      <c r="N283" s="304">
        <f t="shared" si="79"/>
        <v>82.444198195345905</v>
      </c>
      <c r="O283" s="308">
        <v>43</v>
      </c>
      <c r="P283" s="305">
        <f t="shared" si="80"/>
        <v>5649.2054772835218</v>
      </c>
      <c r="Q283" s="379">
        <f t="shared" si="75"/>
        <v>4.2267000000000001</v>
      </c>
      <c r="R283" s="330">
        <v>94.75</v>
      </c>
      <c r="S283" s="302">
        <v>21700</v>
      </c>
      <c r="T283" s="307">
        <f t="shared" si="76"/>
        <v>2748.2849604221637</v>
      </c>
      <c r="U283" s="101">
        <f t="shared" si="86"/>
        <v>934.41688654353572</v>
      </c>
      <c r="V283" s="304">
        <f t="shared" si="81"/>
        <v>54.965699208443276</v>
      </c>
      <c r="W283" s="308">
        <v>35</v>
      </c>
      <c r="X283" s="305">
        <f t="shared" si="82"/>
        <v>3772.6675461741429</v>
      </c>
      <c r="Y283" s="309">
        <f t="shared" si="83"/>
        <v>2.8178999999999998</v>
      </c>
    </row>
    <row r="284" spans="1:25" ht="17.25" customHeight="1" x14ac:dyDescent="0.2">
      <c r="A284" s="279">
        <v>268</v>
      </c>
      <c r="B284" s="301">
        <v>37.9</v>
      </c>
      <c r="C284" s="302">
        <v>21700</v>
      </c>
      <c r="D284" s="303">
        <f t="shared" si="72"/>
        <v>6870.7124010554098</v>
      </c>
      <c r="E284" s="304">
        <f t="shared" si="84"/>
        <v>2336.0422163588396</v>
      </c>
      <c r="F284" s="304">
        <f t="shared" si="77"/>
        <v>137.41424802110819</v>
      </c>
      <c r="G284" s="101">
        <v>60</v>
      </c>
      <c r="H284" s="305">
        <f t="shared" si="78"/>
        <v>9404.1688654353584</v>
      </c>
      <c r="I284" s="379">
        <f t="shared" si="73"/>
        <v>7.0712000000000002</v>
      </c>
      <c r="J284" s="329" t="s">
        <v>230</v>
      </c>
      <c r="K284" s="302">
        <v>21700</v>
      </c>
      <c r="L284" s="307">
        <f t="shared" si="74"/>
        <v>4122.2099097672954</v>
      </c>
      <c r="M284" s="304">
        <f t="shared" si="85"/>
        <v>1401.5513693208804</v>
      </c>
      <c r="N284" s="304">
        <f t="shared" si="79"/>
        <v>82.444198195345905</v>
      </c>
      <c r="O284" s="308">
        <v>43</v>
      </c>
      <c r="P284" s="305">
        <f t="shared" si="80"/>
        <v>5649.2054772835218</v>
      </c>
      <c r="Q284" s="379">
        <f t="shared" si="75"/>
        <v>4.2424999999999997</v>
      </c>
      <c r="R284" s="330">
        <v>94.75</v>
      </c>
      <c r="S284" s="302">
        <v>21700</v>
      </c>
      <c r="T284" s="307">
        <f t="shared" si="76"/>
        <v>2748.2849604221637</v>
      </c>
      <c r="U284" s="101">
        <f t="shared" si="86"/>
        <v>934.41688654353572</v>
      </c>
      <c r="V284" s="304">
        <f t="shared" si="81"/>
        <v>54.965699208443276</v>
      </c>
      <c r="W284" s="308">
        <v>35</v>
      </c>
      <c r="X284" s="305">
        <f t="shared" si="82"/>
        <v>3772.6675461741429</v>
      </c>
      <c r="Y284" s="309">
        <f t="shared" si="83"/>
        <v>2.8285</v>
      </c>
    </row>
    <row r="285" spans="1:25" ht="17.25" customHeight="1" x14ac:dyDescent="0.2">
      <c r="A285" s="279">
        <v>269</v>
      </c>
      <c r="B285" s="301">
        <v>37.9</v>
      </c>
      <c r="C285" s="302">
        <v>21700</v>
      </c>
      <c r="D285" s="303">
        <f t="shared" si="72"/>
        <v>6870.7124010554098</v>
      </c>
      <c r="E285" s="304">
        <f t="shared" si="84"/>
        <v>2336.0422163588396</v>
      </c>
      <c r="F285" s="304">
        <f t="shared" si="77"/>
        <v>137.41424802110819</v>
      </c>
      <c r="G285" s="101">
        <v>60</v>
      </c>
      <c r="H285" s="305">
        <f t="shared" si="78"/>
        <v>9404.1688654353584</v>
      </c>
      <c r="I285" s="379">
        <f t="shared" si="73"/>
        <v>7.0975999999999999</v>
      </c>
      <c r="J285" s="329" t="s">
        <v>230</v>
      </c>
      <c r="K285" s="302">
        <v>21700</v>
      </c>
      <c r="L285" s="307">
        <f t="shared" si="74"/>
        <v>4122.2099097672954</v>
      </c>
      <c r="M285" s="304">
        <f t="shared" si="85"/>
        <v>1401.5513693208804</v>
      </c>
      <c r="N285" s="304">
        <f t="shared" si="79"/>
        <v>82.444198195345905</v>
      </c>
      <c r="O285" s="308">
        <v>43</v>
      </c>
      <c r="P285" s="305">
        <f t="shared" si="80"/>
        <v>5649.2054772835218</v>
      </c>
      <c r="Q285" s="379">
        <f t="shared" si="75"/>
        <v>4.2584</v>
      </c>
      <c r="R285" s="330">
        <v>94.75</v>
      </c>
      <c r="S285" s="302">
        <v>21700</v>
      </c>
      <c r="T285" s="307">
        <f t="shared" si="76"/>
        <v>2748.2849604221637</v>
      </c>
      <c r="U285" s="101">
        <f t="shared" si="86"/>
        <v>934.41688654353572</v>
      </c>
      <c r="V285" s="304">
        <f t="shared" si="81"/>
        <v>54.965699208443276</v>
      </c>
      <c r="W285" s="308">
        <v>35</v>
      </c>
      <c r="X285" s="305">
        <f t="shared" si="82"/>
        <v>3772.6675461741429</v>
      </c>
      <c r="Y285" s="309">
        <f t="shared" si="83"/>
        <v>2.8391000000000002</v>
      </c>
    </row>
    <row r="286" spans="1:25" ht="17.25" customHeight="1" x14ac:dyDescent="0.2">
      <c r="A286" s="283">
        <v>270</v>
      </c>
      <c r="B286" s="301">
        <v>37.9</v>
      </c>
      <c r="C286" s="302">
        <v>21700</v>
      </c>
      <c r="D286" s="303">
        <f t="shared" si="72"/>
        <v>6870.7124010554098</v>
      </c>
      <c r="E286" s="304">
        <f t="shared" si="84"/>
        <v>2336.0422163588396</v>
      </c>
      <c r="F286" s="304">
        <f t="shared" si="77"/>
        <v>137.41424802110819</v>
      </c>
      <c r="G286" s="101">
        <v>60</v>
      </c>
      <c r="H286" s="305">
        <f t="shared" si="78"/>
        <v>9404.1688654353584</v>
      </c>
      <c r="I286" s="379">
        <f t="shared" si="73"/>
        <v>7.1239999999999997</v>
      </c>
      <c r="J286" s="329" t="s">
        <v>230</v>
      </c>
      <c r="K286" s="302">
        <v>21700</v>
      </c>
      <c r="L286" s="307">
        <f t="shared" si="74"/>
        <v>4122.2099097672954</v>
      </c>
      <c r="M286" s="304">
        <f t="shared" si="85"/>
        <v>1401.5513693208804</v>
      </c>
      <c r="N286" s="304">
        <f t="shared" si="79"/>
        <v>82.444198195345905</v>
      </c>
      <c r="O286" s="308">
        <v>43</v>
      </c>
      <c r="P286" s="305">
        <f t="shared" si="80"/>
        <v>5649.2054772835218</v>
      </c>
      <c r="Q286" s="379">
        <f t="shared" si="75"/>
        <v>4.2742000000000004</v>
      </c>
      <c r="R286" s="330">
        <v>94.75</v>
      </c>
      <c r="S286" s="302">
        <v>21700</v>
      </c>
      <c r="T286" s="307">
        <f t="shared" si="76"/>
        <v>2748.2849604221637</v>
      </c>
      <c r="U286" s="101">
        <f t="shared" si="86"/>
        <v>934.41688654353572</v>
      </c>
      <c r="V286" s="304">
        <f t="shared" si="81"/>
        <v>54.965699208443276</v>
      </c>
      <c r="W286" s="308">
        <v>35</v>
      </c>
      <c r="X286" s="305">
        <f t="shared" si="82"/>
        <v>3772.6675461741429</v>
      </c>
      <c r="Y286" s="309">
        <f t="shared" si="83"/>
        <v>2.8496000000000001</v>
      </c>
    </row>
    <row r="287" spans="1:25" ht="17.25" customHeight="1" x14ac:dyDescent="0.2">
      <c r="A287" s="279">
        <v>271</v>
      </c>
      <c r="B287" s="301">
        <v>37.9</v>
      </c>
      <c r="C287" s="302">
        <v>21700</v>
      </c>
      <c r="D287" s="303">
        <f t="shared" si="72"/>
        <v>6870.7124010554098</v>
      </c>
      <c r="E287" s="304">
        <f t="shared" si="84"/>
        <v>2336.0422163588396</v>
      </c>
      <c r="F287" s="304">
        <f t="shared" si="77"/>
        <v>137.41424802110819</v>
      </c>
      <c r="G287" s="101">
        <v>60</v>
      </c>
      <c r="H287" s="305">
        <f t="shared" si="78"/>
        <v>9404.1688654353584</v>
      </c>
      <c r="I287" s="379">
        <f t="shared" si="73"/>
        <v>7.1504000000000003</v>
      </c>
      <c r="J287" s="329" t="s">
        <v>230</v>
      </c>
      <c r="K287" s="302">
        <v>21700</v>
      </c>
      <c r="L287" s="307">
        <f t="shared" si="74"/>
        <v>4122.2099097672954</v>
      </c>
      <c r="M287" s="304">
        <f t="shared" si="85"/>
        <v>1401.5513693208804</v>
      </c>
      <c r="N287" s="304">
        <f t="shared" si="79"/>
        <v>82.444198195345905</v>
      </c>
      <c r="O287" s="308">
        <v>43</v>
      </c>
      <c r="P287" s="305">
        <f t="shared" si="80"/>
        <v>5649.2054772835218</v>
      </c>
      <c r="Q287" s="379">
        <f t="shared" si="75"/>
        <v>4.29</v>
      </c>
      <c r="R287" s="330">
        <v>94.75</v>
      </c>
      <c r="S287" s="302">
        <v>21700</v>
      </c>
      <c r="T287" s="307">
        <f t="shared" si="76"/>
        <v>2748.2849604221637</v>
      </c>
      <c r="U287" s="101">
        <f t="shared" si="86"/>
        <v>934.41688654353572</v>
      </c>
      <c r="V287" s="304">
        <f t="shared" si="81"/>
        <v>54.965699208443276</v>
      </c>
      <c r="W287" s="308">
        <v>35</v>
      </c>
      <c r="X287" s="305">
        <f t="shared" si="82"/>
        <v>3772.6675461741429</v>
      </c>
      <c r="Y287" s="309">
        <f t="shared" si="83"/>
        <v>2.8601999999999999</v>
      </c>
    </row>
    <row r="288" spans="1:25" ht="17.25" customHeight="1" x14ac:dyDescent="0.2">
      <c r="A288" s="279">
        <v>272</v>
      </c>
      <c r="B288" s="301">
        <v>37.9</v>
      </c>
      <c r="C288" s="302">
        <v>21700</v>
      </c>
      <c r="D288" s="303">
        <f t="shared" si="72"/>
        <v>6870.7124010554098</v>
      </c>
      <c r="E288" s="304">
        <f t="shared" si="84"/>
        <v>2336.0422163588396</v>
      </c>
      <c r="F288" s="304">
        <f t="shared" si="77"/>
        <v>137.41424802110819</v>
      </c>
      <c r="G288" s="101">
        <v>60</v>
      </c>
      <c r="H288" s="305">
        <f t="shared" si="78"/>
        <v>9404.1688654353584</v>
      </c>
      <c r="I288" s="379">
        <f t="shared" si="73"/>
        <v>7.1768000000000001</v>
      </c>
      <c r="J288" s="329" t="s">
        <v>230</v>
      </c>
      <c r="K288" s="302">
        <v>21700</v>
      </c>
      <c r="L288" s="307">
        <f t="shared" si="74"/>
        <v>4122.2099097672954</v>
      </c>
      <c r="M288" s="304">
        <f t="shared" si="85"/>
        <v>1401.5513693208804</v>
      </c>
      <c r="N288" s="304">
        <f t="shared" si="79"/>
        <v>82.444198195345905</v>
      </c>
      <c r="O288" s="308">
        <v>43</v>
      </c>
      <c r="P288" s="305">
        <f t="shared" si="80"/>
        <v>5649.2054772835218</v>
      </c>
      <c r="Q288" s="379">
        <f t="shared" si="75"/>
        <v>4.3057999999999996</v>
      </c>
      <c r="R288" s="330">
        <v>94.75</v>
      </c>
      <c r="S288" s="302">
        <v>21700</v>
      </c>
      <c r="T288" s="307">
        <f t="shared" si="76"/>
        <v>2748.2849604221637</v>
      </c>
      <c r="U288" s="101">
        <f t="shared" si="86"/>
        <v>934.41688654353572</v>
      </c>
      <c r="V288" s="304">
        <f t="shared" si="81"/>
        <v>54.965699208443276</v>
      </c>
      <c r="W288" s="308">
        <v>35</v>
      </c>
      <c r="X288" s="305">
        <f t="shared" si="82"/>
        <v>3772.6675461741429</v>
      </c>
      <c r="Y288" s="309">
        <f t="shared" si="83"/>
        <v>2.8706999999999998</v>
      </c>
    </row>
    <row r="289" spans="1:25" ht="17.25" customHeight="1" x14ac:dyDescent="0.2">
      <c r="A289" s="279">
        <v>273</v>
      </c>
      <c r="B289" s="301">
        <v>37.9</v>
      </c>
      <c r="C289" s="302">
        <v>21700</v>
      </c>
      <c r="D289" s="303">
        <f t="shared" si="72"/>
        <v>6870.7124010554098</v>
      </c>
      <c r="E289" s="304">
        <f t="shared" si="84"/>
        <v>2336.0422163588396</v>
      </c>
      <c r="F289" s="304">
        <f t="shared" si="77"/>
        <v>137.41424802110819</v>
      </c>
      <c r="G289" s="101">
        <v>60</v>
      </c>
      <c r="H289" s="305">
        <f t="shared" si="78"/>
        <v>9404.1688654353584</v>
      </c>
      <c r="I289" s="379">
        <f t="shared" si="73"/>
        <v>7.2031999999999998</v>
      </c>
      <c r="J289" s="329" t="s">
        <v>230</v>
      </c>
      <c r="K289" s="302">
        <v>21700</v>
      </c>
      <c r="L289" s="307">
        <f t="shared" si="74"/>
        <v>4122.2099097672954</v>
      </c>
      <c r="M289" s="304">
        <f t="shared" si="85"/>
        <v>1401.5513693208804</v>
      </c>
      <c r="N289" s="304">
        <f t="shared" si="79"/>
        <v>82.444198195345905</v>
      </c>
      <c r="O289" s="308">
        <v>43</v>
      </c>
      <c r="P289" s="305">
        <f t="shared" si="80"/>
        <v>5649.2054772835218</v>
      </c>
      <c r="Q289" s="379">
        <f t="shared" si="75"/>
        <v>4.3216999999999999</v>
      </c>
      <c r="R289" s="330">
        <v>94.75</v>
      </c>
      <c r="S289" s="302">
        <v>21700</v>
      </c>
      <c r="T289" s="307">
        <f t="shared" si="76"/>
        <v>2748.2849604221637</v>
      </c>
      <c r="U289" s="101">
        <f t="shared" si="86"/>
        <v>934.41688654353572</v>
      </c>
      <c r="V289" s="304">
        <f t="shared" si="81"/>
        <v>54.965699208443276</v>
      </c>
      <c r="W289" s="308">
        <v>35</v>
      </c>
      <c r="X289" s="305">
        <f t="shared" si="82"/>
        <v>3772.6675461741429</v>
      </c>
      <c r="Y289" s="309">
        <f t="shared" si="83"/>
        <v>2.8813</v>
      </c>
    </row>
    <row r="290" spans="1:25" ht="17.25" customHeight="1" x14ac:dyDescent="0.2">
      <c r="A290" s="279">
        <v>274</v>
      </c>
      <c r="B290" s="301">
        <v>37.9</v>
      </c>
      <c r="C290" s="302">
        <v>21700</v>
      </c>
      <c r="D290" s="303">
        <f t="shared" si="72"/>
        <v>6870.7124010554098</v>
      </c>
      <c r="E290" s="304">
        <f t="shared" si="84"/>
        <v>2336.0422163588396</v>
      </c>
      <c r="F290" s="304">
        <f t="shared" si="77"/>
        <v>137.41424802110819</v>
      </c>
      <c r="G290" s="101">
        <v>60</v>
      </c>
      <c r="H290" s="305">
        <f t="shared" si="78"/>
        <v>9404.1688654353584</v>
      </c>
      <c r="I290" s="379">
        <f t="shared" si="73"/>
        <v>7.2295999999999996</v>
      </c>
      <c r="J290" s="329" t="s">
        <v>230</v>
      </c>
      <c r="K290" s="302">
        <v>21700</v>
      </c>
      <c r="L290" s="307">
        <f t="shared" si="74"/>
        <v>4122.2099097672954</v>
      </c>
      <c r="M290" s="304">
        <f t="shared" si="85"/>
        <v>1401.5513693208804</v>
      </c>
      <c r="N290" s="304">
        <f t="shared" si="79"/>
        <v>82.444198195345905</v>
      </c>
      <c r="O290" s="308">
        <v>43</v>
      </c>
      <c r="P290" s="305">
        <f t="shared" si="80"/>
        <v>5649.2054772835218</v>
      </c>
      <c r="Q290" s="379">
        <f t="shared" si="75"/>
        <v>4.3375000000000004</v>
      </c>
      <c r="R290" s="330">
        <v>94.75</v>
      </c>
      <c r="S290" s="302">
        <v>21700</v>
      </c>
      <c r="T290" s="307">
        <f t="shared" si="76"/>
        <v>2748.2849604221637</v>
      </c>
      <c r="U290" s="101">
        <f t="shared" si="86"/>
        <v>934.41688654353572</v>
      </c>
      <c r="V290" s="304">
        <f t="shared" si="81"/>
        <v>54.965699208443276</v>
      </c>
      <c r="W290" s="308">
        <v>35</v>
      </c>
      <c r="X290" s="305">
        <f t="shared" si="82"/>
        <v>3772.6675461741429</v>
      </c>
      <c r="Y290" s="309">
        <f t="shared" si="83"/>
        <v>2.8917999999999999</v>
      </c>
    </row>
    <row r="291" spans="1:25" ht="17.25" customHeight="1" x14ac:dyDescent="0.2">
      <c r="A291" s="279">
        <v>275</v>
      </c>
      <c r="B291" s="301">
        <v>37.9</v>
      </c>
      <c r="C291" s="302">
        <v>21700</v>
      </c>
      <c r="D291" s="303">
        <f t="shared" si="72"/>
        <v>6870.7124010554098</v>
      </c>
      <c r="E291" s="304">
        <f t="shared" si="84"/>
        <v>2336.0422163588396</v>
      </c>
      <c r="F291" s="304">
        <f t="shared" si="77"/>
        <v>137.41424802110819</v>
      </c>
      <c r="G291" s="101">
        <v>60</v>
      </c>
      <c r="H291" s="305">
        <f t="shared" si="78"/>
        <v>9404.1688654353584</v>
      </c>
      <c r="I291" s="379">
        <f t="shared" si="73"/>
        <v>7.2558999999999996</v>
      </c>
      <c r="J291" s="329" t="s">
        <v>230</v>
      </c>
      <c r="K291" s="302">
        <v>21700</v>
      </c>
      <c r="L291" s="307">
        <f t="shared" si="74"/>
        <v>4122.2099097672954</v>
      </c>
      <c r="M291" s="304">
        <f t="shared" si="85"/>
        <v>1401.5513693208804</v>
      </c>
      <c r="N291" s="304">
        <f t="shared" si="79"/>
        <v>82.444198195345905</v>
      </c>
      <c r="O291" s="308">
        <v>43</v>
      </c>
      <c r="P291" s="305">
        <f t="shared" si="80"/>
        <v>5649.2054772835218</v>
      </c>
      <c r="Q291" s="379">
        <f t="shared" si="75"/>
        <v>4.3532999999999999</v>
      </c>
      <c r="R291" s="330">
        <v>94.75</v>
      </c>
      <c r="S291" s="302">
        <v>21700</v>
      </c>
      <c r="T291" s="307">
        <f t="shared" si="76"/>
        <v>2748.2849604221637</v>
      </c>
      <c r="U291" s="101">
        <f t="shared" si="86"/>
        <v>934.41688654353572</v>
      </c>
      <c r="V291" s="304">
        <f t="shared" si="81"/>
        <v>54.965699208443276</v>
      </c>
      <c r="W291" s="308">
        <v>35</v>
      </c>
      <c r="X291" s="305">
        <f t="shared" si="82"/>
        <v>3772.6675461741429</v>
      </c>
      <c r="Y291" s="309">
        <f t="shared" si="83"/>
        <v>2.9024000000000001</v>
      </c>
    </row>
    <row r="292" spans="1:25" ht="17.25" customHeight="1" x14ac:dyDescent="0.2">
      <c r="A292" s="279">
        <v>276</v>
      </c>
      <c r="B292" s="301">
        <v>37.9</v>
      </c>
      <c r="C292" s="302">
        <v>21700</v>
      </c>
      <c r="D292" s="303">
        <f t="shared" si="72"/>
        <v>6870.7124010554098</v>
      </c>
      <c r="E292" s="304">
        <f t="shared" si="84"/>
        <v>2336.0422163588396</v>
      </c>
      <c r="F292" s="304">
        <f t="shared" si="77"/>
        <v>137.41424802110819</v>
      </c>
      <c r="G292" s="101">
        <v>60</v>
      </c>
      <c r="H292" s="305">
        <f t="shared" si="78"/>
        <v>9404.1688654353584</v>
      </c>
      <c r="I292" s="379">
        <f t="shared" si="73"/>
        <v>7.2823000000000002</v>
      </c>
      <c r="J292" s="329" t="s">
        <v>230</v>
      </c>
      <c r="K292" s="302">
        <v>21700</v>
      </c>
      <c r="L292" s="307">
        <f t="shared" si="74"/>
        <v>4122.2099097672954</v>
      </c>
      <c r="M292" s="304">
        <f t="shared" si="85"/>
        <v>1401.5513693208804</v>
      </c>
      <c r="N292" s="304">
        <f t="shared" si="79"/>
        <v>82.444198195345905</v>
      </c>
      <c r="O292" s="308">
        <v>43</v>
      </c>
      <c r="P292" s="305">
        <f t="shared" si="80"/>
        <v>5649.2054772835218</v>
      </c>
      <c r="Q292" s="379">
        <f t="shared" si="75"/>
        <v>4.3692000000000002</v>
      </c>
      <c r="R292" s="330">
        <v>94.75</v>
      </c>
      <c r="S292" s="302">
        <v>21700</v>
      </c>
      <c r="T292" s="307">
        <f t="shared" si="76"/>
        <v>2748.2849604221637</v>
      </c>
      <c r="U292" s="101">
        <f t="shared" si="86"/>
        <v>934.41688654353572</v>
      </c>
      <c r="V292" s="304">
        <f t="shared" si="81"/>
        <v>54.965699208443276</v>
      </c>
      <c r="W292" s="308">
        <v>35</v>
      </c>
      <c r="X292" s="305">
        <f t="shared" si="82"/>
        <v>3772.6675461741429</v>
      </c>
      <c r="Y292" s="309">
        <f t="shared" si="83"/>
        <v>2.9129</v>
      </c>
    </row>
    <row r="293" spans="1:25" ht="17.25" customHeight="1" x14ac:dyDescent="0.2">
      <c r="A293" s="279">
        <v>277</v>
      </c>
      <c r="B293" s="301">
        <v>37.9</v>
      </c>
      <c r="C293" s="302">
        <v>21700</v>
      </c>
      <c r="D293" s="303">
        <f t="shared" si="72"/>
        <v>6870.7124010554098</v>
      </c>
      <c r="E293" s="304">
        <f t="shared" si="84"/>
        <v>2336.0422163588396</v>
      </c>
      <c r="F293" s="304">
        <f t="shared" si="77"/>
        <v>137.41424802110819</v>
      </c>
      <c r="G293" s="101">
        <v>60</v>
      </c>
      <c r="H293" s="305">
        <f t="shared" si="78"/>
        <v>9404.1688654353584</v>
      </c>
      <c r="I293" s="379">
        <f t="shared" si="73"/>
        <v>7.3087</v>
      </c>
      <c r="J293" s="329" t="s">
        <v>230</v>
      </c>
      <c r="K293" s="302">
        <v>21700</v>
      </c>
      <c r="L293" s="307">
        <f t="shared" si="74"/>
        <v>4122.2099097672954</v>
      </c>
      <c r="M293" s="304">
        <f t="shared" si="85"/>
        <v>1401.5513693208804</v>
      </c>
      <c r="N293" s="304">
        <f t="shared" si="79"/>
        <v>82.444198195345905</v>
      </c>
      <c r="O293" s="308">
        <v>43</v>
      </c>
      <c r="P293" s="305">
        <f t="shared" si="80"/>
        <v>5649.2054772835218</v>
      </c>
      <c r="Q293" s="379">
        <f t="shared" si="75"/>
        <v>4.3849999999999998</v>
      </c>
      <c r="R293" s="330">
        <v>94.75</v>
      </c>
      <c r="S293" s="302">
        <v>21700</v>
      </c>
      <c r="T293" s="307">
        <f t="shared" si="76"/>
        <v>2748.2849604221637</v>
      </c>
      <c r="U293" s="101">
        <f t="shared" si="86"/>
        <v>934.41688654353572</v>
      </c>
      <c r="V293" s="304">
        <f t="shared" si="81"/>
        <v>54.965699208443276</v>
      </c>
      <c r="W293" s="308">
        <v>35</v>
      </c>
      <c r="X293" s="305">
        <f t="shared" si="82"/>
        <v>3772.6675461741429</v>
      </c>
      <c r="Y293" s="309">
        <f t="shared" si="83"/>
        <v>2.9235000000000002</v>
      </c>
    </row>
    <row r="294" spans="1:25" ht="17.25" customHeight="1" x14ac:dyDescent="0.2">
      <c r="A294" s="279">
        <v>278</v>
      </c>
      <c r="B294" s="301">
        <v>37.9</v>
      </c>
      <c r="C294" s="302">
        <v>21700</v>
      </c>
      <c r="D294" s="303">
        <f t="shared" si="72"/>
        <v>6870.7124010554098</v>
      </c>
      <c r="E294" s="304">
        <f t="shared" si="84"/>
        <v>2336.0422163588396</v>
      </c>
      <c r="F294" s="304">
        <f t="shared" si="77"/>
        <v>137.41424802110819</v>
      </c>
      <c r="G294" s="101">
        <v>60</v>
      </c>
      <c r="H294" s="305">
        <f t="shared" si="78"/>
        <v>9404.1688654353584</v>
      </c>
      <c r="I294" s="379">
        <f t="shared" si="73"/>
        <v>7.3350999999999997</v>
      </c>
      <c r="J294" s="329" t="s">
        <v>230</v>
      </c>
      <c r="K294" s="302">
        <v>21700</v>
      </c>
      <c r="L294" s="307">
        <f t="shared" si="74"/>
        <v>4122.2099097672954</v>
      </c>
      <c r="M294" s="304">
        <f t="shared" si="85"/>
        <v>1401.5513693208804</v>
      </c>
      <c r="N294" s="304">
        <f t="shared" si="79"/>
        <v>82.444198195345905</v>
      </c>
      <c r="O294" s="308">
        <v>43</v>
      </c>
      <c r="P294" s="305">
        <f t="shared" si="80"/>
        <v>5649.2054772835218</v>
      </c>
      <c r="Q294" s="379">
        <f t="shared" si="75"/>
        <v>4.4008000000000003</v>
      </c>
      <c r="R294" s="330">
        <v>94.75</v>
      </c>
      <c r="S294" s="302">
        <v>21700</v>
      </c>
      <c r="T294" s="307">
        <f t="shared" si="76"/>
        <v>2748.2849604221637</v>
      </c>
      <c r="U294" s="101">
        <f t="shared" si="86"/>
        <v>934.41688654353572</v>
      </c>
      <c r="V294" s="304">
        <f t="shared" si="81"/>
        <v>54.965699208443276</v>
      </c>
      <c r="W294" s="308">
        <v>35</v>
      </c>
      <c r="X294" s="305">
        <f t="shared" si="82"/>
        <v>3772.6675461741429</v>
      </c>
      <c r="Y294" s="309">
        <f t="shared" si="83"/>
        <v>2.9340000000000002</v>
      </c>
    </row>
    <row r="295" spans="1:25" ht="17.25" customHeight="1" x14ac:dyDescent="0.2">
      <c r="A295" s="279">
        <v>279</v>
      </c>
      <c r="B295" s="301">
        <v>37.9</v>
      </c>
      <c r="C295" s="302">
        <v>21700</v>
      </c>
      <c r="D295" s="303">
        <f t="shared" si="72"/>
        <v>6870.7124010554098</v>
      </c>
      <c r="E295" s="304">
        <f t="shared" si="84"/>
        <v>2336.0422163588396</v>
      </c>
      <c r="F295" s="304">
        <f t="shared" si="77"/>
        <v>137.41424802110819</v>
      </c>
      <c r="G295" s="101">
        <v>60</v>
      </c>
      <c r="H295" s="305">
        <f t="shared" si="78"/>
        <v>9404.1688654353584</v>
      </c>
      <c r="I295" s="379">
        <f t="shared" si="73"/>
        <v>7.3615000000000004</v>
      </c>
      <c r="J295" s="329" t="s">
        <v>230</v>
      </c>
      <c r="K295" s="302">
        <v>21700</v>
      </c>
      <c r="L295" s="307">
        <f t="shared" si="74"/>
        <v>4122.2099097672954</v>
      </c>
      <c r="M295" s="304">
        <f t="shared" si="85"/>
        <v>1401.5513693208804</v>
      </c>
      <c r="N295" s="304">
        <f t="shared" si="79"/>
        <v>82.444198195345905</v>
      </c>
      <c r="O295" s="308">
        <v>43</v>
      </c>
      <c r="P295" s="305">
        <f t="shared" si="80"/>
        <v>5649.2054772835218</v>
      </c>
      <c r="Q295" s="379">
        <f t="shared" si="75"/>
        <v>4.4166999999999996</v>
      </c>
      <c r="R295" s="330">
        <v>94.75</v>
      </c>
      <c r="S295" s="302">
        <v>21700</v>
      </c>
      <c r="T295" s="307">
        <f t="shared" si="76"/>
        <v>2748.2849604221637</v>
      </c>
      <c r="U295" s="101">
        <f t="shared" si="86"/>
        <v>934.41688654353572</v>
      </c>
      <c r="V295" s="304">
        <f t="shared" si="81"/>
        <v>54.965699208443276</v>
      </c>
      <c r="W295" s="308">
        <v>35</v>
      </c>
      <c r="X295" s="305">
        <f t="shared" si="82"/>
        <v>3772.6675461741429</v>
      </c>
      <c r="Y295" s="309">
        <f t="shared" si="83"/>
        <v>2.9445999999999999</v>
      </c>
    </row>
    <row r="296" spans="1:25" ht="17.25" customHeight="1" x14ac:dyDescent="0.2">
      <c r="A296" s="283">
        <v>280</v>
      </c>
      <c r="B296" s="301">
        <v>37.9</v>
      </c>
      <c r="C296" s="302">
        <v>21700</v>
      </c>
      <c r="D296" s="303">
        <f t="shared" si="72"/>
        <v>6870.7124010554098</v>
      </c>
      <c r="E296" s="304">
        <f t="shared" si="84"/>
        <v>2336.0422163588396</v>
      </c>
      <c r="F296" s="304">
        <f t="shared" si="77"/>
        <v>137.41424802110819</v>
      </c>
      <c r="G296" s="101">
        <v>60</v>
      </c>
      <c r="H296" s="305">
        <f t="shared" si="78"/>
        <v>9404.1688654353584</v>
      </c>
      <c r="I296" s="379">
        <f t="shared" si="73"/>
        <v>7.3879000000000001</v>
      </c>
      <c r="J296" s="329" t="s">
        <v>230</v>
      </c>
      <c r="K296" s="302">
        <v>21700</v>
      </c>
      <c r="L296" s="307">
        <f t="shared" si="74"/>
        <v>4122.2099097672954</v>
      </c>
      <c r="M296" s="304">
        <f t="shared" si="85"/>
        <v>1401.5513693208804</v>
      </c>
      <c r="N296" s="304">
        <f t="shared" si="79"/>
        <v>82.444198195345905</v>
      </c>
      <c r="O296" s="308">
        <v>43</v>
      </c>
      <c r="P296" s="305">
        <f t="shared" si="80"/>
        <v>5649.2054772835218</v>
      </c>
      <c r="Q296" s="379">
        <f t="shared" si="75"/>
        <v>4.4325000000000001</v>
      </c>
      <c r="R296" s="330">
        <v>94.75</v>
      </c>
      <c r="S296" s="302">
        <v>21700</v>
      </c>
      <c r="T296" s="307">
        <f t="shared" si="76"/>
        <v>2748.2849604221637</v>
      </c>
      <c r="U296" s="101">
        <f t="shared" si="86"/>
        <v>934.41688654353572</v>
      </c>
      <c r="V296" s="304">
        <f t="shared" si="81"/>
        <v>54.965699208443276</v>
      </c>
      <c r="W296" s="308">
        <v>35</v>
      </c>
      <c r="X296" s="305">
        <f t="shared" si="82"/>
        <v>3772.6675461741429</v>
      </c>
      <c r="Y296" s="309">
        <f t="shared" si="83"/>
        <v>2.9550999999999998</v>
      </c>
    </row>
    <row r="297" spans="1:25" ht="17.25" customHeight="1" x14ac:dyDescent="0.2">
      <c r="A297" s="279">
        <v>281</v>
      </c>
      <c r="B297" s="301">
        <v>37.9</v>
      </c>
      <c r="C297" s="302">
        <v>21700</v>
      </c>
      <c r="D297" s="303">
        <f t="shared" si="72"/>
        <v>6870.7124010554098</v>
      </c>
      <c r="E297" s="304">
        <f t="shared" si="84"/>
        <v>2336.0422163588396</v>
      </c>
      <c r="F297" s="304">
        <f t="shared" si="77"/>
        <v>137.41424802110819</v>
      </c>
      <c r="G297" s="101">
        <v>60</v>
      </c>
      <c r="H297" s="305">
        <f t="shared" si="78"/>
        <v>9404.1688654353584</v>
      </c>
      <c r="I297" s="379">
        <f t="shared" si="73"/>
        <v>7.4142000000000001</v>
      </c>
      <c r="J297" s="329" t="s">
        <v>230</v>
      </c>
      <c r="K297" s="302">
        <v>21700</v>
      </c>
      <c r="L297" s="307">
        <f t="shared" si="74"/>
        <v>4122.2099097672954</v>
      </c>
      <c r="M297" s="304">
        <f t="shared" si="85"/>
        <v>1401.5513693208804</v>
      </c>
      <c r="N297" s="304">
        <f t="shared" si="79"/>
        <v>82.444198195345905</v>
      </c>
      <c r="O297" s="308">
        <v>43</v>
      </c>
      <c r="P297" s="305">
        <f t="shared" si="80"/>
        <v>5649.2054772835218</v>
      </c>
      <c r="Q297" s="379">
        <f t="shared" si="75"/>
        <v>4.4482999999999997</v>
      </c>
      <c r="R297" s="330">
        <v>94.75</v>
      </c>
      <c r="S297" s="302">
        <v>21700</v>
      </c>
      <c r="T297" s="307">
        <f t="shared" si="76"/>
        <v>2748.2849604221637</v>
      </c>
      <c r="U297" s="101">
        <f t="shared" si="86"/>
        <v>934.41688654353572</v>
      </c>
      <c r="V297" s="304">
        <f t="shared" si="81"/>
        <v>54.965699208443276</v>
      </c>
      <c r="W297" s="308">
        <v>35</v>
      </c>
      <c r="X297" s="305">
        <f t="shared" si="82"/>
        <v>3772.6675461741429</v>
      </c>
      <c r="Y297" s="309">
        <f t="shared" si="83"/>
        <v>2.9657</v>
      </c>
    </row>
    <row r="298" spans="1:25" ht="17.25" customHeight="1" x14ac:dyDescent="0.2">
      <c r="A298" s="279">
        <v>282</v>
      </c>
      <c r="B298" s="301">
        <v>37.9</v>
      </c>
      <c r="C298" s="302">
        <v>21700</v>
      </c>
      <c r="D298" s="303">
        <f t="shared" si="72"/>
        <v>6870.7124010554098</v>
      </c>
      <c r="E298" s="304">
        <f t="shared" si="84"/>
        <v>2336.0422163588396</v>
      </c>
      <c r="F298" s="304">
        <f t="shared" si="77"/>
        <v>137.41424802110819</v>
      </c>
      <c r="G298" s="101">
        <v>60</v>
      </c>
      <c r="H298" s="305">
        <f t="shared" si="78"/>
        <v>9404.1688654353584</v>
      </c>
      <c r="I298" s="379">
        <f t="shared" si="73"/>
        <v>7.4405999999999999</v>
      </c>
      <c r="J298" s="329" t="s">
        <v>230</v>
      </c>
      <c r="K298" s="302">
        <v>21700</v>
      </c>
      <c r="L298" s="307">
        <f t="shared" si="74"/>
        <v>4122.2099097672954</v>
      </c>
      <c r="M298" s="304">
        <f t="shared" si="85"/>
        <v>1401.5513693208804</v>
      </c>
      <c r="N298" s="304">
        <f t="shared" si="79"/>
        <v>82.444198195345905</v>
      </c>
      <c r="O298" s="308">
        <v>43</v>
      </c>
      <c r="P298" s="305">
        <f t="shared" si="80"/>
        <v>5649.2054772835218</v>
      </c>
      <c r="Q298" s="379">
        <f t="shared" si="75"/>
        <v>4.4641000000000002</v>
      </c>
      <c r="R298" s="330">
        <v>94.75</v>
      </c>
      <c r="S298" s="302">
        <v>21700</v>
      </c>
      <c r="T298" s="307">
        <f t="shared" si="76"/>
        <v>2748.2849604221637</v>
      </c>
      <c r="U298" s="101">
        <f t="shared" si="86"/>
        <v>934.41688654353572</v>
      </c>
      <c r="V298" s="304">
        <f t="shared" si="81"/>
        <v>54.965699208443276</v>
      </c>
      <c r="W298" s="308">
        <v>35</v>
      </c>
      <c r="X298" s="305">
        <f t="shared" si="82"/>
        <v>3772.6675461741429</v>
      </c>
      <c r="Y298" s="309">
        <f t="shared" si="83"/>
        <v>2.9763000000000002</v>
      </c>
    </row>
    <row r="299" spans="1:25" ht="17.25" customHeight="1" x14ac:dyDescent="0.2">
      <c r="A299" s="279">
        <v>283</v>
      </c>
      <c r="B299" s="301">
        <v>37.9</v>
      </c>
      <c r="C299" s="302">
        <v>21700</v>
      </c>
      <c r="D299" s="303">
        <f t="shared" si="72"/>
        <v>6870.7124010554098</v>
      </c>
      <c r="E299" s="304">
        <f t="shared" si="84"/>
        <v>2336.0422163588396</v>
      </c>
      <c r="F299" s="304">
        <f t="shared" si="77"/>
        <v>137.41424802110819</v>
      </c>
      <c r="G299" s="101">
        <v>60</v>
      </c>
      <c r="H299" s="305">
        <f t="shared" si="78"/>
        <v>9404.1688654353584</v>
      </c>
      <c r="I299" s="379">
        <f t="shared" si="73"/>
        <v>7.4669999999999996</v>
      </c>
      <c r="J299" s="329" t="s">
        <v>230</v>
      </c>
      <c r="K299" s="302">
        <v>21700</v>
      </c>
      <c r="L299" s="307">
        <f t="shared" si="74"/>
        <v>4122.2099097672954</v>
      </c>
      <c r="M299" s="304">
        <f t="shared" si="85"/>
        <v>1401.5513693208804</v>
      </c>
      <c r="N299" s="304">
        <f t="shared" si="79"/>
        <v>82.444198195345905</v>
      </c>
      <c r="O299" s="308">
        <v>43</v>
      </c>
      <c r="P299" s="305">
        <f t="shared" si="80"/>
        <v>5649.2054772835218</v>
      </c>
      <c r="Q299" s="379">
        <f t="shared" si="75"/>
        <v>4.4800000000000004</v>
      </c>
      <c r="R299" s="330">
        <v>94.75</v>
      </c>
      <c r="S299" s="302">
        <v>21700</v>
      </c>
      <c r="T299" s="307">
        <f t="shared" si="76"/>
        <v>2748.2849604221637</v>
      </c>
      <c r="U299" s="101">
        <f t="shared" si="86"/>
        <v>934.41688654353572</v>
      </c>
      <c r="V299" s="304">
        <f t="shared" si="81"/>
        <v>54.965699208443276</v>
      </c>
      <c r="W299" s="308">
        <v>35</v>
      </c>
      <c r="X299" s="305">
        <f t="shared" si="82"/>
        <v>3772.6675461741429</v>
      </c>
      <c r="Y299" s="309">
        <f t="shared" si="83"/>
        <v>2.9868000000000001</v>
      </c>
    </row>
    <row r="300" spans="1:25" ht="17.25" customHeight="1" x14ac:dyDescent="0.2">
      <c r="A300" s="279">
        <v>284</v>
      </c>
      <c r="B300" s="301">
        <v>37.9</v>
      </c>
      <c r="C300" s="302">
        <v>21700</v>
      </c>
      <c r="D300" s="303">
        <f t="shared" si="72"/>
        <v>6870.7124010554098</v>
      </c>
      <c r="E300" s="304">
        <f t="shared" si="84"/>
        <v>2336.0422163588396</v>
      </c>
      <c r="F300" s="304">
        <f t="shared" si="77"/>
        <v>137.41424802110819</v>
      </c>
      <c r="G300" s="101">
        <v>60</v>
      </c>
      <c r="H300" s="305">
        <f t="shared" si="78"/>
        <v>9404.1688654353584</v>
      </c>
      <c r="I300" s="379">
        <f t="shared" si="73"/>
        <v>7.4934000000000003</v>
      </c>
      <c r="J300" s="329" t="s">
        <v>230</v>
      </c>
      <c r="K300" s="302">
        <v>21700</v>
      </c>
      <c r="L300" s="307">
        <f t="shared" si="74"/>
        <v>4122.2099097672954</v>
      </c>
      <c r="M300" s="304">
        <f t="shared" si="85"/>
        <v>1401.5513693208804</v>
      </c>
      <c r="N300" s="304">
        <f t="shared" si="79"/>
        <v>82.444198195345905</v>
      </c>
      <c r="O300" s="308">
        <v>43</v>
      </c>
      <c r="P300" s="305">
        <f t="shared" si="80"/>
        <v>5649.2054772835218</v>
      </c>
      <c r="Q300" s="379">
        <f t="shared" si="75"/>
        <v>4.4958</v>
      </c>
      <c r="R300" s="330">
        <v>94.75</v>
      </c>
      <c r="S300" s="302">
        <v>21700</v>
      </c>
      <c r="T300" s="307">
        <f t="shared" si="76"/>
        <v>2748.2849604221637</v>
      </c>
      <c r="U300" s="101">
        <f t="shared" si="86"/>
        <v>934.41688654353572</v>
      </c>
      <c r="V300" s="304">
        <f t="shared" si="81"/>
        <v>54.965699208443276</v>
      </c>
      <c r="W300" s="308">
        <v>35</v>
      </c>
      <c r="X300" s="305">
        <f t="shared" si="82"/>
        <v>3772.6675461741429</v>
      </c>
      <c r="Y300" s="309">
        <f t="shared" si="83"/>
        <v>2.9973999999999998</v>
      </c>
    </row>
    <row r="301" spans="1:25" ht="17.25" customHeight="1" x14ac:dyDescent="0.2">
      <c r="A301" s="279">
        <v>285</v>
      </c>
      <c r="B301" s="301">
        <v>37.9</v>
      </c>
      <c r="C301" s="302">
        <v>21700</v>
      </c>
      <c r="D301" s="303">
        <f t="shared" si="72"/>
        <v>6870.7124010554098</v>
      </c>
      <c r="E301" s="304">
        <f t="shared" si="84"/>
        <v>2336.0422163588396</v>
      </c>
      <c r="F301" s="304">
        <f t="shared" si="77"/>
        <v>137.41424802110819</v>
      </c>
      <c r="G301" s="101">
        <v>60</v>
      </c>
      <c r="H301" s="305">
        <f t="shared" si="78"/>
        <v>9404.1688654353584</v>
      </c>
      <c r="I301" s="379">
        <f t="shared" si="73"/>
        <v>7.5198</v>
      </c>
      <c r="J301" s="329" t="s">
        <v>230</v>
      </c>
      <c r="K301" s="302">
        <v>21700</v>
      </c>
      <c r="L301" s="307">
        <f t="shared" si="74"/>
        <v>4122.2099097672954</v>
      </c>
      <c r="M301" s="304">
        <f t="shared" si="85"/>
        <v>1401.5513693208804</v>
      </c>
      <c r="N301" s="304">
        <f t="shared" si="79"/>
        <v>82.444198195345905</v>
      </c>
      <c r="O301" s="308">
        <v>43</v>
      </c>
      <c r="P301" s="305">
        <f t="shared" si="80"/>
        <v>5649.2054772835218</v>
      </c>
      <c r="Q301" s="379">
        <f t="shared" si="75"/>
        <v>4.5115999999999996</v>
      </c>
      <c r="R301" s="330">
        <v>94.75</v>
      </c>
      <c r="S301" s="302">
        <v>21700</v>
      </c>
      <c r="T301" s="307">
        <f t="shared" si="76"/>
        <v>2748.2849604221637</v>
      </c>
      <c r="U301" s="101">
        <f t="shared" si="86"/>
        <v>934.41688654353572</v>
      </c>
      <c r="V301" s="304">
        <f t="shared" si="81"/>
        <v>54.965699208443276</v>
      </c>
      <c r="W301" s="308">
        <v>35</v>
      </c>
      <c r="X301" s="305">
        <f t="shared" si="82"/>
        <v>3772.6675461741429</v>
      </c>
      <c r="Y301" s="309">
        <f t="shared" si="83"/>
        <v>3.0078999999999998</v>
      </c>
    </row>
    <row r="302" spans="1:25" ht="17.25" customHeight="1" x14ac:dyDescent="0.2">
      <c r="A302" s="279">
        <v>286</v>
      </c>
      <c r="B302" s="301">
        <v>37.9</v>
      </c>
      <c r="C302" s="302">
        <v>21700</v>
      </c>
      <c r="D302" s="303">
        <f t="shared" si="72"/>
        <v>6870.7124010554098</v>
      </c>
      <c r="E302" s="304">
        <f t="shared" si="84"/>
        <v>2336.0422163588396</v>
      </c>
      <c r="F302" s="304">
        <f t="shared" si="77"/>
        <v>137.41424802110819</v>
      </c>
      <c r="G302" s="101">
        <v>60</v>
      </c>
      <c r="H302" s="305">
        <f t="shared" si="78"/>
        <v>9404.1688654353584</v>
      </c>
      <c r="I302" s="379">
        <f t="shared" si="73"/>
        <v>7.5461999999999998</v>
      </c>
      <c r="J302" s="329" t="s">
        <v>230</v>
      </c>
      <c r="K302" s="302">
        <v>21700</v>
      </c>
      <c r="L302" s="307">
        <f t="shared" si="74"/>
        <v>4122.2099097672954</v>
      </c>
      <c r="M302" s="304">
        <f t="shared" si="85"/>
        <v>1401.5513693208804</v>
      </c>
      <c r="N302" s="304">
        <f t="shared" si="79"/>
        <v>82.444198195345905</v>
      </c>
      <c r="O302" s="308">
        <v>43</v>
      </c>
      <c r="P302" s="305">
        <f t="shared" si="80"/>
        <v>5649.2054772835218</v>
      </c>
      <c r="Q302" s="379">
        <f t="shared" si="75"/>
        <v>4.5274999999999999</v>
      </c>
      <c r="R302" s="330">
        <v>94.75</v>
      </c>
      <c r="S302" s="302">
        <v>21700</v>
      </c>
      <c r="T302" s="307">
        <f t="shared" si="76"/>
        <v>2748.2849604221637</v>
      </c>
      <c r="U302" s="101">
        <f t="shared" si="86"/>
        <v>934.41688654353572</v>
      </c>
      <c r="V302" s="304">
        <f t="shared" si="81"/>
        <v>54.965699208443276</v>
      </c>
      <c r="W302" s="308">
        <v>35</v>
      </c>
      <c r="X302" s="305">
        <f t="shared" si="82"/>
        <v>3772.6675461741429</v>
      </c>
      <c r="Y302" s="309">
        <f t="shared" si="83"/>
        <v>3.0185</v>
      </c>
    </row>
    <row r="303" spans="1:25" ht="17.25" customHeight="1" x14ac:dyDescent="0.2">
      <c r="A303" s="279">
        <v>287</v>
      </c>
      <c r="B303" s="301">
        <v>37.9</v>
      </c>
      <c r="C303" s="302">
        <v>21700</v>
      </c>
      <c r="D303" s="303">
        <f t="shared" si="72"/>
        <v>6870.7124010554098</v>
      </c>
      <c r="E303" s="304">
        <f t="shared" si="84"/>
        <v>2336.0422163588396</v>
      </c>
      <c r="F303" s="304">
        <f t="shared" si="77"/>
        <v>137.41424802110819</v>
      </c>
      <c r="G303" s="101">
        <v>60</v>
      </c>
      <c r="H303" s="305">
        <f t="shared" si="78"/>
        <v>9404.1688654353584</v>
      </c>
      <c r="I303" s="379">
        <f t="shared" si="73"/>
        <v>7.5726000000000004</v>
      </c>
      <c r="J303" s="329" t="s">
        <v>230</v>
      </c>
      <c r="K303" s="302">
        <v>21700</v>
      </c>
      <c r="L303" s="307">
        <f t="shared" si="74"/>
        <v>4122.2099097672954</v>
      </c>
      <c r="M303" s="304">
        <f t="shared" si="85"/>
        <v>1401.5513693208804</v>
      </c>
      <c r="N303" s="304">
        <f t="shared" si="79"/>
        <v>82.444198195345905</v>
      </c>
      <c r="O303" s="308">
        <v>43</v>
      </c>
      <c r="P303" s="305">
        <f t="shared" si="80"/>
        <v>5649.2054772835218</v>
      </c>
      <c r="Q303" s="379">
        <f t="shared" si="75"/>
        <v>4.5433000000000003</v>
      </c>
      <c r="R303" s="330">
        <v>94.75</v>
      </c>
      <c r="S303" s="302">
        <v>21700</v>
      </c>
      <c r="T303" s="307">
        <f t="shared" si="76"/>
        <v>2748.2849604221637</v>
      </c>
      <c r="U303" s="101">
        <f t="shared" si="86"/>
        <v>934.41688654353572</v>
      </c>
      <c r="V303" s="304">
        <f t="shared" si="81"/>
        <v>54.965699208443276</v>
      </c>
      <c r="W303" s="308">
        <v>35</v>
      </c>
      <c r="X303" s="305">
        <f t="shared" si="82"/>
        <v>3772.6675461741429</v>
      </c>
      <c r="Y303" s="309">
        <f t="shared" si="83"/>
        <v>3.0289999999999999</v>
      </c>
    </row>
    <row r="304" spans="1:25" ht="17.25" customHeight="1" x14ac:dyDescent="0.2">
      <c r="A304" s="279">
        <v>288</v>
      </c>
      <c r="B304" s="301">
        <v>37.9</v>
      </c>
      <c r="C304" s="302">
        <v>21700</v>
      </c>
      <c r="D304" s="303">
        <f t="shared" si="72"/>
        <v>6870.7124010554098</v>
      </c>
      <c r="E304" s="304">
        <f t="shared" si="84"/>
        <v>2336.0422163588396</v>
      </c>
      <c r="F304" s="304">
        <f t="shared" si="77"/>
        <v>137.41424802110819</v>
      </c>
      <c r="G304" s="101">
        <v>60</v>
      </c>
      <c r="H304" s="305">
        <f t="shared" si="78"/>
        <v>9404.1688654353584</v>
      </c>
      <c r="I304" s="379">
        <f t="shared" si="73"/>
        <v>7.5989000000000004</v>
      </c>
      <c r="J304" s="329" t="s">
        <v>230</v>
      </c>
      <c r="K304" s="302">
        <v>21700</v>
      </c>
      <c r="L304" s="307">
        <f t="shared" si="74"/>
        <v>4122.2099097672954</v>
      </c>
      <c r="M304" s="304">
        <f t="shared" si="85"/>
        <v>1401.5513693208804</v>
      </c>
      <c r="N304" s="304">
        <f t="shared" si="79"/>
        <v>82.444198195345905</v>
      </c>
      <c r="O304" s="308">
        <v>43</v>
      </c>
      <c r="P304" s="305">
        <f t="shared" si="80"/>
        <v>5649.2054772835218</v>
      </c>
      <c r="Q304" s="379">
        <f t="shared" si="75"/>
        <v>4.5590999999999999</v>
      </c>
      <c r="R304" s="330">
        <v>94.75</v>
      </c>
      <c r="S304" s="302">
        <v>21700</v>
      </c>
      <c r="T304" s="307">
        <f t="shared" si="76"/>
        <v>2748.2849604221637</v>
      </c>
      <c r="U304" s="101">
        <f t="shared" si="86"/>
        <v>934.41688654353572</v>
      </c>
      <c r="V304" s="304">
        <f t="shared" si="81"/>
        <v>54.965699208443276</v>
      </c>
      <c r="W304" s="308">
        <v>35</v>
      </c>
      <c r="X304" s="305">
        <f t="shared" si="82"/>
        <v>3772.6675461741429</v>
      </c>
      <c r="Y304" s="309">
        <f t="shared" si="83"/>
        <v>3.0396000000000001</v>
      </c>
    </row>
    <row r="305" spans="1:25" ht="17.25" customHeight="1" x14ac:dyDescent="0.2">
      <c r="A305" s="279">
        <v>289</v>
      </c>
      <c r="B305" s="301">
        <v>37.9</v>
      </c>
      <c r="C305" s="302">
        <v>21700</v>
      </c>
      <c r="D305" s="303">
        <f t="shared" si="72"/>
        <v>6870.7124010554098</v>
      </c>
      <c r="E305" s="304">
        <f t="shared" si="84"/>
        <v>2336.0422163588396</v>
      </c>
      <c r="F305" s="304">
        <f t="shared" si="77"/>
        <v>137.41424802110819</v>
      </c>
      <c r="G305" s="101">
        <v>60</v>
      </c>
      <c r="H305" s="305">
        <f t="shared" si="78"/>
        <v>9404.1688654353584</v>
      </c>
      <c r="I305" s="379">
        <f t="shared" si="73"/>
        <v>7.6253000000000002</v>
      </c>
      <c r="J305" s="329" t="s">
        <v>230</v>
      </c>
      <c r="K305" s="302">
        <v>21700</v>
      </c>
      <c r="L305" s="307">
        <f t="shared" si="74"/>
        <v>4122.2099097672954</v>
      </c>
      <c r="M305" s="304">
        <f t="shared" si="85"/>
        <v>1401.5513693208804</v>
      </c>
      <c r="N305" s="304">
        <f t="shared" si="79"/>
        <v>82.444198195345905</v>
      </c>
      <c r="O305" s="308">
        <v>43</v>
      </c>
      <c r="P305" s="305">
        <f t="shared" si="80"/>
        <v>5649.2054772835218</v>
      </c>
      <c r="Q305" s="379">
        <f t="shared" si="75"/>
        <v>4.5750000000000002</v>
      </c>
      <c r="R305" s="330">
        <v>94.75</v>
      </c>
      <c r="S305" s="302">
        <v>21700</v>
      </c>
      <c r="T305" s="307">
        <f t="shared" si="76"/>
        <v>2748.2849604221637</v>
      </c>
      <c r="U305" s="101">
        <f t="shared" si="86"/>
        <v>934.41688654353572</v>
      </c>
      <c r="V305" s="304">
        <f t="shared" si="81"/>
        <v>54.965699208443276</v>
      </c>
      <c r="W305" s="308">
        <v>35</v>
      </c>
      <c r="X305" s="305">
        <f t="shared" si="82"/>
        <v>3772.6675461741429</v>
      </c>
      <c r="Y305" s="309">
        <f t="shared" si="83"/>
        <v>3.0501</v>
      </c>
    </row>
    <row r="306" spans="1:25" ht="17.25" customHeight="1" x14ac:dyDescent="0.2">
      <c r="A306" s="283">
        <v>290</v>
      </c>
      <c r="B306" s="301">
        <v>37.9</v>
      </c>
      <c r="C306" s="302">
        <v>21700</v>
      </c>
      <c r="D306" s="303">
        <f t="shared" si="72"/>
        <v>6870.7124010554098</v>
      </c>
      <c r="E306" s="304">
        <f t="shared" si="84"/>
        <v>2336.0422163588396</v>
      </c>
      <c r="F306" s="304">
        <f t="shared" si="77"/>
        <v>137.41424802110819</v>
      </c>
      <c r="G306" s="101">
        <v>60</v>
      </c>
      <c r="H306" s="305">
        <f t="shared" si="78"/>
        <v>9404.1688654353584</v>
      </c>
      <c r="I306" s="379">
        <f t="shared" si="73"/>
        <v>7.6516999999999999</v>
      </c>
      <c r="J306" s="329" t="s">
        <v>230</v>
      </c>
      <c r="K306" s="302">
        <v>21700</v>
      </c>
      <c r="L306" s="307">
        <f t="shared" si="74"/>
        <v>4122.2099097672954</v>
      </c>
      <c r="M306" s="304">
        <f t="shared" si="85"/>
        <v>1401.5513693208804</v>
      </c>
      <c r="N306" s="304">
        <f t="shared" si="79"/>
        <v>82.444198195345905</v>
      </c>
      <c r="O306" s="308">
        <v>43</v>
      </c>
      <c r="P306" s="305">
        <f t="shared" si="80"/>
        <v>5649.2054772835218</v>
      </c>
      <c r="Q306" s="379">
        <f t="shared" si="75"/>
        <v>4.5907999999999998</v>
      </c>
      <c r="R306" s="330">
        <v>94.75</v>
      </c>
      <c r="S306" s="302">
        <v>21700</v>
      </c>
      <c r="T306" s="307">
        <f t="shared" si="76"/>
        <v>2748.2849604221637</v>
      </c>
      <c r="U306" s="101">
        <f t="shared" si="86"/>
        <v>934.41688654353572</v>
      </c>
      <c r="V306" s="304">
        <f t="shared" si="81"/>
        <v>54.965699208443276</v>
      </c>
      <c r="W306" s="308">
        <v>35</v>
      </c>
      <c r="X306" s="305">
        <f t="shared" si="82"/>
        <v>3772.6675461741429</v>
      </c>
      <c r="Y306" s="309">
        <f t="shared" si="83"/>
        <v>3.0607000000000002</v>
      </c>
    </row>
    <row r="307" spans="1:25" ht="17.25" customHeight="1" x14ac:dyDescent="0.2">
      <c r="A307" s="279">
        <v>291</v>
      </c>
      <c r="B307" s="301">
        <v>37.9</v>
      </c>
      <c r="C307" s="302">
        <v>21700</v>
      </c>
      <c r="D307" s="303">
        <f t="shared" si="72"/>
        <v>6870.7124010554098</v>
      </c>
      <c r="E307" s="304">
        <f t="shared" si="84"/>
        <v>2336.0422163588396</v>
      </c>
      <c r="F307" s="304">
        <f t="shared" si="77"/>
        <v>137.41424802110819</v>
      </c>
      <c r="G307" s="101">
        <v>60</v>
      </c>
      <c r="H307" s="305">
        <f t="shared" si="78"/>
        <v>9404.1688654353584</v>
      </c>
      <c r="I307" s="379">
        <f t="shared" si="73"/>
        <v>7.6780999999999997</v>
      </c>
      <c r="J307" s="329" t="s">
        <v>230</v>
      </c>
      <c r="K307" s="302">
        <v>21700</v>
      </c>
      <c r="L307" s="307">
        <f t="shared" si="74"/>
        <v>4122.2099097672954</v>
      </c>
      <c r="M307" s="304">
        <f t="shared" si="85"/>
        <v>1401.5513693208804</v>
      </c>
      <c r="N307" s="304">
        <f t="shared" si="79"/>
        <v>82.444198195345905</v>
      </c>
      <c r="O307" s="308">
        <v>43</v>
      </c>
      <c r="P307" s="305">
        <f t="shared" si="80"/>
        <v>5649.2054772835218</v>
      </c>
      <c r="Q307" s="379">
        <f t="shared" si="75"/>
        <v>4.6066000000000003</v>
      </c>
      <c r="R307" s="330">
        <v>94.75</v>
      </c>
      <c r="S307" s="302">
        <v>21700</v>
      </c>
      <c r="T307" s="307">
        <f t="shared" si="76"/>
        <v>2748.2849604221637</v>
      </c>
      <c r="U307" s="101">
        <f t="shared" si="86"/>
        <v>934.41688654353572</v>
      </c>
      <c r="V307" s="304">
        <f t="shared" si="81"/>
        <v>54.965699208443276</v>
      </c>
      <c r="W307" s="308">
        <v>35</v>
      </c>
      <c r="X307" s="305">
        <f t="shared" si="82"/>
        <v>3772.6675461741429</v>
      </c>
      <c r="Y307" s="309">
        <f t="shared" si="83"/>
        <v>3.0712000000000002</v>
      </c>
    </row>
    <row r="308" spans="1:25" ht="17.25" customHeight="1" x14ac:dyDescent="0.2">
      <c r="A308" s="279">
        <v>292</v>
      </c>
      <c r="B308" s="301">
        <v>37.9</v>
      </c>
      <c r="C308" s="302">
        <v>21700</v>
      </c>
      <c r="D308" s="303">
        <f t="shared" si="72"/>
        <v>6870.7124010554098</v>
      </c>
      <c r="E308" s="304">
        <f t="shared" si="84"/>
        <v>2336.0422163588396</v>
      </c>
      <c r="F308" s="304">
        <f t="shared" si="77"/>
        <v>137.41424802110819</v>
      </c>
      <c r="G308" s="101">
        <v>60</v>
      </c>
      <c r="H308" s="305">
        <f t="shared" si="78"/>
        <v>9404.1688654353584</v>
      </c>
      <c r="I308" s="379">
        <f t="shared" si="73"/>
        <v>7.7045000000000003</v>
      </c>
      <c r="J308" s="329" t="s">
        <v>230</v>
      </c>
      <c r="K308" s="302">
        <v>21700</v>
      </c>
      <c r="L308" s="307">
        <f t="shared" si="74"/>
        <v>4122.2099097672954</v>
      </c>
      <c r="M308" s="304">
        <f t="shared" si="85"/>
        <v>1401.5513693208804</v>
      </c>
      <c r="N308" s="304">
        <f t="shared" si="79"/>
        <v>82.444198195345905</v>
      </c>
      <c r="O308" s="308">
        <v>43</v>
      </c>
      <c r="P308" s="305">
        <f t="shared" si="80"/>
        <v>5649.2054772835218</v>
      </c>
      <c r="Q308" s="379">
        <f t="shared" si="75"/>
        <v>4.6223999999999998</v>
      </c>
      <c r="R308" s="330">
        <v>94.75</v>
      </c>
      <c r="S308" s="302">
        <v>21700</v>
      </c>
      <c r="T308" s="307">
        <f t="shared" si="76"/>
        <v>2748.2849604221637</v>
      </c>
      <c r="U308" s="101">
        <f t="shared" si="86"/>
        <v>934.41688654353572</v>
      </c>
      <c r="V308" s="304">
        <f t="shared" si="81"/>
        <v>54.965699208443276</v>
      </c>
      <c r="W308" s="308">
        <v>35</v>
      </c>
      <c r="X308" s="305">
        <f t="shared" si="82"/>
        <v>3772.6675461741429</v>
      </c>
      <c r="Y308" s="309">
        <f t="shared" si="83"/>
        <v>3.0817999999999999</v>
      </c>
    </row>
    <row r="309" spans="1:25" ht="17.25" customHeight="1" x14ac:dyDescent="0.2">
      <c r="A309" s="279">
        <v>293</v>
      </c>
      <c r="B309" s="301">
        <v>37.9</v>
      </c>
      <c r="C309" s="302">
        <v>21700</v>
      </c>
      <c r="D309" s="303">
        <f t="shared" si="72"/>
        <v>6870.7124010554098</v>
      </c>
      <c r="E309" s="304">
        <f t="shared" si="84"/>
        <v>2336.0422163588396</v>
      </c>
      <c r="F309" s="304">
        <f t="shared" si="77"/>
        <v>137.41424802110819</v>
      </c>
      <c r="G309" s="101">
        <v>60</v>
      </c>
      <c r="H309" s="305">
        <f t="shared" si="78"/>
        <v>9404.1688654353584</v>
      </c>
      <c r="I309" s="379">
        <f t="shared" si="73"/>
        <v>7.7309000000000001</v>
      </c>
      <c r="J309" s="329" t="s">
        <v>230</v>
      </c>
      <c r="K309" s="302">
        <v>21700</v>
      </c>
      <c r="L309" s="307">
        <f t="shared" si="74"/>
        <v>4122.2099097672954</v>
      </c>
      <c r="M309" s="304">
        <f t="shared" si="85"/>
        <v>1401.5513693208804</v>
      </c>
      <c r="N309" s="304">
        <f t="shared" si="79"/>
        <v>82.444198195345905</v>
      </c>
      <c r="O309" s="308">
        <v>43</v>
      </c>
      <c r="P309" s="305">
        <f t="shared" si="80"/>
        <v>5649.2054772835218</v>
      </c>
      <c r="Q309" s="379">
        <f t="shared" si="75"/>
        <v>4.6383000000000001</v>
      </c>
      <c r="R309" s="330">
        <v>94.75</v>
      </c>
      <c r="S309" s="302">
        <v>21700</v>
      </c>
      <c r="T309" s="307">
        <f t="shared" si="76"/>
        <v>2748.2849604221637</v>
      </c>
      <c r="U309" s="101">
        <f t="shared" si="86"/>
        <v>934.41688654353572</v>
      </c>
      <c r="V309" s="304">
        <f t="shared" si="81"/>
        <v>54.965699208443276</v>
      </c>
      <c r="W309" s="308">
        <v>35</v>
      </c>
      <c r="X309" s="305">
        <f t="shared" si="82"/>
        <v>3772.6675461741429</v>
      </c>
      <c r="Y309" s="309">
        <f t="shared" si="83"/>
        <v>3.0922999999999998</v>
      </c>
    </row>
    <row r="310" spans="1:25" ht="17.25" customHeight="1" x14ac:dyDescent="0.2">
      <c r="A310" s="279">
        <v>294</v>
      </c>
      <c r="B310" s="301">
        <v>37.9</v>
      </c>
      <c r="C310" s="302">
        <v>21700</v>
      </c>
      <c r="D310" s="303">
        <f t="shared" si="72"/>
        <v>6870.7124010554098</v>
      </c>
      <c r="E310" s="304">
        <f t="shared" si="84"/>
        <v>2336.0422163588396</v>
      </c>
      <c r="F310" s="304">
        <f t="shared" si="77"/>
        <v>137.41424802110819</v>
      </c>
      <c r="G310" s="101">
        <v>60</v>
      </c>
      <c r="H310" s="305">
        <f t="shared" si="78"/>
        <v>9404.1688654353584</v>
      </c>
      <c r="I310" s="379">
        <f t="shared" si="73"/>
        <v>7.7572999999999999</v>
      </c>
      <c r="J310" s="329" t="s">
        <v>230</v>
      </c>
      <c r="K310" s="302">
        <v>21700</v>
      </c>
      <c r="L310" s="307">
        <f t="shared" si="74"/>
        <v>4122.2099097672954</v>
      </c>
      <c r="M310" s="304">
        <f t="shared" si="85"/>
        <v>1401.5513693208804</v>
      </c>
      <c r="N310" s="304">
        <f t="shared" si="79"/>
        <v>82.444198195345905</v>
      </c>
      <c r="O310" s="308">
        <v>43</v>
      </c>
      <c r="P310" s="305">
        <f t="shared" si="80"/>
        <v>5649.2054772835218</v>
      </c>
      <c r="Q310" s="379">
        <f t="shared" si="75"/>
        <v>4.6540999999999997</v>
      </c>
      <c r="R310" s="330">
        <v>94.75</v>
      </c>
      <c r="S310" s="302">
        <v>21700</v>
      </c>
      <c r="T310" s="307">
        <f t="shared" si="76"/>
        <v>2748.2849604221637</v>
      </c>
      <c r="U310" s="101">
        <f t="shared" si="86"/>
        <v>934.41688654353572</v>
      </c>
      <c r="V310" s="304">
        <f t="shared" si="81"/>
        <v>54.965699208443276</v>
      </c>
      <c r="W310" s="308">
        <v>35</v>
      </c>
      <c r="X310" s="305">
        <f t="shared" si="82"/>
        <v>3772.6675461741429</v>
      </c>
      <c r="Y310" s="309">
        <f t="shared" si="83"/>
        <v>3.1029</v>
      </c>
    </row>
    <row r="311" spans="1:25" ht="17.25" customHeight="1" x14ac:dyDescent="0.2">
      <c r="A311" s="279">
        <v>295</v>
      </c>
      <c r="B311" s="301">
        <v>37.9</v>
      </c>
      <c r="C311" s="302">
        <v>21700</v>
      </c>
      <c r="D311" s="303">
        <f t="shared" si="72"/>
        <v>6870.7124010554098</v>
      </c>
      <c r="E311" s="304">
        <f t="shared" si="84"/>
        <v>2336.0422163588396</v>
      </c>
      <c r="F311" s="304">
        <f t="shared" si="77"/>
        <v>137.41424802110819</v>
      </c>
      <c r="G311" s="101">
        <v>60</v>
      </c>
      <c r="H311" s="305">
        <f t="shared" si="78"/>
        <v>9404.1688654353584</v>
      </c>
      <c r="I311" s="379">
        <f t="shared" si="73"/>
        <v>7.7835999999999999</v>
      </c>
      <c r="J311" s="329" t="s">
        <v>230</v>
      </c>
      <c r="K311" s="302">
        <v>21700</v>
      </c>
      <c r="L311" s="307">
        <f t="shared" si="74"/>
        <v>4122.2099097672954</v>
      </c>
      <c r="M311" s="304">
        <f t="shared" si="85"/>
        <v>1401.5513693208804</v>
      </c>
      <c r="N311" s="304">
        <f t="shared" si="79"/>
        <v>82.444198195345905</v>
      </c>
      <c r="O311" s="308">
        <v>43</v>
      </c>
      <c r="P311" s="305">
        <f t="shared" si="80"/>
        <v>5649.2054772835218</v>
      </c>
      <c r="Q311" s="379">
        <f t="shared" si="75"/>
        <v>4.6699000000000002</v>
      </c>
      <c r="R311" s="330">
        <v>94.75</v>
      </c>
      <c r="S311" s="302">
        <v>21700</v>
      </c>
      <c r="T311" s="307">
        <f t="shared" si="76"/>
        <v>2748.2849604221637</v>
      </c>
      <c r="U311" s="101">
        <f t="shared" si="86"/>
        <v>934.41688654353572</v>
      </c>
      <c r="V311" s="304">
        <f t="shared" si="81"/>
        <v>54.965699208443276</v>
      </c>
      <c r="W311" s="308">
        <v>35</v>
      </c>
      <c r="X311" s="305">
        <f t="shared" si="82"/>
        <v>3772.6675461741429</v>
      </c>
      <c r="Y311" s="309">
        <f t="shared" si="83"/>
        <v>3.1135000000000002</v>
      </c>
    </row>
    <row r="312" spans="1:25" ht="17.25" customHeight="1" x14ac:dyDescent="0.2">
      <c r="A312" s="279">
        <v>296</v>
      </c>
      <c r="B312" s="301">
        <v>37.9</v>
      </c>
      <c r="C312" s="302">
        <v>21700</v>
      </c>
      <c r="D312" s="303">
        <f t="shared" si="72"/>
        <v>6870.7124010554098</v>
      </c>
      <c r="E312" s="304">
        <f t="shared" si="84"/>
        <v>2336.0422163588396</v>
      </c>
      <c r="F312" s="304">
        <f t="shared" si="77"/>
        <v>137.41424802110819</v>
      </c>
      <c r="G312" s="101">
        <v>60</v>
      </c>
      <c r="H312" s="305">
        <f t="shared" si="78"/>
        <v>9404.1688654353584</v>
      </c>
      <c r="I312" s="379">
        <f t="shared" si="73"/>
        <v>7.81</v>
      </c>
      <c r="J312" s="329" t="s">
        <v>230</v>
      </c>
      <c r="K312" s="302">
        <v>21700</v>
      </c>
      <c r="L312" s="307">
        <f t="shared" si="74"/>
        <v>4122.2099097672954</v>
      </c>
      <c r="M312" s="304">
        <f t="shared" si="85"/>
        <v>1401.5513693208804</v>
      </c>
      <c r="N312" s="304">
        <f t="shared" si="79"/>
        <v>82.444198195345905</v>
      </c>
      <c r="O312" s="308">
        <v>43</v>
      </c>
      <c r="P312" s="305">
        <f t="shared" si="80"/>
        <v>5649.2054772835218</v>
      </c>
      <c r="Q312" s="379">
        <f t="shared" si="75"/>
        <v>4.6858000000000004</v>
      </c>
      <c r="R312" s="330">
        <v>94.75</v>
      </c>
      <c r="S312" s="302">
        <v>21700</v>
      </c>
      <c r="T312" s="307">
        <f t="shared" si="76"/>
        <v>2748.2849604221637</v>
      </c>
      <c r="U312" s="101">
        <f t="shared" si="86"/>
        <v>934.41688654353572</v>
      </c>
      <c r="V312" s="304">
        <f t="shared" si="81"/>
        <v>54.965699208443276</v>
      </c>
      <c r="W312" s="308">
        <v>35</v>
      </c>
      <c r="X312" s="305">
        <f t="shared" si="82"/>
        <v>3772.6675461741429</v>
      </c>
      <c r="Y312" s="309">
        <f t="shared" si="83"/>
        <v>3.1240000000000001</v>
      </c>
    </row>
    <row r="313" spans="1:25" ht="17.25" customHeight="1" x14ac:dyDescent="0.2">
      <c r="A313" s="279">
        <v>297</v>
      </c>
      <c r="B313" s="301">
        <v>37.9</v>
      </c>
      <c r="C313" s="302">
        <v>21700</v>
      </c>
      <c r="D313" s="303">
        <f t="shared" si="72"/>
        <v>6870.7124010554098</v>
      </c>
      <c r="E313" s="304">
        <f t="shared" si="84"/>
        <v>2336.0422163588396</v>
      </c>
      <c r="F313" s="304">
        <f t="shared" si="77"/>
        <v>137.41424802110819</v>
      </c>
      <c r="G313" s="101">
        <v>60</v>
      </c>
      <c r="H313" s="305">
        <f t="shared" si="78"/>
        <v>9404.1688654353584</v>
      </c>
      <c r="I313" s="379">
        <f t="shared" si="73"/>
        <v>7.8364000000000003</v>
      </c>
      <c r="J313" s="329" t="s">
        <v>230</v>
      </c>
      <c r="K313" s="302">
        <v>21700</v>
      </c>
      <c r="L313" s="307">
        <f t="shared" si="74"/>
        <v>4122.2099097672954</v>
      </c>
      <c r="M313" s="304">
        <f t="shared" si="85"/>
        <v>1401.5513693208804</v>
      </c>
      <c r="N313" s="304">
        <f t="shared" si="79"/>
        <v>82.444198195345905</v>
      </c>
      <c r="O313" s="308">
        <v>43</v>
      </c>
      <c r="P313" s="305">
        <f t="shared" si="80"/>
        <v>5649.2054772835218</v>
      </c>
      <c r="Q313" s="379">
        <f t="shared" si="75"/>
        <v>4.7016</v>
      </c>
      <c r="R313" s="330">
        <v>94.75</v>
      </c>
      <c r="S313" s="302">
        <v>21700</v>
      </c>
      <c r="T313" s="307">
        <f t="shared" si="76"/>
        <v>2748.2849604221637</v>
      </c>
      <c r="U313" s="101">
        <f t="shared" si="86"/>
        <v>934.41688654353572</v>
      </c>
      <c r="V313" s="304">
        <f t="shared" si="81"/>
        <v>54.965699208443276</v>
      </c>
      <c r="W313" s="308">
        <v>35</v>
      </c>
      <c r="X313" s="305">
        <f t="shared" si="82"/>
        <v>3772.6675461741429</v>
      </c>
      <c r="Y313" s="309">
        <f t="shared" si="83"/>
        <v>3.1345999999999998</v>
      </c>
    </row>
    <row r="314" spans="1:25" ht="17.25" customHeight="1" x14ac:dyDescent="0.2">
      <c r="A314" s="279">
        <v>298</v>
      </c>
      <c r="B314" s="301">
        <v>37.9</v>
      </c>
      <c r="C314" s="302">
        <v>21700</v>
      </c>
      <c r="D314" s="303">
        <f t="shared" si="72"/>
        <v>6870.7124010554098</v>
      </c>
      <c r="E314" s="304">
        <f t="shared" si="84"/>
        <v>2336.0422163588396</v>
      </c>
      <c r="F314" s="304">
        <f t="shared" si="77"/>
        <v>137.41424802110819</v>
      </c>
      <c r="G314" s="101">
        <v>60</v>
      </c>
      <c r="H314" s="305">
        <f t="shared" si="78"/>
        <v>9404.1688654353584</v>
      </c>
      <c r="I314" s="379">
        <f t="shared" si="73"/>
        <v>7.8628</v>
      </c>
      <c r="J314" s="329" t="s">
        <v>230</v>
      </c>
      <c r="K314" s="302">
        <v>21700</v>
      </c>
      <c r="L314" s="307">
        <f t="shared" si="74"/>
        <v>4122.2099097672954</v>
      </c>
      <c r="M314" s="304">
        <f t="shared" si="85"/>
        <v>1401.5513693208804</v>
      </c>
      <c r="N314" s="304">
        <f t="shared" si="79"/>
        <v>82.444198195345905</v>
      </c>
      <c r="O314" s="308">
        <v>43</v>
      </c>
      <c r="P314" s="305">
        <f t="shared" si="80"/>
        <v>5649.2054772835218</v>
      </c>
      <c r="Q314" s="379">
        <f t="shared" si="75"/>
        <v>4.7173999999999996</v>
      </c>
      <c r="R314" s="330">
        <v>94.75</v>
      </c>
      <c r="S314" s="302">
        <v>21700</v>
      </c>
      <c r="T314" s="307">
        <f t="shared" si="76"/>
        <v>2748.2849604221637</v>
      </c>
      <c r="U314" s="101">
        <f t="shared" si="86"/>
        <v>934.41688654353572</v>
      </c>
      <c r="V314" s="304">
        <f t="shared" si="81"/>
        <v>54.965699208443276</v>
      </c>
      <c r="W314" s="308">
        <v>35</v>
      </c>
      <c r="X314" s="305">
        <f t="shared" si="82"/>
        <v>3772.6675461741429</v>
      </c>
      <c r="Y314" s="309">
        <f t="shared" si="83"/>
        <v>3.1450999999999998</v>
      </c>
    </row>
    <row r="315" spans="1:25" ht="17.25" customHeight="1" x14ac:dyDescent="0.2">
      <c r="A315" s="279">
        <v>299</v>
      </c>
      <c r="B315" s="301">
        <v>37.9</v>
      </c>
      <c r="C315" s="302">
        <v>21700</v>
      </c>
      <c r="D315" s="303">
        <f t="shared" si="72"/>
        <v>6870.7124010554098</v>
      </c>
      <c r="E315" s="304">
        <f t="shared" si="84"/>
        <v>2336.0422163588396</v>
      </c>
      <c r="F315" s="304">
        <f t="shared" si="77"/>
        <v>137.41424802110819</v>
      </c>
      <c r="G315" s="101">
        <v>60</v>
      </c>
      <c r="H315" s="305">
        <f t="shared" si="78"/>
        <v>9404.1688654353584</v>
      </c>
      <c r="I315" s="379">
        <f t="shared" si="73"/>
        <v>7.8891999999999998</v>
      </c>
      <c r="J315" s="329" t="s">
        <v>230</v>
      </c>
      <c r="K315" s="302">
        <v>21700</v>
      </c>
      <c r="L315" s="307">
        <f t="shared" si="74"/>
        <v>4122.2099097672954</v>
      </c>
      <c r="M315" s="304">
        <f t="shared" si="85"/>
        <v>1401.5513693208804</v>
      </c>
      <c r="N315" s="304">
        <f t="shared" si="79"/>
        <v>82.444198195345905</v>
      </c>
      <c r="O315" s="308">
        <v>43</v>
      </c>
      <c r="P315" s="305">
        <f t="shared" si="80"/>
        <v>5649.2054772835218</v>
      </c>
      <c r="Q315" s="379">
        <f t="shared" si="75"/>
        <v>4.7332999999999998</v>
      </c>
      <c r="R315" s="330">
        <v>94.75</v>
      </c>
      <c r="S315" s="302">
        <v>21700</v>
      </c>
      <c r="T315" s="307">
        <f t="shared" si="76"/>
        <v>2748.2849604221637</v>
      </c>
      <c r="U315" s="101">
        <f t="shared" si="86"/>
        <v>934.41688654353572</v>
      </c>
      <c r="V315" s="304">
        <f t="shared" si="81"/>
        <v>54.965699208443276</v>
      </c>
      <c r="W315" s="308">
        <v>35</v>
      </c>
      <c r="X315" s="305">
        <f t="shared" si="82"/>
        <v>3772.6675461741429</v>
      </c>
      <c r="Y315" s="309">
        <f t="shared" si="83"/>
        <v>3.1556999999999999</v>
      </c>
    </row>
    <row r="316" spans="1:25" ht="17.25" customHeight="1" x14ac:dyDescent="0.2">
      <c r="A316" s="283">
        <v>300</v>
      </c>
      <c r="B316" s="301">
        <v>37.9</v>
      </c>
      <c r="C316" s="302">
        <v>21700</v>
      </c>
      <c r="D316" s="303">
        <f t="shared" si="72"/>
        <v>6870.7124010554098</v>
      </c>
      <c r="E316" s="304">
        <f t="shared" si="84"/>
        <v>2336.0422163588396</v>
      </c>
      <c r="F316" s="304">
        <f t="shared" si="77"/>
        <v>137.41424802110819</v>
      </c>
      <c r="G316" s="101">
        <v>60</v>
      </c>
      <c r="H316" s="305">
        <f t="shared" si="78"/>
        <v>9404.1688654353584</v>
      </c>
      <c r="I316" s="379">
        <f t="shared" si="73"/>
        <v>7.9156000000000004</v>
      </c>
      <c r="J316" s="329" t="s">
        <v>230</v>
      </c>
      <c r="K316" s="302">
        <v>21700</v>
      </c>
      <c r="L316" s="307">
        <f t="shared" si="74"/>
        <v>4122.2099097672954</v>
      </c>
      <c r="M316" s="304">
        <f t="shared" si="85"/>
        <v>1401.5513693208804</v>
      </c>
      <c r="N316" s="304">
        <f t="shared" si="79"/>
        <v>82.444198195345905</v>
      </c>
      <c r="O316" s="308">
        <v>43</v>
      </c>
      <c r="P316" s="305">
        <f t="shared" si="80"/>
        <v>5649.2054772835218</v>
      </c>
      <c r="Q316" s="379">
        <f t="shared" si="75"/>
        <v>4.7491000000000003</v>
      </c>
      <c r="R316" s="330">
        <v>94.75</v>
      </c>
      <c r="S316" s="302">
        <v>21700</v>
      </c>
      <c r="T316" s="307">
        <f t="shared" si="76"/>
        <v>2748.2849604221637</v>
      </c>
      <c r="U316" s="101">
        <f t="shared" si="86"/>
        <v>934.41688654353572</v>
      </c>
      <c r="V316" s="304">
        <f t="shared" si="81"/>
        <v>54.965699208443276</v>
      </c>
      <c r="W316" s="308">
        <v>35</v>
      </c>
      <c r="X316" s="305">
        <f t="shared" si="82"/>
        <v>3772.6675461741429</v>
      </c>
      <c r="Y316" s="309">
        <f t="shared" si="83"/>
        <v>3.1661999999999999</v>
      </c>
    </row>
    <row r="317" spans="1:25" ht="17.25" customHeight="1" x14ac:dyDescent="0.2">
      <c r="A317" s="279">
        <v>301</v>
      </c>
      <c r="B317" s="301">
        <v>37.9</v>
      </c>
      <c r="C317" s="302">
        <v>21700</v>
      </c>
      <c r="D317" s="303">
        <f t="shared" si="72"/>
        <v>6870.7124010554098</v>
      </c>
      <c r="E317" s="304">
        <f t="shared" si="84"/>
        <v>2336.0422163588396</v>
      </c>
      <c r="F317" s="304">
        <f t="shared" si="77"/>
        <v>137.41424802110819</v>
      </c>
      <c r="G317" s="101">
        <v>60</v>
      </c>
      <c r="H317" s="305">
        <f t="shared" si="78"/>
        <v>9404.1688654353584</v>
      </c>
      <c r="I317" s="379">
        <f t="shared" si="73"/>
        <v>7.9420000000000002</v>
      </c>
      <c r="J317" s="329" t="s">
        <v>230</v>
      </c>
      <c r="K317" s="302">
        <v>21700</v>
      </c>
      <c r="L317" s="307">
        <f t="shared" si="74"/>
        <v>4122.2099097672954</v>
      </c>
      <c r="M317" s="304">
        <f t="shared" si="85"/>
        <v>1401.5513693208804</v>
      </c>
      <c r="N317" s="304">
        <f t="shared" si="79"/>
        <v>82.444198195345905</v>
      </c>
      <c r="O317" s="308">
        <v>43</v>
      </c>
      <c r="P317" s="305">
        <f t="shared" si="80"/>
        <v>5649.2054772835218</v>
      </c>
      <c r="Q317" s="379">
        <f t="shared" si="75"/>
        <v>4.7648999999999999</v>
      </c>
      <c r="R317" s="330">
        <v>94.75</v>
      </c>
      <c r="S317" s="302">
        <v>21700</v>
      </c>
      <c r="T317" s="307">
        <f t="shared" si="76"/>
        <v>2748.2849604221637</v>
      </c>
      <c r="U317" s="101">
        <f t="shared" si="86"/>
        <v>934.41688654353572</v>
      </c>
      <c r="V317" s="304">
        <f t="shared" si="81"/>
        <v>54.965699208443276</v>
      </c>
      <c r="W317" s="308">
        <v>35</v>
      </c>
      <c r="X317" s="305">
        <f t="shared" si="82"/>
        <v>3772.6675461741429</v>
      </c>
      <c r="Y317" s="309">
        <f t="shared" si="83"/>
        <v>3.1768000000000001</v>
      </c>
    </row>
    <row r="318" spans="1:25" ht="17.25" customHeight="1" x14ac:dyDescent="0.2">
      <c r="A318" s="279">
        <v>302</v>
      </c>
      <c r="B318" s="301">
        <v>37.9</v>
      </c>
      <c r="C318" s="302">
        <v>21700</v>
      </c>
      <c r="D318" s="303">
        <f t="shared" si="72"/>
        <v>6870.7124010554098</v>
      </c>
      <c r="E318" s="304">
        <f t="shared" si="84"/>
        <v>2336.0422163588396</v>
      </c>
      <c r="F318" s="304">
        <f t="shared" si="77"/>
        <v>137.41424802110819</v>
      </c>
      <c r="G318" s="101">
        <v>60</v>
      </c>
      <c r="H318" s="305">
        <f t="shared" si="78"/>
        <v>9404.1688654353584</v>
      </c>
      <c r="I318" s="379">
        <f t="shared" si="73"/>
        <v>7.9683000000000002</v>
      </c>
      <c r="J318" s="329" t="s">
        <v>230</v>
      </c>
      <c r="K318" s="302">
        <v>21700</v>
      </c>
      <c r="L318" s="307">
        <f t="shared" si="74"/>
        <v>4122.2099097672954</v>
      </c>
      <c r="M318" s="304">
        <f t="shared" si="85"/>
        <v>1401.5513693208804</v>
      </c>
      <c r="N318" s="304">
        <f t="shared" si="79"/>
        <v>82.444198195345905</v>
      </c>
      <c r="O318" s="308">
        <v>43</v>
      </c>
      <c r="P318" s="305">
        <f t="shared" si="80"/>
        <v>5649.2054772835218</v>
      </c>
      <c r="Q318" s="379">
        <f t="shared" si="75"/>
        <v>4.7808000000000002</v>
      </c>
      <c r="R318" s="330">
        <v>94.75</v>
      </c>
      <c r="S318" s="302">
        <v>21700</v>
      </c>
      <c r="T318" s="307">
        <f t="shared" si="76"/>
        <v>2748.2849604221637</v>
      </c>
      <c r="U318" s="101">
        <f t="shared" si="86"/>
        <v>934.41688654353572</v>
      </c>
      <c r="V318" s="304">
        <f t="shared" si="81"/>
        <v>54.965699208443276</v>
      </c>
      <c r="W318" s="308">
        <v>35</v>
      </c>
      <c r="X318" s="305">
        <f t="shared" si="82"/>
        <v>3772.6675461741429</v>
      </c>
      <c r="Y318" s="309">
        <f t="shared" si="83"/>
        <v>3.1873</v>
      </c>
    </row>
    <row r="319" spans="1:25" ht="17.25" customHeight="1" x14ac:dyDescent="0.2">
      <c r="A319" s="279">
        <v>303</v>
      </c>
      <c r="B319" s="301">
        <v>37.9</v>
      </c>
      <c r="C319" s="302">
        <v>21700</v>
      </c>
      <c r="D319" s="303">
        <f t="shared" si="72"/>
        <v>6870.7124010554098</v>
      </c>
      <c r="E319" s="304">
        <f t="shared" si="84"/>
        <v>2336.0422163588396</v>
      </c>
      <c r="F319" s="304">
        <f t="shared" si="77"/>
        <v>137.41424802110819</v>
      </c>
      <c r="G319" s="101">
        <v>60</v>
      </c>
      <c r="H319" s="305">
        <f t="shared" si="78"/>
        <v>9404.1688654353584</v>
      </c>
      <c r="I319" s="379">
        <f t="shared" si="73"/>
        <v>7.9946999999999999</v>
      </c>
      <c r="J319" s="329" t="s">
        <v>230</v>
      </c>
      <c r="K319" s="302">
        <v>21700</v>
      </c>
      <c r="L319" s="307">
        <f t="shared" si="74"/>
        <v>4122.2099097672954</v>
      </c>
      <c r="M319" s="304">
        <f t="shared" si="85"/>
        <v>1401.5513693208804</v>
      </c>
      <c r="N319" s="304">
        <f t="shared" si="79"/>
        <v>82.444198195345905</v>
      </c>
      <c r="O319" s="308">
        <v>43</v>
      </c>
      <c r="P319" s="305">
        <f t="shared" si="80"/>
        <v>5649.2054772835218</v>
      </c>
      <c r="Q319" s="379">
        <f t="shared" si="75"/>
        <v>4.7965999999999998</v>
      </c>
      <c r="R319" s="330">
        <v>94.75</v>
      </c>
      <c r="S319" s="302">
        <v>21700</v>
      </c>
      <c r="T319" s="307">
        <f t="shared" si="76"/>
        <v>2748.2849604221637</v>
      </c>
      <c r="U319" s="101">
        <f t="shared" si="86"/>
        <v>934.41688654353572</v>
      </c>
      <c r="V319" s="304">
        <f t="shared" si="81"/>
        <v>54.965699208443276</v>
      </c>
      <c r="W319" s="308">
        <v>35</v>
      </c>
      <c r="X319" s="305">
        <f t="shared" si="82"/>
        <v>3772.6675461741429</v>
      </c>
      <c r="Y319" s="309">
        <f t="shared" si="83"/>
        <v>3.1979000000000002</v>
      </c>
    </row>
    <row r="320" spans="1:25" ht="17.25" customHeight="1" x14ac:dyDescent="0.2">
      <c r="A320" s="279">
        <v>304</v>
      </c>
      <c r="B320" s="301">
        <v>37.9</v>
      </c>
      <c r="C320" s="302">
        <v>21700</v>
      </c>
      <c r="D320" s="303">
        <f t="shared" si="72"/>
        <v>6870.7124010554098</v>
      </c>
      <c r="E320" s="304">
        <f t="shared" si="84"/>
        <v>2336.0422163588396</v>
      </c>
      <c r="F320" s="304">
        <f t="shared" si="77"/>
        <v>137.41424802110819</v>
      </c>
      <c r="G320" s="101">
        <v>60</v>
      </c>
      <c r="H320" s="305">
        <f t="shared" si="78"/>
        <v>9404.1688654353584</v>
      </c>
      <c r="I320" s="379">
        <f t="shared" si="73"/>
        <v>8.0211000000000006</v>
      </c>
      <c r="J320" s="329" t="s">
        <v>230</v>
      </c>
      <c r="K320" s="302">
        <v>21700</v>
      </c>
      <c r="L320" s="307">
        <f t="shared" si="74"/>
        <v>4122.2099097672954</v>
      </c>
      <c r="M320" s="304">
        <f t="shared" si="85"/>
        <v>1401.5513693208804</v>
      </c>
      <c r="N320" s="304">
        <f t="shared" si="79"/>
        <v>82.444198195345905</v>
      </c>
      <c r="O320" s="308">
        <v>43</v>
      </c>
      <c r="P320" s="305">
        <f t="shared" si="80"/>
        <v>5649.2054772835218</v>
      </c>
      <c r="Q320" s="379">
        <f t="shared" si="75"/>
        <v>4.8124000000000002</v>
      </c>
      <c r="R320" s="330">
        <v>94.75</v>
      </c>
      <c r="S320" s="302">
        <v>21700</v>
      </c>
      <c r="T320" s="307">
        <f t="shared" si="76"/>
        <v>2748.2849604221637</v>
      </c>
      <c r="U320" s="101">
        <f t="shared" si="86"/>
        <v>934.41688654353572</v>
      </c>
      <c r="V320" s="304">
        <f t="shared" si="81"/>
        <v>54.965699208443276</v>
      </c>
      <c r="W320" s="308">
        <v>35</v>
      </c>
      <c r="X320" s="305">
        <f t="shared" si="82"/>
        <v>3772.6675461741429</v>
      </c>
      <c r="Y320" s="309">
        <f t="shared" si="83"/>
        <v>3.2084000000000001</v>
      </c>
    </row>
    <row r="321" spans="1:25" ht="17.25" customHeight="1" x14ac:dyDescent="0.2">
      <c r="A321" s="279">
        <v>305</v>
      </c>
      <c r="B321" s="301">
        <v>37.9</v>
      </c>
      <c r="C321" s="302">
        <v>21700</v>
      </c>
      <c r="D321" s="303">
        <f t="shared" si="72"/>
        <v>6870.7124010554098</v>
      </c>
      <c r="E321" s="304">
        <f t="shared" si="84"/>
        <v>2336.0422163588396</v>
      </c>
      <c r="F321" s="304">
        <f t="shared" si="77"/>
        <v>137.41424802110819</v>
      </c>
      <c r="G321" s="101">
        <v>60</v>
      </c>
      <c r="H321" s="305">
        <f t="shared" si="78"/>
        <v>9404.1688654353584</v>
      </c>
      <c r="I321" s="379">
        <f t="shared" si="73"/>
        <v>8.0474999999999994</v>
      </c>
      <c r="J321" s="329" t="s">
        <v>230</v>
      </c>
      <c r="K321" s="302">
        <v>21700</v>
      </c>
      <c r="L321" s="307">
        <f t="shared" si="74"/>
        <v>4122.2099097672954</v>
      </c>
      <c r="M321" s="304">
        <f t="shared" si="85"/>
        <v>1401.5513693208804</v>
      </c>
      <c r="N321" s="304">
        <f t="shared" si="79"/>
        <v>82.444198195345905</v>
      </c>
      <c r="O321" s="308">
        <v>43</v>
      </c>
      <c r="P321" s="305">
        <f t="shared" si="80"/>
        <v>5649.2054772835218</v>
      </c>
      <c r="Q321" s="379">
        <f t="shared" si="75"/>
        <v>4.8281999999999998</v>
      </c>
      <c r="R321" s="330">
        <v>94.75</v>
      </c>
      <c r="S321" s="302">
        <v>21700</v>
      </c>
      <c r="T321" s="307">
        <f t="shared" si="76"/>
        <v>2748.2849604221637</v>
      </c>
      <c r="U321" s="101">
        <f t="shared" si="86"/>
        <v>934.41688654353572</v>
      </c>
      <c r="V321" s="304">
        <f t="shared" si="81"/>
        <v>54.965699208443276</v>
      </c>
      <c r="W321" s="308">
        <v>35</v>
      </c>
      <c r="X321" s="305">
        <f t="shared" si="82"/>
        <v>3772.6675461741429</v>
      </c>
      <c r="Y321" s="309">
        <f t="shared" si="83"/>
        <v>3.2189999999999999</v>
      </c>
    </row>
    <row r="322" spans="1:25" ht="17.25" customHeight="1" x14ac:dyDescent="0.2">
      <c r="A322" s="279">
        <v>306</v>
      </c>
      <c r="B322" s="301">
        <v>37.9</v>
      </c>
      <c r="C322" s="302">
        <v>21700</v>
      </c>
      <c r="D322" s="303">
        <f t="shared" si="72"/>
        <v>6870.7124010554098</v>
      </c>
      <c r="E322" s="304">
        <f t="shared" si="84"/>
        <v>2336.0422163588396</v>
      </c>
      <c r="F322" s="304">
        <f t="shared" si="77"/>
        <v>137.41424802110819</v>
      </c>
      <c r="G322" s="101">
        <v>60</v>
      </c>
      <c r="H322" s="305">
        <f t="shared" si="78"/>
        <v>9404.1688654353584</v>
      </c>
      <c r="I322" s="379">
        <f t="shared" si="73"/>
        <v>8.0739000000000001</v>
      </c>
      <c r="J322" s="329" t="s">
        <v>230</v>
      </c>
      <c r="K322" s="302">
        <v>21700</v>
      </c>
      <c r="L322" s="307">
        <f t="shared" si="74"/>
        <v>4122.2099097672954</v>
      </c>
      <c r="M322" s="304">
        <f t="shared" si="85"/>
        <v>1401.5513693208804</v>
      </c>
      <c r="N322" s="304">
        <f t="shared" si="79"/>
        <v>82.444198195345905</v>
      </c>
      <c r="O322" s="308">
        <v>43</v>
      </c>
      <c r="P322" s="305">
        <f t="shared" si="80"/>
        <v>5649.2054772835218</v>
      </c>
      <c r="Q322" s="379">
        <f t="shared" si="75"/>
        <v>4.8441000000000001</v>
      </c>
      <c r="R322" s="330">
        <v>94.75</v>
      </c>
      <c r="S322" s="302">
        <v>21700</v>
      </c>
      <c r="T322" s="307">
        <f t="shared" si="76"/>
        <v>2748.2849604221637</v>
      </c>
      <c r="U322" s="101">
        <f t="shared" si="86"/>
        <v>934.41688654353572</v>
      </c>
      <c r="V322" s="304">
        <f t="shared" si="81"/>
        <v>54.965699208443276</v>
      </c>
      <c r="W322" s="308">
        <v>35</v>
      </c>
      <c r="X322" s="305">
        <f t="shared" si="82"/>
        <v>3772.6675461741429</v>
      </c>
      <c r="Y322" s="309">
        <f t="shared" si="83"/>
        <v>3.2296</v>
      </c>
    </row>
    <row r="323" spans="1:25" ht="17.25" customHeight="1" x14ac:dyDescent="0.2">
      <c r="A323" s="279">
        <v>307</v>
      </c>
      <c r="B323" s="301">
        <v>37.9</v>
      </c>
      <c r="C323" s="302">
        <v>21700</v>
      </c>
      <c r="D323" s="303">
        <f t="shared" si="72"/>
        <v>6870.7124010554098</v>
      </c>
      <c r="E323" s="304">
        <f t="shared" si="84"/>
        <v>2336.0422163588396</v>
      </c>
      <c r="F323" s="304">
        <f t="shared" si="77"/>
        <v>137.41424802110819</v>
      </c>
      <c r="G323" s="101">
        <v>60</v>
      </c>
      <c r="H323" s="305">
        <f t="shared" si="78"/>
        <v>9404.1688654353584</v>
      </c>
      <c r="I323" s="379">
        <f t="shared" si="73"/>
        <v>8.1003000000000007</v>
      </c>
      <c r="J323" s="329" t="s">
        <v>230</v>
      </c>
      <c r="K323" s="302">
        <v>21700</v>
      </c>
      <c r="L323" s="307">
        <f t="shared" si="74"/>
        <v>4122.2099097672954</v>
      </c>
      <c r="M323" s="304">
        <f t="shared" si="85"/>
        <v>1401.5513693208804</v>
      </c>
      <c r="N323" s="304">
        <f t="shared" si="79"/>
        <v>82.444198195345905</v>
      </c>
      <c r="O323" s="308">
        <v>43</v>
      </c>
      <c r="P323" s="305">
        <f t="shared" si="80"/>
        <v>5649.2054772835218</v>
      </c>
      <c r="Q323" s="379">
        <f t="shared" si="75"/>
        <v>4.8598999999999997</v>
      </c>
      <c r="R323" s="330">
        <v>94.75</v>
      </c>
      <c r="S323" s="302">
        <v>21700</v>
      </c>
      <c r="T323" s="307">
        <f t="shared" si="76"/>
        <v>2748.2849604221637</v>
      </c>
      <c r="U323" s="101">
        <f t="shared" si="86"/>
        <v>934.41688654353572</v>
      </c>
      <c r="V323" s="304">
        <f t="shared" si="81"/>
        <v>54.965699208443276</v>
      </c>
      <c r="W323" s="308">
        <v>35</v>
      </c>
      <c r="X323" s="305">
        <f t="shared" si="82"/>
        <v>3772.6675461741429</v>
      </c>
      <c r="Y323" s="309">
        <f t="shared" si="83"/>
        <v>3.2401</v>
      </c>
    </row>
    <row r="324" spans="1:25" ht="17.25" customHeight="1" x14ac:dyDescent="0.2">
      <c r="A324" s="279">
        <v>308</v>
      </c>
      <c r="B324" s="301">
        <v>37.9</v>
      </c>
      <c r="C324" s="302">
        <v>21700</v>
      </c>
      <c r="D324" s="303">
        <f t="shared" si="72"/>
        <v>6870.7124010554098</v>
      </c>
      <c r="E324" s="304">
        <f t="shared" si="84"/>
        <v>2336.0422163588396</v>
      </c>
      <c r="F324" s="304">
        <f t="shared" si="77"/>
        <v>137.41424802110819</v>
      </c>
      <c r="G324" s="101">
        <v>60</v>
      </c>
      <c r="H324" s="305">
        <f t="shared" si="78"/>
        <v>9404.1688654353584</v>
      </c>
      <c r="I324" s="379">
        <f t="shared" si="73"/>
        <v>8.1265999999999998</v>
      </c>
      <c r="J324" s="329" t="s">
        <v>230</v>
      </c>
      <c r="K324" s="302">
        <v>21700</v>
      </c>
      <c r="L324" s="307">
        <f t="shared" si="74"/>
        <v>4122.2099097672954</v>
      </c>
      <c r="M324" s="304">
        <f t="shared" si="85"/>
        <v>1401.5513693208804</v>
      </c>
      <c r="N324" s="304">
        <f t="shared" si="79"/>
        <v>82.444198195345905</v>
      </c>
      <c r="O324" s="308">
        <v>43</v>
      </c>
      <c r="P324" s="305">
        <f t="shared" si="80"/>
        <v>5649.2054772835218</v>
      </c>
      <c r="Q324" s="379">
        <f t="shared" si="75"/>
        <v>4.8757000000000001</v>
      </c>
      <c r="R324" s="330">
        <v>94.75</v>
      </c>
      <c r="S324" s="302">
        <v>21700</v>
      </c>
      <c r="T324" s="307">
        <f t="shared" si="76"/>
        <v>2748.2849604221637</v>
      </c>
      <c r="U324" s="101">
        <f t="shared" si="86"/>
        <v>934.41688654353572</v>
      </c>
      <c r="V324" s="304">
        <f t="shared" si="81"/>
        <v>54.965699208443276</v>
      </c>
      <c r="W324" s="308">
        <v>35</v>
      </c>
      <c r="X324" s="305">
        <f t="shared" si="82"/>
        <v>3772.6675461741429</v>
      </c>
      <c r="Y324" s="309">
        <f t="shared" si="83"/>
        <v>3.2507000000000001</v>
      </c>
    </row>
    <row r="325" spans="1:25" ht="17.25" customHeight="1" x14ac:dyDescent="0.2">
      <c r="A325" s="279">
        <v>309</v>
      </c>
      <c r="B325" s="301">
        <v>37.9</v>
      </c>
      <c r="C325" s="302">
        <v>21700</v>
      </c>
      <c r="D325" s="303">
        <f t="shared" si="72"/>
        <v>6870.7124010554098</v>
      </c>
      <c r="E325" s="304">
        <f t="shared" si="84"/>
        <v>2336.0422163588396</v>
      </c>
      <c r="F325" s="304">
        <f t="shared" si="77"/>
        <v>137.41424802110819</v>
      </c>
      <c r="G325" s="101">
        <v>60</v>
      </c>
      <c r="H325" s="305">
        <f t="shared" si="78"/>
        <v>9404.1688654353584</v>
      </c>
      <c r="I325" s="379">
        <f t="shared" si="73"/>
        <v>8.1530000000000005</v>
      </c>
      <c r="J325" s="329" t="s">
        <v>230</v>
      </c>
      <c r="K325" s="302">
        <v>21700</v>
      </c>
      <c r="L325" s="307">
        <f t="shared" si="74"/>
        <v>4122.2099097672954</v>
      </c>
      <c r="M325" s="304">
        <f t="shared" si="85"/>
        <v>1401.5513693208804</v>
      </c>
      <c r="N325" s="304">
        <f t="shared" si="79"/>
        <v>82.444198195345905</v>
      </c>
      <c r="O325" s="308">
        <v>43</v>
      </c>
      <c r="P325" s="305">
        <f t="shared" si="80"/>
        <v>5649.2054772835218</v>
      </c>
      <c r="Q325" s="379">
        <f t="shared" si="75"/>
        <v>4.8916000000000004</v>
      </c>
      <c r="R325" s="330">
        <v>94.75</v>
      </c>
      <c r="S325" s="302">
        <v>21700</v>
      </c>
      <c r="T325" s="307">
        <f t="shared" si="76"/>
        <v>2748.2849604221637</v>
      </c>
      <c r="U325" s="101">
        <f t="shared" si="86"/>
        <v>934.41688654353572</v>
      </c>
      <c r="V325" s="304">
        <f t="shared" si="81"/>
        <v>54.965699208443276</v>
      </c>
      <c r="W325" s="308">
        <v>35</v>
      </c>
      <c r="X325" s="305">
        <f t="shared" si="82"/>
        <v>3772.6675461741429</v>
      </c>
      <c r="Y325" s="309">
        <f t="shared" si="83"/>
        <v>3.2612000000000001</v>
      </c>
    </row>
    <row r="326" spans="1:25" ht="17.25" customHeight="1" x14ac:dyDescent="0.2">
      <c r="A326" s="283">
        <v>310</v>
      </c>
      <c r="B326" s="301">
        <v>37.9</v>
      </c>
      <c r="C326" s="302">
        <v>21700</v>
      </c>
      <c r="D326" s="303">
        <f t="shared" si="72"/>
        <v>6870.7124010554098</v>
      </c>
      <c r="E326" s="304">
        <f t="shared" si="84"/>
        <v>2336.0422163588396</v>
      </c>
      <c r="F326" s="304">
        <f t="shared" si="77"/>
        <v>137.41424802110819</v>
      </c>
      <c r="G326" s="101">
        <v>60</v>
      </c>
      <c r="H326" s="305">
        <f t="shared" si="78"/>
        <v>9404.1688654353584</v>
      </c>
      <c r="I326" s="379">
        <f t="shared" si="73"/>
        <v>8.1793999999999993</v>
      </c>
      <c r="J326" s="329" t="s">
        <v>230</v>
      </c>
      <c r="K326" s="302">
        <v>21700</v>
      </c>
      <c r="L326" s="307">
        <f t="shared" si="74"/>
        <v>4122.2099097672954</v>
      </c>
      <c r="M326" s="304">
        <f t="shared" si="85"/>
        <v>1401.5513693208804</v>
      </c>
      <c r="N326" s="304">
        <f t="shared" si="79"/>
        <v>82.444198195345905</v>
      </c>
      <c r="O326" s="308">
        <v>43</v>
      </c>
      <c r="P326" s="305">
        <f t="shared" si="80"/>
        <v>5649.2054772835218</v>
      </c>
      <c r="Q326" s="379">
        <f t="shared" si="75"/>
        <v>4.9074</v>
      </c>
      <c r="R326" s="330">
        <v>94.75</v>
      </c>
      <c r="S326" s="302">
        <v>21700</v>
      </c>
      <c r="T326" s="307">
        <f t="shared" si="76"/>
        <v>2748.2849604221637</v>
      </c>
      <c r="U326" s="101">
        <f t="shared" si="86"/>
        <v>934.41688654353572</v>
      </c>
      <c r="V326" s="304">
        <f t="shared" si="81"/>
        <v>54.965699208443276</v>
      </c>
      <c r="W326" s="308">
        <v>35</v>
      </c>
      <c r="X326" s="305">
        <f t="shared" si="82"/>
        <v>3772.6675461741429</v>
      </c>
      <c r="Y326" s="309">
        <f t="shared" si="83"/>
        <v>3.2717999999999998</v>
      </c>
    </row>
    <row r="327" spans="1:25" ht="17.25" customHeight="1" x14ac:dyDescent="0.2">
      <c r="A327" s="279">
        <v>311</v>
      </c>
      <c r="B327" s="301">
        <v>37.9</v>
      </c>
      <c r="C327" s="302">
        <v>21700</v>
      </c>
      <c r="D327" s="303">
        <f t="shared" si="72"/>
        <v>6870.7124010554098</v>
      </c>
      <c r="E327" s="304">
        <f t="shared" si="84"/>
        <v>2336.0422163588396</v>
      </c>
      <c r="F327" s="304">
        <f t="shared" si="77"/>
        <v>137.41424802110819</v>
      </c>
      <c r="G327" s="101">
        <v>60</v>
      </c>
      <c r="H327" s="305">
        <f t="shared" si="78"/>
        <v>9404.1688654353584</v>
      </c>
      <c r="I327" s="379">
        <f t="shared" si="73"/>
        <v>8.2058</v>
      </c>
      <c r="J327" s="329" t="s">
        <v>230</v>
      </c>
      <c r="K327" s="302">
        <v>21700</v>
      </c>
      <c r="L327" s="307">
        <f t="shared" si="74"/>
        <v>4122.2099097672954</v>
      </c>
      <c r="M327" s="304">
        <f t="shared" si="85"/>
        <v>1401.5513693208804</v>
      </c>
      <c r="N327" s="304">
        <f t="shared" si="79"/>
        <v>82.444198195345905</v>
      </c>
      <c r="O327" s="308">
        <v>43</v>
      </c>
      <c r="P327" s="305">
        <f t="shared" si="80"/>
        <v>5649.2054772835218</v>
      </c>
      <c r="Q327" s="379">
        <f t="shared" si="75"/>
        <v>4.9231999999999996</v>
      </c>
      <c r="R327" s="330">
        <v>94.75</v>
      </c>
      <c r="S327" s="302">
        <v>21700</v>
      </c>
      <c r="T327" s="307">
        <f t="shared" si="76"/>
        <v>2748.2849604221637</v>
      </c>
      <c r="U327" s="101">
        <f t="shared" si="86"/>
        <v>934.41688654353572</v>
      </c>
      <c r="V327" s="304">
        <f t="shared" si="81"/>
        <v>54.965699208443276</v>
      </c>
      <c r="W327" s="308">
        <v>35</v>
      </c>
      <c r="X327" s="305">
        <f t="shared" si="82"/>
        <v>3772.6675461741429</v>
      </c>
      <c r="Y327" s="309">
        <f t="shared" si="83"/>
        <v>3.2823000000000002</v>
      </c>
    </row>
    <row r="328" spans="1:25" ht="17.25" customHeight="1" x14ac:dyDescent="0.2">
      <c r="A328" s="279">
        <v>312</v>
      </c>
      <c r="B328" s="301">
        <v>37.9</v>
      </c>
      <c r="C328" s="302">
        <v>21700</v>
      </c>
      <c r="D328" s="303">
        <f t="shared" si="72"/>
        <v>6870.7124010554098</v>
      </c>
      <c r="E328" s="304">
        <f t="shared" si="84"/>
        <v>2336.0422163588396</v>
      </c>
      <c r="F328" s="304">
        <f t="shared" si="77"/>
        <v>137.41424802110819</v>
      </c>
      <c r="G328" s="101">
        <v>60</v>
      </c>
      <c r="H328" s="305">
        <f t="shared" si="78"/>
        <v>9404.1688654353584</v>
      </c>
      <c r="I328" s="379">
        <f t="shared" si="73"/>
        <v>8.2322000000000006</v>
      </c>
      <c r="J328" s="329" t="s">
        <v>230</v>
      </c>
      <c r="K328" s="302">
        <v>21700</v>
      </c>
      <c r="L328" s="307">
        <f t="shared" si="74"/>
        <v>4122.2099097672954</v>
      </c>
      <c r="M328" s="304">
        <f t="shared" si="85"/>
        <v>1401.5513693208804</v>
      </c>
      <c r="N328" s="304">
        <f t="shared" si="79"/>
        <v>82.444198195345905</v>
      </c>
      <c r="O328" s="308">
        <v>43</v>
      </c>
      <c r="P328" s="305">
        <f t="shared" si="80"/>
        <v>5649.2054772835218</v>
      </c>
      <c r="Q328" s="379">
        <f t="shared" si="75"/>
        <v>4.9390999999999998</v>
      </c>
      <c r="R328" s="330">
        <v>94.75</v>
      </c>
      <c r="S328" s="302">
        <v>21700</v>
      </c>
      <c r="T328" s="307">
        <f t="shared" si="76"/>
        <v>2748.2849604221637</v>
      </c>
      <c r="U328" s="101">
        <f t="shared" si="86"/>
        <v>934.41688654353572</v>
      </c>
      <c r="V328" s="304">
        <f t="shared" si="81"/>
        <v>54.965699208443276</v>
      </c>
      <c r="W328" s="308">
        <v>35</v>
      </c>
      <c r="X328" s="305">
        <f t="shared" si="82"/>
        <v>3772.6675461741429</v>
      </c>
      <c r="Y328" s="309">
        <f t="shared" si="83"/>
        <v>3.2928999999999999</v>
      </c>
    </row>
    <row r="329" spans="1:25" ht="17.25" customHeight="1" x14ac:dyDescent="0.2">
      <c r="A329" s="279">
        <v>313</v>
      </c>
      <c r="B329" s="301">
        <v>37.9</v>
      </c>
      <c r="C329" s="302">
        <v>21700</v>
      </c>
      <c r="D329" s="303">
        <f t="shared" si="72"/>
        <v>6870.7124010554098</v>
      </c>
      <c r="E329" s="304">
        <f t="shared" si="84"/>
        <v>2336.0422163588396</v>
      </c>
      <c r="F329" s="304">
        <f t="shared" si="77"/>
        <v>137.41424802110819</v>
      </c>
      <c r="G329" s="101">
        <v>60</v>
      </c>
      <c r="H329" s="305">
        <f t="shared" si="78"/>
        <v>9404.1688654353584</v>
      </c>
      <c r="I329" s="379">
        <f t="shared" si="73"/>
        <v>8.2585999999999995</v>
      </c>
      <c r="J329" s="329" t="s">
        <v>230</v>
      </c>
      <c r="K329" s="302">
        <v>21700</v>
      </c>
      <c r="L329" s="307">
        <f t="shared" si="74"/>
        <v>4122.2099097672954</v>
      </c>
      <c r="M329" s="304">
        <f t="shared" si="85"/>
        <v>1401.5513693208804</v>
      </c>
      <c r="N329" s="304">
        <f t="shared" si="79"/>
        <v>82.444198195345905</v>
      </c>
      <c r="O329" s="308">
        <v>43</v>
      </c>
      <c r="P329" s="305">
        <f t="shared" si="80"/>
        <v>5649.2054772835218</v>
      </c>
      <c r="Q329" s="379">
        <f t="shared" si="75"/>
        <v>4.9549000000000003</v>
      </c>
      <c r="R329" s="330">
        <v>94.75</v>
      </c>
      <c r="S329" s="302">
        <v>21700</v>
      </c>
      <c r="T329" s="307">
        <f t="shared" si="76"/>
        <v>2748.2849604221637</v>
      </c>
      <c r="U329" s="101">
        <f t="shared" si="86"/>
        <v>934.41688654353572</v>
      </c>
      <c r="V329" s="304">
        <f t="shared" si="81"/>
        <v>54.965699208443276</v>
      </c>
      <c r="W329" s="308">
        <v>35</v>
      </c>
      <c r="X329" s="305">
        <f t="shared" si="82"/>
        <v>3772.6675461741429</v>
      </c>
      <c r="Y329" s="309">
        <f t="shared" si="83"/>
        <v>3.3033999999999999</v>
      </c>
    </row>
    <row r="330" spans="1:25" ht="17.25" customHeight="1" x14ac:dyDescent="0.2">
      <c r="A330" s="279">
        <v>314</v>
      </c>
      <c r="B330" s="301">
        <v>37.9</v>
      </c>
      <c r="C330" s="302">
        <v>21700</v>
      </c>
      <c r="D330" s="303">
        <f t="shared" si="72"/>
        <v>6870.7124010554098</v>
      </c>
      <c r="E330" s="304">
        <f t="shared" si="84"/>
        <v>2336.0422163588396</v>
      </c>
      <c r="F330" s="304">
        <f t="shared" si="77"/>
        <v>137.41424802110819</v>
      </c>
      <c r="G330" s="101">
        <v>60</v>
      </c>
      <c r="H330" s="305">
        <f t="shared" si="78"/>
        <v>9404.1688654353584</v>
      </c>
      <c r="I330" s="379">
        <f t="shared" si="73"/>
        <v>8.2850000000000001</v>
      </c>
      <c r="J330" s="329" t="s">
        <v>230</v>
      </c>
      <c r="K330" s="302">
        <v>21700</v>
      </c>
      <c r="L330" s="307">
        <f t="shared" si="74"/>
        <v>4122.2099097672954</v>
      </c>
      <c r="M330" s="304">
        <f t="shared" si="85"/>
        <v>1401.5513693208804</v>
      </c>
      <c r="N330" s="304">
        <f t="shared" si="79"/>
        <v>82.444198195345905</v>
      </c>
      <c r="O330" s="308">
        <v>43</v>
      </c>
      <c r="P330" s="305">
        <f t="shared" si="80"/>
        <v>5649.2054772835218</v>
      </c>
      <c r="Q330" s="379">
        <f t="shared" si="75"/>
        <v>4.9706999999999999</v>
      </c>
      <c r="R330" s="330">
        <v>94.75</v>
      </c>
      <c r="S330" s="302">
        <v>21700</v>
      </c>
      <c r="T330" s="307">
        <f t="shared" si="76"/>
        <v>2748.2849604221637</v>
      </c>
      <c r="U330" s="101">
        <f t="shared" si="86"/>
        <v>934.41688654353572</v>
      </c>
      <c r="V330" s="304">
        <f t="shared" si="81"/>
        <v>54.965699208443276</v>
      </c>
      <c r="W330" s="308">
        <v>35</v>
      </c>
      <c r="X330" s="305">
        <f t="shared" si="82"/>
        <v>3772.6675461741429</v>
      </c>
      <c r="Y330" s="309">
        <f t="shared" si="83"/>
        <v>3.3140000000000001</v>
      </c>
    </row>
    <row r="331" spans="1:25" ht="17.25" customHeight="1" x14ac:dyDescent="0.2">
      <c r="A331" s="279">
        <v>315</v>
      </c>
      <c r="B331" s="301">
        <v>37.9</v>
      </c>
      <c r="C331" s="302">
        <v>21700</v>
      </c>
      <c r="D331" s="303">
        <f t="shared" si="72"/>
        <v>6870.7124010554098</v>
      </c>
      <c r="E331" s="304">
        <f t="shared" si="84"/>
        <v>2336.0422163588396</v>
      </c>
      <c r="F331" s="304">
        <f t="shared" si="77"/>
        <v>137.41424802110819</v>
      </c>
      <c r="G331" s="101">
        <v>60</v>
      </c>
      <c r="H331" s="305">
        <f t="shared" si="78"/>
        <v>9404.1688654353584</v>
      </c>
      <c r="I331" s="379">
        <f t="shared" si="73"/>
        <v>8.3112999999999992</v>
      </c>
      <c r="J331" s="329" t="s">
        <v>230</v>
      </c>
      <c r="K331" s="302">
        <v>21700</v>
      </c>
      <c r="L331" s="307">
        <f t="shared" si="74"/>
        <v>4122.2099097672954</v>
      </c>
      <c r="M331" s="304">
        <f t="shared" si="85"/>
        <v>1401.5513693208804</v>
      </c>
      <c r="N331" s="304">
        <f t="shared" si="79"/>
        <v>82.444198195345905</v>
      </c>
      <c r="O331" s="308">
        <v>43</v>
      </c>
      <c r="P331" s="305">
        <f t="shared" si="80"/>
        <v>5649.2054772835218</v>
      </c>
      <c r="Q331" s="379">
        <f t="shared" si="75"/>
        <v>4.9865000000000004</v>
      </c>
      <c r="R331" s="330">
        <v>94.75</v>
      </c>
      <c r="S331" s="302">
        <v>21700</v>
      </c>
      <c r="T331" s="307">
        <f t="shared" si="76"/>
        <v>2748.2849604221637</v>
      </c>
      <c r="U331" s="101">
        <f t="shared" si="86"/>
        <v>934.41688654353572</v>
      </c>
      <c r="V331" s="304">
        <f t="shared" si="81"/>
        <v>54.965699208443276</v>
      </c>
      <c r="W331" s="308">
        <v>35</v>
      </c>
      <c r="X331" s="305">
        <f t="shared" si="82"/>
        <v>3772.6675461741429</v>
      </c>
      <c r="Y331" s="309">
        <f t="shared" si="83"/>
        <v>3.3245</v>
      </c>
    </row>
    <row r="332" spans="1:25" ht="17.25" customHeight="1" x14ac:dyDescent="0.2">
      <c r="A332" s="279">
        <v>316</v>
      </c>
      <c r="B332" s="301">
        <v>37.9</v>
      </c>
      <c r="C332" s="302">
        <v>21700</v>
      </c>
      <c r="D332" s="303">
        <f t="shared" si="72"/>
        <v>6870.7124010554098</v>
      </c>
      <c r="E332" s="304">
        <f t="shared" si="84"/>
        <v>2336.0422163588396</v>
      </c>
      <c r="F332" s="304">
        <f t="shared" si="77"/>
        <v>137.41424802110819</v>
      </c>
      <c r="G332" s="101">
        <v>60</v>
      </c>
      <c r="H332" s="305">
        <f t="shared" si="78"/>
        <v>9404.1688654353584</v>
      </c>
      <c r="I332" s="379">
        <f t="shared" si="73"/>
        <v>8.3376999999999999</v>
      </c>
      <c r="J332" s="329" t="s">
        <v>230</v>
      </c>
      <c r="K332" s="302">
        <v>21700</v>
      </c>
      <c r="L332" s="307">
        <f t="shared" si="74"/>
        <v>4122.2099097672954</v>
      </c>
      <c r="M332" s="304">
        <f t="shared" si="85"/>
        <v>1401.5513693208804</v>
      </c>
      <c r="N332" s="304">
        <f t="shared" si="79"/>
        <v>82.444198195345905</v>
      </c>
      <c r="O332" s="308">
        <v>43</v>
      </c>
      <c r="P332" s="305">
        <f t="shared" si="80"/>
        <v>5649.2054772835218</v>
      </c>
      <c r="Q332" s="379">
        <f t="shared" si="75"/>
        <v>5.0023999999999997</v>
      </c>
      <c r="R332" s="330">
        <v>94.75</v>
      </c>
      <c r="S332" s="302">
        <v>21700</v>
      </c>
      <c r="T332" s="307">
        <f t="shared" si="76"/>
        <v>2748.2849604221637</v>
      </c>
      <c r="U332" s="101">
        <f t="shared" si="86"/>
        <v>934.41688654353572</v>
      </c>
      <c r="V332" s="304">
        <f t="shared" si="81"/>
        <v>54.965699208443276</v>
      </c>
      <c r="W332" s="308">
        <v>35</v>
      </c>
      <c r="X332" s="305">
        <f t="shared" si="82"/>
        <v>3772.6675461741429</v>
      </c>
      <c r="Y332" s="309">
        <f t="shared" si="83"/>
        <v>3.3351000000000002</v>
      </c>
    </row>
    <row r="333" spans="1:25" ht="17.25" customHeight="1" x14ac:dyDescent="0.2">
      <c r="A333" s="279">
        <v>317</v>
      </c>
      <c r="B333" s="301">
        <v>37.9</v>
      </c>
      <c r="C333" s="302">
        <v>21700</v>
      </c>
      <c r="D333" s="303">
        <f t="shared" si="72"/>
        <v>6870.7124010554098</v>
      </c>
      <c r="E333" s="304">
        <f t="shared" si="84"/>
        <v>2336.0422163588396</v>
      </c>
      <c r="F333" s="304">
        <f t="shared" si="77"/>
        <v>137.41424802110819</v>
      </c>
      <c r="G333" s="101">
        <v>60</v>
      </c>
      <c r="H333" s="305">
        <f t="shared" si="78"/>
        <v>9404.1688654353584</v>
      </c>
      <c r="I333" s="379">
        <f t="shared" si="73"/>
        <v>8.3641000000000005</v>
      </c>
      <c r="J333" s="329" t="s">
        <v>230</v>
      </c>
      <c r="K333" s="302">
        <v>21700</v>
      </c>
      <c r="L333" s="307">
        <f t="shared" si="74"/>
        <v>4122.2099097672954</v>
      </c>
      <c r="M333" s="304">
        <f t="shared" si="85"/>
        <v>1401.5513693208804</v>
      </c>
      <c r="N333" s="304">
        <f t="shared" si="79"/>
        <v>82.444198195345905</v>
      </c>
      <c r="O333" s="308">
        <v>43</v>
      </c>
      <c r="P333" s="305">
        <f t="shared" si="80"/>
        <v>5649.2054772835218</v>
      </c>
      <c r="Q333" s="379">
        <f t="shared" si="75"/>
        <v>5.0182000000000002</v>
      </c>
      <c r="R333" s="330">
        <v>94.75</v>
      </c>
      <c r="S333" s="302">
        <v>21700</v>
      </c>
      <c r="T333" s="307">
        <f t="shared" si="76"/>
        <v>2748.2849604221637</v>
      </c>
      <c r="U333" s="101">
        <f t="shared" si="86"/>
        <v>934.41688654353572</v>
      </c>
      <c r="V333" s="304">
        <f t="shared" si="81"/>
        <v>54.965699208443276</v>
      </c>
      <c r="W333" s="308">
        <v>35</v>
      </c>
      <c r="X333" s="305">
        <f t="shared" si="82"/>
        <v>3772.6675461741429</v>
      </c>
      <c r="Y333" s="309">
        <f t="shared" si="83"/>
        <v>3.3456000000000001</v>
      </c>
    </row>
    <row r="334" spans="1:25" ht="17.25" customHeight="1" x14ac:dyDescent="0.2">
      <c r="A334" s="279">
        <v>318</v>
      </c>
      <c r="B334" s="301">
        <v>37.9</v>
      </c>
      <c r="C334" s="302">
        <v>21700</v>
      </c>
      <c r="D334" s="303">
        <f t="shared" si="72"/>
        <v>6870.7124010554098</v>
      </c>
      <c r="E334" s="304">
        <f t="shared" si="84"/>
        <v>2336.0422163588396</v>
      </c>
      <c r="F334" s="304">
        <f t="shared" si="77"/>
        <v>137.41424802110819</v>
      </c>
      <c r="G334" s="101">
        <v>60</v>
      </c>
      <c r="H334" s="305">
        <f t="shared" si="78"/>
        <v>9404.1688654353584</v>
      </c>
      <c r="I334" s="379">
        <f t="shared" si="73"/>
        <v>8.3904999999999994</v>
      </c>
      <c r="J334" s="329" t="s">
        <v>230</v>
      </c>
      <c r="K334" s="302">
        <v>21700</v>
      </c>
      <c r="L334" s="307">
        <f t="shared" si="74"/>
        <v>4122.2099097672954</v>
      </c>
      <c r="M334" s="304">
        <f t="shared" si="85"/>
        <v>1401.5513693208804</v>
      </c>
      <c r="N334" s="304">
        <f t="shared" si="79"/>
        <v>82.444198195345905</v>
      </c>
      <c r="O334" s="308">
        <v>43</v>
      </c>
      <c r="P334" s="305">
        <f t="shared" si="80"/>
        <v>5649.2054772835218</v>
      </c>
      <c r="Q334" s="379">
        <f t="shared" si="75"/>
        <v>5.0339999999999998</v>
      </c>
      <c r="R334" s="330">
        <v>94.75</v>
      </c>
      <c r="S334" s="302">
        <v>21700</v>
      </c>
      <c r="T334" s="307">
        <f t="shared" si="76"/>
        <v>2748.2849604221637</v>
      </c>
      <c r="U334" s="101">
        <f t="shared" si="86"/>
        <v>934.41688654353572</v>
      </c>
      <c r="V334" s="304">
        <f t="shared" si="81"/>
        <v>54.965699208443276</v>
      </c>
      <c r="W334" s="308">
        <v>35</v>
      </c>
      <c r="X334" s="305">
        <f t="shared" si="82"/>
        <v>3772.6675461741429</v>
      </c>
      <c r="Y334" s="309">
        <f t="shared" si="83"/>
        <v>3.3561999999999999</v>
      </c>
    </row>
    <row r="335" spans="1:25" ht="17.25" customHeight="1" x14ac:dyDescent="0.2">
      <c r="A335" s="279">
        <v>319</v>
      </c>
      <c r="B335" s="301">
        <v>37.9</v>
      </c>
      <c r="C335" s="302">
        <v>21700</v>
      </c>
      <c r="D335" s="303">
        <f t="shared" si="72"/>
        <v>6870.7124010554098</v>
      </c>
      <c r="E335" s="304">
        <f t="shared" si="84"/>
        <v>2336.0422163588396</v>
      </c>
      <c r="F335" s="304">
        <f t="shared" si="77"/>
        <v>137.41424802110819</v>
      </c>
      <c r="G335" s="101">
        <v>60</v>
      </c>
      <c r="H335" s="305">
        <f t="shared" si="78"/>
        <v>9404.1688654353584</v>
      </c>
      <c r="I335" s="379">
        <f t="shared" si="73"/>
        <v>8.4169</v>
      </c>
      <c r="J335" s="329" t="s">
        <v>230</v>
      </c>
      <c r="K335" s="302">
        <v>21700</v>
      </c>
      <c r="L335" s="307">
        <f t="shared" si="74"/>
        <v>4122.2099097672954</v>
      </c>
      <c r="M335" s="304">
        <f t="shared" si="85"/>
        <v>1401.5513693208804</v>
      </c>
      <c r="N335" s="304">
        <f t="shared" si="79"/>
        <v>82.444198195345905</v>
      </c>
      <c r="O335" s="308">
        <v>43</v>
      </c>
      <c r="P335" s="305">
        <f t="shared" si="80"/>
        <v>5649.2054772835218</v>
      </c>
      <c r="Q335" s="379">
        <f t="shared" si="75"/>
        <v>5.0499000000000001</v>
      </c>
      <c r="R335" s="330">
        <v>94.75</v>
      </c>
      <c r="S335" s="302">
        <v>21700</v>
      </c>
      <c r="T335" s="307">
        <f t="shared" si="76"/>
        <v>2748.2849604221637</v>
      </c>
      <c r="U335" s="101">
        <f t="shared" si="86"/>
        <v>934.41688654353572</v>
      </c>
      <c r="V335" s="304">
        <f t="shared" si="81"/>
        <v>54.965699208443276</v>
      </c>
      <c r="W335" s="308">
        <v>35</v>
      </c>
      <c r="X335" s="305">
        <f t="shared" si="82"/>
        <v>3772.6675461741429</v>
      </c>
      <c r="Y335" s="309">
        <f t="shared" si="83"/>
        <v>3.3668</v>
      </c>
    </row>
    <row r="336" spans="1:25" ht="17.25" customHeight="1" thickBot="1" x14ac:dyDescent="0.25">
      <c r="A336" s="284">
        <v>320</v>
      </c>
      <c r="B336" s="310">
        <v>37.9</v>
      </c>
      <c r="C336" s="311">
        <v>21700</v>
      </c>
      <c r="D336" s="312">
        <f t="shared" si="72"/>
        <v>6870.7124010554098</v>
      </c>
      <c r="E336" s="313">
        <f t="shared" si="84"/>
        <v>2336.0422163588396</v>
      </c>
      <c r="F336" s="313">
        <f t="shared" si="77"/>
        <v>137.41424802110819</v>
      </c>
      <c r="G336" s="115">
        <v>60</v>
      </c>
      <c r="H336" s="314">
        <f t="shared" si="78"/>
        <v>9404.1688654353584</v>
      </c>
      <c r="I336" s="380">
        <f t="shared" si="73"/>
        <v>8.4433000000000007</v>
      </c>
      <c r="J336" s="331" t="s">
        <v>230</v>
      </c>
      <c r="K336" s="311">
        <v>21700</v>
      </c>
      <c r="L336" s="316">
        <f t="shared" si="74"/>
        <v>4122.2099097672954</v>
      </c>
      <c r="M336" s="313">
        <f t="shared" si="85"/>
        <v>1401.5513693208804</v>
      </c>
      <c r="N336" s="313">
        <f t="shared" si="79"/>
        <v>82.444198195345905</v>
      </c>
      <c r="O336" s="317">
        <v>43</v>
      </c>
      <c r="P336" s="314">
        <f t="shared" si="80"/>
        <v>5649.2054772835218</v>
      </c>
      <c r="Q336" s="380">
        <f t="shared" si="75"/>
        <v>5.0656999999999996</v>
      </c>
      <c r="R336" s="332">
        <v>94.75</v>
      </c>
      <c r="S336" s="311">
        <v>21700</v>
      </c>
      <c r="T336" s="316">
        <f t="shared" si="76"/>
        <v>2748.2849604221637</v>
      </c>
      <c r="U336" s="115">
        <f t="shared" si="86"/>
        <v>934.41688654353572</v>
      </c>
      <c r="V336" s="313">
        <f t="shared" si="81"/>
        <v>54.965699208443276</v>
      </c>
      <c r="W336" s="317">
        <v>35</v>
      </c>
      <c r="X336" s="314">
        <f t="shared" si="82"/>
        <v>3772.6675461741429</v>
      </c>
      <c r="Y336" s="318">
        <f t="shared" si="83"/>
        <v>3.3773</v>
      </c>
    </row>
    <row r="337" spans="1:25" ht="15" x14ac:dyDescent="0.25">
      <c r="A337" s="241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46"/>
    </row>
    <row r="338" spans="1:25" ht="15" x14ac:dyDescent="0.25">
      <c r="A338" s="241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46"/>
    </row>
    <row r="339" spans="1:25" ht="15" x14ac:dyDescent="0.25">
      <c r="A339" s="241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46"/>
    </row>
    <row r="340" spans="1:25" ht="15" x14ac:dyDescent="0.25">
      <c r="A340" s="241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46"/>
    </row>
    <row r="341" spans="1:25" ht="15" x14ac:dyDescent="0.25">
      <c r="A341" s="241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46"/>
    </row>
    <row r="342" spans="1:25" ht="15" x14ac:dyDescent="0.25">
      <c r="A342" s="241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46"/>
    </row>
    <row r="343" spans="1:25" ht="15" x14ac:dyDescent="0.25">
      <c r="A343" s="241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46"/>
    </row>
    <row r="344" spans="1:25" ht="15" x14ac:dyDescent="0.25">
      <c r="A344" s="241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46"/>
    </row>
    <row r="345" spans="1:25" ht="15" x14ac:dyDescent="0.25">
      <c r="A345" s="241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46"/>
    </row>
    <row r="346" spans="1:25" ht="15" x14ac:dyDescent="0.25">
      <c r="A346" s="241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46"/>
    </row>
    <row r="347" spans="1:25" ht="15" x14ac:dyDescent="0.25">
      <c r="A347" s="241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46"/>
    </row>
    <row r="348" spans="1:25" ht="15" x14ac:dyDescent="0.25">
      <c r="A348" s="241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46"/>
    </row>
    <row r="349" spans="1:25" ht="15" x14ac:dyDescent="0.25">
      <c r="A349" s="241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46"/>
    </row>
    <row r="350" spans="1:25" ht="15" x14ac:dyDescent="0.25">
      <c r="A350" s="241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46"/>
    </row>
    <row r="351" spans="1:25" ht="15" x14ac:dyDescent="0.25">
      <c r="A351" s="241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46"/>
    </row>
    <row r="352" spans="1:25" ht="15" x14ac:dyDescent="0.25">
      <c r="A352" s="241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46"/>
    </row>
    <row r="353" spans="1:25" ht="15" x14ac:dyDescent="0.25">
      <c r="A353" s="241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46"/>
    </row>
    <row r="354" spans="1:25" ht="15" x14ac:dyDescent="0.25">
      <c r="A354" s="241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46"/>
    </row>
    <row r="355" spans="1:25" ht="15" x14ac:dyDescent="0.25">
      <c r="A355" s="241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46"/>
    </row>
    <row r="356" spans="1:25" ht="15" x14ac:dyDescent="0.25">
      <c r="A356" s="241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46"/>
    </row>
    <row r="357" spans="1:25" ht="15" x14ac:dyDescent="0.25">
      <c r="A357" s="241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46"/>
    </row>
    <row r="358" spans="1:25" ht="15" x14ac:dyDescent="0.25">
      <c r="A358" s="241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46"/>
    </row>
    <row r="359" spans="1:25" ht="15" x14ac:dyDescent="0.25">
      <c r="A359" s="241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46"/>
    </row>
    <row r="360" spans="1:25" ht="15" x14ac:dyDescent="0.25">
      <c r="A360" s="241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46"/>
    </row>
    <row r="361" spans="1:25" ht="15" x14ac:dyDescent="0.25">
      <c r="A361" s="241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46"/>
    </row>
    <row r="362" spans="1:25" ht="15" x14ac:dyDescent="0.25">
      <c r="A362" s="241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46"/>
    </row>
    <row r="363" spans="1:25" ht="15" x14ac:dyDescent="0.25">
      <c r="A363" s="241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46"/>
    </row>
    <row r="364" spans="1:25" ht="15" x14ac:dyDescent="0.25">
      <c r="A364" s="241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46"/>
    </row>
    <row r="365" spans="1:25" ht="15" x14ac:dyDescent="0.25">
      <c r="A365" s="241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46"/>
    </row>
    <row r="366" spans="1:25" ht="15" x14ac:dyDescent="0.25">
      <c r="A366" s="241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46"/>
    </row>
    <row r="367" spans="1:25" ht="15" x14ac:dyDescent="0.25">
      <c r="A367" s="241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46"/>
    </row>
    <row r="368" spans="1:25" ht="15" x14ac:dyDescent="0.25">
      <c r="A368" s="241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46"/>
    </row>
    <row r="369" spans="1:25" ht="15" x14ac:dyDescent="0.25">
      <c r="A369" s="241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46"/>
    </row>
    <row r="370" spans="1:25" ht="15" x14ac:dyDescent="0.25">
      <c r="A370" s="241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46"/>
    </row>
    <row r="371" spans="1:25" ht="15" x14ac:dyDescent="0.25">
      <c r="A371" s="241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46"/>
    </row>
    <row r="372" spans="1:25" ht="15" x14ac:dyDescent="0.25">
      <c r="A372" s="241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46"/>
    </row>
    <row r="373" spans="1:25" ht="15" x14ac:dyDescent="0.25">
      <c r="A373" s="241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46"/>
    </row>
    <row r="374" spans="1:25" ht="15" x14ac:dyDescent="0.25">
      <c r="A374" s="241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46"/>
    </row>
    <row r="375" spans="1:25" ht="15" x14ac:dyDescent="0.25">
      <c r="A375" s="241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46"/>
    </row>
    <row r="376" spans="1:25" ht="15" x14ac:dyDescent="0.25">
      <c r="A376" s="241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46"/>
    </row>
    <row r="377" spans="1:25" ht="15" x14ac:dyDescent="0.25">
      <c r="A377" s="241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46"/>
    </row>
    <row r="378" spans="1:25" ht="15" x14ac:dyDescent="0.25">
      <c r="A378" s="241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46"/>
    </row>
    <row r="379" spans="1:25" ht="15" x14ac:dyDescent="0.25">
      <c r="A379" s="241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46"/>
    </row>
    <row r="380" spans="1:25" ht="15" x14ac:dyDescent="0.25">
      <c r="A380" s="241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46"/>
    </row>
    <row r="381" spans="1:25" ht="15" x14ac:dyDescent="0.25">
      <c r="A381" s="241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46"/>
    </row>
    <row r="382" spans="1:25" ht="15" x14ac:dyDescent="0.25">
      <c r="A382" s="241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46"/>
    </row>
    <row r="383" spans="1:25" ht="15" x14ac:dyDescent="0.25">
      <c r="A383" s="241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46"/>
    </row>
    <row r="384" spans="1:25" ht="15" x14ac:dyDescent="0.25">
      <c r="A384" s="241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46"/>
    </row>
    <row r="385" spans="1:25" ht="15" x14ac:dyDescent="0.25">
      <c r="A385" s="241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46"/>
    </row>
    <row r="386" spans="1:25" ht="15" x14ac:dyDescent="0.25">
      <c r="A386" s="241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46"/>
    </row>
    <row r="387" spans="1:25" ht="15" x14ac:dyDescent="0.25">
      <c r="A387" s="241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46"/>
    </row>
    <row r="388" spans="1:25" ht="15" x14ac:dyDescent="0.25">
      <c r="A388" s="241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46"/>
    </row>
    <row r="389" spans="1:25" ht="15" x14ac:dyDescent="0.25">
      <c r="A389" s="241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46"/>
    </row>
    <row r="390" spans="1:25" ht="15" x14ac:dyDescent="0.25">
      <c r="A390" s="241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46"/>
    </row>
    <row r="391" spans="1:25" ht="15" x14ac:dyDescent="0.25">
      <c r="A391" s="241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46"/>
    </row>
    <row r="392" spans="1:25" ht="15" x14ac:dyDescent="0.25">
      <c r="A392" s="241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46"/>
    </row>
    <row r="393" spans="1:25" ht="15" x14ac:dyDescent="0.25">
      <c r="A393" s="241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46"/>
    </row>
    <row r="394" spans="1:25" ht="15" x14ac:dyDescent="0.25">
      <c r="A394" s="241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46"/>
    </row>
    <row r="395" spans="1:25" ht="15" x14ac:dyDescent="0.25">
      <c r="A395" s="241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46"/>
    </row>
    <row r="396" spans="1:25" ht="15" x14ac:dyDescent="0.25">
      <c r="A396" s="241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46"/>
    </row>
    <row r="397" spans="1:25" ht="15" x14ac:dyDescent="0.25">
      <c r="A397" s="241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46"/>
    </row>
    <row r="398" spans="1:25" ht="15" x14ac:dyDescent="0.25">
      <c r="A398" s="241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46"/>
    </row>
    <row r="399" spans="1:25" ht="15" x14ac:dyDescent="0.25">
      <c r="A399" s="241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46"/>
    </row>
    <row r="400" spans="1:25" ht="15" x14ac:dyDescent="0.25">
      <c r="A400" s="241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46"/>
    </row>
    <row r="401" spans="1:25" ht="15" x14ac:dyDescent="0.25">
      <c r="A401" s="241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46"/>
    </row>
    <row r="402" spans="1:25" ht="15" x14ac:dyDescent="0.25">
      <c r="A402" s="241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46"/>
    </row>
    <row r="403" spans="1:25" ht="15" x14ac:dyDescent="0.25">
      <c r="A403" s="241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46"/>
    </row>
    <row r="404" spans="1:25" ht="15" x14ac:dyDescent="0.25">
      <c r="A404" s="241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46"/>
    </row>
    <row r="405" spans="1:25" ht="15" x14ac:dyDescent="0.25">
      <c r="A405" s="241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46"/>
    </row>
    <row r="406" spans="1:25" ht="15" x14ac:dyDescent="0.25">
      <c r="A406" s="241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46"/>
    </row>
    <row r="407" spans="1:25" ht="15" x14ac:dyDescent="0.25">
      <c r="A407" s="241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46"/>
    </row>
    <row r="408" spans="1:25" ht="15" x14ac:dyDescent="0.25">
      <c r="A408" s="241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46"/>
    </row>
    <row r="409" spans="1:25" ht="15" x14ac:dyDescent="0.25">
      <c r="A409" s="241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46"/>
    </row>
    <row r="410" spans="1:25" ht="15" x14ac:dyDescent="0.25">
      <c r="A410" s="241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46"/>
    </row>
    <row r="411" spans="1:25" ht="15" x14ac:dyDescent="0.25">
      <c r="A411" s="241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46"/>
    </row>
    <row r="412" spans="1:25" ht="15" x14ac:dyDescent="0.25">
      <c r="A412" s="241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46"/>
    </row>
    <row r="413" spans="1:25" ht="15" x14ac:dyDescent="0.25">
      <c r="A413" s="241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46"/>
    </row>
    <row r="414" spans="1:25" ht="15" x14ac:dyDescent="0.25">
      <c r="A414" s="241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46"/>
    </row>
    <row r="415" spans="1:25" ht="15" x14ac:dyDescent="0.25">
      <c r="A415" s="241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46"/>
    </row>
    <row r="416" spans="1:25" ht="15" x14ac:dyDescent="0.25">
      <c r="A416" s="241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46"/>
    </row>
    <row r="417" spans="1:25" ht="15" x14ac:dyDescent="0.25">
      <c r="A417" s="241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46"/>
    </row>
    <row r="418" spans="1:25" ht="15" x14ac:dyDescent="0.25">
      <c r="A418" s="241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46"/>
    </row>
    <row r="419" spans="1:25" ht="15" x14ac:dyDescent="0.25">
      <c r="A419" s="241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46"/>
    </row>
    <row r="420" spans="1:25" ht="15" x14ac:dyDescent="0.25">
      <c r="A420" s="241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46"/>
    </row>
    <row r="421" spans="1:25" ht="15" x14ac:dyDescent="0.25">
      <c r="A421" s="241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46"/>
    </row>
    <row r="422" spans="1:25" ht="15" x14ac:dyDescent="0.25">
      <c r="A422" s="241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46"/>
    </row>
    <row r="423" spans="1:25" ht="15" x14ac:dyDescent="0.25">
      <c r="A423" s="241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46"/>
    </row>
    <row r="424" spans="1:25" ht="15" x14ac:dyDescent="0.25">
      <c r="A424" s="241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46"/>
    </row>
    <row r="425" spans="1:25" ht="15" x14ac:dyDescent="0.25">
      <c r="A425" s="241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46"/>
    </row>
    <row r="426" spans="1:25" ht="15" x14ac:dyDescent="0.25">
      <c r="A426" s="241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46"/>
    </row>
    <row r="427" spans="1:25" ht="15" x14ac:dyDescent="0.25">
      <c r="A427" s="241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46"/>
    </row>
    <row r="428" spans="1:25" ht="15" x14ac:dyDescent="0.25">
      <c r="A428" s="241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46"/>
    </row>
    <row r="429" spans="1:25" ht="15" x14ac:dyDescent="0.25">
      <c r="A429" s="241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46"/>
    </row>
    <row r="430" spans="1:25" ht="15" x14ac:dyDescent="0.25">
      <c r="A430" s="241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46"/>
    </row>
    <row r="431" spans="1:25" ht="15" x14ac:dyDescent="0.25">
      <c r="A431" s="241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46"/>
    </row>
    <row r="432" spans="1:25" ht="15" x14ac:dyDescent="0.25">
      <c r="A432" s="241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46"/>
    </row>
    <row r="433" spans="1:25" ht="15" x14ac:dyDescent="0.25">
      <c r="A433" s="241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46"/>
    </row>
    <row r="434" spans="1:25" ht="15" x14ac:dyDescent="0.25">
      <c r="A434" s="241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46"/>
    </row>
    <row r="435" spans="1:25" ht="15" x14ac:dyDescent="0.25">
      <c r="A435" s="241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46"/>
    </row>
    <row r="436" spans="1:25" ht="15" x14ac:dyDescent="0.25">
      <c r="A436" s="241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46"/>
    </row>
    <row r="437" spans="1:25" ht="15" x14ac:dyDescent="0.25">
      <c r="A437" s="241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46"/>
    </row>
    <row r="438" spans="1:25" ht="15" x14ac:dyDescent="0.25">
      <c r="A438" s="241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46"/>
    </row>
    <row r="439" spans="1:25" ht="15" x14ac:dyDescent="0.25">
      <c r="A439" s="241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46"/>
    </row>
    <row r="440" spans="1:25" ht="15" x14ac:dyDescent="0.25">
      <c r="A440" s="241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46"/>
    </row>
    <row r="441" spans="1:25" ht="15" x14ac:dyDescent="0.25">
      <c r="A441" s="241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46"/>
    </row>
    <row r="442" spans="1:25" ht="15" x14ac:dyDescent="0.25">
      <c r="A442" s="241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46"/>
    </row>
    <row r="443" spans="1:25" ht="15" x14ac:dyDescent="0.25">
      <c r="A443" s="241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46"/>
    </row>
    <row r="444" spans="1:25" ht="15" x14ac:dyDescent="0.25">
      <c r="A444" s="241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46"/>
    </row>
    <row r="445" spans="1:25" ht="15" x14ac:dyDescent="0.25">
      <c r="A445" s="241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46"/>
    </row>
    <row r="446" spans="1:25" ht="15" x14ac:dyDescent="0.25">
      <c r="A446" s="241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46"/>
    </row>
    <row r="447" spans="1:25" ht="15" x14ac:dyDescent="0.25">
      <c r="A447" s="241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46"/>
    </row>
    <row r="448" spans="1:25" ht="15" x14ac:dyDescent="0.25">
      <c r="A448" s="241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46"/>
    </row>
    <row r="449" spans="1:25" ht="15" x14ac:dyDescent="0.25">
      <c r="A449" s="241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46"/>
    </row>
    <row r="450" spans="1:25" ht="15" x14ac:dyDescent="0.25">
      <c r="A450" s="241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46"/>
    </row>
    <row r="451" spans="1:25" ht="15" x14ac:dyDescent="0.25">
      <c r="A451" s="241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46"/>
    </row>
    <row r="452" spans="1:25" ht="15" x14ac:dyDescent="0.25">
      <c r="A452" s="241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46"/>
    </row>
    <row r="453" spans="1:25" ht="15" x14ac:dyDescent="0.25">
      <c r="A453" s="241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46"/>
    </row>
    <row r="454" spans="1:25" ht="15" x14ac:dyDescent="0.25">
      <c r="A454" s="241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46"/>
    </row>
    <row r="455" spans="1:25" ht="15" x14ac:dyDescent="0.25">
      <c r="A455" s="241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46"/>
    </row>
    <row r="456" spans="1:25" ht="15" x14ac:dyDescent="0.25">
      <c r="A456" s="241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46"/>
    </row>
    <row r="457" spans="1:25" ht="15" x14ac:dyDescent="0.25">
      <c r="A457" s="241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46"/>
    </row>
    <row r="458" spans="1:25" ht="15" x14ac:dyDescent="0.25">
      <c r="A458" s="241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46"/>
    </row>
    <row r="459" spans="1:25" ht="15" x14ac:dyDescent="0.25">
      <c r="A459" s="241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46"/>
    </row>
    <row r="460" spans="1:25" ht="15" x14ac:dyDescent="0.25">
      <c r="A460" s="241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46"/>
    </row>
    <row r="461" spans="1:25" ht="15" x14ac:dyDescent="0.25">
      <c r="A461" s="241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46"/>
    </row>
    <row r="462" spans="1:25" ht="15" x14ac:dyDescent="0.25">
      <c r="A462" s="241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46"/>
    </row>
    <row r="463" spans="1:25" ht="15" x14ac:dyDescent="0.25">
      <c r="A463" s="241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46"/>
    </row>
    <row r="464" spans="1:25" ht="15" x14ac:dyDescent="0.25">
      <c r="A464" s="241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46"/>
    </row>
    <row r="465" spans="1:25" ht="15" x14ac:dyDescent="0.25">
      <c r="A465" s="241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46"/>
    </row>
    <row r="466" spans="1:25" ht="15" x14ac:dyDescent="0.25">
      <c r="A466" s="241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46"/>
    </row>
    <row r="467" spans="1:25" ht="15" x14ac:dyDescent="0.25">
      <c r="A467" s="241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46"/>
    </row>
    <row r="468" spans="1:25" ht="15" x14ac:dyDescent="0.25">
      <c r="A468" s="241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46"/>
    </row>
    <row r="469" spans="1:25" ht="15" x14ac:dyDescent="0.25">
      <c r="A469" s="241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46"/>
    </row>
    <row r="470" spans="1:25" ht="15" x14ac:dyDescent="0.25">
      <c r="A470" s="241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46"/>
    </row>
    <row r="471" spans="1:25" ht="15" x14ac:dyDescent="0.25">
      <c r="A471" s="241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46"/>
    </row>
    <row r="472" spans="1:25" ht="15" x14ac:dyDescent="0.25">
      <c r="A472" s="241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46"/>
    </row>
    <row r="473" spans="1:25" ht="15" x14ac:dyDescent="0.25">
      <c r="A473" s="241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46"/>
    </row>
    <row r="474" spans="1:25" ht="15" x14ac:dyDescent="0.25">
      <c r="A474" s="241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46"/>
    </row>
    <row r="475" spans="1:25" ht="15" x14ac:dyDescent="0.25">
      <c r="A475" s="241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46"/>
    </row>
    <row r="476" spans="1:25" ht="15" x14ac:dyDescent="0.25">
      <c r="A476" s="241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46"/>
    </row>
    <row r="477" spans="1:25" ht="15" x14ac:dyDescent="0.25">
      <c r="A477" s="241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46"/>
    </row>
    <row r="478" spans="1:25" ht="15" x14ac:dyDescent="0.25">
      <c r="A478" s="241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46"/>
    </row>
    <row r="479" spans="1:25" ht="15" x14ac:dyDescent="0.25">
      <c r="A479" s="241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46"/>
    </row>
    <row r="480" spans="1:25" ht="15" x14ac:dyDescent="0.25">
      <c r="A480" s="241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46"/>
    </row>
    <row r="481" spans="1:25" ht="15" x14ac:dyDescent="0.25">
      <c r="A481" s="241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46"/>
    </row>
    <row r="482" spans="1:25" ht="15" x14ac:dyDescent="0.25">
      <c r="A482" s="241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46"/>
    </row>
    <row r="483" spans="1:25" ht="15" x14ac:dyDescent="0.25">
      <c r="A483" s="241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46"/>
    </row>
    <row r="484" spans="1:25" ht="15" x14ac:dyDescent="0.25">
      <c r="A484" s="241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46"/>
    </row>
    <row r="485" spans="1:25" ht="15" x14ac:dyDescent="0.25">
      <c r="A485" s="241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46"/>
    </row>
    <row r="486" spans="1:25" ht="15" x14ac:dyDescent="0.25">
      <c r="A486" s="241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46"/>
    </row>
    <row r="487" spans="1:25" ht="15" x14ac:dyDescent="0.25">
      <c r="A487" s="241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46"/>
    </row>
    <row r="488" spans="1:25" ht="15" x14ac:dyDescent="0.25">
      <c r="A488" s="241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46"/>
    </row>
    <row r="489" spans="1:25" ht="15" x14ac:dyDescent="0.25">
      <c r="A489" s="241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46"/>
    </row>
    <row r="490" spans="1:25" ht="15" x14ac:dyDescent="0.25">
      <c r="A490" s="241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46"/>
    </row>
    <row r="491" spans="1:25" ht="15" x14ac:dyDescent="0.25">
      <c r="A491" s="241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46"/>
    </row>
    <row r="492" spans="1:25" ht="15" x14ac:dyDescent="0.25">
      <c r="A492" s="241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46"/>
    </row>
    <row r="493" spans="1:25" ht="15" x14ac:dyDescent="0.25">
      <c r="A493" s="241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46"/>
    </row>
    <row r="494" spans="1:25" ht="15" x14ac:dyDescent="0.25">
      <c r="A494" s="241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46"/>
    </row>
    <row r="495" spans="1:25" ht="15" x14ac:dyDescent="0.25">
      <c r="A495" s="241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46"/>
    </row>
    <row r="496" spans="1:25" ht="15" x14ac:dyDescent="0.25">
      <c r="A496" s="241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46"/>
    </row>
    <row r="497" spans="1:25" ht="15" x14ac:dyDescent="0.25">
      <c r="A497" s="241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46"/>
    </row>
    <row r="498" spans="1:25" ht="15" x14ac:dyDescent="0.25">
      <c r="A498" s="241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46"/>
    </row>
    <row r="499" spans="1:25" ht="15" x14ac:dyDescent="0.25">
      <c r="A499" s="241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46"/>
    </row>
    <row r="500" spans="1:25" ht="15" x14ac:dyDescent="0.25">
      <c r="A500" s="241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46"/>
    </row>
    <row r="501" spans="1:25" ht="15" x14ac:dyDescent="0.25">
      <c r="A501" s="241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46"/>
    </row>
    <row r="502" spans="1:25" x14ac:dyDescent="0.2">
      <c r="A502" s="242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 spans="1:25" x14ac:dyDescent="0.2">
      <c r="A503" s="242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 spans="1:25" x14ac:dyDescent="0.2">
      <c r="A504" s="242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 spans="1:25" x14ac:dyDescent="0.2">
      <c r="A505" s="242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 spans="1:25" x14ac:dyDescent="0.2">
      <c r="A506" s="242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 spans="1:25" x14ac:dyDescent="0.2">
      <c r="A507" s="242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 spans="1:25" x14ac:dyDescent="0.2">
      <c r="A508" s="242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 spans="1:25" x14ac:dyDescent="0.2">
      <c r="A509" s="242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 spans="1:25" x14ac:dyDescent="0.2">
      <c r="A510" s="242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 spans="1:25" x14ac:dyDescent="0.2">
      <c r="A511" s="242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 spans="1:25" x14ac:dyDescent="0.2">
      <c r="A512" s="242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 spans="1:25" x14ac:dyDescent="0.2">
      <c r="A513" s="242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 spans="1:25" x14ac:dyDescent="0.2">
      <c r="A514" s="242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 spans="1:25" x14ac:dyDescent="0.2">
      <c r="A515" s="242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 spans="1:25" x14ac:dyDescent="0.2">
      <c r="A516" s="242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 spans="1:25" x14ac:dyDescent="0.2">
      <c r="A517" s="242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 spans="1:25" x14ac:dyDescent="0.2">
      <c r="A518" s="242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 spans="1:25" x14ac:dyDescent="0.2">
      <c r="A519" s="242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 spans="1:25" x14ac:dyDescent="0.2">
      <c r="A520" s="242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 spans="1:25" x14ac:dyDescent="0.2">
      <c r="A521" s="242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 spans="1:25" x14ac:dyDescent="0.2">
      <c r="A522" s="242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 spans="1:25" x14ac:dyDescent="0.2">
      <c r="A523" s="242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 spans="1:25" x14ac:dyDescent="0.2">
      <c r="A524" s="242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 spans="1:25" x14ac:dyDescent="0.2">
      <c r="A525" s="242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 spans="1:25" x14ac:dyDescent="0.2">
      <c r="A526" s="242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 spans="1:25" x14ac:dyDescent="0.2">
      <c r="A527" s="242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 spans="1:25" x14ac:dyDescent="0.2">
      <c r="A528" s="242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 spans="1:25" x14ac:dyDescent="0.2">
      <c r="A529" s="242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 spans="1:25" x14ac:dyDescent="0.2">
      <c r="A530" s="242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 spans="1:25" x14ac:dyDescent="0.2">
      <c r="A531" s="242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 spans="1:25" x14ac:dyDescent="0.2">
      <c r="A532" s="242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 spans="1:25" x14ac:dyDescent="0.2">
      <c r="A533" s="242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 spans="1:25" x14ac:dyDescent="0.2">
      <c r="A534" s="242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 spans="1:25" x14ac:dyDescent="0.2">
      <c r="A535" s="242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 spans="1:25" x14ac:dyDescent="0.2">
      <c r="A536" s="242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 spans="1:25" x14ac:dyDescent="0.2">
      <c r="A537" s="242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 spans="1:25" x14ac:dyDescent="0.2">
      <c r="A538" s="242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 spans="1:25" x14ac:dyDescent="0.2">
      <c r="A539" s="242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 spans="1:25" x14ac:dyDescent="0.2">
      <c r="A540" s="242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 spans="1:25" x14ac:dyDescent="0.2">
      <c r="A541" s="242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 spans="1:25" x14ac:dyDescent="0.2">
      <c r="A542" s="242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 spans="1:25" x14ac:dyDescent="0.2">
      <c r="A543" s="242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</sheetData>
  <mergeCells count="26">
    <mergeCell ref="A14:A16"/>
    <mergeCell ref="S15:S16"/>
    <mergeCell ref="D15:D16"/>
    <mergeCell ref="E15:E16"/>
    <mergeCell ref="F15:F16"/>
    <mergeCell ref="G15:G16"/>
    <mergeCell ref="H15:H16"/>
    <mergeCell ref="L15:L16"/>
    <mergeCell ref="M15:M16"/>
    <mergeCell ref="N15:N16"/>
    <mergeCell ref="X15:X16"/>
    <mergeCell ref="A4:M4"/>
    <mergeCell ref="B14:I14"/>
    <mergeCell ref="J14:Q14"/>
    <mergeCell ref="R14:Y14"/>
    <mergeCell ref="B15:B16"/>
    <mergeCell ref="C15:C16"/>
    <mergeCell ref="J15:J16"/>
    <mergeCell ref="K15:K16"/>
    <mergeCell ref="R15:R16"/>
    <mergeCell ref="O15:O16"/>
    <mergeCell ref="P15:P16"/>
    <mergeCell ref="T15:T16"/>
    <mergeCell ref="U15:U16"/>
    <mergeCell ref="V15:V16"/>
    <mergeCell ref="W15:W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3"/>
  <sheetViews>
    <sheetView zoomScaleNormal="100"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140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140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140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6"/>
      <c r="L1" s="4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6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18" t="s">
        <v>198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234"/>
      <c r="O4" s="234"/>
      <c r="P4" s="234"/>
      <c r="Q4" s="234"/>
      <c r="R4" s="142"/>
      <c r="S4" s="142"/>
      <c r="T4" s="142"/>
      <c r="U4" s="234"/>
      <c r="V4" s="234"/>
      <c r="W4" s="46"/>
      <c r="X4" s="46"/>
      <c r="Y4" s="46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46"/>
      <c r="K5" s="234"/>
      <c r="L5" s="142"/>
      <c r="M5" s="142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46"/>
      <c r="K6" s="234"/>
      <c r="L6" s="142"/>
      <c r="M6" s="142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245" customFormat="1" ht="15" x14ac:dyDescent="0.3">
      <c r="A8" s="254" t="s">
        <v>185</v>
      </c>
      <c r="B8" s="255"/>
      <c r="C8" s="255"/>
      <c r="D8" s="256"/>
      <c r="E8" s="275"/>
      <c r="F8" s="257"/>
      <c r="G8" s="372"/>
      <c r="H8" s="373" t="s">
        <v>3</v>
      </c>
      <c r="I8" s="376" t="s">
        <v>69</v>
      </c>
      <c r="J8" s="274" t="s">
        <v>186</v>
      </c>
      <c r="K8" s="257"/>
      <c r="L8" s="257"/>
      <c r="M8" s="274"/>
      <c r="N8" s="257"/>
      <c r="O8" s="257"/>
      <c r="P8" s="377" t="s">
        <v>3</v>
      </c>
      <c r="Q8" s="376" t="s">
        <v>69</v>
      </c>
      <c r="R8" s="271" t="s">
        <v>187</v>
      </c>
      <c r="S8" s="257"/>
      <c r="T8" s="257"/>
      <c r="U8" s="274"/>
      <c r="V8" s="257"/>
      <c r="W8" s="257"/>
      <c r="X8" s="377" t="s">
        <v>3</v>
      </c>
      <c r="Y8" s="387" t="s">
        <v>69</v>
      </c>
      <c r="AE8" s="246"/>
      <c r="AI8" s="246"/>
      <c r="AL8" s="247"/>
      <c r="AM8" s="246"/>
      <c r="AR8" s="246"/>
    </row>
    <row r="9" spans="1:44" s="71" customFormat="1" ht="15.75" x14ac:dyDescent="0.25">
      <c r="A9" s="258" t="s">
        <v>188</v>
      </c>
      <c r="B9" s="259"/>
      <c r="C9" s="260"/>
      <c r="D9" s="394"/>
      <c r="E9" s="260"/>
      <c r="F9" s="260"/>
      <c r="G9" s="261"/>
      <c r="H9" s="259" t="s">
        <v>210</v>
      </c>
      <c r="I9" s="388">
        <v>60</v>
      </c>
      <c r="J9" s="272" t="s">
        <v>188</v>
      </c>
      <c r="K9" s="260"/>
      <c r="L9" s="260"/>
      <c r="M9" s="276"/>
      <c r="N9" s="260"/>
      <c r="O9" s="260"/>
      <c r="P9" s="259" t="s">
        <v>298</v>
      </c>
      <c r="Q9" s="361">
        <v>36</v>
      </c>
      <c r="R9" s="272" t="s">
        <v>188</v>
      </c>
      <c r="S9" s="260"/>
      <c r="T9" s="260"/>
      <c r="U9" s="276"/>
      <c r="V9" s="260"/>
      <c r="W9" s="260"/>
      <c r="X9" s="259" t="s">
        <v>300</v>
      </c>
      <c r="Y9" s="390">
        <v>24</v>
      </c>
      <c r="AC9" s="237"/>
      <c r="AF9" s="238"/>
      <c r="AG9" s="238"/>
      <c r="AL9" s="239"/>
      <c r="AN9" s="238"/>
    </row>
    <row r="10" spans="1:44" s="71" customFormat="1" ht="15.75" x14ac:dyDescent="0.25">
      <c r="A10" s="258" t="s">
        <v>200</v>
      </c>
      <c r="B10" s="259"/>
      <c r="C10" s="260"/>
      <c r="D10" s="394"/>
      <c r="E10" s="260"/>
      <c r="F10" s="260"/>
      <c r="G10" s="261"/>
      <c r="H10" s="259" t="s">
        <v>211</v>
      </c>
      <c r="I10" s="388">
        <v>60</v>
      </c>
      <c r="J10" s="272" t="s">
        <v>200</v>
      </c>
      <c r="K10" s="260"/>
      <c r="L10" s="260"/>
      <c r="M10" s="276"/>
      <c r="N10" s="260"/>
      <c r="O10" s="260"/>
      <c r="P10" s="259" t="s">
        <v>299</v>
      </c>
      <c r="Q10" s="361">
        <v>36</v>
      </c>
      <c r="R10" s="272" t="s">
        <v>200</v>
      </c>
      <c r="S10" s="260"/>
      <c r="T10" s="260"/>
      <c r="U10" s="276"/>
      <c r="V10" s="260"/>
      <c r="W10" s="260"/>
      <c r="X10" s="259" t="s">
        <v>302</v>
      </c>
      <c r="Y10" s="390">
        <v>24</v>
      </c>
      <c r="AC10" s="237"/>
      <c r="AF10" s="238"/>
      <c r="AG10" s="238"/>
      <c r="AL10" s="239"/>
      <c r="AN10" s="238"/>
    </row>
    <row r="11" spans="1:44" s="71" customFormat="1" ht="16.5" thickBot="1" x14ac:dyDescent="0.3">
      <c r="A11" s="265" t="s">
        <v>201</v>
      </c>
      <c r="B11" s="266"/>
      <c r="C11" s="267"/>
      <c r="D11" s="395"/>
      <c r="E11" s="267"/>
      <c r="F11" s="267"/>
      <c r="G11" s="268"/>
      <c r="H11" s="266" t="s">
        <v>212</v>
      </c>
      <c r="I11" s="389">
        <v>60</v>
      </c>
      <c r="J11" s="273" t="s">
        <v>201</v>
      </c>
      <c r="K11" s="267"/>
      <c r="L11" s="267"/>
      <c r="M11" s="277"/>
      <c r="N11" s="267"/>
      <c r="O11" s="267"/>
      <c r="P11" s="266" t="s">
        <v>233</v>
      </c>
      <c r="Q11" s="362">
        <v>36</v>
      </c>
      <c r="R11" s="273" t="s">
        <v>201</v>
      </c>
      <c r="S11" s="267"/>
      <c r="T11" s="267"/>
      <c r="U11" s="277"/>
      <c r="V11" s="267"/>
      <c r="W11" s="267"/>
      <c r="X11" s="266" t="s">
        <v>234</v>
      </c>
      <c r="Y11" s="391">
        <v>24</v>
      </c>
      <c r="AC11" s="237"/>
      <c r="AF11" s="238"/>
      <c r="AG11" s="238"/>
      <c r="AL11" s="239"/>
      <c r="AN11" s="238"/>
    </row>
    <row r="12" spans="1:44" ht="15.75" x14ac:dyDescent="0.25">
      <c r="A12" s="142"/>
      <c r="B12" s="234"/>
      <c r="C12" s="234"/>
      <c r="D12" s="143"/>
      <c r="E12" s="143"/>
      <c r="F12" s="143"/>
      <c r="G12" s="143"/>
      <c r="H12" s="46"/>
      <c r="I12" s="46"/>
      <c r="J12" s="234"/>
      <c r="K12" s="142"/>
      <c r="L12" s="142"/>
      <c r="M12" s="234"/>
      <c r="N12" s="234"/>
      <c r="O12" s="234"/>
      <c r="P12" s="234"/>
      <c r="Q12" s="234"/>
      <c r="R12" s="142"/>
      <c r="S12" s="142"/>
      <c r="T12" s="142"/>
      <c r="U12" s="234"/>
      <c r="V12" s="234"/>
      <c r="W12" s="46"/>
      <c r="X12" s="46"/>
      <c r="Y12" s="46"/>
    </row>
    <row r="13" spans="1:44" ht="13.5" thickBot="1" x14ac:dyDescent="0.25">
      <c r="A13" s="142"/>
      <c r="B13" s="234"/>
      <c r="C13" s="234"/>
      <c r="D13" s="142"/>
      <c r="E13" s="142"/>
      <c r="F13" s="142"/>
      <c r="G13" s="142"/>
      <c r="H13" s="62" t="s">
        <v>190</v>
      </c>
      <c r="I13" s="62"/>
      <c r="J13" s="46"/>
      <c r="K13" s="234"/>
      <c r="L13" s="142"/>
      <c r="M13" s="142"/>
      <c r="N13" s="142"/>
      <c r="O13" s="234"/>
      <c r="P13" s="62" t="s">
        <v>190</v>
      </c>
      <c r="Q13" s="62"/>
      <c r="R13" s="234"/>
      <c r="S13" s="234"/>
      <c r="T13" s="142"/>
      <c r="U13" s="142"/>
      <c r="V13" s="142"/>
      <c r="W13" s="234"/>
      <c r="X13" s="62" t="s">
        <v>190</v>
      </c>
      <c r="Y13" s="46"/>
    </row>
    <row r="14" spans="1:44" s="63" customFormat="1" ht="16.5" customHeight="1" thickBot="1" x14ac:dyDescent="0.25">
      <c r="A14" s="520" t="s">
        <v>43</v>
      </c>
      <c r="B14" s="509" t="s">
        <v>199</v>
      </c>
      <c r="C14" s="510"/>
      <c r="D14" s="510"/>
      <c r="E14" s="510"/>
      <c r="F14" s="510"/>
      <c r="G14" s="510"/>
      <c r="H14" s="510"/>
      <c r="I14" s="511"/>
      <c r="J14" s="509" t="s">
        <v>186</v>
      </c>
      <c r="K14" s="510"/>
      <c r="L14" s="510"/>
      <c r="M14" s="510"/>
      <c r="N14" s="510"/>
      <c r="O14" s="510"/>
      <c r="P14" s="510"/>
      <c r="Q14" s="511"/>
      <c r="R14" s="509" t="s">
        <v>187</v>
      </c>
      <c r="S14" s="510"/>
      <c r="T14" s="510"/>
      <c r="U14" s="510"/>
      <c r="V14" s="510"/>
      <c r="W14" s="510"/>
      <c r="X14" s="510"/>
      <c r="Y14" s="511"/>
    </row>
    <row r="15" spans="1:44" s="63" customFormat="1" ht="25.5" customHeight="1" x14ac:dyDescent="0.2">
      <c r="A15" s="521"/>
      <c r="B15" s="512" t="s">
        <v>3</v>
      </c>
      <c r="C15" s="512" t="s">
        <v>166</v>
      </c>
      <c r="D15" s="516" t="s">
        <v>50</v>
      </c>
      <c r="E15" s="514" t="s">
        <v>26</v>
      </c>
      <c r="F15" s="514" t="s">
        <v>51</v>
      </c>
      <c r="G15" s="514" t="s">
        <v>191</v>
      </c>
      <c r="H15" s="507" t="s">
        <v>27</v>
      </c>
      <c r="I15" s="244" t="s">
        <v>197</v>
      </c>
      <c r="J15" s="512" t="s">
        <v>3</v>
      </c>
      <c r="K15" s="512" t="s">
        <v>166</v>
      </c>
      <c r="L15" s="516" t="s">
        <v>50</v>
      </c>
      <c r="M15" s="514" t="s">
        <v>26</v>
      </c>
      <c r="N15" s="514" t="s">
        <v>51</v>
      </c>
      <c r="O15" s="514" t="s">
        <v>191</v>
      </c>
      <c r="P15" s="507" t="s">
        <v>27</v>
      </c>
      <c r="Q15" s="244" t="s">
        <v>197</v>
      </c>
      <c r="R15" s="512" t="s">
        <v>3</v>
      </c>
      <c r="S15" s="512" t="s">
        <v>166</v>
      </c>
      <c r="T15" s="516" t="s">
        <v>50</v>
      </c>
      <c r="U15" s="514" t="s">
        <v>26</v>
      </c>
      <c r="V15" s="514" t="s">
        <v>51</v>
      </c>
      <c r="W15" s="514" t="s">
        <v>191</v>
      </c>
      <c r="X15" s="507" t="s">
        <v>27</v>
      </c>
      <c r="Y15" s="244" t="s">
        <v>197</v>
      </c>
    </row>
    <row r="16" spans="1:44" ht="13.5" thickBot="1" x14ac:dyDescent="0.25">
      <c r="A16" s="522"/>
      <c r="B16" s="513"/>
      <c r="C16" s="513"/>
      <c r="D16" s="517"/>
      <c r="E16" s="515"/>
      <c r="F16" s="515"/>
      <c r="G16" s="515"/>
      <c r="H16" s="508"/>
      <c r="I16" s="78" t="s">
        <v>49</v>
      </c>
      <c r="J16" s="513"/>
      <c r="K16" s="513"/>
      <c r="L16" s="517"/>
      <c r="M16" s="515"/>
      <c r="N16" s="515"/>
      <c r="O16" s="515"/>
      <c r="P16" s="508"/>
      <c r="Q16" s="78" t="s">
        <v>49</v>
      </c>
      <c r="R16" s="513"/>
      <c r="S16" s="513"/>
      <c r="T16" s="517"/>
      <c r="U16" s="515"/>
      <c r="V16" s="515"/>
      <c r="W16" s="515"/>
      <c r="X16" s="508"/>
      <c r="Y16" s="78" t="s">
        <v>49</v>
      </c>
    </row>
    <row r="17" spans="1:25" s="63" customFormat="1" ht="16.5" customHeight="1" x14ac:dyDescent="0.2">
      <c r="A17" s="278">
        <v>1</v>
      </c>
      <c r="B17" s="285">
        <f>($A17/0.8)*1.7</f>
        <v>2.125</v>
      </c>
      <c r="C17" s="286">
        <v>21700</v>
      </c>
      <c r="D17" s="287">
        <f t="shared" ref="D17:D80" si="0">12*(1/B17*C17)</f>
        <v>122541.17647058824</v>
      </c>
      <c r="E17" s="288">
        <f>D17*34%</f>
        <v>41664.000000000007</v>
      </c>
      <c r="F17" s="288">
        <f>D17*2%</f>
        <v>2450.8235294117649</v>
      </c>
      <c r="G17" s="289">
        <v>60</v>
      </c>
      <c r="H17" s="290">
        <f>SUM(D17:G17)</f>
        <v>166716.00000000003</v>
      </c>
      <c r="I17" s="378">
        <f t="shared" ref="I17:I80" si="1">ROUND(A17/B17,4)</f>
        <v>0.47060000000000002</v>
      </c>
      <c r="J17" s="291">
        <f>(($A17/0.8)*1.7)/0.6</f>
        <v>3.541666666666667</v>
      </c>
      <c r="K17" s="286">
        <v>21700</v>
      </c>
      <c r="L17" s="287">
        <f t="shared" ref="L17:L80" si="2">12*(1/J17*K17)</f>
        <v>73524.705882352937</v>
      </c>
      <c r="M17" s="292">
        <f>L17*34%</f>
        <v>24998.400000000001</v>
      </c>
      <c r="N17" s="292">
        <f>L17*2%</f>
        <v>1470.4941176470588</v>
      </c>
      <c r="O17" s="293">
        <v>36</v>
      </c>
      <c r="P17" s="294">
        <f>SUM(L17:O17)</f>
        <v>100029.6</v>
      </c>
      <c r="Q17" s="378">
        <f t="shared" ref="Q17:Q80" si="3">ROUND(A17/J17,4)</f>
        <v>0.28239999999999998</v>
      </c>
      <c r="R17" s="295">
        <f>(($A17/0.8)*1.7)/0.4</f>
        <v>5.3125</v>
      </c>
      <c r="S17" s="286">
        <v>21700</v>
      </c>
      <c r="T17" s="296">
        <f t="shared" ref="T17:T80" si="4">12*(1/R17*S17)</f>
        <v>49016.470588235294</v>
      </c>
      <c r="U17" s="297">
        <f>T17*34%</f>
        <v>16665.600000000002</v>
      </c>
      <c r="V17" s="297">
        <f>T17*2%</f>
        <v>980.32941176470592</v>
      </c>
      <c r="W17" s="298">
        <v>24</v>
      </c>
      <c r="X17" s="299">
        <f>SUM(T17:W17)</f>
        <v>66686.399999999994</v>
      </c>
      <c r="Y17" s="300">
        <f>ROUND(A17/R17,4)</f>
        <v>0.18820000000000001</v>
      </c>
    </row>
    <row r="18" spans="1:25" s="63" customFormat="1" ht="16.5" customHeight="1" x14ac:dyDescent="0.2">
      <c r="A18" s="279">
        <v>2</v>
      </c>
      <c r="B18" s="301">
        <f t="shared" ref="B18:B28" si="5">($A18/0.8)*1.7</f>
        <v>4.25</v>
      </c>
      <c r="C18" s="302">
        <v>21700</v>
      </c>
      <c r="D18" s="303">
        <f t="shared" si="0"/>
        <v>61270.588235294119</v>
      </c>
      <c r="E18" s="304">
        <f t="shared" ref="E18:E81" si="6">D18*34%</f>
        <v>20832.000000000004</v>
      </c>
      <c r="F18" s="304">
        <f t="shared" ref="F18:F81" si="7">D18*2%</f>
        <v>1225.4117647058824</v>
      </c>
      <c r="G18" s="101">
        <v>60</v>
      </c>
      <c r="H18" s="305">
        <f t="shared" ref="H18:H81" si="8">SUM(D18:G18)</f>
        <v>83388.000000000015</v>
      </c>
      <c r="I18" s="379">
        <f t="shared" si="1"/>
        <v>0.47060000000000002</v>
      </c>
      <c r="J18" s="306">
        <f t="shared" ref="J18:J28" si="9">(($A18/0.8)*1.7)/0.6</f>
        <v>7.0833333333333339</v>
      </c>
      <c r="K18" s="302">
        <v>21700</v>
      </c>
      <c r="L18" s="307">
        <f t="shared" si="2"/>
        <v>36762.352941176468</v>
      </c>
      <c r="M18" s="304">
        <f t="shared" ref="M18:M81" si="10">L18*34%</f>
        <v>12499.2</v>
      </c>
      <c r="N18" s="304">
        <f t="shared" ref="N18:N81" si="11">L18*2%</f>
        <v>735.24705882352941</v>
      </c>
      <c r="O18" s="308">
        <v>36</v>
      </c>
      <c r="P18" s="305">
        <f t="shared" ref="P18:P81" si="12">SUM(L18:O18)</f>
        <v>50032.800000000003</v>
      </c>
      <c r="Q18" s="379">
        <f t="shared" si="3"/>
        <v>0.28239999999999998</v>
      </c>
      <c r="R18" s="225">
        <f t="shared" ref="R18:R28" si="13">(($A18/0.8)*1.7)/0.4</f>
        <v>10.625</v>
      </c>
      <c r="S18" s="302">
        <v>21700</v>
      </c>
      <c r="T18" s="307">
        <f t="shared" si="4"/>
        <v>24508.235294117647</v>
      </c>
      <c r="U18" s="101">
        <f t="shared" ref="U18:U81" si="14">T18*34%</f>
        <v>8332.8000000000011</v>
      </c>
      <c r="V18" s="304">
        <f t="shared" ref="V18:V81" si="15">T18*2%</f>
        <v>490.16470588235296</v>
      </c>
      <c r="W18" s="308">
        <v>24</v>
      </c>
      <c r="X18" s="305">
        <f t="shared" ref="X18:X81" si="16">SUM(T18:W18)</f>
        <v>33355.199999999997</v>
      </c>
      <c r="Y18" s="309">
        <f t="shared" ref="Y18:Y81" si="17">ROUND(A18/R18,4)</f>
        <v>0.18820000000000001</v>
      </c>
    </row>
    <row r="19" spans="1:25" s="63" customFormat="1" ht="16.5" customHeight="1" x14ac:dyDescent="0.2">
      <c r="A19" s="279">
        <v>3</v>
      </c>
      <c r="B19" s="301">
        <f t="shared" si="5"/>
        <v>6.375</v>
      </c>
      <c r="C19" s="302">
        <v>21700</v>
      </c>
      <c r="D19" s="303">
        <f t="shared" si="0"/>
        <v>40847.058823529413</v>
      </c>
      <c r="E19" s="304">
        <f t="shared" si="6"/>
        <v>13888.000000000002</v>
      </c>
      <c r="F19" s="304">
        <f t="shared" si="7"/>
        <v>816.94117647058829</v>
      </c>
      <c r="G19" s="101">
        <v>60</v>
      </c>
      <c r="H19" s="305">
        <f t="shared" si="8"/>
        <v>55612</v>
      </c>
      <c r="I19" s="379">
        <f t="shared" si="1"/>
        <v>0.47060000000000002</v>
      </c>
      <c r="J19" s="306">
        <f t="shared" si="9"/>
        <v>10.625</v>
      </c>
      <c r="K19" s="302">
        <v>21700</v>
      </c>
      <c r="L19" s="307">
        <f t="shared" si="2"/>
        <v>24508.235294117647</v>
      </c>
      <c r="M19" s="304">
        <f t="shared" si="10"/>
        <v>8332.8000000000011</v>
      </c>
      <c r="N19" s="304">
        <f t="shared" si="11"/>
        <v>490.16470588235296</v>
      </c>
      <c r="O19" s="308">
        <v>36</v>
      </c>
      <c r="P19" s="305">
        <f t="shared" si="12"/>
        <v>33367.199999999997</v>
      </c>
      <c r="Q19" s="379">
        <f t="shared" si="3"/>
        <v>0.28239999999999998</v>
      </c>
      <c r="R19" s="225">
        <f t="shared" si="13"/>
        <v>15.9375</v>
      </c>
      <c r="S19" s="302">
        <v>21700</v>
      </c>
      <c r="T19" s="307">
        <f t="shared" si="4"/>
        <v>16338.823529411764</v>
      </c>
      <c r="U19" s="101">
        <f t="shared" si="14"/>
        <v>5555.2</v>
      </c>
      <c r="V19" s="304">
        <f t="shared" si="15"/>
        <v>326.77647058823527</v>
      </c>
      <c r="W19" s="308">
        <v>24</v>
      </c>
      <c r="X19" s="305">
        <f t="shared" si="16"/>
        <v>22244.799999999999</v>
      </c>
      <c r="Y19" s="309">
        <f t="shared" si="17"/>
        <v>0.18820000000000001</v>
      </c>
    </row>
    <row r="20" spans="1:25" s="63" customFormat="1" ht="16.5" customHeight="1" x14ac:dyDescent="0.2">
      <c r="A20" s="279">
        <v>4</v>
      </c>
      <c r="B20" s="301">
        <f t="shared" si="5"/>
        <v>8.5</v>
      </c>
      <c r="C20" s="302">
        <v>21700</v>
      </c>
      <c r="D20" s="303">
        <f t="shared" si="0"/>
        <v>30635.294117647059</v>
      </c>
      <c r="E20" s="304">
        <f t="shared" si="6"/>
        <v>10416.000000000002</v>
      </c>
      <c r="F20" s="304">
        <f t="shared" si="7"/>
        <v>612.70588235294122</v>
      </c>
      <c r="G20" s="101">
        <v>60</v>
      </c>
      <c r="H20" s="305">
        <f t="shared" si="8"/>
        <v>41724.000000000007</v>
      </c>
      <c r="I20" s="379">
        <f t="shared" si="1"/>
        <v>0.47060000000000002</v>
      </c>
      <c r="J20" s="306">
        <f t="shared" si="9"/>
        <v>14.166666666666668</v>
      </c>
      <c r="K20" s="302">
        <v>21700</v>
      </c>
      <c r="L20" s="307">
        <f t="shared" si="2"/>
        <v>18381.176470588234</v>
      </c>
      <c r="M20" s="304">
        <f t="shared" si="10"/>
        <v>6249.6</v>
      </c>
      <c r="N20" s="304">
        <f t="shared" si="11"/>
        <v>367.62352941176471</v>
      </c>
      <c r="O20" s="308">
        <v>36</v>
      </c>
      <c r="P20" s="305">
        <f t="shared" si="12"/>
        <v>25034.400000000001</v>
      </c>
      <c r="Q20" s="379">
        <f t="shared" si="3"/>
        <v>0.28239999999999998</v>
      </c>
      <c r="R20" s="225">
        <f t="shared" si="13"/>
        <v>21.25</v>
      </c>
      <c r="S20" s="302">
        <v>21700</v>
      </c>
      <c r="T20" s="307">
        <f t="shared" si="4"/>
        <v>12254.117647058823</v>
      </c>
      <c r="U20" s="101">
        <f t="shared" si="14"/>
        <v>4166.4000000000005</v>
      </c>
      <c r="V20" s="304">
        <f t="shared" si="15"/>
        <v>245.08235294117648</v>
      </c>
      <c r="W20" s="308">
        <v>24</v>
      </c>
      <c r="X20" s="305">
        <f t="shared" si="16"/>
        <v>16689.599999999999</v>
      </c>
      <c r="Y20" s="309">
        <f t="shared" si="17"/>
        <v>0.18820000000000001</v>
      </c>
    </row>
    <row r="21" spans="1:25" s="63" customFormat="1" ht="16.5" customHeight="1" x14ac:dyDescent="0.2">
      <c r="A21" s="279">
        <v>5</v>
      </c>
      <c r="B21" s="301">
        <f t="shared" si="5"/>
        <v>10.625</v>
      </c>
      <c r="C21" s="302">
        <v>21700</v>
      </c>
      <c r="D21" s="303">
        <f t="shared" si="0"/>
        <v>24508.235294117647</v>
      </c>
      <c r="E21" s="304">
        <f t="shared" si="6"/>
        <v>8332.8000000000011</v>
      </c>
      <c r="F21" s="304">
        <f t="shared" si="7"/>
        <v>490.16470588235296</v>
      </c>
      <c r="G21" s="101">
        <v>60</v>
      </c>
      <c r="H21" s="305">
        <f t="shared" si="8"/>
        <v>33391.199999999997</v>
      </c>
      <c r="I21" s="379">
        <f t="shared" si="1"/>
        <v>0.47060000000000002</v>
      </c>
      <c r="J21" s="306">
        <f t="shared" si="9"/>
        <v>17.708333333333336</v>
      </c>
      <c r="K21" s="302">
        <v>21700</v>
      </c>
      <c r="L21" s="307">
        <f t="shared" si="2"/>
        <v>14704.941176470587</v>
      </c>
      <c r="M21" s="304">
        <f t="shared" si="10"/>
        <v>4999.68</v>
      </c>
      <c r="N21" s="304">
        <f t="shared" si="11"/>
        <v>294.09882352941173</v>
      </c>
      <c r="O21" s="308">
        <v>36</v>
      </c>
      <c r="P21" s="305">
        <f t="shared" si="12"/>
        <v>20034.72</v>
      </c>
      <c r="Q21" s="379">
        <f t="shared" si="3"/>
        <v>0.28239999999999998</v>
      </c>
      <c r="R21" s="225">
        <f t="shared" si="13"/>
        <v>26.5625</v>
      </c>
      <c r="S21" s="302">
        <v>21700</v>
      </c>
      <c r="T21" s="307">
        <f t="shared" si="4"/>
        <v>9803.2941176470576</v>
      </c>
      <c r="U21" s="101">
        <f t="shared" si="14"/>
        <v>3333.12</v>
      </c>
      <c r="V21" s="304">
        <f t="shared" si="15"/>
        <v>196.06588235294114</v>
      </c>
      <c r="W21" s="308">
        <v>24</v>
      </c>
      <c r="X21" s="305">
        <f t="shared" si="16"/>
        <v>13356.48</v>
      </c>
      <c r="Y21" s="309">
        <f t="shared" si="17"/>
        <v>0.18820000000000001</v>
      </c>
    </row>
    <row r="22" spans="1:25" s="63" customFormat="1" ht="16.5" customHeight="1" x14ac:dyDescent="0.2">
      <c r="A22" s="279">
        <v>6</v>
      </c>
      <c r="B22" s="301">
        <f t="shared" si="5"/>
        <v>12.75</v>
      </c>
      <c r="C22" s="302">
        <v>21700</v>
      </c>
      <c r="D22" s="303">
        <f t="shared" si="0"/>
        <v>20423.529411764706</v>
      </c>
      <c r="E22" s="304">
        <f t="shared" si="6"/>
        <v>6944.0000000000009</v>
      </c>
      <c r="F22" s="304">
        <f t="shared" si="7"/>
        <v>408.47058823529414</v>
      </c>
      <c r="G22" s="101">
        <v>60</v>
      </c>
      <c r="H22" s="305">
        <f t="shared" si="8"/>
        <v>27836</v>
      </c>
      <c r="I22" s="379">
        <f t="shared" si="1"/>
        <v>0.47060000000000002</v>
      </c>
      <c r="J22" s="306">
        <f t="shared" si="9"/>
        <v>21.25</v>
      </c>
      <c r="K22" s="302">
        <v>21700</v>
      </c>
      <c r="L22" s="307">
        <f t="shared" si="2"/>
        <v>12254.117647058823</v>
      </c>
      <c r="M22" s="304">
        <f t="shared" si="10"/>
        <v>4166.4000000000005</v>
      </c>
      <c r="N22" s="304">
        <f t="shared" si="11"/>
        <v>245.08235294117648</v>
      </c>
      <c r="O22" s="308">
        <v>36</v>
      </c>
      <c r="P22" s="305">
        <f t="shared" si="12"/>
        <v>16701.599999999999</v>
      </c>
      <c r="Q22" s="379">
        <f t="shared" si="3"/>
        <v>0.28239999999999998</v>
      </c>
      <c r="R22" s="225">
        <f t="shared" si="13"/>
        <v>31.875</v>
      </c>
      <c r="S22" s="302">
        <v>21700</v>
      </c>
      <c r="T22" s="307">
        <f t="shared" si="4"/>
        <v>8169.411764705882</v>
      </c>
      <c r="U22" s="101">
        <f t="shared" si="14"/>
        <v>2777.6</v>
      </c>
      <c r="V22" s="304">
        <f t="shared" si="15"/>
        <v>163.38823529411764</v>
      </c>
      <c r="W22" s="308">
        <v>24</v>
      </c>
      <c r="X22" s="305">
        <f t="shared" si="16"/>
        <v>11134.4</v>
      </c>
      <c r="Y22" s="309">
        <f t="shared" si="17"/>
        <v>0.18820000000000001</v>
      </c>
    </row>
    <row r="23" spans="1:25" s="63" customFormat="1" ht="16.5" customHeight="1" x14ac:dyDescent="0.2">
      <c r="A23" s="279">
        <v>7</v>
      </c>
      <c r="B23" s="301">
        <f t="shared" si="5"/>
        <v>14.875</v>
      </c>
      <c r="C23" s="302">
        <v>21700</v>
      </c>
      <c r="D23" s="303">
        <f t="shared" si="0"/>
        <v>17505.882352941175</v>
      </c>
      <c r="E23" s="304">
        <f t="shared" si="6"/>
        <v>5952</v>
      </c>
      <c r="F23" s="304">
        <f t="shared" si="7"/>
        <v>350.11764705882348</v>
      </c>
      <c r="G23" s="101">
        <v>60</v>
      </c>
      <c r="H23" s="305">
        <f t="shared" si="8"/>
        <v>23868</v>
      </c>
      <c r="I23" s="379">
        <f t="shared" si="1"/>
        <v>0.47060000000000002</v>
      </c>
      <c r="J23" s="306">
        <f t="shared" si="9"/>
        <v>24.791666666666668</v>
      </c>
      <c r="K23" s="302">
        <v>21700</v>
      </c>
      <c r="L23" s="307">
        <f t="shared" si="2"/>
        <v>10503.529411764704</v>
      </c>
      <c r="M23" s="304">
        <f t="shared" si="10"/>
        <v>3571.2</v>
      </c>
      <c r="N23" s="304">
        <f t="shared" si="11"/>
        <v>210.07058823529408</v>
      </c>
      <c r="O23" s="308">
        <v>36</v>
      </c>
      <c r="P23" s="305">
        <f t="shared" si="12"/>
        <v>14320.799999999997</v>
      </c>
      <c r="Q23" s="379">
        <f t="shared" si="3"/>
        <v>0.28239999999999998</v>
      </c>
      <c r="R23" s="225">
        <f t="shared" si="13"/>
        <v>37.1875</v>
      </c>
      <c r="S23" s="302">
        <v>21700</v>
      </c>
      <c r="T23" s="307">
        <f t="shared" si="4"/>
        <v>7002.3529411764721</v>
      </c>
      <c r="U23" s="101">
        <f t="shared" si="14"/>
        <v>2380.8000000000006</v>
      </c>
      <c r="V23" s="304">
        <f t="shared" si="15"/>
        <v>140.04705882352945</v>
      </c>
      <c r="W23" s="308">
        <v>24</v>
      </c>
      <c r="X23" s="305">
        <f t="shared" si="16"/>
        <v>9547.2000000000025</v>
      </c>
      <c r="Y23" s="309">
        <f t="shared" si="17"/>
        <v>0.18820000000000001</v>
      </c>
    </row>
    <row r="24" spans="1:25" s="63" customFormat="1" ht="16.5" customHeight="1" x14ac:dyDescent="0.2">
      <c r="A24" s="279">
        <v>8</v>
      </c>
      <c r="B24" s="301">
        <f t="shared" si="5"/>
        <v>17</v>
      </c>
      <c r="C24" s="302">
        <v>21700</v>
      </c>
      <c r="D24" s="303">
        <f t="shared" si="0"/>
        <v>15317.64705882353</v>
      </c>
      <c r="E24" s="304">
        <f t="shared" si="6"/>
        <v>5208.0000000000009</v>
      </c>
      <c r="F24" s="304">
        <f t="shared" si="7"/>
        <v>306.35294117647061</v>
      </c>
      <c r="G24" s="101">
        <v>60</v>
      </c>
      <c r="H24" s="305">
        <f t="shared" si="8"/>
        <v>20892.000000000004</v>
      </c>
      <c r="I24" s="379">
        <f t="shared" si="1"/>
        <v>0.47060000000000002</v>
      </c>
      <c r="J24" s="306">
        <f t="shared" si="9"/>
        <v>28.333333333333336</v>
      </c>
      <c r="K24" s="302">
        <v>21700</v>
      </c>
      <c r="L24" s="307">
        <f t="shared" si="2"/>
        <v>9190.5882352941171</v>
      </c>
      <c r="M24" s="304">
        <f t="shared" si="10"/>
        <v>3124.8</v>
      </c>
      <c r="N24" s="304">
        <f t="shared" si="11"/>
        <v>183.81176470588235</v>
      </c>
      <c r="O24" s="308">
        <v>36</v>
      </c>
      <c r="P24" s="305">
        <f t="shared" si="12"/>
        <v>12535.2</v>
      </c>
      <c r="Q24" s="379">
        <f t="shared" si="3"/>
        <v>0.28239999999999998</v>
      </c>
      <c r="R24" s="225">
        <f t="shared" si="13"/>
        <v>42.5</v>
      </c>
      <c r="S24" s="302">
        <v>21700</v>
      </c>
      <c r="T24" s="307">
        <f t="shared" si="4"/>
        <v>6127.0588235294117</v>
      </c>
      <c r="U24" s="101">
        <f t="shared" si="14"/>
        <v>2083.2000000000003</v>
      </c>
      <c r="V24" s="304">
        <f t="shared" si="15"/>
        <v>122.54117647058824</v>
      </c>
      <c r="W24" s="308">
        <v>24</v>
      </c>
      <c r="X24" s="305">
        <f t="shared" si="16"/>
        <v>8356.7999999999993</v>
      </c>
      <c r="Y24" s="309">
        <f t="shared" si="17"/>
        <v>0.18820000000000001</v>
      </c>
    </row>
    <row r="25" spans="1:25" s="63" customFormat="1" ht="16.5" customHeight="1" x14ac:dyDescent="0.2">
      <c r="A25" s="279">
        <v>9</v>
      </c>
      <c r="B25" s="301">
        <f t="shared" si="5"/>
        <v>19.125</v>
      </c>
      <c r="C25" s="302">
        <v>21700</v>
      </c>
      <c r="D25" s="303">
        <f t="shared" si="0"/>
        <v>13615.686274509804</v>
      </c>
      <c r="E25" s="304">
        <f t="shared" si="6"/>
        <v>4629.3333333333339</v>
      </c>
      <c r="F25" s="304">
        <f t="shared" si="7"/>
        <v>272.31372549019608</v>
      </c>
      <c r="G25" s="101">
        <v>60</v>
      </c>
      <c r="H25" s="305">
        <f t="shared" si="8"/>
        <v>18577.333333333336</v>
      </c>
      <c r="I25" s="379">
        <f t="shared" si="1"/>
        <v>0.47060000000000002</v>
      </c>
      <c r="J25" s="306">
        <f t="shared" si="9"/>
        <v>31.875</v>
      </c>
      <c r="K25" s="302">
        <v>21700</v>
      </c>
      <c r="L25" s="307">
        <f t="shared" si="2"/>
        <v>8169.411764705882</v>
      </c>
      <c r="M25" s="304">
        <f t="shared" si="10"/>
        <v>2777.6</v>
      </c>
      <c r="N25" s="304">
        <f t="shared" si="11"/>
        <v>163.38823529411764</v>
      </c>
      <c r="O25" s="308">
        <v>36</v>
      </c>
      <c r="P25" s="305">
        <f t="shared" si="12"/>
        <v>11146.4</v>
      </c>
      <c r="Q25" s="379">
        <f t="shared" si="3"/>
        <v>0.28239999999999998</v>
      </c>
      <c r="R25" s="225">
        <f t="shared" si="13"/>
        <v>47.8125</v>
      </c>
      <c r="S25" s="302">
        <v>21700</v>
      </c>
      <c r="T25" s="307">
        <f t="shared" si="4"/>
        <v>5446.2745098039213</v>
      </c>
      <c r="U25" s="101">
        <f t="shared" si="14"/>
        <v>1851.7333333333333</v>
      </c>
      <c r="V25" s="304">
        <f t="shared" si="15"/>
        <v>108.92549019607843</v>
      </c>
      <c r="W25" s="308">
        <v>24</v>
      </c>
      <c r="X25" s="305">
        <f t="shared" si="16"/>
        <v>7430.9333333333334</v>
      </c>
      <c r="Y25" s="309">
        <f t="shared" si="17"/>
        <v>0.18820000000000001</v>
      </c>
    </row>
    <row r="26" spans="1:25" s="63" customFormat="1" ht="16.5" customHeight="1" x14ac:dyDescent="0.2">
      <c r="A26" s="280">
        <v>10</v>
      </c>
      <c r="B26" s="301">
        <f t="shared" si="5"/>
        <v>21.25</v>
      </c>
      <c r="C26" s="302">
        <v>21700</v>
      </c>
      <c r="D26" s="303">
        <f t="shared" si="0"/>
        <v>12254.117647058823</v>
      </c>
      <c r="E26" s="304">
        <f t="shared" si="6"/>
        <v>4166.4000000000005</v>
      </c>
      <c r="F26" s="304">
        <f t="shared" si="7"/>
        <v>245.08235294117648</v>
      </c>
      <c r="G26" s="101">
        <v>60</v>
      </c>
      <c r="H26" s="305">
        <f t="shared" si="8"/>
        <v>16725.599999999999</v>
      </c>
      <c r="I26" s="379">
        <f t="shared" si="1"/>
        <v>0.47060000000000002</v>
      </c>
      <c r="J26" s="306">
        <f t="shared" si="9"/>
        <v>35.416666666666671</v>
      </c>
      <c r="K26" s="302">
        <v>21700</v>
      </c>
      <c r="L26" s="307">
        <f t="shared" si="2"/>
        <v>7352.4705882352937</v>
      </c>
      <c r="M26" s="304">
        <f t="shared" si="10"/>
        <v>2499.84</v>
      </c>
      <c r="N26" s="304">
        <f t="shared" si="11"/>
        <v>147.04941176470587</v>
      </c>
      <c r="O26" s="308">
        <v>36</v>
      </c>
      <c r="P26" s="305">
        <f t="shared" si="12"/>
        <v>10035.36</v>
      </c>
      <c r="Q26" s="379">
        <f t="shared" si="3"/>
        <v>0.28239999999999998</v>
      </c>
      <c r="R26" s="225">
        <f t="shared" si="13"/>
        <v>53.125</v>
      </c>
      <c r="S26" s="302">
        <v>21700</v>
      </c>
      <c r="T26" s="307">
        <f t="shared" si="4"/>
        <v>4901.6470588235288</v>
      </c>
      <c r="U26" s="101">
        <f t="shared" si="14"/>
        <v>1666.56</v>
      </c>
      <c r="V26" s="304">
        <f t="shared" si="15"/>
        <v>98.032941176470572</v>
      </c>
      <c r="W26" s="308">
        <v>24</v>
      </c>
      <c r="X26" s="305">
        <f t="shared" si="16"/>
        <v>6690.24</v>
      </c>
      <c r="Y26" s="309">
        <f t="shared" si="17"/>
        <v>0.18820000000000001</v>
      </c>
    </row>
    <row r="27" spans="1:25" s="63" customFormat="1" ht="16.5" customHeight="1" x14ac:dyDescent="0.2">
      <c r="A27" s="279">
        <v>11</v>
      </c>
      <c r="B27" s="301">
        <f t="shared" si="5"/>
        <v>23.375</v>
      </c>
      <c r="C27" s="302">
        <v>21700</v>
      </c>
      <c r="D27" s="303">
        <f t="shared" si="0"/>
        <v>11140.106951871658</v>
      </c>
      <c r="E27" s="304">
        <f t="shared" si="6"/>
        <v>3787.636363636364</v>
      </c>
      <c r="F27" s="304">
        <f t="shared" si="7"/>
        <v>222.80213903743316</v>
      </c>
      <c r="G27" s="101">
        <v>60</v>
      </c>
      <c r="H27" s="305">
        <f t="shared" si="8"/>
        <v>15210.545454545454</v>
      </c>
      <c r="I27" s="379">
        <f t="shared" si="1"/>
        <v>0.47060000000000002</v>
      </c>
      <c r="J27" s="306">
        <f t="shared" si="9"/>
        <v>38.958333333333336</v>
      </c>
      <c r="K27" s="302">
        <v>21700</v>
      </c>
      <c r="L27" s="307">
        <f t="shared" si="2"/>
        <v>6684.0641711229928</v>
      </c>
      <c r="M27" s="304">
        <f t="shared" si="10"/>
        <v>2272.5818181818177</v>
      </c>
      <c r="N27" s="304">
        <f t="shared" si="11"/>
        <v>133.68128342245987</v>
      </c>
      <c r="O27" s="308">
        <v>36</v>
      </c>
      <c r="P27" s="305">
        <f t="shared" si="12"/>
        <v>9126.3272727272706</v>
      </c>
      <c r="Q27" s="379">
        <f t="shared" si="3"/>
        <v>0.28239999999999998</v>
      </c>
      <c r="R27" s="225">
        <f t="shared" si="13"/>
        <v>58.4375</v>
      </c>
      <c r="S27" s="302">
        <v>21700</v>
      </c>
      <c r="T27" s="307">
        <f t="shared" si="4"/>
        <v>4456.0427807486631</v>
      </c>
      <c r="U27" s="101">
        <f t="shared" si="14"/>
        <v>1515.0545454545456</v>
      </c>
      <c r="V27" s="304">
        <f t="shared" si="15"/>
        <v>89.120855614973266</v>
      </c>
      <c r="W27" s="308">
        <v>24</v>
      </c>
      <c r="X27" s="305">
        <f t="shared" si="16"/>
        <v>6084.2181818181816</v>
      </c>
      <c r="Y27" s="309">
        <f t="shared" si="17"/>
        <v>0.18820000000000001</v>
      </c>
    </row>
    <row r="28" spans="1:25" s="63" customFormat="1" ht="16.5" customHeight="1" thickBot="1" x14ac:dyDescent="0.25">
      <c r="A28" s="385">
        <v>12</v>
      </c>
      <c r="B28" s="310">
        <f t="shared" si="5"/>
        <v>25.5</v>
      </c>
      <c r="C28" s="311">
        <v>21700</v>
      </c>
      <c r="D28" s="312">
        <f t="shared" si="0"/>
        <v>10211.764705882353</v>
      </c>
      <c r="E28" s="313">
        <f t="shared" si="6"/>
        <v>3472.0000000000005</v>
      </c>
      <c r="F28" s="313">
        <f t="shared" si="7"/>
        <v>204.23529411764707</v>
      </c>
      <c r="G28" s="115">
        <v>60</v>
      </c>
      <c r="H28" s="314">
        <f t="shared" si="8"/>
        <v>13948</v>
      </c>
      <c r="I28" s="380">
        <f t="shared" si="1"/>
        <v>0.47060000000000002</v>
      </c>
      <c r="J28" s="315">
        <f t="shared" si="9"/>
        <v>42.5</v>
      </c>
      <c r="K28" s="311">
        <v>21700</v>
      </c>
      <c r="L28" s="316">
        <f t="shared" si="2"/>
        <v>6127.0588235294117</v>
      </c>
      <c r="M28" s="313">
        <f t="shared" si="10"/>
        <v>2083.2000000000003</v>
      </c>
      <c r="N28" s="313">
        <f t="shared" si="11"/>
        <v>122.54117647058824</v>
      </c>
      <c r="O28" s="317">
        <v>36</v>
      </c>
      <c r="P28" s="314">
        <f t="shared" si="12"/>
        <v>8368.7999999999993</v>
      </c>
      <c r="Q28" s="380">
        <f t="shared" si="3"/>
        <v>0.28239999999999998</v>
      </c>
      <c r="R28" s="226">
        <f t="shared" si="13"/>
        <v>63.75</v>
      </c>
      <c r="S28" s="311">
        <v>21700</v>
      </c>
      <c r="T28" s="316">
        <f t="shared" si="4"/>
        <v>4084.705882352941</v>
      </c>
      <c r="U28" s="115">
        <f t="shared" si="14"/>
        <v>1388.8</v>
      </c>
      <c r="V28" s="313">
        <f t="shared" si="15"/>
        <v>81.694117647058818</v>
      </c>
      <c r="W28" s="317">
        <v>24</v>
      </c>
      <c r="X28" s="314">
        <f t="shared" si="16"/>
        <v>5579.2</v>
      </c>
      <c r="Y28" s="318">
        <f t="shared" si="17"/>
        <v>0.18820000000000001</v>
      </c>
    </row>
    <row r="29" spans="1:25" s="63" customFormat="1" ht="16.5" customHeight="1" x14ac:dyDescent="0.2">
      <c r="A29" s="278">
        <v>13</v>
      </c>
      <c r="B29" s="319">
        <f>(-0.0007*(($A29)*($A29))+0.2645*$A29+12.9)*1.7</f>
        <v>27.574340000000003</v>
      </c>
      <c r="C29" s="320">
        <v>21700</v>
      </c>
      <c r="D29" s="321">
        <f t="shared" si="0"/>
        <v>9443.5623844487291</v>
      </c>
      <c r="E29" s="322">
        <f t="shared" si="6"/>
        <v>3210.811210712568</v>
      </c>
      <c r="F29" s="322">
        <f t="shared" si="7"/>
        <v>188.87124768897459</v>
      </c>
      <c r="G29" s="106">
        <v>60</v>
      </c>
      <c r="H29" s="323">
        <f t="shared" si="8"/>
        <v>12903.244842850272</v>
      </c>
      <c r="I29" s="381">
        <f t="shared" si="1"/>
        <v>0.47149999999999997</v>
      </c>
      <c r="J29" s="324">
        <f>((-0.0007*(($A29)*($A29))+0.2645*$A29+12.9)*1.7)/0.6</f>
        <v>45.957233333333342</v>
      </c>
      <c r="K29" s="320">
        <v>21700</v>
      </c>
      <c r="L29" s="325">
        <f t="shared" si="2"/>
        <v>5666.1374306692369</v>
      </c>
      <c r="M29" s="322">
        <f t="shared" si="10"/>
        <v>1926.4867264275406</v>
      </c>
      <c r="N29" s="322">
        <f t="shared" si="11"/>
        <v>113.32274861338475</v>
      </c>
      <c r="O29" s="326">
        <v>36</v>
      </c>
      <c r="P29" s="323">
        <f t="shared" si="12"/>
        <v>7741.9469057101624</v>
      </c>
      <c r="Q29" s="381">
        <f t="shared" si="3"/>
        <v>0.28289999999999998</v>
      </c>
      <c r="R29" s="327">
        <f>((-0.0007*(($A29)*($A29))+0.2645*$A29+12.9)*1.7)/0.4</f>
        <v>68.935850000000002</v>
      </c>
      <c r="S29" s="320">
        <v>21700</v>
      </c>
      <c r="T29" s="325">
        <f t="shared" si="4"/>
        <v>3777.4249537794922</v>
      </c>
      <c r="U29" s="106">
        <f t="shared" si="14"/>
        <v>1284.3244842850274</v>
      </c>
      <c r="V29" s="322">
        <f t="shared" si="15"/>
        <v>75.548499075589845</v>
      </c>
      <c r="W29" s="326">
        <v>24</v>
      </c>
      <c r="X29" s="323">
        <f t="shared" si="16"/>
        <v>5161.2979371401088</v>
      </c>
      <c r="Y29" s="328">
        <f t="shared" si="17"/>
        <v>0.18859999999999999</v>
      </c>
    </row>
    <row r="30" spans="1:25" s="63" customFormat="1" ht="16.5" customHeight="1" x14ac:dyDescent="0.2">
      <c r="A30" s="279">
        <v>14</v>
      </c>
      <c r="B30" s="301">
        <f t="shared" ref="B30:B93" si="18">(-0.0007*(($A30)*($A30))+0.2645*$A30+12.9)*1.7</f>
        <v>27.991860000000003</v>
      </c>
      <c r="C30" s="302">
        <v>21700</v>
      </c>
      <c r="D30" s="303">
        <f t="shared" si="0"/>
        <v>9302.7044290733102</v>
      </c>
      <c r="E30" s="304">
        <f t="shared" si="6"/>
        <v>3162.9195058849255</v>
      </c>
      <c r="F30" s="304">
        <f t="shared" si="7"/>
        <v>186.0540885814662</v>
      </c>
      <c r="G30" s="101">
        <v>60</v>
      </c>
      <c r="H30" s="305">
        <f t="shared" si="8"/>
        <v>12711.678023539702</v>
      </c>
      <c r="I30" s="379">
        <f t="shared" si="1"/>
        <v>0.50009999999999999</v>
      </c>
      <c r="J30" s="329">
        <f t="shared" ref="J30:J93" si="19">((-0.0007*(($A30)*($A30))+0.2645*$A30+12.9)*1.7)/0.6</f>
        <v>46.653100000000009</v>
      </c>
      <c r="K30" s="302">
        <v>21700</v>
      </c>
      <c r="L30" s="307">
        <f t="shared" si="2"/>
        <v>5581.6226574439843</v>
      </c>
      <c r="M30" s="304">
        <f t="shared" si="10"/>
        <v>1897.7517035309547</v>
      </c>
      <c r="N30" s="304">
        <f t="shared" si="11"/>
        <v>111.63245314887969</v>
      </c>
      <c r="O30" s="308">
        <v>36</v>
      </c>
      <c r="P30" s="305">
        <f t="shared" si="12"/>
        <v>7627.0068141238189</v>
      </c>
      <c r="Q30" s="379">
        <f t="shared" si="3"/>
        <v>0.30009999999999998</v>
      </c>
      <c r="R30" s="330">
        <f t="shared" ref="R30:R93" si="20">((-0.0007*(($A30)*($A30))+0.2645*$A30+12.9)*1.7)/0.4</f>
        <v>69.979650000000007</v>
      </c>
      <c r="S30" s="302">
        <v>21700</v>
      </c>
      <c r="T30" s="307">
        <f t="shared" si="4"/>
        <v>3721.0817716293232</v>
      </c>
      <c r="U30" s="101">
        <f t="shared" si="14"/>
        <v>1265.16780235397</v>
      </c>
      <c r="V30" s="304">
        <f t="shared" si="15"/>
        <v>74.42163543258647</v>
      </c>
      <c r="W30" s="308">
        <v>24</v>
      </c>
      <c r="X30" s="305">
        <f t="shared" si="16"/>
        <v>5084.6712094158793</v>
      </c>
      <c r="Y30" s="309">
        <f t="shared" si="17"/>
        <v>0.2001</v>
      </c>
    </row>
    <row r="31" spans="1:25" s="63" customFormat="1" ht="16.5" customHeight="1" x14ac:dyDescent="0.2">
      <c r="A31" s="279">
        <v>15</v>
      </c>
      <c r="B31" s="301">
        <f t="shared" si="18"/>
        <v>28.407</v>
      </c>
      <c r="C31" s="302">
        <v>21700</v>
      </c>
      <c r="D31" s="303">
        <f t="shared" si="0"/>
        <v>9166.7546731439434</v>
      </c>
      <c r="E31" s="304">
        <f t="shared" si="6"/>
        <v>3116.696588868941</v>
      </c>
      <c r="F31" s="304">
        <f t="shared" si="7"/>
        <v>183.33509346287886</v>
      </c>
      <c r="G31" s="101">
        <v>60</v>
      </c>
      <c r="H31" s="305">
        <f t="shared" si="8"/>
        <v>12526.786355475764</v>
      </c>
      <c r="I31" s="379">
        <f t="shared" si="1"/>
        <v>0.52800000000000002</v>
      </c>
      <c r="J31" s="329">
        <f t="shared" si="19"/>
        <v>47.344999999999999</v>
      </c>
      <c r="K31" s="302">
        <v>21700</v>
      </c>
      <c r="L31" s="307">
        <f t="shared" si="2"/>
        <v>5500.0528038863658</v>
      </c>
      <c r="M31" s="304">
        <f t="shared" si="10"/>
        <v>1870.0179533213645</v>
      </c>
      <c r="N31" s="304">
        <f t="shared" si="11"/>
        <v>110.00105607772731</v>
      </c>
      <c r="O31" s="308">
        <v>36</v>
      </c>
      <c r="P31" s="305">
        <f t="shared" si="12"/>
        <v>7516.0718132854572</v>
      </c>
      <c r="Q31" s="379">
        <f t="shared" si="3"/>
        <v>0.31680000000000003</v>
      </c>
      <c r="R31" s="330">
        <f t="shared" si="20"/>
        <v>71.017499999999998</v>
      </c>
      <c r="S31" s="302">
        <v>21700</v>
      </c>
      <c r="T31" s="307">
        <f t="shared" si="4"/>
        <v>3666.7018692575775</v>
      </c>
      <c r="U31" s="101">
        <f t="shared" si="14"/>
        <v>1246.6786355475765</v>
      </c>
      <c r="V31" s="304">
        <f t="shared" si="15"/>
        <v>73.334037385151547</v>
      </c>
      <c r="W31" s="308">
        <v>24</v>
      </c>
      <c r="X31" s="305">
        <f t="shared" si="16"/>
        <v>5010.714542190306</v>
      </c>
      <c r="Y31" s="309">
        <f t="shared" si="17"/>
        <v>0.2112</v>
      </c>
    </row>
    <row r="32" spans="1:25" s="63" customFormat="1" ht="16.5" customHeight="1" x14ac:dyDescent="0.2">
      <c r="A32" s="279">
        <v>16</v>
      </c>
      <c r="B32" s="301">
        <f t="shared" si="18"/>
        <v>28.819759999999999</v>
      </c>
      <c r="C32" s="302">
        <v>21700</v>
      </c>
      <c r="D32" s="303">
        <f t="shared" si="0"/>
        <v>9035.467332136006</v>
      </c>
      <c r="E32" s="304">
        <f t="shared" si="6"/>
        <v>3072.0588929262422</v>
      </c>
      <c r="F32" s="304">
        <f t="shared" si="7"/>
        <v>180.70934664272013</v>
      </c>
      <c r="G32" s="101">
        <v>60</v>
      </c>
      <c r="H32" s="305">
        <f t="shared" si="8"/>
        <v>12348.235571704967</v>
      </c>
      <c r="I32" s="379">
        <f t="shared" si="1"/>
        <v>0.55520000000000003</v>
      </c>
      <c r="J32" s="329">
        <f t="shared" si="19"/>
        <v>48.032933333333332</v>
      </c>
      <c r="K32" s="302">
        <v>21700</v>
      </c>
      <c r="L32" s="307">
        <f t="shared" si="2"/>
        <v>5421.2803992816043</v>
      </c>
      <c r="M32" s="304">
        <f t="shared" si="10"/>
        <v>1843.2353357557456</v>
      </c>
      <c r="N32" s="304">
        <f t="shared" si="11"/>
        <v>108.42560798563208</v>
      </c>
      <c r="O32" s="308">
        <v>36</v>
      </c>
      <c r="P32" s="305">
        <f t="shared" si="12"/>
        <v>7408.9413430229824</v>
      </c>
      <c r="Q32" s="379">
        <f t="shared" si="3"/>
        <v>0.33310000000000001</v>
      </c>
      <c r="R32" s="330">
        <f t="shared" si="20"/>
        <v>72.049399999999991</v>
      </c>
      <c r="S32" s="302">
        <v>21700</v>
      </c>
      <c r="T32" s="307">
        <f t="shared" si="4"/>
        <v>3614.1869328544035</v>
      </c>
      <c r="U32" s="101">
        <f t="shared" si="14"/>
        <v>1228.8235571704972</v>
      </c>
      <c r="V32" s="304">
        <f t="shared" si="15"/>
        <v>72.283738657088065</v>
      </c>
      <c r="W32" s="308">
        <v>24</v>
      </c>
      <c r="X32" s="305">
        <f t="shared" si="16"/>
        <v>4939.2942286819889</v>
      </c>
      <c r="Y32" s="309">
        <f t="shared" si="17"/>
        <v>0.22209999999999999</v>
      </c>
    </row>
    <row r="33" spans="1:25" s="63" customFormat="1" ht="16.5" customHeight="1" x14ac:dyDescent="0.2">
      <c r="A33" s="279">
        <v>17</v>
      </c>
      <c r="B33" s="301">
        <f t="shared" si="18"/>
        <v>29.230140000000002</v>
      </c>
      <c r="C33" s="302">
        <v>21700</v>
      </c>
      <c r="D33" s="303">
        <f t="shared" si="0"/>
        <v>8908.6128222444368</v>
      </c>
      <c r="E33" s="304">
        <f t="shared" si="6"/>
        <v>3028.9283595631086</v>
      </c>
      <c r="F33" s="304">
        <f t="shared" si="7"/>
        <v>178.17225644488875</v>
      </c>
      <c r="G33" s="101">
        <v>60</v>
      </c>
      <c r="H33" s="305">
        <f t="shared" si="8"/>
        <v>12175.713438252433</v>
      </c>
      <c r="I33" s="379">
        <f t="shared" si="1"/>
        <v>0.58160000000000001</v>
      </c>
      <c r="J33" s="329">
        <f t="shared" si="19"/>
        <v>48.716900000000003</v>
      </c>
      <c r="K33" s="302">
        <v>21700</v>
      </c>
      <c r="L33" s="307">
        <f t="shared" si="2"/>
        <v>5345.1676933466615</v>
      </c>
      <c r="M33" s="304">
        <f t="shared" si="10"/>
        <v>1817.3570157378651</v>
      </c>
      <c r="N33" s="304">
        <f t="shared" si="11"/>
        <v>106.90335386693323</v>
      </c>
      <c r="O33" s="308">
        <v>36</v>
      </c>
      <c r="P33" s="305">
        <f t="shared" si="12"/>
        <v>7305.4280629514597</v>
      </c>
      <c r="Q33" s="379">
        <f t="shared" si="3"/>
        <v>0.34899999999999998</v>
      </c>
      <c r="R33" s="330">
        <f t="shared" si="20"/>
        <v>73.07535</v>
      </c>
      <c r="S33" s="302">
        <v>21700</v>
      </c>
      <c r="T33" s="307">
        <f t="shared" si="4"/>
        <v>3563.4451288977748</v>
      </c>
      <c r="U33" s="101">
        <f t="shared" si="14"/>
        <v>1211.5713438252435</v>
      </c>
      <c r="V33" s="304">
        <f t="shared" si="15"/>
        <v>71.268902577955501</v>
      </c>
      <c r="W33" s="308">
        <v>24</v>
      </c>
      <c r="X33" s="305">
        <f t="shared" si="16"/>
        <v>4870.285375300974</v>
      </c>
      <c r="Y33" s="309">
        <f t="shared" si="17"/>
        <v>0.2326</v>
      </c>
    </row>
    <row r="34" spans="1:25" s="63" customFormat="1" ht="16.5" customHeight="1" x14ac:dyDescent="0.2">
      <c r="A34" s="279">
        <v>18</v>
      </c>
      <c r="B34" s="301">
        <f t="shared" si="18"/>
        <v>29.63814</v>
      </c>
      <c r="C34" s="302">
        <v>21700</v>
      </c>
      <c r="D34" s="303">
        <f t="shared" si="0"/>
        <v>8785.976447914747</v>
      </c>
      <c r="E34" s="304">
        <f t="shared" si="6"/>
        <v>2987.2319922910142</v>
      </c>
      <c r="F34" s="304">
        <f t="shared" si="7"/>
        <v>175.71952895829494</v>
      </c>
      <c r="G34" s="101">
        <v>60</v>
      </c>
      <c r="H34" s="305">
        <f t="shared" si="8"/>
        <v>12008.927969164055</v>
      </c>
      <c r="I34" s="379">
        <f t="shared" si="1"/>
        <v>0.60729999999999995</v>
      </c>
      <c r="J34" s="329">
        <f t="shared" si="19"/>
        <v>49.396900000000002</v>
      </c>
      <c r="K34" s="302">
        <v>21700</v>
      </c>
      <c r="L34" s="307">
        <f t="shared" si="2"/>
        <v>5271.585868748849</v>
      </c>
      <c r="M34" s="304">
        <f t="shared" si="10"/>
        <v>1792.3391953746088</v>
      </c>
      <c r="N34" s="304">
        <f t="shared" si="11"/>
        <v>105.43171737497698</v>
      </c>
      <c r="O34" s="308">
        <v>36</v>
      </c>
      <c r="P34" s="305">
        <f t="shared" si="12"/>
        <v>7205.3567814984344</v>
      </c>
      <c r="Q34" s="379">
        <f t="shared" si="3"/>
        <v>0.3644</v>
      </c>
      <c r="R34" s="330">
        <f t="shared" si="20"/>
        <v>74.095349999999996</v>
      </c>
      <c r="S34" s="302">
        <v>21700</v>
      </c>
      <c r="T34" s="307">
        <f t="shared" si="4"/>
        <v>3514.390579165899</v>
      </c>
      <c r="U34" s="101">
        <f t="shared" si="14"/>
        <v>1194.8927969164058</v>
      </c>
      <c r="V34" s="304">
        <f t="shared" si="15"/>
        <v>70.287811583317975</v>
      </c>
      <c r="W34" s="308">
        <v>24</v>
      </c>
      <c r="X34" s="305">
        <f t="shared" si="16"/>
        <v>4803.5711876656233</v>
      </c>
      <c r="Y34" s="309">
        <f t="shared" si="17"/>
        <v>0.2429</v>
      </c>
    </row>
    <row r="35" spans="1:25" s="63" customFormat="1" ht="16.5" customHeight="1" x14ac:dyDescent="0.2">
      <c r="A35" s="279">
        <v>19</v>
      </c>
      <c r="B35" s="301">
        <f t="shared" si="18"/>
        <v>30.043760000000002</v>
      </c>
      <c r="C35" s="302">
        <v>21700</v>
      </c>
      <c r="D35" s="303">
        <f t="shared" si="0"/>
        <v>8667.357214942469</v>
      </c>
      <c r="E35" s="304">
        <f t="shared" si="6"/>
        <v>2946.9014530804398</v>
      </c>
      <c r="F35" s="304">
        <f t="shared" si="7"/>
        <v>173.34714429884937</v>
      </c>
      <c r="G35" s="101">
        <v>60</v>
      </c>
      <c r="H35" s="305">
        <f t="shared" si="8"/>
        <v>11847.605812321759</v>
      </c>
      <c r="I35" s="379">
        <f t="shared" si="1"/>
        <v>0.63239999999999996</v>
      </c>
      <c r="J35" s="329">
        <f t="shared" si="19"/>
        <v>50.072933333333339</v>
      </c>
      <c r="K35" s="302">
        <v>21700</v>
      </c>
      <c r="L35" s="307">
        <f t="shared" si="2"/>
        <v>5200.4143289654821</v>
      </c>
      <c r="M35" s="304">
        <f t="shared" si="10"/>
        <v>1768.1408718482639</v>
      </c>
      <c r="N35" s="304">
        <f t="shared" si="11"/>
        <v>104.00828657930964</v>
      </c>
      <c r="O35" s="308">
        <v>36</v>
      </c>
      <c r="P35" s="305">
        <f t="shared" si="12"/>
        <v>7108.5634873930549</v>
      </c>
      <c r="Q35" s="379">
        <f t="shared" si="3"/>
        <v>0.37940000000000002</v>
      </c>
      <c r="R35" s="330">
        <f t="shared" si="20"/>
        <v>75.109400000000008</v>
      </c>
      <c r="S35" s="302">
        <v>21700</v>
      </c>
      <c r="T35" s="307">
        <f t="shared" si="4"/>
        <v>3466.9428859769878</v>
      </c>
      <c r="U35" s="101">
        <f t="shared" si="14"/>
        <v>1178.760581232176</v>
      </c>
      <c r="V35" s="304">
        <f t="shared" si="15"/>
        <v>69.33885771953976</v>
      </c>
      <c r="W35" s="308">
        <v>24</v>
      </c>
      <c r="X35" s="305">
        <f t="shared" si="16"/>
        <v>4739.0423249287041</v>
      </c>
      <c r="Y35" s="309">
        <f t="shared" si="17"/>
        <v>0.253</v>
      </c>
    </row>
    <row r="36" spans="1:25" s="63" customFormat="1" ht="16.5" customHeight="1" x14ac:dyDescent="0.2">
      <c r="A36" s="280">
        <v>20</v>
      </c>
      <c r="B36" s="301">
        <f t="shared" si="18"/>
        <v>30.446999999999999</v>
      </c>
      <c r="C36" s="302">
        <v>21700</v>
      </c>
      <c r="D36" s="303">
        <f t="shared" si="0"/>
        <v>8552.566755345355</v>
      </c>
      <c r="E36" s="304">
        <f t="shared" si="6"/>
        <v>2907.872696817421</v>
      </c>
      <c r="F36" s="304">
        <f t="shared" si="7"/>
        <v>171.05133510690709</v>
      </c>
      <c r="G36" s="101">
        <v>60</v>
      </c>
      <c r="H36" s="305">
        <f t="shared" si="8"/>
        <v>11691.490787269684</v>
      </c>
      <c r="I36" s="379">
        <f t="shared" si="1"/>
        <v>0.65690000000000004</v>
      </c>
      <c r="J36" s="329">
        <f t="shared" si="19"/>
        <v>50.744999999999997</v>
      </c>
      <c r="K36" s="302">
        <v>21700</v>
      </c>
      <c r="L36" s="307">
        <f t="shared" si="2"/>
        <v>5131.5400532072126</v>
      </c>
      <c r="M36" s="304">
        <f t="shared" si="10"/>
        <v>1744.7236180904524</v>
      </c>
      <c r="N36" s="304">
        <f t="shared" si="11"/>
        <v>102.63080106414425</v>
      </c>
      <c r="O36" s="308">
        <v>36</v>
      </c>
      <c r="P36" s="305">
        <f t="shared" si="12"/>
        <v>7014.8944723618097</v>
      </c>
      <c r="Q36" s="379">
        <f t="shared" si="3"/>
        <v>0.39410000000000001</v>
      </c>
      <c r="R36" s="330">
        <f t="shared" si="20"/>
        <v>76.117499999999993</v>
      </c>
      <c r="S36" s="302">
        <v>21700</v>
      </c>
      <c r="T36" s="307">
        <f t="shared" si="4"/>
        <v>3421.0267021381414</v>
      </c>
      <c r="U36" s="101">
        <f t="shared" si="14"/>
        <v>1163.1490787269681</v>
      </c>
      <c r="V36" s="304">
        <f t="shared" si="15"/>
        <v>68.420534042762824</v>
      </c>
      <c r="W36" s="308">
        <v>24</v>
      </c>
      <c r="X36" s="305">
        <f t="shared" si="16"/>
        <v>4676.5963149078716</v>
      </c>
      <c r="Y36" s="309">
        <f t="shared" si="17"/>
        <v>0.26279999999999998</v>
      </c>
    </row>
    <row r="37" spans="1:25" s="63" customFormat="1" ht="16.5" customHeight="1" x14ac:dyDescent="0.2">
      <c r="A37" s="279">
        <v>21</v>
      </c>
      <c r="B37" s="301">
        <f t="shared" si="18"/>
        <v>30.847860000000001</v>
      </c>
      <c r="C37" s="302">
        <v>21700</v>
      </c>
      <c r="D37" s="303">
        <f t="shared" si="0"/>
        <v>8441.4283519180899</v>
      </c>
      <c r="E37" s="304">
        <f t="shared" si="6"/>
        <v>2870.0856396521508</v>
      </c>
      <c r="F37" s="304">
        <f t="shared" si="7"/>
        <v>168.8285670383618</v>
      </c>
      <c r="G37" s="101">
        <v>60</v>
      </c>
      <c r="H37" s="305">
        <f t="shared" si="8"/>
        <v>11540.342558608601</v>
      </c>
      <c r="I37" s="379">
        <f t="shared" si="1"/>
        <v>0.68079999999999996</v>
      </c>
      <c r="J37" s="329">
        <f t="shared" si="19"/>
        <v>51.4131</v>
      </c>
      <c r="K37" s="302">
        <v>21700</v>
      </c>
      <c r="L37" s="307">
        <f t="shared" si="2"/>
        <v>5064.8570111508543</v>
      </c>
      <c r="M37" s="304">
        <f t="shared" si="10"/>
        <v>1722.0513837912906</v>
      </c>
      <c r="N37" s="304">
        <f t="shared" si="11"/>
        <v>101.2971402230171</v>
      </c>
      <c r="O37" s="308">
        <v>36</v>
      </c>
      <c r="P37" s="305">
        <f t="shared" si="12"/>
        <v>6924.2055351651616</v>
      </c>
      <c r="Q37" s="379">
        <f t="shared" si="3"/>
        <v>0.40849999999999997</v>
      </c>
      <c r="R37" s="330">
        <f t="shared" si="20"/>
        <v>77.119649999999993</v>
      </c>
      <c r="S37" s="302">
        <v>21700</v>
      </c>
      <c r="T37" s="307">
        <f t="shared" si="4"/>
        <v>3376.5713407672365</v>
      </c>
      <c r="U37" s="101">
        <f t="shared" si="14"/>
        <v>1148.0342558608604</v>
      </c>
      <c r="V37" s="304">
        <f t="shared" si="15"/>
        <v>67.53142681534473</v>
      </c>
      <c r="W37" s="308">
        <v>24</v>
      </c>
      <c r="X37" s="305">
        <f t="shared" si="16"/>
        <v>4616.1370234434416</v>
      </c>
      <c r="Y37" s="309">
        <f t="shared" si="17"/>
        <v>0.27229999999999999</v>
      </c>
    </row>
    <row r="38" spans="1:25" s="63" customFormat="1" ht="16.5" customHeight="1" x14ac:dyDescent="0.2">
      <c r="A38" s="279">
        <v>22</v>
      </c>
      <c r="B38" s="301">
        <f t="shared" si="18"/>
        <v>31.246340000000004</v>
      </c>
      <c r="C38" s="302">
        <v>21700</v>
      </c>
      <c r="D38" s="303">
        <f t="shared" si="0"/>
        <v>8333.7760518511914</v>
      </c>
      <c r="E38" s="304">
        <f t="shared" si="6"/>
        <v>2833.4838576294051</v>
      </c>
      <c r="F38" s="304">
        <f t="shared" si="7"/>
        <v>166.67552103702383</v>
      </c>
      <c r="G38" s="101">
        <v>60</v>
      </c>
      <c r="H38" s="305">
        <f t="shared" si="8"/>
        <v>11393.93543051762</v>
      </c>
      <c r="I38" s="379">
        <f t="shared" si="1"/>
        <v>0.70409999999999995</v>
      </c>
      <c r="J38" s="329">
        <f t="shared" si="19"/>
        <v>52.077233333333339</v>
      </c>
      <c r="K38" s="302">
        <v>21700</v>
      </c>
      <c r="L38" s="307">
        <f t="shared" si="2"/>
        <v>5000.2656311107148</v>
      </c>
      <c r="M38" s="304">
        <f t="shared" si="10"/>
        <v>1700.0903145776431</v>
      </c>
      <c r="N38" s="304">
        <f t="shared" si="11"/>
        <v>100.0053126222143</v>
      </c>
      <c r="O38" s="308">
        <v>36</v>
      </c>
      <c r="P38" s="305">
        <f t="shared" si="12"/>
        <v>6836.3612583105723</v>
      </c>
      <c r="Q38" s="379">
        <f t="shared" si="3"/>
        <v>0.4224</v>
      </c>
      <c r="R38" s="330">
        <f t="shared" si="20"/>
        <v>78.115850000000009</v>
      </c>
      <c r="S38" s="302">
        <v>21700</v>
      </c>
      <c r="T38" s="307">
        <f t="shared" si="4"/>
        <v>3333.5104207404765</v>
      </c>
      <c r="U38" s="101">
        <f t="shared" si="14"/>
        <v>1133.3935430517622</v>
      </c>
      <c r="V38" s="304">
        <f t="shared" si="15"/>
        <v>66.670208414809537</v>
      </c>
      <c r="W38" s="308">
        <v>24</v>
      </c>
      <c r="X38" s="305">
        <f t="shared" si="16"/>
        <v>4557.5741722070479</v>
      </c>
      <c r="Y38" s="309">
        <f t="shared" si="17"/>
        <v>0.28160000000000002</v>
      </c>
    </row>
    <row r="39" spans="1:25" s="63" customFormat="1" ht="16.5" customHeight="1" x14ac:dyDescent="0.2">
      <c r="A39" s="279">
        <v>23</v>
      </c>
      <c r="B39" s="301">
        <f t="shared" si="18"/>
        <v>31.642439999999997</v>
      </c>
      <c r="C39" s="302">
        <v>21700</v>
      </c>
      <c r="D39" s="303">
        <f t="shared" si="0"/>
        <v>8229.4538600689466</v>
      </c>
      <c r="E39" s="304">
        <f t="shared" si="6"/>
        <v>2798.0143124234419</v>
      </c>
      <c r="F39" s="304">
        <f t="shared" si="7"/>
        <v>164.58907720137893</v>
      </c>
      <c r="G39" s="101">
        <v>60</v>
      </c>
      <c r="H39" s="305">
        <f t="shared" si="8"/>
        <v>11252.057249693768</v>
      </c>
      <c r="I39" s="379">
        <f t="shared" si="1"/>
        <v>0.72689999999999999</v>
      </c>
      <c r="J39" s="329">
        <f t="shared" si="19"/>
        <v>52.737399999999994</v>
      </c>
      <c r="K39" s="302">
        <v>21700</v>
      </c>
      <c r="L39" s="307">
        <f t="shared" si="2"/>
        <v>4937.6723160413676</v>
      </c>
      <c r="M39" s="304">
        <f t="shared" si="10"/>
        <v>1678.808587454065</v>
      </c>
      <c r="N39" s="304">
        <f t="shared" si="11"/>
        <v>98.753446320827351</v>
      </c>
      <c r="O39" s="308">
        <v>36</v>
      </c>
      <c r="P39" s="305">
        <f t="shared" si="12"/>
        <v>6751.23434981626</v>
      </c>
      <c r="Q39" s="379">
        <f t="shared" si="3"/>
        <v>0.43609999999999999</v>
      </c>
      <c r="R39" s="330">
        <f t="shared" si="20"/>
        <v>79.106099999999984</v>
      </c>
      <c r="S39" s="302">
        <v>21700</v>
      </c>
      <c r="T39" s="307">
        <f t="shared" si="4"/>
        <v>3291.7815440275781</v>
      </c>
      <c r="U39" s="101">
        <f t="shared" si="14"/>
        <v>1119.2057249693767</v>
      </c>
      <c r="V39" s="304">
        <f t="shared" si="15"/>
        <v>65.835630880551562</v>
      </c>
      <c r="W39" s="308">
        <v>24</v>
      </c>
      <c r="X39" s="305">
        <f t="shared" si="16"/>
        <v>4500.8228998775057</v>
      </c>
      <c r="Y39" s="309">
        <f t="shared" si="17"/>
        <v>0.29070000000000001</v>
      </c>
    </row>
    <row r="40" spans="1:25" s="63" customFormat="1" ht="16.5" customHeight="1" x14ac:dyDescent="0.2">
      <c r="A40" s="279">
        <v>24</v>
      </c>
      <c r="B40" s="301">
        <f t="shared" si="18"/>
        <v>32.036159999999995</v>
      </c>
      <c r="C40" s="302">
        <v>21700</v>
      </c>
      <c r="D40" s="303">
        <f t="shared" si="0"/>
        <v>8128.3150040454293</v>
      </c>
      <c r="E40" s="304">
        <f t="shared" si="6"/>
        <v>2763.6271013754463</v>
      </c>
      <c r="F40" s="304">
        <f t="shared" si="7"/>
        <v>162.56630008090858</v>
      </c>
      <c r="G40" s="101">
        <v>60</v>
      </c>
      <c r="H40" s="305">
        <f t="shared" si="8"/>
        <v>11114.508405501785</v>
      </c>
      <c r="I40" s="379">
        <f t="shared" si="1"/>
        <v>0.74919999999999998</v>
      </c>
      <c r="J40" s="329">
        <f t="shared" si="19"/>
        <v>53.393599999999992</v>
      </c>
      <c r="K40" s="302">
        <v>21700</v>
      </c>
      <c r="L40" s="307">
        <f t="shared" si="2"/>
        <v>4876.9890024272581</v>
      </c>
      <c r="M40" s="304">
        <f t="shared" si="10"/>
        <v>1658.1762608252679</v>
      </c>
      <c r="N40" s="304">
        <f t="shared" si="11"/>
        <v>97.539780048545168</v>
      </c>
      <c r="O40" s="308">
        <v>36</v>
      </c>
      <c r="P40" s="305">
        <f t="shared" si="12"/>
        <v>6668.7050433010709</v>
      </c>
      <c r="Q40" s="379">
        <f t="shared" si="3"/>
        <v>0.44950000000000001</v>
      </c>
      <c r="R40" s="330">
        <f t="shared" si="20"/>
        <v>80.090399999999988</v>
      </c>
      <c r="S40" s="302">
        <v>21700</v>
      </c>
      <c r="T40" s="307">
        <f t="shared" si="4"/>
        <v>3251.3260016181716</v>
      </c>
      <c r="U40" s="101">
        <f t="shared" si="14"/>
        <v>1105.4508405501783</v>
      </c>
      <c r="V40" s="304">
        <f t="shared" si="15"/>
        <v>65.026520032363436</v>
      </c>
      <c r="W40" s="308">
        <v>24</v>
      </c>
      <c r="X40" s="305">
        <f t="shared" si="16"/>
        <v>4445.8033622007142</v>
      </c>
      <c r="Y40" s="309">
        <f t="shared" si="17"/>
        <v>0.29970000000000002</v>
      </c>
    </row>
    <row r="41" spans="1:25" s="63" customFormat="1" ht="16.5" customHeight="1" x14ac:dyDescent="0.2">
      <c r="A41" s="278">
        <v>25</v>
      </c>
      <c r="B41" s="319">
        <f t="shared" si="18"/>
        <v>32.427500000000002</v>
      </c>
      <c r="C41" s="320">
        <v>21700</v>
      </c>
      <c r="D41" s="321">
        <f t="shared" si="0"/>
        <v>8030.2212628170528</v>
      </c>
      <c r="E41" s="322">
        <f t="shared" si="6"/>
        <v>2730.2752293577983</v>
      </c>
      <c r="F41" s="322">
        <f t="shared" si="7"/>
        <v>160.60442525634105</v>
      </c>
      <c r="G41" s="106">
        <v>60</v>
      </c>
      <c r="H41" s="323">
        <f t="shared" si="8"/>
        <v>10981.100917431191</v>
      </c>
      <c r="I41" s="381">
        <f t="shared" si="1"/>
        <v>0.77100000000000002</v>
      </c>
      <c r="J41" s="324">
        <f t="shared" si="19"/>
        <v>54.045833333333341</v>
      </c>
      <c r="K41" s="320">
        <v>21700</v>
      </c>
      <c r="L41" s="325">
        <f t="shared" si="2"/>
        <v>4818.1327576902313</v>
      </c>
      <c r="M41" s="322">
        <f t="shared" si="10"/>
        <v>1638.1651376146788</v>
      </c>
      <c r="N41" s="322">
        <f t="shared" si="11"/>
        <v>96.362655153804624</v>
      </c>
      <c r="O41" s="326">
        <v>36</v>
      </c>
      <c r="P41" s="323">
        <f t="shared" si="12"/>
        <v>6588.6605504587142</v>
      </c>
      <c r="Q41" s="381">
        <f t="shared" si="3"/>
        <v>0.46260000000000001</v>
      </c>
      <c r="R41" s="327">
        <f t="shared" si="20"/>
        <v>81.068749999999994</v>
      </c>
      <c r="S41" s="320">
        <v>21700</v>
      </c>
      <c r="T41" s="325">
        <f t="shared" si="4"/>
        <v>3212.0885051268215</v>
      </c>
      <c r="U41" s="106">
        <f t="shared" si="14"/>
        <v>1092.1100917431195</v>
      </c>
      <c r="V41" s="322">
        <f t="shared" si="15"/>
        <v>64.241770102536435</v>
      </c>
      <c r="W41" s="326">
        <v>24</v>
      </c>
      <c r="X41" s="323">
        <f t="shared" si="16"/>
        <v>4392.440366972477</v>
      </c>
      <c r="Y41" s="328">
        <f t="shared" si="17"/>
        <v>0.30840000000000001</v>
      </c>
    </row>
    <row r="42" spans="1:25" s="63" customFormat="1" ht="16.5" customHeight="1" x14ac:dyDescent="0.2">
      <c r="A42" s="279">
        <v>26</v>
      </c>
      <c r="B42" s="301">
        <f t="shared" si="18"/>
        <v>32.816460000000006</v>
      </c>
      <c r="C42" s="302">
        <v>21700</v>
      </c>
      <c r="D42" s="303">
        <f t="shared" si="0"/>
        <v>7935.04235374565</v>
      </c>
      <c r="E42" s="304">
        <f t="shared" si="6"/>
        <v>2697.9144002735211</v>
      </c>
      <c r="F42" s="304">
        <f t="shared" si="7"/>
        <v>158.70084707491301</v>
      </c>
      <c r="G42" s="101">
        <v>60</v>
      </c>
      <c r="H42" s="305">
        <f t="shared" si="8"/>
        <v>10851.657601094084</v>
      </c>
      <c r="I42" s="379">
        <f t="shared" si="1"/>
        <v>0.7923</v>
      </c>
      <c r="J42" s="329">
        <f t="shared" si="19"/>
        <v>54.694100000000013</v>
      </c>
      <c r="K42" s="302">
        <v>21700</v>
      </c>
      <c r="L42" s="307">
        <f t="shared" si="2"/>
        <v>4761.0254122473898</v>
      </c>
      <c r="M42" s="304">
        <f t="shared" si="10"/>
        <v>1618.7486401641127</v>
      </c>
      <c r="N42" s="304">
        <f t="shared" si="11"/>
        <v>95.220508244947794</v>
      </c>
      <c r="O42" s="308">
        <v>36</v>
      </c>
      <c r="P42" s="305">
        <f t="shared" si="12"/>
        <v>6510.9945606564506</v>
      </c>
      <c r="Q42" s="379">
        <f t="shared" si="3"/>
        <v>0.47539999999999999</v>
      </c>
      <c r="R42" s="330">
        <f t="shared" si="20"/>
        <v>82.041150000000016</v>
      </c>
      <c r="S42" s="302">
        <v>21700</v>
      </c>
      <c r="T42" s="307">
        <f t="shared" si="4"/>
        <v>3174.0169414982602</v>
      </c>
      <c r="U42" s="101">
        <f t="shared" si="14"/>
        <v>1079.1657601094084</v>
      </c>
      <c r="V42" s="304">
        <f t="shared" si="15"/>
        <v>63.480338829965206</v>
      </c>
      <c r="W42" s="308">
        <v>24</v>
      </c>
      <c r="X42" s="305">
        <f t="shared" si="16"/>
        <v>4340.6630404376338</v>
      </c>
      <c r="Y42" s="309">
        <f t="shared" si="17"/>
        <v>0.31690000000000002</v>
      </c>
    </row>
    <row r="43" spans="1:25" s="63" customFormat="1" ht="16.5" customHeight="1" x14ac:dyDescent="0.2">
      <c r="A43" s="279">
        <v>27</v>
      </c>
      <c r="B43" s="301">
        <f t="shared" si="18"/>
        <v>33.203040000000001</v>
      </c>
      <c r="C43" s="302">
        <v>21700</v>
      </c>
      <c r="D43" s="303">
        <f t="shared" si="0"/>
        <v>7842.6553713153971</v>
      </c>
      <c r="E43" s="304">
        <f t="shared" si="6"/>
        <v>2666.5028262472351</v>
      </c>
      <c r="F43" s="304">
        <f t="shared" si="7"/>
        <v>156.85310742630796</v>
      </c>
      <c r="G43" s="101">
        <v>60</v>
      </c>
      <c r="H43" s="305">
        <f t="shared" si="8"/>
        <v>10726.011304988941</v>
      </c>
      <c r="I43" s="379">
        <f t="shared" si="1"/>
        <v>0.81320000000000003</v>
      </c>
      <c r="J43" s="329">
        <f t="shared" si="19"/>
        <v>55.338400000000007</v>
      </c>
      <c r="K43" s="302">
        <v>21700</v>
      </c>
      <c r="L43" s="307">
        <f t="shared" si="2"/>
        <v>4705.5932227892381</v>
      </c>
      <c r="M43" s="304">
        <f t="shared" si="10"/>
        <v>1599.9016957483411</v>
      </c>
      <c r="N43" s="304">
        <f t="shared" si="11"/>
        <v>94.111864455784769</v>
      </c>
      <c r="O43" s="308">
        <v>36</v>
      </c>
      <c r="P43" s="305">
        <f t="shared" si="12"/>
        <v>6435.6067829933636</v>
      </c>
      <c r="Q43" s="379">
        <f t="shared" si="3"/>
        <v>0.4879</v>
      </c>
      <c r="R43" s="330">
        <f t="shared" si="20"/>
        <v>83.007599999999996</v>
      </c>
      <c r="S43" s="302">
        <v>21700</v>
      </c>
      <c r="T43" s="307">
        <f t="shared" si="4"/>
        <v>3137.062148526159</v>
      </c>
      <c r="U43" s="101">
        <f t="shared" si="14"/>
        <v>1066.6011304988942</v>
      </c>
      <c r="V43" s="304">
        <f t="shared" si="15"/>
        <v>62.741242970523182</v>
      </c>
      <c r="W43" s="308">
        <v>24</v>
      </c>
      <c r="X43" s="305">
        <f t="shared" si="16"/>
        <v>4290.404521995576</v>
      </c>
      <c r="Y43" s="309">
        <f t="shared" si="17"/>
        <v>0.32529999999999998</v>
      </c>
    </row>
    <row r="44" spans="1:25" s="63" customFormat="1" ht="16.5" customHeight="1" x14ac:dyDescent="0.2">
      <c r="A44" s="279">
        <v>28</v>
      </c>
      <c r="B44" s="301">
        <f t="shared" si="18"/>
        <v>33.587240000000001</v>
      </c>
      <c r="C44" s="302">
        <v>21700</v>
      </c>
      <c r="D44" s="303">
        <f t="shared" si="0"/>
        <v>7752.9442728845834</v>
      </c>
      <c r="E44" s="304">
        <f t="shared" si="6"/>
        <v>2636.0010527807585</v>
      </c>
      <c r="F44" s="304">
        <f t="shared" si="7"/>
        <v>155.05888545769167</v>
      </c>
      <c r="G44" s="101">
        <v>60</v>
      </c>
      <c r="H44" s="305">
        <f t="shared" si="8"/>
        <v>10604.004211123032</v>
      </c>
      <c r="I44" s="379">
        <f t="shared" si="1"/>
        <v>0.83360000000000001</v>
      </c>
      <c r="J44" s="329">
        <f t="shared" si="19"/>
        <v>55.978733333333338</v>
      </c>
      <c r="K44" s="302">
        <v>21700</v>
      </c>
      <c r="L44" s="307">
        <f t="shared" si="2"/>
        <v>4651.76656373075</v>
      </c>
      <c r="M44" s="304">
        <f t="shared" si="10"/>
        <v>1581.6006316684552</v>
      </c>
      <c r="N44" s="304">
        <f t="shared" si="11"/>
        <v>93.035331274615004</v>
      </c>
      <c r="O44" s="308">
        <v>36</v>
      </c>
      <c r="P44" s="305">
        <f t="shared" si="12"/>
        <v>6362.4025266738199</v>
      </c>
      <c r="Q44" s="379">
        <f t="shared" si="3"/>
        <v>0.50019999999999998</v>
      </c>
      <c r="R44" s="330">
        <f t="shared" si="20"/>
        <v>83.968099999999993</v>
      </c>
      <c r="S44" s="302">
        <v>21700</v>
      </c>
      <c r="T44" s="307">
        <f t="shared" si="4"/>
        <v>3101.1777091538343</v>
      </c>
      <c r="U44" s="101">
        <f t="shared" si="14"/>
        <v>1054.4004211123038</v>
      </c>
      <c r="V44" s="304">
        <f t="shared" si="15"/>
        <v>62.023554183076683</v>
      </c>
      <c r="W44" s="308">
        <v>24</v>
      </c>
      <c r="X44" s="305">
        <f t="shared" si="16"/>
        <v>4241.6016844492151</v>
      </c>
      <c r="Y44" s="309">
        <f t="shared" si="17"/>
        <v>0.33350000000000002</v>
      </c>
    </row>
    <row r="45" spans="1:25" s="63" customFormat="1" ht="16.5" customHeight="1" x14ac:dyDescent="0.2">
      <c r="A45" s="279">
        <v>29</v>
      </c>
      <c r="B45" s="301">
        <f t="shared" si="18"/>
        <v>33.969059999999999</v>
      </c>
      <c r="C45" s="302">
        <v>21700</v>
      </c>
      <c r="D45" s="303">
        <f t="shared" si="0"/>
        <v>7665.7994068720182</v>
      </c>
      <c r="E45" s="304">
        <f t="shared" si="6"/>
        <v>2606.3717983364863</v>
      </c>
      <c r="F45" s="304">
        <f t="shared" si="7"/>
        <v>153.31598813744037</v>
      </c>
      <c r="G45" s="101">
        <v>60</v>
      </c>
      <c r="H45" s="305">
        <f t="shared" si="8"/>
        <v>10485.487193345944</v>
      </c>
      <c r="I45" s="379">
        <f t="shared" si="1"/>
        <v>0.85370000000000001</v>
      </c>
      <c r="J45" s="329">
        <f t="shared" si="19"/>
        <v>56.615099999999998</v>
      </c>
      <c r="K45" s="302">
        <v>21700</v>
      </c>
      <c r="L45" s="307">
        <f t="shared" si="2"/>
        <v>4599.4796441232102</v>
      </c>
      <c r="M45" s="304">
        <f t="shared" si="10"/>
        <v>1563.8230790018915</v>
      </c>
      <c r="N45" s="304">
        <f t="shared" si="11"/>
        <v>91.989592882464208</v>
      </c>
      <c r="O45" s="308">
        <v>36</v>
      </c>
      <c r="P45" s="305">
        <f t="shared" si="12"/>
        <v>6291.2923160075661</v>
      </c>
      <c r="Q45" s="379">
        <f t="shared" si="3"/>
        <v>0.51219999999999999</v>
      </c>
      <c r="R45" s="330">
        <f t="shared" si="20"/>
        <v>84.92264999999999</v>
      </c>
      <c r="S45" s="302">
        <v>21700</v>
      </c>
      <c r="T45" s="307">
        <f t="shared" si="4"/>
        <v>3066.3197627488075</v>
      </c>
      <c r="U45" s="101">
        <f t="shared" si="14"/>
        <v>1042.5487193345946</v>
      </c>
      <c r="V45" s="304">
        <f t="shared" si="15"/>
        <v>61.326395254976148</v>
      </c>
      <c r="W45" s="308">
        <v>24</v>
      </c>
      <c r="X45" s="305">
        <f t="shared" si="16"/>
        <v>4194.1948773383783</v>
      </c>
      <c r="Y45" s="309">
        <f t="shared" si="17"/>
        <v>0.34150000000000003</v>
      </c>
    </row>
    <row r="46" spans="1:25" s="63" customFormat="1" ht="16.5" customHeight="1" x14ac:dyDescent="0.2">
      <c r="A46" s="280">
        <v>30</v>
      </c>
      <c r="B46" s="301">
        <f t="shared" si="18"/>
        <v>34.348500000000001</v>
      </c>
      <c r="C46" s="302">
        <v>21700</v>
      </c>
      <c r="D46" s="303">
        <f t="shared" si="0"/>
        <v>7581.1170793484425</v>
      </c>
      <c r="E46" s="304">
        <f t="shared" si="6"/>
        <v>2577.5798069784705</v>
      </c>
      <c r="F46" s="304">
        <f t="shared" si="7"/>
        <v>151.62234158696884</v>
      </c>
      <c r="G46" s="101">
        <v>60</v>
      </c>
      <c r="H46" s="305">
        <f t="shared" si="8"/>
        <v>10370.319227913882</v>
      </c>
      <c r="I46" s="379">
        <f t="shared" si="1"/>
        <v>0.87339999999999995</v>
      </c>
      <c r="J46" s="329">
        <f t="shared" si="19"/>
        <v>57.247500000000002</v>
      </c>
      <c r="K46" s="302">
        <v>21700</v>
      </c>
      <c r="L46" s="307">
        <f t="shared" si="2"/>
        <v>4548.6702476090659</v>
      </c>
      <c r="M46" s="304">
        <f t="shared" si="10"/>
        <v>1546.5478841870824</v>
      </c>
      <c r="N46" s="304">
        <f t="shared" si="11"/>
        <v>90.973404952181326</v>
      </c>
      <c r="O46" s="308">
        <v>36</v>
      </c>
      <c r="P46" s="305">
        <f t="shared" si="12"/>
        <v>6222.1915367483298</v>
      </c>
      <c r="Q46" s="379">
        <f t="shared" si="3"/>
        <v>0.52400000000000002</v>
      </c>
      <c r="R46" s="330">
        <f t="shared" si="20"/>
        <v>85.871250000000003</v>
      </c>
      <c r="S46" s="302">
        <v>21700</v>
      </c>
      <c r="T46" s="307">
        <f t="shared" si="4"/>
        <v>3032.4468317393766</v>
      </c>
      <c r="U46" s="101">
        <f t="shared" si="14"/>
        <v>1031.0319227913881</v>
      </c>
      <c r="V46" s="304">
        <f t="shared" si="15"/>
        <v>60.648936634787532</v>
      </c>
      <c r="W46" s="308">
        <v>24</v>
      </c>
      <c r="X46" s="305">
        <f t="shared" si="16"/>
        <v>4148.1276911655523</v>
      </c>
      <c r="Y46" s="309">
        <f t="shared" si="17"/>
        <v>0.34939999999999999</v>
      </c>
    </row>
    <row r="47" spans="1:25" s="63" customFormat="1" ht="16.5" customHeight="1" x14ac:dyDescent="0.2">
      <c r="A47" s="279">
        <v>31</v>
      </c>
      <c r="B47" s="301">
        <f t="shared" si="18"/>
        <v>34.725560000000002</v>
      </c>
      <c r="C47" s="302">
        <v>21700</v>
      </c>
      <c r="D47" s="303">
        <f t="shared" si="0"/>
        <v>7498.7991554347855</v>
      </c>
      <c r="E47" s="304">
        <f t="shared" si="6"/>
        <v>2549.5917128478272</v>
      </c>
      <c r="F47" s="304">
        <f t="shared" si="7"/>
        <v>149.97598310869571</v>
      </c>
      <c r="G47" s="101">
        <v>60</v>
      </c>
      <c r="H47" s="305">
        <f t="shared" si="8"/>
        <v>10258.366851391309</v>
      </c>
      <c r="I47" s="379">
        <f t="shared" si="1"/>
        <v>0.89270000000000005</v>
      </c>
      <c r="J47" s="329">
        <f t="shared" si="19"/>
        <v>57.875933333333336</v>
      </c>
      <c r="K47" s="302">
        <v>21700</v>
      </c>
      <c r="L47" s="307">
        <f t="shared" si="2"/>
        <v>4499.2794932608722</v>
      </c>
      <c r="M47" s="304">
        <f t="shared" si="10"/>
        <v>1529.7550277086966</v>
      </c>
      <c r="N47" s="304">
        <f t="shared" si="11"/>
        <v>89.985589865217449</v>
      </c>
      <c r="O47" s="308">
        <v>36</v>
      </c>
      <c r="P47" s="305">
        <f t="shared" si="12"/>
        <v>6155.0201108347865</v>
      </c>
      <c r="Q47" s="379">
        <f t="shared" si="3"/>
        <v>0.53559999999999997</v>
      </c>
      <c r="R47" s="330">
        <f t="shared" si="20"/>
        <v>86.813900000000004</v>
      </c>
      <c r="S47" s="302">
        <v>21700</v>
      </c>
      <c r="T47" s="307">
        <f t="shared" si="4"/>
        <v>2999.5196621739146</v>
      </c>
      <c r="U47" s="101">
        <f t="shared" si="14"/>
        <v>1019.8366851391311</v>
      </c>
      <c r="V47" s="304">
        <f t="shared" si="15"/>
        <v>59.990393243478294</v>
      </c>
      <c r="W47" s="308">
        <v>24</v>
      </c>
      <c r="X47" s="305">
        <f t="shared" si="16"/>
        <v>4103.3467405565243</v>
      </c>
      <c r="Y47" s="309">
        <f t="shared" si="17"/>
        <v>0.35709999999999997</v>
      </c>
    </row>
    <row r="48" spans="1:25" s="63" customFormat="1" ht="16.5" customHeight="1" x14ac:dyDescent="0.2">
      <c r="A48" s="279">
        <v>32</v>
      </c>
      <c r="B48" s="301">
        <f t="shared" si="18"/>
        <v>35.100239999999999</v>
      </c>
      <c r="C48" s="302">
        <v>21700</v>
      </c>
      <c r="D48" s="303">
        <f t="shared" si="0"/>
        <v>7418.7526922892848</v>
      </c>
      <c r="E48" s="304">
        <f t="shared" si="6"/>
        <v>2522.3759153783571</v>
      </c>
      <c r="F48" s="304">
        <f t="shared" si="7"/>
        <v>148.37505384578569</v>
      </c>
      <c r="G48" s="101">
        <v>60</v>
      </c>
      <c r="H48" s="305">
        <f t="shared" si="8"/>
        <v>10149.503661513429</v>
      </c>
      <c r="I48" s="379">
        <f t="shared" si="1"/>
        <v>0.91169999999999995</v>
      </c>
      <c r="J48" s="329">
        <f t="shared" si="19"/>
        <v>58.500399999999999</v>
      </c>
      <c r="K48" s="302">
        <v>21700</v>
      </c>
      <c r="L48" s="307">
        <f t="shared" si="2"/>
        <v>4451.2516153735705</v>
      </c>
      <c r="M48" s="304">
        <f t="shared" si="10"/>
        <v>1513.425549227014</v>
      </c>
      <c r="N48" s="304">
        <f t="shared" si="11"/>
        <v>89.025032307471406</v>
      </c>
      <c r="O48" s="308">
        <v>36</v>
      </c>
      <c r="P48" s="305">
        <f t="shared" si="12"/>
        <v>6089.7021969080561</v>
      </c>
      <c r="Q48" s="379">
        <f t="shared" si="3"/>
        <v>0.54700000000000004</v>
      </c>
      <c r="R48" s="330">
        <f t="shared" si="20"/>
        <v>87.750599999999991</v>
      </c>
      <c r="S48" s="302">
        <v>21700</v>
      </c>
      <c r="T48" s="307">
        <f t="shared" si="4"/>
        <v>2967.5010769157138</v>
      </c>
      <c r="U48" s="101">
        <f t="shared" si="14"/>
        <v>1008.9503661513428</v>
      </c>
      <c r="V48" s="304">
        <f t="shared" si="15"/>
        <v>59.35002153831428</v>
      </c>
      <c r="W48" s="308">
        <v>24</v>
      </c>
      <c r="X48" s="305">
        <f t="shared" si="16"/>
        <v>4059.8014646053707</v>
      </c>
      <c r="Y48" s="309">
        <f t="shared" si="17"/>
        <v>0.36470000000000002</v>
      </c>
    </row>
    <row r="49" spans="1:25" s="63" customFormat="1" ht="16.5" customHeight="1" x14ac:dyDescent="0.2">
      <c r="A49" s="279">
        <v>33</v>
      </c>
      <c r="B49" s="301">
        <f t="shared" si="18"/>
        <v>35.472539999999995</v>
      </c>
      <c r="C49" s="302">
        <v>21700</v>
      </c>
      <c r="D49" s="303">
        <f t="shared" si="0"/>
        <v>7340.8896008010706</v>
      </c>
      <c r="E49" s="304">
        <f t="shared" si="6"/>
        <v>2495.9024642723643</v>
      </c>
      <c r="F49" s="304">
        <f t="shared" si="7"/>
        <v>146.81779201602143</v>
      </c>
      <c r="G49" s="101">
        <v>60</v>
      </c>
      <c r="H49" s="305">
        <f t="shared" si="8"/>
        <v>10043.609857089456</v>
      </c>
      <c r="I49" s="379">
        <f t="shared" si="1"/>
        <v>0.93030000000000002</v>
      </c>
      <c r="J49" s="329">
        <f t="shared" si="19"/>
        <v>59.120899999999992</v>
      </c>
      <c r="K49" s="302">
        <v>21700</v>
      </c>
      <c r="L49" s="307">
        <f t="shared" si="2"/>
        <v>4404.5337604806427</v>
      </c>
      <c r="M49" s="304">
        <f t="shared" si="10"/>
        <v>1497.5414785634187</v>
      </c>
      <c r="N49" s="304">
        <f t="shared" si="11"/>
        <v>88.090675209612854</v>
      </c>
      <c r="O49" s="308">
        <v>36</v>
      </c>
      <c r="P49" s="305">
        <f t="shared" si="12"/>
        <v>6026.1659142536737</v>
      </c>
      <c r="Q49" s="379">
        <f t="shared" si="3"/>
        <v>0.55820000000000003</v>
      </c>
      <c r="R49" s="330">
        <f t="shared" si="20"/>
        <v>88.681349999999981</v>
      </c>
      <c r="S49" s="302">
        <v>21700</v>
      </c>
      <c r="T49" s="307">
        <f t="shared" si="4"/>
        <v>2936.3558403204288</v>
      </c>
      <c r="U49" s="101">
        <f t="shared" si="14"/>
        <v>998.36098570894592</v>
      </c>
      <c r="V49" s="304">
        <f t="shared" si="15"/>
        <v>58.727116806408574</v>
      </c>
      <c r="W49" s="308">
        <v>24</v>
      </c>
      <c r="X49" s="305">
        <f t="shared" si="16"/>
        <v>4017.4439428357832</v>
      </c>
      <c r="Y49" s="309">
        <f t="shared" si="17"/>
        <v>0.37209999999999999</v>
      </c>
    </row>
    <row r="50" spans="1:25" s="63" customFormat="1" ht="16.5" customHeight="1" x14ac:dyDescent="0.2">
      <c r="A50" s="279">
        <v>34</v>
      </c>
      <c r="B50" s="301">
        <f t="shared" si="18"/>
        <v>35.842460000000003</v>
      </c>
      <c r="C50" s="302">
        <v>21700</v>
      </c>
      <c r="D50" s="303">
        <f t="shared" si="0"/>
        <v>7265.1263334045707</v>
      </c>
      <c r="E50" s="304">
        <f t="shared" si="6"/>
        <v>2470.1429533575542</v>
      </c>
      <c r="F50" s="304">
        <f t="shared" si="7"/>
        <v>145.30252666809142</v>
      </c>
      <c r="G50" s="101">
        <v>60</v>
      </c>
      <c r="H50" s="305">
        <f t="shared" si="8"/>
        <v>9940.5718134302151</v>
      </c>
      <c r="I50" s="379">
        <f t="shared" si="1"/>
        <v>0.9486</v>
      </c>
      <c r="J50" s="329">
        <f t="shared" si="19"/>
        <v>59.737433333333342</v>
      </c>
      <c r="K50" s="302">
        <v>21700</v>
      </c>
      <c r="L50" s="307">
        <f t="shared" si="2"/>
        <v>4359.0758000427422</v>
      </c>
      <c r="M50" s="304">
        <f t="shared" si="10"/>
        <v>1482.0857720145325</v>
      </c>
      <c r="N50" s="304">
        <f t="shared" si="11"/>
        <v>87.181516000854842</v>
      </c>
      <c r="O50" s="308">
        <v>36</v>
      </c>
      <c r="P50" s="305">
        <f t="shared" si="12"/>
        <v>5964.3430880581291</v>
      </c>
      <c r="Q50" s="379">
        <f t="shared" si="3"/>
        <v>0.56920000000000004</v>
      </c>
      <c r="R50" s="330">
        <f t="shared" si="20"/>
        <v>89.60615</v>
      </c>
      <c r="S50" s="302">
        <v>21700</v>
      </c>
      <c r="T50" s="307">
        <f t="shared" si="4"/>
        <v>2906.0505333618285</v>
      </c>
      <c r="U50" s="101">
        <f t="shared" si="14"/>
        <v>988.05718134302174</v>
      </c>
      <c r="V50" s="304">
        <f t="shared" si="15"/>
        <v>58.121010667236568</v>
      </c>
      <c r="W50" s="308">
        <v>24</v>
      </c>
      <c r="X50" s="305">
        <f t="shared" si="16"/>
        <v>3976.2287253720865</v>
      </c>
      <c r="Y50" s="309">
        <f t="shared" si="17"/>
        <v>0.37940000000000002</v>
      </c>
    </row>
    <row r="51" spans="1:25" s="63" customFormat="1" ht="16.5" customHeight="1" x14ac:dyDescent="0.2">
      <c r="A51" s="279">
        <v>35</v>
      </c>
      <c r="B51" s="301">
        <f t="shared" si="18"/>
        <v>36.21</v>
      </c>
      <c r="C51" s="302">
        <v>21700</v>
      </c>
      <c r="D51" s="303">
        <f t="shared" si="0"/>
        <v>7191.3835956917974</v>
      </c>
      <c r="E51" s="304">
        <f t="shared" si="6"/>
        <v>2445.0704225352115</v>
      </c>
      <c r="F51" s="304">
        <f t="shared" si="7"/>
        <v>143.82767191383596</v>
      </c>
      <c r="G51" s="101">
        <v>60</v>
      </c>
      <c r="H51" s="305">
        <f t="shared" si="8"/>
        <v>9840.2816901408441</v>
      </c>
      <c r="I51" s="379">
        <f t="shared" si="1"/>
        <v>0.96660000000000001</v>
      </c>
      <c r="J51" s="329">
        <f t="shared" si="19"/>
        <v>60.35</v>
      </c>
      <c r="K51" s="302">
        <v>21700</v>
      </c>
      <c r="L51" s="307">
        <f t="shared" si="2"/>
        <v>4314.8301574150792</v>
      </c>
      <c r="M51" s="304">
        <f t="shared" si="10"/>
        <v>1467.0422535211271</v>
      </c>
      <c r="N51" s="304">
        <f t="shared" si="11"/>
        <v>86.296603148301585</v>
      </c>
      <c r="O51" s="308">
        <v>36</v>
      </c>
      <c r="P51" s="305">
        <f t="shared" si="12"/>
        <v>5904.1690140845085</v>
      </c>
      <c r="Q51" s="379">
        <f t="shared" si="3"/>
        <v>0.57999999999999996</v>
      </c>
      <c r="R51" s="330">
        <f t="shared" si="20"/>
        <v>90.524999999999991</v>
      </c>
      <c r="S51" s="302">
        <v>21700</v>
      </c>
      <c r="T51" s="307">
        <f t="shared" si="4"/>
        <v>2876.5534382767191</v>
      </c>
      <c r="U51" s="101">
        <f t="shared" si="14"/>
        <v>978.0281690140846</v>
      </c>
      <c r="V51" s="304">
        <f t="shared" si="15"/>
        <v>57.531068765534386</v>
      </c>
      <c r="W51" s="308">
        <v>24</v>
      </c>
      <c r="X51" s="305">
        <f t="shared" si="16"/>
        <v>3936.1126760563379</v>
      </c>
      <c r="Y51" s="309">
        <f t="shared" si="17"/>
        <v>0.3866</v>
      </c>
    </row>
    <row r="52" spans="1:25" s="63" customFormat="1" ht="16.5" customHeight="1" x14ac:dyDescent="0.2">
      <c r="A52" s="279">
        <v>36</v>
      </c>
      <c r="B52" s="301">
        <f t="shared" si="18"/>
        <v>36.575160000000004</v>
      </c>
      <c r="C52" s="302">
        <v>21700</v>
      </c>
      <c r="D52" s="303">
        <f t="shared" si="0"/>
        <v>7119.5860797328014</v>
      </c>
      <c r="E52" s="304">
        <f t="shared" si="6"/>
        <v>2420.6592671091526</v>
      </c>
      <c r="F52" s="304">
        <f t="shared" si="7"/>
        <v>142.39172159465602</v>
      </c>
      <c r="G52" s="101">
        <v>60</v>
      </c>
      <c r="H52" s="305">
        <f t="shared" si="8"/>
        <v>9742.6370684366102</v>
      </c>
      <c r="I52" s="379">
        <f t="shared" si="1"/>
        <v>0.98429999999999995</v>
      </c>
      <c r="J52" s="329">
        <f t="shared" si="19"/>
        <v>60.958600000000011</v>
      </c>
      <c r="K52" s="302">
        <v>21700</v>
      </c>
      <c r="L52" s="307">
        <f t="shared" si="2"/>
        <v>4271.751647839681</v>
      </c>
      <c r="M52" s="304">
        <f t="shared" si="10"/>
        <v>1452.3955602654917</v>
      </c>
      <c r="N52" s="304">
        <f t="shared" si="11"/>
        <v>85.43503295679362</v>
      </c>
      <c r="O52" s="308">
        <v>36</v>
      </c>
      <c r="P52" s="305">
        <f t="shared" si="12"/>
        <v>5845.5822410619658</v>
      </c>
      <c r="Q52" s="379">
        <f t="shared" si="3"/>
        <v>0.59060000000000001</v>
      </c>
      <c r="R52" s="330">
        <f t="shared" si="20"/>
        <v>91.437899999999999</v>
      </c>
      <c r="S52" s="302">
        <v>21700</v>
      </c>
      <c r="T52" s="307">
        <f t="shared" si="4"/>
        <v>2847.8344318931208</v>
      </c>
      <c r="U52" s="101">
        <f t="shared" si="14"/>
        <v>968.26370684366111</v>
      </c>
      <c r="V52" s="304">
        <f t="shared" si="15"/>
        <v>56.95668863786242</v>
      </c>
      <c r="W52" s="308">
        <v>24</v>
      </c>
      <c r="X52" s="305">
        <f t="shared" si="16"/>
        <v>3897.0548273746444</v>
      </c>
      <c r="Y52" s="309">
        <f t="shared" si="17"/>
        <v>0.39369999999999999</v>
      </c>
    </row>
    <row r="53" spans="1:25" s="63" customFormat="1" ht="16.5" customHeight="1" x14ac:dyDescent="0.2">
      <c r="A53" s="279">
        <v>37</v>
      </c>
      <c r="B53" s="301">
        <f t="shared" si="18"/>
        <v>36.937939999999998</v>
      </c>
      <c r="C53" s="302">
        <v>21700</v>
      </c>
      <c r="D53" s="303">
        <f t="shared" si="0"/>
        <v>7049.662217221643</v>
      </c>
      <c r="E53" s="304">
        <f t="shared" si="6"/>
        <v>2396.8851538553586</v>
      </c>
      <c r="F53" s="304">
        <f t="shared" si="7"/>
        <v>140.99324434443287</v>
      </c>
      <c r="G53" s="101">
        <v>60</v>
      </c>
      <c r="H53" s="305">
        <f t="shared" si="8"/>
        <v>9647.5406154214343</v>
      </c>
      <c r="I53" s="379">
        <f t="shared" si="1"/>
        <v>1.0017</v>
      </c>
      <c r="J53" s="329">
        <f t="shared" si="19"/>
        <v>61.563233333333329</v>
      </c>
      <c r="K53" s="302">
        <v>21700</v>
      </c>
      <c r="L53" s="307">
        <f t="shared" si="2"/>
        <v>4229.7973303329854</v>
      </c>
      <c r="M53" s="304">
        <f t="shared" si="10"/>
        <v>1438.131092313215</v>
      </c>
      <c r="N53" s="304">
        <f t="shared" si="11"/>
        <v>84.595946606659709</v>
      </c>
      <c r="O53" s="308">
        <v>36</v>
      </c>
      <c r="P53" s="305">
        <f t="shared" si="12"/>
        <v>5788.5243692528602</v>
      </c>
      <c r="Q53" s="379">
        <f t="shared" si="3"/>
        <v>0.60099999999999998</v>
      </c>
      <c r="R53" s="330">
        <f t="shared" si="20"/>
        <v>92.344849999999994</v>
      </c>
      <c r="S53" s="302">
        <v>21700</v>
      </c>
      <c r="T53" s="307">
        <f t="shared" si="4"/>
        <v>2819.8648868886571</v>
      </c>
      <c r="U53" s="101">
        <f t="shared" si="14"/>
        <v>958.75406154214352</v>
      </c>
      <c r="V53" s="304">
        <f t="shared" si="15"/>
        <v>56.397297737773144</v>
      </c>
      <c r="W53" s="308">
        <v>24</v>
      </c>
      <c r="X53" s="305">
        <f t="shared" si="16"/>
        <v>3859.0162461685736</v>
      </c>
      <c r="Y53" s="309">
        <f t="shared" si="17"/>
        <v>0.4007</v>
      </c>
    </row>
    <row r="54" spans="1:25" s="63" customFormat="1" ht="16.5" customHeight="1" x14ac:dyDescent="0.2">
      <c r="A54" s="279">
        <v>38</v>
      </c>
      <c r="B54" s="301">
        <f t="shared" si="18"/>
        <v>37.298340000000003</v>
      </c>
      <c r="C54" s="302">
        <v>21700</v>
      </c>
      <c r="D54" s="303">
        <f t="shared" si="0"/>
        <v>6981.5439507495503</v>
      </c>
      <c r="E54" s="304">
        <f t="shared" si="6"/>
        <v>2373.7249432548474</v>
      </c>
      <c r="F54" s="304">
        <f t="shared" si="7"/>
        <v>139.630879014991</v>
      </c>
      <c r="G54" s="101">
        <v>60</v>
      </c>
      <c r="H54" s="305">
        <f t="shared" si="8"/>
        <v>9554.8997730193878</v>
      </c>
      <c r="I54" s="379">
        <f t="shared" si="1"/>
        <v>1.0187999999999999</v>
      </c>
      <c r="J54" s="329">
        <f t="shared" si="19"/>
        <v>62.163900000000005</v>
      </c>
      <c r="K54" s="302">
        <v>21700</v>
      </c>
      <c r="L54" s="307">
        <f t="shared" si="2"/>
        <v>4188.9263704497307</v>
      </c>
      <c r="M54" s="304">
        <f t="shared" si="10"/>
        <v>1424.2349659529086</v>
      </c>
      <c r="N54" s="304">
        <f t="shared" si="11"/>
        <v>83.77852740899462</v>
      </c>
      <c r="O54" s="308">
        <v>36</v>
      </c>
      <c r="P54" s="305">
        <f t="shared" si="12"/>
        <v>5732.9398638116345</v>
      </c>
      <c r="Q54" s="379">
        <f t="shared" si="3"/>
        <v>0.61129999999999995</v>
      </c>
      <c r="R54" s="330">
        <f t="shared" si="20"/>
        <v>93.245850000000004</v>
      </c>
      <c r="S54" s="302">
        <v>21700</v>
      </c>
      <c r="T54" s="307">
        <f t="shared" si="4"/>
        <v>2792.61758029982</v>
      </c>
      <c r="U54" s="101">
        <f t="shared" si="14"/>
        <v>949.48997730193889</v>
      </c>
      <c r="V54" s="304">
        <f t="shared" si="15"/>
        <v>55.852351605996404</v>
      </c>
      <c r="W54" s="308">
        <v>24</v>
      </c>
      <c r="X54" s="305">
        <f t="shared" si="16"/>
        <v>3821.9599092077551</v>
      </c>
      <c r="Y54" s="309">
        <f t="shared" si="17"/>
        <v>0.40749999999999997</v>
      </c>
    </row>
    <row r="55" spans="1:25" s="63" customFormat="1" ht="16.5" customHeight="1" x14ac:dyDescent="0.2">
      <c r="A55" s="279">
        <v>39</v>
      </c>
      <c r="B55" s="301">
        <f t="shared" si="18"/>
        <v>37.656359999999999</v>
      </c>
      <c r="C55" s="302">
        <v>21700</v>
      </c>
      <c r="D55" s="303">
        <f t="shared" si="0"/>
        <v>6915.1665216712399</v>
      </c>
      <c r="E55" s="304">
        <f t="shared" si="6"/>
        <v>2351.1566173682218</v>
      </c>
      <c r="F55" s="304">
        <f t="shared" si="7"/>
        <v>138.3033304334248</v>
      </c>
      <c r="G55" s="101">
        <v>60</v>
      </c>
      <c r="H55" s="305">
        <f t="shared" si="8"/>
        <v>9464.6264694728852</v>
      </c>
      <c r="I55" s="379">
        <f t="shared" si="1"/>
        <v>1.0357000000000001</v>
      </c>
      <c r="J55" s="329">
        <f t="shared" si="19"/>
        <v>62.760600000000004</v>
      </c>
      <c r="K55" s="302">
        <v>21700</v>
      </c>
      <c r="L55" s="307">
        <f t="shared" si="2"/>
        <v>4149.099913002744</v>
      </c>
      <c r="M55" s="304">
        <f t="shared" si="10"/>
        <v>1410.6939704209331</v>
      </c>
      <c r="N55" s="304">
        <f t="shared" si="11"/>
        <v>82.98199826005488</v>
      </c>
      <c r="O55" s="308">
        <v>36</v>
      </c>
      <c r="P55" s="305">
        <f t="shared" si="12"/>
        <v>5678.7758816837322</v>
      </c>
      <c r="Q55" s="379">
        <f t="shared" si="3"/>
        <v>0.62139999999999995</v>
      </c>
      <c r="R55" s="330">
        <f t="shared" si="20"/>
        <v>94.140899999999988</v>
      </c>
      <c r="S55" s="302">
        <v>21700</v>
      </c>
      <c r="T55" s="307">
        <f t="shared" si="4"/>
        <v>2766.066608668496</v>
      </c>
      <c r="U55" s="101">
        <f t="shared" si="14"/>
        <v>940.4626469472887</v>
      </c>
      <c r="V55" s="304">
        <f t="shared" si="15"/>
        <v>55.321332173369917</v>
      </c>
      <c r="W55" s="308">
        <v>24</v>
      </c>
      <c r="X55" s="305">
        <f t="shared" si="16"/>
        <v>3785.8505877891548</v>
      </c>
      <c r="Y55" s="309">
        <f t="shared" si="17"/>
        <v>0.4143</v>
      </c>
    </row>
    <row r="56" spans="1:25" s="63" customFormat="1" ht="16.5" customHeight="1" x14ac:dyDescent="0.2">
      <c r="A56" s="280">
        <v>40</v>
      </c>
      <c r="B56" s="301">
        <f t="shared" si="18"/>
        <v>38.012</v>
      </c>
      <c r="C56" s="302">
        <v>21700</v>
      </c>
      <c r="D56" s="303">
        <f t="shared" si="0"/>
        <v>6850.4682731768917</v>
      </c>
      <c r="E56" s="304">
        <f t="shared" si="6"/>
        <v>2329.1592128801435</v>
      </c>
      <c r="F56" s="304">
        <f t="shared" si="7"/>
        <v>137.00936546353785</v>
      </c>
      <c r="G56" s="101">
        <v>60</v>
      </c>
      <c r="H56" s="305">
        <f t="shared" si="8"/>
        <v>9376.6368515205741</v>
      </c>
      <c r="I56" s="379">
        <f t="shared" si="1"/>
        <v>1.0523</v>
      </c>
      <c r="J56" s="329">
        <f t="shared" si="19"/>
        <v>63.353333333333339</v>
      </c>
      <c r="K56" s="302">
        <v>21700</v>
      </c>
      <c r="L56" s="307">
        <f t="shared" si="2"/>
        <v>4110.2809639061343</v>
      </c>
      <c r="M56" s="304">
        <f t="shared" si="10"/>
        <v>1397.4955277280858</v>
      </c>
      <c r="N56" s="304">
        <f t="shared" si="11"/>
        <v>82.205619278122683</v>
      </c>
      <c r="O56" s="308">
        <v>36</v>
      </c>
      <c r="P56" s="305">
        <f t="shared" si="12"/>
        <v>5625.9821109123432</v>
      </c>
      <c r="Q56" s="379">
        <f t="shared" si="3"/>
        <v>0.63139999999999996</v>
      </c>
      <c r="R56" s="330">
        <f t="shared" si="20"/>
        <v>95.03</v>
      </c>
      <c r="S56" s="302">
        <v>21700</v>
      </c>
      <c r="T56" s="307">
        <f t="shared" si="4"/>
        <v>2740.1873092707565</v>
      </c>
      <c r="U56" s="101">
        <f t="shared" si="14"/>
        <v>931.66368515205727</v>
      </c>
      <c r="V56" s="304">
        <f t="shared" si="15"/>
        <v>54.803746185415129</v>
      </c>
      <c r="W56" s="308">
        <v>24</v>
      </c>
      <c r="X56" s="305">
        <f t="shared" si="16"/>
        <v>3750.6547406082286</v>
      </c>
      <c r="Y56" s="309">
        <f t="shared" si="17"/>
        <v>0.4209</v>
      </c>
    </row>
    <row r="57" spans="1:25" s="63" customFormat="1" ht="16.5" customHeight="1" x14ac:dyDescent="0.2">
      <c r="A57" s="279">
        <v>41</v>
      </c>
      <c r="B57" s="301">
        <f t="shared" si="18"/>
        <v>38.365259999999999</v>
      </c>
      <c r="C57" s="302">
        <v>21700</v>
      </c>
      <c r="D57" s="303">
        <f t="shared" si="0"/>
        <v>6787.3904673133966</v>
      </c>
      <c r="E57" s="304">
        <f t="shared" si="6"/>
        <v>2307.7127588865551</v>
      </c>
      <c r="F57" s="304">
        <f t="shared" si="7"/>
        <v>135.74780934626793</v>
      </c>
      <c r="G57" s="101">
        <v>60</v>
      </c>
      <c r="H57" s="305">
        <f t="shared" si="8"/>
        <v>9290.8510355462204</v>
      </c>
      <c r="I57" s="379">
        <f t="shared" si="1"/>
        <v>1.0687</v>
      </c>
      <c r="J57" s="329">
        <f t="shared" si="19"/>
        <v>63.942100000000003</v>
      </c>
      <c r="K57" s="302">
        <v>21700</v>
      </c>
      <c r="L57" s="307">
        <f t="shared" si="2"/>
        <v>4072.4342803880381</v>
      </c>
      <c r="M57" s="304">
        <f t="shared" si="10"/>
        <v>1384.6276553319331</v>
      </c>
      <c r="N57" s="304">
        <f t="shared" si="11"/>
        <v>81.448685607760765</v>
      </c>
      <c r="O57" s="308">
        <v>36</v>
      </c>
      <c r="P57" s="305">
        <f t="shared" si="12"/>
        <v>5574.5106213277322</v>
      </c>
      <c r="Q57" s="379">
        <f t="shared" si="3"/>
        <v>0.64119999999999999</v>
      </c>
      <c r="R57" s="330">
        <f t="shared" si="20"/>
        <v>95.913149999999987</v>
      </c>
      <c r="S57" s="302">
        <v>21700</v>
      </c>
      <c r="T57" s="307">
        <f t="shared" si="4"/>
        <v>2714.9561869253594</v>
      </c>
      <c r="U57" s="101">
        <f t="shared" si="14"/>
        <v>923.08510355462226</v>
      </c>
      <c r="V57" s="304">
        <f t="shared" si="15"/>
        <v>54.299123738507191</v>
      </c>
      <c r="W57" s="308">
        <v>24</v>
      </c>
      <c r="X57" s="305">
        <f t="shared" si="16"/>
        <v>3716.3404142184886</v>
      </c>
      <c r="Y57" s="309">
        <f t="shared" si="17"/>
        <v>0.42749999999999999</v>
      </c>
    </row>
    <row r="58" spans="1:25" s="63" customFormat="1" ht="16.5" customHeight="1" x14ac:dyDescent="0.2">
      <c r="A58" s="279">
        <v>42</v>
      </c>
      <c r="B58" s="301">
        <f t="shared" si="18"/>
        <v>38.716140000000003</v>
      </c>
      <c r="C58" s="302">
        <v>21700</v>
      </c>
      <c r="D58" s="303">
        <f t="shared" si="0"/>
        <v>6725.8771148156802</v>
      </c>
      <c r="E58" s="304">
        <f t="shared" si="6"/>
        <v>2286.7982190373314</v>
      </c>
      <c r="F58" s="304">
        <f t="shared" si="7"/>
        <v>134.51754229631359</v>
      </c>
      <c r="G58" s="101">
        <v>60</v>
      </c>
      <c r="H58" s="305">
        <f t="shared" si="8"/>
        <v>9207.1928761493236</v>
      </c>
      <c r="I58" s="379">
        <f t="shared" si="1"/>
        <v>1.0848</v>
      </c>
      <c r="J58" s="329">
        <f t="shared" si="19"/>
        <v>64.526900000000012</v>
      </c>
      <c r="K58" s="302">
        <v>21700</v>
      </c>
      <c r="L58" s="307">
        <f t="shared" si="2"/>
        <v>4035.5262688894081</v>
      </c>
      <c r="M58" s="304">
        <f t="shared" si="10"/>
        <v>1372.0789314223989</v>
      </c>
      <c r="N58" s="304">
        <f t="shared" si="11"/>
        <v>80.710525377788159</v>
      </c>
      <c r="O58" s="308">
        <v>36</v>
      </c>
      <c r="P58" s="305">
        <f t="shared" si="12"/>
        <v>5524.3157256895956</v>
      </c>
      <c r="Q58" s="379">
        <f t="shared" si="3"/>
        <v>0.65090000000000003</v>
      </c>
      <c r="R58" s="330">
        <f t="shared" si="20"/>
        <v>96.790350000000004</v>
      </c>
      <c r="S58" s="302">
        <v>21700</v>
      </c>
      <c r="T58" s="307">
        <f t="shared" si="4"/>
        <v>2690.3508459262725</v>
      </c>
      <c r="U58" s="101">
        <f t="shared" si="14"/>
        <v>914.71928761493268</v>
      </c>
      <c r="V58" s="304">
        <f t="shared" si="15"/>
        <v>53.807016918525449</v>
      </c>
      <c r="W58" s="308">
        <v>24</v>
      </c>
      <c r="X58" s="305">
        <f t="shared" si="16"/>
        <v>3682.8771504597303</v>
      </c>
      <c r="Y58" s="309">
        <f t="shared" si="17"/>
        <v>0.43390000000000001</v>
      </c>
    </row>
    <row r="59" spans="1:25" s="63" customFormat="1" ht="16.5" customHeight="1" x14ac:dyDescent="0.2">
      <c r="A59" s="279">
        <v>43</v>
      </c>
      <c r="B59" s="301">
        <f t="shared" si="18"/>
        <v>39.064639999999997</v>
      </c>
      <c r="C59" s="302">
        <v>21700</v>
      </c>
      <c r="D59" s="303">
        <f t="shared" si="0"/>
        <v>6665.8748167140411</v>
      </c>
      <c r="E59" s="304">
        <f t="shared" si="6"/>
        <v>2266.3974376827741</v>
      </c>
      <c r="F59" s="304">
        <f t="shared" si="7"/>
        <v>133.31749633428083</v>
      </c>
      <c r="G59" s="101">
        <v>60</v>
      </c>
      <c r="H59" s="305">
        <f t="shared" si="8"/>
        <v>9125.5897507310965</v>
      </c>
      <c r="I59" s="379">
        <f t="shared" si="1"/>
        <v>1.1007</v>
      </c>
      <c r="J59" s="329">
        <f t="shared" si="19"/>
        <v>65.107733333333329</v>
      </c>
      <c r="K59" s="302">
        <v>21700</v>
      </c>
      <c r="L59" s="307">
        <f t="shared" si="2"/>
        <v>3999.524890028425</v>
      </c>
      <c r="M59" s="304">
        <f t="shared" si="10"/>
        <v>1359.8384626096647</v>
      </c>
      <c r="N59" s="304">
        <f t="shared" si="11"/>
        <v>79.990497800568505</v>
      </c>
      <c r="O59" s="308">
        <v>36</v>
      </c>
      <c r="P59" s="305">
        <f t="shared" si="12"/>
        <v>5475.3538504386588</v>
      </c>
      <c r="Q59" s="379">
        <f t="shared" si="3"/>
        <v>0.66039999999999999</v>
      </c>
      <c r="R59" s="330">
        <f t="shared" si="20"/>
        <v>97.661599999999993</v>
      </c>
      <c r="S59" s="302">
        <v>21700</v>
      </c>
      <c r="T59" s="307">
        <f t="shared" si="4"/>
        <v>2666.3499266856165</v>
      </c>
      <c r="U59" s="101">
        <f t="shared" si="14"/>
        <v>906.55897507310965</v>
      </c>
      <c r="V59" s="304">
        <f t="shared" si="15"/>
        <v>53.326998533712334</v>
      </c>
      <c r="W59" s="308">
        <v>24</v>
      </c>
      <c r="X59" s="305">
        <f t="shared" si="16"/>
        <v>3650.2359002924386</v>
      </c>
      <c r="Y59" s="309">
        <f t="shared" si="17"/>
        <v>0.44030000000000002</v>
      </c>
    </row>
    <row r="60" spans="1:25" s="63" customFormat="1" ht="16.5" customHeight="1" x14ac:dyDescent="0.2">
      <c r="A60" s="279">
        <v>44</v>
      </c>
      <c r="B60" s="301">
        <f t="shared" si="18"/>
        <v>39.410759999999996</v>
      </c>
      <c r="C60" s="302">
        <v>21700</v>
      </c>
      <c r="D60" s="303">
        <f t="shared" si="0"/>
        <v>6607.3326167777541</v>
      </c>
      <c r="E60" s="304">
        <f t="shared" si="6"/>
        <v>2246.4930897044364</v>
      </c>
      <c r="F60" s="304">
        <f t="shared" si="7"/>
        <v>132.14665233555507</v>
      </c>
      <c r="G60" s="101">
        <v>60</v>
      </c>
      <c r="H60" s="305">
        <f t="shared" si="8"/>
        <v>9045.9723588177458</v>
      </c>
      <c r="I60" s="379">
        <f t="shared" si="1"/>
        <v>1.1164000000000001</v>
      </c>
      <c r="J60" s="329">
        <f t="shared" si="19"/>
        <v>65.684600000000003</v>
      </c>
      <c r="K60" s="302">
        <v>21700</v>
      </c>
      <c r="L60" s="307">
        <f t="shared" si="2"/>
        <v>3964.3995700666519</v>
      </c>
      <c r="M60" s="304">
        <f t="shared" si="10"/>
        <v>1347.8958538226618</v>
      </c>
      <c r="N60" s="304">
        <f t="shared" si="11"/>
        <v>79.287991401333045</v>
      </c>
      <c r="O60" s="308">
        <v>36</v>
      </c>
      <c r="P60" s="305">
        <f t="shared" si="12"/>
        <v>5427.5834152906464</v>
      </c>
      <c r="Q60" s="379">
        <f t="shared" si="3"/>
        <v>0.66990000000000005</v>
      </c>
      <c r="R60" s="330">
        <f t="shared" si="20"/>
        <v>98.526899999999983</v>
      </c>
      <c r="S60" s="302">
        <v>21700</v>
      </c>
      <c r="T60" s="307">
        <f t="shared" si="4"/>
        <v>2642.9330467111017</v>
      </c>
      <c r="U60" s="101">
        <f t="shared" si="14"/>
        <v>898.59723588177462</v>
      </c>
      <c r="V60" s="304">
        <f t="shared" si="15"/>
        <v>52.858660934222037</v>
      </c>
      <c r="W60" s="308">
        <v>24</v>
      </c>
      <c r="X60" s="305">
        <f t="shared" si="16"/>
        <v>3618.3889435270985</v>
      </c>
      <c r="Y60" s="309">
        <f t="shared" si="17"/>
        <v>0.4466</v>
      </c>
    </row>
    <row r="61" spans="1:25" s="63" customFormat="1" ht="16.5" customHeight="1" x14ac:dyDescent="0.2">
      <c r="A61" s="279">
        <v>45</v>
      </c>
      <c r="B61" s="301">
        <f t="shared" si="18"/>
        <v>39.754499999999993</v>
      </c>
      <c r="C61" s="302">
        <v>21700</v>
      </c>
      <c r="D61" s="303">
        <f t="shared" si="0"/>
        <v>6550.2018639399321</v>
      </c>
      <c r="E61" s="304">
        <f t="shared" si="6"/>
        <v>2227.0686337395769</v>
      </c>
      <c r="F61" s="304">
        <f t="shared" si="7"/>
        <v>131.00403727879865</v>
      </c>
      <c r="G61" s="101">
        <v>60</v>
      </c>
      <c r="H61" s="305">
        <f t="shared" si="8"/>
        <v>8968.2745349583074</v>
      </c>
      <c r="I61" s="379">
        <f t="shared" si="1"/>
        <v>1.1318999999999999</v>
      </c>
      <c r="J61" s="329">
        <f t="shared" si="19"/>
        <v>66.257499999999993</v>
      </c>
      <c r="K61" s="302">
        <v>21700</v>
      </c>
      <c r="L61" s="307">
        <f t="shared" si="2"/>
        <v>3930.1211183639589</v>
      </c>
      <c r="M61" s="304">
        <f t="shared" si="10"/>
        <v>1336.2411802437462</v>
      </c>
      <c r="N61" s="304">
        <f t="shared" si="11"/>
        <v>78.602422367279175</v>
      </c>
      <c r="O61" s="308">
        <v>36</v>
      </c>
      <c r="P61" s="305">
        <f t="shared" si="12"/>
        <v>5380.9647209749846</v>
      </c>
      <c r="Q61" s="379">
        <f t="shared" si="3"/>
        <v>0.67920000000000003</v>
      </c>
      <c r="R61" s="330">
        <f t="shared" si="20"/>
        <v>99.386249999999976</v>
      </c>
      <c r="S61" s="302">
        <v>21700</v>
      </c>
      <c r="T61" s="307">
        <f t="shared" si="4"/>
        <v>2620.0807455759732</v>
      </c>
      <c r="U61" s="101">
        <f t="shared" si="14"/>
        <v>890.82745349583092</v>
      </c>
      <c r="V61" s="304">
        <f t="shared" si="15"/>
        <v>52.401614911519466</v>
      </c>
      <c r="W61" s="308">
        <v>24</v>
      </c>
      <c r="X61" s="305">
        <f t="shared" si="16"/>
        <v>3587.3098139833237</v>
      </c>
      <c r="Y61" s="309">
        <f t="shared" si="17"/>
        <v>0.45279999999999998</v>
      </c>
    </row>
    <row r="62" spans="1:25" s="63" customFormat="1" ht="16.5" customHeight="1" x14ac:dyDescent="0.2">
      <c r="A62" s="279">
        <v>46</v>
      </c>
      <c r="B62" s="301">
        <f t="shared" si="18"/>
        <v>40.095859999999995</v>
      </c>
      <c r="C62" s="302">
        <v>21700</v>
      </c>
      <c r="D62" s="303">
        <f t="shared" si="0"/>
        <v>6494.4360839248748</v>
      </c>
      <c r="E62" s="304">
        <f t="shared" si="6"/>
        <v>2208.1082685344577</v>
      </c>
      <c r="F62" s="304">
        <f t="shared" si="7"/>
        <v>129.88872167849749</v>
      </c>
      <c r="G62" s="101">
        <v>60</v>
      </c>
      <c r="H62" s="305">
        <f t="shared" si="8"/>
        <v>8892.433074137829</v>
      </c>
      <c r="I62" s="379">
        <f t="shared" si="1"/>
        <v>1.1473</v>
      </c>
      <c r="J62" s="329">
        <f t="shared" si="19"/>
        <v>66.826433333333327</v>
      </c>
      <c r="K62" s="302">
        <v>21700</v>
      </c>
      <c r="L62" s="307">
        <f t="shared" si="2"/>
        <v>3896.6616503549249</v>
      </c>
      <c r="M62" s="304">
        <f t="shared" si="10"/>
        <v>1324.8649611206745</v>
      </c>
      <c r="N62" s="304">
        <f t="shared" si="11"/>
        <v>77.933233007098494</v>
      </c>
      <c r="O62" s="308">
        <v>36</v>
      </c>
      <c r="P62" s="305">
        <f t="shared" si="12"/>
        <v>5335.4598444826979</v>
      </c>
      <c r="Q62" s="379">
        <f t="shared" si="3"/>
        <v>0.68840000000000001</v>
      </c>
      <c r="R62" s="330">
        <f t="shared" si="20"/>
        <v>100.23964999999998</v>
      </c>
      <c r="S62" s="302">
        <v>21700</v>
      </c>
      <c r="T62" s="307">
        <f t="shared" si="4"/>
        <v>2597.7744335699504</v>
      </c>
      <c r="U62" s="101">
        <f t="shared" si="14"/>
        <v>883.24330741378321</v>
      </c>
      <c r="V62" s="304">
        <f t="shared" si="15"/>
        <v>51.95548867139901</v>
      </c>
      <c r="W62" s="308">
        <v>24</v>
      </c>
      <c r="X62" s="305">
        <f t="shared" si="16"/>
        <v>3556.9732296551324</v>
      </c>
      <c r="Y62" s="309">
        <f t="shared" si="17"/>
        <v>0.45889999999999997</v>
      </c>
    </row>
    <row r="63" spans="1:25" s="63" customFormat="1" ht="16.5" customHeight="1" x14ac:dyDescent="0.2">
      <c r="A63" s="279">
        <v>47</v>
      </c>
      <c r="B63" s="301">
        <f t="shared" si="18"/>
        <v>40.434840000000001</v>
      </c>
      <c r="C63" s="302">
        <v>21700</v>
      </c>
      <c r="D63" s="303">
        <f t="shared" si="0"/>
        <v>6439.9908593678119</v>
      </c>
      <c r="E63" s="304">
        <f t="shared" si="6"/>
        <v>2189.5968921850563</v>
      </c>
      <c r="F63" s="304">
        <f t="shared" si="7"/>
        <v>128.79981718735624</v>
      </c>
      <c r="G63" s="101">
        <v>60</v>
      </c>
      <c r="H63" s="305">
        <f t="shared" si="8"/>
        <v>8818.3875687402251</v>
      </c>
      <c r="I63" s="379">
        <f t="shared" si="1"/>
        <v>1.1624000000000001</v>
      </c>
      <c r="J63" s="329">
        <f t="shared" si="19"/>
        <v>67.391400000000004</v>
      </c>
      <c r="K63" s="302">
        <v>21700</v>
      </c>
      <c r="L63" s="307">
        <f t="shared" si="2"/>
        <v>3863.9945156206868</v>
      </c>
      <c r="M63" s="304">
        <f t="shared" si="10"/>
        <v>1313.7581353110336</v>
      </c>
      <c r="N63" s="304">
        <f t="shared" si="11"/>
        <v>77.279890312413741</v>
      </c>
      <c r="O63" s="308">
        <v>36</v>
      </c>
      <c r="P63" s="305">
        <f t="shared" si="12"/>
        <v>5291.0325412441343</v>
      </c>
      <c r="Q63" s="379">
        <f t="shared" si="3"/>
        <v>0.69740000000000002</v>
      </c>
      <c r="R63" s="330">
        <f t="shared" si="20"/>
        <v>101.08709999999999</v>
      </c>
      <c r="S63" s="302">
        <v>21700</v>
      </c>
      <c r="T63" s="307">
        <f t="shared" si="4"/>
        <v>2575.9963437471251</v>
      </c>
      <c r="U63" s="101">
        <f t="shared" si="14"/>
        <v>875.83875687402258</v>
      </c>
      <c r="V63" s="304">
        <f t="shared" si="15"/>
        <v>51.519926874942506</v>
      </c>
      <c r="W63" s="308">
        <v>24</v>
      </c>
      <c r="X63" s="305">
        <f t="shared" si="16"/>
        <v>3527.3550274960903</v>
      </c>
      <c r="Y63" s="309">
        <f t="shared" si="17"/>
        <v>0.46489999999999998</v>
      </c>
    </row>
    <row r="64" spans="1:25" s="63" customFormat="1" ht="16.5" customHeight="1" x14ac:dyDescent="0.2">
      <c r="A64" s="279">
        <v>48</v>
      </c>
      <c r="B64" s="301">
        <f t="shared" si="18"/>
        <v>40.771440000000005</v>
      </c>
      <c r="C64" s="302">
        <v>21700</v>
      </c>
      <c r="D64" s="303">
        <f t="shared" si="0"/>
        <v>6386.8237177789142</v>
      </c>
      <c r="E64" s="304">
        <f t="shared" si="6"/>
        <v>2171.5200640448311</v>
      </c>
      <c r="F64" s="304">
        <f t="shared" si="7"/>
        <v>127.73647435557828</v>
      </c>
      <c r="G64" s="101">
        <v>60</v>
      </c>
      <c r="H64" s="305">
        <f t="shared" si="8"/>
        <v>8746.0802561793244</v>
      </c>
      <c r="I64" s="379">
        <f t="shared" si="1"/>
        <v>1.1773</v>
      </c>
      <c r="J64" s="329">
        <f t="shared" si="19"/>
        <v>67.952400000000011</v>
      </c>
      <c r="K64" s="302">
        <v>21700</v>
      </c>
      <c r="L64" s="307">
        <f t="shared" si="2"/>
        <v>3832.0942306673487</v>
      </c>
      <c r="M64" s="304">
        <f t="shared" si="10"/>
        <v>1302.9120384268986</v>
      </c>
      <c r="N64" s="304">
        <f t="shared" si="11"/>
        <v>76.641884613346974</v>
      </c>
      <c r="O64" s="308">
        <v>36</v>
      </c>
      <c r="P64" s="305">
        <f t="shared" si="12"/>
        <v>5247.6481537075942</v>
      </c>
      <c r="Q64" s="379">
        <f t="shared" si="3"/>
        <v>0.70640000000000003</v>
      </c>
      <c r="R64" s="330">
        <f t="shared" si="20"/>
        <v>101.9286</v>
      </c>
      <c r="S64" s="302">
        <v>21700</v>
      </c>
      <c r="T64" s="307">
        <f t="shared" si="4"/>
        <v>2554.729487111566</v>
      </c>
      <c r="U64" s="101">
        <f t="shared" si="14"/>
        <v>868.60802561793253</v>
      </c>
      <c r="V64" s="304">
        <f t="shared" si="15"/>
        <v>51.094589742231321</v>
      </c>
      <c r="W64" s="308">
        <v>24</v>
      </c>
      <c r="X64" s="305">
        <f t="shared" si="16"/>
        <v>3498.4321024717296</v>
      </c>
      <c r="Y64" s="309">
        <f t="shared" si="17"/>
        <v>0.47089999999999999</v>
      </c>
    </row>
    <row r="65" spans="1:25" s="63" customFormat="1" ht="16.5" customHeight="1" x14ac:dyDescent="0.2">
      <c r="A65" s="279">
        <v>49</v>
      </c>
      <c r="B65" s="301">
        <f t="shared" si="18"/>
        <v>41.10566</v>
      </c>
      <c r="C65" s="302">
        <v>21700</v>
      </c>
      <c r="D65" s="303">
        <f t="shared" si="0"/>
        <v>6334.8940267593316</v>
      </c>
      <c r="E65" s="304">
        <f t="shared" si="6"/>
        <v>2153.8639690981731</v>
      </c>
      <c r="F65" s="304">
        <f t="shared" si="7"/>
        <v>126.69788053518664</v>
      </c>
      <c r="G65" s="101">
        <v>60</v>
      </c>
      <c r="H65" s="305">
        <f t="shared" si="8"/>
        <v>8675.4558763926907</v>
      </c>
      <c r="I65" s="379">
        <f t="shared" si="1"/>
        <v>1.1919999999999999</v>
      </c>
      <c r="J65" s="329">
        <f t="shared" si="19"/>
        <v>68.509433333333334</v>
      </c>
      <c r="K65" s="302">
        <v>21700</v>
      </c>
      <c r="L65" s="307">
        <f t="shared" si="2"/>
        <v>3800.9364160555992</v>
      </c>
      <c r="M65" s="304">
        <f t="shared" si="10"/>
        <v>1292.3183814589038</v>
      </c>
      <c r="N65" s="304">
        <f t="shared" si="11"/>
        <v>76.018728321111993</v>
      </c>
      <c r="O65" s="308">
        <v>36</v>
      </c>
      <c r="P65" s="305">
        <f t="shared" si="12"/>
        <v>5205.2735258356142</v>
      </c>
      <c r="Q65" s="379">
        <f t="shared" si="3"/>
        <v>0.71519999999999995</v>
      </c>
      <c r="R65" s="330">
        <f t="shared" si="20"/>
        <v>102.76415</v>
      </c>
      <c r="S65" s="302">
        <v>21700</v>
      </c>
      <c r="T65" s="307">
        <f t="shared" si="4"/>
        <v>2533.9576107037328</v>
      </c>
      <c r="U65" s="101">
        <f t="shared" si="14"/>
        <v>861.54558763926923</v>
      </c>
      <c r="V65" s="304">
        <f t="shared" si="15"/>
        <v>50.679152214074655</v>
      </c>
      <c r="W65" s="308">
        <v>24</v>
      </c>
      <c r="X65" s="305">
        <f t="shared" si="16"/>
        <v>3470.1823505570769</v>
      </c>
      <c r="Y65" s="309">
        <f t="shared" si="17"/>
        <v>0.4768</v>
      </c>
    </row>
    <row r="66" spans="1:25" s="63" customFormat="1" ht="16.5" customHeight="1" x14ac:dyDescent="0.2">
      <c r="A66" s="281">
        <v>50</v>
      </c>
      <c r="B66" s="319">
        <f t="shared" si="18"/>
        <v>41.4375</v>
      </c>
      <c r="C66" s="320">
        <v>21700</v>
      </c>
      <c r="D66" s="321">
        <f t="shared" si="0"/>
        <v>6284.1628959276022</v>
      </c>
      <c r="E66" s="322">
        <f t="shared" si="6"/>
        <v>2136.6153846153848</v>
      </c>
      <c r="F66" s="322">
        <f t="shared" si="7"/>
        <v>125.68325791855204</v>
      </c>
      <c r="G66" s="106">
        <v>60</v>
      </c>
      <c r="H66" s="323">
        <f t="shared" si="8"/>
        <v>8606.461538461539</v>
      </c>
      <c r="I66" s="381">
        <f t="shared" si="1"/>
        <v>1.2065999999999999</v>
      </c>
      <c r="J66" s="324">
        <f t="shared" si="19"/>
        <v>69.0625</v>
      </c>
      <c r="K66" s="320">
        <v>21700</v>
      </c>
      <c r="L66" s="325">
        <f t="shared" si="2"/>
        <v>3770.4977375565613</v>
      </c>
      <c r="M66" s="322">
        <f t="shared" si="10"/>
        <v>1281.969230769231</v>
      </c>
      <c r="N66" s="322">
        <f t="shared" si="11"/>
        <v>75.409954751131224</v>
      </c>
      <c r="O66" s="326">
        <v>36</v>
      </c>
      <c r="P66" s="323">
        <f t="shared" si="12"/>
        <v>5163.876923076924</v>
      </c>
      <c r="Q66" s="381">
        <f t="shared" si="3"/>
        <v>0.72399999999999998</v>
      </c>
      <c r="R66" s="327">
        <f t="shared" si="20"/>
        <v>103.59375</v>
      </c>
      <c r="S66" s="320">
        <v>21700</v>
      </c>
      <c r="T66" s="325">
        <f t="shared" si="4"/>
        <v>2513.6651583710409</v>
      </c>
      <c r="U66" s="106">
        <f t="shared" si="14"/>
        <v>854.64615384615399</v>
      </c>
      <c r="V66" s="322">
        <f t="shared" si="15"/>
        <v>50.273303167420821</v>
      </c>
      <c r="W66" s="326">
        <v>24</v>
      </c>
      <c r="X66" s="323">
        <f t="shared" si="16"/>
        <v>3442.5846153846155</v>
      </c>
      <c r="Y66" s="328">
        <f t="shared" si="17"/>
        <v>0.48270000000000002</v>
      </c>
    </row>
    <row r="67" spans="1:25" s="63" customFormat="1" ht="16.5" customHeight="1" x14ac:dyDescent="0.2">
      <c r="A67" s="278">
        <v>51</v>
      </c>
      <c r="B67" s="301">
        <f t="shared" si="18"/>
        <v>41.766960000000005</v>
      </c>
      <c r="C67" s="302">
        <v>21700</v>
      </c>
      <c r="D67" s="303">
        <f t="shared" si="0"/>
        <v>6234.5930850605346</v>
      </c>
      <c r="E67" s="304">
        <f t="shared" si="6"/>
        <v>2119.761648920582</v>
      </c>
      <c r="F67" s="304">
        <f t="shared" si="7"/>
        <v>124.6918617012107</v>
      </c>
      <c r="G67" s="101">
        <v>60</v>
      </c>
      <c r="H67" s="305">
        <f t="shared" si="8"/>
        <v>8539.0465956823264</v>
      </c>
      <c r="I67" s="379">
        <f t="shared" si="1"/>
        <v>1.2211000000000001</v>
      </c>
      <c r="J67" s="329">
        <f t="shared" si="19"/>
        <v>69.61160000000001</v>
      </c>
      <c r="K67" s="302">
        <v>21700</v>
      </c>
      <c r="L67" s="307">
        <f t="shared" si="2"/>
        <v>3740.755851036321</v>
      </c>
      <c r="M67" s="304">
        <f t="shared" si="10"/>
        <v>1271.8569893523493</v>
      </c>
      <c r="N67" s="304">
        <f t="shared" si="11"/>
        <v>74.815117020726419</v>
      </c>
      <c r="O67" s="308">
        <v>36</v>
      </c>
      <c r="P67" s="305">
        <f t="shared" si="12"/>
        <v>5123.4279574093971</v>
      </c>
      <c r="Q67" s="379">
        <f t="shared" si="3"/>
        <v>0.73260000000000003</v>
      </c>
      <c r="R67" s="330">
        <f t="shared" si="20"/>
        <v>104.4174</v>
      </c>
      <c r="S67" s="302">
        <v>21700</v>
      </c>
      <c r="T67" s="307">
        <f t="shared" si="4"/>
        <v>2493.8372340242145</v>
      </c>
      <c r="U67" s="101">
        <f t="shared" si="14"/>
        <v>847.904659568233</v>
      </c>
      <c r="V67" s="304">
        <f t="shared" si="15"/>
        <v>49.876744680484293</v>
      </c>
      <c r="W67" s="308">
        <v>24</v>
      </c>
      <c r="X67" s="305">
        <f t="shared" si="16"/>
        <v>3415.6186382729315</v>
      </c>
      <c r="Y67" s="309">
        <f t="shared" si="17"/>
        <v>0.4884</v>
      </c>
    </row>
    <row r="68" spans="1:25" s="63" customFormat="1" ht="16.5" customHeight="1" x14ac:dyDescent="0.2">
      <c r="A68" s="279">
        <v>52</v>
      </c>
      <c r="B68" s="301">
        <f t="shared" si="18"/>
        <v>42.09404</v>
      </c>
      <c r="C68" s="302">
        <v>21700</v>
      </c>
      <c r="D68" s="303">
        <f t="shared" si="0"/>
        <v>6186.1489179940909</v>
      </c>
      <c r="E68" s="304">
        <f t="shared" si="6"/>
        <v>2103.2906321179912</v>
      </c>
      <c r="F68" s="304">
        <f t="shared" si="7"/>
        <v>123.72297835988182</v>
      </c>
      <c r="G68" s="101">
        <v>60</v>
      </c>
      <c r="H68" s="305">
        <f t="shared" si="8"/>
        <v>8473.162528471963</v>
      </c>
      <c r="I68" s="379">
        <f t="shared" si="1"/>
        <v>1.2353000000000001</v>
      </c>
      <c r="J68" s="329">
        <f t="shared" si="19"/>
        <v>70.156733333333335</v>
      </c>
      <c r="K68" s="302">
        <v>21700</v>
      </c>
      <c r="L68" s="307">
        <f t="shared" si="2"/>
        <v>3711.6893507964542</v>
      </c>
      <c r="M68" s="304">
        <f t="shared" si="10"/>
        <v>1261.9743792707945</v>
      </c>
      <c r="N68" s="304">
        <f t="shared" si="11"/>
        <v>74.233787015929082</v>
      </c>
      <c r="O68" s="308">
        <v>36</v>
      </c>
      <c r="P68" s="305">
        <f t="shared" si="12"/>
        <v>5083.8975170831773</v>
      </c>
      <c r="Q68" s="379">
        <f t="shared" si="3"/>
        <v>0.74119999999999997</v>
      </c>
      <c r="R68" s="330">
        <f t="shared" si="20"/>
        <v>105.23509999999999</v>
      </c>
      <c r="S68" s="302">
        <v>21700</v>
      </c>
      <c r="T68" s="307">
        <f t="shared" si="4"/>
        <v>2474.4595671976367</v>
      </c>
      <c r="U68" s="101">
        <f t="shared" si="14"/>
        <v>841.31625284719655</v>
      </c>
      <c r="V68" s="304">
        <f t="shared" si="15"/>
        <v>49.489191343952733</v>
      </c>
      <c r="W68" s="308">
        <v>24</v>
      </c>
      <c r="X68" s="305">
        <f t="shared" si="16"/>
        <v>3389.2650113887862</v>
      </c>
      <c r="Y68" s="309">
        <f t="shared" si="17"/>
        <v>0.49409999999999998</v>
      </c>
    </row>
    <row r="69" spans="1:25" s="63" customFormat="1" ht="16.5" customHeight="1" x14ac:dyDescent="0.2">
      <c r="A69" s="279">
        <v>53</v>
      </c>
      <c r="B69" s="301">
        <f t="shared" si="18"/>
        <v>42.41874</v>
      </c>
      <c r="C69" s="302">
        <v>21700</v>
      </c>
      <c r="D69" s="303">
        <f t="shared" si="0"/>
        <v>6138.7962018673825</v>
      </c>
      <c r="E69" s="304">
        <f t="shared" si="6"/>
        <v>2087.1907086349102</v>
      </c>
      <c r="F69" s="304">
        <f t="shared" si="7"/>
        <v>122.77592403734765</v>
      </c>
      <c r="G69" s="101">
        <v>60</v>
      </c>
      <c r="H69" s="305">
        <f t="shared" si="8"/>
        <v>8408.7628345396388</v>
      </c>
      <c r="I69" s="379">
        <f t="shared" si="1"/>
        <v>1.2494000000000001</v>
      </c>
      <c r="J69" s="329">
        <f t="shared" si="19"/>
        <v>70.697900000000004</v>
      </c>
      <c r="K69" s="302">
        <v>21700</v>
      </c>
      <c r="L69" s="307">
        <f t="shared" si="2"/>
        <v>3683.2777211204293</v>
      </c>
      <c r="M69" s="304">
        <f t="shared" si="10"/>
        <v>1252.314425180946</v>
      </c>
      <c r="N69" s="304">
        <f t="shared" si="11"/>
        <v>73.66555442240859</v>
      </c>
      <c r="O69" s="308">
        <v>36</v>
      </c>
      <c r="P69" s="305">
        <f t="shared" si="12"/>
        <v>5045.2577007237842</v>
      </c>
      <c r="Q69" s="379">
        <f t="shared" si="3"/>
        <v>0.74970000000000003</v>
      </c>
      <c r="R69" s="330">
        <f t="shared" si="20"/>
        <v>106.04684999999999</v>
      </c>
      <c r="S69" s="302">
        <v>21700</v>
      </c>
      <c r="T69" s="307">
        <f t="shared" si="4"/>
        <v>2455.5184807469532</v>
      </c>
      <c r="U69" s="101">
        <f t="shared" si="14"/>
        <v>834.87628345396411</v>
      </c>
      <c r="V69" s="304">
        <f t="shared" si="15"/>
        <v>49.110369614939067</v>
      </c>
      <c r="W69" s="308">
        <v>24</v>
      </c>
      <c r="X69" s="305">
        <f t="shared" si="16"/>
        <v>3363.505133815856</v>
      </c>
      <c r="Y69" s="309">
        <f t="shared" si="17"/>
        <v>0.49980000000000002</v>
      </c>
    </row>
    <row r="70" spans="1:25" s="63" customFormat="1" ht="16.5" customHeight="1" x14ac:dyDescent="0.2">
      <c r="A70" s="279">
        <v>54</v>
      </c>
      <c r="B70" s="301">
        <f t="shared" si="18"/>
        <v>42.741060000000004</v>
      </c>
      <c r="C70" s="302">
        <v>21700</v>
      </c>
      <c r="D70" s="303">
        <f t="shared" si="0"/>
        <v>6092.502151327084</v>
      </c>
      <c r="E70" s="304">
        <f t="shared" si="6"/>
        <v>2071.4507314512089</v>
      </c>
      <c r="F70" s="304">
        <f t="shared" si="7"/>
        <v>121.85004302654168</v>
      </c>
      <c r="G70" s="101">
        <v>60</v>
      </c>
      <c r="H70" s="305">
        <f t="shared" si="8"/>
        <v>8345.8029258048336</v>
      </c>
      <c r="I70" s="379">
        <f t="shared" si="1"/>
        <v>1.2634000000000001</v>
      </c>
      <c r="J70" s="329">
        <f t="shared" si="19"/>
        <v>71.235100000000017</v>
      </c>
      <c r="K70" s="302">
        <v>21700</v>
      </c>
      <c r="L70" s="307">
        <f t="shared" si="2"/>
        <v>3655.5012907962496</v>
      </c>
      <c r="M70" s="304">
        <f t="shared" si="10"/>
        <v>1242.8704388707249</v>
      </c>
      <c r="N70" s="304">
        <f t="shared" si="11"/>
        <v>73.110025815924999</v>
      </c>
      <c r="O70" s="308">
        <v>36</v>
      </c>
      <c r="P70" s="305">
        <f t="shared" si="12"/>
        <v>5007.4817554828996</v>
      </c>
      <c r="Q70" s="379">
        <f t="shared" si="3"/>
        <v>0.7581</v>
      </c>
      <c r="R70" s="330">
        <f t="shared" si="20"/>
        <v>106.85265000000001</v>
      </c>
      <c r="S70" s="302">
        <v>21700</v>
      </c>
      <c r="T70" s="307">
        <f t="shared" si="4"/>
        <v>2437.0008605308335</v>
      </c>
      <c r="U70" s="101">
        <f t="shared" si="14"/>
        <v>828.5802925804835</v>
      </c>
      <c r="V70" s="304">
        <f t="shared" si="15"/>
        <v>48.740017210616671</v>
      </c>
      <c r="W70" s="308">
        <v>24</v>
      </c>
      <c r="X70" s="305">
        <f t="shared" si="16"/>
        <v>3338.3211703219336</v>
      </c>
      <c r="Y70" s="309">
        <f t="shared" si="17"/>
        <v>0.50539999999999996</v>
      </c>
    </row>
    <row r="71" spans="1:25" s="63" customFormat="1" ht="16.5" customHeight="1" x14ac:dyDescent="0.2">
      <c r="A71" s="279">
        <v>55</v>
      </c>
      <c r="B71" s="301">
        <f t="shared" si="18"/>
        <v>43.061</v>
      </c>
      <c r="C71" s="302">
        <v>21700</v>
      </c>
      <c r="D71" s="303">
        <f t="shared" si="0"/>
        <v>6047.2353173405172</v>
      </c>
      <c r="E71" s="304">
        <f t="shared" si="6"/>
        <v>2056.0600078957759</v>
      </c>
      <c r="F71" s="304">
        <f t="shared" si="7"/>
        <v>120.94470634681035</v>
      </c>
      <c r="G71" s="101">
        <v>60</v>
      </c>
      <c r="H71" s="305">
        <f t="shared" si="8"/>
        <v>8284.2400315831037</v>
      </c>
      <c r="I71" s="379">
        <f t="shared" si="1"/>
        <v>1.2773000000000001</v>
      </c>
      <c r="J71" s="329">
        <f t="shared" si="19"/>
        <v>71.768333333333331</v>
      </c>
      <c r="K71" s="302">
        <v>21700</v>
      </c>
      <c r="L71" s="307">
        <f t="shared" si="2"/>
        <v>3628.3411904043105</v>
      </c>
      <c r="M71" s="304">
        <f t="shared" si="10"/>
        <v>1233.6360047374656</v>
      </c>
      <c r="N71" s="304">
        <f t="shared" si="11"/>
        <v>72.566823808086212</v>
      </c>
      <c r="O71" s="308">
        <v>36</v>
      </c>
      <c r="P71" s="305">
        <f t="shared" si="12"/>
        <v>4970.5440189498622</v>
      </c>
      <c r="Q71" s="379">
        <f t="shared" si="3"/>
        <v>0.76639999999999997</v>
      </c>
      <c r="R71" s="330">
        <f t="shared" si="20"/>
        <v>107.65249999999999</v>
      </c>
      <c r="S71" s="302">
        <v>21700</v>
      </c>
      <c r="T71" s="307">
        <f t="shared" si="4"/>
        <v>2418.8941269362072</v>
      </c>
      <c r="U71" s="101">
        <f t="shared" si="14"/>
        <v>822.42400315831048</v>
      </c>
      <c r="V71" s="304">
        <f t="shared" si="15"/>
        <v>48.377882538724144</v>
      </c>
      <c r="W71" s="308">
        <v>24</v>
      </c>
      <c r="X71" s="305">
        <f t="shared" si="16"/>
        <v>3313.6960126332415</v>
      </c>
      <c r="Y71" s="309">
        <f t="shared" si="17"/>
        <v>0.51090000000000002</v>
      </c>
    </row>
    <row r="72" spans="1:25" s="63" customFormat="1" ht="16.5" customHeight="1" x14ac:dyDescent="0.2">
      <c r="A72" s="279">
        <v>56</v>
      </c>
      <c r="B72" s="301">
        <f t="shared" si="18"/>
        <v>43.378560000000007</v>
      </c>
      <c r="C72" s="302">
        <v>21700</v>
      </c>
      <c r="D72" s="303">
        <f t="shared" si="0"/>
        <v>6002.9655202938948</v>
      </c>
      <c r="E72" s="304">
        <f t="shared" si="6"/>
        <v>2041.0082768999243</v>
      </c>
      <c r="F72" s="304">
        <f t="shared" si="7"/>
        <v>120.05931040587789</v>
      </c>
      <c r="G72" s="101">
        <v>60</v>
      </c>
      <c r="H72" s="305">
        <f t="shared" si="8"/>
        <v>8224.0331075996983</v>
      </c>
      <c r="I72" s="379">
        <f t="shared" si="1"/>
        <v>1.2909999999999999</v>
      </c>
      <c r="J72" s="329">
        <f t="shared" si="19"/>
        <v>72.297600000000017</v>
      </c>
      <c r="K72" s="302">
        <v>21700</v>
      </c>
      <c r="L72" s="307">
        <f t="shared" si="2"/>
        <v>3601.779312176337</v>
      </c>
      <c r="M72" s="304">
        <f t="shared" si="10"/>
        <v>1224.6049661399547</v>
      </c>
      <c r="N72" s="304">
        <f t="shared" si="11"/>
        <v>72.035586243526737</v>
      </c>
      <c r="O72" s="308">
        <v>36</v>
      </c>
      <c r="P72" s="305">
        <f t="shared" si="12"/>
        <v>4934.419864559819</v>
      </c>
      <c r="Q72" s="379">
        <f t="shared" si="3"/>
        <v>0.77459999999999996</v>
      </c>
      <c r="R72" s="330">
        <f t="shared" si="20"/>
        <v>108.44640000000001</v>
      </c>
      <c r="S72" s="302">
        <v>21700</v>
      </c>
      <c r="T72" s="307">
        <f t="shared" si="4"/>
        <v>2401.1862081175582</v>
      </c>
      <c r="U72" s="101">
        <f t="shared" si="14"/>
        <v>816.40331075996983</v>
      </c>
      <c r="V72" s="304">
        <f t="shared" si="15"/>
        <v>48.023724162351165</v>
      </c>
      <c r="W72" s="308">
        <v>24</v>
      </c>
      <c r="X72" s="305">
        <f t="shared" si="16"/>
        <v>3289.6132430398793</v>
      </c>
      <c r="Y72" s="309">
        <f t="shared" si="17"/>
        <v>0.51639999999999997</v>
      </c>
    </row>
    <row r="73" spans="1:25" s="63" customFormat="1" ht="16.5" customHeight="1" x14ac:dyDescent="0.2">
      <c r="A73" s="278">
        <v>57</v>
      </c>
      <c r="B73" s="301">
        <f t="shared" si="18"/>
        <v>43.693739999999998</v>
      </c>
      <c r="C73" s="302">
        <v>21700</v>
      </c>
      <c r="D73" s="303">
        <f t="shared" si="0"/>
        <v>5959.6637870779668</v>
      </c>
      <c r="E73" s="304">
        <f t="shared" si="6"/>
        <v>2026.2856876065089</v>
      </c>
      <c r="F73" s="304">
        <f t="shared" si="7"/>
        <v>119.19327574155933</v>
      </c>
      <c r="G73" s="101">
        <v>60</v>
      </c>
      <c r="H73" s="305">
        <f t="shared" si="8"/>
        <v>8165.1427504260355</v>
      </c>
      <c r="I73" s="379">
        <f t="shared" si="1"/>
        <v>1.3045</v>
      </c>
      <c r="J73" s="329">
        <f t="shared" si="19"/>
        <v>72.822900000000004</v>
      </c>
      <c r="K73" s="302">
        <v>21700</v>
      </c>
      <c r="L73" s="307">
        <f t="shared" si="2"/>
        <v>3575.7982722467796</v>
      </c>
      <c r="M73" s="304">
        <f t="shared" si="10"/>
        <v>1215.7714125639052</v>
      </c>
      <c r="N73" s="304">
        <f t="shared" si="11"/>
        <v>71.515965444935588</v>
      </c>
      <c r="O73" s="308">
        <v>36</v>
      </c>
      <c r="P73" s="305">
        <f t="shared" si="12"/>
        <v>4899.0856502556198</v>
      </c>
      <c r="Q73" s="379">
        <f t="shared" si="3"/>
        <v>0.78269999999999995</v>
      </c>
      <c r="R73" s="330">
        <f t="shared" si="20"/>
        <v>109.23434999999999</v>
      </c>
      <c r="S73" s="302">
        <v>21700</v>
      </c>
      <c r="T73" s="307">
        <f t="shared" si="4"/>
        <v>2383.8655148311864</v>
      </c>
      <c r="U73" s="101">
        <f t="shared" si="14"/>
        <v>810.51427504260346</v>
      </c>
      <c r="V73" s="304">
        <f t="shared" si="15"/>
        <v>47.67731029662373</v>
      </c>
      <c r="W73" s="308">
        <v>24</v>
      </c>
      <c r="X73" s="305">
        <f t="shared" si="16"/>
        <v>3266.0571001704134</v>
      </c>
      <c r="Y73" s="309">
        <f t="shared" si="17"/>
        <v>0.52180000000000004</v>
      </c>
    </row>
    <row r="74" spans="1:25" s="63" customFormat="1" ht="16.5" customHeight="1" x14ac:dyDescent="0.2">
      <c r="A74" s="279">
        <v>58</v>
      </c>
      <c r="B74" s="301">
        <f t="shared" si="18"/>
        <v>44.006540000000001</v>
      </c>
      <c r="C74" s="302">
        <v>21700</v>
      </c>
      <c r="D74" s="303">
        <f t="shared" si="0"/>
        <v>5917.3022918866154</v>
      </c>
      <c r="E74" s="304">
        <f t="shared" si="6"/>
        <v>2011.8827792414495</v>
      </c>
      <c r="F74" s="304">
        <f t="shared" si="7"/>
        <v>118.34604583773231</v>
      </c>
      <c r="G74" s="101">
        <v>60</v>
      </c>
      <c r="H74" s="305">
        <f t="shared" si="8"/>
        <v>8107.5311169657971</v>
      </c>
      <c r="I74" s="379">
        <f t="shared" si="1"/>
        <v>1.3180000000000001</v>
      </c>
      <c r="J74" s="329">
        <f t="shared" si="19"/>
        <v>73.344233333333335</v>
      </c>
      <c r="K74" s="302">
        <v>21700</v>
      </c>
      <c r="L74" s="307">
        <f t="shared" si="2"/>
        <v>3550.381375131969</v>
      </c>
      <c r="M74" s="304">
        <f t="shared" si="10"/>
        <v>1207.1296675448696</v>
      </c>
      <c r="N74" s="304">
        <f t="shared" si="11"/>
        <v>71.00762750263938</v>
      </c>
      <c r="O74" s="308">
        <v>36</v>
      </c>
      <c r="P74" s="305">
        <f t="shared" si="12"/>
        <v>4864.5186701794782</v>
      </c>
      <c r="Q74" s="379">
        <f t="shared" si="3"/>
        <v>0.79079999999999995</v>
      </c>
      <c r="R74" s="330">
        <f t="shared" si="20"/>
        <v>110.01635</v>
      </c>
      <c r="S74" s="302">
        <v>21700</v>
      </c>
      <c r="T74" s="307">
        <f t="shared" si="4"/>
        <v>2366.920916754646</v>
      </c>
      <c r="U74" s="101">
        <f t="shared" si="14"/>
        <v>804.75311169657971</v>
      </c>
      <c r="V74" s="304">
        <f t="shared" si="15"/>
        <v>47.338418335092918</v>
      </c>
      <c r="W74" s="308">
        <v>24</v>
      </c>
      <c r="X74" s="305">
        <f t="shared" si="16"/>
        <v>3243.0124467863188</v>
      </c>
      <c r="Y74" s="309">
        <f t="shared" si="17"/>
        <v>0.5272</v>
      </c>
    </row>
    <row r="75" spans="1:25" s="63" customFormat="1" ht="16.5" customHeight="1" x14ac:dyDescent="0.2">
      <c r="A75" s="279">
        <v>59</v>
      </c>
      <c r="B75" s="301">
        <f t="shared" si="18"/>
        <v>44.316960000000002</v>
      </c>
      <c r="C75" s="302">
        <v>21700</v>
      </c>
      <c r="D75" s="303">
        <f t="shared" si="0"/>
        <v>5875.8543004754829</v>
      </c>
      <c r="E75" s="304">
        <f t="shared" si="6"/>
        <v>1997.7904621616644</v>
      </c>
      <c r="F75" s="304">
        <f t="shared" si="7"/>
        <v>117.51708600950965</v>
      </c>
      <c r="G75" s="101">
        <v>60</v>
      </c>
      <c r="H75" s="305">
        <f t="shared" si="8"/>
        <v>8051.1618486466568</v>
      </c>
      <c r="I75" s="379">
        <f t="shared" si="1"/>
        <v>1.3312999999999999</v>
      </c>
      <c r="J75" s="329">
        <f t="shared" si="19"/>
        <v>73.86160000000001</v>
      </c>
      <c r="K75" s="302">
        <v>21700</v>
      </c>
      <c r="L75" s="307">
        <f t="shared" si="2"/>
        <v>3525.5125802852899</v>
      </c>
      <c r="M75" s="304">
        <f t="shared" si="10"/>
        <v>1198.6742772969988</v>
      </c>
      <c r="N75" s="304">
        <f t="shared" si="11"/>
        <v>70.510251605705804</v>
      </c>
      <c r="O75" s="308">
        <v>36</v>
      </c>
      <c r="P75" s="305">
        <f t="shared" si="12"/>
        <v>4830.6971091879941</v>
      </c>
      <c r="Q75" s="379">
        <f t="shared" si="3"/>
        <v>0.79879999999999995</v>
      </c>
      <c r="R75" s="330">
        <f t="shared" si="20"/>
        <v>110.7924</v>
      </c>
      <c r="S75" s="302">
        <v>21700</v>
      </c>
      <c r="T75" s="307">
        <f t="shared" si="4"/>
        <v>2350.3417201901934</v>
      </c>
      <c r="U75" s="101">
        <f t="shared" si="14"/>
        <v>799.1161848646658</v>
      </c>
      <c r="V75" s="304">
        <f t="shared" si="15"/>
        <v>47.006834403803872</v>
      </c>
      <c r="W75" s="308">
        <v>24</v>
      </c>
      <c r="X75" s="305">
        <f t="shared" si="16"/>
        <v>3220.4647394586632</v>
      </c>
      <c r="Y75" s="309">
        <f t="shared" si="17"/>
        <v>0.53249999999999997</v>
      </c>
    </row>
    <row r="76" spans="1:25" s="63" customFormat="1" ht="16.5" customHeight="1" x14ac:dyDescent="0.2">
      <c r="A76" s="280">
        <v>60</v>
      </c>
      <c r="B76" s="301">
        <f t="shared" si="18"/>
        <v>44.625</v>
      </c>
      <c r="C76" s="302">
        <v>21700</v>
      </c>
      <c r="D76" s="303">
        <f t="shared" si="0"/>
        <v>5835.2941176470586</v>
      </c>
      <c r="E76" s="304">
        <f t="shared" si="6"/>
        <v>1984</v>
      </c>
      <c r="F76" s="304">
        <f t="shared" si="7"/>
        <v>116.70588235294117</v>
      </c>
      <c r="G76" s="101">
        <v>60</v>
      </c>
      <c r="H76" s="305">
        <f t="shared" si="8"/>
        <v>7996</v>
      </c>
      <c r="I76" s="379">
        <f t="shared" si="1"/>
        <v>1.3445</v>
      </c>
      <c r="J76" s="329">
        <f t="shared" si="19"/>
        <v>74.375</v>
      </c>
      <c r="K76" s="302">
        <v>21700</v>
      </c>
      <c r="L76" s="307">
        <f t="shared" si="2"/>
        <v>3501.176470588236</v>
      </c>
      <c r="M76" s="304">
        <f t="shared" si="10"/>
        <v>1190.4000000000003</v>
      </c>
      <c r="N76" s="304">
        <f t="shared" si="11"/>
        <v>70.023529411764727</v>
      </c>
      <c r="O76" s="308">
        <v>36</v>
      </c>
      <c r="P76" s="305">
        <f t="shared" si="12"/>
        <v>4797.6000000000013</v>
      </c>
      <c r="Q76" s="379">
        <f t="shared" si="3"/>
        <v>0.80669999999999997</v>
      </c>
      <c r="R76" s="330">
        <f t="shared" si="20"/>
        <v>111.5625</v>
      </c>
      <c r="S76" s="302">
        <v>21700</v>
      </c>
      <c r="T76" s="307">
        <f t="shared" si="4"/>
        <v>2334.1176470588234</v>
      </c>
      <c r="U76" s="101">
        <f t="shared" si="14"/>
        <v>793.6</v>
      </c>
      <c r="V76" s="304">
        <f t="shared" si="15"/>
        <v>46.682352941176468</v>
      </c>
      <c r="W76" s="308">
        <v>24</v>
      </c>
      <c r="X76" s="305">
        <f t="shared" si="16"/>
        <v>3198.3999999999996</v>
      </c>
      <c r="Y76" s="309">
        <f t="shared" si="17"/>
        <v>0.53779999999999994</v>
      </c>
    </row>
    <row r="77" spans="1:25" s="63" customFormat="1" ht="16.5" customHeight="1" x14ac:dyDescent="0.2">
      <c r="A77" s="279">
        <v>61</v>
      </c>
      <c r="B77" s="301">
        <f t="shared" si="18"/>
        <v>44.930659999999996</v>
      </c>
      <c r="C77" s="302">
        <v>21700</v>
      </c>
      <c r="D77" s="303">
        <f t="shared" si="0"/>
        <v>5795.5970377466083</v>
      </c>
      <c r="E77" s="304">
        <f t="shared" si="6"/>
        <v>1970.502992833847</v>
      </c>
      <c r="F77" s="304">
        <f t="shared" si="7"/>
        <v>115.91194075493217</v>
      </c>
      <c r="G77" s="101">
        <v>60</v>
      </c>
      <c r="H77" s="305">
        <f t="shared" si="8"/>
        <v>7942.0119713353879</v>
      </c>
      <c r="I77" s="379">
        <f t="shared" si="1"/>
        <v>1.3575999999999999</v>
      </c>
      <c r="J77" s="329">
        <f t="shared" si="19"/>
        <v>74.884433333333334</v>
      </c>
      <c r="K77" s="302">
        <v>21700</v>
      </c>
      <c r="L77" s="307">
        <f t="shared" si="2"/>
        <v>3477.3582226479648</v>
      </c>
      <c r="M77" s="304">
        <f t="shared" si="10"/>
        <v>1182.301795700308</v>
      </c>
      <c r="N77" s="304">
        <f t="shared" si="11"/>
        <v>69.547164452959294</v>
      </c>
      <c r="O77" s="308">
        <v>36</v>
      </c>
      <c r="P77" s="305">
        <f t="shared" si="12"/>
        <v>4765.2071828012322</v>
      </c>
      <c r="Q77" s="379">
        <f t="shared" si="3"/>
        <v>0.81459999999999999</v>
      </c>
      <c r="R77" s="330">
        <f t="shared" si="20"/>
        <v>112.32664999999999</v>
      </c>
      <c r="S77" s="302">
        <v>21700</v>
      </c>
      <c r="T77" s="307">
        <f t="shared" si="4"/>
        <v>2318.2388150986435</v>
      </c>
      <c r="U77" s="101">
        <f t="shared" si="14"/>
        <v>788.20119713353881</v>
      </c>
      <c r="V77" s="304">
        <f t="shared" si="15"/>
        <v>46.364776301972874</v>
      </c>
      <c r="W77" s="308">
        <v>24</v>
      </c>
      <c r="X77" s="305">
        <f t="shared" si="16"/>
        <v>3176.8047885341553</v>
      </c>
      <c r="Y77" s="309">
        <f t="shared" si="17"/>
        <v>0.54310000000000003</v>
      </c>
    </row>
    <row r="78" spans="1:25" s="63" customFormat="1" ht="16.5" customHeight="1" x14ac:dyDescent="0.2">
      <c r="A78" s="279">
        <v>62</v>
      </c>
      <c r="B78" s="301">
        <f t="shared" si="18"/>
        <v>45.233940000000004</v>
      </c>
      <c r="C78" s="302">
        <v>21700</v>
      </c>
      <c r="D78" s="303">
        <f t="shared" si="0"/>
        <v>5756.7392979696215</v>
      </c>
      <c r="E78" s="304">
        <f t="shared" si="6"/>
        <v>1957.2913613096714</v>
      </c>
      <c r="F78" s="304">
        <f t="shared" si="7"/>
        <v>115.13478595939243</v>
      </c>
      <c r="G78" s="101">
        <v>60</v>
      </c>
      <c r="H78" s="305">
        <f t="shared" si="8"/>
        <v>7889.1654452386856</v>
      </c>
      <c r="I78" s="379">
        <f t="shared" si="1"/>
        <v>1.3707</v>
      </c>
      <c r="J78" s="329">
        <f t="shared" si="19"/>
        <v>75.389900000000011</v>
      </c>
      <c r="K78" s="302">
        <v>21700</v>
      </c>
      <c r="L78" s="307">
        <f t="shared" si="2"/>
        <v>3454.0435787817732</v>
      </c>
      <c r="M78" s="304">
        <f t="shared" si="10"/>
        <v>1174.374816785803</v>
      </c>
      <c r="N78" s="304">
        <f t="shared" si="11"/>
        <v>69.08087157563547</v>
      </c>
      <c r="O78" s="308">
        <v>36</v>
      </c>
      <c r="P78" s="305">
        <f t="shared" si="12"/>
        <v>4733.4992671432119</v>
      </c>
      <c r="Q78" s="379">
        <f t="shared" si="3"/>
        <v>0.82240000000000002</v>
      </c>
      <c r="R78" s="330">
        <f t="shared" si="20"/>
        <v>113.08485</v>
      </c>
      <c r="S78" s="302">
        <v>21700</v>
      </c>
      <c r="T78" s="307">
        <f t="shared" si="4"/>
        <v>2302.6957191878487</v>
      </c>
      <c r="U78" s="101">
        <f t="shared" si="14"/>
        <v>782.91654452386865</v>
      </c>
      <c r="V78" s="304">
        <f t="shared" si="15"/>
        <v>46.053914383756975</v>
      </c>
      <c r="W78" s="308">
        <v>24</v>
      </c>
      <c r="X78" s="305">
        <f t="shared" si="16"/>
        <v>3155.6661780954742</v>
      </c>
      <c r="Y78" s="309">
        <f t="shared" si="17"/>
        <v>0.54830000000000001</v>
      </c>
    </row>
    <row r="79" spans="1:25" s="63" customFormat="1" ht="16.5" customHeight="1" x14ac:dyDescent="0.2">
      <c r="A79" s="279">
        <v>63</v>
      </c>
      <c r="B79" s="301">
        <f t="shared" si="18"/>
        <v>45.534839999999996</v>
      </c>
      <c r="C79" s="302">
        <v>21700</v>
      </c>
      <c r="D79" s="303">
        <f t="shared" si="0"/>
        <v>5718.698034296377</v>
      </c>
      <c r="E79" s="304">
        <f t="shared" si="6"/>
        <v>1944.3573316607683</v>
      </c>
      <c r="F79" s="304">
        <f t="shared" si="7"/>
        <v>114.37396068592754</v>
      </c>
      <c r="G79" s="101">
        <v>60</v>
      </c>
      <c r="H79" s="305">
        <f t="shared" si="8"/>
        <v>7837.4293266430723</v>
      </c>
      <c r="I79" s="379">
        <f t="shared" si="1"/>
        <v>1.3835999999999999</v>
      </c>
      <c r="J79" s="329">
        <f t="shared" si="19"/>
        <v>75.89139999999999</v>
      </c>
      <c r="K79" s="302">
        <v>21700</v>
      </c>
      <c r="L79" s="307">
        <f t="shared" si="2"/>
        <v>3431.2188205778266</v>
      </c>
      <c r="M79" s="304">
        <f t="shared" si="10"/>
        <v>1166.6143989964612</v>
      </c>
      <c r="N79" s="304">
        <f t="shared" si="11"/>
        <v>68.62437641155654</v>
      </c>
      <c r="O79" s="308">
        <v>36</v>
      </c>
      <c r="P79" s="305">
        <f t="shared" si="12"/>
        <v>4702.4575959858439</v>
      </c>
      <c r="Q79" s="379">
        <f t="shared" si="3"/>
        <v>0.83009999999999995</v>
      </c>
      <c r="R79" s="330">
        <f t="shared" si="20"/>
        <v>113.83709999999998</v>
      </c>
      <c r="S79" s="302">
        <v>21700</v>
      </c>
      <c r="T79" s="307">
        <f t="shared" si="4"/>
        <v>2287.4792137185509</v>
      </c>
      <c r="U79" s="101">
        <f t="shared" si="14"/>
        <v>777.74293266430732</v>
      </c>
      <c r="V79" s="304">
        <f t="shared" si="15"/>
        <v>45.749584274371017</v>
      </c>
      <c r="W79" s="308">
        <v>24</v>
      </c>
      <c r="X79" s="305">
        <f t="shared" si="16"/>
        <v>3134.9717306572293</v>
      </c>
      <c r="Y79" s="309">
        <f t="shared" si="17"/>
        <v>0.5534</v>
      </c>
    </row>
    <row r="80" spans="1:25" s="63" customFormat="1" ht="16.5" customHeight="1" x14ac:dyDescent="0.2">
      <c r="A80" s="279">
        <v>64</v>
      </c>
      <c r="B80" s="301">
        <f t="shared" si="18"/>
        <v>45.833359999999999</v>
      </c>
      <c r="C80" s="302">
        <v>21700</v>
      </c>
      <c r="D80" s="303">
        <f t="shared" si="0"/>
        <v>5681.4512398829156</v>
      </c>
      <c r="E80" s="304">
        <f t="shared" si="6"/>
        <v>1931.6934215601914</v>
      </c>
      <c r="F80" s="304">
        <f t="shared" si="7"/>
        <v>113.62902479765832</v>
      </c>
      <c r="G80" s="101">
        <v>60</v>
      </c>
      <c r="H80" s="305">
        <f t="shared" si="8"/>
        <v>7786.7736862407655</v>
      </c>
      <c r="I80" s="379">
        <f t="shared" si="1"/>
        <v>1.3964000000000001</v>
      </c>
      <c r="J80" s="329">
        <f t="shared" si="19"/>
        <v>76.388933333333341</v>
      </c>
      <c r="K80" s="302">
        <v>21700</v>
      </c>
      <c r="L80" s="307">
        <f t="shared" si="2"/>
        <v>3408.8707439297491</v>
      </c>
      <c r="M80" s="304">
        <f t="shared" si="10"/>
        <v>1159.0160529361149</v>
      </c>
      <c r="N80" s="304">
        <f t="shared" si="11"/>
        <v>68.177414878594988</v>
      </c>
      <c r="O80" s="308">
        <v>36</v>
      </c>
      <c r="P80" s="305">
        <f t="shared" si="12"/>
        <v>4672.0642117444595</v>
      </c>
      <c r="Q80" s="379">
        <f t="shared" si="3"/>
        <v>0.83779999999999999</v>
      </c>
      <c r="R80" s="330">
        <f t="shared" si="20"/>
        <v>114.5834</v>
      </c>
      <c r="S80" s="302">
        <v>21700</v>
      </c>
      <c r="T80" s="307">
        <f t="shared" si="4"/>
        <v>2272.5804959531661</v>
      </c>
      <c r="U80" s="101">
        <f t="shared" si="14"/>
        <v>772.67736862407651</v>
      </c>
      <c r="V80" s="304">
        <f t="shared" si="15"/>
        <v>45.451609919063323</v>
      </c>
      <c r="W80" s="308">
        <v>24</v>
      </c>
      <c r="X80" s="305">
        <f t="shared" si="16"/>
        <v>3114.709474496306</v>
      </c>
      <c r="Y80" s="309">
        <f t="shared" si="17"/>
        <v>0.5585</v>
      </c>
    </row>
    <row r="81" spans="1:25" s="63" customFormat="1" ht="16.5" customHeight="1" x14ac:dyDescent="0.2">
      <c r="A81" s="279">
        <v>65</v>
      </c>
      <c r="B81" s="301">
        <f t="shared" si="18"/>
        <v>46.129500000000007</v>
      </c>
      <c r="C81" s="302">
        <v>21700</v>
      </c>
      <c r="D81" s="303">
        <f t="shared" ref="D81:D144" si="21">12*(1/B81*C81)</f>
        <v>5644.9777257503329</v>
      </c>
      <c r="E81" s="304">
        <f t="shared" si="6"/>
        <v>1919.2924267551134</v>
      </c>
      <c r="F81" s="304">
        <f t="shared" si="7"/>
        <v>112.89955451500666</v>
      </c>
      <c r="G81" s="101">
        <v>60</v>
      </c>
      <c r="H81" s="305">
        <f t="shared" si="8"/>
        <v>7737.1697070204527</v>
      </c>
      <c r="I81" s="379">
        <f t="shared" ref="I81:I144" si="22">ROUND(A81/B81,4)</f>
        <v>1.4091</v>
      </c>
      <c r="J81" s="329">
        <f t="shared" si="19"/>
        <v>76.882500000000022</v>
      </c>
      <c r="K81" s="302">
        <v>21700</v>
      </c>
      <c r="L81" s="307">
        <f t="shared" ref="L81:L144" si="23">12*(1/J81*K81)</f>
        <v>3386.9866354501992</v>
      </c>
      <c r="M81" s="304">
        <f t="shared" si="10"/>
        <v>1151.5754560530679</v>
      </c>
      <c r="N81" s="304">
        <f t="shared" si="11"/>
        <v>67.739732709003988</v>
      </c>
      <c r="O81" s="308">
        <v>36</v>
      </c>
      <c r="P81" s="305">
        <f t="shared" si="12"/>
        <v>4642.3018242122707</v>
      </c>
      <c r="Q81" s="379">
        <f t="shared" ref="Q81:Q144" si="24">ROUND(A81/J81,4)</f>
        <v>0.84540000000000004</v>
      </c>
      <c r="R81" s="330">
        <f t="shared" si="20"/>
        <v>115.32375000000002</v>
      </c>
      <c r="S81" s="302">
        <v>21700</v>
      </c>
      <c r="T81" s="307">
        <f t="shared" ref="T81:T144" si="25">12*(1/R81*S81)</f>
        <v>2257.9910903001328</v>
      </c>
      <c r="U81" s="101">
        <f t="shared" si="14"/>
        <v>767.71697070204516</v>
      </c>
      <c r="V81" s="304">
        <f t="shared" si="15"/>
        <v>45.159821806002654</v>
      </c>
      <c r="W81" s="308">
        <v>24</v>
      </c>
      <c r="X81" s="305">
        <f t="shared" si="16"/>
        <v>3094.8678828081806</v>
      </c>
      <c r="Y81" s="309">
        <f t="shared" si="17"/>
        <v>0.56359999999999999</v>
      </c>
    </row>
    <row r="82" spans="1:25" s="63" customFormat="1" ht="16.5" customHeight="1" x14ac:dyDescent="0.2">
      <c r="A82" s="279">
        <v>66</v>
      </c>
      <c r="B82" s="301">
        <f t="shared" si="18"/>
        <v>46.423259999999999</v>
      </c>
      <c r="C82" s="302">
        <v>21700</v>
      </c>
      <c r="D82" s="303">
        <f t="shared" si="21"/>
        <v>5609.257083625751</v>
      </c>
      <c r="E82" s="304">
        <f t="shared" ref="E82:E145" si="26">D82*34%</f>
        <v>1907.1474084327554</v>
      </c>
      <c r="F82" s="304">
        <f t="shared" ref="F82:F145" si="27">D82*2%</f>
        <v>112.18514167251502</v>
      </c>
      <c r="G82" s="101">
        <v>60</v>
      </c>
      <c r="H82" s="305">
        <f t="shared" ref="H82:H145" si="28">SUM(D82:G82)</f>
        <v>7688.5896337310214</v>
      </c>
      <c r="I82" s="379">
        <f t="shared" si="22"/>
        <v>1.4217</v>
      </c>
      <c r="J82" s="329">
        <f t="shared" si="19"/>
        <v>77.372100000000003</v>
      </c>
      <c r="K82" s="302">
        <v>21700</v>
      </c>
      <c r="L82" s="307">
        <f t="shared" si="23"/>
        <v>3365.5542501754508</v>
      </c>
      <c r="M82" s="304">
        <f t="shared" ref="M82:M145" si="29">L82*34%</f>
        <v>1144.2884450596534</v>
      </c>
      <c r="N82" s="304">
        <f t="shared" ref="N82:N145" si="30">L82*2%</f>
        <v>67.311085003509021</v>
      </c>
      <c r="O82" s="308">
        <v>36</v>
      </c>
      <c r="P82" s="305">
        <f t="shared" ref="P82:P145" si="31">SUM(L82:O82)</f>
        <v>4613.1537802386129</v>
      </c>
      <c r="Q82" s="379">
        <f t="shared" si="24"/>
        <v>0.85299999999999998</v>
      </c>
      <c r="R82" s="330">
        <f t="shared" si="20"/>
        <v>116.05815</v>
      </c>
      <c r="S82" s="302">
        <v>21700</v>
      </c>
      <c r="T82" s="307">
        <f t="shared" si="25"/>
        <v>2243.7028334503007</v>
      </c>
      <c r="U82" s="101">
        <f t="shared" ref="U82:U145" si="32">T82*34%</f>
        <v>762.85896337310226</v>
      </c>
      <c r="V82" s="304">
        <f t="shared" ref="V82:V145" si="33">T82*2%</f>
        <v>44.874056669006016</v>
      </c>
      <c r="W82" s="308">
        <v>24</v>
      </c>
      <c r="X82" s="305">
        <f t="shared" ref="X82:X145" si="34">SUM(T82:W82)</f>
        <v>3075.435853492409</v>
      </c>
      <c r="Y82" s="309">
        <f t="shared" ref="Y82:Y145" si="35">ROUND(A82/R82,4)</f>
        <v>0.56869999999999998</v>
      </c>
    </row>
    <row r="83" spans="1:25" s="63" customFormat="1" ht="16.5" customHeight="1" x14ac:dyDescent="0.2">
      <c r="A83" s="279">
        <v>67</v>
      </c>
      <c r="B83" s="301">
        <f t="shared" si="18"/>
        <v>46.714640000000003</v>
      </c>
      <c r="C83" s="302">
        <v>21700</v>
      </c>
      <c r="D83" s="303">
        <f t="shared" si="21"/>
        <v>5574.2696507989785</v>
      </c>
      <c r="E83" s="304">
        <f t="shared" si="26"/>
        <v>1895.2516812716528</v>
      </c>
      <c r="F83" s="304">
        <f t="shared" si="27"/>
        <v>111.48539301597957</v>
      </c>
      <c r="G83" s="101">
        <v>60</v>
      </c>
      <c r="H83" s="305">
        <f t="shared" si="28"/>
        <v>7641.0067250866114</v>
      </c>
      <c r="I83" s="379">
        <f t="shared" si="22"/>
        <v>1.4341999999999999</v>
      </c>
      <c r="J83" s="329">
        <f t="shared" si="19"/>
        <v>77.857733333333343</v>
      </c>
      <c r="K83" s="302">
        <v>21700</v>
      </c>
      <c r="L83" s="307">
        <f t="shared" si="23"/>
        <v>3344.5617904793871</v>
      </c>
      <c r="M83" s="304">
        <f t="shared" si="29"/>
        <v>1137.1510087629918</v>
      </c>
      <c r="N83" s="304">
        <f t="shared" si="30"/>
        <v>66.891235809587741</v>
      </c>
      <c r="O83" s="308">
        <v>36</v>
      </c>
      <c r="P83" s="305">
        <f t="shared" si="31"/>
        <v>4584.604035051967</v>
      </c>
      <c r="Q83" s="379">
        <f t="shared" si="24"/>
        <v>0.86050000000000004</v>
      </c>
      <c r="R83" s="330">
        <f t="shared" si="20"/>
        <v>116.78660000000001</v>
      </c>
      <c r="S83" s="302">
        <v>21700</v>
      </c>
      <c r="T83" s="307">
        <f t="shared" si="25"/>
        <v>2229.7078603195914</v>
      </c>
      <c r="U83" s="101">
        <f t="shared" si="32"/>
        <v>758.10067250866109</v>
      </c>
      <c r="V83" s="304">
        <f t="shared" si="33"/>
        <v>44.594157206391827</v>
      </c>
      <c r="W83" s="308">
        <v>24</v>
      </c>
      <c r="X83" s="305">
        <f t="shared" si="34"/>
        <v>3056.4026900346439</v>
      </c>
      <c r="Y83" s="309">
        <f t="shared" si="35"/>
        <v>0.57369999999999999</v>
      </c>
    </row>
    <row r="84" spans="1:25" s="63" customFormat="1" ht="16.5" customHeight="1" x14ac:dyDescent="0.2">
      <c r="A84" s="279">
        <v>68</v>
      </c>
      <c r="B84" s="301">
        <f t="shared" si="18"/>
        <v>47.003639999999997</v>
      </c>
      <c r="C84" s="302">
        <v>21700</v>
      </c>
      <c r="D84" s="303">
        <f t="shared" si="21"/>
        <v>5539.9964768686004</v>
      </c>
      <c r="E84" s="304">
        <f t="shared" si="26"/>
        <v>1883.5988021353244</v>
      </c>
      <c r="F84" s="304">
        <f t="shared" si="27"/>
        <v>110.79992953737201</v>
      </c>
      <c r="G84" s="101">
        <v>60</v>
      </c>
      <c r="H84" s="305">
        <f t="shared" si="28"/>
        <v>7594.3952085412966</v>
      </c>
      <c r="I84" s="379">
        <f t="shared" si="22"/>
        <v>1.4467000000000001</v>
      </c>
      <c r="J84" s="329">
        <f t="shared" si="19"/>
        <v>78.339399999999998</v>
      </c>
      <c r="K84" s="302">
        <v>21700</v>
      </c>
      <c r="L84" s="307">
        <f t="shared" si="23"/>
        <v>3323.9978861211594</v>
      </c>
      <c r="M84" s="304">
        <f t="shared" si="29"/>
        <v>1130.1592812811944</v>
      </c>
      <c r="N84" s="304">
        <f t="shared" si="30"/>
        <v>66.479957722423194</v>
      </c>
      <c r="O84" s="308">
        <v>36</v>
      </c>
      <c r="P84" s="305">
        <f t="shared" si="31"/>
        <v>4556.6371251247765</v>
      </c>
      <c r="Q84" s="379">
        <f t="shared" si="24"/>
        <v>0.86799999999999999</v>
      </c>
      <c r="R84" s="330">
        <f t="shared" si="20"/>
        <v>117.50909999999999</v>
      </c>
      <c r="S84" s="302">
        <v>21700</v>
      </c>
      <c r="T84" s="307">
        <f t="shared" si="25"/>
        <v>2215.9985907474402</v>
      </c>
      <c r="U84" s="101">
        <f t="shared" si="32"/>
        <v>753.43952085412968</v>
      </c>
      <c r="V84" s="304">
        <f t="shared" si="33"/>
        <v>44.319971814948808</v>
      </c>
      <c r="W84" s="308">
        <v>24</v>
      </c>
      <c r="X84" s="305">
        <f t="shared" si="34"/>
        <v>3037.7580834165187</v>
      </c>
      <c r="Y84" s="309">
        <f t="shared" si="35"/>
        <v>0.57869999999999999</v>
      </c>
    </row>
    <row r="85" spans="1:25" s="63" customFormat="1" ht="16.5" customHeight="1" x14ac:dyDescent="0.2">
      <c r="A85" s="279">
        <v>69</v>
      </c>
      <c r="B85" s="301">
        <f t="shared" si="18"/>
        <v>47.290260000000011</v>
      </c>
      <c r="C85" s="302">
        <v>21700</v>
      </c>
      <c r="D85" s="303">
        <f t="shared" si="21"/>
        <v>5506.4192922601815</v>
      </c>
      <c r="E85" s="304">
        <f t="shared" si="26"/>
        <v>1872.1825593684619</v>
      </c>
      <c r="F85" s="304">
        <f t="shared" si="27"/>
        <v>110.12838584520364</v>
      </c>
      <c r="G85" s="101">
        <v>60</v>
      </c>
      <c r="H85" s="305">
        <f t="shared" si="28"/>
        <v>7548.7302374738465</v>
      </c>
      <c r="I85" s="379">
        <f t="shared" si="22"/>
        <v>1.4591000000000001</v>
      </c>
      <c r="J85" s="329">
        <f t="shared" si="19"/>
        <v>78.817100000000025</v>
      </c>
      <c r="K85" s="302">
        <v>21700</v>
      </c>
      <c r="L85" s="307">
        <f t="shared" si="23"/>
        <v>3303.8515753561087</v>
      </c>
      <c r="M85" s="304">
        <f t="shared" si="29"/>
        <v>1123.309535621077</v>
      </c>
      <c r="N85" s="304">
        <f t="shared" si="30"/>
        <v>66.077031507122172</v>
      </c>
      <c r="O85" s="308">
        <v>36</v>
      </c>
      <c r="P85" s="305">
        <f t="shared" si="31"/>
        <v>4529.2381424843079</v>
      </c>
      <c r="Q85" s="379">
        <f t="shared" si="24"/>
        <v>0.87539999999999996</v>
      </c>
      <c r="R85" s="330">
        <f t="shared" si="20"/>
        <v>118.22565000000002</v>
      </c>
      <c r="S85" s="302">
        <v>21700</v>
      </c>
      <c r="T85" s="307">
        <f t="shared" si="25"/>
        <v>2202.5677169040728</v>
      </c>
      <c r="U85" s="101">
        <f t="shared" si="32"/>
        <v>748.87302374738476</v>
      </c>
      <c r="V85" s="304">
        <f t="shared" si="33"/>
        <v>44.05135433808146</v>
      </c>
      <c r="W85" s="308">
        <v>24</v>
      </c>
      <c r="X85" s="305">
        <f t="shared" si="34"/>
        <v>3019.4920949895391</v>
      </c>
      <c r="Y85" s="309">
        <f t="shared" si="35"/>
        <v>0.58360000000000001</v>
      </c>
    </row>
    <row r="86" spans="1:25" s="63" customFormat="1" ht="16.5" customHeight="1" x14ac:dyDescent="0.2">
      <c r="A86" s="280">
        <v>70</v>
      </c>
      <c r="B86" s="301">
        <f t="shared" si="18"/>
        <v>47.5745</v>
      </c>
      <c r="C86" s="302">
        <v>21700</v>
      </c>
      <c r="D86" s="303">
        <f t="shared" si="21"/>
        <v>5473.5204784075504</v>
      </c>
      <c r="E86" s="304">
        <f t="shared" si="26"/>
        <v>1860.9969626585673</v>
      </c>
      <c r="F86" s="304">
        <f t="shared" si="27"/>
        <v>109.47040956815101</v>
      </c>
      <c r="G86" s="101">
        <v>60</v>
      </c>
      <c r="H86" s="305">
        <f t="shared" si="28"/>
        <v>7503.9878506342684</v>
      </c>
      <c r="I86" s="379">
        <f t="shared" si="22"/>
        <v>1.4714</v>
      </c>
      <c r="J86" s="329">
        <f t="shared" si="19"/>
        <v>79.290833333333339</v>
      </c>
      <c r="K86" s="302">
        <v>21700</v>
      </c>
      <c r="L86" s="307">
        <f t="shared" si="23"/>
        <v>3284.1122870445297</v>
      </c>
      <c r="M86" s="304">
        <f t="shared" si="29"/>
        <v>1116.5981775951402</v>
      </c>
      <c r="N86" s="304">
        <f t="shared" si="30"/>
        <v>65.682245740890593</v>
      </c>
      <c r="O86" s="308">
        <v>36</v>
      </c>
      <c r="P86" s="305">
        <f t="shared" si="31"/>
        <v>4502.3927103805609</v>
      </c>
      <c r="Q86" s="379">
        <f t="shared" si="24"/>
        <v>0.88280000000000003</v>
      </c>
      <c r="R86" s="330">
        <f t="shared" si="20"/>
        <v>118.93625</v>
      </c>
      <c r="S86" s="302">
        <v>21700</v>
      </c>
      <c r="T86" s="307">
        <f t="shared" si="25"/>
        <v>2189.4081913630198</v>
      </c>
      <c r="U86" s="101">
        <f t="shared" si="32"/>
        <v>744.39878506342677</v>
      </c>
      <c r="V86" s="304">
        <f t="shared" si="33"/>
        <v>43.788163827260398</v>
      </c>
      <c r="W86" s="308">
        <v>24</v>
      </c>
      <c r="X86" s="305">
        <f t="shared" si="34"/>
        <v>3001.5951402537066</v>
      </c>
      <c r="Y86" s="309">
        <f t="shared" si="35"/>
        <v>0.58860000000000001</v>
      </c>
    </row>
    <row r="87" spans="1:25" s="63" customFormat="1" ht="16.5" customHeight="1" x14ac:dyDescent="0.2">
      <c r="A87" s="279">
        <v>71</v>
      </c>
      <c r="B87" s="301">
        <f t="shared" si="18"/>
        <v>47.856360000000002</v>
      </c>
      <c r="C87" s="302">
        <v>21700</v>
      </c>
      <c r="D87" s="303">
        <f t="shared" si="21"/>
        <v>5441.2830394956909</v>
      </c>
      <c r="E87" s="304">
        <f t="shared" si="26"/>
        <v>1850.0362334285351</v>
      </c>
      <c r="F87" s="304">
        <f t="shared" si="27"/>
        <v>108.82566078991383</v>
      </c>
      <c r="G87" s="101">
        <v>60</v>
      </c>
      <c r="H87" s="305">
        <f t="shared" si="28"/>
        <v>7460.1449337141394</v>
      </c>
      <c r="I87" s="379">
        <f t="shared" si="22"/>
        <v>1.4836</v>
      </c>
      <c r="J87" s="329">
        <f t="shared" si="19"/>
        <v>79.760600000000011</v>
      </c>
      <c r="K87" s="302">
        <v>21700</v>
      </c>
      <c r="L87" s="307">
        <f t="shared" si="23"/>
        <v>3264.7698236974143</v>
      </c>
      <c r="M87" s="304">
        <f t="shared" si="29"/>
        <v>1110.021740057121</v>
      </c>
      <c r="N87" s="304">
        <f t="shared" si="30"/>
        <v>65.295396473948287</v>
      </c>
      <c r="O87" s="308">
        <v>36</v>
      </c>
      <c r="P87" s="305">
        <f t="shared" si="31"/>
        <v>4476.0869602284838</v>
      </c>
      <c r="Q87" s="379">
        <f t="shared" si="24"/>
        <v>0.89019999999999999</v>
      </c>
      <c r="R87" s="330">
        <f t="shared" si="20"/>
        <v>119.6409</v>
      </c>
      <c r="S87" s="302">
        <v>21700</v>
      </c>
      <c r="T87" s="307">
        <f t="shared" si="25"/>
        <v>2176.5132157982762</v>
      </c>
      <c r="U87" s="101">
        <f t="shared" si="32"/>
        <v>740.01449337141401</v>
      </c>
      <c r="V87" s="304">
        <f t="shared" si="33"/>
        <v>43.530264315965525</v>
      </c>
      <c r="W87" s="308">
        <v>24</v>
      </c>
      <c r="X87" s="305">
        <f t="shared" si="34"/>
        <v>2984.057973485656</v>
      </c>
      <c r="Y87" s="309">
        <f t="shared" si="35"/>
        <v>0.59340000000000004</v>
      </c>
    </row>
    <row r="88" spans="1:25" s="63" customFormat="1" ht="16.5" customHeight="1" x14ac:dyDescent="0.2">
      <c r="A88" s="279">
        <v>72</v>
      </c>
      <c r="B88" s="301">
        <f t="shared" si="18"/>
        <v>48.135840000000002</v>
      </c>
      <c r="C88" s="302">
        <v>21700</v>
      </c>
      <c r="D88" s="303">
        <f t="shared" si="21"/>
        <v>5409.6905756708511</v>
      </c>
      <c r="E88" s="304">
        <f t="shared" si="26"/>
        <v>1839.2947957280894</v>
      </c>
      <c r="F88" s="304">
        <f t="shared" si="27"/>
        <v>108.19381151341702</v>
      </c>
      <c r="G88" s="101">
        <v>60</v>
      </c>
      <c r="H88" s="305">
        <f t="shared" si="28"/>
        <v>7417.1791829123576</v>
      </c>
      <c r="I88" s="379">
        <f t="shared" si="22"/>
        <v>1.4958</v>
      </c>
      <c r="J88" s="329">
        <f t="shared" si="19"/>
        <v>80.226400000000012</v>
      </c>
      <c r="K88" s="302">
        <v>21700</v>
      </c>
      <c r="L88" s="307">
        <f t="shared" si="23"/>
        <v>3245.8143454025103</v>
      </c>
      <c r="M88" s="304">
        <f t="shared" si="29"/>
        <v>1103.5768774368537</v>
      </c>
      <c r="N88" s="304">
        <f t="shared" si="30"/>
        <v>64.916286908050211</v>
      </c>
      <c r="O88" s="308">
        <v>36</v>
      </c>
      <c r="P88" s="305">
        <f t="shared" si="31"/>
        <v>4450.3075097474139</v>
      </c>
      <c r="Q88" s="379">
        <f t="shared" si="24"/>
        <v>0.89749999999999996</v>
      </c>
      <c r="R88" s="330">
        <f t="shared" si="20"/>
        <v>120.3396</v>
      </c>
      <c r="S88" s="302">
        <v>21700</v>
      </c>
      <c r="T88" s="307">
        <f t="shared" si="25"/>
        <v>2163.8762302683408</v>
      </c>
      <c r="U88" s="101">
        <f t="shared" si="32"/>
        <v>735.71791829123595</v>
      </c>
      <c r="V88" s="304">
        <f t="shared" si="33"/>
        <v>43.277524605366814</v>
      </c>
      <c r="W88" s="308">
        <v>24</v>
      </c>
      <c r="X88" s="305">
        <f t="shared" si="34"/>
        <v>2966.8716731649438</v>
      </c>
      <c r="Y88" s="309">
        <f t="shared" si="35"/>
        <v>0.59830000000000005</v>
      </c>
    </row>
    <row r="89" spans="1:25" s="63" customFormat="1" ht="16.5" customHeight="1" x14ac:dyDescent="0.2">
      <c r="A89" s="279">
        <v>73</v>
      </c>
      <c r="B89" s="301">
        <f t="shared" si="18"/>
        <v>48.412939999999999</v>
      </c>
      <c r="C89" s="302">
        <v>21700</v>
      </c>
      <c r="D89" s="303">
        <f t="shared" si="21"/>
        <v>5378.7272576298819</v>
      </c>
      <c r="E89" s="304">
        <f t="shared" si="26"/>
        <v>1828.7672675941599</v>
      </c>
      <c r="F89" s="304">
        <f t="shared" si="27"/>
        <v>107.57454515259764</v>
      </c>
      <c r="G89" s="101">
        <v>60</v>
      </c>
      <c r="H89" s="305">
        <f t="shared" si="28"/>
        <v>7375.0690703766386</v>
      </c>
      <c r="I89" s="379">
        <f t="shared" si="22"/>
        <v>1.5079</v>
      </c>
      <c r="J89" s="329">
        <f t="shared" si="19"/>
        <v>80.688233333333329</v>
      </c>
      <c r="K89" s="302">
        <v>21700</v>
      </c>
      <c r="L89" s="307">
        <f t="shared" si="23"/>
        <v>3227.236354577929</v>
      </c>
      <c r="M89" s="304">
        <f t="shared" si="29"/>
        <v>1097.2603605564959</v>
      </c>
      <c r="N89" s="304">
        <f t="shared" si="30"/>
        <v>64.544727091558585</v>
      </c>
      <c r="O89" s="308">
        <v>36</v>
      </c>
      <c r="P89" s="305">
        <f t="shared" si="31"/>
        <v>4425.0414422259828</v>
      </c>
      <c r="Q89" s="379">
        <f t="shared" si="24"/>
        <v>0.90469999999999995</v>
      </c>
      <c r="R89" s="330">
        <f t="shared" si="20"/>
        <v>121.03234999999999</v>
      </c>
      <c r="S89" s="302">
        <v>21700</v>
      </c>
      <c r="T89" s="307">
        <f t="shared" si="25"/>
        <v>2151.490903051953</v>
      </c>
      <c r="U89" s="101">
        <f t="shared" si="32"/>
        <v>731.50690703766406</v>
      </c>
      <c r="V89" s="304">
        <f t="shared" si="33"/>
        <v>43.029818061039059</v>
      </c>
      <c r="W89" s="308">
        <v>24</v>
      </c>
      <c r="X89" s="305">
        <f t="shared" si="34"/>
        <v>2950.0276281506558</v>
      </c>
      <c r="Y89" s="309">
        <f t="shared" si="35"/>
        <v>0.60309999999999997</v>
      </c>
    </row>
    <row r="90" spans="1:25" s="63" customFormat="1" ht="16.5" customHeight="1" x14ac:dyDescent="0.2">
      <c r="A90" s="279">
        <v>74</v>
      </c>
      <c r="B90" s="301">
        <f t="shared" si="18"/>
        <v>48.687660000000001</v>
      </c>
      <c r="C90" s="302">
        <v>21700</v>
      </c>
      <c r="D90" s="303">
        <f t="shared" si="21"/>
        <v>5348.3778025068368</v>
      </c>
      <c r="E90" s="304">
        <f t="shared" si="26"/>
        <v>1818.4484528523246</v>
      </c>
      <c r="F90" s="304">
        <f t="shared" si="27"/>
        <v>106.96755605013674</v>
      </c>
      <c r="G90" s="101">
        <v>60</v>
      </c>
      <c r="H90" s="305">
        <f t="shared" si="28"/>
        <v>7333.7938114092976</v>
      </c>
      <c r="I90" s="379">
        <f t="shared" si="22"/>
        <v>1.5199</v>
      </c>
      <c r="J90" s="329">
        <f t="shared" si="19"/>
        <v>81.146100000000004</v>
      </c>
      <c r="K90" s="302">
        <v>21700</v>
      </c>
      <c r="L90" s="307">
        <f t="shared" si="23"/>
        <v>3209.0266815041018</v>
      </c>
      <c r="M90" s="304">
        <f t="shared" si="29"/>
        <v>1091.0690717113946</v>
      </c>
      <c r="N90" s="304">
        <f t="shared" si="30"/>
        <v>64.180533630082039</v>
      </c>
      <c r="O90" s="308">
        <v>36</v>
      </c>
      <c r="P90" s="305">
        <f t="shared" si="31"/>
        <v>4400.2762868455784</v>
      </c>
      <c r="Q90" s="379">
        <f t="shared" si="24"/>
        <v>0.91190000000000004</v>
      </c>
      <c r="R90" s="330">
        <f t="shared" si="20"/>
        <v>121.71915</v>
      </c>
      <c r="S90" s="302">
        <v>21700</v>
      </c>
      <c r="T90" s="307">
        <f t="shared" si="25"/>
        <v>2139.351121002735</v>
      </c>
      <c r="U90" s="101">
        <f t="shared" si="32"/>
        <v>727.37938114092992</v>
      </c>
      <c r="V90" s="304">
        <f t="shared" si="33"/>
        <v>42.787022420054704</v>
      </c>
      <c r="W90" s="308">
        <v>24</v>
      </c>
      <c r="X90" s="305">
        <f t="shared" si="34"/>
        <v>2933.5175245637197</v>
      </c>
      <c r="Y90" s="309">
        <f t="shared" si="35"/>
        <v>0.60799999999999998</v>
      </c>
    </row>
    <row r="91" spans="1:25" s="63" customFormat="1" ht="16.5" customHeight="1" x14ac:dyDescent="0.2">
      <c r="A91" s="279">
        <v>75</v>
      </c>
      <c r="B91" s="301">
        <f t="shared" si="18"/>
        <v>48.960000000000008</v>
      </c>
      <c r="C91" s="302">
        <v>21700</v>
      </c>
      <c r="D91" s="303">
        <f t="shared" si="21"/>
        <v>5318.6274509803916</v>
      </c>
      <c r="E91" s="304">
        <f t="shared" si="26"/>
        <v>1808.3333333333333</v>
      </c>
      <c r="F91" s="304">
        <f t="shared" si="27"/>
        <v>106.37254901960783</v>
      </c>
      <c r="G91" s="101">
        <v>60</v>
      </c>
      <c r="H91" s="305">
        <f t="shared" si="28"/>
        <v>7293.3333333333321</v>
      </c>
      <c r="I91" s="379">
        <f t="shared" si="22"/>
        <v>1.5319</v>
      </c>
      <c r="J91" s="329">
        <f t="shared" si="19"/>
        <v>81.600000000000023</v>
      </c>
      <c r="K91" s="302">
        <v>21700</v>
      </c>
      <c r="L91" s="307">
        <f t="shared" si="23"/>
        <v>3191.1764705882347</v>
      </c>
      <c r="M91" s="304">
        <f t="shared" si="29"/>
        <v>1084.9999999999998</v>
      </c>
      <c r="N91" s="304">
        <f t="shared" si="30"/>
        <v>63.823529411764696</v>
      </c>
      <c r="O91" s="308">
        <v>36</v>
      </c>
      <c r="P91" s="305">
        <f t="shared" si="31"/>
        <v>4375.9999999999991</v>
      </c>
      <c r="Q91" s="379">
        <f t="shared" si="24"/>
        <v>0.91910000000000003</v>
      </c>
      <c r="R91" s="330">
        <f t="shared" si="20"/>
        <v>122.40000000000002</v>
      </c>
      <c r="S91" s="302">
        <v>21700</v>
      </c>
      <c r="T91" s="307">
        <f t="shared" si="25"/>
        <v>2127.4509803921565</v>
      </c>
      <c r="U91" s="101">
        <f t="shared" si="32"/>
        <v>723.33333333333326</v>
      </c>
      <c r="V91" s="304">
        <f t="shared" si="33"/>
        <v>42.549019607843128</v>
      </c>
      <c r="W91" s="308">
        <v>24</v>
      </c>
      <c r="X91" s="305">
        <f t="shared" si="34"/>
        <v>2917.3333333333326</v>
      </c>
      <c r="Y91" s="309">
        <f t="shared" si="35"/>
        <v>0.61270000000000002</v>
      </c>
    </row>
    <row r="92" spans="1:25" s="63" customFormat="1" ht="16.5" customHeight="1" x14ac:dyDescent="0.2">
      <c r="A92" s="279">
        <v>76</v>
      </c>
      <c r="B92" s="301">
        <f t="shared" si="18"/>
        <v>49.229960000000005</v>
      </c>
      <c r="C92" s="302">
        <v>21700</v>
      </c>
      <c r="D92" s="303">
        <f t="shared" si="21"/>
        <v>5289.4619455307293</v>
      </c>
      <c r="E92" s="304">
        <f t="shared" si="26"/>
        <v>1798.4170614804482</v>
      </c>
      <c r="F92" s="304">
        <f t="shared" si="27"/>
        <v>105.78923891061459</v>
      </c>
      <c r="G92" s="101">
        <v>60</v>
      </c>
      <c r="H92" s="305">
        <f t="shared" si="28"/>
        <v>7253.6682459217918</v>
      </c>
      <c r="I92" s="379">
        <f t="shared" si="22"/>
        <v>1.5438000000000001</v>
      </c>
      <c r="J92" s="329">
        <f t="shared" si="19"/>
        <v>82.049933333333342</v>
      </c>
      <c r="K92" s="302">
        <v>21700</v>
      </c>
      <c r="L92" s="307">
        <f t="shared" si="23"/>
        <v>3173.6771673184376</v>
      </c>
      <c r="M92" s="304">
        <f t="shared" si="29"/>
        <v>1079.050236888269</v>
      </c>
      <c r="N92" s="304">
        <f t="shared" si="30"/>
        <v>63.47354334636875</v>
      </c>
      <c r="O92" s="308">
        <v>36</v>
      </c>
      <c r="P92" s="305">
        <f t="shared" si="31"/>
        <v>4352.2009475530749</v>
      </c>
      <c r="Q92" s="379">
        <f t="shared" si="24"/>
        <v>0.92630000000000001</v>
      </c>
      <c r="R92" s="330">
        <f t="shared" si="20"/>
        <v>123.07490000000001</v>
      </c>
      <c r="S92" s="302">
        <v>21700</v>
      </c>
      <c r="T92" s="307">
        <f t="shared" si="25"/>
        <v>2115.7847782122917</v>
      </c>
      <c r="U92" s="101">
        <f t="shared" si="32"/>
        <v>719.36682459217923</v>
      </c>
      <c r="V92" s="304">
        <f t="shared" si="33"/>
        <v>42.315695564245836</v>
      </c>
      <c r="W92" s="308">
        <v>24</v>
      </c>
      <c r="X92" s="305">
        <f t="shared" si="34"/>
        <v>2901.4672983687165</v>
      </c>
      <c r="Y92" s="309">
        <f t="shared" si="35"/>
        <v>0.61750000000000005</v>
      </c>
    </row>
    <row r="93" spans="1:25" s="63" customFormat="1" ht="16.5" customHeight="1" x14ac:dyDescent="0.2">
      <c r="A93" s="279">
        <v>77</v>
      </c>
      <c r="B93" s="301">
        <f t="shared" si="18"/>
        <v>49.497540000000001</v>
      </c>
      <c r="C93" s="302">
        <v>21700</v>
      </c>
      <c r="D93" s="303">
        <f t="shared" si="21"/>
        <v>5260.8675097792739</v>
      </c>
      <c r="E93" s="304">
        <f t="shared" si="26"/>
        <v>1788.6949533249533</v>
      </c>
      <c r="F93" s="304">
        <f t="shared" si="27"/>
        <v>105.21735019558548</v>
      </c>
      <c r="G93" s="101">
        <v>60</v>
      </c>
      <c r="H93" s="305">
        <f t="shared" si="28"/>
        <v>7214.7798132998132</v>
      </c>
      <c r="I93" s="379">
        <f t="shared" si="22"/>
        <v>1.5556000000000001</v>
      </c>
      <c r="J93" s="329">
        <f t="shared" si="19"/>
        <v>82.495900000000006</v>
      </c>
      <c r="K93" s="302">
        <v>21700</v>
      </c>
      <c r="L93" s="307">
        <f t="shared" si="23"/>
        <v>3156.5205058675638</v>
      </c>
      <c r="M93" s="304">
        <f t="shared" si="29"/>
        <v>1073.2169719949718</v>
      </c>
      <c r="N93" s="304">
        <f t="shared" si="30"/>
        <v>63.130410117351275</v>
      </c>
      <c r="O93" s="308">
        <v>36</v>
      </c>
      <c r="P93" s="305">
        <f t="shared" si="31"/>
        <v>4328.8678879798863</v>
      </c>
      <c r="Q93" s="379">
        <f t="shared" si="24"/>
        <v>0.93340000000000001</v>
      </c>
      <c r="R93" s="330">
        <f t="shared" si="20"/>
        <v>123.74384999999999</v>
      </c>
      <c r="S93" s="302">
        <v>21700</v>
      </c>
      <c r="T93" s="307">
        <f t="shared" si="25"/>
        <v>2104.3470039117101</v>
      </c>
      <c r="U93" s="101">
        <f t="shared" si="32"/>
        <v>715.4779813299815</v>
      </c>
      <c r="V93" s="304">
        <f t="shared" si="33"/>
        <v>42.0869400782342</v>
      </c>
      <c r="W93" s="308">
        <v>24</v>
      </c>
      <c r="X93" s="305">
        <f t="shared" si="34"/>
        <v>2885.911925319926</v>
      </c>
      <c r="Y93" s="309">
        <f t="shared" si="35"/>
        <v>0.62229999999999996</v>
      </c>
    </row>
    <row r="94" spans="1:25" s="63" customFormat="1" ht="16.5" customHeight="1" x14ac:dyDescent="0.2">
      <c r="A94" s="279">
        <v>78</v>
      </c>
      <c r="B94" s="301">
        <f t="shared" ref="B94:B157" si="36">(-0.0007*(($A94)*($A94))+0.2645*$A94+12.9)*1.7</f>
        <v>49.762739999999994</v>
      </c>
      <c r="C94" s="302">
        <v>21700</v>
      </c>
      <c r="D94" s="303">
        <f t="shared" si="21"/>
        <v>5232.8308288490553</v>
      </c>
      <c r="E94" s="304">
        <f t="shared" si="26"/>
        <v>1779.1624818086789</v>
      </c>
      <c r="F94" s="304">
        <f t="shared" si="27"/>
        <v>104.65661657698111</v>
      </c>
      <c r="G94" s="101">
        <v>60</v>
      </c>
      <c r="H94" s="305">
        <f t="shared" si="28"/>
        <v>7176.6499272347146</v>
      </c>
      <c r="I94" s="379">
        <f t="shared" si="22"/>
        <v>1.5673999999999999</v>
      </c>
      <c r="J94" s="329">
        <f t="shared" ref="J94:J157" si="37">((-0.0007*(($A94)*($A94))+0.2645*$A94+12.9)*1.7)/0.6</f>
        <v>82.937899999999999</v>
      </c>
      <c r="K94" s="302">
        <v>21700</v>
      </c>
      <c r="L94" s="307">
        <f t="shared" si="23"/>
        <v>3139.6984973094322</v>
      </c>
      <c r="M94" s="304">
        <f t="shared" si="29"/>
        <v>1067.497489085207</v>
      </c>
      <c r="N94" s="304">
        <f t="shared" si="30"/>
        <v>62.793969946188646</v>
      </c>
      <c r="O94" s="308">
        <v>36</v>
      </c>
      <c r="P94" s="305">
        <f t="shared" si="31"/>
        <v>4305.989956340828</v>
      </c>
      <c r="Q94" s="379">
        <f t="shared" si="24"/>
        <v>0.9405</v>
      </c>
      <c r="R94" s="330">
        <f t="shared" ref="R94:R157" si="38">((-0.0007*(($A94)*($A94))+0.2645*$A94+12.9)*1.7)/0.4</f>
        <v>124.40684999999998</v>
      </c>
      <c r="S94" s="302">
        <v>21700</v>
      </c>
      <c r="T94" s="307">
        <f t="shared" si="25"/>
        <v>2093.1323315396221</v>
      </c>
      <c r="U94" s="101">
        <f t="shared" si="32"/>
        <v>711.66499272347153</v>
      </c>
      <c r="V94" s="304">
        <f t="shared" si="33"/>
        <v>41.86264663079244</v>
      </c>
      <c r="W94" s="308">
        <v>24</v>
      </c>
      <c r="X94" s="305">
        <f t="shared" si="34"/>
        <v>2870.6599708938861</v>
      </c>
      <c r="Y94" s="309">
        <f t="shared" si="35"/>
        <v>0.627</v>
      </c>
    </row>
    <row r="95" spans="1:25" s="63" customFormat="1" ht="16.5" customHeight="1" x14ac:dyDescent="0.2">
      <c r="A95" s="279">
        <v>79</v>
      </c>
      <c r="B95" s="301">
        <f t="shared" si="36"/>
        <v>50.025559999999999</v>
      </c>
      <c r="C95" s="302">
        <v>21700</v>
      </c>
      <c r="D95" s="303">
        <f t="shared" si="21"/>
        <v>5205.3390306875126</v>
      </c>
      <c r="E95" s="304">
        <f t="shared" si="26"/>
        <v>1769.8152704337544</v>
      </c>
      <c r="F95" s="304">
        <f t="shared" si="27"/>
        <v>104.10678061375026</v>
      </c>
      <c r="G95" s="101">
        <v>60</v>
      </c>
      <c r="H95" s="305">
        <f t="shared" si="28"/>
        <v>7139.2610817350169</v>
      </c>
      <c r="I95" s="379">
        <f t="shared" si="22"/>
        <v>1.5791999999999999</v>
      </c>
      <c r="J95" s="329">
        <f t="shared" si="37"/>
        <v>83.375933333333336</v>
      </c>
      <c r="K95" s="302">
        <v>21700</v>
      </c>
      <c r="L95" s="307">
        <f t="shared" si="23"/>
        <v>3123.2034184125073</v>
      </c>
      <c r="M95" s="304">
        <f t="shared" si="29"/>
        <v>1061.8891622602525</v>
      </c>
      <c r="N95" s="304">
        <f t="shared" si="30"/>
        <v>62.464068368250146</v>
      </c>
      <c r="O95" s="308">
        <v>36</v>
      </c>
      <c r="P95" s="305">
        <f t="shared" si="31"/>
        <v>4283.5566490410101</v>
      </c>
      <c r="Q95" s="379">
        <f t="shared" si="24"/>
        <v>0.94750000000000001</v>
      </c>
      <c r="R95" s="330">
        <f t="shared" si="38"/>
        <v>125.06389999999999</v>
      </c>
      <c r="S95" s="302">
        <v>21700</v>
      </c>
      <c r="T95" s="307">
        <f t="shared" si="25"/>
        <v>2082.1356122750053</v>
      </c>
      <c r="U95" s="101">
        <f t="shared" si="32"/>
        <v>707.9261081735018</v>
      </c>
      <c r="V95" s="304">
        <f t="shared" si="33"/>
        <v>41.642712245500107</v>
      </c>
      <c r="W95" s="308">
        <v>24</v>
      </c>
      <c r="X95" s="305">
        <f t="shared" si="34"/>
        <v>2855.7044326940072</v>
      </c>
      <c r="Y95" s="309">
        <f t="shared" si="35"/>
        <v>0.63170000000000004</v>
      </c>
    </row>
    <row r="96" spans="1:25" s="63" customFormat="1" ht="16.5" customHeight="1" x14ac:dyDescent="0.2">
      <c r="A96" s="280">
        <v>80</v>
      </c>
      <c r="B96" s="301">
        <f t="shared" si="36"/>
        <v>50.285999999999994</v>
      </c>
      <c r="C96" s="302">
        <v>21700</v>
      </c>
      <c r="D96" s="303">
        <f t="shared" si="21"/>
        <v>5178.3796682973398</v>
      </c>
      <c r="E96" s="304">
        <f t="shared" si="26"/>
        <v>1760.6490872210957</v>
      </c>
      <c r="F96" s="304">
        <f t="shared" si="27"/>
        <v>103.56759336594679</v>
      </c>
      <c r="G96" s="101">
        <v>60</v>
      </c>
      <c r="H96" s="305">
        <f t="shared" si="28"/>
        <v>7102.5963488843818</v>
      </c>
      <c r="I96" s="379">
        <f t="shared" si="22"/>
        <v>1.5909</v>
      </c>
      <c r="J96" s="329">
        <f t="shared" si="37"/>
        <v>83.809999999999988</v>
      </c>
      <c r="K96" s="302">
        <v>21700</v>
      </c>
      <c r="L96" s="307">
        <f t="shared" si="23"/>
        <v>3107.0278009784042</v>
      </c>
      <c r="M96" s="304">
        <f t="shared" si="29"/>
        <v>1056.3894523326576</v>
      </c>
      <c r="N96" s="304">
        <f t="shared" si="30"/>
        <v>62.140556019568088</v>
      </c>
      <c r="O96" s="308">
        <v>36</v>
      </c>
      <c r="P96" s="305">
        <f t="shared" si="31"/>
        <v>4261.5578093306294</v>
      </c>
      <c r="Q96" s="379">
        <f t="shared" si="24"/>
        <v>0.95450000000000002</v>
      </c>
      <c r="R96" s="330">
        <f t="shared" si="38"/>
        <v>125.71499999999997</v>
      </c>
      <c r="S96" s="302">
        <v>21700</v>
      </c>
      <c r="T96" s="307">
        <f t="shared" si="25"/>
        <v>2071.351867318936</v>
      </c>
      <c r="U96" s="101">
        <f t="shared" si="32"/>
        <v>704.25963488843831</v>
      </c>
      <c r="V96" s="304">
        <f t="shared" si="33"/>
        <v>41.427037346378718</v>
      </c>
      <c r="W96" s="308">
        <v>24</v>
      </c>
      <c r="X96" s="305">
        <f t="shared" si="34"/>
        <v>2841.0385395537533</v>
      </c>
      <c r="Y96" s="309">
        <f t="shared" si="35"/>
        <v>0.63639999999999997</v>
      </c>
    </row>
    <row r="97" spans="1:25" s="63" customFormat="1" ht="16.5" customHeight="1" x14ac:dyDescent="0.2">
      <c r="A97" s="279">
        <v>81</v>
      </c>
      <c r="B97" s="301">
        <f t="shared" si="36"/>
        <v>50.544060000000002</v>
      </c>
      <c r="C97" s="302">
        <v>21700</v>
      </c>
      <c r="D97" s="303">
        <f t="shared" si="21"/>
        <v>5151.9407028244268</v>
      </c>
      <c r="E97" s="304">
        <f t="shared" si="26"/>
        <v>1751.6598389603053</v>
      </c>
      <c r="F97" s="304">
        <f t="shared" si="27"/>
        <v>103.03881405648853</v>
      </c>
      <c r="G97" s="101">
        <v>60</v>
      </c>
      <c r="H97" s="305">
        <f t="shared" si="28"/>
        <v>7066.6393558412201</v>
      </c>
      <c r="I97" s="379">
        <f t="shared" si="22"/>
        <v>1.6026</v>
      </c>
      <c r="J97" s="329">
        <f t="shared" si="37"/>
        <v>84.240100000000012</v>
      </c>
      <c r="K97" s="302">
        <v>21700</v>
      </c>
      <c r="L97" s="307">
        <f t="shared" si="23"/>
        <v>3091.1644216946552</v>
      </c>
      <c r="M97" s="304">
        <f t="shared" si="29"/>
        <v>1050.9959033761829</v>
      </c>
      <c r="N97" s="304">
        <f t="shared" si="30"/>
        <v>61.823288433893104</v>
      </c>
      <c r="O97" s="308">
        <v>36</v>
      </c>
      <c r="P97" s="305">
        <f t="shared" si="31"/>
        <v>4239.9836135047308</v>
      </c>
      <c r="Q97" s="379">
        <f t="shared" si="24"/>
        <v>0.96150000000000002</v>
      </c>
      <c r="R97" s="330">
        <f t="shared" si="38"/>
        <v>126.36015</v>
      </c>
      <c r="S97" s="302">
        <v>21700</v>
      </c>
      <c r="T97" s="307">
        <f t="shared" si="25"/>
        <v>2060.7762811297707</v>
      </c>
      <c r="U97" s="101">
        <f t="shared" si="32"/>
        <v>700.6639355841221</v>
      </c>
      <c r="V97" s="304">
        <f t="shared" si="33"/>
        <v>41.215525622595415</v>
      </c>
      <c r="W97" s="308">
        <v>24</v>
      </c>
      <c r="X97" s="305">
        <f t="shared" si="34"/>
        <v>2826.6557423364884</v>
      </c>
      <c r="Y97" s="309">
        <f t="shared" si="35"/>
        <v>0.64100000000000001</v>
      </c>
    </row>
    <row r="98" spans="1:25" s="63" customFormat="1" ht="16.5" customHeight="1" x14ac:dyDescent="0.2">
      <c r="A98" s="279">
        <v>82</v>
      </c>
      <c r="B98" s="301">
        <f t="shared" si="36"/>
        <v>50.799739999999993</v>
      </c>
      <c r="C98" s="302">
        <v>21700</v>
      </c>
      <c r="D98" s="303">
        <f t="shared" si="21"/>
        <v>5126.0104874552517</v>
      </c>
      <c r="E98" s="304">
        <f t="shared" si="26"/>
        <v>1742.8435657347857</v>
      </c>
      <c r="F98" s="304">
        <f t="shared" si="27"/>
        <v>102.52020974910504</v>
      </c>
      <c r="G98" s="101">
        <v>60</v>
      </c>
      <c r="H98" s="305">
        <f t="shared" si="28"/>
        <v>7031.3742629391418</v>
      </c>
      <c r="I98" s="379">
        <f t="shared" si="22"/>
        <v>1.6142000000000001</v>
      </c>
      <c r="J98" s="329">
        <f t="shared" si="37"/>
        <v>84.666233333333324</v>
      </c>
      <c r="K98" s="302">
        <v>21700</v>
      </c>
      <c r="L98" s="307">
        <f t="shared" si="23"/>
        <v>3075.6062924731505</v>
      </c>
      <c r="M98" s="304">
        <f t="shared" si="29"/>
        <v>1045.7061394408713</v>
      </c>
      <c r="N98" s="304">
        <f t="shared" si="30"/>
        <v>61.512125849463011</v>
      </c>
      <c r="O98" s="308">
        <v>36</v>
      </c>
      <c r="P98" s="305">
        <f t="shared" si="31"/>
        <v>4218.8245577634843</v>
      </c>
      <c r="Q98" s="379">
        <f t="shared" si="24"/>
        <v>0.96850000000000003</v>
      </c>
      <c r="R98" s="330">
        <f t="shared" si="38"/>
        <v>126.99934999999998</v>
      </c>
      <c r="S98" s="302">
        <v>21700</v>
      </c>
      <c r="T98" s="307">
        <f t="shared" si="25"/>
        <v>2050.4041949821003</v>
      </c>
      <c r="U98" s="101">
        <f t="shared" si="32"/>
        <v>697.13742629391413</v>
      </c>
      <c r="V98" s="304">
        <f t="shared" si="33"/>
        <v>41.00808389964201</v>
      </c>
      <c r="W98" s="308">
        <v>24</v>
      </c>
      <c r="X98" s="305">
        <f t="shared" si="34"/>
        <v>2812.5497051756565</v>
      </c>
      <c r="Y98" s="309">
        <f t="shared" si="35"/>
        <v>0.64570000000000005</v>
      </c>
    </row>
    <row r="99" spans="1:25" s="63" customFormat="1" ht="16.5" customHeight="1" x14ac:dyDescent="0.2">
      <c r="A99" s="279">
        <v>83</v>
      </c>
      <c r="B99" s="301">
        <f t="shared" si="36"/>
        <v>51.053039999999996</v>
      </c>
      <c r="C99" s="302">
        <v>21700</v>
      </c>
      <c r="D99" s="303">
        <f t="shared" si="21"/>
        <v>5100.5777520790143</v>
      </c>
      <c r="E99" s="304">
        <f t="shared" si="26"/>
        <v>1734.196435706865</v>
      </c>
      <c r="F99" s="304">
        <f t="shared" si="27"/>
        <v>102.01155504158029</v>
      </c>
      <c r="G99" s="101">
        <v>60</v>
      </c>
      <c r="H99" s="305">
        <f t="shared" si="28"/>
        <v>6996.7857428274592</v>
      </c>
      <c r="I99" s="379">
        <f t="shared" si="22"/>
        <v>1.6257999999999999</v>
      </c>
      <c r="J99" s="329">
        <f t="shared" si="37"/>
        <v>85.088399999999993</v>
      </c>
      <c r="K99" s="302">
        <v>21700</v>
      </c>
      <c r="L99" s="307">
        <f t="shared" si="23"/>
        <v>3060.3466512474088</v>
      </c>
      <c r="M99" s="304">
        <f t="shared" si="29"/>
        <v>1040.517861424119</v>
      </c>
      <c r="N99" s="304">
        <f t="shared" si="30"/>
        <v>61.206933024948178</v>
      </c>
      <c r="O99" s="308">
        <v>36</v>
      </c>
      <c r="P99" s="305">
        <f t="shared" si="31"/>
        <v>4198.0714456964752</v>
      </c>
      <c r="Q99" s="379">
        <f t="shared" si="24"/>
        <v>0.97550000000000003</v>
      </c>
      <c r="R99" s="330">
        <f t="shared" si="38"/>
        <v>127.63259999999998</v>
      </c>
      <c r="S99" s="302">
        <v>21700</v>
      </c>
      <c r="T99" s="307">
        <f t="shared" si="25"/>
        <v>2040.2311008316062</v>
      </c>
      <c r="U99" s="101">
        <f t="shared" si="32"/>
        <v>693.67857428274613</v>
      </c>
      <c r="V99" s="304">
        <f t="shared" si="33"/>
        <v>40.804622016632123</v>
      </c>
      <c r="W99" s="308">
        <v>24</v>
      </c>
      <c r="X99" s="305">
        <f t="shared" si="34"/>
        <v>2798.7142971309845</v>
      </c>
      <c r="Y99" s="309">
        <f t="shared" si="35"/>
        <v>0.65029999999999999</v>
      </c>
    </row>
    <row r="100" spans="1:25" s="63" customFormat="1" ht="16.5" customHeight="1" x14ac:dyDescent="0.2">
      <c r="A100" s="279">
        <v>84</v>
      </c>
      <c r="B100" s="301">
        <f t="shared" si="36"/>
        <v>51.303960000000004</v>
      </c>
      <c r="C100" s="302">
        <v>21700</v>
      </c>
      <c r="D100" s="303">
        <f t="shared" si="21"/>
        <v>5075.631588672687</v>
      </c>
      <c r="E100" s="304">
        <f t="shared" si="26"/>
        <v>1725.7147401487136</v>
      </c>
      <c r="F100" s="304">
        <f t="shared" si="27"/>
        <v>101.51263177345375</v>
      </c>
      <c r="G100" s="101">
        <v>60</v>
      </c>
      <c r="H100" s="305">
        <f t="shared" si="28"/>
        <v>6962.8589605948546</v>
      </c>
      <c r="I100" s="379">
        <f t="shared" si="22"/>
        <v>1.6373</v>
      </c>
      <c r="J100" s="329">
        <f t="shared" si="37"/>
        <v>85.506600000000006</v>
      </c>
      <c r="K100" s="302">
        <v>21700</v>
      </c>
      <c r="L100" s="307">
        <f t="shared" si="23"/>
        <v>3045.3789532036126</v>
      </c>
      <c r="M100" s="304">
        <f t="shared" si="29"/>
        <v>1035.4288440892283</v>
      </c>
      <c r="N100" s="304">
        <f t="shared" si="30"/>
        <v>60.907579064072252</v>
      </c>
      <c r="O100" s="308">
        <v>36</v>
      </c>
      <c r="P100" s="305">
        <f t="shared" si="31"/>
        <v>4177.7153763569131</v>
      </c>
      <c r="Q100" s="379">
        <f t="shared" si="24"/>
        <v>0.98240000000000005</v>
      </c>
      <c r="R100" s="330">
        <f t="shared" si="38"/>
        <v>128.25989999999999</v>
      </c>
      <c r="S100" s="302">
        <v>21700</v>
      </c>
      <c r="T100" s="307">
        <f t="shared" si="25"/>
        <v>2030.2526354690749</v>
      </c>
      <c r="U100" s="101">
        <f t="shared" si="32"/>
        <v>690.28589605948548</v>
      </c>
      <c r="V100" s="304">
        <f t="shared" si="33"/>
        <v>40.605052709381496</v>
      </c>
      <c r="W100" s="308">
        <v>24</v>
      </c>
      <c r="X100" s="305">
        <f t="shared" si="34"/>
        <v>2785.1435842379419</v>
      </c>
      <c r="Y100" s="309">
        <f t="shared" si="35"/>
        <v>0.65490000000000004</v>
      </c>
    </row>
    <row r="101" spans="1:25" s="63" customFormat="1" ht="16.5" customHeight="1" x14ac:dyDescent="0.2">
      <c r="A101" s="279">
        <v>85</v>
      </c>
      <c r="B101" s="301">
        <f t="shared" si="36"/>
        <v>51.552500000000002</v>
      </c>
      <c r="C101" s="302">
        <v>21700</v>
      </c>
      <c r="D101" s="303">
        <f t="shared" si="21"/>
        <v>5051.1614373696721</v>
      </c>
      <c r="E101" s="304">
        <f t="shared" si="26"/>
        <v>1717.3948887056886</v>
      </c>
      <c r="F101" s="304">
        <f t="shared" si="27"/>
        <v>101.02322874739345</v>
      </c>
      <c r="G101" s="101">
        <v>60</v>
      </c>
      <c r="H101" s="305">
        <f t="shared" si="28"/>
        <v>6929.5795548227543</v>
      </c>
      <c r="I101" s="379">
        <f t="shared" si="22"/>
        <v>1.6488</v>
      </c>
      <c r="J101" s="329">
        <f t="shared" si="37"/>
        <v>85.920833333333334</v>
      </c>
      <c r="K101" s="302">
        <v>21700</v>
      </c>
      <c r="L101" s="307">
        <f t="shared" si="23"/>
        <v>3030.696862421803</v>
      </c>
      <c r="M101" s="304">
        <f t="shared" si="29"/>
        <v>1030.436933223413</v>
      </c>
      <c r="N101" s="304">
        <f t="shared" si="30"/>
        <v>60.613937248436059</v>
      </c>
      <c r="O101" s="308">
        <v>36</v>
      </c>
      <c r="P101" s="305">
        <f t="shared" si="31"/>
        <v>4157.747732893652</v>
      </c>
      <c r="Q101" s="379">
        <f t="shared" si="24"/>
        <v>0.98929999999999996</v>
      </c>
      <c r="R101" s="330">
        <f t="shared" si="38"/>
        <v>128.88124999999999</v>
      </c>
      <c r="S101" s="302">
        <v>21700</v>
      </c>
      <c r="T101" s="307">
        <f t="shared" si="25"/>
        <v>2020.4645749478686</v>
      </c>
      <c r="U101" s="101">
        <f t="shared" si="32"/>
        <v>686.95795548227534</v>
      </c>
      <c r="V101" s="304">
        <f t="shared" si="33"/>
        <v>40.409291498957373</v>
      </c>
      <c r="W101" s="308">
        <v>24</v>
      </c>
      <c r="X101" s="305">
        <f t="shared" si="34"/>
        <v>2771.8318219291014</v>
      </c>
      <c r="Y101" s="309">
        <f t="shared" si="35"/>
        <v>0.65949999999999998</v>
      </c>
    </row>
    <row r="102" spans="1:25" s="63" customFormat="1" ht="16.5" customHeight="1" x14ac:dyDescent="0.2">
      <c r="A102" s="279">
        <v>86</v>
      </c>
      <c r="B102" s="301">
        <f t="shared" si="36"/>
        <v>51.798659999999998</v>
      </c>
      <c r="C102" s="302">
        <v>21700</v>
      </c>
      <c r="D102" s="303">
        <f t="shared" si="21"/>
        <v>5027.1570731752527</v>
      </c>
      <c r="E102" s="304">
        <f t="shared" si="26"/>
        <v>1709.233404879586</v>
      </c>
      <c r="F102" s="304">
        <f t="shared" si="27"/>
        <v>100.54314146350505</v>
      </c>
      <c r="G102" s="101">
        <v>60</v>
      </c>
      <c r="H102" s="305">
        <f t="shared" si="28"/>
        <v>6896.9336195183432</v>
      </c>
      <c r="I102" s="379">
        <f t="shared" si="22"/>
        <v>1.6603000000000001</v>
      </c>
      <c r="J102" s="329">
        <f t="shared" si="37"/>
        <v>86.331100000000006</v>
      </c>
      <c r="K102" s="302">
        <v>21700</v>
      </c>
      <c r="L102" s="307">
        <f t="shared" si="23"/>
        <v>3016.2942439051508</v>
      </c>
      <c r="M102" s="304">
        <f t="shared" si="29"/>
        <v>1025.5400429277513</v>
      </c>
      <c r="N102" s="304">
        <f t="shared" si="30"/>
        <v>60.325884878103018</v>
      </c>
      <c r="O102" s="308">
        <v>36</v>
      </c>
      <c r="P102" s="305">
        <f t="shared" si="31"/>
        <v>4138.1601717110052</v>
      </c>
      <c r="Q102" s="379">
        <f t="shared" si="24"/>
        <v>0.99619999999999997</v>
      </c>
      <c r="R102" s="330">
        <f t="shared" si="38"/>
        <v>129.49664999999999</v>
      </c>
      <c r="S102" s="302">
        <v>21700</v>
      </c>
      <c r="T102" s="307">
        <f t="shared" si="25"/>
        <v>2010.862829270101</v>
      </c>
      <c r="U102" s="101">
        <f t="shared" si="32"/>
        <v>683.69336195183439</v>
      </c>
      <c r="V102" s="304">
        <f t="shared" si="33"/>
        <v>40.217256585402019</v>
      </c>
      <c r="W102" s="308">
        <v>24</v>
      </c>
      <c r="X102" s="305">
        <f t="shared" si="34"/>
        <v>2758.7734478073376</v>
      </c>
      <c r="Y102" s="309">
        <f t="shared" si="35"/>
        <v>0.66410000000000002</v>
      </c>
    </row>
    <row r="103" spans="1:25" s="63" customFormat="1" ht="16.5" customHeight="1" x14ac:dyDescent="0.2">
      <c r="A103" s="279">
        <v>87</v>
      </c>
      <c r="B103" s="301">
        <f t="shared" si="36"/>
        <v>52.042439999999999</v>
      </c>
      <c r="C103" s="302">
        <v>21700</v>
      </c>
      <c r="D103" s="303">
        <f t="shared" si="21"/>
        <v>5003.6085932942424</v>
      </c>
      <c r="E103" s="304">
        <f t="shared" si="26"/>
        <v>1701.2269217200426</v>
      </c>
      <c r="F103" s="304">
        <f t="shared" si="27"/>
        <v>100.07217186588485</v>
      </c>
      <c r="G103" s="101">
        <v>60</v>
      </c>
      <c r="H103" s="305">
        <f t="shared" si="28"/>
        <v>6864.9076868801703</v>
      </c>
      <c r="I103" s="379">
        <f t="shared" si="22"/>
        <v>1.6717</v>
      </c>
      <c r="J103" s="329">
        <f t="shared" si="37"/>
        <v>86.737400000000008</v>
      </c>
      <c r="K103" s="302">
        <v>21700</v>
      </c>
      <c r="L103" s="307">
        <f t="shared" si="23"/>
        <v>3002.1651559765451</v>
      </c>
      <c r="M103" s="304">
        <f t="shared" si="29"/>
        <v>1020.7361530320254</v>
      </c>
      <c r="N103" s="304">
        <f t="shared" si="30"/>
        <v>60.043303119530904</v>
      </c>
      <c r="O103" s="308">
        <v>36</v>
      </c>
      <c r="P103" s="305">
        <f t="shared" si="31"/>
        <v>4118.9446121281017</v>
      </c>
      <c r="Q103" s="379">
        <f t="shared" si="24"/>
        <v>1.0029999999999999</v>
      </c>
      <c r="R103" s="330">
        <f t="shared" si="38"/>
        <v>130.1061</v>
      </c>
      <c r="S103" s="302">
        <v>21700</v>
      </c>
      <c r="T103" s="307">
        <f t="shared" si="25"/>
        <v>2001.4434373176969</v>
      </c>
      <c r="U103" s="101">
        <f t="shared" si="32"/>
        <v>680.49076868801694</v>
      </c>
      <c r="V103" s="304">
        <f t="shared" si="33"/>
        <v>40.028868746353936</v>
      </c>
      <c r="W103" s="308">
        <v>24</v>
      </c>
      <c r="X103" s="305">
        <f t="shared" si="34"/>
        <v>2745.9630747520678</v>
      </c>
      <c r="Y103" s="309">
        <f t="shared" si="35"/>
        <v>0.66869999999999996</v>
      </c>
    </row>
    <row r="104" spans="1:25" s="63" customFormat="1" ht="16.5" customHeight="1" x14ac:dyDescent="0.2">
      <c r="A104" s="279">
        <v>88</v>
      </c>
      <c r="B104" s="301">
        <f t="shared" si="36"/>
        <v>52.283840000000005</v>
      </c>
      <c r="C104" s="302">
        <v>21700</v>
      </c>
      <c r="D104" s="303">
        <f t="shared" si="21"/>
        <v>4980.5064050383444</v>
      </c>
      <c r="E104" s="304">
        <f t="shared" si="26"/>
        <v>1693.3721777130372</v>
      </c>
      <c r="F104" s="304">
        <f t="shared" si="27"/>
        <v>99.610128100766886</v>
      </c>
      <c r="G104" s="101">
        <v>60</v>
      </c>
      <c r="H104" s="305">
        <f t="shared" si="28"/>
        <v>6833.4887108521489</v>
      </c>
      <c r="I104" s="379">
        <f t="shared" si="22"/>
        <v>1.6831</v>
      </c>
      <c r="J104" s="329">
        <f t="shared" si="37"/>
        <v>87.139733333333339</v>
      </c>
      <c r="K104" s="302">
        <v>21700</v>
      </c>
      <c r="L104" s="307">
        <f t="shared" si="23"/>
        <v>2988.3038430230063</v>
      </c>
      <c r="M104" s="304">
        <f t="shared" si="29"/>
        <v>1016.0233066278222</v>
      </c>
      <c r="N104" s="304">
        <f t="shared" si="30"/>
        <v>59.766076860460124</v>
      </c>
      <c r="O104" s="308">
        <v>36</v>
      </c>
      <c r="P104" s="305">
        <f t="shared" si="31"/>
        <v>4100.0932265112888</v>
      </c>
      <c r="Q104" s="379">
        <f t="shared" si="24"/>
        <v>1.0099</v>
      </c>
      <c r="R104" s="330">
        <f t="shared" si="38"/>
        <v>130.70959999999999</v>
      </c>
      <c r="S104" s="302">
        <v>21700</v>
      </c>
      <c r="T104" s="307">
        <f t="shared" si="25"/>
        <v>1992.2025620153381</v>
      </c>
      <c r="U104" s="101">
        <f t="shared" si="32"/>
        <v>677.34887108521502</v>
      </c>
      <c r="V104" s="304">
        <f t="shared" si="33"/>
        <v>39.844051240306761</v>
      </c>
      <c r="W104" s="308">
        <v>24</v>
      </c>
      <c r="X104" s="305">
        <f t="shared" si="34"/>
        <v>2733.3954843408601</v>
      </c>
      <c r="Y104" s="309">
        <f t="shared" si="35"/>
        <v>0.67320000000000002</v>
      </c>
    </row>
    <row r="105" spans="1:25" s="63" customFormat="1" ht="16.5" customHeight="1" x14ac:dyDescent="0.2">
      <c r="A105" s="279">
        <v>89</v>
      </c>
      <c r="B105" s="301">
        <f t="shared" si="36"/>
        <v>52.522860000000001</v>
      </c>
      <c r="C105" s="302">
        <v>21700</v>
      </c>
      <c r="D105" s="303">
        <f t="shared" si="21"/>
        <v>4957.8412142826946</v>
      </c>
      <c r="E105" s="304">
        <f t="shared" si="26"/>
        <v>1685.6660128561164</v>
      </c>
      <c r="F105" s="304">
        <f t="shared" si="27"/>
        <v>99.156824285653897</v>
      </c>
      <c r="G105" s="101">
        <v>60</v>
      </c>
      <c r="H105" s="305">
        <f t="shared" si="28"/>
        <v>6802.6640514244646</v>
      </c>
      <c r="I105" s="379">
        <f t="shared" si="22"/>
        <v>1.6944999999999999</v>
      </c>
      <c r="J105" s="329">
        <f t="shared" si="37"/>
        <v>87.5381</v>
      </c>
      <c r="K105" s="302">
        <v>21700</v>
      </c>
      <c r="L105" s="307">
        <f t="shared" si="23"/>
        <v>2974.7047285696171</v>
      </c>
      <c r="M105" s="304">
        <f t="shared" si="29"/>
        <v>1011.3996077136699</v>
      </c>
      <c r="N105" s="304">
        <f t="shared" si="30"/>
        <v>59.494094571392345</v>
      </c>
      <c r="O105" s="308">
        <v>36</v>
      </c>
      <c r="P105" s="305">
        <f t="shared" si="31"/>
        <v>4081.5984308546795</v>
      </c>
      <c r="Q105" s="379">
        <f t="shared" si="24"/>
        <v>1.0166999999999999</v>
      </c>
      <c r="R105" s="330">
        <f t="shared" si="38"/>
        <v>131.30715000000001</v>
      </c>
      <c r="S105" s="302">
        <v>21700</v>
      </c>
      <c r="T105" s="307">
        <f t="shared" si="25"/>
        <v>1983.1364857130779</v>
      </c>
      <c r="U105" s="101">
        <f t="shared" si="32"/>
        <v>674.2664051424465</v>
      </c>
      <c r="V105" s="304">
        <f t="shared" si="33"/>
        <v>39.662729714261559</v>
      </c>
      <c r="W105" s="308">
        <v>24</v>
      </c>
      <c r="X105" s="305">
        <f t="shared" si="34"/>
        <v>2721.065620569786</v>
      </c>
      <c r="Y105" s="309">
        <f t="shared" si="35"/>
        <v>0.67779999999999996</v>
      </c>
    </row>
    <row r="106" spans="1:25" s="63" customFormat="1" ht="16.5" customHeight="1" x14ac:dyDescent="0.2">
      <c r="A106" s="280">
        <v>90</v>
      </c>
      <c r="B106" s="301">
        <f t="shared" si="36"/>
        <v>52.759499999999996</v>
      </c>
      <c r="C106" s="302">
        <v>21700</v>
      </c>
      <c r="D106" s="303">
        <f t="shared" si="21"/>
        <v>4935.6040144428971</v>
      </c>
      <c r="E106" s="304">
        <f t="shared" si="26"/>
        <v>1678.1053649105852</v>
      </c>
      <c r="F106" s="304">
        <f t="shared" si="27"/>
        <v>98.712080288857948</v>
      </c>
      <c r="G106" s="101">
        <v>60</v>
      </c>
      <c r="H106" s="305">
        <f t="shared" si="28"/>
        <v>6772.4214596423399</v>
      </c>
      <c r="I106" s="379">
        <f t="shared" si="22"/>
        <v>1.7059</v>
      </c>
      <c r="J106" s="329">
        <f t="shared" si="37"/>
        <v>87.93249999999999</v>
      </c>
      <c r="K106" s="302">
        <v>21700</v>
      </c>
      <c r="L106" s="307">
        <f t="shared" si="23"/>
        <v>2961.3624086657383</v>
      </c>
      <c r="M106" s="304">
        <f t="shared" si="29"/>
        <v>1006.863218946351</v>
      </c>
      <c r="N106" s="304">
        <f t="shared" si="30"/>
        <v>59.227248173314763</v>
      </c>
      <c r="O106" s="308">
        <v>36</v>
      </c>
      <c r="P106" s="305">
        <f t="shared" si="31"/>
        <v>4063.4528757854041</v>
      </c>
      <c r="Q106" s="379">
        <f t="shared" si="24"/>
        <v>1.0235000000000001</v>
      </c>
      <c r="R106" s="330">
        <f t="shared" si="38"/>
        <v>131.89874999999998</v>
      </c>
      <c r="S106" s="302">
        <v>21700</v>
      </c>
      <c r="T106" s="307">
        <f t="shared" si="25"/>
        <v>1974.2416057771588</v>
      </c>
      <c r="U106" s="101">
        <f t="shared" si="32"/>
        <v>671.24214596423406</v>
      </c>
      <c r="V106" s="304">
        <f t="shared" si="33"/>
        <v>39.484832115543178</v>
      </c>
      <c r="W106" s="308">
        <v>24</v>
      </c>
      <c r="X106" s="305">
        <f t="shared" si="34"/>
        <v>2708.9685838569362</v>
      </c>
      <c r="Y106" s="309">
        <f t="shared" si="35"/>
        <v>0.68230000000000002</v>
      </c>
    </row>
    <row r="107" spans="1:25" s="63" customFormat="1" ht="16.5" customHeight="1" x14ac:dyDescent="0.2">
      <c r="A107" s="279">
        <v>91</v>
      </c>
      <c r="B107" s="301">
        <f t="shared" si="36"/>
        <v>52.993760000000002</v>
      </c>
      <c r="C107" s="302">
        <v>21700</v>
      </c>
      <c r="D107" s="303">
        <f t="shared" si="21"/>
        <v>4913.7860759455452</v>
      </c>
      <c r="E107" s="304">
        <f t="shared" si="26"/>
        <v>1670.6872658214854</v>
      </c>
      <c r="F107" s="304">
        <f t="shared" si="27"/>
        <v>98.275721518910913</v>
      </c>
      <c r="G107" s="101">
        <v>60</v>
      </c>
      <c r="H107" s="305">
        <f t="shared" si="28"/>
        <v>6742.7490632859417</v>
      </c>
      <c r="I107" s="379">
        <f t="shared" si="22"/>
        <v>1.7172000000000001</v>
      </c>
      <c r="J107" s="329">
        <f t="shared" si="37"/>
        <v>88.322933333333339</v>
      </c>
      <c r="K107" s="302">
        <v>21700</v>
      </c>
      <c r="L107" s="307">
        <f t="shared" si="23"/>
        <v>2948.2716455673267</v>
      </c>
      <c r="M107" s="304">
        <f t="shared" si="29"/>
        <v>1002.4123594928911</v>
      </c>
      <c r="N107" s="304">
        <f t="shared" si="30"/>
        <v>58.965432911346532</v>
      </c>
      <c r="O107" s="308">
        <v>36</v>
      </c>
      <c r="P107" s="305">
        <f t="shared" si="31"/>
        <v>4045.6494379715641</v>
      </c>
      <c r="Q107" s="379">
        <f t="shared" si="24"/>
        <v>1.0303</v>
      </c>
      <c r="R107" s="330">
        <f t="shared" si="38"/>
        <v>132.48439999999999</v>
      </c>
      <c r="S107" s="302">
        <v>21700</v>
      </c>
      <c r="T107" s="307">
        <f t="shared" si="25"/>
        <v>1965.5144303782183</v>
      </c>
      <c r="U107" s="101">
        <f t="shared" si="32"/>
        <v>668.27490632859428</v>
      </c>
      <c r="V107" s="304">
        <f t="shared" si="33"/>
        <v>39.310288607564367</v>
      </c>
      <c r="W107" s="308">
        <v>24</v>
      </c>
      <c r="X107" s="305">
        <f t="shared" si="34"/>
        <v>2697.0996253143771</v>
      </c>
      <c r="Y107" s="309">
        <f t="shared" si="35"/>
        <v>0.68689999999999996</v>
      </c>
    </row>
    <row r="108" spans="1:25" s="63" customFormat="1" ht="16.5" customHeight="1" x14ac:dyDescent="0.2">
      <c r="A108" s="279">
        <v>92</v>
      </c>
      <c r="B108" s="301">
        <f t="shared" si="36"/>
        <v>53.225639999999991</v>
      </c>
      <c r="C108" s="302">
        <v>21700</v>
      </c>
      <c r="D108" s="303">
        <f t="shared" si="21"/>
        <v>4892.378936166856</v>
      </c>
      <c r="E108" s="304">
        <f t="shared" si="26"/>
        <v>1663.4088382967311</v>
      </c>
      <c r="F108" s="304">
        <f t="shared" si="27"/>
        <v>97.847578723337122</v>
      </c>
      <c r="G108" s="101">
        <v>60</v>
      </c>
      <c r="H108" s="305">
        <f t="shared" si="28"/>
        <v>6713.6353531869245</v>
      </c>
      <c r="I108" s="379">
        <f t="shared" si="22"/>
        <v>1.7284999999999999</v>
      </c>
      <c r="J108" s="329">
        <f t="shared" si="37"/>
        <v>88.709399999999988</v>
      </c>
      <c r="K108" s="302">
        <v>21700</v>
      </c>
      <c r="L108" s="307">
        <f t="shared" si="23"/>
        <v>2935.4273617001131</v>
      </c>
      <c r="M108" s="304">
        <f t="shared" si="29"/>
        <v>998.04530297803854</v>
      </c>
      <c r="N108" s="304">
        <f t="shared" si="30"/>
        <v>58.70854723400226</v>
      </c>
      <c r="O108" s="308">
        <v>36</v>
      </c>
      <c r="P108" s="305">
        <f t="shared" si="31"/>
        <v>4028.1812119121541</v>
      </c>
      <c r="Q108" s="379">
        <f t="shared" si="24"/>
        <v>1.0370999999999999</v>
      </c>
      <c r="R108" s="330">
        <f t="shared" si="38"/>
        <v>133.06409999999997</v>
      </c>
      <c r="S108" s="302">
        <v>21700</v>
      </c>
      <c r="T108" s="307">
        <f t="shared" si="25"/>
        <v>1956.9515744667424</v>
      </c>
      <c r="U108" s="101">
        <f t="shared" si="32"/>
        <v>665.36353531869247</v>
      </c>
      <c r="V108" s="304">
        <f t="shared" si="33"/>
        <v>39.139031489334847</v>
      </c>
      <c r="W108" s="308">
        <v>24</v>
      </c>
      <c r="X108" s="305">
        <f t="shared" si="34"/>
        <v>2685.4541412747694</v>
      </c>
      <c r="Y108" s="309">
        <f t="shared" si="35"/>
        <v>0.69140000000000001</v>
      </c>
    </row>
    <row r="109" spans="1:25" s="63" customFormat="1" ht="16.5" customHeight="1" x14ac:dyDescent="0.2">
      <c r="A109" s="279">
        <v>93</v>
      </c>
      <c r="B109" s="301">
        <f t="shared" si="36"/>
        <v>53.45514</v>
      </c>
      <c r="C109" s="302">
        <v>21700</v>
      </c>
      <c r="D109" s="303">
        <f t="shared" si="21"/>
        <v>4871.3743898154598</v>
      </c>
      <c r="E109" s="304">
        <f t="shared" si="26"/>
        <v>1656.2672925372565</v>
      </c>
      <c r="F109" s="304">
        <f t="shared" si="27"/>
        <v>97.427487796309194</v>
      </c>
      <c r="G109" s="101">
        <v>60</v>
      </c>
      <c r="H109" s="305">
        <f t="shared" si="28"/>
        <v>6685.069170149025</v>
      </c>
      <c r="I109" s="379">
        <f t="shared" si="22"/>
        <v>1.7398</v>
      </c>
      <c r="J109" s="329">
        <f t="shared" si="37"/>
        <v>89.09190000000001</v>
      </c>
      <c r="K109" s="302">
        <v>21700</v>
      </c>
      <c r="L109" s="307">
        <f t="shared" si="23"/>
        <v>2922.8246338892759</v>
      </c>
      <c r="M109" s="304">
        <f t="shared" si="29"/>
        <v>993.76037552235391</v>
      </c>
      <c r="N109" s="304">
        <f t="shared" si="30"/>
        <v>58.456492677785519</v>
      </c>
      <c r="O109" s="308">
        <v>36</v>
      </c>
      <c r="P109" s="305">
        <f t="shared" si="31"/>
        <v>4011.0415020894156</v>
      </c>
      <c r="Q109" s="379">
        <f t="shared" si="24"/>
        <v>1.0439000000000001</v>
      </c>
      <c r="R109" s="330">
        <f t="shared" si="38"/>
        <v>133.63784999999999</v>
      </c>
      <c r="S109" s="302">
        <v>21700</v>
      </c>
      <c r="T109" s="307">
        <f t="shared" si="25"/>
        <v>1948.5497559261844</v>
      </c>
      <c r="U109" s="101">
        <f t="shared" si="32"/>
        <v>662.50691701490268</v>
      </c>
      <c r="V109" s="304">
        <f t="shared" si="33"/>
        <v>38.970995118523689</v>
      </c>
      <c r="W109" s="308">
        <v>24</v>
      </c>
      <c r="X109" s="305">
        <f t="shared" si="34"/>
        <v>2674.0276680596107</v>
      </c>
      <c r="Y109" s="309">
        <f t="shared" si="35"/>
        <v>0.69589999999999996</v>
      </c>
    </row>
    <row r="110" spans="1:25" s="63" customFormat="1" ht="16.5" customHeight="1" x14ac:dyDescent="0.2">
      <c r="A110" s="279">
        <v>94</v>
      </c>
      <c r="B110" s="301">
        <f t="shared" si="36"/>
        <v>53.682259999999992</v>
      </c>
      <c r="C110" s="302">
        <v>21700</v>
      </c>
      <c r="D110" s="303">
        <f t="shared" si="21"/>
        <v>4850.7644797368821</v>
      </c>
      <c r="E110" s="304">
        <f t="shared" si="26"/>
        <v>1649.2599231105401</v>
      </c>
      <c r="F110" s="304">
        <f t="shared" si="27"/>
        <v>97.015289594737638</v>
      </c>
      <c r="G110" s="101">
        <v>60</v>
      </c>
      <c r="H110" s="305">
        <f t="shared" si="28"/>
        <v>6657.0396924421602</v>
      </c>
      <c r="I110" s="379">
        <f t="shared" si="22"/>
        <v>1.7509999999999999</v>
      </c>
      <c r="J110" s="329">
        <f t="shared" si="37"/>
        <v>89.470433333333318</v>
      </c>
      <c r="K110" s="302">
        <v>21700</v>
      </c>
      <c r="L110" s="307">
        <f t="shared" si="23"/>
        <v>2910.4586878421292</v>
      </c>
      <c r="M110" s="304">
        <f t="shared" si="29"/>
        <v>989.55595386632399</v>
      </c>
      <c r="N110" s="304">
        <f t="shared" si="30"/>
        <v>58.209173756842581</v>
      </c>
      <c r="O110" s="308">
        <v>36</v>
      </c>
      <c r="P110" s="305">
        <f t="shared" si="31"/>
        <v>3994.223815465296</v>
      </c>
      <c r="Q110" s="379">
        <f t="shared" si="24"/>
        <v>1.0506</v>
      </c>
      <c r="R110" s="330">
        <f t="shared" si="38"/>
        <v>134.20564999999996</v>
      </c>
      <c r="S110" s="302">
        <v>21700</v>
      </c>
      <c r="T110" s="307">
        <f t="shared" si="25"/>
        <v>1940.3057918947532</v>
      </c>
      <c r="U110" s="101">
        <f t="shared" si="32"/>
        <v>659.70396924421607</v>
      </c>
      <c r="V110" s="304">
        <f t="shared" si="33"/>
        <v>38.806115837895064</v>
      </c>
      <c r="W110" s="308">
        <v>24</v>
      </c>
      <c r="X110" s="305">
        <f t="shared" si="34"/>
        <v>2662.8158769768643</v>
      </c>
      <c r="Y110" s="309">
        <f t="shared" si="35"/>
        <v>0.70040000000000002</v>
      </c>
    </row>
    <row r="111" spans="1:25" s="63" customFormat="1" ht="16.5" customHeight="1" x14ac:dyDescent="0.2">
      <c r="A111" s="279">
        <v>95</v>
      </c>
      <c r="B111" s="301">
        <f t="shared" si="36"/>
        <v>53.907000000000004</v>
      </c>
      <c r="C111" s="302">
        <v>21700</v>
      </c>
      <c r="D111" s="303">
        <f t="shared" si="21"/>
        <v>4830.5414881184261</v>
      </c>
      <c r="E111" s="304">
        <f t="shared" si="26"/>
        <v>1642.3841059602651</v>
      </c>
      <c r="F111" s="304">
        <f t="shared" si="27"/>
        <v>96.610829762368525</v>
      </c>
      <c r="G111" s="101">
        <v>60</v>
      </c>
      <c r="H111" s="305">
        <f t="shared" si="28"/>
        <v>6629.5364238410602</v>
      </c>
      <c r="I111" s="379">
        <f t="shared" si="22"/>
        <v>1.7623</v>
      </c>
      <c r="J111" s="329">
        <f t="shared" si="37"/>
        <v>89.845000000000013</v>
      </c>
      <c r="K111" s="302">
        <v>21700</v>
      </c>
      <c r="L111" s="307">
        <f t="shared" si="23"/>
        <v>2898.3248928710555</v>
      </c>
      <c r="M111" s="304">
        <f t="shared" si="29"/>
        <v>985.4304635761589</v>
      </c>
      <c r="N111" s="304">
        <f t="shared" si="30"/>
        <v>57.96649785742111</v>
      </c>
      <c r="O111" s="308">
        <v>36</v>
      </c>
      <c r="P111" s="305">
        <f t="shared" si="31"/>
        <v>3977.7218543046356</v>
      </c>
      <c r="Q111" s="379">
        <f t="shared" si="24"/>
        <v>1.0573999999999999</v>
      </c>
      <c r="R111" s="330">
        <f t="shared" si="38"/>
        <v>134.76750000000001</v>
      </c>
      <c r="S111" s="302">
        <v>21700</v>
      </c>
      <c r="T111" s="307">
        <f t="shared" si="25"/>
        <v>1932.2165952473704</v>
      </c>
      <c r="U111" s="101">
        <f t="shared" si="32"/>
        <v>656.95364238410593</v>
      </c>
      <c r="V111" s="304">
        <f t="shared" si="33"/>
        <v>38.644331904947407</v>
      </c>
      <c r="W111" s="308">
        <v>24</v>
      </c>
      <c r="X111" s="305">
        <f t="shared" si="34"/>
        <v>2651.8145695364233</v>
      </c>
      <c r="Y111" s="309">
        <f t="shared" si="35"/>
        <v>0.70489999999999997</v>
      </c>
    </row>
    <row r="112" spans="1:25" s="63" customFormat="1" ht="16.5" customHeight="1" x14ac:dyDescent="0.2">
      <c r="A112" s="279">
        <v>96</v>
      </c>
      <c r="B112" s="301">
        <f t="shared" si="36"/>
        <v>54.129359999999998</v>
      </c>
      <c r="C112" s="302">
        <v>21700</v>
      </c>
      <c r="D112" s="303">
        <f t="shared" si="21"/>
        <v>4810.6979280745236</v>
      </c>
      <c r="E112" s="304">
        <f t="shared" si="26"/>
        <v>1635.6372955453382</v>
      </c>
      <c r="F112" s="304">
        <f t="shared" si="27"/>
        <v>96.213958561490472</v>
      </c>
      <c r="G112" s="101">
        <v>60</v>
      </c>
      <c r="H112" s="305">
        <f t="shared" si="28"/>
        <v>6602.5491821813521</v>
      </c>
      <c r="I112" s="379">
        <f t="shared" si="22"/>
        <v>1.7735000000000001</v>
      </c>
      <c r="J112" s="329">
        <f t="shared" si="37"/>
        <v>90.215599999999995</v>
      </c>
      <c r="K112" s="302">
        <v>21700</v>
      </c>
      <c r="L112" s="307">
        <f t="shared" si="23"/>
        <v>2886.4187568447146</v>
      </c>
      <c r="M112" s="304">
        <f t="shared" si="29"/>
        <v>981.38237732720302</v>
      </c>
      <c r="N112" s="304">
        <f t="shared" si="30"/>
        <v>57.728375136894293</v>
      </c>
      <c r="O112" s="308">
        <v>36</v>
      </c>
      <c r="P112" s="305">
        <f t="shared" si="31"/>
        <v>3961.5295093088116</v>
      </c>
      <c r="Q112" s="379">
        <f t="shared" si="24"/>
        <v>1.0641</v>
      </c>
      <c r="R112" s="330">
        <f t="shared" si="38"/>
        <v>135.32339999999999</v>
      </c>
      <c r="S112" s="302">
        <v>21700</v>
      </c>
      <c r="T112" s="307">
        <f t="shared" si="25"/>
        <v>1924.2791712298094</v>
      </c>
      <c r="U112" s="101">
        <f t="shared" si="32"/>
        <v>654.25491821813523</v>
      </c>
      <c r="V112" s="304">
        <f t="shared" si="33"/>
        <v>38.485583424596193</v>
      </c>
      <c r="W112" s="308">
        <v>24</v>
      </c>
      <c r="X112" s="305">
        <f t="shared" si="34"/>
        <v>2641.0196728725409</v>
      </c>
      <c r="Y112" s="309">
        <f t="shared" si="35"/>
        <v>0.70940000000000003</v>
      </c>
    </row>
    <row r="113" spans="1:25" s="63" customFormat="1" ht="16.5" customHeight="1" x14ac:dyDescent="0.2">
      <c r="A113" s="279">
        <v>97</v>
      </c>
      <c r="B113" s="301">
        <f t="shared" si="36"/>
        <v>54.349339999999998</v>
      </c>
      <c r="C113" s="302">
        <v>21700</v>
      </c>
      <c r="D113" s="303">
        <f t="shared" si="21"/>
        <v>4791.2265355936252</v>
      </c>
      <c r="E113" s="304">
        <f t="shared" si="26"/>
        <v>1629.0170221018327</v>
      </c>
      <c r="F113" s="304">
        <f t="shared" si="27"/>
        <v>95.824530711872512</v>
      </c>
      <c r="G113" s="101">
        <v>60</v>
      </c>
      <c r="H113" s="305">
        <f t="shared" si="28"/>
        <v>6576.0680884073299</v>
      </c>
      <c r="I113" s="379">
        <f t="shared" si="22"/>
        <v>1.7847999999999999</v>
      </c>
      <c r="J113" s="329">
        <f t="shared" si="37"/>
        <v>90.582233333333335</v>
      </c>
      <c r="K113" s="302">
        <v>21700</v>
      </c>
      <c r="L113" s="307">
        <f t="shared" si="23"/>
        <v>2874.7359213561749</v>
      </c>
      <c r="M113" s="304">
        <f t="shared" si="29"/>
        <v>977.41021326109956</v>
      </c>
      <c r="N113" s="304">
        <f t="shared" si="30"/>
        <v>57.494718427123502</v>
      </c>
      <c r="O113" s="308">
        <v>36</v>
      </c>
      <c r="P113" s="305">
        <f t="shared" si="31"/>
        <v>3945.6408530443982</v>
      </c>
      <c r="Q113" s="379">
        <f t="shared" si="24"/>
        <v>1.0709</v>
      </c>
      <c r="R113" s="330">
        <f t="shared" si="38"/>
        <v>135.87334999999999</v>
      </c>
      <c r="S113" s="302">
        <v>21700</v>
      </c>
      <c r="T113" s="307">
        <f t="shared" si="25"/>
        <v>1916.49061423745</v>
      </c>
      <c r="U113" s="101">
        <f t="shared" si="32"/>
        <v>651.60680884073304</v>
      </c>
      <c r="V113" s="304">
        <f t="shared" si="33"/>
        <v>38.329812284749003</v>
      </c>
      <c r="W113" s="308">
        <v>24</v>
      </c>
      <c r="X113" s="305">
        <f t="shared" si="34"/>
        <v>2630.4272353629322</v>
      </c>
      <c r="Y113" s="309">
        <f t="shared" si="35"/>
        <v>0.71389999999999998</v>
      </c>
    </row>
    <row r="114" spans="1:25" s="63" customFormat="1" ht="16.5" customHeight="1" x14ac:dyDescent="0.2">
      <c r="A114" s="279">
        <v>98</v>
      </c>
      <c r="B114" s="301">
        <f t="shared" si="36"/>
        <v>54.56694000000001</v>
      </c>
      <c r="C114" s="302">
        <v>21700</v>
      </c>
      <c r="D114" s="303">
        <f t="shared" si="21"/>
        <v>4772.1202618288644</v>
      </c>
      <c r="E114" s="304">
        <f t="shared" si="26"/>
        <v>1622.5208890218139</v>
      </c>
      <c r="F114" s="304">
        <f t="shared" si="27"/>
        <v>95.442405236577287</v>
      </c>
      <c r="G114" s="101">
        <v>60</v>
      </c>
      <c r="H114" s="305">
        <f t="shared" si="28"/>
        <v>6550.0835560872556</v>
      </c>
      <c r="I114" s="379">
        <f t="shared" si="22"/>
        <v>1.796</v>
      </c>
      <c r="J114" s="329">
        <f t="shared" si="37"/>
        <v>90.944900000000018</v>
      </c>
      <c r="K114" s="302">
        <v>21700</v>
      </c>
      <c r="L114" s="307">
        <f t="shared" si="23"/>
        <v>2863.272157097319</v>
      </c>
      <c r="M114" s="304">
        <f t="shared" si="29"/>
        <v>973.51253341308848</v>
      </c>
      <c r="N114" s="304">
        <f t="shared" si="30"/>
        <v>57.265443141946378</v>
      </c>
      <c r="O114" s="308">
        <v>36</v>
      </c>
      <c r="P114" s="305">
        <f t="shared" si="31"/>
        <v>3930.0501336523539</v>
      </c>
      <c r="Q114" s="379">
        <f t="shared" si="24"/>
        <v>1.0775999999999999</v>
      </c>
      <c r="R114" s="330">
        <f t="shared" si="38"/>
        <v>136.41735000000003</v>
      </c>
      <c r="S114" s="302">
        <v>21700</v>
      </c>
      <c r="T114" s="307">
        <f t="shared" si="25"/>
        <v>1908.8481047315458</v>
      </c>
      <c r="U114" s="101">
        <f t="shared" si="32"/>
        <v>649.00835560872565</v>
      </c>
      <c r="V114" s="304">
        <f t="shared" si="33"/>
        <v>38.176962094630916</v>
      </c>
      <c r="W114" s="308">
        <v>24</v>
      </c>
      <c r="X114" s="305">
        <f t="shared" si="34"/>
        <v>2620.0334224349026</v>
      </c>
      <c r="Y114" s="309">
        <f t="shared" si="35"/>
        <v>0.71840000000000004</v>
      </c>
    </row>
    <row r="115" spans="1:25" s="63" customFormat="1" ht="16.5" customHeight="1" x14ac:dyDescent="0.2">
      <c r="A115" s="279">
        <v>99</v>
      </c>
      <c r="B115" s="301">
        <f t="shared" si="36"/>
        <v>54.782160000000005</v>
      </c>
      <c r="C115" s="302">
        <v>21700</v>
      </c>
      <c r="D115" s="303">
        <f t="shared" si="21"/>
        <v>4753.3722657156995</v>
      </c>
      <c r="E115" s="304">
        <f t="shared" si="26"/>
        <v>1616.146570343338</v>
      </c>
      <c r="F115" s="304">
        <f t="shared" si="27"/>
        <v>95.067445314313986</v>
      </c>
      <c r="G115" s="101">
        <v>60</v>
      </c>
      <c r="H115" s="305">
        <f t="shared" si="28"/>
        <v>6524.5862813733511</v>
      </c>
      <c r="I115" s="379">
        <f t="shared" si="22"/>
        <v>1.8071999999999999</v>
      </c>
      <c r="J115" s="329">
        <f t="shared" si="37"/>
        <v>91.303600000000017</v>
      </c>
      <c r="K115" s="302">
        <v>21700</v>
      </c>
      <c r="L115" s="307">
        <f t="shared" si="23"/>
        <v>2852.0233594294195</v>
      </c>
      <c r="M115" s="304">
        <f t="shared" si="29"/>
        <v>969.68794220600273</v>
      </c>
      <c r="N115" s="304">
        <f t="shared" si="30"/>
        <v>57.040467188588394</v>
      </c>
      <c r="O115" s="308">
        <v>36</v>
      </c>
      <c r="P115" s="305">
        <f t="shared" si="31"/>
        <v>3914.7517688240109</v>
      </c>
      <c r="Q115" s="379">
        <f t="shared" si="24"/>
        <v>1.0843</v>
      </c>
      <c r="R115" s="330">
        <f t="shared" si="38"/>
        <v>136.9554</v>
      </c>
      <c r="S115" s="302">
        <v>21700</v>
      </c>
      <c r="T115" s="307">
        <f t="shared" si="25"/>
        <v>1901.34890628628</v>
      </c>
      <c r="U115" s="101">
        <f t="shared" si="32"/>
        <v>646.45862813733527</v>
      </c>
      <c r="V115" s="304">
        <f t="shared" si="33"/>
        <v>38.026978125725599</v>
      </c>
      <c r="W115" s="308">
        <v>24</v>
      </c>
      <c r="X115" s="305">
        <f t="shared" si="34"/>
        <v>2609.8345125493411</v>
      </c>
      <c r="Y115" s="309">
        <f t="shared" si="35"/>
        <v>0.72289999999999999</v>
      </c>
    </row>
    <row r="116" spans="1:25" s="63" customFormat="1" ht="16.5" customHeight="1" x14ac:dyDescent="0.2">
      <c r="A116" s="280">
        <v>100</v>
      </c>
      <c r="B116" s="301">
        <f t="shared" si="36"/>
        <v>54.994999999999997</v>
      </c>
      <c r="C116" s="302">
        <v>21700</v>
      </c>
      <c r="D116" s="303">
        <f t="shared" si="21"/>
        <v>4734.9759069006286</v>
      </c>
      <c r="E116" s="304">
        <f t="shared" si="26"/>
        <v>1609.8918083462138</v>
      </c>
      <c r="F116" s="304">
        <f t="shared" si="27"/>
        <v>94.699518138012579</v>
      </c>
      <c r="G116" s="101">
        <v>60</v>
      </c>
      <c r="H116" s="305">
        <f t="shared" si="28"/>
        <v>6499.5672333848552</v>
      </c>
      <c r="I116" s="379">
        <f t="shared" si="22"/>
        <v>1.8183</v>
      </c>
      <c r="J116" s="329">
        <f t="shared" si="37"/>
        <v>91.658333333333331</v>
      </c>
      <c r="K116" s="302">
        <v>21700</v>
      </c>
      <c r="L116" s="307">
        <f t="shared" si="23"/>
        <v>2840.9855441403765</v>
      </c>
      <c r="M116" s="304">
        <f t="shared" si="29"/>
        <v>965.93508500772805</v>
      </c>
      <c r="N116" s="304">
        <f t="shared" si="30"/>
        <v>56.819710882807534</v>
      </c>
      <c r="O116" s="308">
        <v>36</v>
      </c>
      <c r="P116" s="305">
        <f t="shared" si="31"/>
        <v>3899.7403400309122</v>
      </c>
      <c r="Q116" s="379">
        <f t="shared" si="24"/>
        <v>1.091</v>
      </c>
      <c r="R116" s="330">
        <f t="shared" si="38"/>
        <v>137.48749999999998</v>
      </c>
      <c r="S116" s="302">
        <v>21700</v>
      </c>
      <c r="T116" s="307">
        <f t="shared" si="25"/>
        <v>1893.9903627602512</v>
      </c>
      <c r="U116" s="101">
        <f t="shared" si="32"/>
        <v>643.9567233384854</v>
      </c>
      <c r="V116" s="304">
        <f t="shared" si="33"/>
        <v>37.879807255205023</v>
      </c>
      <c r="W116" s="308">
        <v>24</v>
      </c>
      <c r="X116" s="305">
        <f t="shared" si="34"/>
        <v>2599.8268933539416</v>
      </c>
      <c r="Y116" s="309">
        <f t="shared" si="35"/>
        <v>0.72729999999999995</v>
      </c>
    </row>
    <row r="117" spans="1:25" s="63" customFormat="1" ht="16.5" customHeight="1" x14ac:dyDescent="0.2">
      <c r="A117" s="279">
        <v>101</v>
      </c>
      <c r="B117" s="301">
        <f t="shared" si="36"/>
        <v>55.205460000000002</v>
      </c>
      <c r="C117" s="302">
        <v>21700</v>
      </c>
      <c r="D117" s="303">
        <f t="shared" si="21"/>
        <v>4716.9247389660368</v>
      </c>
      <c r="E117" s="304">
        <f t="shared" si="26"/>
        <v>1603.7544112484527</v>
      </c>
      <c r="F117" s="304">
        <f t="shared" si="27"/>
        <v>94.33849477932074</v>
      </c>
      <c r="G117" s="101">
        <v>60</v>
      </c>
      <c r="H117" s="305">
        <f t="shared" si="28"/>
        <v>6475.0176449938108</v>
      </c>
      <c r="I117" s="379">
        <f t="shared" si="22"/>
        <v>1.8294999999999999</v>
      </c>
      <c r="J117" s="329">
        <f t="shared" si="37"/>
        <v>92.009100000000004</v>
      </c>
      <c r="K117" s="302">
        <v>21700</v>
      </c>
      <c r="L117" s="307">
        <f t="shared" si="23"/>
        <v>2830.1548433796224</v>
      </c>
      <c r="M117" s="304">
        <f t="shared" si="29"/>
        <v>962.25264674907169</v>
      </c>
      <c r="N117" s="304">
        <f t="shared" si="30"/>
        <v>56.603096867592448</v>
      </c>
      <c r="O117" s="308">
        <v>36</v>
      </c>
      <c r="P117" s="305">
        <f t="shared" si="31"/>
        <v>3885.0105869962863</v>
      </c>
      <c r="Q117" s="379">
        <f t="shared" si="24"/>
        <v>1.0976999999999999</v>
      </c>
      <c r="R117" s="330">
        <f t="shared" si="38"/>
        <v>138.01364999999998</v>
      </c>
      <c r="S117" s="302">
        <v>21700</v>
      </c>
      <c r="T117" s="307">
        <f t="shared" si="25"/>
        <v>1886.7698955864153</v>
      </c>
      <c r="U117" s="101">
        <f t="shared" si="32"/>
        <v>641.50176449938124</v>
      </c>
      <c r="V117" s="304">
        <f t="shared" si="33"/>
        <v>37.735397911728306</v>
      </c>
      <c r="W117" s="308">
        <v>24</v>
      </c>
      <c r="X117" s="305">
        <f t="shared" si="34"/>
        <v>2590.007057997525</v>
      </c>
      <c r="Y117" s="309">
        <f t="shared" si="35"/>
        <v>0.73180000000000001</v>
      </c>
    </row>
    <row r="118" spans="1:25" s="63" customFormat="1" ht="16.5" customHeight="1" x14ac:dyDescent="0.2">
      <c r="A118" s="279">
        <v>102</v>
      </c>
      <c r="B118" s="301">
        <f t="shared" si="36"/>
        <v>55.413540000000005</v>
      </c>
      <c r="C118" s="302">
        <v>21700</v>
      </c>
      <c r="D118" s="303">
        <f t="shared" si="21"/>
        <v>4699.2125029370081</v>
      </c>
      <c r="E118" s="304">
        <f t="shared" si="26"/>
        <v>1597.7322509985829</v>
      </c>
      <c r="F118" s="304">
        <f t="shared" si="27"/>
        <v>93.984250058740159</v>
      </c>
      <c r="G118" s="101">
        <v>60</v>
      </c>
      <c r="H118" s="305">
        <f t="shared" si="28"/>
        <v>6450.9290039943317</v>
      </c>
      <c r="I118" s="379">
        <f t="shared" si="22"/>
        <v>1.8407</v>
      </c>
      <c r="J118" s="329">
        <f t="shared" si="37"/>
        <v>92.355900000000005</v>
      </c>
      <c r="K118" s="302">
        <v>21700</v>
      </c>
      <c r="L118" s="307">
        <f t="shared" si="23"/>
        <v>2819.5275017622048</v>
      </c>
      <c r="M118" s="304">
        <f t="shared" si="29"/>
        <v>958.63935059914968</v>
      </c>
      <c r="N118" s="304">
        <f t="shared" si="30"/>
        <v>56.390550035244097</v>
      </c>
      <c r="O118" s="308">
        <v>36</v>
      </c>
      <c r="P118" s="305">
        <f t="shared" si="31"/>
        <v>3870.5574023965983</v>
      </c>
      <c r="Q118" s="379">
        <f t="shared" si="24"/>
        <v>1.1044</v>
      </c>
      <c r="R118" s="330">
        <f t="shared" si="38"/>
        <v>138.53385</v>
      </c>
      <c r="S118" s="302">
        <v>21700</v>
      </c>
      <c r="T118" s="307">
        <f t="shared" si="25"/>
        <v>1879.6850011748033</v>
      </c>
      <c r="U118" s="101">
        <f t="shared" si="32"/>
        <v>639.09290039943323</v>
      </c>
      <c r="V118" s="304">
        <f t="shared" si="33"/>
        <v>37.593700023496069</v>
      </c>
      <c r="W118" s="308">
        <v>24</v>
      </c>
      <c r="X118" s="305">
        <f t="shared" si="34"/>
        <v>2580.3716015977329</v>
      </c>
      <c r="Y118" s="309">
        <f t="shared" si="35"/>
        <v>0.73629999999999995</v>
      </c>
    </row>
    <row r="119" spans="1:25" s="63" customFormat="1" ht="16.5" customHeight="1" x14ac:dyDescent="0.2">
      <c r="A119" s="279">
        <v>103</v>
      </c>
      <c r="B119" s="301">
        <f t="shared" si="36"/>
        <v>55.619239999999998</v>
      </c>
      <c r="C119" s="302">
        <v>21700</v>
      </c>
      <c r="D119" s="303">
        <f t="shared" si="21"/>
        <v>4681.8331210566712</v>
      </c>
      <c r="E119" s="304">
        <f t="shared" si="26"/>
        <v>1591.8232611592682</v>
      </c>
      <c r="F119" s="304">
        <f t="shared" si="27"/>
        <v>93.636662421133423</v>
      </c>
      <c r="G119" s="101">
        <v>60</v>
      </c>
      <c r="H119" s="305">
        <f t="shared" si="28"/>
        <v>6427.2930446370729</v>
      </c>
      <c r="I119" s="379">
        <f t="shared" si="22"/>
        <v>1.8519000000000001</v>
      </c>
      <c r="J119" s="329">
        <f t="shared" si="37"/>
        <v>92.698733333333337</v>
      </c>
      <c r="K119" s="302">
        <v>21700</v>
      </c>
      <c r="L119" s="307">
        <f t="shared" si="23"/>
        <v>2809.0998726340017</v>
      </c>
      <c r="M119" s="304">
        <f t="shared" si="29"/>
        <v>955.09395669556068</v>
      </c>
      <c r="N119" s="304">
        <f t="shared" si="30"/>
        <v>56.181997452680037</v>
      </c>
      <c r="O119" s="308">
        <v>36</v>
      </c>
      <c r="P119" s="305">
        <f t="shared" si="31"/>
        <v>3856.3758267822427</v>
      </c>
      <c r="Q119" s="379">
        <f t="shared" si="24"/>
        <v>1.1111</v>
      </c>
      <c r="R119" s="330">
        <f t="shared" si="38"/>
        <v>139.04809999999998</v>
      </c>
      <c r="S119" s="302">
        <v>21700</v>
      </c>
      <c r="T119" s="307">
        <f t="shared" si="25"/>
        <v>1872.7332484226686</v>
      </c>
      <c r="U119" s="101">
        <f t="shared" si="32"/>
        <v>636.72930446370731</v>
      </c>
      <c r="V119" s="304">
        <f t="shared" si="33"/>
        <v>37.454664968453372</v>
      </c>
      <c r="W119" s="308">
        <v>24</v>
      </c>
      <c r="X119" s="305">
        <f t="shared" si="34"/>
        <v>2570.9172178548292</v>
      </c>
      <c r="Y119" s="309">
        <f t="shared" si="35"/>
        <v>0.74080000000000001</v>
      </c>
    </row>
    <row r="120" spans="1:25" s="63" customFormat="1" ht="16.5" customHeight="1" x14ac:dyDescent="0.2">
      <c r="A120" s="279">
        <v>104</v>
      </c>
      <c r="B120" s="301">
        <f t="shared" si="36"/>
        <v>55.822560000000003</v>
      </c>
      <c r="C120" s="302">
        <v>21700</v>
      </c>
      <c r="D120" s="303">
        <f t="shared" si="21"/>
        <v>4664.7806908174753</v>
      </c>
      <c r="E120" s="304">
        <f t="shared" si="26"/>
        <v>1586.0254348779417</v>
      </c>
      <c r="F120" s="304">
        <f t="shared" si="27"/>
        <v>93.295613816349501</v>
      </c>
      <c r="G120" s="101">
        <v>60</v>
      </c>
      <c r="H120" s="305">
        <f t="shared" si="28"/>
        <v>6404.1017395117669</v>
      </c>
      <c r="I120" s="379">
        <f t="shared" si="22"/>
        <v>1.863</v>
      </c>
      <c r="J120" s="329">
        <f t="shared" si="37"/>
        <v>93.037600000000012</v>
      </c>
      <c r="K120" s="302">
        <v>21700</v>
      </c>
      <c r="L120" s="307">
        <f t="shared" si="23"/>
        <v>2798.8684144904855</v>
      </c>
      <c r="M120" s="304">
        <f t="shared" si="29"/>
        <v>951.61526092676513</v>
      </c>
      <c r="N120" s="304">
        <f t="shared" si="30"/>
        <v>55.977368289809711</v>
      </c>
      <c r="O120" s="308">
        <v>36</v>
      </c>
      <c r="P120" s="305">
        <f t="shared" si="31"/>
        <v>3842.4610437070605</v>
      </c>
      <c r="Q120" s="379">
        <f t="shared" si="24"/>
        <v>1.1177999999999999</v>
      </c>
      <c r="R120" s="330">
        <f t="shared" si="38"/>
        <v>139.5564</v>
      </c>
      <c r="S120" s="302">
        <v>21700</v>
      </c>
      <c r="T120" s="307">
        <f t="shared" si="25"/>
        <v>1865.9122763269906</v>
      </c>
      <c r="U120" s="101">
        <f t="shared" si="32"/>
        <v>634.41017395117683</v>
      </c>
      <c r="V120" s="304">
        <f t="shared" si="33"/>
        <v>37.318245526539812</v>
      </c>
      <c r="W120" s="308">
        <v>24</v>
      </c>
      <c r="X120" s="305">
        <f t="shared" si="34"/>
        <v>2561.6406958047073</v>
      </c>
      <c r="Y120" s="309">
        <f t="shared" si="35"/>
        <v>0.74519999999999997</v>
      </c>
    </row>
    <row r="121" spans="1:25" s="63" customFormat="1" ht="16.5" customHeight="1" x14ac:dyDescent="0.2">
      <c r="A121" s="279">
        <v>105</v>
      </c>
      <c r="B121" s="301">
        <f t="shared" si="36"/>
        <v>56.023499999999999</v>
      </c>
      <c r="C121" s="302">
        <v>21700</v>
      </c>
      <c r="D121" s="303">
        <f t="shared" si="21"/>
        <v>4648.0494792363916</v>
      </c>
      <c r="E121" s="304">
        <f t="shared" si="26"/>
        <v>1580.3368229403732</v>
      </c>
      <c r="F121" s="304">
        <f t="shared" si="27"/>
        <v>92.960989584727827</v>
      </c>
      <c r="G121" s="101">
        <v>60</v>
      </c>
      <c r="H121" s="305">
        <f t="shared" si="28"/>
        <v>6381.3472917614927</v>
      </c>
      <c r="I121" s="379">
        <f t="shared" si="22"/>
        <v>1.8742000000000001</v>
      </c>
      <c r="J121" s="329">
        <f t="shared" si="37"/>
        <v>93.372500000000002</v>
      </c>
      <c r="K121" s="302">
        <v>21700</v>
      </c>
      <c r="L121" s="307">
        <f t="shared" si="23"/>
        <v>2788.829687541835</v>
      </c>
      <c r="M121" s="304">
        <f t="shared" si="29"/>
        <v>948.20209376422395</v>
      </c>
      <c r="N121" s="304">
        <f t="shared" si="30"/>
        <v>55.776593750836703</v>
      </c>
      <c r="O121" s="308">
        <v>36</v>
      </c>
      <c r="P121" s="305">
        <f t="shared" si="31"/>
        <v>3828.8083750568958</v>
      </c>
      <c r="Q121" s="379">
        <f t="shared" si="24"/>
        <v>1.1245000000000001</v>
      </c>
      <c r="R121" s="330">
        <f t="shared" si="38"/>
        <v>140.05874999999997</v>
      </c>
      <c r="S121" s="302">
        <v>21700</v>
      </c>
      <c r="T121" s="307">
        <f t="shared" si="25"/>
        <v>1859.219791694557</v>
      </c>
      <c r="U121" s="101">
        <f t="shared" si="32"/>
        <v>632.13472917614945</v>
      </c>
      <c r="V121" s="304">
        <f t="shared" si="33"/>
        <v>37.184395833891138</v>
      </c>
      <c r="W121" s="308">
        <v>24</v>
      </c>
      <c r="X121" s="305">
        <f t="shared" si="34"/>
        <v>2552.5389167045978</v>
      </c>
      <c r="Y121" s="309">
        <f t="shared" si="35"/>
        <v>0.74970000000000003</v>
      </c>
    </row>
    <row r="122" spans="1:25" s="63" customFormat="1" ht="16.5" customHeight="1" x14ac:dyDescent="0.2">
      <c r="A122" s="282">
        <v>106</v>
      </c>
      <c r="B122" s="333">
        <f t="shared" si="36"/>
        <v>56.222060000000006</v>
      </c>
      <c r="C122" s="334">
        <v>21700</v>
      </c>
      <c r="D122" s="303">
        <f t="shared" si="21"/>
        <v>4631.6339173626857</v>
      </c>
      <c r="E122" s="335">
        <f t="shared" si="26"/>
        <v>1574.7555319033133</v>
      </c>
      <c r="F122" s="335">
        <f t="shared" si="27"/>
        <v>92.632678347253716</v>
      </c>
      <c r="G122" s="101">
        <v>60</v>
      </c>
      <c r="H122" s="305">
        <f t="shared" si="28"/>
        <v>6359.0221276132534</v>
      </c>
      <c r="I122" s="382">
        <f t="shared" si="22"/>
        <v>1.8854</v>
      </c>
      <c r="J122" s="336">
        <f t="shared" si="37"/>
        <v>93.703433333333351</v>
      </c>
      <c r="K122" s="334">
        <v>21700</v>
      </c>
      <c r="L122" s="337">
        <f t="shared" si="23"/>
        <v>2778.9803504176116</v>
      </c>
      <c r="M122" s="335">
        <f t="shared" si="29"/>
        <v>944.85331914198798</v>
      </c>
      <c r="N122" s="335">
        <f t="shared" si="30"/>
        <v>55.579607008352234</v>
      </c>
      <c r="O122" s="308">
        <v>36</v>
      </c>
      <c r="P122" s="305">
        <f t="shared" si="31"/>
        <v>3815.4132765679515</v>
      </c>
      <c r="Q122" s="382">
        <f t="shared" si="24"/>
        <v>1.1312</v>
      </c>
      <c r="R122" s="338">
        <f t="shared" si="38"/>
        <v>140.55515</v>
      </c>
      <c r="S122" s="334">
        <v>21700</v>
      </c>
      <c r="T122" s="337">
        <f t="shared" si="25"/>
        <v>1852.6535669450745</v>
      </c>
      <c r="U122" s="339">
        <f t="shared" si="32"/>
        <v>629.90221276132536</v>
      </c>
      <c r="V122" s="335">
        <f t="shared" si="33"/>
        <v>37.053071338901489</v>
      </c>
      <c r="W122" s="308">
        <v>24</v>
      </c>
      <c r="X122" s="305">
        <f t="shared" si="34"/>
        <v>2543.6088510453014</v>
      </c>
      <c r="Y122" s="340">
        <f t="shared" si="35"/>
        <v>0.75419999999999998</v>
      </c>
    </row>
    <row r="123" spans="1:25" s="63" customFormat="1" ht="16.5" customHeight="1" x14ac:dyDescent="0.2">
      <c r="A123" s="279">
        <v>107</v>
      </c>
      <c r="B123" s="301">
        <f t="shared" si="36"/>
        <v>56.41823999999999</v>
      </c>
      <c r="C123" s="302">
        <v>21700</v>
      </c>
      <c r="D123" s="303">
        <f t="shared" si="21"/>
        <v>4615.5285950075722</v>
      </c>
      <c r="E123" s="304">
        <f t="shared" si="26"/>
        <v>1569.2797223025746</v>
      </c>
      <c r="F123" s="304">
        <f t="shared" si="27"/>
        <v>92.310571900151444</v>
      </c>
      <c r="G123" s="101">
        <v>60</v>
      </c>
      <c r="H123" s="305">
        <f t="shared" si="28"/>
        <v>6337.1188892102982</v>
      </c>
      <c r="I123" s="379">
        <f t="shared" si="22"/>
        <v>1.8965000000000001</v>
      </c>
      <c r="J123" s="329">
        <f t="shared" si="37"/>
        <v>94.030399999999986</v>
      </c>
      <c r="K123" s="302">
        <v>21700</v>
      </c>
      <c r="L123" s="307">
        <f t="shared" si="23"/>
        <v>2769.3171570045438</v>
      </c>
      <c r="M123" s="304">
        <f t="shared" si="29"/>
        <v>941.56783338154492</v>
      </c>
      <c r="N123" s="304">
        <f t="shared" si="30"/>
        <v>55.386343140090879</v>
      </c>
      <c r="O123" s="308">
        <v>36</v>
      </c>
      <c r="P123" s="305">
        <f t="shared" si="31"/>
        <v>3802.2713335261797</v>
      </c>
      <c r="Q123" s="379">
        <f t="shared" si="24"/>
        <v>1.1378999999999999</v>
      </c>
      <c r="R123" s="330">
        <f t="shared" si="38"/>
        <v>141.04559999999998</v>
      </c>
      <c r="S123" s="302">
        <v>21700</v>
      </c>
      <c r="T123" s="307">
        <f t="shared" si="25"/>
        <v>1846.2114380030289</v>
      </c>
      <c r="U123" s="304">
        <f t="shared" si="32"/>
        <v>627.71188892102987</v>
      </c>
      <c r="V123" s="304">
        <f t="shared" si="33"/>
        <v>36.924228760060579</v>
      </c>
      <c r="W123" s="308">
        <v>24</v>
      </c>
      <c r="X123" s="305">
        <f t="shared" si="34"/>
        <v>2534.847555684119</v>
      </c>
      <c r="Y123" s="309">
        <f t="shared" si="35"/>
        <v>0.75860000000000005</v>
      </c>
    </row>
    <row r="124" spans="1:25" s="63" customFormat="1" ht="16.5" customHeight="1" x14ac:dyDescent="0.2">
      <c r="A124" s="278">
        <v>108</v>
      </c>
      <c r="B124" s="319">
        <f t="shared" si="36"/>
        <v>56.61204</v>
      </c>
      <c r="C124" s="320">
        <v>21700</v>
      </c>
      <c r="D124" s="303">
        <f t="shared" si="21"/>
        <v>4599.7282556855398</v>
      </c>
      <c r="E124" s="322">
        <f t="shared" si="26"/>
        <v>1563.9076069330836</v>
      </c>
      <c r="F124" s="322">
        <f t="shared" si="27"/>
        <v>91.994565113710792</v>
      </c>
      <c r="G124" s="101">
        <v>60</v>
      </c>
      <c r="H124" s="305">
        <f t="shared" si="28"/>
        <v>6315.6304277323334</v>
      </c>
      <c r="I124" s="381">
        <f t="shared" si="22"/>
        <v>1.9077</v>
      </c>
      <c r="J124" s="324">
        <f t="shared" si="37"/>
        <v>94.353400000000008</v>
      </c>
      <c r="K124" s="320">
        <v>21700</v>
      </c>
      <c r="L124" s="325">
        <f t="shared" si="23"/>
        <v>2759.8369534113235</v>
      </c>
      <c r="M124" s="322">
        <f t="shared" si="29"/>
        <v>938.34456415985005</v>
      </c>
      <c r="N124" s="322">
        <f t="shared" si="30"/>
        <v>55.196739068226471</v>
      </c>
      <c r="O124" s="308">
        <v>36</v>
      </c>
      <c r="P124" s="305">
        <f t="shared" si="31"/>
        <v>3789.3782566394002</v>
      </c>
      <c r="Q124" s="381">
        <f t="shared" si="24"/>
        <v>1.1446000000000001</v>
      </c>
      <c r="R124" s="327">
        <f t="shared" si="38"/>
        <v>141.5301</v>
      </c>
      <c r="S124" s="320">
        <v>21700</v>
      </c>
      <c r="T124" s="325">
        <f t="shared" si="25"/>
        <v>1839.8913022742161</v>
      </c>
      <c r="U124" s="106">
        <f t="shared" si="32"/>
        <v>625.56304277323352</v>
      </c>
      <c r="V124" s="322">
        <f t="shared" si="33"/>
        <v>36.797826045484321</v>
      </c>
      <c r="W124" s="308">
        <v>24</v>
      </c>
      <c r="X124" s="305">
        <f t="shared" si="34"/>
        <v>2526.2521710929336</v>
      </c>
      <c r="Y124" s="328">
        <f t="shared" si="35"/>
        <v>0.7631</v>
      </c>
    </row>
    <row r="125" spans="1:25" s="63" customFormat="1" ht="16.5" customHeight="1" x14ac:dyDescent="0.2">
      <c r="A125" s="279">
        <v>109</v>
      </c>
      <c r="B125" s="301">
        <f t="shared" si="36"/>
        <v>56.803460000000001</v>
      </c>
      <c r="C125" s="302">
        <v>21700</v>
      </c>
      <c r="D125" s="303">
        <f t="shared" si="21"/>
        <v>4584.2277917577558</v>
      </c>
      <c r="E125" s="304">
        <f t="shared" si="26"/>
        <v>1558.6374491976371</v>
      </c>
      <c r="F125" s="304">
        <f t="shared" si="27"/>
        <v>91.684555835155123</v>
      </c>
      <c r="G125" s="101">
        <v>60</v>
      </c>
      <c r="H125" s="305">
        <f t="shared" si="28"/>
        <v>6294.5497967905476</v>
      </c>
      <c r="I125" s="379">
        <f t="shared" si="22"/>
        <v>1.9189000000000001</v>
      </c>
      <c r="J125" s="329">
        <f t="shared" si="37"/>
        <v>94.672433333333345</v>
      </c>
      <c r="K125" s="302">
        <v>21700</v>
      </c>
      <c r="L125" s="307">
        <f t="shared" si="23"/>
        <v>2750.5366750546527</v>
      </c>
      <c r="M125" s="304">
        <f t="shared" si="29"/>
        <v>935.18246951858202</v>
      </c>
      <c r="N125" s="304">
        <f t="shared" si="30"/>
        <v>55.010733501093057</v>
      </c>
      <c r="O125" s="308">
        <v>36</v>
      </c>
      <c r="P125" s="305">
        <f t="shared" si="31"/>
        <v>3776.7298780743276</v>
      </c>
      <c r="Q125" s="379">
        <f t="shared" si="24"/>
        <v>1.1513</v>
      </c>
      <c r="R125" s="330">
        <f t="shared" si="38"/>
        <v>142.00864999999999</v>
      </c>
      <c r="S125" s="302">
        <v>21700</v>
      </c>
      <c r="T125" s="307">
        <f t="shared" si="25"/>
        <v>1833.6911167031024</v>
      </c>
      <c r="U125" s="101">
        <f t="shared" si="32"/>
        <v>623.45497967905487</v>
      </c>
      <c r="V125" s="304">
        <f t="shared" si="33"/>
        <v>36.673822334062045</v>
      </c>
      <c r="W125" s="308">
        <v>24</v>
      </c>
      <c r="X125" s="305">
        <f t="shared" si="34"/>
        <v>2517.8199187162195</v>
      </c>
      <c r="Y125" s="309">
        <f t="shared" si="35"/>
        <v>0.76759999999999995</v>
      </c>
    </row>
    <row r="126" spans="1:25" s="63" customFormat="1" ht="16.5" customHeight="1" x14ac:dyDescent="0.2">
      <c r="A126" s="280">
        <v>110</v>
      </c>
      <c r="B126" s="301">
        <f t="shared" si="36"/>
        <v>56.992499999999993</v>
      </c>
      <c r="C126" s="302">
        <v>21700</v>
      </c>
      <c r="D126" s="303">
        <f t="shared" si="21"/>
        <v>4569.022239768392</v>
      </c>
      <c r="E126" s="304">
        <f t="shared" si="26"/>
        <v>1553.4675615212534</v>
      </c>
      <c r="F126" s="304">
        <f t="shared" si="27"/>
        <v>91.380444795367836</v>
      </c>
      <c r="G126" s="101">
        <v>60</v>
      </c>
      <c r="H126" s="305">
        <f t="shared" si="28"/>
        <v>6273.8702460850136</v>
      </c>
      <c r="I126" s="379">
        <f t="shared" si="22"/>
        <v>1.9300999999999999</v>
      </c>
      <c r="J126" s="329">
        <f t="shared" si="37"/>
        <v>94.987499999999997</v>
      </c>
      <c r="K126" s="302">
        <v>21700</v>
      </c>
      <c r="L126" s="307">
        <f t="shared" si="23"/>
        <v>2741.4133438610343</v>
      </c>
      <c r="M126" s="304">
        <f t="shared" si="29"/>
        <v>932.08053691275177</v>
      </c>
      <c r="N126" s="304">
        <f t="shared" si="30"/>
        <v>54.828266877220685</v>
      </c>
      <c r="O126" s="308">
        <v>36</v>
      </c>
      <c r="P126" s="305">
        <f t="shared" si="31"/>
        <v>3764.3221476510071</v>
      </c>
      <c r="Q126" s="379">
        <f t="shared" si="24"/>
        <v>1.1579999999999999</v>
      </c>
      <c r="R126" s="330">
        <f t="shared" si="38"/>
        <v>142.48124999999996</v>
      </c>
      <c r="S126" s="302">
        <v>21700</v>
      </c>
      <c r="T126" s="307">
        <f t="shared" si="25"/>
        <v>1827.6088959073566</v>
      </c>
      <c r="U126" s="101">
        <f t="shared" si="32"/>
        <v>621.38702460850129</v>
      </c>
      <c r="V126" s="304">
        <f t="shared" si="33"/>
        <v>36.55217791814713</v>
      </c>
      <c r="W126" s="308">
        <v>24</v>
      </c>
      <c r="X126" s="305">
        <f t="shared" si="34"/>
        <v>2509.5480984340052</v>
      </c>
      <c r="Y126" s="309">
        <f t="shared" si="35"/>
        <v>0.77200000000000002</v>
      </c>
    </row>
    <row r="127" spans="1:25" s="63" customFormat="1" ht="16.5" customHeight="1" x14ac:dyDescent="0.2">
      <c r="A127" s="279">
        <v>111</v>
      </c>
      <c r="B127" s="301">
        <f t="shared" si="36"/>
        <v>57.179159999999996</v>
      </c>
      <c r="C127" s="302">
        <v>21700</v>
      </c>
      <c r="D127" s="303">
        <f t="shared" si="21"/>
        <v>4554.1067759652296</v>
      </c>
      <c r="E127" s="304">
        <f t="shared" si="26"/>
        <v>1548.3963038281781</v>
      </c>
      <c r="F127" s="304">
        <f t="shared" si="27"/>
        <v>91.0821355193046</v>
      </c>
      <c r="G127" s="101">
        <v>60</v>
      </c>
      <c r="H127" s="305">
        <f t="shared" si="28"/>
        <v>6253.5852153127125</v>
      </c>
      <c r="I127" s="379">
        <f t="shared" si="22"/>
        <v>1.9413</v>
      </c>
      <c r="J127" s="329">
        <f t="shared" si="37"/>
        <v>95.298599999999993</v>
      </c>
      <c r="K127" s="302">
        <v>21700</v>
      </c>
      <c r="L127" s="307">
        <f t="shared" si="23"/>
        <v>2732.4640655791382</v>
      </c>
      <c r="M127" s="304">
        <f t="shared" si="29"/>
        <v>929.03778229690704</v>
      </c>
      <c r="N127" s="304">
        <f t="shared" si="30"/>
        <v>54.649281311582762</v>
      </c>
      <c r="O127" s="308">
        <v>36</v>
      </c>
      <c r="P127" s="305">
        <f t="shared" si="31"/>
        <v>3752.1511291876282</v>
      </c>
      <c r="Q127" s="379">
        <f t="shared" si="24"/>
        <v>1.1648000000000001</v>
      </c>
      <c r="R127" s="330">
        <f t="shared" si="38"/>
        <v>142.94789999999998</v>
      </c>
      <c r="S127" s="302">
        <v>21700</v>
      </c>
      <c r="T127" s="307">
        <f t="shared" si="25"/>
        <v>1821.6427103860922</v>
      </c>
      <c r="U127" s="101">
        <f t="shared" si="32"/>
        <v>619.35852153127144</v>
      </c>
      <c r="V127" s="304">
        <f t="shared" si="33"/>
        <v>36.432854207721846</v>
      </c>
      <c r="W127" s="308">
        <v>24</v>
      </c>
      <c r="X127" s="305">
        <f t="shared" si="34"/>
        <v>2501.4340861250857</v>
      </c>
      <c r="Y127" s="309">
        <f t="shared" si="35"/>
        <v>0.77649999999999997</v>
      </c>
    </row>
    <row r="128" spans="1:25" s="63" customFormat="1" ht="16.5" customHeight="1" x14ac:dyDescent="0.2">
      <c r="A128" s="279">
        <v>112</v>
      </c>
      <c r="B128" s="301">
        <f t="shared" si="36"/>
        <v>57.363440000000004</v>
      </c>
      <c r="C128" s="302">
        <v>21700</v>
      </c>
      <c r="D128" s="303">
        <f t="shared" si="21"/>
        <v>4539.4767119963508</v>
      </c>
      <c r="E128" s="304">
        <f t="shared" si="26"/>
        <v>1543.4220820787593</v>
      </c>
      <c r="F128" s="304">
        <f t="shared" si="27"/>
        <v>90.789534239927022</v>
      </c>
      <c r="G128" s="101">
        <v>60</v>
      </c>
      <c r="H128" s="305">
        <f t="shared" si="28"/>
        <v>6233.6883283150373</v>
      </c>
      <c r="I128" s="379">
        <f t="shared" si="22"/>
        <v>1.9524999999999999</v>
      </c>
      <c r="J128" s="329">
        <f t="shared" si="37"/>
        <v>95.605733333333347</v>
      </c>
      <c r="K128" s="302">
        <v>21700</v>
      </c>
      <c r="L128" s="307">
        <f t="shared" si="23"/>
        <v>2723.6860271978103</v>
      </c>
      <c r="M128" s="304">
        <f t="shared" si="29"/>
        <v>926.05324924725562</v>
      </c>
      <c r="N128" s="304">
        <f t="shared" si="30"/>
        <v>54.473720543956205</v>
      </c>
      <c r="O128" s="308">
        <v>36</v>
      </c>
      <c r="P128" s="305">
        <f t="shared" si="31"/>
        <v>3740.212996989022</v>
      </c>
      <c r="Q128" s="379">
        <f t="shared" si="24"/>
        <v>1.1715</v>
      </c>
      <c r="R128" s="330">
        <f t="shared" si="38"/>
        <v>143.40860000000001</v>
      </c>
      <c r="S128" s="302">
        <v>21700</v>
      </c>
      <c r="T128" s="307">
        <f t="shared" si="25"/>
        <v>1815.7906847985405</v>
      </c>
      <c r="U128" s="101">
        <f t="shared" si="32"/>
        <v>617.36883283150382</v>
      </c>
      <c r="V128" s="304">
        <f t="shared" si="33"/>
        <v>36.31581369597081</v>
      </c>
      <c r="W128" s="308">
        <v>24</v>
      </c>
      <c r="X128" s="305">
        <f t="shared" si="34"/>
        <v>2493.4753313260153</v>
      </c>
      <c r="Y128" s="309">
        <f t="shared" si="35"/>
        <v>0.78100000000000003</v>
      </c>
    </row>
    <row r="129" spans="1:25" s="63" customFormat="1" ht="16.5" customHeight="1" x14ac:dyDescent="0.2">
      <c r="A129" s="279">
        <v>113</v>
      </c>
      <c r="B129" s="301">
        <f t="shared" si="36"/>
        <v>57.545340000000003</v>
      </c>
      <c r="C129" s="302">
        <v>21700</v>
      </c>
      <c r="D129" s="303">
        <f t="shared" si="21"/>
        <v>4525.1274907751003</v>
      </c>
      <c r="E129" s="304">
        <f t="shared" si="26"/>
        <v>1538.5433468635342</v>
      </c>
      <c r="F129" s="304">
        <f t="shared" si="27"/>
        <v>90.502549815502007</v>
      </c>
      <c r="G129" s="101">
        <v>60</v>
      </c>
      <c r="H129" s="305">
        <f t="shared" si="28"/>
        <v>6214.173387454136</v>
      </c>
      <c r="I129" s="379">
        <f t="shared" si="22"/>
        <v>1.9637</v>
      </c>
      <c r="J129" s="329">
        <f t="shared" si="37"/>
        <v>95.908900000000003</v>
      </c>
      <c r="K129" s="302">
        <v>21700</v>
      </c>
      <c r="L129" s="307">
        <f t="shared" si="23"/>
        <v>2715.07649446506</v>
      </c>
      <c r="M129" s="304">
        <f t="shared" si="29"/>
        <v>923.12600811812047</v>
      </c>
      <c r="N129" s="304">
        <f t="shared" si="30"/>
        <v>54.3015298893012</v>
      </c>
      <c r="O129" s="308">
        <v>36</v>
      </c>
      <c r="P129" s="305">
        <f t="shared" si="31"/>
        <v>3728.5040324724814</v>
      </c>
      <c r="Q129" s="379">
        <f t="shared" si="24"/>
        <v>1.1781999999999999</v>
      </c>
      <c r="R129" s="330">
        <f t="shared" si="38"/>
        <v>143.86335</v>
      </c>
      <c r="S129" s="302">
        <v>21700</v>
      </c>
      <c r="T129" s="307">
        <f t="shared" si="25"/>
        <v>1810.0509963100399</v>
      </c>
      <c r="U129" s="101">
        <f t="shared" si="32"/>
        <v>615.41733874541364</v>
      </c>
      <c r="V129" s="304">
        <f t="shared" si="33"/>
        <v>36.2010199262008</v>
      </c>
      <c r="W129" s="308">
        <v>24</v>
      </c>
      <c r="X129" s="305">
        <f t="shared" si="34"/>
        <v>2485.6693549816541</v>
      </c>
      <c r="Y129" s="309">
        <f t="shared" si="35"/>
        <v>0.78549999999999998</v>
      </c>
    </row>
    <row r="130" spans="1:25" s="63" customFormat="1" ht="16.5" customHeight="1" x14ac:dyDescent="0.2">
      <c r="A130" s="279">
        <v>114</v>
      </c>
      <c r="B130" s="301">
        <f t="shared" si="36"/>
        <v>57.724860000000007</v>
      </c>
      <c r="C130" s="302">
        <v>21700</v>
      </c>
      <c r="D130" s="303">
        <f t="shared" si="21"/>
        <v>4511.0546825059419</v>
      </c>
      <c r="E130" s="304">
        <f t="shared" si="26"/>
        <v>1533.7585920520203</v>
      </c>
      <c r="F130" s="304">
        <f t="shared" si="27"/>
        <v>90.221093650118846</v>
      </c>
      <c r="G130" s="101">
        <v>60</v>
      </c>
      <c r="H130" s="305">
        <f t="shared" si="28"/>
        <v>6195.0343682080811</v>
      </c>
      <c r="I130" s="379">
        <f t="shared" si="22"/>
        <v>1.9749000000000001</v>
      </c>
      <c r="J130" s="329">
        <f t="shared" si="37"/>
        <v>96.208100000000016</v>
      </c>
      <c r="K130" s="302">
        <v>21700</v>
      </c>
      <c r="L130" s="307">
        <f t="shared" si="23"/>
        <v>2706.6328095035651</v>
      </c>
      <c r="M130" s="304">
        <f t="shared" si="29"/>
        <v>920.25515523121226</v>
      </c>
      <c r="N130" s="304">
        <f t="shared" si="30"/>
        <v>54.132656190071302</v>
      </c>
      <c r="O130" s="308">
        <v>36</v>
      </c>
      <c r="P130" s="305">
        <f t="shared" si="31"/>
        <v>3717.020620924849</v>
      </c>
      <c r="Q130" s="379">
        <f t="shared" si="24"/>
        <v>1.1849000000000001</v>
      </c>
      <c r="R130" s="330">
        <f t="shared" si="38"/>
        <v>144.31215</v>
      </c>
      <c r="S130" s="302">
        <v>21700</v>
      </c>
      <c r="T130" s="307">
        <f t="shared" si="25"/>
        <v>1804.421873002377</v>
      </c>
      <c r="U130" s="101">
        <f t="shared" si="32"/>
        <v>613.50343682080825</v>
      </c>
      <c r="V130" s="304">
        <f t="shared" si="33"/>
        <v>36.088437460047537</v>
      </c>
      <c r="W130" s="308">
        <v>24</v>
      </c>
      <c r="X130" s="305">
        <f t="shared" si="34"/>
        <v>2478.0137472832325</v>
      </c>
      <c r="Y130" s="309">
        <f t="shared" si="35"/>
        <v>0.79</v>
      </c>
    </row>
    <row r="131" spans="1:25" s="63" customFormat="1" ht="16.5" customHeight="1" x14ac:dyDescent="0.2">
      <c r="A131" s="279">
        <v>115</v>
      </c>
      <c r="B131" s="301">
        <f t="shared" si="36"/>
        <v>57.902000000000001</v>
      </c>
      <c r="C131" s="302">
        <v>21700</v>
      </c>
      <c r="D131" s="303">
        <f t="shared" si="21"/>
        <v>4497.2539808642186</v>
      </c>
      <c r="E131" s="304">
        <f t="shared" si="26"/>
        <v>1529.0663534938344</v>
      </c>
      <c r="F131" s="304">
        <f t="shared" si="27"/>
        <v>89.945079617284378</v>
      </c>
      <c r="G131" s="101">
        <v>60</v>
      </c>
      <c r="H131" s="305">
        <f t="shared" si="28"/>
        <v>6176.2654139753377</v>
      </c>
      <c r="I131" s="379">
        <f t="shared" si="22"/>
        <v>1.9861</v>
      </c>
      <c r="J131" s="329">
        <f t="shared" si="37"/>
        <v>96.503333333333345</v>
      </c>
      <c r="K131" s="302">
        <v>21700</v>
      </c>
      <c r="L131" s="307">
        <f t="shared" si="23"/>
        <v>2698.3523885185309</v>
      </c>
      <c r="M131" s="304">
        <f t="shared" si="29"/>
        <v>917.43981209630056</v>
      </c>
      <c r="N131" s="304">
        <f t="shared" si="30"/>
        <v>53.96704777037062</v>
      </c>
      <c r="O131" s="308">
        <v>36</v>
      </c>
      <c r="P131" s="305">
        <f t="shared" si="31"/>
        <v>3705.7592483852022</v>
      </c>
      <c r="Q131" s="379">
        <f t="shared" si="24"/>
        <v>1.1917</v>
      </c>
      <c r="R131" s="330">
        <f t="shared" si="38"/>
        <v>144.755</v>
      </c>
      <c r="S131" s="302">
        <v>21700</v>
      </c>
      <c r="T131" s="307">
        <f t="shared" si="25"/>
        <v>1798.9015923456873</v>
      </c>
      <c r="U131" s="101">
        <f t="shared" si="32"/>
        <v>611.62654139753374</v>
      </c>
      <c r="V131" s="304">
        <f t="shared" si="33"/>
        <v>35.978031846913744</v>
      </c>
      <c r="W131" s="308">
        <v>24</v>
      </c>
      <c r="X131" s="305">
        <f t="shared" si="34"/>
        <v>2470.506165590135</v>
      </c>
      <c r="Y131" s="309">
        <f t="shared" si="35"/>
        <v>0.7944</v>
      </c>
    </row>
    <row r="132" spans="1:25" s="63" customFormat="1" ht="16.5" customHeight="1" x14ac:dyDescent="0.2">
      <c r="A132" s="279">
        <v>116</v>
      </c>
      <c r="B132" s="301">
        <f t="shared" si="36"/>
        <v>58.076760000000007</v>
      </c>
      <c r="C132" s="302">
        <v>21700</v>
      </c>
      <c r="D132" s="303">
        <f t="shared" si="21"/>
        <v>4483.7211993231022</v>
      </c>
      <c r="E132" s="304">
        <f t="shared" si="26"/>
        <v>1524.4652077698549</v>
      </c>
      <c r="F132" s="304">
        <f t="shared" si="27"/>
        <v>89.674423986462045</v>
      </c>
      <c r="G132" s="101">
        <v>60</v>
      </c>
      <c r="H132" s="305">
        <f t="shared" si="28"/>
        <v>6157.8608310794189</v>
      </c>
      <c r="I132" s="379">
        <f t="shared" si="22"/>
        <v>1.9974000000000001</v>
      </c>
      <c r="J132" s="329">
        <f t="shared" si="37"/>
        <v>96.794600000000017</v>
      </c>
      <c r="K132" s="302">
        <v>21700</v>
      </c>
      <c r="L132" s="307">
        <f t="shared" si="23"/>
        <v>2690.232719593861</v>
      </c>
      <c r="M132" s="304">
        <f t="shared" si="29"/>
        <v>914.67912466191285</v>
      </c>
      <c r="N132" s="304">
        <f t="shared" si="30"/>
        <v>53.804654391877222</v>
      </c>
      <c r="O132" s="308">
        <v>36</v>
      </c>
      <c r="P132" s="305">
        <f t="shared" si="31"/>
        <v>3694.716498647651</v>
      </c>
      <c r="Q132" s="379">
        <f t="shared" si="24"/>
        <v>1.1983999999999999</v>
      </c>
      <c r="R132" s="330">
        <f t="shared" si="38"/>
        <v>145.1919</v>
      </c>
      <c r="S132" s="302">
        <v>21700</v>
      </c>
      <c r="T132" s="307">
        <f t="shared" si="25"/>
        <v>1793.4884797292411</v>
      </c>
      <c r="U132" s="101">
        <f t="shared" si="32"/>
        <v>609.78608310794198</v>
      </c>
      <c r="V132" s="304">
        <f t="shared" si="33"/>
        <v>35.869769594584824</v>
      </c>
      <c r="W132" s="308">
        <v>24</v>
      </c>
      <c r="X132" s="305">
        <f t="shared" si="34"/>
        <v>2463.1443324317679</v>
      </c>
      <c r="Y132" s="309">
        <f t="shared" si="35"/>
        <v>0.79890000000000005</v>
      </c>
    </row>
    <row r="133" spans="1:25" s="63" customFormat="1" ht="16.5" customHeight="1" x14ac:dyDescent="0.2">
      <c r="A133" s="279">
        <v>117</v>
      </c>
      <c r="B133" s="301">
        <f t="shared" si="36"/>
        <v>58.249140000000004</v>
      </c>
      <c r="C133" s="302">
        <v>21700</v>
      </c>
      <c r="D133" s="303">
        <f t="shared" si="21"/>
        <v>4470.4522676214619</v>
      </c>
      <c r="E133" s="304">
        <f t="shared" si="26"/>
        <v>1519.9537709912972</v>
      </c>
      <c r="F133" s="304">
        <f t="shared" si="27"/>
        <v>89.409045352429246</v>
      </c>
      <c r="G133" s="101">
        <v>60</v>
      </c>
      <c r="H133" s="305">
        <f t="shared" si="28"/>
        <v>6139.8150839651889</v>
      </c>
      <c r="I133" s="379">
        <f t="shared" si="22"/>
        <v>2.0085999999999999</v>
      </c>
      <c r="J133" s="329">
        <f t="shared" si="37"/>
        <v>97.081900000000005</v>
      </c>
      <c r="K133" s="302">
        <v>21700</v>
      </c>
      <c r="L133" s="307">
        <f t="shared" si="23"/>
        <v>2682.2713605728768</v>
      </c>
      <c r="M133" s="304">
        <f t="shared" si="29"/>
        <v>911.97226259477816</v>
      </c>
      <c r="N133" s="304">
        <f t="shared" si="30"/>
        <v>53.645427211457537</v>
      </c>
      <c r="O133" s="308">
        <v>36</v>
      </c>
      <c r="P133" s="305">
        <f t="shared" si="31"/>
        <v>3683.8890503791122</v>
      </c>
      <c r="Q133" s="379">
        <f t="shared" si="24"/>
        <v>1.2052</v>
      </c>
      <c r="R133" s="330">
        <f t="shared" si="38"/>
        <v>145.62285</v>
      </c>
      <c r="S133" s="302">
        <v>21700</v>
      </c>
      <c r="T133" s="307">
        <f t="shared" si="25"/>
        <v>1788.1809070485847</v>
      </c>
      <c r="U133" s="101">
        <f t="shared" si="32"/>
        <v>607.98150839651885</v>
      </c>
      <c r="V133" s="304">
        <f t="shared" si="33"/>
        <v>35.763618140971694</v>
      </c>
      <c r="W133" s="308">
        <v>24</v>
      </c>
      <c r="X133" s="305">
        <f t="shared" si="34"/>
        <v>2455.9260335860754</v>
      </c>
      <c r="Y133" s="309">
        <f t="shared" si="35"/>
        <v>0.8034</v>
      </c>
    </row>
    <row r="134" spans="1:25" s="63" customFormat="1" ht="16.5" customHeight="1" x14ac:dyDescent="0.2">
      <c r="A134" s="279">
        <v>118</v>
      </c>
      <c r="B134" s="301">
        <f t="shared" si="36"/>
        <v>58.419140000000006</v>
      </c>
      <c r="C134" s="302">
        <v>21700</v>
      </c>
      <c r="D134" s="303">
        <f t="shared" si="21"/>
        <v>4457.4432283665928</v>
      </c>
      <c r="E134" s="304">
        <f t="shared" si="26"/>
        <v>1515.5306976446416</v>
      </c>
      <c r="F134" s="304">
        <f t="shared" si="27"/>
        <v>89.148864567331856</v>
      </c>
      <c r="G134" s="101">
        <v>60</v>
      </c>
      <c r="H134" s="305">
        <f t="shared" si="28"/>
        <v>6122.1227905785663</v>
      </c>
      <c r="I134" s="379">
        <f t="shared" si="22"/>
        <v>2.0198999999999998</v>
      </c>
      <c r="J134" s="329">
        <f t="shared" si="37"/>
        <v>97.36523333333335</v>
      </c>
      <c r="K134" s="302">
        <v>21700</v>
      </c>
      <c r="L134" s="307">
        <f t="shared" si="23"/>
        <v>2674.4659370199556</v>
      </c>
      <c r="M134" s="304">
        <f t="shared" si="29"/>
        <v>909.31841858678501</v>
      </c>
      <c r="N134" s="304">
        <f t="shared" si="30"/>
        <v>53.489318740399113</v>
      </c>
      <c r="O134" s="308">
        <v>36</v>
      </c>
      <c r="P134" s="305">
        <f t="shared" si="31"/>
        <v>3673.2736743471396</v>
      </c>
      <c r="Q134" s="379">
        <f t="shared" si="24"/>
        <v>1.2119</v>
      </c>
      <c r="R134" s="330">
        <f t="shared" si="38"/>
        <v>146.04785000000001</v>
      </c>
      <c r="S134" s="302">
        <v>21700</v>
      </c>
      <c r="T134" s="307">
        <f t="shared" si="25"/>
        <v>1782.9772913466372</v>
      </c>
      <c r="U134" s="101">
        <f t="shared" si="32"/>
        <v>606.21227905785668</v>
      </c>
      <c r="V134" s="304">
        <f t="shared" si="33"/>
        <v>35.659545826932742</v>
      </c>
      <c r="W134" s="308">
        <v>24</v>
      </c>
      <c r="X134" s="305">
        <f t="shared" si="34"/>
        <v>2448.8491162314263</v>
      </c>
      <c r="Y134" s="309">
        <f t="shared" si="35"/>
        <v>0.80800000000000005</v>
      </c>
    </row>
    <row r="135" spans="1:25" s="63" customFormat="1" ht="16.5" customHeight="1" x14ac:dyDescent="0.2">
      <c r="A135" s="279">
        <v>119</v>
      </c>
      <c r="B135" s="301">
        <f t="shared" si="36"/>
        <v>58.586759999999998</v>
      </c>
      <c r="C135" s="302">
        <v>21700</v>
      </c>
      <c r="D135" s="303">
        <f t="shared" si="21"/>
        <v>4444.6902337661277</v>
      </c>
      <c r="E135" s="304">
        <f t="shared" si="26"/>
        <v>1511.1946794804835</v>
      </c>
      <c r="F135" s="304">
        <f t="shared" si="27"/>
        <v>88.893804675322556</v>
      </c>
      <c r="G135" s="101">
        <v>60</v>
      </c>
      <c r="H135" s="305">
        <f t="shared" si="28"/>
        <v>6104.778717921934</v>
      </c>
      <c r="I135" s="379">
        <f t="shared" si="22"/>
        <v>2.0312000000000001</v>
      </c>
      <c r="J135" s="329">
        <f t="shared" si="37"/>
        <v>97.644599999999997</v>
      </c>
      <c r="K135" s="302">
        <v>21700</v>
      </c>
      <c r="L135" s="307">
        <f t="shared" si="23"/>
        <v>2666.8141402596766</v>
      </c>
      <c r="M135" s="304">
        <f t="shared" si="29"/>
        <v>906.71680768829015</v>
      </c>
      <c r="N135" s="304">
        <f t="shared" si="30"/>
        <v>53.336282805193534</v>
      </c>
      <c r="O135" s="308">
        <v>36</v>
      </c>
      <c r="P135" s="305">
        <f t="shared" si="31"/>
        <v>3662.8672307531601</v>
      </c>
      <c r="Q135" s="379">
        <f t="shared" si="24"/>
        <v>1.2186999999999999</v>
      </c>
      <c r="R135" s="330">
        <f t="shared" si="38"/>
        <v>146.46689999999998</v>
      </c>
      <c r="S135" s="302">
        <v>21700</v>
      </c>
      <c r="T135" s="307">
        <f t="shared" si="25"/>
        <v>1777.8760935064511</v>
      </c>
      <c r="U135" s="101">
        <f t="shared" si="32"/>
        <v>604.47787179219335</v>
      </c>
      <c r="V135" s="304">
        <f t="shared" si="33"/>
        <v>35.557521870129023</v>
      </c>
      <c r="W135" s="308">
        <v>24</v>
      </c>
      <c r="X135" s="305">
        <f t="shared" si="34"/>
        <v>2441.9114871687739</v>
      </c>
      <c r="Y135" s="309">
        <f t="shared" si="35"/>
        <v>0.8125</v>
      </c>
    </row>
    <row r="136" spans="1:25" s="63" customFormat="1" ht="16.5" customHeight="1" x14ac:dyDescent="0.2">
      <c r="A136" s="280">
        <v>120</v>
      </c>
      <c r="B136" s="301">
        <f t="shared" si="36"/>
        <v>58.752000000000002</v>
      </c>
      <c r="C136" s="302">
        <v>21700</v>
      </c>
      <c r="D136" s="303">
        <f t="shared" si="21"/>
        <v>4432.1895424836603</v>
      </c>
      <c r="E136" s="304">
        <f t="shared" si="26"/>
        <v>1506.9444444444446</v>
      </c>
      <c r="F136" s="304">
        <f t="shared" si="27"/>
        <v>88.643790849673209</v>
      </c>
      <c r="G136" s="101">
        <v>60</v>
      </c>
      <c r="H136" s="305">
        <f t="shared" si="28"/>
        <v>6087.7777777777774</v>
      </c>
      <c r="I136" s="379">
        <f t="shared" si="22"/>
        <v>2.0425</v>
      </c>
      <c r="J136" s="329">
        <f t="shared" si="37"/>
        <v>97.92</v>
      </c>
      <c r="K136" s="302">
        <v>21700</v>
      </c>
      <c r="L136" s="307">
        <f t="shared" si="23"/>
        <v>2659.3137254901958</v>
      </c>
      <c r="M136" s="304">
        <f t="shared" si="29"/>
        <v>904.16666666666663</v>
      </c>
      <c r="N136" s="304">
        <f t="shared" si="30"/>
        <v>53.186274509803916</v>
      </c>
      <c r="O136" s="308">
        <v>36</v>
      </c>
      <c r="P136" s="305">
        <f t="shared" si="31"/>
        <v>3652.6666666666661</v>
      </c>
      <c r="Q136" s="379">
        <f t="shared" si="24"/>
        <v>1.2255</v>
      </c>
      <c r="R136" s="330">
        <f t="shared" si="38"/>
        <v>146.88</v>
      </c>
      <c r="S136" s="302">
        <v>21700</v>
      </c>
      <c r="T136" s="307">
        <f t="shared" si="25"/>
        <v>1772.875816993464</v>
      </c>
      <c r="U136" s="101">
        <f t="shared" si="32"/>
        <v>602.77777777777783</v>
      </c>
      <c r="V136" s="304">
        <f t="shared" si="33"/>
        <v>35.457516339869279</v>
      </c>
      <c r="W136" s="308">
        <v>24</v>
      </c>
      <c r="X136" s="305">
        <f t="shared" si="34"/>
        <v>2435.1111111111113</v>
      </c>
      <c r="Y136" s="309">
        <f t="shared" si="35"/>
        <v>0.81699999999999995</v>
      </c>
    </row>
    <row r="137" spans="1:25" s="63" customFormat="1" ht="16.5" customHeight="1" x14ac:dyDescent="0.2">
      <c r="A137" s="279">
        <v>121</v>
      </c>
      <c r="B137" s="301">
        <f t="shared" si="36"/>
        <v>58.914859999999997</v>
      </c>
      <c r="C137" s="302">
        <v>21700</v>
      </c>
      <c r="D137" s="303">
        <f t="shared" si="21"/>
        <v>4419.9375166129557</v>
      </c>
      <c r="E137" s="304">
        <f t="shared" si="26"/>
        <v>1502.778755648405</v>
      </c>
      <c r="F137" s="304">
        <f t="shared" si="27"/>
        <v>88.398750332259112</v>
      </c>
      <c r="G137" s="101">
        <v>60</v>
      </c>
      <c r="H137" s="305">
        <f t="shared" si="28"/>
        <v>6071.1150225936199</v>
      </c>
      <c r="I137" s="379">
        <f t="shared" si="22"/>
        <v>2.0537999999999998</v>
      </c>
      <c r="J137" s="329">
        <f t="shared" si="37"/>
        <v>98.191433333333336</v>
      </c>
      <c r="K137" s="302">
        <v>21700</v>
      </c>
      <c r="L137" s="307">
        <f t="shared" si="23"/>
        <v>2651.9625099677737</v>
      </c>
      <c r="M137" s="304">
        <f t="shared" si="29"/>
        <v>901.66725338904314</v>
      </c>
      <c r="N137" s="304">
        <f t="shared" si="30"/>
        <v>53.039250199355479</v>
      </c>
      <c r="O137" s="308">
        <v>36</v>
      </c>
      <c r="P137" s="305">
        <f t="shared" si="31"/>
        <v>3642.6690135561726</v>
      </c>
      <c r="Q137" s="379">
        <f t="shared" si="24"/>
        <v>1.2323</v>
      </c>
      <c r="R137" s="330">
        <f t="shared" si="38"/>
        <v>147.28715</v>
      </c>
      <c r="S137" s="302">
        <v>21700</v>
      </c>
      <c r="T137" s="307">
        <f t="shared" si="25"/>
        <v>1767.9750066451825</v>
      </c>
      <c r="U137" s="101">
        <f t="shared" si="32"/>
        <v>601.11150225936206</v>
      </c>
      <c r="V137" s="304">
        <f t="shared" si="33"/>
        <v>35.359500132903648</v>
      </c>
      <c r="W137" s="308">
        <v>24</v>
      </c>
      <c r="X137" s="305">
        <f t="shared" si="34"/>
        <v>2428.4460090374482</v>
      </c>
      <c r="Y137" s="309">
        <f t="shared" si="35"/>
        <v>0.82150000000000001</v>
      </c>
    </row>
    <row r="138" spans="1:25" s="63" customFormat="1" ht="16.5" customHeight="1" x14ac:dyDescent="0.2">
      <c r="A138" s="279">
        <v>122</v>
      </c>
      <c r="B138" s="301">
        <f t="shared" si="36"/>
        <v>59.075339999999997</v>
      </c>
      <c r="C138" s="302">
        <v>21700</v>
      </c>
      <c r="D138" s="303">
        <f t="shared" si="21"/>
        <v>4407.9306187658003</v>
      </c>
      <c r="E138" s="304">
        <f t="shared" si="26"/>
        <v>1498.6964103803723</v>
      </c>
      <c r="F138" s="304">
        <f t="shared" si="27"/>
        <v>88.158612375316011</v>
      </c>
      <c r="G138" s="101">
        <v>60</v>
      </c>
      <c r="H138" s="305">
        <f t="shared" si="28"/>
        <v>6054.7856415214883</v>
      </c>
      <c r="I138" s="379">
        <f t="shared" si="22"/>
        <v>2.0651999999999999</v>
      </c>
      <c r="J138" s="329">
        <f t="shared" si="37"/>
        <v>98.4589</v>
      </c>
      <c r="K138" s="302">
        <v>21700</v>
      </c>
      <c r="L138" s="307">
        <f t="shared" si="23"/>
        <v>2644.7583712594801</v>
      </c>
      <c r="M138" s="304">
        <f t="shared" si="29"/>
        <v>899.21784622822327</v>
      </c>
      <c r="N138" s="304">
        <f t="shared" si="30"/>
        <v>52.895167425189605</v>
      </c>
      <c r="O138" s="308">
        <v>36</v>
      </c>
      <c r="P138" s="305">
        <f t="shared" si="31"/>
        <v>3632.8713849128931</v>
      </c>
      <c r="Q138" s="379">
        <f t="shared" si="24"/>
        <v>1.2391000000000001</v>
      </c>
      <c r="R138" s="330">
        <f t="shared" si="38"/>
        <v>147.68834999999999</v>
      </c>
      <c r="S138" s="302">
        <v>21700</v>
      </c>
      <c r="T138" s="307">
        <f t="shared" si="25"/>
        <v>1763.1722475063202</v>
      </c>
      <c r="U138" s="101">
        <f t="shared" si="32"/>
        <v>599.47856415214892</v>
      </c>
      <c r="V138" s="304">
        <f t="shared" si="33"/>
        <v>35.263444950126406</v>
      </c>
      <c r="W138" s="308">
        <v>24</v>
      </c>
      <c r="X138" s="305">
        <f t="shared" si="34"/>
        <v>2421.9142566085957</v>
      </c>
      <c r="Y138" s="309">
        <f t="shared" si="35"/>
        <v>0.82609999999999995</v>
      </c>
    </row>
    <row r="139" spans="1:25" s="63" customFormat="1" ht="16.5" customHeight="1" x14ac:dyDescent="0.2">
      <c r="A139" s="279">
        <v>123</v>
      </c>
      <c r="B139" s="301">
        <f t="shared" si="36"/>
        <v>59.233440000000002</v>
      </c>
      <c r="C139" s="302">
        <v>21700</v>
      </c>
      <c r="D139" s="303">
        <f t="shared" si="21"/>
        <v>4396.1654092688186</v>
      </c>
      <c r="E139" s="304">
        <f t="shared" si="26"/>
        <v>1494.6962391513985</v>
      </c>
      <c r="F139" s="304">
        <f t="shared" si="27"/>
        <v>87.923308185376371</v>
      </c>
      <c r="G139" s="101">
        <v>60</v>
      </c>
      <c r="H139" s="305">
        <f t="shared" si="28"/>
        <v>6038.7849566055938</v>
      </c>
      <c r="I139" s="379">
        <f t="shared" si="22"/>
        <v>2.0764999999999998</v>
      </c>
      <c r="J139" s="329">
        <f t="shared" si="37"/>
        <v>98.722400000000007</v>
      </c>
      <c r="K139" s="302">
        <v>21700</v>
      </c>
      <c r="L139" s="307">
        <f t="shared" si="23"/>
        <v>2637.6992455612908</v>
      </c>
      <c r="M139" s="304">
        <f t="shared" si="29"/>
        <v>896.81774349083889</v>
      </c>
      <c r="N139" s="304">
        <f t="shared" si="30"/>
        <v>52.753984911225814</v>
      </c>
      <c r="O139" s="308">
        <v>36</v>
      </c>
      <c r="P139" s="305">
        <f t="shared" si="31"/>
        <v>3623.2709739633556</v>
      </c>
      <c r="Q139" s="379">
        <f t="shared" si="24"/>
        <v>1.2459</v>
      </c>
      <c r="R139" s="330">
        <f t="shared" si="38"/>
        <v>148.08359999999999</v>
      </c>
      <c r="S139" s="302">
        <v>21700</v>
      </c>
      <c r="T139" s="307">
        <f t="shared" si="25"/>
        <v>1758.4661637075274</v>
      </c>
      <c r="U139" s="101">
        <f t="shared" si="32"/>
        <v>597.87849566055934</v>
      </c>
      <c r="V139" s="304">
        <f t="shared" si="33"/>
        <v>35.16932327415055</v>
      </c>
      <c r="W139" s="308">
        <v>24</v>
      </c>
      <c r="X139" s="305">
        <f t="shared" si="34"/>
        <v>2415.5139826422369</v>
      </c>
      <c r="Y139" s="309">
        <f t="shared" si="35"/>
        <v>0.8306</v>
      </c>
    </row>
    <row r="140" spans="1:25" s="63" customFormat="1" ht="16.5" customHeight="1" x14ac:dyDescent="0.2">
      <c r="A140" s="279">
        <v>124</v>
      </c>
      <c r="B140" s="301">
        <f t="shared" si="36"/>
        <v>59.389160000000004</v>
      </c>
      <c r="C140" s="302">
        <v>21700</v>
      </c>
      <c r="D140" s="303">
        <f t="shared" si="21"/>
        <v>4384.6385434648337</v>
      </c>
      <c r="E140" s="304">
        <f t="shared" si="26"/>
        <v>1490.7771047780436</v>
      </c>
      <c r="F140" s="304">
        <f t="shared" si="27"/>
        <v>87.69277086929668</v>
      </c>
      <c r="G140" s="101">
        <v>60</v>
      </c>
      <c r="H140" s="305">
        <f t="shared" si="28"/>
        <v>6023.1084191121736</v>
      </c>
      <c r="I140" s="379">
        <f t="shared" si="22"/>
        <v>2.0878999999999999</v>
      </c>
      <c r="J140" s="329">
        <f t="shared" si="37"/>
        <v>98.981933333333345</v>
      </c>
      <c r="K140" s="302">
        <v>21700</v>
      </c>
      <c r="L140" s="307">
        <f t="shared" si="23"/>
        <v>2630.7831260789003</v>
      </c>
      <c r="M140" s="304">
        <f t="shared" si="29"/>
        <v>894.46626286682613</v>
      </c>
      <c r="N140" s="304">
        <f t="shared" si="30"/>
        <v>52.61566252157801</v>
      </c>
      <c r="O140" s="308">
        <v>36</v>
      </c>
      <c r="P140" s="305">
        <f t="shared" si="31"/>
        <v>3613.8650514673045</v>
      </c>
      <c r="Q140" s="379">
        <f t="shared" si="24"/>
        <v>1.2527999999999999</v>
      </c>
      <c r="R140" s="330">
        <f t="shared" si="38"/>
        <v>148.47290000000001</v>
      </c>
      <c r="S140" s="302">
        <v>21700</v>
      </c>
      <c r="T140" s="307">
        <f t="shared" si="25"/>
        <v>1753.8554173859334</v>
      </c>
      <c r="U140" s="101">
        <f t="shared" si="32"/>
        <v>596.31084191121738</v>
      </c>
      <c r="V140" s="304">
        <f t="shared" si="33"/>
        <v>35.077108347718671</v>
      </c>
      <c r="W140" s="308">
        <v>24</v>
      </c>
      <c r="X140" s="305">
        <f t="shared" si="34"/>
        <v>2409.2433676448695</v>
      </c>
      <c r="Y140" s="309">
        <f t="shared" si="35"/>
        <v>0.83520000000000005</v>
      </c>
    </row>
    <row r="141" spans="1:25" s="63" customFormat="1" ht="16.5" customHeight="1" x14ac:dyDescent="0.2">
      <c r="A141" s="279">
        <v>125</v>
      </c>
      <c r="B141" s="301">
        <f t="shared" si="36"/>
        <v>59.542499999999997</v>
      </c>
      <c r="C141" s="302">
        <v>21700</v>
      </c>
      <c r="D141" s="303">
        <f t="shared" si="21"/>
        <v>4373.3467691144979</v>
      </c>
      <c r="E141" s="304">
        <f t="shared" si="26"/>
        <v>1486.9379014989295</v>
      </c>
      <c r="F141" s="304">
        <f t="shared" si="27"/>
        <v>87.466935382289961</v>
      </c>
      <c r="G141" s="101">
        <v>60</v>
      </c>
      <c r="H141" s="305">
        <f t="shared" si="28"/>
        <v>6007.7516059957179</v>
      </c>
      <c r="I141" s="379">
        <f t="shared" si="22"/>
        <v>2.0992999999999999</v>
      </c>
      <c r="J141" s="329">
        <f t="shared" si="37"/>
        <v>99.237499999999997</v>
      </c>
      <c r="K141" s="302">
        <v>21700</v>
      </c>
      <c r="L141" s="307">
        <f t="shared" si="23"/>
        <v>2624.008061468699</v>
      </c>
      <c r="M141" s="304">
        <f t="shared" si="29"/>
        <v>892.16274089935769</v>
      </c>
      <c r="N141" s="304">
        <f t="shared" si="30"/>
        <v>52.480161229373984</v>
      </c>
      <c r="O141" s="308">
        <v>36</v>
      </c>
      <c r="P141" s="305">
        <f t="shared" si="31"/>
        <v>3604.6509635974307</v>
      </c>
      <c r="Q141" s="379">
        <f t="shared" si="24"/>
        <v>1.2596000000000001</v>
      </c>
      <c r="R141" s="330">
        <f t="shared" si="38"/>
        <v>148.85624999999999</v>
      </c>
      <c r="S141" s="302">
        <v>21700</v>
      </c>
      <c r="T141" s="307">
        <f t="shared" si="25"/>
        <v>1749.3387076457993</v>
      </c>
      <c r="U141" s="101">
        <f t="shared" si="32"/>
        <v>594.77516059957179</v>
      </c>
      <c r="V141" s="304">
        <f t="shared" si="33"/>
        <v>34.986774152915984</v>
      </c>
      <c r="W141" s="308">
        <v>24</v>
      </c>
      <c r="X141" s="305">
        <f t="shared" si="34"/>
        <v>2403.1006423982872</v>
      </c>
      <c r="Y141" s="309">
        <f t="shared" si="35"/>
        <v>0.8397</v>
      </c>
    </row>
    <row r="142" spans="1:25" s="63" customFormat="1" ht="16.5" customHeight="1" x14ac:dyDescent="0.2">
      <c r="A142" s="279">
        <v>126</v>
      </c>
      <c r="B142" s="301">
        <f t="shared" si="36"/>
        <v>59.693459999999995</v>
      </c>
      <c r="C142" s="302">
        <v>21700</v>
      </c>
      <c r="D142" s="303">
        <f t="shared" si="21"/>
        <v>4362.2869238941757</v>
      </c>
      <c r="E142" s="304">
        <f t="shared" si="26"/>
        <v>1483.1775541240199</v>
      </c>
      <c r="F142" s="304">
        <f t="shared" si="27"/>
        <v>87.245738477883521</v>
      </c>
      <c r="G142" s="101">
        <v>60</v>
      </c>
      <c r="H142" s="305">
        <f t="shared" si="28"/>
        <v>5992.7102164960788</v>
      </c>
      <c r="I142" s="379">
        <f t="shared" si="22"/>
        <v>2.1107999999999998</v>
      </c>
      <c r="J142" s="329">
        <f t="shared" si="37"/>
        <v>99.489099999999993</v>
      </c>
      <c r="K142" s="302">
        <v>21700</v>
      </c>
      <c r="L142" s="307">
        <f t="shared" si="23"/>
        <v>2617.3721543365054</v>
      </c>
      <c r="M142" s="304">
        <f t="shared" si="29"/>
        <v>889.90653247441196</v>
      </c>
      <c r="N142" s="304">
        <f t="shared" si="30"/>
        <v>52.347443086730109</v>
      </c>
      <c r="O142" s="308">
        <v>36</v>
      </c>
      <c r="P142" s="305">
        <f t="shared" si="31"/>
        <v>3595.6261298976474</v>
      </c>
      <c r="Q142" s="379">
        <f t="shared" si="24"/>
        <v>1.2665</v>
      </c>
      <c r="R142" s="330">
        <f t="shared" si="38"/>
        <v>149.23364999999998</v>
      </c>
      <c r="S142" s="302">
        <v>21700</v>
      </c>
      <c r="T142" s="307">
        <f t="shared" si="25"/>
        <v>1744.9147695576703</v>
      </c>
      <c r="U142" s="101">
        <f t="shared" si="32"/>
        <v>593.27102164960797</v>
      </c>
      <c r="V142" s="304">
        <f t="shared" si="33"/>
        <v>34.898295391153404</v>
      </c>
      <c r="W142" s="308">
        <v>24</v>
      </c>
      <c r="X142" s="305">
        <f t="shared" si="34"/>
        <v>2397.0840865984319</v>
      </c>
      <c r="Y142" s="309">
        <f t="shared" si="35"/>
        <v>0.84430000000000005</v>
      </c>
    </row>
    <row r="143" spans="1:25" s="63" customFormat="1" ht="16.5" customHeight="1" x14ac:dyDescent="0.2">
      <c r="A143" s="279">
        <v>127</v>
      </c>
      <c r="B143" s="301">
        <f t="shared" si="36"/>
        <v>59.842039999999997</v>
      </c>
      <c r="C143" s="302">
        <v>21700</v>
      </c>
      <c r="D143" s="303">
        <f t="shared" si="21"/>
        <v>4351.4559329862414</v>
      </c>
      <c r="E143" s="304">
        <f t="shared" si="26"/>
        <v>1479.4950172153222</v>
      </c>
      <c r="F143" s="304">
        <f t="shared" si="27"/>
        <v>87.02911865972483</v>
      </c>
      <c r="G143" s="101">
        <v>60</v>
      </c>
      <c r="H143" s="305">
        <f t="shared" si="28"/>
        <v>5977.9800688612886</v>
      </c>
      <c r="I143" s="379">
        <f t="shared" si="22"/>
        <v>2.1223000000000001</v>
      </c>
      <c r="J143" s="329">
        <f t="shared" si="37"/>
        <v>99.736733333333333</v>
      </c>
      <c r="K143" s="302">
        <v>21700</v>
      </c>
      <c r="L143" s="307">
        <f t="shared" si="23"/>
        <v>2610.8735597917453</v>
      </c>
      <c r="M143" s="304">
        <f t="shared" si="29"/>
        <v>887.6970103291934</v>
      </c>
      <c r="N143" s="304">
        <f t="shared" si="30"/>
        <v>52.217471195834904</v>
      </c>
      <c r="O143" s="308">
        <v>36</v>
      </c>
      <c r="P143" s="305">
        <f t="shared" si="31"/>
        <v>3586.7880413167736</v>
      </c>
      <c r="Q143" s="379">
        <f t="shared" si="24"/>
        <v>1.2734000000000001</v>
      </c>
      <c r="R143" s="330">
        <f t="shared" si="38"/>
        <v>149.60509999999999</v>
      </c>
      <c r="S143" s="302">
        <v>21700</v>
      </c>
      <c r="T143" s="307">
        <f t="shared" si="25"/>
        <v>1740.5823731944965</v>
      </c>
      <c r="U143" s="101">
        <f t="shared" si="32"/>
        <v>591.79800688612886</v>
      </c>
      <c r="V143" s="304">
        <f t="shared" si="33"/>
        <v>34.811647463889933</v>
      </c>
      <c r="W143" s="308">
        <v>24</v>
      </c>
      <c r="X143" s="305">
        <f t="shared" si="34"/>
        <v>2391.1920275445154</v>
      </c>
      <c r="Y143" s="309">
        <f t="shared" si="35"/>
        <v>0.84889999999999999</v>
      </c>
    </row>
    <row r="144" spans="1:25" s="63" customFormat="1" ht="16.5" customHeight="1" x14ac:dyDescent="0.2">
      <c r="A144" s="279">
        <v>128</v>
      </c>
      <c r="B144" s="301">
        <f t="shared" si="36"/>
        <v>59.988239999999998</v>
      </c>
      <c r="C144" s="302">
        <v>21700</v>
      </c>
      <c r="D144" s="303">
        <f t="shared" si="21"/>
        <v>4340.8508067581251</v>
      </c>
      <c r="E144" s="304">
        <f t="shared" si="26"/>
        <v>1475.8892742977628</v>
      </c>
      <c r="F144" s="304">
        <f t="shared" si="27"/>
        <v>86.817016135162504</v>
      </c>
      <c r="G144" s="101">
        <v>60</v>
      </c>
      <c r="H144" s="305">
        <f t="shared" si="28"/>
        <v>5963.5570971910511</v>
      </c>
      <c r="I144" s="379">
        <f t="shared" si="22"/>
        <v>2.1337999999999999</v>
      </c>
      <c r="J144" s="329">
        <f t="shared" si="37"/>
        <v>99.980400000000003</v>
      </c>
      <c r="K144" s="302">
        <v>21700</v>
      </c>
      <c r="L144" s="307">
        <f t="shared" si="23"/>
        <v>2604.5104840548747</v>
      </c>
      <c r="M144" s="304">
        <f t="shared" si="29"/>
        <v>885.53356457865743</v>
      </c>
      <c r="N144" s="304">
        <f t="shared" si="30"/>
        <v>52.090209681097498</v>
      </c>
      <c r="O144" s="308">
        <v>36</v>
      </c>
      <c r="P144" s="305">
        <f t="shared" si="31"/>
        <v>3578.1342583146293</v>
      </c>
      <c r="Q144" s="379">
        <f t="shared" si="24"/>
        <v>1.2803</v>
      </c>
      <c r="R144" s="330">
        <f t="shared" si="38"/>
        <v>149.97059999999999</v>
      </c>
      <c r="S144" s="302">
        <v>21700</v>
      </c>
      <c r="T144" s="307">
        <f t="shared" si="25"/>
        <v>1736.34032270325</v>
      </c>
      <c r="U144" s="101">
        <f t="shared" si="32"/>
        <v>590.35570971910499</v>
      </c>
      <c r="V144" s="304">
        <f t="shared" si="33"/>
        <v>34.726806454064999</v>
      </c>
      <c r="W144" s="308">
        <v>24</v>
      </c>
      <c r="X144" s="305">
        <f t="shared" si="34"/>
        <v>2385.42283887642</v>
      </c>
      <c r="Y144" s="309">
        <f t="shared" si="35"/>
        <v>0.85350000000000004</v>
      </c>
    </row>
    <row r="145" spans="1:25" s="63" customFormat="1" ht="16.5" customHeight="1" x14ac:dyDescent="0.2">
      <c r="A145" s="279">
        <v>129</v>
      </c>
      <c r="B145" s="301">
        <f t="shared" si="36"/>
        <v>60.132059999999996</v>
      </c>
      <c r="C145" s="302">
        <v>21700</v>
      </c>
      <c r="D145" s="303">
        <f t="shared" ref="D145:D208" si="39">12*(1/B145*C145)</f>
        <v>4330.4686385266032</v>
      </c>
      <c r="E145" s="304">
        <f t="shared" si="26"/>
        <v>1472.3593370990452</v>
      </c>
      <c r="F145" s="304">
        <f t="shared" si="27"/>
        <v>86.609372770532062</v>
      </c>
      <c r="G145" s="101">
        <v>60</v>
      </c>
      <c r="H145" s="305">
        <f t="shared" si="28"/>
        <v>5949.4373483961808</v>
      </c>
      <c r="I145" s="379">
        <f t="shared" ref="I145:I208" si="40">ROUND(A145/B145,4)</f>
        <v>2.1453000000000002</v>
      </c>
      <c r="J145" s="329">
        <f t="shared" si="37"/>
        <v>100.2201</v>
      </c>
      <c r="K145" s="302">
        <v>21700</v>
      </c>
      <c r="L145" s="307">
        <f t="shared" ref="L145:L208" si="41">12*(1/J145*K145)</f>
        <v>2598.2811831159615</v>
      </c>
      <c r="M145" s="304">
        <f t="shared" si="29"/>
        <v>883.41560225942703</v>
      </c>
      <c r="N145" s="304">
        <f t="shared" si="30"/>
        <v>51.965623662319231</v>
      </c>
      <c r="O145" s="308">
        <v>36</v>
      </c>
      <c r="P145" s="305">
        <f t="shared" si="31"/>
        <v>3569.6624090377077</v>
      </c>
      <c r="Q145" s="379">
        <f t="shared" ref="Q145:Q208" si="42">ROUND(A145/J145,4)</f>
        <v>1.2871999999999999</v>
      </c>
      <c r="R145" s="330">
        <f t="shared" si="38"/>
        <v>150.33014999999997</v>
      </c>
      <c r="S145" s="302">
        <v>21700</v>
      </c>
      <c r="T145" s="307">
        <f t="shared" ref="T145:T208" si="43">12*(1/R145*S145)</f>
        <v>1732.1874554106416</v>
      </c>
      <c r="U145" s="101">
        <f t="shared" si="32"/>
        <v>588.94373483961817</v>
      </c>
      <c r="V145" s="304">
        <f t="shared" si="33"/>
        <v>34.64374910821283</v>
      </c>
      <c r="W145" s="308">
        <v>24</v>
      </c>
      <c r="X145" s="305">
        <f t="shared" si="34"/>
        <v>2379.7749393584727</v>
      </c>
      <c r="Y145" s="309">
        <f t="shared" si="35"/>
        <v>0.85809999999999997</v>
      </c>
    </row>
    <row r="146" spans="1:25" s="63" customFormat="1" ht="16.5" customHeight="1" x14ac:dyDescent="0.2">
      <c r="A146" s="280">
        <v>130</v>
      </c>
      <c r="B146" s="301">
        <f t="shared" si="36"/>
        <v>60.273500000000006</v>
      </c>
      <c r="C146" s="302">
        <v>21700</v>
      </c>
      <c r="D146" s="303">
        <f t="shared" si="39"/>
        <v>4320.3066024040409</v>
      </c>
      <c r="E146" s="304">
        <f t="shared" ref="E146:E209" si="44">D146*34%</f>
        <v>1468.9042448173741</v>
      </c>
      <c r="F146" s="304">
        <f t="shared" ref="F146:F209" si="45">D146*2%</f>
        <v>86.406132048080821</v>
      </c>
      <c r="G146" s="101">
        <v>60</v>
      </c>
      <c r="H146" s="305">
        <f t="shared" ref="H146:H209" si="46">SUM(D146:G146)</f>
        <v>5935.6169792694955</v>
      </c>
      <c r="I146" s="379">
        <f t="shared" si="40"/>
        <v>2.1568000000000001</v>
      </c>
      <c r="J146" s="329">
        <f t="shared" si="37"/>
        <v>100.45583333333335</v>
      </c>
      <c r="K146" s="302">
        <v>21700</v>
      </c>
      <c r="L146" s="307">
        <f t="shared" si="41"/>
        <v>2592.1839614424243</v>
      </c>
      <c r="M146" s="304">
        <f t="shared" ref="M146:M209" si="47">L146*34%</f>
        <v>881.34254689042439</v>
      </c>
      <c r="N146" s="304">
        <f t="shared" ref="N146:N209" si="48">L146*2%</f>
        <v>51.843679228848487</v>
      </c>
      <c r="O146" s="308">
        <v>36</v>
      </c>
      <c r="P146" s="305">
        <f t="shared" ref="P146:P209" si="49">SUM(L146:O146)</f>
        <v>3561.3701875616971</v>
      </c>
      <c r="Q146" s="379">
        <f t="shared" si="42"/>
        <v>1.2941</v>
      </c>
      <c r="R146" s="330">
        <f t="shared" si="38"/>
        <v>150.68375</v>
      </c>
      <c r="S146" s="302">
        <v>21700</v>
      </c>
      <c r="T146" s="307">
        <f t="shared" si="43"/>
        <v>1728.1226409616168</v>
      </c>
      <c r="U146" s="101">
        <f t="shared" ref="U146:U209" si="50">T146*34%</f>
        <v>587.56169792694971</v>
      </c>
      <c r="V146" s="304">
        <f t="shared" ref="V146:V209" si="51">T146*2%</f>
        <v>34.562452819232334</v>
      </c>
      <c r="W146" s="308">
        <v>24</v>
      </c>
      <c r="X146" s="305">
        <f t="shared" ref="X146:X209" si="52">SUM(T146:W146)</f>
        <v>2374.2467917077988</v>
      </c>
      <c r="Y146" s="309">
        <f t="shared" ref="Y146:Y209" si="53">ROUND(A146/R146,4)</f>
        <v>0.86270000000000002</v>
      </c>
    </row>
    <row r="147" spans="1:25" s="63" customFormat="1" ht="16.5" customHeight="1" x14ac:dyDescent="0.2">
      <c r="A147" s="279">
        <v>131</v>
      </c>
      <c r="B147" s="301">
        <f t="shared" si="36"/>
        <v>60.412559999999999</v>
      </c>
      <c r="C147" s="302">
        <v>21700</v>
      </c>
      <c r="D147" s="303">
        <f t="shared" si="39"/>
        <v>4310.3619512233881</v>
      </c>
      <c r="E147" s="304">
        <f t="shared" si="44"/>
        <v>1465.523063415952</v>
      </c>
      <c r="F147" s="304">
        <f t="shared" si="45"/>
        <v>86.207239024467768</v>
      </c>
      <c r="G147" s="101">
        <v>60</v>
      </c>
      <c r="H147" s="305">
        <f t="shared" si="46"/>
        <v>5922.0922536638072</v>
      </c>
      <c r="I147" s="379">
        <f t="shared" si="40"/>
        <v>2.1684000000000001</v>
      </c>
      <c r="J147" s="329">
        <f t="shared" si="37"/>
        <v>100.6876</v>
      </c>
      <c r="K147" s="302">
        <v>21700</v>
      </c>
      <c r="L147" s="307">
        <f t="shared" si="41"/>
        <v>2586.2171707340326</v>
      </c>
      <c r="M147" s="304">
        <f t="shared" si="47"/>
        <v>879.31383804957113</v>
      </c>
      <c r="N147" s="304">
        <f t="shared" si="48"/>
        <v>51.724343414680654</v>
      </c>
      <c r="O147" s="308">
        <v>36</v>
      </c>
      <c r="P147" s="305">
        <f t="shared" si="49"/>
        <v>3553.2553521982845</v>
      </c>
      <c r="Q147" s="379">
        <f t="shared" si="42"/>
        <v>1.3010999999999999</v>
      </c>
      <c r="R147" s="330">
        <f t="shared" si="38"/>
        <v>151.03139999999999</v>
      </c>
      <c r="S147" s="302">
        <v>21700</v>
      </c>
      <c r="T147" s="307">
        <f t="shared" si="43"/>
        <v>1724.1447804893553</v>
      </c>
      <c r="U147" s="101">
        <f t="shared" si="50"/>
        <v>586.20922536638079</v>
      </c>
      <c r="V147" s="304">
        <f t="shared" si="51"/>
        <v>34.482895609787107</v>
      </c>
      <c r="W147" s="308">
        <v>24</v>
      </c>
      <c r="X147" s="305">
        <f t="shared" si="52"/>
        <v>2368.8369014655232</v>
      </c>
      <c r="Y147" s="309">
        <f t="shared" si="53"/>
        <v>0.86739999999999995</v>
      </c>
    </row>
    <row r="148" spans="1:25" s="63" customFormat="1" ht="16.5" customHeight="1" x14ac:dyDescent="0.2">
      <c r="A148" s="279">
        <v>132</v>
      </c>
      <c r="B148" s="301">
        <f t="shared" si="36"/>
        <v>60.549240000000005</v>
      </c>
      <c r="C148" s="302">
        <v>21700</v>
      </c>
      <c r="D148" s="303">
        <f t="shared" si="39"/>
        <v>4300.6320145389109</v>
      </c>
      <c r="E148" s="304">
        <f t="shared" si="44"/>
        <v>1462.2148849432299</v>
      </c>
      <c r="F148" s="304">
        <f t="shared" si="45"/>
        <v>86.012640290778222</v>
      </c>
      <c r="G148" s="101">
        <v>60</v>
      </c>
      <c r="H148" s="305">
        <f t="shared" si="46"/>
        <v>5908.8595397729187</v>
      </c>
      <c r="I148" s="379">
        <f t="shared" si="40"/>
        <v>2.1800000000000002</v>
      </c>
      <c r="J148" s="329">
        <f t="shared" si="37"/>
        <v>100.91540000000001</v>
      </c>
      <c r="K148" s="302">
        <v>21700</v>
      </c>
      <c r="L148" s="307">
        <f t="shared" si="41"/>
        <v>2580.3792087233464</v>
      </c>
      <c r="M148" s="304">
        <f t="shared" si="47"/>
        <v>877.32893096593784</v>
      </c>
      <c r="N148" s="304">
        <f t="shared" si="48"/>
        <v>51.607584174466929</v>
      </c>
      <c r="O148" s="308">
        <v>36</v>
      </c>
      <c r="P148" s="305">
        <f t="shared" si="49"/>
        <v>3545.3157238637514</v>
      </c>
      <c r="Q148" s="379">
        <f t="shared" si="42"/>
        <v>1.3080000000000001</v>
      </c>
      <c r="R148" s="330">
        <f t="shared" si="38"/>
        <v>151.37309999999999</v>
      </c>
      <c r="S148" s="302">
        <v>21700</v>
      </c>
      <c r="T148" s="307">
        <f t="shared" si="43"/>
        <v>1720.2528058155644</v>
      </c>
      <c r="U148" s="101">
        <f t="shared" si="50"/>
        <v>584.88595397729193</v>
      </c>
      <c r="V148" s="304">
        <f t="shared" si="51"/>
        <v>34.405056116311293</v>
      </c>
      <c r="W148" s="308">
        <v>24</v>
      </c>
      <c r="X148" s="305">
        <f t="shared" si="52"/>
        <v>2363.5438159091677</v>
      </c>
      <c r="Y148" s="309">
        <f t="shared" si="53"/>
        <v>0.872</v>
      </c>
    </row>
    <row r="149" spans="1:25" s="63" customFormat="1" ht="16.5" customHeight="1" x14ac:dyDescent="0.2">
      <c r="A149" s="279">
        <v>133</v>
      </c>
      <c r="B149" s="301">
        <f t="shared" si="36"/>
        <v>60.683539999999994</v>
      </c>
      <c r="C149" s="302">
        <v>21700</v>
      </c>
      <c r="D149" s="303">
        <f t="shared" si="39"/>
        <v>4291.1141966997975</v>
      </c>
      <c r="E149" s="304">
        <f t="shared" si="44"/>
        <v>1458.9788268779312</v>
      </c>
      <c r="F149" s="304">
        <f t="shared" si="45"/>
        <v>85.822283933995948</v>
      </c>
      <c r="G149" s="101">
        <v>60</v>
      </c>
      <c r="H149" s="305">
        <f t="shared" si="46"/>
        <v>5895.9153075117247</v>
      </c>
      <c r="I149" s="379">
        <f t="shared" si="40"/>
        <v>2.1917</v>
      </c>
      <c r="J149" s="329">
        <f t="shared" si="37"/>
        <v>101.13923333333332</v>
      </c>
      <c r="K149" s="302">
        <v>21700</v>
      </c>
      <c r="L149" s="307">
        <f t="shared" si="41"/>
        <v>2574.6685180198783</v>
      </c>
      <c r="M149" s="304">
        <f t="shared" si="47"/>
        <v>875.38729612675866</v>
      </c>
      <c r="N149" s="304">
        <f t="shared" si="48"/>
        <v>51.49337036039757</v>
      </c>
      <c r="O149" s="308">
        <v>36</v>
      </c>
      <c r="P149" s="305">
        <f t="shared" si="49"/>
        <v>3537.5491845070346</v>
      </c>
      <c r="Q149" s="379">
        <f t="shared" si="42"/>
        <v>1.3149999999999999</v>
      </c>
      <c r="R149" s="330">
        <f t="shared" si="38"/>
        <v>151.70884999999998</v>
      </c>
      <c r="S149" s="302">
        <v>21700</v>
      </c>
      <c r="T149" s="307">
        <f t="shared" si="43"/>
        <v>1716.4456786799192</v>
      </c>
      <c r="U149" s="101">
        <f t="shared" si="50"/>
        <v>583.59153075117251</v>
      </c>
      <c r="V149" s="304">
        <f t="shared" si="51"/>
        <v>34.328913573598385</v>
      </c>
      <c r="W149" s="308">
        <v>24</v>
      </c>
      <c r="X149" s="305">
        <f t="shared" si="52"/>
        <v>2358.3661230046901</v>
      </c>
      <c r="Y149" s="309">
        <f t="shared" si="53"/>
        <v>0.87670000000000003</v>
      </c>
    </row>
    <row r="150" spans="1:25" s="63" customFormat="1" ht="16.5" customHeight="1" x14ac:dyDescent="0.2">
      <c r="A150" s="279">
        <v>134</v>
      </c>
      <c r="B150" s="301">
        <f t="shared" si="36"/>
        <v>60.815460000000002</v>
      </c>
      <c r="C150" s="302">
        <v>21700</v>
      </c>
      <c r="D150" s="303">
        <f t="shared" si="39"/>
        <v>4281.8059749938575</v>
      </c>
      <c r="E150" s="304">
        <f t="shared" si="44"/>
        <v>1455.8140314979116</v>
      </c>
      <c r="F150" s="304">
        <f t="shared" si="45"/>
        <v>85.636119499877154</v>
      </c>
      <c r="G150" s="101">
        <v>60</v>
      </c>
      <c r="H150" s="305">
        <f t="shared" si="46"/>
        <v>5883.2561259916465</v>
      </c>
      <c r="I150" s="379">
        <f t="shared" si="40"/>
        <v>2.2033999999999998</v>
      </c>
      <c r="J150" s="329">
        <f t="shared" si="37"/>
        <v>101.35910000000001</v>
      </c>
      <c r="K150" s="302">
        <v>21700</v>
      </c>
      <c r="L150" s="307">
        <f t="shared" si="41"/>
        <v>2569.0835849963146</v>
      </c>
      <c r="M150" s="304">
        <f t="shared" si="47"/>
        <v>873.488418898747</v>
      </c>
      <c r="N150" s="304">
        <f t="shared" si="48"/>
        <v>51.381671699926294</v>
      </c>
      <c r="O150" s="308">
        <v>36</v>
      </c>
      <c r="P150" s="305">
        <f t="shared" si="49"/>
        <v>3529.953675594988</v>
      </c>
      <c r="Q150" s="379">
        <f t="shared" si="42"/>
        <v>1.3220000000000001</v>
      </c>
      <c r="R150" s="330">
        <f t="shared" si="38"/>
        <v>152.03864999999999</v>
      </c>
      <c r="S150" s="302">
        <v>21700</v>
      </c>
      <c r="T150" s="307">
        <f t="shared" si="43"/>
        <v>1712.7223899975438</v>
      </c>
      <c r="U150" s="101">
        <f t="shared" si="50"/>
        <v>582.32561259916497</v>
      </c>
      <c r="V150" s="304">
        <f t="shared" si="51"/>
        <v>34.254447799950874</v>
      </c>
      <c r="W150" s="308">
        <v>24</v>
      </c>
      <c r="X150" s="305">
        <f t="shared" si="52"/>
        <v>2353.3024503966599</v>
      </c>
      <c r="Y150" s="309">
        <f t="shared" si="53"/>
        <v>0.88139999999999996</v>
      </c>
    </row>
    <row r="151" spans="1:25" s="63" customFormat="1" ht="16.5" customHeight="1" x14ac:dyDescent="0.2">
      <c r="A151" s="279">
        <v>135</v>
      </c>
      <c r="B151" s="301">
        <f t="shared" si="36"/>
        <v>60.945</v>
      </c>
      <c r="C151" s="302">
        <v>21700</v>
      </c>
      <c r="D151" s="303">
        <f t="shared" si="39"/>
        <v>4272.7048978587245</v>
      </c>
      <c r="E151" s="304">
        <f t="shared" si="44"/>
        <v>1452.7196652719665</v>
      </c>
      <c r="F151" s="304">
        <f t="shared" si="45"/>
        <v>85.454097957174497</v>
      </c>
      <c r="G151" s="101">
        <v>60</v>
      </c>
      <c r="H151" s="305">
        <f t="shared" si="46"/>
        <v>5870.878661087866</v>
      </c>
      <c r="I151" s="379">
        <f t="shared" si="40"/>
        <v>2.2151000000000001</v>
      </c>
      <c r="J151" s="329">
        <f t="shared" si="37"/>
        <v>101.575</v>
      </c>
      <c r="K151" s="302">
        <v>21700</v>
      </c>
      <c r="L151" s="307">
        <f t="shared" si="41"/>
        <v>2563.6229387152353</v>
      </c>
      <c r="M151" s="304">
        <f t="shared" si="47"/>
        <v>871.63179916318006</v>
      </c>
      <c r="N151" s="304">
        <f t="shared" si="48"/>
        <v>51.27245877430471</v>
      </c>
      <c r="O151" s="308">
        <v>36</v>
      </c>
      <c r="P151" s="305">
        <f t="shared" si="49"/>
        <v>3522.5271966527198</v>
      </c>
      <c r="Q151" s="379">
        <f t="shared" si="42"/>
        <v>1.3290999999999999</v>
      </c>
      <c r="R151" s="330">
        <f t="shared" si="38"/>
        <v>152.36249999999998</v>
      </c>
      <c r="S151" s="302">
        <v>21700</v>
      </c>
      <c r="T151" s="307">
        <f t="shared" si="43"/>
        <v>1709.0819591434902</v>
      </c>
      <c r="U151" s="101">
        <f t="shared" si="50"/>
        <v>581.08786610878667</v>
      </c>
      <c r="V151" s="304">
        <f t="shared" si="51"/>
        <v>34.181639182869802</v>
      </c>
      <c r="W151" s="308">
        <v>24</v>
      </c>
      <c r="X151" s="305">
        <f t="shared" si="52"/>
        <v>2348.3514644351467</v>
      </c>
      <c r="Y151" s="309">
        <f t="shared" si="53"/>
        <v>0.88600000000000001</v>
      </c>
    </row>
    <row r="152" spans="1:25" s="63" customFormat="1" ht="16.5" customHeight="1" x14ac:dyDescent="0.2">
      <c r="A152" s="279">
        <v>136</v>
      </c>
      <c r="B152" s="301">
        <f t="shared" si="36"/>
        <v>61.072159999999997</v>
      </c>
      <c r="C152" s="302">
        <v>21700</v>
      </c>
      <c r="D152" s="303">
        <f t="shared" si="39"/>
        <v>4263.808583158022</v>
      </c>
      <c r="E152" s="304">
        <f t="shared" si="44"/>
        <v>1449.6949182737276</v>
      </c>
      <c r="F152" s="304">
        <f t="shared" si="45"/>
        <v>85.27617166316044</v>
      </c>
      <c r="G152" s="101">
        <v>60</v>
      </c>
      <c r="H152" s="305">
        <f t="shared" si="46"/>
        <v>5858.7796730949094</v>
      </c>
      <c r="I152" s="379">
        <f t="shared" si="40"/>
        <v>2.2269000000000001</v>
      </c>
      <c r="J152" s="329">
        <f t="shared" si="37"/>
        <v>101.78693333333334</v>
      </c>
      <c r="K152" s="302">
        <v>21700</v>
      </c>
      <c r="L152" s="307">
        <f t="shared" si="41"/>
        <v>2558.285149894813</v>
      </c>
      <c r="M152" s="304">
        <f t="shared" si="47"/>
        <v>869.81695096423653</v>
      </c>
      <c r="N152" s="304">
        <f t="shared" si="48"/>
        <v>51.165702997896261</v>
      </c>
      <c r="O152" s="308">
        <v>36</v>
      </c>
      <c r="P152" s="305">
        <f t="shared" si="49"/>
        <v>3515.2678038569461</v>
      </c>
      <c r="Q152" s="379">
        <f t="shared" si="42"/>
        <v>1.3361000000000001</v>
      </c>
      <c r="R152" s="330">
        <f t="shared" si="38"/>
        <v>152.68039999999999</v>
      </c>
      <c r="S152" s="302">
        <v>21700</v>
      </c>
      <c r="T152" s="307">
        <f t="shared" si="43"/>
        <v>1705.523433263209</v>
      </c>
      <c r="U152" s="101">
        <f t="shared" si="50"/>
        <v>579.87796730949105</v>
      </c>
      <c r="V152" s="304">
        <f t="shared" si="51"/>
        <v>34.110468665264179</v>
      </c>
      <c r="W152" s="308">
        <v>24</v>
      </c>
      <c r="X152" s="305">
        <f t="shared" si="52"/>
        <v>2343.5118692379642</v>
      </c>
      <c r="Y152" s="309">
        <f t="shared" si="53"/>
        <v>0.89070000000000005</v>
      </c>
    </row>
    <row r="153" spans="1:25" s="63" customFormat="1" ht="16.5" customHeight="1" x14ac:dyDescent="0.2">
      <c r="A153" s="279">
        <v>137</v>
      </c>
      <c r="B153" s="301">
        <f t="shared" si="36"/>
        <v>61.196939999999991</v>
      </c>
      <c r="C153" s="302">
        <v>21700</v>
      </c>
      <c r="D153" s="303">
        <f t="shared" si="39"/>
        <v>4255.1147165201401</v>
      </c>
      <c r="E153" s="304">
        <f t="shared" si="44"/>
        <v>1446.7390036168476</v>
      </c>
      <c r="F153" s="304">
        <f t="shared" si="45"/>
        <v>85.102294330402799</v>
      </c>
      <c r="G153" s="101">
        <v>60</v>
      </c>
      <c r="H153" s="305">
        <f t="shared" si="46"/>
        <v>5846.9560144673897</v>
      </c>
      <c r="I153" s="379">
        <f t="shared" si="40"/>
        <v>2.2387000000000001</v>
      </c>
      <c r="J153" s="329">
        <f t="shared" si="37"/>
        <v>101.99489999999999</v>
      </c>
      <c r="K153" s="302">
        <v>21700</v>
      </c>
      <c r="L153" s="307">
        <f t="shared" si="41"/>
        <v>2553.0688299120843</v>
      </c>
      <c r="M153" s="304">
        <f t="shared" si="47"/>
        <v>868.04340217010872</v>
      </c>
      <c r="N153" s="304">
        <f t="shared" si="48"/>
        <v>51.061376598241687</v>
      </c>
      <c r="O153" s="308">
        <v>36</v>
      </c>
      <c r="P153" s="305">
        <f t="shared" si="49"/>
        <v>3508.1736086804349</v>
      </c>
      <c r="Q153" s="379">
        <f t="shared" si="42"/>
        <v>1.3431999999999999</v>
      </c>
      <c r="R153" s="330">
        <f t="shared" si="38"/>
        <v>152.99234999999996</v>
      </c>
      <c r="S153" s="302">
        <v>21700</v>
      </c>
      <c r="T153" s="307">
        <f t="shared" si="43"/>
        <v>1702.0458866080562</v>
      </c>
      <c r="U153" s="101">
        <f t="shared" si="50"/>
        <v>578.69560144673915</v>
      </c>
      <c r="V153" s="304">
        <f t="shared" si="51"/>
        <v>34.040917732161127</v>
      </c>
      <c r="W153" s="308">
        <v>24</v>
      </c>
      <c r="X153" s="305">
        <f t="shared" si="52"/>
        <v>2338.7824057869566</v>
      </c>
      <c r="Y153" s="309">
        <f t="shared" si="53"/>
        <v>0.89549999999999996</v>
      </c>
    </row>
    <row r="154" spans="1:25" s="63" customFormat="1" ht="16.5" customHeight="1" x14ac:dyDescent="0.2">
      <c r="A154" s="279">
        <v>138</v>
      </c>
      <c r="B154" s="301">
        <f t="shared" si="36"/>
        <v>61.319340000000011</v>
      </c>
      <c r="C154" s="302">
        <v>21700</v>
      </c>
      <c r="D154" s="303">
        <f t="shared" si="39"/>
        <v>4246.6210497373249</v>
      </c>
      <c r="E154" s="304">
        <f t="shared" si="44"/>
        <v>1443.8511569106906</v>
      </c>
      <c r="F154" s="304">
        <f t="shared" si="45"/>
        <v>84.932420994746494</v>
      </c>
      <c r="G154" s="101">
        <v>60</v>
      </c>
      <c r="H154" s="305">
        <f t="shared" si="46"/>
        <v>5835.4046276427616</v>
      </c>
      <c r="I154" s="379">
        <f t="shared" si="40"/>
        <v>2.2505000000000002</v>
      </c>
      <c r="J154" s="329">
        <f t="shared" si="37"/>
        <v>102.19890000000002</v>
      </c>
      <c r="K154" s="302">
        <v>21700</v>
      </c>
      <c r="L154" s="307">
        <f t="shared" si="41"/>
        <v>2547.9726298423948</v>
      </c>
      <c r="M154" s="304">
        <f t="shared" si="47"/>
        <v>866.31069414641433</v>
      </c>
      <c r="N154" s="304">
        <f t="shared" si="48"/>
        <v>50.959452596847896</v>
      </c>
      <c r="O154" s="308">
        <v>36</v>
      </c>
      <c r="P154" s="305">
        <f t="shared" si="49"/>
        <v>3501.2427765856569</v>
      </c>
      <c r="Q154" s="379">
        <f t="shared" si="42"/>
        <v>1.3503000000000001</v>
      </c>
      <c r="R154" s="330">
        <f t="shared" si="38"/>
        <v>153.29835000000003</v>
      </c>
      <c r="S154" s="302">
        <v>21700</v>
      </c>
      <c r="T154" s="307">
        <f t="shared" si="43"/>
        <v>1698.6484198949302</v>
      </c>
      <c r="U154" s="101">
        <f t="shared" si="50"/>
        <v>577.5404627642763</v>
      </c>
      <c r="V154" s="304">
        <f t="shared" si="51"/>
        <v>33.972968397898605</v>
      </c>
      <c r="W154" s="308">
        <v>24</v>
      </c>
      <c r="X154" s="305">
        <f t="shared" si="52"/>
        <v>2334.1618510571052</v>
      </c>
      <c r="Y154" s="309">
        <f t="shared" si="53"/>
        <v>0.9002</v>
      </c>
    </row>
    <row r="155" spans="1:25" s="63" customFormat="1" ht="16.5" customHeight="1" x14ac:dyDescent="0.2">
      <c r="A155" s="279">
        <v>139</v>
      </c>
      <c r="B155" s="301">
        <f t="shared" si="36"/>
        <v>61.439360000000008</v>
      </c>
      <c r="C155" s="302">
        <v>21700</v>
      </c>
      <c r="D155" s="303">
        <f t="shared" si="39"/>
        <v>4238.3253992229074</v>
      </c>
      <c r="E155" s="304">
        <f t="shared" si="44"/>
        <v>1441.0306357357886</v>
      </c>
      <c r="F155" s="304">
        <f t="shared" si="45"/>
        <v>84.766507984458144</v>
      </c>
      <c r="G155" s="101">
        <v>60</v>
      </c>
      <c r="H155" s="305">
        <f t="shared" si="46"/>
        <v>5824.1225429431543</v>
      </c>
      <c r="I155" s="379">
        <f t="shared" si="40"/>
        <v>2.2624</v>
      </c>
      <c r="J155" s="329">
        <f t="shared" si="37"/>
        <v>102.39893333333335</v>
      </c>
      <c r="K155" s="302">
        <v>21700</v>
      </c>
      <c r="L155" s="307">
        <f t="shared" si="41"/>
        <v>2542.9952395337446</v>
      </c>
      <c r="M155" s="304">
        <f t="shared" si="47"/>
        <v>864.61838144147316</v>
      </c>
      <c r="N155" s="304">
        <f t="shared" si="48"/>
        <v>50.859904790674889</v>
      </c>
      <c r="O155" s="308">
        <v>36</v>
      </c>
      <c r="P155" s="305">
        <f t="shared" si="49"/>
        <v>3494.4735257658926</v>
      </c>
      <c r="Q155" s="379">
        <f t="shared" si="42"/>
        <v>1.3573999999999999</v>
      </c>
      <c r="R155" s="330">
        <f t="shared" si="38"/>
        <v>153.5984</v>
      </c>
      <c r="S155" s="302">
        <v>21700</v>
      </c>
      <c r="T155" s="307">
        <f t="shared" si="43"/>
        <v>1695.3301596891636</v>
      </c>
      <c r="U155" s="101">
        <f t="shared" si="50"/>
        <v>576.41225429431563</v>
      </c>
      <c r="V155" s="304">
        <f t="shared" si="51"/>
        <v>33.906603193783269</v>
      </c>
      <c r="W155" s="308">
        <v>24</v>
      </c>
      <c r="X155" s="305">
        <f t="shared" si="52"/>
        <v>2329.6490171772625</v>
      </c>
      <c r="Y155" s="309">
        <f t="shared" si="53"/>
        <v>0.90500000000000003</v>
      </c>
    </row>
    <row r="156" spans="1:25" s="63" customFormat="1" ht="16.5" customHeight="1" x14ac:dyDescent="0.2">
      <c r="A156" s="280">
        <v>140</v>
      </c>
      <c r="B156" s="301">
        <f t="shared" si="36"/>
        <v>61.557000000000002</v>
      </c>
      <c r="C156" s="302">
        <v>21700</v>
      </c>
      <c r="D156" s="303">
        <f t="shared" si="39"/>
        <v>4230.2256445245876</v>
      </c>
      <c r="E156" s="304">
        <f t="shared" si="44"/>
        <v>1438.2767191383598</v>
      </c>
      <c r="F156" s="304">
        <f t="shared" si="45"/>
        <v>84.604512890491748</v>
      </c>
      <c r="G156" s="101">
        <v>60</v>
      </c>
      <c r="H156" s="305">
        <f t="shared" si="46"/>
        <v>5813.1068765534392</v>
      </c>
      <c r="I156" s="379">
        <f t="shared" si="40"/>
        <v>2.2743000000000002</v>
      </c>
      <c r="J156" s="329">
        <f t="shared" si="37"/>
        <v>102.59500000000001</v>
      </c>
      <c r="K156" s="302">
        <v>21700</v>
      </c>
      <c r="L156" s="307">
        <f t="shared" si="41"/>
        <v>2538.1353867147518</v>
      </c>
      <c r="M156" s="304">
        <f t="shared" si="47"/>
        <v>862.96603148301563</v>
      </c>
      <c r="N156" s="304">
        <f t="shared" si="48"/>
        <v>50.762707734295034</v>
      </c>
      <c r="O156" s="308">
        <v>36</v>
      </c>
      <c r="P156" s="305">
        <f t="shared" si="49"/>
        <v>3487.8641259320625</v>
      </c>
      <c r="Q156" s="379">
        <f t="shared" si="42"/>
        <v>1.3646</v>
      </c>
      <c r="R156" s="330">
        <f t="shared" si="38"/>
        <v>153.89249999999998</v>
      </c>
      <c r="S156" s="302">
        <v>21700</v>
      </c>
      <c r="T156" s="307">
        <f t="shared" si="43"/>
        <v>1692.0902578098348</v>
      </c>
      <c r="U156" s="101">
        <f t="shared" si="50"/>
        <v>575.31068765534394</v>
      </c>
      <c r="V156" s="304">
        <f t="shared" si="51"/>
        <v>33.841805156196699</v>
      </c>
      <c r="W156" s="308">
        <v>24</v>
      </c>
      <c r="X156" s="305">
        <f t="shared" si="52"/>
        <v>2325.2427506213753</v>
      </c>
      <c r="Y156" s="309">
        <f t="shared" si="53"/>
        <v>0.90969999999999995</v>
      </c>
    </row>
    <row r="157" spans="1:25" s="63" customFormat="1" ht="16.5" customHeight="1" x14ac:dyDescent="0.2">
      <c r="A157" s="279">
        <v>141</v>
      </c>
      <c r="B157" s="301">
        <f t="shared" si="36"/>
        <v>61.672259999999994</v>
      </c>
      <c r="C157" s="302">
        <v>21700</v>
      </c>
      <c r="D157" s="303">
        <f t="shared" si="39"/>
        <v>4222.3197268917993</v>
      </c>
      <c r="E157" s="304">
        <f t="shared" si="44"/>
        <v>1435.5887071432119</v>
      </c>
      <c r="F157" s="304">
        <f t="shared" si="45"/>
        <v>84.446394537835985</v>
      </c>
      <c r="G157" s="101">
        <v>60</v>
      </c>
      <c r="H157" s="305">
        <f t="shared" si="46"/>
        <v>5802.3548285728466</v>
      </c>
      <c r="I157" s="379">
        <f t="shared" si="40"/>
        <v>2.2863000000000002</v>
      </c>
      <c r="J157" s="329">
        <f t="shared" si="37"/>
        <v>102.7871</v>
      </c>
      <c r="K157" s="302">
        <v>21700</v>
      </c>
      <c r="L157" s="307">
        <f t="shared" si="41"/>
        <v>2533.3918361350788</v>
      </c>
      <c r="M157" s="304">
        <f t="shared" si="47"/>
        <v>861.3532242859269</v>
      </c>
      <c r="N157" s="304">
        <f t="shared" si="48"/>
        <v>50.66783672270158</v>
      </c>
      <c r="O157" s="308">
        <v>36</v>
      </c>
      <c r="P157" s="305">
        <f t="shared" si="49"/>
        <v>3481.4128971437071</v>
      </c>
      <c r="Q157" s="379">
        <f t="shared" si="42"/>
        <v>1.3717999999999999</v>
      </c>
      <c r="R157" s="330">
        <f t="shared" si="38"/>
        <v>154.18064999999999</v>
      </c>
      <c r="S157" s="302">
        <v>21700</v>
      </c>
      <c r="T157" s="307">
        <f t="shared" si="43"/>
        <v>1688.9278907567198</v>
      </c>
      <c r="U157" s="101">
        <f t="shared" si="50"/>
        <v>574.23548285728475</v>
      </c>
      <c r="V157" s="304">
        <f t="shared" si="51"/>
        <v>33.778557815134398</v>
      </c>
      <c r="W157" s="308">
        <v>24</v>
      </c>
      <c r="X157" s="305">
        <f t="shared" si="52"/>
        <v>2320.941931429139</v>
      </c>
      <c r="Y157" s="309">
        <f t="shared" si="53"/>
        <v>0.91449999999999998</v>
      </c>
    </row>
    <row r="158" spans="1:25" s="63" customFormat="1" ht="16.5" customHeight="1" x14ac:dyDescent="0.2">
      <c r="A158" s="279">
        <v>142</v>
      </c>
      <c r="B158" s="301">
        <f t="shared" ref="B158:B206" si="54">(-0.0007*(($A158)*($A158))+0.2645*$A158+12.9)*1.7</f>
        <v>61.785139999999998</v>
      </c>
      <c r="C158" s="302">
        <v>21700</v>
      </c>
      <c r="D158" s="303">
        <f t="shared" si="39"/>
        <v>4214.6056478952705</v>
      </c>
      <c r="E158" s="304">
        <f t="shared" si="44"/>
        <v>1432.965920284392</v>
      </c>
      <c r="F158" s="304">
        <f t="shared" si="45"/>
        <v>84.292112957905417</v>
      </c>
      <c r="G158" s="101">
        <v>60</v>
      </c>
      <c r="H158" s="305">
        <f t="shared" si="46"/>
        <v>5791.8636811375682</v>
      </c>
      <c r="I158" s="379">
        <f t="shared" si="40"/>
        <v>2.2982999999999998</v>
      </c>
      <c r="J158" s="329">
        <f t="shared" ref="J158:J206" si="55">((-0.0007*(($A158)*($A158))+0.2645*$A158+12.9)*1.7)/0.6</f>
        <v>102.97523333333334</v>
      </c>
      <c r="K158" s="302">
        <v>21700</v>
      </c>
      <c r="L158" s="307">
        <f t="shared" si="41"/>
        <v>2528.7633887371621</v>
      </c>
      <c r="M158" s="304">
        <f t="shared" si="47"/>
        <v>859.77955217063516</v>
      </c>
      <c r="N158" s="304">
        <f t="shared" si="48"/>
        <v>50.575267774743246</v>
      </c>
      <c r="O158" s="308">
        <v>36</v>
      </c>
      <c r="P158" s="305">
        <f t="shared" si="49"/>
        <v>3475.1182086825406</v>
      </c>
      <c r="Q158" s="379">
        <f t="shared" si="42"/>
        <v>1.379</v>
      </c>
      <c r="R158" s="330">
        <f t="shared" ref="R158:R206" si="56">((-0.0007*(($A158)*($A158))+0.2645*$A158+12.9)*1.7)/0.4</f>
        <v>154.46284999999997</v>
      </c>
      <c r="S158" s="302">
        <v>21700</v>
      </c>
      <c r="T158" s="307">
        <f t="shared" si="43"/>
        <v>1685.8422591581084</v>
      </c>
      <c r="U158" s="101">
        <f t="shared" si="50"/>
        <v>573.18636811375688</v>
      </c>
      <c r="V158" s="304">
        <f t="shared" si="51"/>
        <v>33.716845183162171</v>
      </c>
      <c r="W158" s="308">
        <v>24</v>
      </c>
      <c r="X158" s="305">
        <f t="shared" si="52"/>
        <v>2316.7454724550275</v>
      </c>
      <c r="Y158" s="309">
        <f t="shared" si="53"/>
        <v>0.91930000000000001</v>
      </c>
    </row>
    <row r="159" spans="1:25" s="63" customFormat="1" ht="16.5" customHeight="1" x14ac:dyDescent="0.2">
      <c r="A159" s="279">
        <v>143</v>
      </c>
      <c r="B159" s="301">
        <f t="shared" si="54"/>
        <v>61.895640000000007</v>
      </c>
      <c r="C159" s="302">
        <v>21700</v>
      </c>
      <c r="D159" s="303">
        <f t="shared" si="39"/>
        <v>4207.0814680969443</v>
      </c>
      <c r="E159" s="304">
        <f t="shared" si="44"/>
        <v>1430.4076991529612</v>
      </c>
      <c r="F159" s="304">
        <f t="shared" si="45"/>
        <v>84.141629361938882</v>
      </c>
      <c r="G159" s="101">
        <v>60</v>
      </c>
      <c r="H159" s="305">
        <f t="shared" si="46"/>
        <v>5781.6307966118438</v>
      </c>
      <c r="I159" s="379">
        <f t="shared" si="40"/>
        <v>2.3102999999999998</v>
      </c>
      <c r="J159" s="329">
        <f t="shared" si="55"/>
        <v>103.15940000000002</v>
      </c>
      <c r="K159" s="302">
        <v>21700</v>
      </c>
      <c r="L159" s="307">
        <f t="shared" si="41"/>
        <v>2524.2488808581666</v>
      </c>
      <c r="M159" s="304">
        <f t="shared" si="47"/>
        <v>858.24461949177669</v>
      </c>
      <c r="N159" s="304">
        <f t="shared" si="48"/>
        <v>50.484977617163331</v>
      </c>
      <c r="O159" s="308">
        <v>36</v>
      </c>
      <c r="P159" s="305">
        <f t="shared" si="49"/>
        <v>3468.9784779671063</v>
      </c>
      <c r="Q159" s="379">
        <f t="shared" si="42"/>
        <v>1.3862000000000001</v>
      </c>
      <c r="R159" s="330">
        <f t="shared" si="56"/>
        <v>154.73910000000001</v>
      </c>
      <c r="S159" s="302">
        <v>21700</v>
      </c>
      <c r="T159" s="307">
        <f t="shared" si="43"/>
        <v>1682.8325872387779</v>
      </c>
      <c r="U159" s="101">
        <f t="shared" si="50"/>
        <v>572.1630796611845</v>
      </c>
      <c r="V159" s="304">
        <f t="shared" si="51"/>
        <v>33.656651744775559</v>
      </c>
      <c r="W159" s="308">
        <v>24</v>
      </c>
      <c r="X159" s="305">
        <f t="shared" si="52"/>
        <v>2312.652318644738</v>
      </c>
      <c r="Y159" s="309">
        <f t="shared" si="53"/>
        <v>0.92410000000000003</v>
      </c>
    </row>
    <row r="160" spans="1:25" s="63" customFormat="1" ht="16.5" customHeight="1" x14ac:dyDescent="0.2">
      <c r="A160" s="279">
        <v>144</v>
      </c>
      <c r="B160" s="301">
        <f t="shared" si="54"/>
        <v>62.00376</v>
      </c>
      <c r="C160" s="302">
        <v>21700</v>
      </c>
      <c r="D160" s="303">
        <f t="shared" si="39"/>
        <v>4199.7453057685534</v>
      </c>
      <c r="E160" s="304">
        <f t="shared" si="44"/>
        <v>1427.9134039613082</v>
      </c>
      <c r="F160" s="304">
        <f t="shared" si="45"/>
        <v>83.994906115371066</v>
      </c>
      <c r="G160" s="101">
        <v>60</v>
      </c>
      <c r="H160" s="305">
        <f t="shared" si="46"/>
        <v>5771.6536158452327</v>
      </c>
      <c r="I160" s="379">
        <f t="shared" si="40"/>
        <v>2.3224</v>
      </c>
      <c r="J160" s="329">
        <f t="shared" si="55"/>
        <v>103.3396</v>
      </c>
      <c r="K160" s="302">
        <v>21700</v>
      </c>
      <c r="L160" s="307">
        <f t="shared" si="41"/>
        <v>2519.8471834611319</v>
      </c>
      <c r="M160" s="304">
        <f t="shared" si="47"/>
        <v>856.74804237678495</v>
      </c>
      <c r="N160" s="304">
        <f t="shared" si="48"/>
        <v>50.396943669222637</v>
      </c>
      <c r="O160" s="308">
        <v>36</v>
      </c>
      <c r="P160" s="305">
        <f t="shared" si="49"/>
        <v>3462.9921695071394</v>
      </c>
      <c r="Q160" s="379">
        <f t="shared" si="42"/>
        <v>1.3935</v>
      </c>
      <c r="R160" s="330">
        <f t="shared" si="56"/>
        <v>155.0094</v>
      </c>
      <c r="S160" s="302">
        <v>21700</v>
      </c>
      <c r="T160" s="307">
        <f t="shared" si="43"/>
        <v>1679.8981223074215</v>
      </c>
      <c r="U160" s="101">
        <f t="shared" si="50"/>
        <v>571.16536158452334</v>
      </c>
      <c r="V160" s="304">
        <f t="shared" si="51"/>
        <v>33.597962446148429</v>
      </c>
      <c r="W160" s="308">
        <v>24</v>
      </c>
      <c r="X160" s="305">
        <f t="shared" si="52"/>
        <v>2308.6614463380934</v>
      </c>
      <c r="Y160" s="309">
        <f t="shared" si="53"/>
        <v>0.92900000000000005</v>
      </c>
    </row>
    <row r="161" spans="1:25" s="63" customFormat="1" ht="16.5" customHeight="1" x14ac:dyDescent="0.2">
      <c r="A161" s="279">
        <v>145</v>
      </c>
      <c r="B161" s="301">
        <f t="shared" si="54"/>
        <v>62.10949999999999</v>
      </c>
      <c r="C161" s="302">
        <v>21700</v>
      </c>
      <c r="D161" s="303">
        <f t="shared" si="39"/>
        <v>4192.5953356571872</v>
      </c>
      <c r="E161" s="304">
        <f t="shared" si="44"/>
        <v>1425.4824141234437</v>
      </c>
      <c r="F161" s="304">
        <f t="shared" si="45"/>
        <v>83.851906713143748</v>
      </c>
      <c r="G161" s="101">
        <v>60</v>
      </c>
      <c r="H161" s="305">
        <f t="shared" si="46"/>
        <v>5761.9296564937749</v>
      </c>
      <c r="I161" s="379">
        <f t="shared" si="40"/>
        <v>2.3346</v>
      </c>
      <c r="J161" s="329">
        <f t="shared" si="55"/>
        <v>103.51583333333332</v>
      </c>
      <c r="K161" s="302">
        <v>21700</v>
      </c>
      <c r="L161" s="307">
        <f t="shared" si="41"/>
        <v>2515.557201394312</v>
      </c>
      <c r="M161" s="304">
        <f t="shared" si="47"/>
        <v>855.28944847406615</v>
      </c>
      <c r="N161" s="304">
        <f t="shared" si="48"/>
        <v>50.311144027886243</v>
      </c>
      <c r="O161" s="308">
        <v>36</v>
      </c>
      <c r="P161" s="305">
        <f t="shared" si="49"/>
        <v>3457.1577938962646</v>
      </c>
      <c r="Q161" s="379">
        <f t="shared" si="42"/>
        <v>1.4008</v>
      </c>
      <c r="R161" s="330">
        <f t="shared" si="56"/>
        <v>155.27374999999998</v>
      </c>
      <c r="S161" s="302">
        <v>21700</v>
      </c>
      <c r="T161" s="307">
        <f t="shared" si="43"/>
        <v>1677.0381342628748</v>
      </c>
      <c r="U161" s="101">
        <f t="shared" si="50"/>
        <v>570.19296564937747</v>
      </c>
      <c r="V161" s="304">
        <f t="shared" si="51"/>
        <v>33.540762685257498</v>
      </c>
      <c r="W161" s="308">
        <v>24</v>
      </c>
      <c r="X161" s="305">
        <f t="shared" si="52"/>
        <v>2304.7718625975099</v>
      </c>
      <c r="Y161" s="309">
        <f t="shared" si="53"/>
        <v>0.93379999999999996</v>
      </c>
    </row>
    <row r="162" spans="1:25" s="63" customFormat="1" ht="16.5" customHeight="1" x14ac:dyDescent="0.2">
      <c r="A162" s="279">
        <v>146</v>
      </c>
      <c r="B162" s="301">
        <f t="shared" si="54"/>
        <v>62.212860000000006</v>
      </c>
      <c r="C162" s="302">
        <v>21700</v>
      </c>
      <c r="D162" s="303">
        <f t="shared" si="39"/>
        <v>4185.6297877962843</v>
      </c>
      <c r="E162" s="304">
        <f t="shared" si="44"/>
        <v>1423.1141278507368</v>
      </c>
      <c r="F162" s="304">
        <f t="shared" si="45"/>
        <v>83.71259575592569</v>
      </c>
      <c r="G162" s="101">
        <v>60</v>
      </c>
      <c r="H162" s="305">
        <f t="shared" si="46"/>
        <v>5752.4565114029465</v>
      </c>
      <c r="I162" s="379">
        <f t="shared" si="40"/>
        <v>2.3468</v>
      </c>
      <c r="J162" s="329">
        <f t="shared" si="55"/>
        <v>103.68810000000002</v>
      </c>
      <c r="K162" s="302">
        <v>21700</v>
      </c>
      <c r="L162" s="307">
        <f t="shared" si="41"/>
        <v>2511.3778726777709</v>
      </c>
      <c r="M162" s="304">
        <f t="shared" si="47"/>
        <v>853.86847671044222</v>
      </c>
      <c r="N162" s="304">
        <f t="shared" si="48"/>
        <v>50.22755745355542</v>
      </c>
      <c r="O162" s="308">
        <v>36</v>
      </c>
      <c r="P162" s="305">
        <f t="shared" si="49"/>
        <v>3451.4739068417689</v>
      </c>
      <c r="Q162" s="379">
        <f t="shared" si="42"/>
        <v>1.4080999999999999</v>
      </c>
      <c r="R162" s="330">
        <f t="shared" si="56"/>
        <v>155.53215</v>
      </c>
      <c r="S162" s="302">
        <v>21700</v>
      </c>
      <c r="T162" s="307">
        <f t="shared" si="43"/>
        <v>1674.2519151185143</v>
      </c>
      <c r="U162" s="101">
        <f t="shared" si="50"/>
        <v>569.24565114029485</v>
      </c>
      <c r="V162" s="304">
        <f t="shared" si="51"/>
        <v>33.485038302370285</v>
      </c>
      <c r="W162" s="308">
        <v>24</v>
      </c>
      <c r="X162" s="305">
        <f t="shared" si="52"/>
        <v>2300.9826045611794</v>
      </c>
      <c r="Y162" s="309">
        <f t="shared" si="53"/>
        <v>0.93869999999999998</v>
      </c>
    </row>
    <row r="163" spans="1:25" s="63" customFormat="1" ht="16.5" customHeight="1" x14ac:dyDescent="0.2">
      <c r="A163" s="279">
        <v>147</v>
      </c>
      <c r="B163" s="301">
        <f t="shared" si="54"/>
        <v>62.313839999999999</v>
      </c>
      <c r="C163" s="302">
        <v>21700</v>
      </c>
      <c r="D163" s="303">
        <f t="shared" si="39"/>
        <v>4178.8469463605516</v>
      </c>
      <c r="E163" s="304">
        <f t="shared" si="44"/>
        <v>1420.8079617625876</v>
      </c>
      <c r="F163" s="304">
        <f t="shared" si="45"/>
        <v>83.576938927211032</v>
      </c>
      <c r="G163" s="101">
        <v>60</v>
      </c>
      <c r="H163" s="305">
        <f t="shared" si="46"/>
        <v>5743.2318470503496</v>
      </c>
      <c r="I163" s="379">
        <f t="shared" si="40"/>
        <v>2.359</v>
      </c>
      <c r="J163" s="329">
        <f t="shared" si="55"/>
        <v>103.85640000000001</v>
      </c>
      <c r="K163" s="302">
        <v>21700</v>
      </c>
      <c r="L163" s="307">
        <f t="shared" si="41"/>
        <v>2507.3081678163308</v>
      </c>
      <c r="M163" s="304">
        <f t="shared" si="47"/>
        <v>852.48477705755249</v>
      </c>
      <c r="N163" s="304">
        <f t="shared" si="48"/>
        <v>50.146163356326618</v>
      </c>
      <c r="O163" s="308">
        <v>36</v>
      </c>
      <c r="P163" s="305">
        <f t="shared" si="49"/>
        <v>3445.93910823021</v>
      </c>
      <c r="Q163" s="379">
        <f t="shared" si="42"/>
        <v>1.4154</v>
      </c>
      <c r="R163" s="330">
        <f t="shared" si="56"/>
        <v>155.78459999999998</v>
      </c>
      <c r="S163" s="302">
        <v>21700</v>
      </c>
      <c r="T163" s="307">
        <f t="shared" si="43"/>
        <v>1671.5387785442208</v>
      </c>
      <c r="U163" s="101">
        <f t="shared" si="50"/>
        <v>568.32318470503515</v>
      </c>
      <c r="V163" s="304">
        <f t="shared" si="51"/>
        <v>33.430775570884414</v>
      </c>
      <c r="W163" s="308">
        <v>24</v>
      </c>
      <c r="X163" s="305">
        <f t="shared" si="52"/>
        <v>2297.2927388201406</v>
      </c>
      <c r="Y163" s="309">
        <f t="shared" si="53"/>
        <v>0.94359999999999999</v>
      </c>
    </row>
    <row r="164" spans="1:25" s="63" customFormat="1" ht="16.5" customHeight="1" x14ac:dyDescent="0.2">
      <c r="A164" s="279">
        <v>148</v>
      </c>
      <c r="B164" s="301">
        <f t="shared" si="54"/>
        <v>62.412439999999997</v>
      </c>
      <c r="C164" s="302">
        <v>21700</v>
      </c>
      <c r="D164" s="303">
        <f t="shared" si="39"/>
        <v>4172.2451485633319</v>
      </c>
      <c r="E164" s="304">
        <f t="shared" si="44"/>
        <v>1418.5633505115329</v>
      </c>
      <c r="F164" s="304">
        <f t="shared" si="45"/>
        <v>83.444902971266643</v>
      </c>
      <c r="G164" s="101">
        <v>60</v>
      </c>
      <c r="H164" s="305">
        <f t="shared" si="46"/>
        <v>5734.2534020461317</v>
      </c>
      <c r="I164" s="379">
        <f t="shared" si="40"/>
        <v>2.3713000000000002</v>
      </c>
      <c r="J164" s="329">
        <f t="shared" si="55"/>
        <v>104.02073333333333</v>
      </c>
      <c r="K164" s="302">
        <v>21700</v>
      </c>
      <c r="L164" s="307">
        <f t="shared" si="41"/>
        <v>2503.3470891379989</v>
      </c>
      <c r="M164" s="304">
        <f t="shared" si="47"/>
        <v>851.13801030691968</v>
      </c>
      <c r="N164" s="304">
        <f t="shared" si="48"/>
        <v>50.066941782759976</v>
      </c>
      <c r="O164" s="308">
        <v>36</v>
      </c>
      <c r="P164" s="305">
        <f t="shared" si="49"/>
        <v>3440.5520412276783</v>
      </c>
      <c r="Q164" s="379">
        <f t="shared" si="42"/>
        <v>1.4228000000000001</v>
      </c>
      <c r="R164" s="330">
        <f t="shared" si="56"/>
        <v>156.03109999999998</v>
      </c>
      <c r="S164" s="302">
        <v>21700</v>
      </c>
      <c r="T164" s="307">
        <f t="shared" si="43"/>
        <v>1668.8980594253328</v>
      </c>
      <c r="U164" s="101">
        <f t="shared" si="50"/>
        <v>567.42534020461324</v>
      </c>
      <c r="V164" s="304">
        <f t="shared" si="51"/>
        <v>33.37796118850666</v>
      </c>
      <c r="W164" s="308">
        <v>24</v>
      </c>
      <c r="X164" s="305">
        <f t="shared" si="52"/>
        <v>2293.7013608184525</v>
      </c>
      <c r="Y164" s="309">
        <f t="shared" si="53"/>
        <v>0.94850000000000001</v>
      </c>
    </row>
    <row r="165" spans="1:25" s="63" customFormat="1" ht="16.5" customHeight="1" x14ac:dyDescent="0.2">
      <c r="A165" s="279">
        <v>149</v>
      </c>
      <c r="B165" s="301">
        <f t="shared" si="54"/>
        <v>62.508659999999992</v>
      </c>
      <c r="C165" s="302">
        <v>21700</v>
      </c>
      <c r="D165" s="303">
        <f t="shared" si="39"/>
        <v>4165.8227835951056</v>
      </c>
      <c r="E165" s="304">
        <f t="shared" si="44"/>
        <v>1416.379746422336</v>
      </c>
      <c r="F165" s="304">
        <f t="shared" si="45"/>
        <v>83.316455671902119</v>
      </c>
      <c r="G165" s="101">
        <v>60</v>
      </c>
      <c r="H165" s="305">
        <f t="shared" si="46"/>
        <v>5725.5189856893439</v>
      </c>
      <c r="I165" s="379">
        <f t="shared" si="40"/>
        <v>2.3837000000000002</v>
      </c>
      <c r="J165" s="329">
        <f t="shared" si="55"/>
        <v>104.18109999999999</v>
      </c>
      <c r="K165" s="302">
        <v>21700</v>
      </c>
      <c r="L165" s="307">
        <f t="shared" si="41"/>
        <v>2499.4936701570632</v>
      </c>
      <c r="M165" s="304">
        <f t="shared" si="47"/>
        <v>849.82784785340152</v>
      </c>
      <c r="N165" s="304">
        <f t="shared" si="48"/>
        <v>49.989873403141267</v>
      </c>
      <c r="O165" s="308">
        <v>36</v>
      </c>
      <c r="P165" s="305">
        <f t="shared" si="49"/>
        <v>3435.3113914136061</v>
      </c>
      <c r="Q165" s="379">
        <f t="shared" si="42"/>
        <v>1.4301999999999999</v>
      </c>
      <c r="R165" s="330">
        <f t="shared" si="56"/>
        <v>156.27164999999997</v>
      </c>
      <c r="S165" s="302">
        <v>21700</v>
      </c>
      <c r="T165" s="307">
        <f t="shared" si="43"/>
        <v>1666.3291134380424</v>
      </c>
      <c r="U165" s="101">
        <f t="shared" si="50"/>
        <v>566.55189856893446</v>
      </c>
      <c r="V165" s="304">
        <f t="shared" si="51"/>
        <v>33.326582268760852</v>
      </c>
      <c r="W165" s="308">
        <v>24</v>
      </c>
      <c r="X165" s="305">
        <f t="shared" si="52"/>
        <v>2290.2075942757378</v>
      </c>
      <c r="Y165" s="309">
        <f t="shared" si="53"/>
        <v>0.95350000000000001</v>
      </c>
    </row>
    <row r="166" spans="1:25" s="63" customFormat="1" ht="16.5" customHeight="1" x14ac:dyDescent="0.2">
      <c r="A166" s="280">
        <v>150</v>
      </c>
      <c r="B166" s="301">
        <f t="shared" si="54"/>
        <v>62.602500000000006</v>
      </c>
      <c r="C166" s="302">
        <v>21700</v>
      </c>
      <c r="D166" s="303">
        <f t="shared" si="39"/>
        <v>4159.5782916017724</v>
      </c>
      <c r="E166" s="304">
        <f t="shared" si="44"/>
        <v>1414.2566191446028</v>
      </c>
      <c r="F166" s="304">
        <f t="shared" si="45"/>
        <v>83.191565832035451</v>
      </c>
      <c r="G166" s="101">
        <v>60</v>
      </c>
      <c r="H166" s="305">
        <f t="shared" si="46"/>
        <v>5717.0264765784113</v>
      </c>
      <c r="I166" s="379">
        <f t="shared" si="40"/>
        <v>2.3961000000000001</v>
      </c>
      <c r="J166" s="329">
        <f t="shared" si="55"/>
        <v>104.33750000000002</v>
      </c>
      <c r="K166" s="302">
        <v>21700</v>
      </c>
      <c r="L166" s="307">
        <f t="shared" si="41"/>
        <v>2495.7469749610632</v>
      </c>
      <c r="M166" s="304">
        <f t="shared" si="47"/>
        <v>848.5539714867615</v>
      </c>
      <c r="N166" s="304">
        <f t="shared" si="48"/>
        <v>49.914939499221262</v>
      </c>
      <c r="O166" s="308">
        <v>36</v>
      </c>
      <c r="P166" s="305">
        <f t="shared" si="49"/>
        <v>3430.215885947046</v>
      </c>
      <c r="Q166" s="379">
        <f t="shared" si="42"/>
        <v>1.4376</v>
      </c>
      <c r="R166" s="330">
        <f t="shared" si="56"/>
        <v>156.50624999999999</v>
      </c>
      <c r="S166" s="302">
        <v>21700</v>
      </c>
      <c r="T166" s="307">
        <f t="shared" si="43"/>
        <v>1663.8313166407092</v>
      </c>
      <c r="U166" s="101">
        <f t="shared" si="50"/>
        <v>565.70264765784123</v>
      </c>
      <c r="V166" s="304">
        <f t="shared" si="51"/>
        <v>33.276626332814189</v>
      </c>
      <c r="W166" s="308">
        <v>24</v>
      </c>
      <c r="X166" s="305">
        <f t="shared" si="52"/>
        <v>2286.8105906313644</v>
      </c>
      <c r="Y166" s="309">
        <f t="shared" si="53"/>
        <v>0.95840000000000003</v>
      </c>
    </row>
    <row r="167" spans="1:25" s="63" customFormat="1" ht="16.5" customHeight="1" x14ac:dyDescent="0.2">
      <c r="A167" s="279">
        <v>151</v>
      </c>
      <c r="B167" s="301">
        <f t="shared" si="54"/>
        <v>62.693960000000004</v>
      </c>
      <c r="C167" s="302">
        <v>21700</v>
      </c>
      <c r="D167" s="303">
        <f t="shared" si="39"/>
        <v>4153.5101627014783</v>
      </c>
      <c r="E167" s="304">
        <f t="shared" si="44"/>
        <v>1412.1934553185026</v>
      </c>
      <c r="F167" s="304">
        <f t="shared" si="45"/>
        <v>83.070203254029565</v>
      </c>
      <c r="G167" s="101">
        <v>60</v>
      </c>
      <c r="H167" s="305">
        <f t="shared" si="46"/>
        <v>5708.7738212740105</v>
      </c>
      <c r="I167" s="379">
        <f t="shared" si="40"/>
        <v>2.4085000000000001</v>
      </c>
      <c r="J167" s="329">
        <f t="shared" si="55"/>
        <v>104.48993333333334</v>
      </c>
      <c r="K167" s="302">
        <v>21700</v>
      </c>
      <c r="L167" s="307">
        <f t="shared" si="41"/>
        <v>2492.1060976208873</v>
      </c>
      <c r="M167" s="304">
        <f t="shared" si="47"/>
        <v>847.31607319110174</v>
      </c>
      <c r="N167" s="304">
        <f t="shared" si="48"/>
        <v>49.842121952417749</v>
      </c>
      <c r="O167" s="308">
        <v>36</v>
      </c>
      <c r="P167" s="305">
        <f t="shared" si="49"/>
        <v>3425.2642927644065</v>
      </c>
      <c r="Q167" s="379">
        <f t="shared" si="42"/>
        <v>1.4451000000000001</v>
      </c>
      <c r="R167" s="330">
        <f t="shared" si="56"/>
        <v>156.73490000000001</v>
      </c>
      <c r="S167" s="302">
        <v>21700</v>
      </c>
      <c r="T167" s="307">
        <f t="shared" si="43"/>
        <v>1661.4040650805914</v>
      </c>
      <c r="U167" s="101">
        <f t="shared" si="50"/>
        <v>564.87738212740112</v>
      </c>
      <c r="V167" s="304">
        <f t="shared" si="51"/>
        <v>33.22808130161183</v>
      </c>
      <c r="W167" s="308">
        <v>24</v>
      </c>
      <c r="X167" s="305">
        <f t="shared" si="52"/>
        <v>2283.5095285096045</v>
      </c>
      <c r="Y167" s="309">
        <f t="shared" si="53"/>
        <v>0.96340000000000003</v>
      </c>
    </row>
    <row r="168" spans="1:25" s="63" customFormat="1" ht="16.5" customHeight="1" x14ac:dyDescent="0.2">
      <c r="A168" s="279">
        <v>152</v>
      </c>
      <c r="B168" s="301">
        <f t="shared" si="54"/>
        <v>62.783040000000007</v>
      </c>
      <c r="C168" s="302">
        <v>21700</v>
      </c>
      <c r="D168" s="303">
        <f t="shared" si="39"/>
        <v>4147.6169360387776</v>
      </c>
      <c r="E168" s="304">
        <f t="shared" si="44"/>
        <v>1410.1897582531844</v>
      </c>
      <c r="F168" s="304">
        <f t="shared" si="45"/>
        <v>82.952338720775558</v>
      </c>
      <c r="G168" s="101">
        <v>60</v>
      </c>
      <c r="H168" s="305">
        <f t="shared" si="46"/>
        <v>5700.7590330127377</v>
      </c>
      <c r="I168" s="379">
        <f t="shared" si="40"/>
        <v>2.4209999999999998</v>
      </c>
      <c r="J168" s="329">
        <f t="shared" si="55"/>
        <v>104.63840000000002</v>
      </c>
      <c r="K168" s="302">
        <v>21700</v>
      </c>
      <c r="L168" s="307">
        <f t="shared" si="41"/>
        <v>2488.5701616232659</v>
      </c>
      <c r="M168" s="304">
        <f t="shared" si="47"/>
        <v>846.11385495191041</v>
      </c>
      <c r="N168" s="304">
        <f t="shared" si="48"/>
        <v>49.771403232465318</v>
      </c>
      <c r="O168" s="308">
        <v>36</v>
      </c>
      <c r="P168" s="305">
        <f t="shared" si="49"/>
        <v>3420.4554198076416</v>
      </c>
      <c r="Q168" s="379">
        <f t="shared" si="42"/>
        <v>1.4525999999999999</v>
      </c>
      <c r="R168" s="330">
        <f t="shared" si="56"/>
        <v>156.95760000000001</v>
      </c>
      <c r="S168" s="302">
        <v>21700</v>
      </c>
      <c r="T168" s="307">
        <f t="shared" si="43"/>
        <v>1659.0467744155108</v>
      </c>
      <c r="U168" s="101">
        <f t="shared" si="50"/>
        <v>564.07590330127368</v>
      </c>
      <c r="V168" s="304">
        <f t="shared" si="51"/>
        <v>33.180935488310219</v>
      </c>
      <c r="W168" s="308">
        <v>24</v>
      </c>
      <c r="X168" s="305">
        <f t="shared" si="52"/>
        <v>2280.3036132050947</v>
      </c>
      <c r="Y168" s="309">
        <f t="shared" si="53"/>
        <v>0.96840000000000004</v>
      </c>
    </row>
    <row r="169" spans="1:25" s="63" customFormat="1" ht="16.5" customHeight="1" x14ac:dyDescent="0.2">
      <c r="A169" s="279">
        <v>153</v>
      </c>
      <c r="B169" s="301">
        <f t="shared" si="54"/>
        <v>62.869739999999993</v>
      </c>
      <c r="C169" s="302">
        <v>21700</v>
      </c>
      <c r="D169" s="303">
        <f t="shared" si="39"/>
        <v>4141.8971988750072</v>
      </c>
      <c r="E169" s="304">
        <f t="shared" si="44"/>
        <v>1408.2450476175025</v>
      </c>
      <c r="F169" s="304">
        <f t="shared" si="45"/>
        <v>82.837943977500146</v>
      </c>
      <c r="G169" s="101">
        <v>60</v>
      </c>
      <c r="H169" s="305">
        <f t="shared" si="46"/>
        <v>5692.9801904700098</v>
      </c>
      <c r="I169" s="379">
        <f t="shared" si="40"/>
        <v>2.4336000000000002</v>
      </c>
      <c r="J169" s="329">
        <f t="shared" si="55"/>
        <v>104.7829</v>
      </c>
      <c r="K169" s="302">
        <v>21700</v>
      </c>
      <c r="L169" s="307">
        <f t="shared" si="41"/>
        <v>2485.138319325004</v>
      </c>
      <c r="M169" s="304">
        <f t="shared" si="47"/>
        <v>844.9470285705014</v>
      </c>
      <c r="N169" s="304">
        <f t="shared" si="48"/>
        <v>49.70276638650008</v>
      </c>
      <c r="O169" s="308">
        <v>36</v>
      </c>
      <c r="P169" s="305">
        <f t="shared" si="49"/>
        <v>3415.7881142820056</v>
      </c>
      <c r="Q169" s="379">
        <f t="shared" si="42"/>
        <v>1.4601999999999999</v>
      </c>
      <c r="R169" s="330">
        <f t="shared" si="56"/>
        <v>157.17434999999998</v>
      </c>
      <c r="S169" s="302">
        <v>21700</v>
      </c>
      <c r="T169" s="307">
        <f t="shared" si="43"/>
        <v>1656.7588795500033</v>
      </c>
      <c r="U169" s="101">
        <f t="shared" si="50"/>
        <v>563.29801904700116</v>
      </c>
      <c r="V169" s="304">
        <f t="shared" si="51"/>
        <v>33.135177591000065</v>
      </c>
      <c r="W169" s="308">
        <v>24</v>
      </c>
      <c r="X169" s="305">
        <f t="shared" si="52"/>
        <v>2277.1920761880046</v>
      </c>
      <c r="Y169" s="309">
        <f t="shared" si="53"/>
        <v>0.97340000000000004</v>
      </c>
    </row>
    <row r="170" spans="1:25" s="63" customFormat="1" ht="16.5" customHeight="1" x14ac:dyDescent="0.2">
      <c r="A170" s="279">
        <v>154</v>
      </c>
      <c r="B170" s="301">
        <f t="shared" si="54"/>
        <v>62.954060000000005</v>
      </c>
      <c r="C170" s="302">
        <v>21700</v>
      </c>
      <c r="D170" s="303">
        <f t="shared" si="39"/>
        <v>4136.3495857137723</v>
      </c>
      <c r="E170" s="304">
        <f t="shared" si="44"/>
        <v>1406.3588591426826</v>
      </c>
      <c r="F170" s="304">
        <f t="shared" si="45"/>
        <v>82.726991714275442</v>
      </c>
      <c r="G170" s="101">
        <v>60</v>
      </c>
      <c r="H170" s="305">
        <f t="shared" si="46"/>
        <v>5685.4354365707304</v>
      </c>
      <c r="I170" s="379">
        <f t="shared" si="40"/>
        <v>2.4462000000000002</v>
      </c>
      <c r="J170" s="329">
        <f t="shared" si="55"/>
        <v>104.92343333333335</v>
      </c>
      <c r="K170" s="302">
        <v>21700</v>
      </c>
      <c r="L170" s="307">
        <f t="shared" si="41"/>
        <v>2481.8097514282636</v>
      </c>
      <c r="M170" s="304">
        <f t="shared" si="47"/>
        <v>843.81531548560963</v>
      </c>
      <c r="N170" s="304">
        <f t="shared" si="48"/>
        <v>49.636195028565275</v>
      </c>
      <c r="O170" s="308">
        <v>36</v>
      </c>
      <c r="P170" s="305">
        <f t="shared" si="49"/>
        <v>3411.2612619424385</v>
      </c>
      <c r="Q170" s="379">
        <f t="shared" si="42"/>
        <v>1.4677</v>
      </c>
      <c r="R170" s="330">
        <f t="shared" si="56"/>
        <v>157.38515000000001</v>
      </c>
      <c r="S170" s="302">
        <v>21700</v>
      </c>
      <c r="T170" s="307">
        <f t="shared" si="43"/>
        <v>1654.539834285509</v>
      </c>
      <c r="U170" s="101">
        <f t="shared" si="50"/>
        <v>562.54354365707309</v>
      </c>
      <c r="V170" s="304">
        <f t="shared" si="51"/>
        <v>33.090796685710181</v>
      </c>
      <c r="W170" s="308">
        <v>24</v>
      </c>
      <c r="X170" s="305">
        <f t="shared" si="52"/>
        <v>2274.1741746282923</v>
      </c>
      <c r="Y170" s="309">
        <f t="shared" si="53"/>
        <v>0.97850000000000004</v>
      </c>
    </row>
    <row r="171" spans="1:25" s="63" customFormat="1" ht="16.5" customHeight="1" x14ac:dyDescent="0.2">
      <c r="A171" s="279">
        <v>155</v>
      </c>
      <c r="B171" s="301">
        <f t="shared" si="54"/>
        <v>63.036000000000008</v>
      </c>
      <c r="C171" s="302">
        <v>21700</v>
      </c>
      <c r="D171" s="303">
        <f t="shared" si="39"/>
        <v>4130.972777460498</v>
      </c>
      <c r="E171" s="304">
        <f t="shared" si="44"/>
        <v>1404.5307443365693</v>
      </c>
      <c r="F171" s="304">
        <f t="shared" si="45"/>
        <v>82.61945554920996</v>
      </c>
      <c r="G171" s="101">
        <v>60</v>
      </c>
      <c r="H171" s="305">
        <f t="shared" si="46"/>
        <v>5678.1229773462774</v>
      </c>
      <c r="I171" s="379">
        <f t="shared" si="40"/>
        <v>2.4588999999999999</v>
      </c>
      <c r="J171" s="329">
        <f t="shared" si="55"/>
        <v>105.06000000000002</v>
      </c>
      <c r="K171" s="302">
        <v>21700</v>
      </c>
      <c r="L171" s="307">
        <f t="shared" si="41"/>
        <v>2478.5836664762987</v>
      </c>
      <c r="M171" s="304">
        <f t="shared" si="47"/>
        <v>842.71844660194165</v>
      </c>
      <c r="N171" s="304">
        <f t="shared" si="48"/>
        <v>49.571673329525979</v>
      </c>
      <c r="O171" s="308">
        <v>36</v>
      </c>
      <c r="P171" s="305">
        <f t="shared" si="49"/>
        <v>3406.8737864077661</v>
      </c>
      <c r="Q171" s="379">
        <f t="shared" si="42"/>
        <v>1.4753000000000001</v>
      </c>
      <c r="R171" s="330">
        <f t="shared" si="56"/>
        <v>157.59</v>
      </c>
      <c r="S171" s="302">
        <v>21700</v>
      </c>
      <c r="T171" s="307">
        <f t="shared" si="43"/>
        <v>1652.3891109841993</v>
      </c>
      <c r="U171" s="101">
        <f t="shared" si="50"/>
        <v>561.8122977346278</v>
      </c>
      <c r="V171" s="304">
        <f t="shared" si="51"/>
        <v>33.047782219683988</v>
      </c>
      <c r="W171" s="308">
        <v>24</v>
      </c>
      <c r="X171" s="305">
        <f t="shared" si="52"/>
        <v>2271.2491909385112</v>
      </c>
      <c r="Y171" s="309">
        <f t="shared" si="53"/>
        <v>0.98360000000000003</v>
      </c>
    </row>
    <row r="172" spans="1:25" s="63" customFormat="1" ht="16.5" customHeight="1" x14ac:dyDescent="0.2">
      <c r="A172" s="279">
        <v>156</v>
      </c>
      <c r="B172" s="301">
        <f t="shared" si="54"/>
        <v>63.115560000000002</v>
      </c>
      <c r="C172" s="302">
        <v>21700</v>
      </c>
      <c r="D172" s="303">
        <f t="shared" si="39"/>
        <v>4125.7655006150617</v>
      </c>
      <c r="E172" s="304">
        <f t="shared" si="44"/>
        <v>1402.760270209121</v>
      </c>
      <c r="F172" s="304">
        <f t="shared" si="45"/>
        <v>82.515310012301242</v>
      </c>
      <c r="G172" s="101">
        <v>60</v>
      </c>
      <c r="H172" s="305">
        <f t="shared" si="46"/>
        <v>5671.0410808364841</v>
      </c>
      <c r="I172" s="379">
        <f t="shared" si="40"/>
        <v>2.4716999999999998</v>
      </c>
      <c r="J172" s="329">
        <f t="shared" si="55"/>
        <v>105.19260000000001</v>
      </c>
      <c r="K172" s="302">
        <v>21700</v>
      </c>
      <c r="L172" s="307">
        <f t="shared" si="41"/>
        <v>2475.459300369037</v>
      </c>
      <c r="M172" s="304">
        <f t="shared" si="47"/>
        <v>841.65616212547263</v>
      </c>
      <c r="N172" s="304">
        <f t="shared" si="48"/>
        <v>49.509186007380741</v>
      </c>
      <c r="O172" s="308">
        <v>36</v>
      </c>
      <c r="P172" s="305">
        <f t="shared" si="49"/>
        <v>3402.6246485018905</v>
      </c>
      <c r="Q172" s="379">
        <f t="shared" si="42"/>
        <v>1.4830000000000001</v>
      </c>
      <c r="R172" s="330">
        <f t="shared" si="56"/>
        <v>157.78889999999998</v>
      </c>
      <c r="S172" s="302">
        <v>21700</v>
      </c>
      <c r="T172" s="307">
        <f t="shared" si="43"/>
        <v>1650.3062002460251</v>
      </c>
      <c r="U172" s="101">
        <f t="shared" si="50"/>
        <v>561.10410808364861</v>
      </c>
      <c r="V172" s="304">
        <f t="shared" si="51"/>
        <v>33.006124004920501</v>
      </c>
      <c r="W172" s="308">
        <v>24</v>
      </c>
      <c r="X172" s="305">
        <f t="shared" si="52"/>
        <v>2268.416432334594</v>
      </c>
      <c r="Y172" s="309">
        <f t="shared" si="53"/>
        <v>0.98870000000000002</v>
      </c>
    </row>
    <row r="173" spans="1:25" s="63" customFormat="1" ht="16.5" customHeight="1" x14ac:dyDescent="0.2">
      <c r="A173" s="279">
        <v>157</v>
      </c>
      <c r="B173" s="301">
        <f t="shared" si="54"/>
        <v>63.192739999999993</v>
      </c>
      <c r="C173" s="302">
        <v>21700</v>
      </c>
      <c r="D173" s="303">
        <f t="shared" si="39"/>
        <v>4120.7265264965572</v>
      </c>
      <c r="E173" s="304">
        <f t="shared" si="44"/>
        <v>1401.0470190088295</v>
      </c>
      <c r="F173" s="304">
        <f t="shared" si="45"/>
        <v>82.414530529931142</v>
      </c>
      <c r="G173" s="101">
        <v>60</v>
      </c>
      <c r="H173" s="305">
        <f t="shared" si="46"/>
        <v>5664.188076035317</v>
      </c>
      <c r="I173" s="379">
        <f t="shared" si="40"/>
        <v>2.4845000000000002</v>
      </c>
      <c r="J173" s="329">
        <f t="shared" si="55"/>
        <v>105.32123333333332</v>
      </c>
      <c r="K173" s="302">
        <v>21700</v>
      </c>
      <c r="L173" s="307">
        <f t="shared" si="41"/>
        <v>2472.4359158979341</v>
      </c>
      <c r="M173" s="304">
        <f t="shared" si="47"/>
        <v>840.62821140529763</v>
      </c>
      <c r="N173" s="304">
        <f t="shared" si="48"/>
        <v>49.448718317958686</v>
      </c>
      <c r="O173" s="308">
        <v>36</v>
      </c>
      <c r="P173" s="305">
        <f t="shared" si="49"/>
        <v>3398.5128456211901</v>
      </c>
      <c r="Q173" s="379">
        <f t="shared" si="42"/>
        <v>1.4906999999999999</v>
      </c>
      <c r="R173" s="330">
        <f t="shared" si="56"/>
        <v>157.98184999999998</v>
      </c>
      <c r="S173" s="302">
        <v>21700</v>
      </c>
      <c r="T173" s="307">
        <f t="shared" si="43"/>
        <v>1648.2906105986231</v>
      </c>
      <c r="U173" s="101">
        <f t="shared" si="50"/>
        <v>560.41880760353183</v>
      </c>
      <c r="V173" s="304">
        <f t="shared" si="51"/>
        <v>32.965812211972462</v>
      </c>
      <c r="W173" s="308">
        <v>24</v>
      </c>
      <c r="X173" s="305">
        <f t="shared" si="52"/>
        <v>2265.6752304141273</v>
      </c>
      <c r="Y173" s="309">
        <f t="shared" si="53"/>
        <v>0.99380000000000002</v>
      </c>
    </row>
    <row r="174" spans="1:25" s="63" customFormat="1" ht="16.5" customHeight="1" x14ac:dyDescent="0.2">
      <c r="A174" s="279">
        <v>158</v>
      </c>
      <c r="B174" s="301">
        <f t="shared" si="54"/>
        <v>63.267540000000011</v>
      </c>
      <c r="C174" s="302">
        <v>21700</v>
      </c>
      <c r="D174" s="303">
        <f t="shared" si="39"/>
        <v>4115.8546704992787</v>
      </c>
      <c r="E174" s="304">
        <f t="shared" si="44"/>
        <v>1399.3905879697547</v>
      </c>
      <c r="F174" s="304">
        <f t="shared" si="45"/>
        <v>82.317093409985574</v>
      </c>
      <c r="G174" s="101">
        <v>60</v>
      </c>
      <c r="H174" s="305">
        <f t="shared" si="46"/>
        <v>5657.5623518790189</v>
      </c>
      <c r="I174" s="379">
        <f t="shared" si="40"/>
        <v>2.4973000000000001</v>
      </c>
      <c r="J174" s="329">
        <f t="shared" si="55"/>
        <v>105.44590000000002</v>
      </c>
      <c r="K174" s="302">
        <v>21700</v>
      </c>
      <c r="L174" s="307">
        <f t="shared" si="41"/>
        <v>2469.5128022995673</v>
      </c>
      <c r="M174" s="304">
        <f t="shared" si="47"/>
        <v>839.63435278185295</v>
      </c>
      <c r="N174" s="304">
        <f t="shared" si="48"/>
        <v>49.39025604599135</v>
      </c>
      <c r="O174" s="308">
        <v>36</v>
      </c>
      <c r="P174" s="305">
        <f t="shared" si="49"/>
        <v>3394.5374111274118</v>
      </c>
      <c r="Q174" s="379">
        <f t="shared" si="42"/>
        <v>1.4984</v>
      </c>
      <c r="R174" s="330">
        <f t="shared" si="56"/>
        <v>158.16885000000002</v>
      </c>
      <c r="S174" s="302">
        <v>21700</v>
      </c>
      <c r="T174" s="307">
        <f t="shared" si="43"/>
        <v>1646.3418681997118</v>
      </c>
      <c r="U174" s="101">
        <f t="shared" si="50"/>
        <v>559.75623518790201</v>
      </c>
      <c r="V174" s="304">
        <f t="shared" si="51"/>
        <v>32.926837363994238</v>
      </c>
      <c r="W174" s="308">
        <v>24</v>
      </c>
      <c r="X174" s="305">
        <f t="shared" si="52"/>
        <v>2263.024940751608</v>
      </c>
      <c r="Y174" s="309">
        <f t="shared" si="53"/>
        <v>0.99890000000000001</v>
      </c>
    </row>
    <row r="175" spans="1:25" s="63" customFormat="1" ht="16.5" customHeight="1" x14ac:dyDescent="0.2">
      <c r="A175" s="279">
        <v>159</v>
      </c>
      <c r="B175" s="341">
        <f t="shared" si="54"/>
        <v>63.339959999999998</v>
      </c>
      <c r="C175" s="342">
        <v>21700</v>
      </c>
      <c r="D175" s="303">
        <f t="shared" si="39"/>
        <v>4111.1487913790916</v>
      </c>
      <c r="E175" s="343">
        <f t="shared" si="44"/>
        <v>1397.7905890688912</v>
      </c>
      <c r="F175" s="343">
        <f t="shared" si="45"/>
        <v>82.222975827581834</v>
      </c>
      <c r="G175" s="101">
        <v>60</v>
      </c>
      <c r="H175" s="344">
        <f t="shared" si="46"/>
        <v>5651.162356275564</v>
      </c>
      <c r="I175" s="383">
        <f t="shared" si="40"/>
        <v>2.5103</v>
      </c>
      <c r="J175" s="329">
        <f t="shared" si="55"/>
        <v>105.56659999999999</v>
      </c>
      <c r="K175" s="342">
        <v>21700</v>
      </c>
      <c r="L175" s="345">
        <f t="shared" si="41"/>
        <v>2466.6892748274549</v>
      </c>
      <c r="M175" s="343">
        <f t="shared" si="47"/>
        <v>838.67435344133469</v>
      </c>
      <c r="N175" s="343">
        <f t="shared" si="48"/>
        <v>49.333785496549098</v>
      </c>
      <c r="O175" s="308">
        <v>36</v>
      </c>
      <c r="P175" s="344">
        <f t="shared" si="49"/>
        <v>3390.6974137653383</v>
      </c>
      <c r="Q175" s="383">
        <f t="shared" si="42"/>
        <v>1.5062</v>
      </c>
      <c r="R175" s="346">
        <f t="shared" si="56"/>
        <v>158.34989999999999</v>
      </c>
      <c r="S175" s="342">
        <v>21700</v>
      </c>
      <c r="T175" s="345">
        <f t="shared" si="43"/>
        <v>1644.4595165516369</v>
      </c>
      <c r="U175" s="347">
        <f t="shared" si="50"/>
        <v>559.11623562755653</v>
      </c>
      <c r="V175" s="343">
        <f t="shared" si="51"/>
        <v>32.889190331032736</v>
      </c>
      <c r="W175" s="308">
        <v>24</v>
      </c>
      <c r="X175" s="344">
        <f t="shared" si="52"/>
        <v>2260.4649425102261</v>
      </c>
      <c r="Y175" s="348">
        <f t="shared" si="53"/>
        <v>1.0041</v>
      </c>
    </row>
    <row r="176" spans="1:25" s="63" customFormat="1" ht="16.5" customHeight="1" x14ac:dyDescent="0.2">
      <c r="A176" s="280">
        <v>160</v>
      </c>
      <c r="B176" s="301">
        <f t="shared" si="54"/>
        <v>63.410000000000004</v>
      </c>
      <c r="C176" s="302">
        <v>21700</v>
      </c>
      <c r="D176" s="303">
        <f t="shared" si="39"/>
        <v>4106.607790569311</v>
      </c>
      <c r="E176" s="304">
        <f t="shared" si="44"/>
        <v>1396.2466487935658</v>
      </c>
      <c r="F176" s="304">
        <f t="shared" si="45"/>
        <v>82.132155811386227</v>
      </c>
      <c r="G176" s="101">
        <v>60</v>
      </c>
      <c r="H176" s="305">
        <f t="shared" si="46"/>
        <v>5644.9865951742622</v>
      </c>
      <c r="I176" s="379">
        <f t="shared" si="40"/>
        <v>2.5232999999999999</v>
      </c>
      <c r="J176" s="329">
        <f t="shared" si="55"/>
        <v>105.68333333333334</v>
      </c>
      <c r="K176" s="302">
        <v>21700</v>
      </c>
      <c r="L176" s="307">
        <f t="shared" si="41"/>
        <v>2463.9646743415869</v>
      </c>
      <c r="M176" s="304">
        <f t="shared" si="47"/>
        <v>837.74798927613961</v>
      </c>
      <c r="N176" s="304">
        <f t="shared" si="48"/>
        <v>49.27929348683174</v>
      </c>
      <c r="O176" s="308">
        <v>36</v>
      </c>
      <c r="P176" s="305">
        <f t="shared" si="49"/>
        <v>3386.991957104558</v>
      </c>
      <c r="Q176" s="379">
        <f t="shared" si="42"/>
        <v>1.514</v>
      </c>
      <c r="R176" s="330">
        <f t="shared" si="56"/>
        <v>158.52500000000001</v>
      </c>
      <c r="S176" s="302">
        <v>21700</v>
      </c>
      <c r="T176" s="307">
        <f t="shared" si="43"/>
        <v>1642.6431162277242</v>
      </c>
      <c r="U176" s="101">
        <f t="shared" si="50"/>
        <v>558.49865951742629</v>
      </c>
      <c r="V176" s="304">
        <f t="shared" si="51"/>
        <v>32.852862324554486</v>
      </c>
      <c r="W176" s="308">
        <v>24</v>
      </c>
      <c r="X176" s="305">
        <f t="shared" si="52"/>
        <v>2257.9946380697047</v>
      </c>
      <c r="Y176" s="309">
        <f t="shared" si="53"/>
        <v>1.0093000000000001</v>
      </c>
    </row>
    <row r="177" spans="1:25" s="63" customFormat="1" ht="16.5" customHeight="1" x14ac:dyDescent="0.2">
      <c r="A177" s="278">
        <v>161</v>
      </c>
      <c r="B177" s="319">
        <f t="shared" si="54"/>
        <v>63.477660000000007</v>
      </c>
      <c r="C177" s="320">
        <v>21700</v>
      </c>
      <c r="D177" s="321">
        <f t="shared" si="39"/>
        <v>4102.2306115253778</v>
      </c>
      <c r="E177" s="322">
        <f t="shared" si="44"/>
        <v>1394.7584079186286</v>
      </c>
      <c r="F177" s="322">
        <f t="shared" si="45"/>
        <v>82.044612230507553</v>
      </c>
      <c r="G177" s="106">
        <v>60</v>
      </c>
      <c r="H177" s="323">
        <f t="shared" si="46"/>
        <v>5639.0336316745143</v>
      </c>
      <c r="I177" s="381">
        <f t="shared" si="40"/>
        <v>2.5363000000000002</v>
      </c>
      <c r="J177" s="324">
        <f t="shared" si="55"/>
        <v>105.79610000000001</v>
      </c>
      <c r="K177" s="320">
        <v>21700</v>
      </c>
      <c r="L177" s="325">
        <f t="shared" si="41"/>
        <v>2461.3383669152263</v>
      </c>
      <c r="M177" s="322">
        <f t="shared" si="47"/>
        <v>836.85504475117705</v>
      </c>
      <c r="N177" s="322">
        <f t="shared" si="48"/>
        <v>49.226767338304526</v>
      </c>
      <c r="O177" s="326">
        <v>36</v>
      </c>
      <c r="P177" s="323">
        <f t="shared" si="49"/>
        <v>3383.4201790047077</v>
      </c>
      <c r="Q177" s="381">
        <f t="shared" si="42"/>
        <v>1.5218</v>
      </c>
      <c r="R177" s="327">
        <f t="shared" si="56"/>
        <v>158.69415000000001</v>
      </c>
      <c r="S177" s="320">
        <v>21700</v>
      </c>
      <c r="T177" s="325">
        <f t="shared" si="43"/>
        <v>1640.892244610151</v>
      </c>
      <c r="U177" s="106">
        <f t="shared" si="50"/>
        <v>557.9033631674514</v>
      </c>
      <c r="V177" s="322">
        <f t="shared" si="51"/>
        <v>32.81784489220302</v>
      </c>
      <c r="W177" s="326">
        <v>24</v>
      </c>
      <c r="X177" s="323">
        <f t="shared" si="52"/>
        <v>2255.6134526698056</v>
      </c>
      <c r="Y177" s="328">
        <f t="shared" si="53"/>
        <v>1.0145</v>
      </c>
    </row>
    <row r="178" spans="1:25" s="63" customFormat="1" ht="16.5" customHeight="1" x14ac:dyDescent="0.2">
      <c r="A178" s="279">
        <v>162</v>
      </c>
      <c r="B178" s="301">
        <f t="shared" si="54"/>
        <v>63.542940000000009</v>
      </c>
      <c r="C178" s="302">
        <v>21700</v>
      </c>
      <c r="D178" s="303">
        <f t="shared" si="39"/>
        <v>4098.0162390975293</v>
      </c>
      <c r="E178" s="304">
        <f t="shared" si="44"/>
        <v>1393.3255212931601</v>
      </c>
      <c r="F178" s="304">
        <f t="shared" si="45"/>
        <v>81.96032478195059</v>
      </c>
      <c r="G178" s="101">
        <v>60</v>
      </c>
      <c r="H178" s="305">
        <f t="shared" si="46"/>
        <v>5633.3020851726396</v>
      </c>
      <c r="I178" s="379">
        <f t="shared" si="40"/>
        <v>2.5495000000000001</v>
      </c>
      <c r="J178" s="329">
        <f t="shared" si="55"/>
        <v>105.90490000000001</v>
      </c>
      <c r="K178" s="302">
        <v>21700</v>
      </c>
      <c r="L178" s="307">
        <f t="shared" si="41"/>
        <v>2458.8097434585179</v>
      </c>
      <c r="M178" s="304">
        <f t="shared" si="47"/>
        <v>835.9953127758962</v>
      </c>
      <c r="N178" s="304">
        <f t="shared" si="48"/>
        <v>49.176194869170359</v>
      </c>
      <c r="O178" s="308">
        <v>36</v>
      </c>
      <c r="P178" s="305">
        <f t="shared" si="49"/>
        <v>3379.9812511035848</v>
      </c>
      <c r="Q178" s="379">
        <f t="shared" si="42"/>
        <v>1.5297000000000001</v>
      </c>
      <c r="R178" s="330">
        <f t="shared" si="56"/>
        <v>158.85735000000003</v>
      </c>
      <c r="S178" s="302">
        <v>21700</v>
      </c>
      <c r="T178" s="307">
        <f t="shared" si="43"/>
        <v>1639.2064956390118</v>
      </c>
      <c r="U178" s="101">
        <f t="shared" si="50"/>
        <v>557.33020851726405</v>
      </c>
      <c r="V178" s="304">
        <f t="shared" si="51"/>
        <v>32.784129912780237</v>
      </c>
      <c r="W178" s="308">
        <v>24</v>
      </c>
      <c r="X178" s="305">
        <f t="shared" si="52"/>
        <v>2253.3208340690562</v>
      </c>
      <c r="Y178" s="309">
        <f t="shared" si="53"/>
        <v>1.0198</v>
      </c>
    </row>
    <row r="179" spans="1:25" s="63" customFormat="1" ht="16.5" customHeight="1" x14ac:dyDescent="0.2">
      <c r="A179" s="279">
        <v>163</v>
      </c>
      <c r="B179" s="301">
        <f t="shared" si="54"/>
        <v>63.605840000000008</v>
      </c>
      <c r="C179" s="302">
        <v>21700</v>
      </c>
      <c r="D179" s="303">
        <f t="shared" si="39"/>
        <v>4093.9636989307892</v>
      </c>
      <c r="E179" s="304">
        <f t="shared" si="44"/>
        <v>1391.9476576364684</v>
      </c>
      <c r="F179" s="304">
        <f t="shared" si="45"/>
        <v>81.879273978615785</v>
      </c>
      <c r="G179" s="101">
        <v>60</v>
      </c>
      <c r="H179" s="305">
        <f t="shared" si="46"/>
        <v>5627.7906305458737</v>
      </c>
      <c r="I179" s="379">
        <f t="shared" si="40"/>
        <v>2.5627</v>
      </c>
      <c r="J179" s="329">
        <f t="shared" si="55"/>
        <v>106.00973333333334</v>
      </c>
      <c r="K179" s="302">
        <v>21700</v>
      </c>
      <c r="L179" s="307">
        <f t="shared" si="41"/>
        <v>2456.3782193584739</v>
      </c>
      <c r="M179" s="304">
        <f t="shared" si="47"/>
        <v>835.16859458188117</v>
      </c>
      <c r="N179" s="304">
        <f t="shared" si="48"/>
        <v>49.127564387169478</v>
      </c>
      <c r="O179" s="308">
        <v>36</v>
      </c>
      <c r="P179" s="305">
        <f t="shared" si="49"/>
        <v>3376.6743783275247</v>
      </c>
      <c r="Q179" s="379">
        <f t="shared" si="42"/>
        <v>1.5376000000000001</v>
      </c>
      <c r="R179" s="330">
        <f t="shared" si="56"/>
        <v>159.0146</v>
      </c>
      <c r="S179" s="302">
        <v>21700</v>
      </c>
      <c r="T179" s="307">
        <f t="shared" si="43"/>
        <v>1637.5854795723158</v>
      </c>
      <c r="U179" s="101">
        <f t="shared" si="50"/>
        <v>556.77906305458737</v>
      </c>
      <c r="V179" s="304">
        <f t="shared" si="51"/>
        <v>32.751709591446314</v>
      </c>
      <c r="W179" s="308">
        <v>24</v>
      </c>
      <c r="X179" s="305">
        <f t="shared" si="52"/>
        <v>2251.1162522183495</v>
      </c>
      <c r="Y179" s="309">
        <f t="shared" si="53"/>
        <v>1.0250999999999999</v>
      </c>
    </row>
    <row r="180" spans="1:25" s="63" customFormat="1" ht="16.5" customHeight="1" x14ac:dyDescent="0.2">
      <c r="A180" s="279">
        <v>164</v>
      </c>
      <c r="B180" s="301">
        <f t="shared" si="54"/>
        <v>63.666359999999997</v>
      </c>
      <c r="C180" s="302">
        <v>21700</v>
      </c>
      <c r="D180" s="303">
        <f t="shared" si="39"/>
        <v>4090.0720568915831</v>
      </c>
      <c r="E180" s="304">
        <f t="shared" si="44"/>
        <v>1390.6244993431383</v>
      </c>
      <c r="F180" s="304">
        <f t="shared" si="45"/>
        <v>81.801441137831659</v>
      </c>
      <c r="G180" s="101">
        <v>60</v>
      </c>
      <c r="H180" s="305">
        <f t="shared" si="46"/>
        <v>5622.4979973725531</v>
      </c>
      <c r="I180" s="379">
        <f t="shared" si="40"/>
        <v>2.5758999999999999</v>
      </c>
      <c r="J180" s="329">
        <f t="shared" si="55"/>
        <v>106.11060000000001</v>
      </c>
      <c r="K180" s="302">
        <v>21700</v>
      </c>
      <c r="L180" s="307">
        <f t="shared" si="41"/>
        <v>2454.0432341349497</v>
      </c>
      <c r="M180" s="304">
        <f t="shared" si="47"/>
        <v>834.37469960588294</v>
      </c>
      <c r="N180" s="304">
        <f t="shared" si="48"/>
        <v>49.080864682698994</v>
      </c>
      <c r="O180" s="308">
        <v>36</v>
      </c>
      <c r="P180" s="305">
        <f t="shared" si="49"/>
        <v>3373.4987984235318</v>
      </c>
      <c r="Q180" s="379">
        <f t="shared" si="42"/>
        <v>1.5456000000000001</v>
      </c>
      <c r="R180" s="330">
        <f t="shared" si="56"/>
        <v>159.16589999999999</v>
      </c>
      <c r="S180" s="302">
        <v>21700</v>
      </c>
      <c r="T180" s="307">
        <f t="shared" si="43"/>
        <v>1636.0288227566332</v>
      </c>
      <c r="U180" s="101">
        <f t="shared" si="50"/>
        <v>556.24979973725533</v>
      </c>
      <c r="V180" s="304">
        <f t="shared" si="51"/>
        <v>32.720576455132665</v>
      </c>
      <c r="W180" s="308">
        <v>24</v>
      </c>
      <c r="X180" s="305">
        <f t="shared" si="52"/>
        <v>2248.9991989490213</v>
      </c>
      <c r="Y180" s="309">
        <f t="shared" si="53"/>
        <v>1.0304</v>
      </c>
    </row>
    <row r="181" spans="1:25" s="63" customFormat="1" ht="16.5" customHeight="1" x14ac:dyDescent="0.2">
      <c r="A181" s="279">
        <v>165</v>
      </c>
      <c r="B181" s="301">
        <f t="shared" si="54"/>
        <v>63.724500000000006</v>
      </c>
      <c r="C181" s="302">
        <v>21700</v>
      </c>
      <c r="D181" s="303">
        <f t="shared" si="39"/>
        <v>4086.3404185203485</v>
      </c>
      <c r="E181" s="304">
        <f t="shared" si="44"/>
        <v>1389.3557422969186</v>
      </c>
      <c r="F181" s="304">
        <f t="shared" si="45"/>
        <v>81.726808370406971</v>
      </c>
      <c r="G181" s="101">
        <v>60</v>
      </c>
      <c r="H181" s="305">
        <f t="shared" si="46"/>
        <v>5617.4229691876735</v>
      </c>
      <c r="I181" s="379">
        <f t="shared" si="40"/>
        <v>2.5893000000000002</v>
      </c>
      <c r="J181" s="329">
        <f t="shared" si="55"/>
        <v>106.20750000000001</v>
      </c>
      <c r="K181" s="302">
        <v>21700</v>
      </c>
      <c r="L181" s="307">
        <f t="shared" si="41"/>
        <v>2451.8042511122094</v>
      </c>
      <c r="M181" s="304">
        <f t="shared" si="47"/>
        <v>833.61344537815125</v>
      </c>
      <c r="N181" s="304">
        <f t="shared" si="48"/>
        <v>49.036085022244187</v>
      </c>
      <c r="O181" s="308">
        <v>36</v>
      </c>
      <c r="P181" s="305">
        <f t="shared" si="49"/>
        <v>3370.453781512605</v>
      </c>
      <c r="Q181" s="379">
        <f t="shared" si="42"/>
        <v>1.5536000000000001</v>
      </c>
      <c r="R181" s="330">
        <f t="shared" si="56"/>
        <v>159.31125</v>
      </c>
      <c r="S181" s="302">
        <v>21700</v>
      </c>
      <c r="T181" s="307">
        <f t="shared" si="43"/>
        <v>1634.5361674081398</v>
      </c>
      <c r="U181" s="101">
        <f t="shared" si="50"/>
        <v>555.74229691876758</v>
      </c>
      <c r="V181" s="304">
        <f t="shared" si="51"/>
        <v>32.690723348162798</v>
      </c>
      <c r="W181" s="308">
        <v>24</v>
      </c>
      <c r="X181" s="305">
        <f t="shared" si="52"/>
        <v>2246.9691876750703</v>
      </c>
      <c r="Y181" s="309">
        <f t="shared" si="53"/>
        <v>1.0357000000000001</v>
      </c>
    </row>
    <row r="182" spans="1:25" s="63" customFormat="1" ht="16.5" customHeight="1" x14ac:dyDescent="0.2">
      <c r="A182" s="279">
        <v>166</v>
      </c>
      <c r="B182" s="301">
        <f t="shared" si="54"/>
        <v>63.780259999999998</v>
      </c>
      <c r="C182" s="302">
        <v>21700</v>
      </c>
      <c r="D182" s="303">
        <f t="shared" si="39"/>
        <v>4082.7679285095423</v>
      </c>
      <c r="E182" s="304">
        <f t="shared" si="44"/>
        <v>1388.1410956932446</v>
      </c>
      <c r="F182" s="304">
        <f t="shared" si="45"/>
        <v>81.655358570190842</v>
      </c>
      <c r="G182" s="101">
        <v>60</v>
      </c>
      <c r="H182" s="305">
        <f t="shared" si="46"/>
        <v>5612.5643827729773</v>
      </c>
      <c r="I182" s="379">
        <f t="shared" si="40"/>
        <v>2.6027</v>
      </c>
      <c r="J182" s="329">
        <f t="shared" si="55"/>
        <v>106.30043333333333</v>
      </c>
      <c r="K182" s="302">
        <v>21700</v>
      </c>
      <c r="L182" s="307">
        <f t="shared" si="41"/>
        <v>2449.6607571057248</v>
      </c>
      <c r="M182" s="304">
        <f t="shared" si="47"/>
        <v>832.88465741594644</v>
      </c>
      <c r="N182" s="304">
        <f t="shared" si="48"/>
        <v>48.993215142114494</v>
      </c>
      <c r="O182" s="308">
        <v>36</v>
      </c>
      <c r="P182" s="305">
        <f t="shared" si="49"/>
        <v>3367.5386296637857</v>
      </c>
      <c r="Q182" s="379">
        <f t="shared" si="42"/>
        <v>1.5616000000000001</v>
      </c>
      <c r="R182" s="330">
        <f t="shared" si="56"/>
        <v>159.45065</v>
      </c>
      <c r="S182" s="302">
        <v>21700</v>
      </c>
      <c r="T182" s="307">
        <f t="shared" si="43"/>
        <v>1633.1071714038171</v>
      </c>
      <c r="U182" s="101">
        <f t="shared" si="50"/>
        <v>555.25643827729789</v>
      </c>
      <c r="V182" s="304">
        <f t="shared" si="51"/>
        <v>32.662143428076341</v>
      </c>
      <c r="W182" s="308">
        <v>24</v>
      </c>
      <c r="X182" s="305">
        <f t="shared" si="52"/>
        <v>2245.0257531091916</v>
      </c>
      <c r="Y182" s="309">
        <f t="shared" si="53"/>
        <v>1.0410999999999999</v>
      </c>
    </row>
    <row r="183" spans="1:25" s="63" customFormat="1" ht="16.5" customHeight="1" x14ac:dyDescent="0.2">
      <c r="A183" s="279">
        <v>167</v>
      </c>
      <c r="B183" s="301">
        <f t="shared" si="54"/>
        <v>63.833639999999995</v>
      </c>
      <c r="C183" s="302">
        <v>21700</v>
      </c>
      <c r="D183" s="303">
        <f t="shared" si="39"/>
        <v>4079.3537702064305</v>
      </c>
      <c r="E183" s="304">
        <f t="shared" si="44"/>
        <v>1386.9802818701864</v>
      </c>
      <c r="F183" s="304">
        <f t="shared" si="45"/>
        <v>81.587075404128612</v>
      </c>
      <c r="G183" s="101">
        <v>60</v>
      </c>
      <c r="H183" s="305">
        <f t="shared" si="46"/>
        <v>5607.9211274807458</v>
      </c>
      <c r="I183" s="379">
        <f t="shared" si="40"/>
        <v>2.6162000000000001</v>
      </c>
      <c r="J183" s="329">
        <f t="shared" si="55"/>
        <v>106.38939999999999</v>
      </c>
      <c r="K183" s="302">
        <v>21700</v>
      </c>
      <c r="L183" s="307">
        <f t="shared" si="41"/>
        <v>2447.6122621238583</v>
      </c>
      <c r="M183" s="304">
        <f t="shared" si="47"/>
        <v>832.18816912211184</v>
      </c>
      <c r="N183" s="304">
        <f t="shared" si="48"/>
        <v>48.952245242477169</v>
      </c>
      <c r="O183" s="308">
        <v>36</v>
      </c>
      <c r="P183" s="305">
        <f t="shared" si="49"/>
        <v>3364.7526764884474</v>
      </c>
      <c r="Q183" s="379">
        <f t="shared" si="42"/>
        <v>1.5697000000000001</v>
      </c>
      <c r="R183" s="330">
        <f t="shared" si="56"/>
        <v>159.58409999999998</v>
      </c>
      <c r="S183" s="302">
        <v>21700</v>
      </c>
      <c r="T183" s="307">
        <f t="shared" si="43"/>
        <v>1631.7415080825722</v>
      </c>
      <c r="U183" s="101">
        <f t="shared" si="50"/>
        <v>554.7921127480746</v>
      </c>
      <c r="V183" s="304">
        <f t="shared" si="51"/>
        <v>32.634830161651443</v>
      </c>
      <c r="W183" s="308">
        <v>24</v>
      </c>
      <c r="X183" s="305">
        <f t="shared" si="52"/>
        <v>2243.1684509922979</v>
      </c>
      <c r="Y183" s="309">
        <f t="shared" si="53"/>
        <v>1.0465</v>
      </c>
    </row>
    <row r="184" spans="1:25" s="63" customFormat="1" ht="16.5" customHeight="1" x14ac:dyDescent="0.2">
      <c r="A184" s="279">
        <v>168</v>
      </c>
      <c r="B184" s="301">
        <f t="shared" si="54"/>
        <v>63.884639999999997</v>
      </c>
      <c r="C184" s="302">
        <v>21700</v>
      </c>
      <c r="D184" s="303">
        <f t="shared" si="39"/>
        <v>4076.0971651401651</v>
      </c>
      <c r="E184" s="304">
        <f t="shared" si="44"/>
        <v>1385.8730361476562</v>
      </c>
      <c r="F184" s="304">
        <f t="shared" si="45"/>
        <v>81.521943302803308</v>
      </c>
      <c r="G184" s="101">
        <v>60</v>
      </c>
      <c r="H184" s="305">
        <f t="shared" si="46"/>
        <v>5603.4921445906248</v>
      </c>
      <c r="I184" s="379">
        <f t="shared" si="40"/>
        <v>2.6297000000000001</v>
      </c>
      <c r="J184" s="329">
        <f t="shared" si="55"/>
        <v>106.4744</v>
      </c>
      <c r="K184" s="302">
        <v>21700</v>
      </c>
      <c r="L184" s="307">
        <f t="shared" si="41"/>
        <v>2445.6582990840989</v>
      </c>
      <c r="M184" s="304">
        <f t="shared" si="47"/>
        <v>831.52382168859367</v>
      </c>
      <c r="N184" s="304">
        <f t="shared" si="48"/>
        <v>48.913165981681978</v>
      </c>
      <c r="O184" s="308">
        <v>36</v>
      </c>
      <c r="P184" s="305">
        <f t="shared" si="49"/>
        <v>3362.0952867543747</v>
      </c>
      <c r="Q184" s="379">
        <f t="shared" si="42"/>
        <v>1.5778000000000001</v>
      </c>
      <c r="R184" s="330">
        <f t="shared" si="56"/>
        <v>159.71159999999998</v>
      </c>
      <c r="S184" s="302">
        <v>21700</v>
      </c>
      <c r="T184" s="307">
        <f t="shared" si="43"/>
        <v>1630.4388660560664</v>
      </c>
      <c r="U184" s="101">
        <f t="shared" si="50"/>
        <v>554.34921445906264</v>
      </c>
      <c r="V184" s="304">
        <f t="shared" si="51"/>
        <v>32.60877732112133</v>
      </c>
      <c r="W184" s="308">
        <v>24</v>
      </c>
      <c r="X184" s="305">
        <f t="shared" si="52"/>
        <v>2241.3968578362501</v>
      </c>
      <c r="Y184" s="309">
        <f t="shared" si="53"/>
        <v>1.0519000000000001</v>
      </c>
    </row>
    <row r="185" spans="1:25" s="63" customFormat="1" ht="16.5" customHeight="1" x14ac:dyDescent="0.2">
      <c r="A185" s="279">
        <v>169</v>
      </c>
      <c r="B185" s="301">
        <f t="shared" si="54"/>
        <v>63.933260000000004</v>
      </c>
      <c r="C185" s="302">
        <v>21700</v>
      </c>
      <c r="D185" s="303">
        <f t="shared" si="39"/>
        <v>4072.9973725725858</v>
      </c>
      <c r="E185" s="304">
        <f t="shared" si="44"/>
        <v>1384.8191066746792</v>
      </c>
      <c r="F185" s="304">
        <f t="shared" si="45"/>
        <v>81.459947451451725</v>
      </c>
      <c r="G185" s="101">
        <v>60</v>
      </c>
      <c r="H185" s="305">
        <f t="shared" si="46"/>
        <v>5599.2764266987169</v>
      </c>
      <c r="I185" s="379">
        <f t="shared" si="40"/>
        <v>2.6434000000000002</v>
      </c>
      <c r="J185" s="329">
        <f t="shared" si="55"/>
        <v>106.55543333333334</v>
      </c>
      <c r="K185" s="302">
        <v>21700</v>
      </c>
      <c r="L185" s="307">
        <f t="shared" si="41"/>
        <v>2443.7984235435515</v>
      </c>
      <c r="M185" s="304">
        <f t="shared" si="47"/>
        <v>830.89146400480752</v>
      </c>
      <c r="N185" s="304">
        <f t="shared" si="48"/>
        <v>48.87596847087103</v>
      </c>
      <c r="O185" s="308">
        <v>36</v>
      </c>
      <c r="P185" s="305">
        <f t="shared" si="49"/>
        <v>3359.5658560192301</v>
      </c>
      <c r="Q185" s="379">
        <f t="shared" si="42"/>
        <v>1.5860000000000001</v>
      </c>
      <c r="R185" s="330">
        <f t="shared" si="56"/>
        <v>159.83314999999999</v>
      </c>
      <c r="S185" s="302">
        <v>21700</v>
      </c>
      <c r="T185" s="307">
        <f t="shared" si="43"/>
        <v>1629.1989490290343</v>
      </c>
      <c r="U185" s="101">
        <f t="shared" si="50"/>
        <v>553.92764266987172</v>
      </c>
      <c r="V185" s="304">
        <f t="shared" si="51"/>
        <v>32.583978980580689</v>
      </c>
      <c r="W185" s="308">
        <v>24</v>
      </c>
      <c r="X185" s="305">
        <f t="shared" si="52"/>
        <v>2239.7105706794864</v>
      </c>
      <c r="Y185" s="309">
        <f t="shared" si="53"/>
        <v>1.0573999999999999</v>
      </c>
    </row>
    <row r="186" spans="1:25" s="63" customFormat="1" ht="16.5" customHeight="1" x14ac:dyDescent="0.2">
      <c r="A186" s="280">
        <v>170</v>
      </c>
      <c r="B186" s="301">
        <f t="shared" si="54"/>
        <v>63.979500000000009</v>
      </c>
      <c r="C186" s="302">
        <v>21700</v>
      </c>
      <c r="D186" s="303">
        <f t="shared" si="39"/>
        <v>4070.0536890722806</v>
      </c>
      <c r="E186" s="304">
        <f t="shared" si="44"/>
        <v>1383.8182542845755</v>
      </c>
      <c r="F186" s="304">
        <f t="shared" si="45"/>
        <v>81.401073781445618</v>
      </c>
      <c r="G186" s="101">
        <v>60</v>
      </c>
      <c r="H186" s="305">
        <f t="shared" si="46"/>
        <v>5595.2730171383018</v>
      </c>
      <c r="I186" s="379">
        <f t="shared" si="40"/>
        <v>2.6570999999999998</v>
      </c>
      <c r="J186" s="329">
        <f t="shared" si="55"/>
        <v>106.63250000000002</v>
      </c>
      <c r="K186" s="302">
        <v>21700</v>
      </c>
      <c r="L186" s="307">
        <f t="shared" si="41"/>
        <v>2442.0322134433682</v>
      </c>
      <c r="M186" s="304">
        <f t="shared" si="47"/>
        <v>830.29095257074528</v>
      </c>
      <c r="N186" s="304">
        <f t="shared" si="48"/>
        <v>48.840644268867365</v>
      </c>
      <c r="O186" s="308">
        <v>36</v>
      </c>
      <c r="P186" s="305">
        <f t="shared" si="49"/>
        <v>3357.1638102829811</v>
      </c>
      <c r="Q186" s="379">
        <f t="shared" si="42"/>
        <v>1.5943000000000001</v>
      </c>
      <c r="R186" s="330">
        <f t="shared" si="56"/>
        <v>159.94875000000002</v>
      </c>
      <c r="S186" s="302">
        <v>21700</v>
      </c>
      <c r="T186" s="307">
        <f t="shared" si="43"/>
        <v>1628.021475628912</v>
      </c>
      <c r="U186" s="101">
        <f t="shared" si="50"/>
        <v>553.52730171383007</v>
      </c>
      <c r="V186" s="304">
        <f t="shared" si="51"/>
        <v>32.560429512578239</v>
      </c>
      <c r="W186" s="308">
        <v>24</v>
      </c>
      <c r="X186" s="305">
        <f t="shared" si="52"/>
        <v>2238.1092068553203</v>
      </c>
      <c r="Y186" s="309">
        <f t="shared" si="53"/>
        <v>1.0628</v>
      </c>
    </row>
    <row r="187" spans="1:25" s="63" customFormat="1" ht="16.5" customHeight="1" x14ac:dyDescent="0.2">
      <c r="A187" s="279">
        <v>171</v>
      </c>
      <c r="B187" s="301">
        <f t="shared" si="54"/>
        <v>64.023359999999997</v>
      </c>
      <c r="C187" s="302">
        <v>21700</v>
      </c>
      <c r="D187" s="303">
        <f t="shared" si="39"/>
        <v>4067.2654481114396</v>
      </c>
      <c r="E187" s="304">
        <f t="shared" si="44"/>
        <v>1382.8702523578895</v>
      </c>
      <c r="F187" s="304">
        <f t="shared" si="45"/>
        <v>81.345308962228799</v>
      </c>
      <c r="G187" s="101">
        <v>60</v>
      </c>
      <c r="H187" s="305">
        <f t="shared" si="46"/>
        <v>5591.481009431558</v>
      </c>
      <c r="I187" s="379">
        <f t="shared" si="40"/>
        <v>2.6709000000000001</v>
      </c>
      <c r="J187" s="329">
        <f t="shared" si="55"/>
        <v>106.7056</v>
      </c>
      <c r="K187" s="302">
        <v>21700</v>
      </c>
      <c r="L187" s="307">
        <f t="shared" si="41"/>
        <v>2440.3592688668641</v>
      </c>
      <c r="M187" s="304">
        <f t="shared" si="47"/>
        <v>829.72215141473384</v>
      </c>
      <c r="N187" s="304">
        <f t="shared" si="48"/>
        <v>48.807185377337284</v>
      </c>
      <c r="O187" s="308">
        <v>36</v>
      </c>
      <c r="P187" s="305">
        <f t="shared" si="49"/>
        <v>3354.8886056589354</v>
      </c>
      <c r="Q187" s="379">
        <f t="shared" si="42"/>
        <v>1.6025</v>
      </c>
      <c r="R187" s="330">
        <f t="shared" si="56"/>
        <v>160.05839999999998</v>
      </c>
      <c r="S187" s="302">
        <v>21700</v>
      </c>
      <c r="T187" s="307">
        <f t="shared" si="43"/>
        <v>1626.9061792445759</v>
      </c>
      <c r="U187" s="101">
        <f t="shared" si="50"/>
        <v>553.1481009431559</v>
      </c>
      <c r="V187" s="304">
        <f t="shared" si="51"/>
        <v>32.538123584891522</v>
      </c>
      <c r="W187" s="308">
        <v>24</v>
      </c>
      <c r="X187" s="305">
        <f t="shared" si="52"/>
        <v>2236.5924037726231</v>
      </c>
      <c r="Y187" s="309">
        <f t="shared" si="53"/>
        <v>1.0684</v>
      </c>
    </row>
    <row r="188" spans="1:25" s="63" customFormat="1" ht="16.5" customHeight="1" x14ac:dyDescent="0.2">
      <c r="A188" s="279">
        <v>172</v>
      </c>
      <c r="B188" s="301">
        <f t="shared" si="54"/>
        <v>64.064840000000004</v>
      </c>
      <c r="C188" s="302">
        <v>21700</v>
      </c>
      <c r="D188" s="303">
        <f t="shared" si="39"/>
        <v>4064.6320196850565</v>
      </c>
      <c r="E188" s="304">
        <f t="shared" si="44"/>
        <v>1381.9748866929194</v>
      </c>
      <c r="F188" s="304">
        <f t="shared" si="45"/>
        <v>81.292640393701134</v>
      </c>
      <c r="G188" s="101">
        <v>60</v>
      </c>
      <c r="H188" s="305">
        <f t="shared" si="46"/>
        <v>5587.8995467716768</v>
      </c>
      <c r="I188" s="379">
        <f t="shared" si="40"/>
        <v>2.6848000000000001</v>
      </c>
      <c r="J188" s="329">
        <f t="shared" si="55"/>
        <v>106.77473333333334</v>
      </c>
      <c r="K188" s="302">
        <v>21700</v>
      </c>
      <c r="L188" s="307">
        <f t="shared" si="41"/>
        <v>2438.7792118110337</v>
      </c>
      <c r="M188" s="304">
        <f t="shared" si="47"/>
        <v>829.18493201575154</v>
      </c>
      <c r="N188" s="304">
        <f t="shared" si="48"/>
        <v>48.775584236220674</v>
      </c>
      <c r="O188" s="308">
        <v>36</v>
      </c>
      <c r="P188" s="305">
        <f t="shared" si="49"/>
        <v>3352.7397280630062</v>
      </c>
      <c r="Q188" s="379">
        <f t="shared" si="42"/>
        <v>1.6109</v>
      </c>
      <c r="R188" s="330">
        <f t="shared" si="56"/>
        <v>160.16210000000001</v>
      </c>
      <c r="S188" s="302">
        <v>21700</v>
      </c>
      <c r="T188" s="307">
        <f t="shared" si="43"/>
        <v>1625.8528078740228</v>
      </c>
      <c r="U188" s="101">
        <f t="shared" si="50"/>
        <v>552.78995467716777</v>
      </c>
      <c r="V188" s="304">
        <f t="shared" si="51"/>
        <v>32.517056157480454</v>
      </c>
      <c r="W188" s="308">
        <v>24</v>
      </c>
      <c r="X188" s="305">
        <f t="shared" si="52"/>
        <v>2235.1598187086711</v>
      </c>
      <c r="Y188" s="309">
        <f t="shared" si="53"/>
        <v>1.0739000000000001</v>
      </c>
    </row>
    <row r="189" spans="1:25" s="63" customFormat="1" ht="16.5" customHeight="1" x14ac:dyDescent="0.2">
      <c r="A189" s="279">
        <v>173</v>
      </c>
      <c r="B189" s="301">
        <f t="shared" si="54"/>
        <v>64.103940000000009</v>
      </c>
      <c r="C189" s="302">
        <v>21700</v>
      </c>
      <c r="D189" s="303">
        <f t="shared" si="39"/>
        <v>4062.1528099520865</v>
      </c>
      <c r="E189" s="304">
        <f t="shared" si="44"/>
        <v>1381.1319553837095</v>
      </c>
      <c r="F189" s="304">
        <f t="shared" si="45"/>
        <v>81.243056199041732</v>
      </c>
      <c r="G189" s="101">
        <v>60</v>
      </c>
      <c r="H189" s="305">
        <f t="shared" si="46"/>
        <v>5584.5278215348371</v>
      </c>
      <c r="I189" s="379">
        <f t="shared" si="40"/>
        <v>2.6987000000000001</v>
      </c>
      <c r="J189" s="329">
        <f t="shared" si="55"/>
        <v>106.83990000000001</v>
      </c>
      <c r="K189" s="302">
        <v>21700</v>
      </c>
      <c r="L189" s="307">
        <f t="shared" si="41"/>
        <v>2437.2916859712518</v>
      </c>
      <c r="M189" s="304">
        <f t="shared" si="47"/>
        <v>828.67917323022573</v>
      </c>
      <c r="N189" s="304">
        <f t="shared" si="48"/>
        <v>48.745833719425036</v>
      </c>
      <c r="O189" s="308">
        <v>36</v>
      </c>
      <c r="P189" s="305">
        <f t="shared" si="49"/>
        <v>3350.7166929209025</v>
      </c>
      <c r="Q189" s="379">
        <f t="shared" si="42"/>
        <v>1.6192</v>
      </c>
      <c r="R189" s="330">
        <f t="shared" si="56"/>
        <v>160.25985</v>
      </c>
      <c r="S189" s="302">
        <v>21700</v>
      </c>
      <c r="T189" s="307">
        <f t="shared" si="43"/>
        <v>1624.8611239808347</v>
      </c>
      <c r="U189" s="101">
        <f t="shared" si="50"/>
        <v>552.45278215348378</v>
      </c>
      <c r="V189" s="304">
        <f t="shared" si="51"/>
        <v>32.497222479616696</v>
      </c>
      <c r="W189" s="308">
        <v>24</v>
      </c>
      <c r="X189" s="305">
        <f t="shared" si="52"/>
        <v>2233.8111286139351</v>
      </c>
      <c r="Y189" s="309">
        <f t="shared" si="53"/>
        <v>1.0794999999999999</v>
      </c>
    </row>
    <row r="190" spans="1:25" s="63" customFormat="1" ht="16.5" customHeight="1" x14ac:dyDescent="0.2">
      <c r="A190" s="279">
        <v>174</v>
      </c>
      <c r="B190" s="301">
        <f t="shared" si="54"/>
        <v>64.140660000000011</v>
      </c>
      <c r="C190" s="302">
        <v>21700</v>
      </c>
      <c r="D190" s="303">
        <f t="shared" si="39"/>
        <v>4059.8272608981561</v>
      </c>
      <c r="E190" s="304">
        <f t="shared" si="44"/>
        <v>1380.3412687053731</v>
      </c>
      <c r="F190" s="304">
        <f t="shared" si="45"/>
        <v>81.19654521796312</v>
      </c>
      <c r="G190" s="101">
        <v>60</v>
      </c>
      <c r="H190" s="305">
        <f t="shared" si="46"/>
        <v>5581.3650748214923</v>
      </c>
      <c r="I190" s="379">
        <f t="shared" si="40"/>
        <v>2.7128000000000001</v>
      </c>
      <c r="J190" s="329">
        <f t="shared" si="55"/>
        <v>106.90110000000003</v>
      </c>
      <c r="K190" s="302">
        <v>21700</v>
      </c>
      <c r="L190" s="307">
        <f t="shared" si="41"/>
        <v>2435.896356538894</v>
      </c>
      <c r="M190" s="304">
        <f t="shared" si="47"/>
        <v>828.20476122322407</v>
      </c>
      <c r="N190" s="304">
        <f t="shared" si="48"/>
        <v>48.717927130777881</v>
      </c>
      <c r="O190" s="308">
        <v>36</v>
      </c>
      <c r="P190" s="305">
        <f t="shared" si="49"/>
        <v>3348.8190448928958</v>
      </c>
      <c r="Q190" s="379">
        <f t="shared" si="42"/>
        <v>1.6276999999999999</v>
      </c>
      <c r="R190" s="330">
        <f t="shared" si="56"/>
        <v>160.35165000000001</v>
      </c>
      <c r="S190" s="302">
        <v>21700</v>
      </c>
      <c r="T190" s="307">
        <f t="shared" si="43"/>
        <v>1623.930904359263</v>
      </c>
      <c r="U190" s="101">
        <f t="shared" si="50"/>
        <v>552.13650748214945</v>
      </c>
      <c r="V190" s="304">
        <f t="shared" si="51"/>
        <v>32.478618087185261</v>
      </c>
      <c r="W190" s="308">
        <v>24</v>
      </c>
      <c r="X190" s="305">
        <f t="shared" si="52"/>
        <v>2232.5460299285978</v>
      </c>
      <c r="Y190" s="309">
        <f t="shared" si="53"/>
        <v>1.0851</v>
      </c>
    </row>
    <row r="191" spans="1:25" s="63" customFormat="1" ht="16.5" customHeight="1" x14ac:dyDescent="0.2">
      <c r="A191" s="279">
        <v>175</v>
      </c>
      <c r="B191" s="301">
        <f t="shared" si="54"/>
        <v>64.174999999999997</v>
      </c>
      <c r="C191" s="302">
        <v>21700</v>
      </c>
      <c r="D191" s="303">
        <f t="shared" si="39"/>
        <v>4057.6548500194785</v>
      </c>
      <c r="E191" s="304">
        <f t="shared" si="44"/>
        <v>1379.6026490066229</v>
      </c>
      <c r="F191" s="304">
        <f t="shared" si="45"/>
        <v>81.153097000389579</v>
      </c>
      <c r="G191" s="101">
        <v>60</v>
      </c>
      <c r="H191" s="305">
        <f t="shared" si="46"/>
        <v>5578.4105960264915</v>
      </c>
      <c r="I191" s="379">
        <f t="shared" si="40"/>
        <v>2.7269000000000001</v>
      </c>
      <c r="J191" s="329">
        <f t="shared" si="55"/>
        <v>106.95833333333333</v>
      </c>
      <c r="K191" s="302">
        <v>21700</v>
      </c>
      <c r="L191" s="307">
        <f t="shared" si="41"/>
        <v>2434.5929100116869</v>
      </c>
      <c r="M191" s="304">
        <f t="shared" si="47"/>
        <v>827.76158940397363</v>
      </c>
      <c r="N191" s="304">
        <f t="shared" si="48"/>
        <v>48.691858200233739</v>
      </c>
      <c r="O191" s="308">
        <v>36</v>
      </c>
      <c r="P191" s="305">
        <f t="shared" si="49"/>
        <v>3347.0463576158941</v>
      </c>
      <c r="Q191" s="379">
        <f t="shared" si="42"/>
        <v>1.6362000000000001</v>
      </c>
      <c r="R191" s="330">
        <f t="shared" si="56"/>
        <v>160.43749999999997</v>
      </c>
      <c r="S191" s="302">
        <v>21700</v>
      </c>
      <c r="T191" s="307">
        <f t="shared" si="43"/>
        <v>1623.0619400077912</v>
      </c>
      <c r="U191" s="101">
        <f t="shared" si="50"/>
        <v>551.84105960264901</v>
      </c>
      <c r="V191" s="304">
        <f t="shared" si="51"/>
        <v>32.461238800155826</v>
      </c>
      <c r="W191" s="308">
        <v>24</v>
      </c>
      <c r="X191" s="305">
        <f t="shared" si="52"/>
        <v>2231.364238410596</v>
      </c>
      <c r="Y191" s="309">
        <f t="shared" si="53"/>
        <v>1.0908</v>
      </c>
    </row>
    <row r="192" spans="1:25" s="63" customFormat="1" ht="16.5" customHeight="1" x14ac:dyDescent="0.2">
      <c r="A192" s="279">
        <v>176</v>
      </c>
      <c r="B192" s="301">
        <f t="shared" si="54"/>
        <v>64.206959999999995</v>
      </c>
      <c r="C192" s="302">
        <v>21700</v>
      </c>
      <c r="D192" s="303">
        <f t="shared" si="39"/>
        <v>4055.6350900276238</v>
      </c>
      <c r="E192" s="304">
        <f t="shared" si="44"/>
        <v>1378.9159306093923</v>
      </c>
      <c r="F192" s="304">
        <f t="shared" si="45"/>
        <v>81.112701800552472</v>
      </c>
      <c r="G192" s="101">
        <v>60</v>
      </c>
      <c r="H192" s="305">
        <f t="shared" si="46"/>
        <v>5575.663722437569</v>
      </c>
      <c r="I192" s="379">
        <f t="shared" si="40"/>
        <v>2.7410999999999999</v>
      </c>
      <c r="J192" s="329">
        <f t="shared" si="55"/>
        <v>107.0116</v>
      </c>
      <c r="K192" s="302">
        <v>21700</v>
      </c>
      <c r="L192" s="307">
        <f t="shared" si="41"/>
        <v>2433.3810540165741</v>
      </c>
      <c r="M192" s="304">
        <f t="shared" si="47"/>
        <v>827.34955836563529</v>
      </c>
      <c r="N192" s="304">
        <f t="shared" si="48"/>
        <v>48.667621080331486</v>
      </c>
      <c r="O192" s="308">
        <v>36</v>
      </c>
      <c r="P192" s="305">
        <f t="shared" si="49"/>
        <v>3345.3982334625412</v>
      </c>
      <c r="Q192" s="379">
        <f t="shared" si="42"/>
        <v>1.6447000000000001</v>
      </c>
      <c r="R192" s="330">
        <f t="shared" si="56"/>
        <v>160.51739999999998</v>
      </c>
      <c r="S192" s="302">
        <v>21700</v>
      </c>
      <c r="T192" s="307">
        <f t="shared" si="43"/>
        <v>1622.2540360110493</v>
      </c>
      <c r="U192" s="101">
        <f t="shared" si="50"/>
        <v>551.56637224375675</v>
      </c>
      <c r="V192" s="304">
        <f t="shared" si="51"/>
        <v>32.445080720220986</v>
      </c>
      <c r="W192" s="308">
        <v>24</v>
      </c>
      <c r="X192" s="305">
        <f t="shared" si="52"/>
        <v>2230.265488975027</v>
      </c>
      <c r="Y192" s="309">
        <f t="shared" si="53"/>
        <v>1.0965</v>
      </c>
    </row>
    <row r="193" spans="1:25" s="63" customFormat="1" ht="16.5" customHeight="1" x14ac:dyDescent="0.2">
      <c r="A193" s="279">
        <v>177</v>
      </c>
      <c r="B193" s="301">
        <f t="shared" si="54"/>
        <v>64.236540000000005</v>
      </c>
      <c r="C193" s="302">
        <v>21700</v>
      </c>
      <c r="D193" s="303">
        <f t="shared" si="39"/>
        <v>4053.7675285748574</v>
      </c>
      <c r="E193" s="304">
        <f t="shared" si="44"/>
        <v>1378.2809597154517</v>
      </c>
      <c r="F193" s="304">
        <f t="shared" si="45"/>
        <v>81.075350571497154</v>
      </c>
      <c r="G193" s="101">
        <v>60</v>
      </c>
      <c r="H193" s="305">
        <f t="shared" si="46"/>
        <v>5573.1238388618067</v>
      </c>
      <c r="I193" s="379">
        <f t="shared" si="40"/>
        <v>2.7553999999999998</v>
      </c>
      <c r="J193" s="329">
        <f t="shared" si="55"/>
        <v>107.06090000000002</v>
      </c>
      <c r="K193" s="302">
        <v>21700</v>
      </c>
      <c r="L193" s="307">
        <f t="shared" si="41"/>
        <v>2432.260517144914</v>
      </c>
      <c r="M193" s="304">
        <f t="shared" si="47"/>
        <v>826.96857582927089</v>
      </c>
      <c r="N193" s="304">
        <f t="shared" si="48"/>
        <v>48.645210342898281</v>
      </c>
      <c r="O193" s="308">
        <v>36</v>
      </c>
      <c r="P193" s="305">
        <f t="shared" si="49"/>
        <v>3343.8743033170831</v>
      </c>
      <c r="Q193" s="379">
        <f t="shared" si="42"/>
        <v>1.6533</v>
      </c>
      <c r="R193" s="330">
        <f t="shared" si="56"/>
        <v>160.59135000000001</v>
      </c>
      <c r="S193" s="302">
        <v>21700</v>
      </c>
      <c r="T193" s="307">
        <f t="shared" si="43"/>
        <v>1621.5070114299433</v>
      </c>
      <c r="U193" s="101">
        <f t="shared" si="50"/>
        <v>551.31238388618078</v>
      </c>
      <c r="V193" s="304">
        <f t="shared" si="51"/>
        <v>32.430140228598866</v>
      </c>
      <c r="W193" s="308">
        <v>24</v>
      </c>
      <c r="X193" s="305">
        <f t="shared" si="52"/>
        <v>2229.2495355447227</v>
      </c>
      <c r="Y193" s="309">
        <f t="shared" si="53"/>
        <v>1.1022000000000001</v>
      </c>
    </row>
    <row r="194" spans="1:25" s="63" customFormat="1" ht="16.5" customHeight="1" x14ac:dyDescent="0.2">
      <c r="A194" s="279">
        <v>178</v>
      </c>
      <c r="B194" s="301">
        <f t="shared" si="54"/>
        <v>64.263740000000013</v>
      </c>
      <c r="C194" s="302">
        <v>21700</v>
      </c>
      <c r="D194" s="303">
        <f t="shared" si="39"/>
        <v>4052.0517479997261</v>
      </c>
      <c r="E194" s="304">
        <f t="shared" si="44"/>
        <v>1377.697594319907</v>
      </c>
      <c r="F194" s="304">
        <f t="shared" si="45"/>
        <v>81.041034959994519</v>
      </c>
      <c r="G194" s="101">
        <v>60</v>
      </c>
      <c r="H194" s="305">
        <f t="shared" si="46"/>
        <v>5570.7903772796271</v>
      </c>
      <c r="I194" s="379">
        <f t="shared" si="40"/>
        <v>2.7698</v>
      </c>
      <c r="J194" s="329">
        <f t="shared" si="55"/>
        <v>107.10623333333336</v>
      </c>
      <c r="K194" s="302">
        <v>21700</v>
      </c>
      <c r="L194" s="307">
        <f t="shared" si="41"/>
        <v>2431.2310487998357</v>
      </c>
      <c r="M194" s="304">
        <f t="shared" si="47"/>
        <v>826.61855659194418</v>
      </c>
      <c r="N194" s="304">
        <f t="shared" si="48"/>
        <v>48.624620975996713</v>
      </c>
      <c r="O194" s="308">
        <v>36</v>
      </c>
      <c r="P194" s="305">
        <f t="shared" si="49"/>
        <v>3342.4742263677763</v>
      </c>
      <c r="Q194" s="379">
        <f t="shared" si="42"/>
        <v>1.6618999999999999</v>
      </c>
      <c r="R194" s="330">
        <f t="shared" si="56"/>
        <v>160.65935000000002</v>
      </c>
      <c r="S194" s="302">
        <v>21700</v>
      </c>
      <c r="T194" s="307">
        <f t="shared" si="43"/>
        <v>1620.8206991998907</v>
      </c>
      <c r="U194" s="101">
        <f t="shared" si="50"/>
        <v>551.07903772796283</v>
      </c>
      <c r="V194" s="304">
        <f t="shared" si="51"/>
        <v>32.416413983997813</v>
      </c>
      <c r="W194" s="308">
        <v>24</v>
      </c>
      <c r="X194" s="305">
        <f t="shared" si="52"/>
        <v>2228.3161509118513</v>
      </c>
      <c r="Y194" s="309">
        <f t="shared" si="53"/>
        <v>1.1079000000000001</v>
      </c>
    </row>
    <row r="195" spans="1:25" s="63" customFormat="1" ht="16.5" customHeight="1" x14ac:dyDescent="0.2">
      <c r="A195" s="279">
        <v>179</v>
      </c>
      <c r="B195" s="301">
        <f t="shared" si="54"/>
        <v>64.288560000000004</v>
      </c>
      <c r="C195" s="302">
        <v>21700</v>
      </c>
      <c r="D195" s="303">
        <f t="shared" si="39"/>
        <v>4050.4873650926379</v>
      </c>
      <c r="E195" s="304">
        <f t="shared" si="44"/>
        <v>1377.165704131497</v>
      </c>
      <c r="F195" s="304">
        <f t="shared" si="45"/>
        <v>81.009747301852755</v>
      </c>
      <c r="G195" s="101">
        <v>60</v>
      </c>
      <c r="H195" s="305">
        <f t="shared" si="46"/>
        <v>5568.6628165259881</v>
      </c>
      <c r="I195" s="379">
        <f t="shared" si="40"/>
        <v>2.7843</v>
      </c>
      <c r="J195" s="329">
        <f t="shared" si="55"/>
        <v>107.14760000000001</v>
      </c>
      <c r="K195" s="302">
        <v>21700</v>
      </c>
      <c r="L195" s="307">
        <f t="shared" si="41"/>
        <v>2430.2924190555827</v>
      </c>
      <c r="M195" s="304">
        <f t="shared" si="47"/>
        <v>826.29942247889824</v>
      </c>
      <c r="N195" s="304">
        <f t="shared" si="48"/>
        <v>48.605848381111656</v>
      </c>
      <c r="O195" s="308">
        <v>36</v>
      </c>
      <c r="P195" s="305">
        <f t="shared" si="49"/>
        <v>3341.1976899155925</v>
      </c>
      <c r="Q195" s="379">
        <f t="shared" si="42"/>
        <v>1.6706000000000001</v>
      </c>
      <c r="R195" s="330">
        <f t="shared" si="56"/>
        <v>160.72139999999999</v>
      </c>
      <c r="S195" s="302">
        <v>21700</v>
      </c>
      <c r="T195" s="307">
        <f t="shared" si="43"/>
        <v>1620.1949460370556</v>
      </c>
      <c r="U195" s="101">
        <f t="shared" si="50"/>
        <v>550.8662816525989</v>
      </c>
      <c r="V195" s="304">
        <f t="shared" si="51"/>
        <v>32.403898920741113</v>
      </c>
      <c r="W195" s="308">
        <v>24</v>
      </c>
      <c r="X195" s="305">
        <f t="shared" si="52"/>
        <v>2227.4651266103956</v>
      </c>
      <c r="Y195" s="309">
        <f t="shared" si="53"/>
        <v>1.1136999999999999</v>
      </c>
    </row>
    <row r="196" spans="1:25" s="63" customFormat="1" ht="16.5" customHeight="1" x14ac:dyDescent="0.2">
      <c r="A196" s="280">
        <v>180</v>
      </c>
      <c r="B196" s="301">
        <f t="shared" si="54"/>
        <v>64.310999999999993</v>
      </c>
      <c r="C196" s="302">
        <v>21700</v>
      </c>
      <c r="D196" s="303">
        <f t="shared" si="39"/>
        <v>4049.0740308811874</v>
      </c>
      <c r="E196" s="304">
        <f t="shared" si="44"/>
        <v>1376.6851704996038</v>
      </c>
      <c r="F196" s="304">
        <f t="shared" si="45"/>
        <v>80.981480617623745</v>
      </c>
      <c r="G196" s="101">
        <v>60</v>
      </c>
      <c r="H196" s="305">
        <f t="shared" si="46"/>
        <v>5566.7406819984153</v>
      </c>
      <c r="I196" s="379">
        <f t="shared" si="40"/>
        <v>2.7989000000000002</v>
      </c>
      <c r="J196" s="329">
        <f t="shared" si="55"/>
        <v>107.18499999999999</v>
      </c>
      <c r="K196" s="302">
        <v>21700</v>
      </c>
      <c r="L196" s="307">
        <f t="shared" si="41"/>
        <v>2429.444418528712</v>
      </c>
      <c r="M196" s="304">
        <f t="shared" si="47"/>
        <v>826.01110229976211</v>
      </c>
      <c r="N196" s="304">
        <f t="shared" si="48"/>
        <v>48.588888370574239</v>
      </c>
      <c r="O196" s="308">
        <v>36</v>
      </c>
      <c r="P196" s="305">
        <f t="shared" si="49"/>
        <v>3340.0444091990485</v>
      </c>
      <c r="Q196" s="379">
        <f t="shared" si="42"/>
        <v>1.6793</v>
      </c>
      <c r="R196" s="330">
        <f t="shared" si="56"/>
        <v>160.77749999999997</v>
      </c>
      <c r="S196" s="302">
        <v>21700</v>
      </c>
      <c r="T196" s="307">
        <f t="shared" si="43"/>
        <v>1619.6296123524751</v>
      </c>
      <c r="U196" s="101">
        <f t="shared" si="50"/>
        <v>550.6740681998416</v>
      </c>
      <c r="V196" s="304">
        <f t="shared" si="51"/>
        <v>32.3925922470495</v>
      </c>
      <c r="W196" s="308">
        <v>24</v>
      </c>
      <c r="X196" s="305">
        <f t="shared" si="52"/>
        <v>2226.6962727993659</v>
      </c>
      <c r="Y196" s="309">
        <f t="shared" si="53"/>
        <v>1.1195999999999999</v>
      </c>
    </row>
    <row r="197" spans="1:25" s="63" customFormat="1" ht="16.5" customHeight="1" x14ac:dyDescent="0.2">
      <c r="A197" s="279">
        <v>181</v>
      </c>
      <c r="B197" s="301">
        <f t="shared" si="54"/>
        <v>64.331060000000008</v>
      </c>
      <c r="C197" s="302">
        <v>21700</v>
      </c>
      <c r="D197" s="303">
        <f t="shared" si="39"/>
        <v>4047.8114304350029</v>
      </c>
      <c r="E197" s="304">
        <f t="shared" si="44"/>
        <v>1376.255886347901</v>
      </c>
      <c r="F197" s="304">
        <f t="shared" si="45"/>
        <v>80.956228608700059</v>
      </c>
      <c r="G197" s="101">
        <v>60</v>
      </c>
      <c r="H197" s="305">
        <f t="shared" si="46"/>
        <v>5565.0235453916039</v>
      </c>
      <c r="I197" s="379">
        <f t="shared" si="40"/>
        <v>2.8136000000000001</v>
      </c>
      <c r="J197" s="329">
        <f t="shared" si="55"/>
        <v>107.21843333333335</v>
      </c>
      <c r="K197" s="302">
        <v>21700</v>
      </c>
      <c r="L197" s="307">
        <f t="shared" si="41"/>
        <v>2428.6868582610014</v>
      </c>
      <c r="M197" s="304">
        <f t="shared" si="47"/>
        <v>825.75353180874049</v>
      </c>
      <c r="N197" s="304">
        <f t="shared" si="48"/>
        <v>48.573737165220031</v>
      </c>
      <c r="O197" s="308">
        <v>36</v>
      </c>
      <c r="P197" s="305">
        <f t="shared" si="49"/>
        <v>3339.0141272349615</v>
      </c>
      <c r="Q197" s="379">
        <f t="shared" si="42"/>
        <v>1.6880999999999999</v>
      </c>
      <c r="R197" s="330">
        <f t="shared" si="56"/>
        <v>160.82765000000001</v>
      </c>
      <c r="S197" s="302">
        <v>21700</v>
      </c>
      <c r="T197" s="307">
        <f t="shared" si="43"/>
        <v>1619.1245721740011</v>
      </c>
      <c r="U197" s="101">
        <f t="shared" si="50"/>
        <v>550.50235453916036</v>
      </c>
      <c r="V197" s="304">
        <f t="shared" si="51"/>
        <v>32.382491443480021</v>
      </c>
      <c r="W197" s="308">
        <v>24</v>
      </c>
      <c r="X197" s="305">
        <f t="shared" si="52"/>
        <v>2226.0094181566415</v>
      </c>
      <c r="Y197" s="309">
        <f t="shared" si="53"/>
        <v>1.1254</v>
      </c>
    </row>
    <row r="198" spans="1:25" s="63" customFormat="1" ht="16.5" customHeight="1" x14ac:dyDescent="0.2">
      <c r="A198" s="279">
        <v>182</v>
      </c>
      <c r="B198" s="301">
        <f t="shared" si="54"/>
        <v>64.348740000000006</v>
      </c>
      <c r="C198" s="302">
        <v>21700</v>
      </c>
      <c r="D198" s="303">
        <f t="shared" si="39"/>
        <v>4046.6992826899168</v>
      </c>
      <c r="E198" s="304">
        <f t="shared" si="44"/>
        <v>1375.8777561145719</v>
      </c>
      <c r="F198" s="304">
        <f t="shared" si="45"/>
        <v>80.933985653798331</v>
      </c>
      <c r="G198" s="101">
        <v>60</v>
      </c>
      <c r="H198" s="305">
        <f t="shared" si="46"/>
        <v>5563.5110244582866</v>
      </c>
      <c r="I198" s="379">
        <f t="shared" si="40"/>
        <v>2.8283</v>
      </c>
      <c r="J198" s="329">
        <f t="shared" si="55"/>
        <v>107.24790000000002</v>
      </c>
      <c r="K198" s="302">
        <v>21700</v>
      </c>
      <c r="L198" s="307">
        <f t="shared" si="41"/>
        <v>2428.0195696139504</v>
      </c>
      <c r="M198" s="304">
        <f t="shared" si="47"/>
        <v>825.52665366874317</v>
      </c>
      <c r="N198" s="304">
        <f t="shared" si="48"/>
        <v>48.560391392279008</v>
      </c>
      <c r="O198" s="308">
        <v>36</v>
      </c>
      <c r="P198" s="305">
        <f t="shared" si="49"/>
        <v>3338.1066146749727</v>
      </c>
      <c r="Q198" s="379">
        <f t="shared" si="42"/>
        <v>1.6970000000000001</v>
      </c>
      <c r="R198" s="330">
        <f t="shared" si="56"/>
        <v>160.87184999999999</v>
      </c>
      <c r="S198" s="302">
        <v>21700</v>
      </c>
      <c r="T198" s="307">
        <f t="shared" si="43"/>
        <v>1618.6797130759669</v>
      </c>
      <c r="U198" s="101">
        <f t="shared" si="50"/>
        <v>550.35110244582881</v>
      </c>
      <c r="V198" s="304">
        <f t="shared" si="51"/>
        <v>32.373594261519337</v>
      </c>
      <c r="W198" s="308">
        <v>24</v>
      </c>
      <c r="X198" s="305">
        <f t="shared" si="52"/>
        <v>2225.4044097833153</v>
      </c>
      <c r="Y198" s="309">
        <f t="shared" si="53"/>
        <v>1.1313</v>
      </c>
    </row>
    <row r="199" spans="1:25" s="63" customFormat="1" ht="16.5" customHeight="1" x14ac:dyDescent="0.2">
      <c r="A199" s="279">
        <v>183</v>
      </c>
      <c r="B199" s="301">
        <f t="shared" si="54"/>
        <v>64.364040000000003</v>
      </c>
      <c r="C199" s="302">
        <v>21700</v>
      </c>
      <c r="D199" s="303">
        <f t="shared" si="39"/>
        <v>4045.7373402912554</v>
      </c>
      <c r="E199" s="304">
        <f t="shared" si="44"/>
        <v>1375.5506956990268</v>
      </c>
      <c r="F199" s="304">
        <f t="shared" si="45"/>
        <v>80.914746805825104</v>
      </c>
      <c r="G199" s="101">
        <v>60</v>
      </c>
      <c r="H199" s="305">
        <f t="shared" si="46"/>
        <v>5562.2027827961074</v>
      </c>
      <c r="I199" s="379">
        <f t="shared" si="40"/>
        <v>2.8431999999999999</v>
      </c>
      <c r="J199" s="329">
        <f t="shared" si="55"/>
        <v>107.27340000000001</v>
      </c>
      <c r="K199" s="302">
        <v>21700</v>
      </c>
      <c r="L199" s="307">
        <f t="shared" si="41"/>
        <v>2427.4424041747534</v>
      </c>
      <c r="M199" s="304">
        <f t="shared" si="47"/>
        <v>825.33041741941622</v>
      </c>
      <c r="N199" s="304">
        <f t="shared" si="48"/>
        <v>48.548848083495066</v>
      </c>
      <c r="O199" s="308">
        <v>36</v>
      </c>
      <c r="P199" s="305">
        <f t="shared" si="49"/>
        <v>3337.3216696776649</v>
      </c>
      <c r="Q199" s="379">
        <f t="shared" si="42"/>
        <v>1.7059</v>
      </c>
      <c r="R199" s="330">
        <f t="shared" si="56"/>
        <v>160.9101</v>
      </c>
      <c r="S199" s="302">
        <v>21700</v>
      </c>
      <c r="T199" s="307">
        <f t="shared" si="43"/>
        <v>1618.2949361165022</v>
      </c>
      <c r="U199" s="101">
        <f t="shared" si="50"/>
        <v>550.22027827961074</v>
      </c>
      <c r="V199" s="304">
        <f t="shared" si="51"/>
        <v>32.365898722330044</v>
      </c>
      <c r="W199" s="308">
        <v>24</v>
      </c>
      <c r="X199" s="305">
        <f t="shared" si="52"/>
        <v>2224.8811131184434</v>
      </c>
      <c r="Y199" s="309">
        <f t="shared" si="53"/>
        <v>1.1373</v>
      </c>
    </row>
    <row r="200" spans="1:25" s="63" customFormat="1" ht="16.5" customHeight="1" x14ac:dyDescent="0.2">
      <c r="A200" s="279">
        <v>184</v>
      </c>
      <c r="B200" s="301">
        <f t="shared" si="54"/>
        <v>64.376959999999997</v>
      </c>
      <c r="C200" s="302">
        <v>21700</v>
      </c>
      <c r="D200" s="303">
        <f t="shared" si="39"/>
        <v>4044.9253894561039</v>
      </c>
      <c r="E200" s="304">
        <f t="shared" si="44"/>
        <v>1375.2746324150753</v>
      </c>
      <c r="F200" s="304">
        <f t="shared" si="45"/>
        <v>80.898507789122078</v>
      </c>
      <c r="G200" s="101">
        <v>60</v>
      </c>
      <c r="H200" s="305">
        <f t="shared" si="46"/>
        <v>5561.0985296603012</v>
      </c>
      <c r="I200" s="379">
        <f t="shared" si="40"/>
        <v>2.8582000000000001</v>
      </c>
      <c r="J200" s="329">
        <f t="shared" si="55"/>
        <v>107.29493333333333</v>
      </c>
      <c r="K200" s="302">
        <v>21700</v>
      </c>
      <c r="L200" s="307">
        <f t="shared" si="41"/>
        <v>2426.955233673662</v>
      </c>
      <c r="M200" s="304">
        <f t="shared" si="47"/>
        <v>825.16477944904511</v>
      </c>
      <c r="N200" s="304">
        <f t="shared" si="48"/>
        <v>48.53910467347324</v>
      </c>
      <c r="O200" s="308">
        <v>36</v>
      </c>
      <c r="P200" s="305">
        <f t="shared" si="49"/>
        <v>3336.65911779618</v>
      </c>
      <c r="Q200" s="379">
        <f t="shared" si="42"/>
        <v>1.7149000000000001</v>
      </c>
      <c r="R200" s="330">
        <f t="shared" si="56"/>
        <v>160.94239999999999</v>
      </c>
      <c r="S200" s="302">
        <v>21700</v>
      </c>
      <c r="T200" s="307">
        <f t="shared" si="43"/>
        <v>1617.9701557824417</v>
      </c>
      <c r="U200" s="101">
        <f t="shared" si="50"/>
        <v>550.10985296603019</v>
      </c>
      <c r="V200" s="304">
        <f t="shared" si="51"/>
        <v>32.359403115648831</v>
      </c>
      <c r="W200" s="308">
        <v>24</v>
      </c>
      <c r="X200" s="305">
        <f t="shared" si="52"/>
        <v>2224.4394118641208</v>
      </c>
      <c r="Y200" s="309">
        <f t="shared" si="53"/>
        <v>1.1433</v>
      </c>
    </row>
    <row r="201" spans="1:25" s="63" customFormat="1" ht="16.5" customHeight="1" x14ac:dyDescent="0.2">
      <c r="A201" s="279">
        <v>185</v>
      </c>
      <c r="B201" s="301">
        <f t="shared" si="54"/>
        <v>64.387500000000017</v>
      </c>
      <c r="C201" s="302">
        <v>21700</v>
      </c>
      <c r="D201" s="303">
        <f t="shared" si="39"/>
        <v>4044.2632498543962</v>
      </c>
      <c r="E201" s="304">
        <f t="shared" si="44"/>
        <v>1375.0495049504948</v>
      </c>
      <c r="F201" s="304">
        <f t="shared" si="45"/>
        <v>80.88526499708793</v>
      </c>
      <c r="G201" s="101">
        <v>60</v>
      </c>
      <c r="H201" s="305">
        <f t="shared" si="46"/>
        <v>5560.1980198019783</v>
      </c>
      <c r="I201" s="379">
        <f t="shared" si="40"/>
        <v>2.8732000000000002</v>
      </c>
      <c r="J201" s="329">
        <f t="shared" si="55"/>
        <v>107.31250000000003</v>
      </c>
      <c r="K201" s="302">
        <v>21700</v>
      </c>
      <c r="L201" s="307">
        <f t="shared" si="41"/>
        <v>2426.5579499126375</v>
      </c>
      <c r="M201" s="304">
        <f t="shared" si="47"/>
        <v>825.02970297029685</v>
      </c>
      <c r="N201" s="304">
        <f t="shared" si="48"/>
        <v>48.531158998252749</v>
      </c>
      <c r="O201" s="308">
        <v>36</v>
      </c>
      <c r="P201" s="305">
        <f t="shared" si="49"/>
        <v>3336.118811881187</v>
      </c>
      <c r="Q201" s="379">
        <f t="shared" si="42"/>
        <v>1.7239</v>
      </c>
      <c r="R201" s="330">
        <f t="shared" si="56"/>
        <v>160.96875000000003</v>
      </c>
      <c r="S201" s="302">
        <v>21700</v>
      </c>
      <c r="T201" s="307">
        <f t="shared" si="43"/>
        <v>1617.7052999417588</v>
      </c>
      <c r="U201" s="101">
        <f t="shared" si="50"/>
        <v>550.01980198019805</v>
      </c>
      <c r="V201" s="304">
        <f t="shared" si="51"/>
        <v>32.354105998835173</v>
      </c>
      <c r="W201" s="308">
        <v>24</v>
      </c>
      <c r="X201" s="305">
        <f t="shared" si="52"/>
        <v>2224.0792079207918</v>
      </c>
      <c r="Y201" s="309">
        <f t="shared" si="53"/>
        <v>1.1493</v>
      </c>
    </row>
    <row r="202" spans="1:25" s="63" customFormat="1" ht="16.5" customHeight="1" x14ac:dyDescent="0.2">
      <c r="A202" s="279">
        <v>186</v>
      </c>
      <c r="B202" s="301">
        <f t="shared" si="54"/>
        <v>64.395660000000007</v>
      </c>
      <c r="C202" s="302">
        <v>21700</v>
      </c>
      <c r="D202" s="303">
        <f t="shared" si="39"/>
        <v>4043.7507745087169</v>
      </c>
      <c r="E202" s="304">
        <f t="shared" si="44"/>
        <v>1374.8752633329639</v>
      </c>
      <c r="F202" s="304">
        <f t="shared" si="45"/>
        <v>80.875015490174334</v>
      </c>
      <c r="G202" s="101">
        <v>60</v>
      </c>
      <c r="H202" s="305">
        <f t="shared" si="46"/>
        <v>5559.5010533318555</v>
      </c>
      <c r="I202" s="379">
        <f t="shared" si="40"/>
        <v>2.8883999999999999</v>
      </c>
      <c r="J202" s="329">
        <f t="shared" si="55"/>
        <v>107.32610000000001</v>
      </c>
      <c r="K202" s="302">
        <v>21700</v>
      </c>
      <c r="L202" s="307">
        <f t="shared" si="41"/>
        <v>2426.2504647052301</v>
      </c>
      <c r="M202" s="304">
        <f t="shared" si="47"/>
        <v>824.92515799977832</v>
      </c>
      <c r="N202" s="304">
        <f t="shared" si="48"/>
        <v>48.525009294104606</v>
      </c>
      <c r="O202" s="308">
        <v>36</v>
      </c>
      <c r="P202" s="305">
        <f t="shared" si="49"/>
        <v>3335.7006319991128</v>
      </c>
      <c r="Q202" s="379">
        <f t="shared" si="42"/>
        <v>1.7330000000000001</v>
      </c>
      <c r="R202" s="330">
        <f t="shared" si="56"/>
        <v>160.98915</v>
      </c>
      <c r="S202" s="302">
        <v>21700</v>
      </c>
      <c r="T202" s="307">
        <f t="shared" si="43"/>
        <v>1617.5003098034867</v>
      </c>
      <c r="U202" s="101">
        <f t="shared" si="50"/>
        <v>549.95010533318555</v>
      </c>
      <c r="V202" s="304">
        <f t="shared" si="51"/>
        <v>32.350006196069735</v>
      </c>
      <c r="W202" s="308">
        <v>24</v>
      </c>
      <c r="X202" s="305">
        <f t="shared" si="52"/>
        <v>2223.8004213327422</v>
      </c>
      <c r="Y202" s="309">
        <f t="shared" si="53"/>
        <v>1.1554</v>
      </c>
    </row>
    <row r="203" spans="1:25" s="63" customFormat="1" ht="16.5" customHeight="1" x14ac:dyDescent="0.2">
      <c r="A203" s="279">
        <v>187</v>
      </c>
      <c r="B203" s="301">
        <f t="shared" si="54"/>
        <v>64.401440000000008</v>
      </c>
      <c r="C203" s="302">
        <v>21700</v>
      </c>
      <c r="D203" s="303">
        <f t="shared" si="39"/>
        <v>4043.3878497126771</v>
      </c>
      <c r="E203" s="304">
        <f t="shared" si="44"/>
        <v>1374.7518689023102</v>
      </c>
      <c r="F203" s="304">
        <f t="shared" si="45"/>
        <v>80.86775699425354</v>
      </c>
      <c r="G203" s="101">
        <v>60</v>
      </c>
      <c r="H203" s="305">
        <f t="shared" si="46"/>
        <v>5559.0074756092408</v>
      </c>
      <c r="I203" s="379">
        <f t="shared" si="40"/>
        <v>2.9037000000000002</v>
      </c>
      <c r="J203" s="329">
        <f t="shared" si="55"/>
        <v>107.33573333333335</v>
      </c>
      <c r="K203" s="302">
        <v>21700</v>
      </c>
      <c r="L203" s="307">
        <f t="shared" si="41"/>
        <v>2426.0327098276057</v>
      </c>
      <c r="M203" s="304">
        <f t="shared" si="47"/>
        <v>824.85112134138603</v>
      </c>
      <c r="N203" s="304">
        <f t="shared" si="48"/>
        <v>48.520654196552115</v>
      </c>
      <c r="O203" s="308">
        <v>36</v>
      </c>
      <c r="P203" s="305">
        <f t="shared" si="49"/>
        <v>3335.4044853655437</v>
      </c>
      <c r="Q203" s="379">
        <f t="shared" si="42"/>
        <v>1.7422</v>
      </c>
      <c r="R203" s="330">
        <f t="shared" si="56"/>
        <v>161.00360000000001</v>
      </c>
      <c r="S203" s="302">
        <v>21700</v>
      </c>
      <c r="T203" s="307">
        <f t="shared" si="43"/>
        <v>1617.3551398850709</v>
      </c>
      <c r="U203" s="101">
        <f t="shared" si="50"/>
        <v>549.90074756092417</v>
      </c>
      <c r="V203" s="304">
        <f t="shared" si="51"/>
        <v>32.347102797701417</v>
      </c>
      <c r="W203" s="308">
        <v>24</v>
      </c>
      <c r="X203" s="305">
        <f t="shared" si="52"/>
        <v>2223.6029902436967</v>
      </c>
      <c r="Y203" s="309">
        <f t="shared" si="53"/>
        <v>1.1615</v>
      </c>
    </row>
    <row r="204" spans="1:25" s="63" customFormat="1" ht="16.5" customHeight="1" x14ac:dyDescent="0.2">
      <c r="A204" s="279">
        <v>188</v>
      </c>
      <c r="B204" s="301">
        <f t="shared" si="54"/>
        <v>64.404839999999993</v>
      </c>
      <c r="C204" s="302">
        <v>21700</v>
      </c>
      <c r="D204" s="303">
        <f t="shared" si="39"/>
        <v>4043.1743949678321</v>
      </c>
      <c r="E204" s="304">
        <f t="shared" si="44"/>
        <v>1374.6792942890629</v>
      </c>
      <c r="F204" s="304">
        <f t="shared" si="45"/>
        <v>80.863487899356642</v>
      </c>
      <c r="G204" s="101">
        <v>60</v>
      </c>
      <c r="H204" s="305">
        <f t="shared" si="46"/>
        <v>5558.7171771562516</v>
      </c>
      <c r="I204" s="379">
        <f t="shared" si="40"/>
        <v>2.919</v>
      </c>
      <c r="J204" s="329">
        <f t="shared" si="55"/>
        <v>107.34139999999999</v>
      </c>
      <c r="K204" s="302">
        <v>21700</v>
      </c>
      <c r="L204" s="307">
        <f t="shared" si="41"/>
        <v>2425.9046369806993</v>
      </c>
      <c r="M204" s="304">
        <f t="shared" si="47"/>
        <v>824.80757657343781</v>
      </c>
      <c r="N204" s="304">
        <f t="shared" si="48"/>
        <v>48.518092739613984</v>
      </c>
      <c r="O204" s="308">
        <v>36</v>
      </c>
      <c r="P204" s="305">
        <f t="shared" si="49"/>
        <v>3335.2303062937513</v>
      </c>
      <c r="Q204" s="379">
        <f t="shared" si="42"/>
        <v>1.7514000000000001</v>
      </c>
      <c r="R204" s="330">
        <f t="shared" si="56"/>
        <v>161.01209999999998</v>
      </c>
      <c r="S204" s="302">
        <v>21700</v>
      </c>
      <c r="T204" s="307">
        <f t="shared" si="43"/>
        <v>1617.2697579871328</v>
      </c>
      <c r="U204" s="101">
        <f t="shared" si="50"/>
        <v>549.87171771562521</v>
      </c>
      <c r="V204" s="304">
        <f t="shared" si="51"/>
        <v>32.345395159742658</v>
      </c>
      <c r="W204" s="308">
        <v>24</v>
      </c>
      <c r="X204" s="305">
        <f t="shared" si="52"/>
        <v>2223.4868708625004</v>
      </c>
      <c r="Y204" s="309">
        <f t="shared" si="53"/>
        <v>1.1676</v>
      </c>
    </row>
    <row r="205" spans="1:25" s="63" customFormat="1" ht="16.5" customHeight="1" x14ac:dyDescent="0.2">
      <c r="A205" s="279">
        <v>189</v>
      </c>
      <c r="B205" s="301">
        <f t="shared" si="54"/>
        <v>64.405860000000004</v>
      </c>
      <c r="C205" s="302">
        <v>21700</v>
      </c>
      <c r="D205" s="303">
        <f t="shared" si="39"/>
        <v>4043.1103629390241</v>
      </c>
      <c r="E205" s="304">
        <f t="shared" si="44"/>
        <v>1374.6575233992683</v>
      </c>
      <c r="F205" s="304">
        <f t="shared" si="45"/>
        <v>80.862207258780487</v>
      </c>
      <c r="G205" s="101">
        <v>60</v>
      </c>
      <c r="H205" s="305">
        <f t="shared" si="46"/>
        <v>5558.630093597073</v>
      </c>
      <c r="I205" s="379">
        <f t="shared" si="40"/>
        <v>2.9344999999999999</v>
      </c>
      <c r="J205" s="329">
        <f t="shared" si="55"/>
        <v>107.34310000000001</v>
      </c>
      <c r="K205" s="302">
        <v>21700</v>
      </c>
      <c r="L205" s="307">
        <f t="shared" si="41"/>
        <v>2425.8662177634146</v>
      </c>
      <c r="M205" s="304">
        <f t="shared" si="47"/>
        <v>824.79451403956102</v>
      </c>
      <c r="N205" s="304">
        <f t="shared" si="48"/>
        <v>48.517324355268293</v>
      </c>
      <c r="O205" s="308">
        <v>36</v>
      </c>
      <c r="P205" s="305">
        <f t="shared" si="49"/>
        <v>3335.1780561582436</v>
      </c>
      <c r="Q205" s="379">
        <f t="shared" si="42"/>
        <v>1.7606999999999999</v>
      </c>
      <c r="R205" s="330">
        <f t="shared" si="56"/>
        <v>161.01464999999999</v>
      </c>
      <c r="S205" s="302">
        <v>21700</v>
      </c>
      <c r="T205" s="307">
        <f t="shared" si="43"/>
        <v>1617.2441451756099</v>
      </c>
      <c r="U205" s="101">
        <f t="shared" si="50"/>
        <v>549.86300935970746</v>
      </c>
      <c r="V205" s="304">
        <f t="shared" si="51"/>
        <v>32.3448829035122</v>
      </c>
      <c r="W205" s="308">
        <v>24</v>
      </c>
      <c r="X205" s="305">
        <f t="shared" si="52"/>
        <v>2223.4520374388298</v>
      </c>
      <c r="Y205" s="309">
        <f t="shared" si="53"/>
        <v>1.1738</v>
      </c>
    </row>
    <row r="206" spans="1:25" s="63" customFormat="1" ht="16.5" customHeight="1" thickBot="1" x14ac:dyDescent="0.25">
      <c r="A206" s="386">
        <v>190</v>
      </c>
      <c r="B206" s="310">
        <f t="shared" si="54"/>
        <v>64.404500000000013</v>
      </c>
      <c r="C206" s="311">
        <v>21700</v>
      </c>
      <c r="D206" s="312">
        <f t="shared" si="39"/>
        <v>4043.1957394281444</v>
      </c>
      <c r="E206" s="313">
        <f t="shared" si="44"/>
        <v>1374.6865514055692</v>
      </c>
      <c r="F206" s="313">
        <f t="shared" si="45"/>
        <v>80.863914788562894</v>
      </c>
      <c r="G206" s="115">
        <v>60</v>
      </c>
      <c r="H206" s="314">
        <f t="shared" si="46"/>
        <v>5558.7462056222766</v>
      </c>
      <c r="I206" s="380">
        <f t="shared" si="40"/>
        <v>2.9500999999999999</v>
      </c>
      <c r="J206" s="331">
        <f t="shared" si="55"/>
        <v>107.34083333333336</v>
      </c>
      <c r="K206" s="311">
        <v>21700</v>
      </c>
      <c r="L206" s="316">
        <f t="shared" si="41"/>
        <v>2425.9174436568865</v>
      </c>
      <c r="M206" s="313">
        <f t="shared" si="47"/>
        <v>824.81193084334143</v>
      </c>
      <c r="N206" s="313">
        <f t="shared" si="48"/>
        <v>48.518348873137732</v>
      </c>
      <c r="O206" s="317">
        <v>36</v>
      </c>
      <c r="P206" s="314">
        <f t="shared" si="49"/>
        <v>3335.2477233733657</v>
      </c>
      <c r="Q206" s="380">
        <f t="shared" si="42"/>
        <v>1.7701</v>
      </c>
      <c r="R206" s="332">
        <f t="shared" si="56"/>
        <v>161.01125000000002</v>
      </c>
      <c r="S206" s="311">
        <v>21700</v>
      </c>
      <c r="T206" s="316">
        <f t="shared" si="43"/>
        <v>1617.2782957712582</v>
      </c>
      <c r="U206" s="115">
        <f t="shared" si="50"/>
        <v>549.87462056222785</v>
      </c>
      <c r="V206" s="313">
        <f t="shared" si="51"/>
        <v>32.345565915425162</v>
      </c>
      <c r="W206" s="317">
        <v>24</v>
      </c>
      <c r="X206" s="314">
        <f t="shared" si="52"/>
        <v>2223.4984822489114</v>
      </c>
      <c r="Y206" s="318">
        <f t="shared" si="53"/>
        <v>1.18</v>
      </c>
    </row>
    <row r="207" spans="1:25" s="63" customFormat="1" ht="16.5" customHeight="1" x14ac:dyDescent="0.2">
      <c r="A207" s="278">
        <v>191</v>
      </c>
      <c r="B207" s="319">
        <f>37.9*1.7</f>
        <v>64.429999999999993</v>
      </c>
      <c r="C207" s="320">
        <v>21700</v>
      </c>
      <c r="D207" s="321">
        <f t="shared" si="39"/>
        <v>4041.5955300325941</v>
      </c>
      <c r="E207" s="322">
        <f t="shared" si="44"/>
        <v>1374.1424802110821</v>
      </c>
      <c r="F207" s="322">
        <f t="shared" si="45"/>
        <v>80.831910600651881</v>
      </c>
      <c r="G207" s="106">
        <v>60</v>
      </c>
      <c r="H207" s="323">
        <f t="shared" si="46"/>
        <v>5556.5699208443284</v>
      </c>
      <c r="I207" s="381">
        <f t="shared" si="40"/>
        <v>2.9645000000000001</v>
      </c>
      <c r="J207" s="324">
        <f>63.17*1.7</f>
        <v>107.389</v>
      </c>
      <c r="K207" s="320">
        <v>21700</v>
      </c>
      <c r="L207" s="325">
        <f t="shared" si="41"/>
        <v>2424.8293586866439</v>
      </c>
      <c r="M207" s="322">
        <f t="shared" si="47"/>
        <v>824.44198195345894</v>
      </c>
      <c r="N207" s="322">
        <f t="shared" si="48"/>
        <v>48.496587173732877</v>
      </c>
      <c r="O207" s="326">
        <v>36</v>
      </c>
      <c r="P207" s="323">
        <f t="shared" si="49"/>
        <v>3333.7679278138353</v>
      </c>
      <c r="Q207" s="381">
        <f t="shared" si="42"/>
        <v>1.7786</v>
      </c>
      <c r="R207" s="327">
        <f>94.75*1.7</f>
        <v>161.07499999999999</v>
      </c>
      <c r="S207" s="320">
        <v>21700</v>
      </c>
      <c r="T207" s="325">
        <f t="shared" si="43"/>
        <v>1616.6382120130374</v>
      </c>
      <c r="U207" s="106">
        <f t="shared" si="50"/>
        <v>549.65699208443277</v>
      </c>
      <c r="V207" s="322">
        <f t="shared" si="51"/>
        <v>32.332764240260751</v>
      </c>
      <c r="W207" s="326">
        <v>24</v>
      </c>
      <c r="X207" s="323">
        <f t="shared" si="52"/>
        <v>2222.6279683377306</v>
      </c>
      <c r="Y207" s="328">
        <f t="shared" si="53"/>
        <v>1.1858</v>
      </c>
    </row>
    <row r="208" spans="1:25" s="63" customFormat="1" ht="16.5" customHeight="1" x14ac:dyDescent="0.2">
      <c r="A208" s="279">
        <v>192</v>
      </c>
      <c r="B208" s="301">
        <f t="shared" ref="B208:B271" si="57">37.9*1.7</f>
        <v>64.429999999999993</v>
      </c>
      <c r="C208" s="302">
        <v>21700</v>
      </c>
      <c r="D208" s="303">
        <f t="shared" si="39"/>
        <v>4041.5955300325941</v>
      </c>
      <c r="E208" s="304">
        <f t="shared" si="44"/>
        <v>1374.1424802110821</v>
      </c>
      <c r="F208" s="304">
        <f t="shared" si="45"/>
        <v>80.831910600651881</v>
      </c>
      <c r="G208" s="101">
        <v>60</v>
      </c>
      <c r="H208" s="305">
        <f t="shared" si="46"/>
        <v>5556.5699208443284</v>
      </c>
      <c r="I208" s="379">
        <f t="shared" si="40"/>
        <v>2.98</v>
      </c>
      <c r="J208" s="329">
        <f t="shared" ref="J208:J271" si="58">63.17*1.7</f>
        <v>107.389</v>
      </c>
      <c r="K208" s="302">
        <v>21700</v>
      </c>
      <c r="L208" s="307">
        <f t="shared" si="41"/>
        <v>2424.8293586866439</v>
      </c>
      <c r="M208" s="304">
        <f t="shared" si="47"/>
        <v>824.44198195345894</v>
      </c>
      <c r="N208" s="304">
        <f t="shared" si="48"/>
        <v>48.496587173732877</v>
      </c>
      <c r="O208" s="308">
        <v>36</v>
      </c>
      <c r="P208" s="305">
        <f t="shared" si="49"/>
        <v>3333.7679278138353</v>
      </c>
      <c r="Q208" s="379">
        <f t="shared" si="42"/>
        <v>1.7879</v>
      </c>
      <c r="R208" s="330">
        <f t="shared" ref="R208:R271" si="59">94.75*1.7</f>
        <v>161.07499999999999</v>
      </c>
      <c r="S208" s="302">
        <v>21700</v>
      </c>
      <c r="T208" s="307">
        <f t="shared" si="43"/>
        <v>1616.6382120130374</v>
      </c>
      <c r="U208" s="101">
        <f t="shared" si="50"/>
        <v>549.65699208443277</v>
      </c>
      <c r="V208" s="304">
        <f t="shared" si="51"/>
        <v>32.332764240260751</v>
      </c>
      <c r="W208" s="308">
        <v>24</v>
      </c>
      <c r="X208" s="305">
        <f t="shared" si="52"/>
        <v>2222.6279683377306</v>
      </c>
      <c r="Y208" s="309">
        <f t="shared" si="53"/>
        <v>1.1919999999999999</v>
      </c>
    </row>
    <row r="209" spans="1:29" s="63" customFormat="1" ht="16.5" customHeight="1" x14ac:dyDescent="0.2">
      <c r="A209" s="279">
        <v>193</v>
      </c>
      <c r="B209" s="301">
        <f t="shared" si="57"/>
        <v>64.429999999999993</v>
      </c>
      <c r="C209" s="302">
        <v>21700</v>
      </c>
      <c r="D209" s="303">
        <f t="shared" ref="D209:D272" si="60">12*(1/B209*C209)</f>
        <v>4041.5955300325941</v>
      </c>
      <c r="E209" s="304">
        <f t="shared" si="44"/>
        <v>1374.1424802110821</v>
      </c>
      <c r="F209" s="304">
        <f t="shared" si="45"/>
        <v>80.831910600651881</v>
      </c>
      <c r="G209" s="101">
        <v>60</v>
      </c>
      <c r="H209" s="305">
        <f t="shared" si="46"/>
        <v>5556.5699208443284</v>
      </c>
      <c r="I209" s="379">
        <f t="shared" ref="I209:I272" si="61">ROUND(A209/B209,4)</f>
        <v>2.9954999999999998</v>
      </c>
      <c r="J209" s="329">
        <f t="shared" si="58"/>
        <v>107.389</v>
      </c>
      <c r="K209" s="302">
        <v>21700</v>
      </c>
      <c r="L209" s="307">
        <f t="shared" ref="L209:L272" si="62">12*(1/J209*K209)</f>
        <v>2424.8293586866439</v>
      </c>
      <c r="M209" s="304">
        <f t="shared" si="47"/>
        <v>824.44198195345894</v>
      </c>
      <c r="N209" s="304">
        <f t="shared" si="48"/>
        <v>48.496587173732877</v>
      </c>
      <c r="O209" s="308">
        <v>36</v>
      </c>
      <c r="P209" s="305">
        <f t="shared" si="49"/>
        <v>3333.7679278138353</v>
      </c>
      <c r="Q209" s="379">
        <f t="shared" ref="Q209:Q272" si="63">ROUND(A209/J209,4)</f>
        <v>1.7971999999999999</v>
      </c>
      <c r="R209" s="330">
        <f t="shared" si="59"/>
        <v>161.07499999999999</v>
      </c>
      <c r="S209" s="302">
        <v>21700</v>
      </c>
      <c r="T209" s="307">
        <f t="shared" ref="T209:T272" si="64">12*(1/R209*S209)</f>
        <v>1616.6382120130374</v>
      </c>
      <c r="U209" s="101">
        <f t="shared" si="50"/>
        <v>549.65699208443277</v>
      </c>
      <c r="V209" s="304">
        <f t="shared" si="51"/>
        <v>32.332764240260751</v>
      </c>
      <c r="W209" s="308">
        <v>24</v>
      </c>
      <c r="X209" s="305">
        <f t="shared" si="52"/>
        <v>2222.6279683377306</v>
      </c>
      <c r="Y209" s="309">
        <f t="shared" si="53"/>
        <v>1.1981999999999999</v>
      </c>
    </row>
    <row r="210" spans="1:29" s="63" customFormat="1" ht="16.5" customHeight="1" x14ac:dyDescent="0.2">
      <c r="A210" s="279">
        <v>194</v>
      </c>
      <c r="B210" s="301">
        <f t="shared" si="57"/>
        <v>64.429999999999993</v>
      </c>
      <c r="C210" s="302">
        <v>21700</v>
      </c>
      <c r="D210" s="303">
        <f t="shared" si="60"/>
        <v>4041.5955300325941</v>
      </c>
      <c r="E210" s="304">
        <f t="shared" ref="E210:E273" si="65">D210*34%</f>
        <v>1374.1424802110821</v>
      </c>
      <c r="F210" s="304">
        <f t="shared" ref="F210:F273" si="66">D210*2%</f>
        <v>80.831910600651881</v>
      </c>
      <c r="G210" s="101">
        <v>60</v>
      </c>
      <c r="H210" s="305">
        <f t="shared" ref="H210:H273" si="67">SUM(D210:G210)</f>
        <v>5556.5699208443284</v>
      </c>
      <c r="I210" s="379">
        <f t="shared" si="61"/>
        <v>3.0110000000000001</v>
      </c>
      <c r="J210" s="329">
        <f t="shared" si="58"/>
        <v>107.389</v>
      </c>
      <c r="K210" s="302">
        <v>21700</v>
      </c>
      <c r="L210" s="307">
        <f t="shared" si="62"/>
        <v>2424.8293586866439</v>
      </c>
      <c r="M210" s="304">
        <f t="shared" ref="M210:M273" si="68">L210*34%</f>
        <v>824.44198195345894</v>
      </c>
      <c r="N210" s="304">
        <f t="shared" ref="N210:N273" si="69">L210*2%</f>
        <v>48.496587173732877</v>
      </c>
      <c r="O210" s="308">
        <v>36</v>
      </c>
      <c r="P210" s="305">
        <f t="shared" ref="P210:P273" si="70">SUM(L210:O210)</f>
        <v>3333.7679278138353</v>
      </c>
      <c r="Q210" s="379">
        <f t="shared" si="63"/>
        <v>1.8065</v>
      </c>
      <c r="R210" s="330">
        <f t="shared" si="59"/>
        <v>161.07499999999999</v>
      </c>
      <c r="S210" s="302">
        <v>21700</v>
      </c>
      <c r="T210" s="307">
        <f t="shared" si="64"/>
        <v>1616.6382120130374</v>
      </c>
      <c r="U210" s="101">
        <f t="shared" ref="U210:U273" si="71">T210*34%</f>
        <v>549.65699208443277</v>
      </c>
      <c r="V210" s="304">
        <f t="shared" ref="V210:V273" si="72">T210*2%</f>
        <v>32.332764240260751</v>
      </c>
      <c r="W210" s="308">
        <v>24</v>
      </c>
      <c r="X210" s="305">
        <f t="shared" ref="X210:X273" si="73">SUM(T210:W210)</f>
        <v>2222.6279683377306</v>
      </c>
      <c r="Y210" s="309">
        <f t="shared" ref="Y210:Y273" si="74">ROUND(A210/R210,4)</f>
        <v>1.2043999999999999</v>
      </c>
    </row>
    <row r="211" spans="1:29" s="63" customFormat="1" ht="16.5" customHeight="1" x14ac:dyDescent="0.2">
      <c r="A211" s="279">
        <v>195</v>
      </c>
      <c r="B211" s="301">
        <f t="shared" si="57"/>
        <v>64.429999999999993</v>
      </c>
      <c r="C211" s="302">
        <v>21700</v>
      </c>
      <c r="D211" s="303">
        <f t="shared" si="60"/>
        <v>4041.5955300325941</v>
      </c>
      <c r="E211" s="304">
        <f t="shared" si="65"/>
        <v>1374.1424802110821</v>
      </c>
      <c r="F211" s="304">
        <f t="shared" si="66"/>
        <v>80.831910600651881</v>
      </c>
      <c r="G211" s="101">
        <v>60</v>
      </c>
      <c r="H211" s="305">
        <f t="shared" si="67"/>
        <v>5556.5699208443284</v>
      </c>
      <c r="I211" s="379">
        <f t="shared" si="61"/>
        <v>3.0265</v>
      </c>
      <c r="J211" s="329">
        <f t="shared" si="58"/>
        <v>107.389</v>
      </c>
      <c r="K211" s="302">
        <v>21700</v>
      </c>
      <c r="L211" s="307">
        <f t="shared" si="62"/>
        <v>2424.8293586866439</v>
      </c>
      <c r="M211" s="304">
        <f t="shared" si="68"/>
        <v>824.44198195345894</v>
      </c>
      <c r="N211" s="304">
        <f t="shared" si="69"/>
        <v>48.496587173732877</v>
      </c>
      <c r="O211" s="308">
        <v>36</v>
      </c>
      <c r="P211" s="305">
        <f t="shared" si="70"/>
        <v>3333.7679278138353</v>
      </c>
      <c r="Q211" s="379">
        <f t="shared" si="63"/>
        <v>1.8158000000000001</v>
      </c>
      <c r="R211" s="330">
        <f t="shared" si="59"/>
        <v>161.07499999999999</v>
      </c>
      <c r="S211" s="302">
        <v>21700</v>
      </c>
      <c r="T211" s="307">
        <f t="shared" si="64"/>
        <v>1616.6382120130374</v>
      </c>
      <c r="U211" s="101">
        <f t="shared" si="71"/>
        <v>549.65699208443277</v>
      </c>
      <c r="V211" s="304">
        <f t="shared" si="72"/>
        <v>32.332764240260751</v>
      </c>
      <c r="W211" s="308">
        <v>24</v>
      </c>
      <c r="X211" s="305">
        <f t="shared" si="73"/>
        <v>2222.6279683377306</v>
      </c>
      <c r="Y211" s="309">
        <f t="shared" si="74"/>
        <v>1.2105999999999999</v>
      </c>
    </row>
    <row r="212" spans="1:29" s="63" customFormat="1" ht="16.5" customHeight="1" x14ac:dyDescent="0.2">
      <c r="A212" s="279">
        <v>196</v>
      </c>
      <c r="B212" s="301">
        <f t="shared" si="57"/>
        <v>64.429999999999993</v>
      </c>
      <c r="C212" s="302">
        <v>21700</v>
      </c>
      <c r="D212" s="303">
        <f t="shared" si="60"/>
        <v>4041.5955300325941</v>
      </c>
      <c r="E212" s="304">
        <f t="shared" si="65"/>
        <v>1374.1424802110821</v>
      </c>
      <c r="F212" s="304">
        <f t="shared" si="66"/>
        <v>80.831910600651881</v>
      </c>
      <c r="G212" s="101">
        <v>60</v>
      </c>
      <c r="H212" s="305">
        <f t="shared" si="67"/>
        <v>5556.5699208443284</v>
      </c>
      <c r="I212" s="379">
        <f t="shared" si="61"/>
        <v>3.0421</v>
      </c>
      <c r="J212" s="329">
        <f t="shared" si="58"/>
        <v>107.389</v>
      </c>
      <c r="K212" s="302">
        <v>21700</v>
      </c>
      <c r="L212" s="307">
        <f t="shared" si="62"/>
        <v>2424.8293586866439</v>
      </c>
      <c r="M212" s="304">
        <f t="shared" si="68"/>
        <v>824.44198195345894</v>
      </c>
      <c r="N212" s="304">
        <f t="shared" si="69"/>
        <v>48.496587173732877</v>
      </c>
      <c r="O212" s="308">
        <v>36</v>
      </c>
      <c r="P212" s="305">
        <f t="shared" si="70"/>
        <v>3333.7679278138353</v>
      </c>
      <c r="Q212" s="379">
        <f t="shared" si="63"/>
        <v>1.8250999999999999</v>
      </c>
      <c r="R212" s="330">
        <f t="shared" si="59"/>
        <v>161.07499999999999</v>
      </c>
      <c r="S212" s="302">
        <v>21700</v>
      </c>
      <c r="T212" s="307">
        <f t="shared" si="64"/>
        <v>1616.6382120130374</v>
      </c>
      <c r="U212" s="101">
        <f t="shared" si="71"/>
        <v>549.65699208443277</v>
      </c>
      <c r="V212" s="304">
        <f t="shared" si="72"/>
        <v>32.332764240260751</v>
      </c>
      <c r="W212" s="308">
        <v>24</v>
      </c>
      <c r="X212" s="305">
        <f t="shared" si="73"/>
        <v>2222.6279683377306</v>
      </c>
      <c r="Y212" s="309">
        <f t="shared" si="74"/>
        <v>1.2168000000000001</v>
      </c>
    </row>
    <row r="213" spans="1:29" s="63" customFormat="1" ht="16.5" customHeight="1" x14ac:dyDescent="0.2">
      <c r="A213" s="279">
        <v>197</v>
      </c>
      <c r="B213" s="301">
        <f t="shared" si="57"/>
        <v>64.429999999999993</v>
      </c>
      <c r="C213" s="302">
        <v>21700</v>
      </c>
      <c r="D213" s="303">
        <f t="shared" si="60"/>
        <v>4041.5955300325941</v>
      </c>
      <c r="E213" s="304">
        <f t="shared" si="65"/>
        <v>1374.1424802110821</v>
      </c>
      <c r="F213" s="304">
        <f t="shared" si="66"/>
        <v>80.831910600651881</v>
      </c>
      <c r="G213" s="101">
        <v>60</v>
      </c>
      <c r="H213" s="305">
        <f t="shared" si="67"/>
        <v>5556.5699208443284</v>
      </c>
      <c r="I213" s="379">
        <f t="shared" si="61"/>
        <v>3.0575999999999999</v>
      </c>
      <c r="J213" s="329">
        <f t="shared" si="58"/>
        <v>107.389</v>
      </c>
      <c r="K213" s="302">
        <v>21700</v>
      </c>
      <c r="L213" s="307">
        <f t="shared" si="62"/>
        <v>2424.8293586866439</v>
      </c>
      <c r="M213" s="304">
        <f t="shared" si="68"/>
        <v>824.44198195345894</v>
      </c>
      <c r="N213" s="304">
        <f t="shared" si="69"/>
        <v>48.496587173732877</v>
      </c>
      <c r="O213" s="308">
        <v>36</v>
      </c>
      <c r="P213" s="305">
        <f t="shared" si="70"/>
        <v>3333.7679278138353</v>
      </c>
      <c r="Q213" s="379">
        <f t="shared" si="63"/>
        <v>1.8345</v>
      </c>
      <c r="R213" s="330">
        <f t="shared" si="59"/>
        <v>161.07499999999999</v>
      </c>
      <c r="S213" s="302">
        <v>21700</v>
      </c>
      <c r="T213" s="307">
        <f t="shared" si="64"/>
        <v>1616.6382120130374</v>
      </c>
      <c r="U213" s="101">
        <f t="shared" si="71"/>
        <v>549.65699208443277</v>
      </c>
      <c r="V213" s="304">
        <f t="shared" si="72"/>
        <v>32.332764240260751</v>
      </c>
      <c r="W213" s="308">
        <v>24</v>
      </c>
      <c r="X213" s="305">
        <f t="shared" si="73"/>
        <v>2222.6279683377306</v>
      </c>
      <c r="Y213" s="309">
        <f t="shared" si="74"/>
        <v>1.2230000000000001</v>
      </c>
    </row>
    <row r="214" spans="1:29" s="63" customFormat="1" ht="16.5" customHeight="1" x14ac:dyDescent="0.2">
      <c r="A214" s="279">
        <v>198</v>
      </c>
      <c r="B214" s="301">
        <f t="shared" si="57"/>
        <v>64.429999999999993</v>
      </c>
      <c r="C214" s="302">
        <v>21700</v>
      </c>
      <c r="D214" s="303">
        <f t="shared" si="60"/>
        <v>4041.5955300325941</v>
      </c>
      <c r="E214" s="304">
        <f t="shared" si="65"/>
        <v>1374.1424802110821</v>
      </c>
      <c r="F214" s="304">
        <f t="shared" si="66"/>
        <v>80.831910600651881</v>
      </c>
      <c r="G214" s="101">
        <v>60</v>
      </c>
      <c r="H214" s="305">
        <f t="shared" si="67"/>
        <v>5556.5699208443284</v>
      </c>
      <c r="I214" s="379">
        <f t="shared" si="61"/>
        <v>3.0731000000000002</v>
      </c>
      <c r="J214" s="329">
        <f t="shared" si="58"/>
        <v>107.389</v>
      </c>
      <c r="K214" s="302">
        <v>21700</v>
      </c>
      <c r="L214" s="307">
        <f t="shared" si="62"/>
        <v>2424.8293586866439</v>
      </c>
      <c r="M214" s="304">
        <f t="shared" si="68"/>
        <v>824.44198195345894</v>
      </c>
      <c r="N214" s="304">
        <f t="shared" si="69"/>
        <v>48.496587173732877</v>
      </c>
      <c r="O214" s="308">
        <v>36</v>
      </c>
      <c r="P214" s="305">
        <f t="shared" si="70"/>
        <v>3333.7679278138353</v>
      </c>
      <c r="Q214" s="379">
        <f t="shared" si="63"/>
        <v>1.8438000000000001</v>
      </c>
      <c r="R214" s="330">
        <f t="shared" si="59"/>
        <v>161.07499999999999</v>
      </c>
      <c r="S214" s="302">
        <v>21700</v>
      </c>
      <c r="T214" s="307">
        <f t="shared" si="64"/>
        <v>1616.6382120130374</v>
      </c>
      <c r="U214" s="101">
        <f t="shared" si="71"/>
        <v>549.65699208443277</v>
      </c>
      <c r="V214" s="304">
        <f t="shared" si="72"/>
        <v>32.332764240260751</v>
      </c>
      <c r="W214" s="308">
        <v>24</v>
      </c>
      <c r="X214" s="305">
        <f t="shared" si="73"/>
        <v>2222.6279683377306</v>
      </c>
      <c r="Y214" s="309">
        <f t="shared" si="74"/>
        <v>1.2292000000000001</v>
      </c>
    </row>
    <row r="215" spans="1:29" s="63" customFormat="1" ht="16.5" customHeight="1" x14ac:dyDescent="0.2">
      <c r="A215" s="279">
        <v>199</v>
      </c>
      <c r="B215" s="301">
        <f t="shared" si="57"/>
        <v>64.429999999999993</v>
      </c>
      <c r="C215" s="302">
        <v>21700</v>
      </c>
      <c r="D215" s="303">
        <f t="shared" si="60"/>
        <v>4041.5955300325941</v>
      </c>
      <c r="E215" s="304">
        <f t="shared" si="65"/>
        <v>1374.1424802110821</v>
      </c>
      <c r="F215" s="304">
        <f t="shared" si="66"/>
        <v>80.831910600651881</v>
      </c>
      <c r="G215" s="101">
        <v>60</v>
      </c>
      <c r="H215" s="305">
        <f t="shared" si="67"/>
        <v>5556.5699208443284</v>
      </c>
      <c r="I215" s="379">
        <f t="shared" si="61"/>
        <v>3.0886</v>
      </c>
      <c r="J215" s="329">
        <f t="shared" si="58"/>
        <v>107.389</v>
      </c>
      <c r="K215" s="302">
        <v>21700</v>
      </c>
      <c r="L215" s="307">
        <f t="shared" si="62"/>
        <v>2424.8293586866439</v>
      </c>
      <c r="M215" s="304">
        <f t="shared" si="68"/>
        <v>824.44198195345894</v>
      </c>
      <c r="N215" s="304">
        <f t="shared" si="69"/>
        <v>48.496587173732877</v>
      </c>
      <c r="O215" s="308">
        <v>36</v>
      </c>
      <c r="P215" s="305">
        <f t="shared" si="70"/>
        <v>3333.7679278138353</v>
      </c>
      <c r="Q215" s="379">
        <f t="shared" si="63"/>
        <v>1.8531</v>
      </c>
      <c r="R215" s="330">
        <f t="shared" si="59"/>
        <v>161.07499999999999</v>
      </c>
      <c r="S215" s="302">
        <v>21700</v>
      </c>
      <c r="T215" s="307">
        <f t="shared" si="64"/>
        <v>1616.6382120130374</v>
      </c>
      <c r="U215" s="101">
        <f t="shared" si="71"/>
        <v>549.65699208443277</v>
      </c>
      <c r="V215" s="304">
        <f t="shared" si="72"/>
        <v>32.332764240260751</v>
      </c>
      <c r="W215" s="308">
        <v>24</v>
      </c>
      <c r="X215" s="305">
        <f t="shared" si="73"/>
        <v>2222.6279683377306</v>
      </c>
      <c r="Y215" s="309">
        <f t="shared" si="74"/>
        <v>1.2354000000000001</v>
      </c>
    </row>
    <row r="216" spans="1:29" s="63" customFormat="1" ht="16.5" customHeight="1" x14ac:dyDescent="0.2">
      <c r="A216" s="280">
        <v>200</v>
      </c>
      <c r="B216" s="301">
        <f t="shared" si="57"/>
        <v>64.429999999999993</v>
      </c>
      <c r="C216" s="302">
        <v>21700</v>
      </c>
      <c r="D216" s="303">
        <f t="shared" si="60"/>
        <v>4041.5955300325941</v>
      </c>
      <c r="E216" s="304">
        <f t="shared" si="65"/>
        <v>1374.1424802110821</v>
      </c>
      <c r="F216" s="304">
        <f t="shared" si="66"/>
        <v>80.831910600651881</v>
      </c>
      <c r="G216" s="101">
        <v>60</v>
      </c>
      <c r="H216" s="305">
        <f t="shared" si="67"/>
        <v>5556.5699208443284</v>
      </c>
      <c r="I216" s="379">
        <f t="shared" si="61"/>
        <v>3.1040999999999999</v>
      </c>
      <c r="J216" s="329">
        <f t="shared" si="58"/>
        <v>107.389</v>
      </c>
      <c r="K216" s="302">
        <v>21700</v>
      </c>
      <c r="L216" s="307">
        <f t="shared" si="62"/>
        <v>2424.8293586866439</v>
      </c>
      <c r="M216" s="304">
        <f t="shared" si="68"/>
        <v>824.44198195345894</v>
      </c>
      <c r="N216" s="304">
        <f t="shared" si="69"/>
        <v>48.496587173732877</v>
      </c>
      <c r="O216" s="308">
        <v>36</v>
      </c>
      <c r="P216" s="305">
        <f t="shared" si="70"/>
        <v>3333.7679278138353</v>
      </c>
      <c r="Q216" s="379">
        <f t="shared" si="63"/>
        <v>1.8624000000000001</v>
      </c>
      <c r="R216" s="330">
        <f t="shared" si="59"/>
        <v>161.07499999999999</v>
      </c>
      <c r="S216" s="302">
        <v>21700</v>
      </c>
      <c r="T216" s="307">
        <f t="shared" si="64"/>
        <v>1616.6382120130374</v>
      </c>
      <c r="U216" s="101">
        <f t="shared" si="71"/>
        <v>549.65699208443277</v>
      </c>
      <c r="V216" s="304">
        <f t="shared" si="72"/>
        <v>32.332764240260751</v>
      </c>
      <c r="W216" s="308">
        <v>24</v>
      </c>
      <c r="X216" s="305">
        <f t="shared" si="73"/>
        <v>2222.6279683377306</v>
      </c>
      <c r="Y216" s="309">
        <f t="shared" si="74"/>
        <v>1.2417</v>
      </c>
    </row>
    <row r="217" spans="1:29" s="63" customFormat="1" ht="16.5" customHeight="1" x14ac:dyDescent="0.2">
      <c r="A217" s="279">
        <v>201</v>
      </c>
      <c r="B217" s="301">
        <f t="shared" si="57"/>
        <v>64.429999999999993</v>
      </c>
      <c r="C217" s="302">
        <v>21700</v>
      </c>
      <c r="D217" s="303">
        <f t="shared" si="60"/>
        <v>4041.5955300325941</v>
      </c>
      <c r="E217" s="304">
        <f t="shared" si="65"/>
        <v>1374.1424802110821</v>
      </c>
      <c r="F217" s="304">
        <f t="shared" si="66"/>
        <v>80.831910600651881</v>
      </c>
      <c r="G217" s="101">
        <v>60</v>
      </c>
      <c r="H217" s="305">
        <f t="shared" si="67"/>
        <v>5556.5699208443284</v>
      </c>
      <c r="I217" s="379">
        <f t="shared" si="61"/>
        <v>3.1196999999999999</v>
      </c>
      <c r="J217" s="329">
        <f t="shared" si="58"/>
        <v>107.389</v>
      </c>
      <c r="K217" s="302">
        <v>21700</v>
      </c>
      <c r="L217" s="307">
        <f t="shared" si="62"/>
        <v>2424.8293586866439</v>
      </c>
      <c r="M217" s="304">
        <f t="shared" si="68"/>
        <v>824.44198195345894</v>
      </c>
      <c r="N217" s="304">
        <f t="shared" si="69"/>
        <v>48.496587173732877</v>
      </c>
      <c r="O217" s="308">
        <v>36</v>
      </c>
      <c r="P217" s="305">
        <f t="shared" si="70"/>
        <v>3333.7679278138353</v>
      </c>
      <c r="Q217" s="379">
        <f t="shared" si="63"/>
        <v>1.8716999999999999</v>
      </c>
      <c r="R217" s="330">
        <f t="shared" si="59"/>
        <v>161.07499999999999</v>
      </c>
      <c r="S217" s="302">
        <v>21700</v>
      </c>
      <c r="T217" s="307">
        <f t="shared" si="64"/>
        <v>1616.6382120130374</v>
      </c>
      <c r="U217" s="101">
        <f t="shared" si="71"/>
        <v>549.65699208443277</v>
      </c>
      <c r="V217" s="304">
        <f t="shared" si="72"/>
        <v>32.332764240260751</v>
      </c>
      <c r="W217" s="308">
        <v>24</v>
      </c>
      <c r="X217" s="305">
        <f t="shared" si="73"/>
        <v>2222.6279683377306</v>
      </c>
      <c r="Y217" s="309">
        <f t="shared" si="74"/>
        <v>1.2479</v>
      </c>
    </row>
    <row r="218" spans="1:29" s="63" customFormat="1" ht="16.5" customHeight="1" x14ac:dyDescent="0.2">
      <c r="A218" s="279">
        <v>202</v>
      </c>
      <c r="B218" s="301">
        <f t="shared" si="57"/>
        <v>64.429999999999993</v>
      </c>
      <c r="C218" s="302">
        <v>21700</v>
      </c>
      <c r="D218" s="303">
        <f t="shared" si="60"/>
        <v>4041.5955300325941</v>
      </c>
      <c r="E218" s="304">
        <f t="shared" si="65"/>
        <v>1374.1424802110821</v>
      </c>
      <c r="F218" s="304">
        <f t="shared" si="66"/>
        <v>80.831910600651881</v>
      </c>
      <c r="G218" s="101">
        <v>60</v>
      </c>
      <c r="H218" s="305">
        <f t="shared" si="67"/>
        <v>5556.5699208443284</v>
      </c>
      <c r="I218" s="379">
        <f t="shared" si="61"/>
        <v>3.1352000000000002</v>
      </c>
      <c r="J218" s="329">
        <f t="shared" si="58"/>
        <v>107.389</v>
      </c>
      <c r="K218" s="302">
        <v>21700</v>
      </c>
      <c r="L218" s="307">
        <f t="shared" si="62"/>
        <v>2424.8293586866439</v>
      </c>
      <c r="M218" s="304">
        <f t="shared" si="68"/>
        <v>824.44198195345894</v>
      </c>
      <c r="N218" s="304">
        <f t="shared" si="69"/>
        <v>48.496587173732877</v>
      </c>
      <c r="O218" s="308">
        <v>36</v>
      </c>
      <c r="P218" s="305">
        <f t="shared" si="70"/>
        <v>3333.7679278138353</v>
      </c>
      <c r="Q218" s="379">
        <f t="shared" si="63"/>
        <v>1.881</v>
      </c>
      <c r="R218" s="330">
        <f t="shared" si="59"/>
        <v>161.07499999999999</v>
      </c>
      <c r="S218" s="302">
        <v>21700</v>
      </c>
      <c r="T218" s="307">
        <f t="shared" si="64"/>
        <v>1616.6382120130374</v>
      </c>
      <c r="U218" s="101">
        <f t="shared" si="71"/>
        <v>549.65699208443277</v>
      </c>
      <c r="V218" s="304">
        <f t="shared" si="72"/>
        <v>32.332764240260751</v>
      </c>
      <c r="W218" s="308">
        <v>24</v>
      </c>
      <c r="X218" s="305">
        <f t="shared" si="73"/>
        <v>2222.6279683377306</v>
      </c>
      <c r="Y218" s="309">
        <f t="shared" si="74"/>
        <v>1.2541</v>
      </c>
    </row>
    <row r="219" spans="1:29" s="63" customFormat="1" ht="16.5" customHeight="1" x14ac:dyDescent="0.2">
      <c r="A219" s="279">
        <v>203</v>
      </c>
      <c r="B219" s="301">
        <f t="shared" si="57"/>
        <v>64.429999999999993</v>
      </c>
      <c r="C219" s="302">
        <v>21700</v>
      </c>
      <c r="D219" s="303">
        <f t="shared" si="60"/>
        <v>4041.5955300325941</v>
      </c>
      <c r="E219" s="304">
        <f t="shared" si="65"/>
        <v>1374.1424802110821</v>
      </c>
      <c r="F219" s="304">
        <f t="shared" si="66"/>
        <v>80.831910600651881</v>
      </c>
      <c r="G219" s="101">
        <v>60</v>
      </c>
      <c r="H219" s="305">
        <f t="shared" si="67"/>
        <v>5556.5699208443284</v>
      </c>
      <c r="I219" s="379">
        <f t="shared" si="61"/>
        <v>3.1507000000000001</v>
      </c>
      <c r="J219" s="329">
        <f t="shared" si="58"/>
        <v>107.389</v>
      </c>
      <c r="K219" s="302">
        <v>21700</v>
      </c>
      <c r="L219" s="307">
        <f t="shared" si="62"/>
        <v>2424.8293586866439</v>
      </c>
      <c r="M219" s="304">
        <f t="shared" si="68"/>
        <v>824.44198195345894</v>
      </c>
      <c r="N219" s="304">
        <f t="shared" si="69"/>
        <v>48.496587173732877</v>
      </c>
      <c r="O219" s="308">
        <v>36</v>
      </c>
      <c r="P219" s="305">
        <f t="shared" si="70"/>
        <v>3333.7679278138353</v>
      </c>
      <c r="Q219" s="379">
        <f t="shared" si="63"/>
        <v>1.8903000000000001</v>
      </c>
      <c r="R219" s="330">
        <f t="shared" si="59"/>
        <v>161.07499999999999</v>
      </c>
      <c r="S219" s="302">
        <v>21700</v>
      </c>
      <c r="T219" s="307">
        <f t="shared" si="64"/>
        <v>1616.6382120130374</v>
      </c>
      <c r="U219" s="101">
        <f t="shared" si="71"/>
        <v>549.65699208443277</v>
      </c>
      <c r="V219" s="304">
        <f t="shared" si="72"/>
        <v>32.332764240260751</v>
      </c>
      <c r="W219" s="308">
        <v>24</v>
      </c>
      <c r="X219" s="305">
        <f t="shared" si="73"/>
        <v>2222.6279683377306</v>
      </c>
      <c r="Y219" s="309">
        <f t="shared" si="74"/>
        <v>1.2603</v>
      </c>
    </row>
    <row r="220" spans="1:29" s="240" customFormat="1" ht="16.5" customHeight="1" x14ac:dyDescent="0.2">
      <c r="A220" s="279">
        <v>204</v>
      </c>
      <c r="B220" s="341">
        <f t="shared" si="57"/>
        <v>64.429999999999993</v>
      </c>
      <c r="C220" s="342">
        <v>21700</v>
      </c>
      <c r="D220" s="303">
        <f t="shared" si="60"/>
        <v>4041.5955300325941</v>
      </c>
      <c r="E220" s="343">
        <f t="shared" si="65"/>
        <v>1374.1424802110821</v>
      </c>
      <c r="F220" s="343">
        <f t="shared" si="66"/>
        <v>80.831910600651881</v>
      </c>
      <c r="G220" s="101">
        <v>60</v>
      </c>
      <c r="H220" s="344">
        <f t="shared" si="67"/>
        <v>5556.5699208443284</v>
      </c>
      <c r="I220" s="383">
        <f t="shared" si="61"/>
        <v>3.1661999999999999</v>
      </c>
      <c r="J220" s="329">
        <f t="shared" si="58"/>
        <v>107.389</v>
      </c>
      <c r="K220" s="342">
        <v>21700</v>
      </c>
      <c r="L220" s="345">
        <f t="shared" si="62"/>
        <v>2424.8293586866439</v>
      </c>
      <c r="M220" s="343">
        <f t="shared" si="68"/>
        <v>824.44198195345894</v>
      </c>
      <c r="N220" s="343">
        <f t="shared" si="69"/>
        <v>48.496587173732877</v>
      </c>
      <c r="O220" s="308">
        <v>36</v>
      </c>
      <c r="P220" s="344">
        <f t="shared" si="70"/>
        <v>3333.7679278138353</v>
      </c>
      <c r="Q220" s="383">
        <f t="shared" si="63"/>
        <v>1.8996</v>
      </c>
      <c r="R220" s="346">
        <f t="shared" si="59"/>
        <v>161.07499999999999</v>
      </c>
      <c r="S220" s="342">
        <v>21700</v>
      </c>
      <c r="T220" s="345">
        <f t="shared" si="64"/>
        <v>1616.6382120130374</v>
      </c>
      <c r="U220" s="347">
        <f t="shared" si="71"/>
        <v>549.65699208443277</v>
      </c>
      <c r="V220" s="343">
        <f t="shared" si="72"/>
        <v>32.332764240260751</v>
      </c>
      <c r="W220" s="308">
        <v>24</v>
      </c>
      <c r="X220" s="344">
        <f t="shared" si="73"/>
        <v>2222.6279683377306</v>
      </c>
      <c r="Y220" s="348">
        <f t="shared" si="74"/>
        <v>1.2665</v>
      </c>
      <c r="Z220" s="63"/>
      <c r="AA220" s="63"/>
      <c r="AB220" s="63"/>
      <c r="AC220" s="63"/>
    </row>
    <row r="221" spans="1:29" s="240" customFormat="1" ht="16.5" customHeight="1" x14ac:dyDescent="0.2">
      <c r="A221" s="278">
        <v>205</v>
      </c>
      <c r="B221" s="349">
        <f t="shared" si="57"/>
        <v>64.429999999999993</v>
      </c>
      <c r="C221" s="350">
        <v>21700</v>
      </c>
      <c r="D221" s="321">
        <f t="shared" si="60"/>
        <v>4041.5955300325941</v>
      </c>
      <c r="E221" s="351">
        <f t="shared" si="65"/>
        <v>1374.1424802110821</v>
      </c>
      <c r="F221" s="351">
        <f t="shared" si="66"/>
        <v>80.831910600651881</v>
      </c>
      <c r="G221" s="106">
        <v>60</v>
      </c>
      <c r="H221" s="352">
        <f t="shared" si="67"/>
        <v>5556.5699208443284</v>
      </c>
      <c r="I221" s="384">
        <f t="shared" si="61"/>
        <v>3.1817000000000002</v>
      </c>
      <c r="J221" s="324">
        <f t="shared" si="58"/>
        <v>107.389</v>
      </c>
      <c r="K221" s="350">
        <v>21700</v>
      </c>
      <c r="L221" s="353">
        <f t="shared" si="62"/>
        <v>2424.8293586866439</v>
      </c>
      <c r="M221" s="351">
        <f t="shared" si="68"/>
        <v>824.44198195345894</v>
      </c>
      <c r="N221" s="351">
        <f t="shared" si="69"/>
        <v>48.496587173732877</v>
      </c>
      <c r="O221" s="326">
        <v>36</v>
      </c>
      <c r="P221" s="352">
        <f t="shared" si="70"/>
        <v>3333.7679278138353</v>
      </c>
      <c r="Q221" s="384">
        <f t="shared" si="63"/>
        <v>1.9089</v>
      </c>
      <c r="R221" s="354">
        <f t="shared" si="59"/>
        <v>161.07499999999999</v>
      </c>
      <c r="S221" s="350">
        <v>21700</v>
      </c>
      <c r="T221" s="353">
        <f t="shared" si="64"/>
        <v>1616.6382120130374</v>
      </c>
      <c r="U221" s="355">
        <f t="shared" si="71"/>
        <v>549.65699208443277</v>
      </c>
      <c r="V221" s="351">
        <f t="shared" si="72"/>
        <v>32.332764240260751</v>
      </c>
      <c r="W221" s="326">
        <v>24</v>
      </c>
      <c r="X221" s="352">
        <f t="shared" si="73"/>
        <v>2222.6279683377306</v>
      </c>
      <c r="Y221" s="356">
        <f t="shared" si="74"/>
        <v>1.2726999999999999</v>
      </c>
      <c r="Z221" s="63"/>
      <c r="AA221" s="63"/>
      <c r="AB221" s="63"/>
      <c r="AC221" s="63"/>
    </row>
    <row r="222" spans="1:29" s="240" customFormat="1" ht="16.5" customHeight="1" x14ac:dyDescent="0.2">
      <c r="A222" s="279">
        <v>206</v>
      </c>
      <c r="B222" s="341">
        <f t="shared" si="57"/>
        <v>64.429999999999993</v>
      </c>
      <c r="C222" s="342">
        <v>21700</v>
      </c>
      <c r="D222" s="303">
        <f t="shared" si="60"/>
        <v>4041.5955300325941</v>
      </c>
      <c r="E222" s="343">
        <f t="shared" si="65"/>
        <v>1374.1424802110821</v>
      </c>
      <c r="F222" s="343">
        <f t="shared" si="66"/>
        <v>80.831910600651881</v>
      </c>
      <c r="G222" s="101">
        <v>60</v>
      </c>
      <c r="H222" s="344">
        <f t="shared" si="67"/>
        <v>5556.5699208443284</v>
      </c>
      <c r="I222" s="383">
        <f t="shared" si="61"/>
        <v>3.1972999999999998</v>
      </c>
      <c r="J222" s="329">
        <f t="shared" si="58"/>
        <v>107.389</v>
      </c>
      <c r="K222" s="342">
        <v>21700</v>
      </c>
      <c r="L222" s="345">
        <f t="shared" si="62"/>
        <v>2424.8293586866439</v>
      </c>
      <c r="M222" s="343">
        <f t="shared" si="68"/>
        <v>824.44198195345894</v>
      </c>
      <c r="N222" s="343">
        <f t="shared" si="69"/>
        <v>48.496587173732877</v>
      </c>
      <c r="O222" s="308">
        <v>36</v>
      </c>
      <c r="P222" s="344">
        <f t="shared" si="70"/>
        <v>3333.7679278138353</v>
      </c>
      <c r="Q222" s="383">
        <f t="shared" si="63"/>
        <v>1.9182999999999999</v>
      </c>
      <c r="R222" s="346">
        <f t="shared" si="59"/>
        <v>161.07499999999999</v>
      </c>
      <c r="S222" s="342">
        <v>21700</v>
      </c>
      <c r="T222" s="345">
        <f t="shared" si="64"/>
        <v>1616.6382120130374</v>
      </c>
      <c r="U222" s="347">
        <f t="shared" si="71"/>
        <v>549.65699208443277</v>
      </c>
      <c r="V222" s="343">
        <f t="shared" si="72"/>
        <v>32.332764240260751</v>
      </c>
      <c r="W222" s="308">
        <v>24</v>
      </c>
      <c r="X222" s="344">
        <f t="shared" si="73"/>
        <v>2222.6279683377306</v>
      </c>
      <c r="Y222" s="348">
        <f t="shared" si="74"/>
        <v>1.2788999999999999</v>
      </c>
      <c r="Z222" s="63"/>
      <c r="AA222" s="63"/>
      <c r="AB222" s="63"/>
      <c r="AC222" s="63"/>
    </row>
    <row r="223" spans="1:29" s="240" customFormat="1" ht="16.5" customHeight="1" x14ac:dyDescent="0.2">
      <c r="A223" s="279">
        <v>207</v>
      </c>
      <c r="B223" s="341">
        <f t="shared" si="57"/>
        <v>64.429999999999993</v>
      </c>
      <c r="C223" s="342">
        <v>21700</v>
      </c>
      <c r="D223" s="303">
        <f t="shared" si="60"/>
        <v>4041.5955300325941</v>
      </c>
      <c r="E223" s="343">
        <f t="shared" si="65"/>
        <v>1374.1424802110821</v>
      </c>
      <c r="F223" s="343">
        <f t="shared" si="66"/>
        <v>80.831910600651881</v>
      </c>
      <c r="G223" s="101">
        <v>60</v>
      </c>
      <c r="H223" s="344">
        <f t="shared" si="67"/>
        <v>5556.5699208443284</v>
      </c>
      <c r="I223" s="383">
        <f t="shared" si="61"/>
        <v>3.2128000000000001</v>
      </c>
      <c r="J223" s="329">
        <f t="shared" si="58"/>
        <v>107.389</v>
      </c>
      <c r="K223" s="342">
        <v>21700</v>
      </c>
      <c r="L223" s="345">
        <f t="shared" si="62"/>
        <v>2424.8293586866439</v>
      </c>
      <c r="M223" s="343">
        <f t="shared" si="68"/>
        <v>824.44198195345894</v>
      </c>
      <c r="N223" s="343">
        <f t="shared" si="69"/>
        <v>48.496587173732877</v>
      </c>
      <c r="O223" s="308">
        <v>36</v>
      </c>
      <c r="P223" s="344">
        <f t="shared" si="70"/>
        <v>3333.7679278138353</v>
      </c>
      <c r="Q223" s="383">
        <f t="shared" si="63"/>
        <v>1.9276</v>
      </c>
      <c r="R223" s="346">
        <f t="shared" si="59"/>
        <v>161.07499999999999</v>
      </c>
      <c r="S223" s="342">
        <v>21700</v>
      </c>
      <c r="T223" s="345">
        <f t="shared" si="64"/>
        <v>1616.6382120130374</v>
      </c>
      <c r="U223" s="347">
        <f t="shared" si="71"/>
        <v>549.65699208443277</v>
      </c>
      <c r="V223" s="343">
        <f t="shared" si="72"/>
        <v>32.332764240260751</v>
      </c>
      <c r="W223" s="308">
        <v>24</v>
      </c>
      <c r="X223" s="344">
        <f t="shared" si="73"/>
        <v>2222.6279683377306</v>
      </c>
      <c r="Y223" s="348">
        <f t="shared" si="74"/>
        <v>1.2850999999999999</v>
      </c>
      <c r="Z223" s="63"/>
      <c r="AA223" s="63"/>
      <c r="AB223" s="63"/>
      <c r="AC223" s="63"/>
    </row>
    <row r="224" spans="1:29" s="240" customFormat="1" ht="16.5" customHeight="1" x14ac:dyDescent="0.2">
      <c r="A224" s="279">
        <v>208</v>
      </c>
      <c r="B224" s="341">
        <f t="shared" si="57"/>
        <v>64.429999999999993</v>
      </c>
      <c r="C224" s="342">
        <v>21700</v>
      </c>
      <c r="D224" s="303">
        <f t="shared" si="60"/>
        <v>4041.5955300325941</v>
      </c>
      <c r="E224" s="343">
        <f t="shared" si="65"/>
        <v>1374.1424802110821</v>
      </c>
      <c r="F224" s="343">
        <f t="shared" si="66"/>
        <v>80.831910600651881</v>
      </c>
      <c r="G224" s="101">
        <v>60</v>
      </c>
      <c r="H224" s="344">
        <f t="shared" si="67"/>
        <v>5556.5699208443284</v>
      </c>
      <c r="I224" s="383">
        <f t="shared" si="61"/>
        <v>3.2282999999999999</v>
      </c>
      <c r="J224" s="329">
        <f t="shared" si="58"/>
        <v>107.389</v>
      </c>
      <c r="K224" s="342">
        <v>21700</v>
      </c>
      <c r="L224" s="345">
        <f t="shared" si="62"/>
        <v>2424.8293586866439</v>
      </c>
      <c r="M224" s="343">
        <f t="shared" si="68"/>
        <v>824.44198195345894</v>
      </c>
      <c r="N224" s="343">
        <f t="shared" si="69"/>
        <v>48.496587173732877</v>
      </c>
      <c r="O224" s="308">
        <v>36</v>
      </c>
      <c r="P224" s="344">
        <f t="shared" si="70"/>
        <v>3333.7679278138353</v>
      </c>
      <c r="Q224" s="383">
        <f t="shared" si="63"/>
        <v>1.9369000000000001</v>
      </c>
      <c r="R224" s="346">
        <f t="shared" si="59"/>
        <v>161.07499999999999</v>
      </c>
      <c r="S224" s="342">
        <v>21700</v>
      </c>
      <c r="T224" s="345">
        <f t="shared" si="64"/>
        <v>1616.6382120130374</v>
      </c>
      <c r="U224" s="347">
        <f t="shared" si="71"/>
        <v>549.65699208443277</v>
      </c>
      <c r="V224" s="343">
        <f t="shared" si="72"/>
        <v>32.332764240260751</v>
      </c>
      <c r="W224" s="308">
        <v>24</v>
      </c>
      <c r="X224" s="344">
        <f t="shared" si="73"/>
        <v>2222.6279683377306</v>
      </c>
      <c r="Y224" s="348">
        <f t="shared" si="74"/>
        <v>1.2912999999999999</v>
      </c>
      <c r="Z224" s="63"/>
      <c r="AA224" s="63"/>
      <c r="AB224" s="63"/>
      <c r="AC224" s="63"/>
    </row>
    <row r="225" spans="1:25" s="63" customFormat="1" ht="16.5" customHeight="1" x14ac:dyDescent="0.2">
      <c r="A225" s="278">
        <v>209</v>
      </c>
      <c r="B225" s="349">
        <f t="shared" si="57"/>
        <v>64.429999999999993</v>
      </c>
      <c r="C225" s="320">
        <v>21700</v>
      </c>
      <c r="D225" s="321">
        <f t="shared" si="60"/>
        <v>4041.5955300325941</v>
      </c>
      <c r="E225" s="322">
        <f t="shared" si="65"/>
        <v>1374.1424802110821</v>
      </c>
      <c r="F225" s="322">
        <f t="shared" si="66"/>
        <v>80.831910600651881</v>
      </c>
      <c r="G225" s="106">
        <v>60</v>
      </c>
      <c r="H225" s="323">
        <f t="shared" si="67"/>
        <v>5556.5699208443284</v>
      </c>
      <c r="I225" s="381">
        <f t="shared" si="61"/>
        <v>3.2437999999999998</v>
      </c>
      <c r="J225" s="324">
        <f t="shared" si="58"/>
        <v>107.389</v>
      </c>
      <c r="K225" s="320">
        <v>21700</v>
      </c>
      <c r="L225" s="325">
        <f t="shared" si="62"/>
        <v>2424.8293586866439</v>
      </c>
      <c r="M225" s="322">
        <f t="shared" si="68"/>
        <v>824.44198195345894</v>
      </c>
      <c r="N225" s="322">
        <f t="shared" si="69"/>
        <v>48.496587173732877</v>
      </c>
      <c r="O225" s="326">
        <v>36</v>
      </c>
      <c r="P225" s="323">
        <f t="shared" si="70"/>
        <v>3333.7679278138353</v>
      </c>
      <c r="Q225" s="381">
        <f t="shared" si="63"/>
        <v>1.9461999999999999</v>
      </c>
      <c r="R225" s="327">
        <f t="shared" si="59"/>
        <v>161.07499999999999</v>
      </c>
      <c r="S225" s="320">
        <v>21700</v>
      </c>
      <c r="T225" s="325">
        <f t="shared" si="64"/>
        <v>1616.6382120130374</v>
      </c>
      <c r="U225" s="106">
        <f t="shared" si="71"/>
        <v>549.65699208443277</v>
      </c>
      <c r="V225" s="322">
        <f t="shared" si="72"/>
        <v>32.332764240260751</v>
      </c>
      <c r="W225" s="326">
        <v>24</v>
      </c>
      <c r="X225" s="323">
        <f t="shared" si="73"/>
        <v>2222.6279683377306</v>
      </c>
      <c r="Y225" s="328">
        <f t="shared" si="74"/>
        <v>1.2975000000000001</v>
      </c>
    </row>
    <row r="226" spans="1:25" s="63" customFormat="1" ht="16.5" customHeight="1" x14ac:dyDescent="0.2">
      <c r="A226" s="280">
        <v>210</v>
      </c>
      <c r="B226" s="341">
        <f t="shared" si="57"/>
        <v>64.429999999999993</v>
      </c>
      <c r="C226" s="302">
        <v>21700</v>
      </c>
      <c r="D226" s="303">
        <f t="shared" si="60"/>
        <v>4041.5955300325941</v>
      </c>
      <c r="E226" s="304">
        <f t="shared" si="65"/>
        <v>1374.1424802110821</v>
      </c>
      <c r="F226" s="304">
        <f t="shared" si="66"/>
        <v>80.831910600651881</v>
      </c>
      <c r="G226" s="101">
        <v>60</v>
      </c>
      <c r="H226" s="305">
        <f t="shared" si="67"/>
        <v>5556.5699208443284</v>
      </c>
      <c r="I226" s="379">
        <f t="shared" si="61"/>
        <v>3.2593999999999999</v>
      </c>
      <c r="J226" s="329">
        <f t="shared" si="58"/>
        <v>107.389</v>
      </c>
      <c r="K226" s="302">
        <v>21700</v>
      </c>
      <c r="L226" s="307">
        <f t="shared" si="62"/>
        <v>2424.8293586866439</v>
      </c>
      <c r="M226" s="304">
        <f t="shared" si="68"/>
        <v>824.44198195345894</v>
      </c>
      <c r="N226" s="304">
        <f t="shared" si="69"/>
        <v>48.496587173732877</v>
      </c>
      <c r="O226" s="308">
        <v>36</v>
      </c>
      <c r="P226" s="305">
        <f t="shared" si="70"/>
        <v>3333.7679278138353</v>
      </c>
      <c r="Q226" s="379">
        <f t="shared" si="63"/>
        <v>1.9555</v>
      </c>
      <c r="R226" s="330">
        <f t="shared" si="59"/>
        <v>161.07499999999999</v>
      </c>
      <c r="S226" s="302">
        <v>21700</v>
      </c>
      <c r="T226" s="307">
        <f t="shared" si="64"/>
        <v>1616.6382120130374</v>
      </c>
      <c r="U226" s="101">
        <f t="shared" si="71"/>
        <v>549.65699208443277</v>
      </c>
      <c r="V226" s="304">
        <f t="shared" si="72"/>
        <v>32.332764240260751</v>
      </c>
      <c r="W226" s="308">
        <v>24</v>
      </c>
      <c r="X226" s="305">
        <f t="shared" si="73"/>
        <v>2222.6279683377306</v>
      </c>
      <c r="Y226" s="309">
        <f t="shared" si="74"/>
        <v>1.3037000000000001</v>
      </c>
    </row>
    <row r="227" spans="1:25" s="63" customFormat="1" ht="16.5" customHeight="1" x14ac:dyDescent="0.2">
      <c r="A227" s="279">
        <v>211</v>
      </c>
      <c r="B227" s="301">
        <f t="shared" si="57"/>
        <v>64.429999999999993</v>
      </c>
      <c r="C227" s="302">
        <v>21700</v>
      </c>
      <c r="D227" s="303">
        <f t="shared" si="60"/>
        <v>4041.5955300325941</v>
      </c>
      <c r="E227" s="304">
        <f t="shared" si="65"/>
        <v>1374.1424802110821</v>
      </c>
      <c r="F227" s="304">
        <f t="shared" si="66"/>
        <v>80.831910600651881</v>
      </c>
      <c r="G227" s="101">
        <v>60</v>
      </c>
      <c r="H227" s="305">
        <f t="shared" si="67"/>
        <v>5556.5699208443284</v>
      </c>
      <c r="I227" s="379">
        <f t="shared" si="61"/>
        <v>3.2749000000000001</v>
      </c>
      <c r="J227" s="329">
        <f t="shared" si="58"/>
        <v>107.389</v>
      </c>
      <c r="K227" s="302">
        <v>21700</v>
      </c>
      <c r="L227" s="307">
        <f t="shared" si="62"/>
        <v>2424.8293586866439</v>
      </c>
      <c r="M227" s="304">
        <f t="shared" si="68"/>
        <v>824.44198195345894</v>
      </c>
      <c r="N227" s="304">
        <f t="shared" si="69"/>
        <v>48.496587173732877</v>
      </c>
      <c r="O227" s="308">
        <v>36</v>
      </c>
      <c r="P227" s="305">
        <f t="shared" si="70"/>
        <v>3333.7679278138353</v>
      </c>
      <c r="Q227" s="379">
        <f t="shared" si="63"/>
        <v>1.9648000000000001</v>
      </c>
      <c r="R227" s="330">
        <f t="shared" si="59"/>
        <v>161.07499999999999</v>
      </c>
      <c r="S227" s="302">
        <v>21700</v>
      </c>
      <c r="T227" s="307">
        <f t="shared" si="64"/>
        <v>1616.6382120130374</v>
      </c>
      <c r="U227" s="101">
        <f t="shared" si="71"/>
        <v>549.65699208443277</v>
      </c>
      <c r="V227" s="304">
        <f t="shared" si="72"/>
        <v>32.332764240260751</v>
      </c>
      <c r="W227" s="308">
        <v>24</v>
      </c>
      <c r="X227" s="305">
        <f t="shared" si="73"/>
        <v>2222.6279683377306</v>
      </c>
      <c r="Y227" s="309">
        <f t="shared" si="74"/>
        <v>1.3099000000000001</v>
      </c>
    </row>
    <row r="228" spans="1:25" s="63" customFormat="1" ht="16.5" customHeight="1" x14ac:dyDescent="0.2">
      <c r="A228" s="279">
        <v>212</v>
      </c>
      <c r="B228" s="301">
        <f t="shared" si="57"/>
        <v>64.429999999999993</v>
      </c>
      <c r="C228" s="302">
        <v>21700</v>
      </c>
      <c r="D228" s="303">
        <f t="shared" si="60"/>
        <v>4041.5955300325941</v>
      </c>
      <c r="E228" s="304">
        <f t="shared" si="65"/>
        <v>1374.1424802110821</v>
      </c>
      <c r="F228" s="304">
        <f t="shared" si="66"/>
        <v>80.831910600651881</v>
      </c>
      <c r="G228" s="101">
        <v>60</v>
      </c>
      <c r="H228" s="305">
        <f t="shared" si="67"/>
        <v>5556.5699208443284</v>
      </c>
      <c r="I228" s="379">
        <f t="shared" si="61"/>
        <v>3.2904</v>
      </c>
      <c r="J228" s="329">
        <f t="shared" si="58"/>
        <v>107.389</v>
      </c>
      <c r="K228" s="302">
        <v>21700</v>
      </c>
      <c r="L228" s="307">
        <f t="shared" si="62"/>
        <v>2424.8293586866439</v>
      </c>
      <c r="M228" s="304">
        <f t="shared" si="68"/>
        <v>824.44198195345894</v>
      </c>
      <c r="N228" s="304">
        <f t="shared" si="69"/>
        <v>48.496587173732877</v>
      </c>
      <c r="O228" s="308">
        <v>36</v>
      </c>
      <c r="P228" s="305">
        <f t="shared" si="70"/>
        <v>3333.7679278138353</v>
      </c>
      <c r="Q228" s="379">
        <f t="shared" si="63"/>
        <v>1.9741</v>
      </c>
      <c r="R228" s="330">
        <f t="shared" si="59"/>
        <v>161.07499999999999</v>
      </c>
      <c r="S228" s="302">
        <v>21700</v>
      </c>
      <c r="T228" s="307">
        <f t="shared" si="64"/>
        <v>1616.6382120130374</v>
      </c>
      <c r="U228" s="101">
        <f t="shared" si="71"/>
        <v>549.65699208443277</v>
      </c>
      <c r="V228" s="304">
        <f t="shared" si="72"/>
        <v>32.332764240260751</v>
      </c>
      <c r="W228" s="308">
        <v>24</v>
      </c>
      <c r="X228" s="305">
        <f t="shared" si="73"/>
        <v>2222.6279683377306</v>
      </c>
      <c r="Y228" s="309">
        <f t="shared" si="74"/>
        <v>1.3162</v>
      </c>
    </row>
    <row r="229" spans="1:25" s="63" customFormat="1" ht="16.5" customHeight="1" x14ac:dyDescent="0.2">
      <c r="A229" s="279">
        <v>213</v>
      </c>
      <c r="B229" s="301">
        <f t="shared" si="57"/>
        <v>64.429999999999993</v>
      </c>
      <c r="C229" s="302">
        <v>21700</v>
      </c>
      <c r="D229" s="303">
        <f t="shared" si="60"/>
        <v>4041.5955300325941</v>
      </c>
      <c r="E229" s="304">
        <f t="shared" si="65"/>
        <v>1374.1424802110821</v>
      </c>
      <c r="F229" s="304">
        <f t="shared" si="66"/>
        <v>80.831910600651881</v>
      </c>
      <c r="G229" s="101">
        <v>60</v>
      </c>
      <c r="H229" s="305">
        <f t="shared" si="67"/>
        <v>5556.5699208443284</v>
      </c>
      <c r="I229" s="379">
        <f t="shared" si="61"/>
        <v>3.3058999999999998</v>
      </c>
      <c r="J229" s="329">
        <f t="shared" si="58"/>
        <v>107.389</v>
      </c>
      <c r="K229" s="302">
        <v>21700</v>
      </c>
      <c r="L229" s="307">
        <f t="shared" si="62"/>
        <v>2424.8293586866439</v>
      </c>
      <c r="M229" s="304">
        <f t="shared" si="68"/>
        <v>824.44198195345894</v>
      </c>
      <c r="N229" s="304">
        <f t="shared" si="69"/>
        <v>48.496587173732877</v>
      </c>
      <c r="O229" s="308">
        <v>36</v>
      </c>
      <c r="P229" s="305">
        <f t="shared" si="70"/>
        <v>3333.7679278138353</v>
      </c>
      <c r="Q229" s="379">
        <f t="shared" si="63"/>
        <v>1.9834000000000001</v>
      </c>
      <c r="R229" s="330">
        <f t="shared" si="59"/>
        <v>161.07499999999999</v>
      </c>
      <c r="S229" s="302">
        <v>21700</v>
      </c>
      <c r="T229" s="307">
        <f t="shared" si="64"/>
        <v>1616.6382120130374</v>
      </c>
      <c r="U229" s="101">
        <f t="shared" si="71"/>
        <v>549.65699208443277</v>
      </c>
      <c r="V229" s="304">
        <f t="shared" si="72"/>
        <v>32.332764240260751</v>
      </c>
      <c r="W229" s="308">
        <v>24</v>
      </c>
      <c r="X229" s="305">
        <f t="shared" si="73"/>
        <v>2222.6279683377306</v>
      </c>
      <c r="Y229" s="309">
        <f t="shared" si="74"/>
        <v>1.3224</v>
      </c>
    </row>
    <row r="230" spans="1:25" s="63" customFormat="1" ht="16.5" customHeight="1" x14ac:dyDescent="0.2">
      <c r="A230" s="279">
        <v>214</v>
      </c>
      <c r="B230" s="301">
        <f t="shared" si="57"/>
        <v>64.429999999999993</v>
      </c>
      <c r="C230" s="302">
        <v>21700</v>
      </c>
      <c r="D230" s="303">
        <f t="shared" si="60"/>
        <v>4041.5955300325941</v>
      </c>
      <c r="E230" s="304">
        <f t="shared" si="65"/>
        <v>1374.1424802110821</v>
      </c>
      <c r="F230" s="304">
        <f t="shared" si="66"/>
        <v>80.831910600651881</v>
      </c>
      <c r="G230" s="101">
        <v>60</v>
      </c>
      <c r="H230" s="305">
        <f t="shared" si="67"/>
        <v>5556.5699208443284</v>
      </c>
      <c r="I230" s="379">
        <f t="shared" si="61"/>
        <v>3.3214000000000001</v>
      </c>
      <c r="J230" s="329">
        <f t="shared" si="58"/>
        <v>107.389</v>
      </c>
      <c r="K230" s="302">
        <v>21700</v>
      </c>
      <c r="L230" s="307">
        <f t="shared" si="62"/>
        <v>2424.8293586866439</v>
      </c>
      <c r="M230" s="304">
        <f t="shared" si="68"/>
        <v>824.44198195345894</v>
      </c>
      <c r="N230" s="304">
        <f t="shared" si="69"/>
        <v>48.496587173732877</v>
      </c>
      <c r="O230" s="308">
        <v>36</v>
      </c>
      <c r="P230" s="305">
        <f t="shared" si="70"/>
        <v>3333.7679278138353</v>
      </c>
      <c r="Q230" s="379">
        <f t="shared" si="63"/>
        <v>1.9927999999999999</v>
      </c>
      <c r="R230" s="330">
        <f t="shared" si="59"/>
        <v>161.07499999999999</v>
      </c>
      <c r="S230" s="302">
        <v>21700</v>
      </c>
      <c r="T230" s="307">
        <f t="shared" si="64"/>
        <v>1616.6382120130374</v>
      </c>
      <c r="U230" s="101">
        <f t="shared" si="71"/>
        <v>549.65699208443277</v>
      </c>
      <c r="V230" s="304">
        <f t="shared" si="72"/>
        <v>32.332764240260751</v>
      </c>
      <c r="W230" s="308">
        <v>24</v>
      </c>
      <c r="X230" s="305">
        <f t="shared" si="73"/>
        <v>2222.6279683377306</v>
      </c>
      <c r="Y230" s="309">
        <f t="shared" si="74"/>
        <v>1.3286</v>
      </c>
    </row>
    <row r="231" spans="1:25" s="63" customFormat="1" ht="16.5" customHeight="1" x14ac:dyDescent="0.2">
      <c r="A231" s="279">
        <v>215</v>
      </c>
      <c r="B231" s="301">
        <f t="shared" si="57"/>
        <v>64.429999999999993</v>
      </c>
      <c r="C231" s="302">
        <v>21700</v>
      </c>
      <c r="D231" s="303">
        <f t="shared" si="60"/>
        <v>4041.5955300325941</v>
      </c>
      <c r="E231" s="304">
        <f t="shared" si="65"/>
        <v>1374.1424802110821</v>
      </c>
      <c r="F231" s="304">
        <f t="shared" si="66"/>
        <v>80.831910600651881</v>
      </c>
      <c r="G231" s="101">
        <v>60</v>
      </c>
      <c r="H231" s="305">
        <f t="shared" si="67"/>
        <v>5556.5699208443284</v>
      </c>
      <c r="I231" s="379">
        <f t="shared" si="61"/>
        <v>3.3370000000000002</v>
      </c>
      <c r="J231" s="329">
        <f t="shared" si="58"/>
        <v>107.389</v>
      </c>
      <c r="K231" s="302">
        <v>21700</v>
      </c>
      <c r="L231" s="307">
        <f t="shared" si="62"/>
        <v>2424.8293586866439</v>
      </c>
      <c r="M231" s="304">
        <f t="shared" si="68"/>
        <v>824.44198195345894</v>
      </c>
      <c r="N231" s="304">
        <f t="shared" si="69"/>
        <v>48.496587173732877</v>
      </c>
      <c r="O231" s="308">
        <v>36</v>
      </c>
      <c r="P231" s="305">
        <f t="shared" si="70"/>
        <v>3333.7679278138353</v>
      </c>
      <c r="Q231" s="379">
        <f t="shared" si="63"/>
        <v>2.0021</v>
      </c>
      <c r="R231" s="330">
        <f t="shared" si="59"/>
        <v>161.07499999999999</v>
      </c>
      <c r="S231" s="302">
        <v>21700</v>
      </c>
      <c r="T231" s="307">
        <f t="shared" si="64"/>
        <v>1616.6382120130374</v>
      </c>
      <c r="U231" s="101">
        <f t="shared" si="71"/>
        <v>549.65699208443277</v>
      </c>
      <c r="V231" s="304">
        <f t="shared" si="72"/>
        <v>32.332764240260751</v>
      </c>
      <c r="W231" s="308">
        <v>24</v>
      </c>
      <c r="X231" s="305">
        <f t="shared" si="73"/>
        <v>2222.6279683377306</v>
      </c>
      <c r="Y231" s="309">
        <f t="shared" si="74"/>
        <v>1.3348</v>
      </c>
    </row>
    <row r="232" spans="1:25" s="63" customFormat="1" ht="16.5" customHeight="1" x14ac:dyDescent="0.2">
      <c r="A232" s="279">
        <v>216</v>
      </c>
      <c r="B232" s="301">
        <f t="shared" si="57"/>
        <v>64.429999999999993</v>
      </c>
      <c r="C232" s="302">
        <v>21700</v>
      </c>
      <c r="D232" s="303">
        <f t="shared" si="60"/>
        <v>4041.5955300325941</v>
      </c>
      <c r="E232" s="304">
        <f t="shared" si="65"/>
        <v>1374.1424802110821</v>
      </c>
      <c r="F232" s="304">
        <f t="shared" si="66"/>
        <v>80.831910600651881</v>
      </c>
      <c r="G232" s="101">
        <v>60</v>
      </c>
      <c r="H232" s="305">
        <f t="shared" si="67"/>
        <v>5556.5699208443284</v>
      </c>
      <c r="I232" s="379">
        <f t="shared" si="61"/>
        <v>3.3525</v>
      </c>
      <c r="J232" s="329">
        <f t="shared" si="58"/>
        <v>107.389</v>
      </c>
      <c r="K232" s="302">
        <v>21700</v>
      </c>
      <c r="L232" s="307">
        <f t="shared" si="62"/>
        <v>2424.8293586866439</v>
      </c>
      <c r="M232" s="304">
        <f t="shared" si="68"/>
        <v>824.44198195345894</v>
      </c>
      <c r="N232" s="304">
        <f t="shared" si="69"/>
        <v>48.496587173732877</v>
      </c>
      <c r="O232" s="308">
        <v>36</v>
      </c>
      <c r="P232" s="305">
        <f t="shared" si="70"/>
        <v>3333.7679278138353</v>
      </c>
      <c r="Q232" s="379">
        <f t="shared" si="63"/>
        <v>2.0114000000000001</v>
      </c>
      <c r="R232" s="330">
        <f t="shared" si="59"/>
        <v>161.07499999999999</v>
      </c>
      <c r="S232" s="302">
        <v>21700</v>
      </c>
      <c r="T232" s="307">
        <f t="shared" si="64"/>
        <v>1616.6382120130374</v>
      </c>
      <c r="U232" s="101">
        <f t="shared" si="71"/>
        <v>549.65699208443277</v>
      </c>
      <c r="V232" s="304">
        <f t="shared" si="72"/>
        <v>32.332764240260751</v>
      </c>
      <c r="W232" s="308">
        <v>24</v>
      </c>
      <c r="X232" s="305">
        <f t="shared" si="73"/>
        <v>2222.6279683377306</v>
      </c>
      <c r="Y232" s="309">
        <f t="shared" si="74"/>
        <v>1.341</v>
      </c>
    </row>
    <row r="233" spans="1:25" s="63" customFormat="1" ht="16.5" customHeight="1" x14ac:dyDescent="0.2">
      <c r="A233" s="279">
        <v>217</v>
      </c>
      <c r="B233" s="301">
        <f t="shared" si="57"/>
        <v>64.429999999999993</v>
      </c>
      <c r="C233" s="302">
        <v>21700</v>
      </c>
      <c r="D233" s="303">
        <f t="shared" si="60"/>
        <v>4041.5955300325941</v>
      </c>
      <c r="E233" s="304">
        <f t="shared" si="65"/>
        <v>1374.1424802110821</v>
      </c>
      <c r="F233" s="304">
        <f t="shared" si="66"/>
        <v>80.831910600651881</v>
      </c>
      <c r="G233" s="101">
        <v>60</v>
      </c>
      <c r="H233" s="305">
        <f t="shared" si="67"/>
        <v>5556.5699208443284</v>
      </c>
      <c r="I233" s="379">
        <f t="shared" si="61"/>
        <v>3.3679999999999999</v>
      </c>
      <c r="J233" s="329">
        <f t="shared" si="58"/>
        <v>107.389</v>
      </c>
      <c r="K233" s="302">
        <v>21700</v>
      </c>
      <c r="L233" s="307">
        <f t="shared" si="62"/>
        <v>2424.8293586866439</v>
      </c>
      <c r="M233" s="304">
        <f t="shared" si="68"/>
        <v>824.44198195345894</v>
      </c>
      <c r="N233" s="304">
        <f t="shared" si="69"/>
        <v>48.496587173732877</v>
      </c>
      <c r="O233" s="308">
        <v>36</v>
      </c>
      <c r="P233" s="305">
        <f t="shared" si="70"/>
        <v>3333.7679278138353</v>
      </c>
      <c r="Q233" s="379">
        <f t="shared" si="63"/>
        <v>2.0207000000000002</v>
      </c>
      <c r="R233" s="330">
        <f t="shared" si="59"/>
        <v>161.07499999999999</v>
      </c>
      <c r="S233" s="302">
        <v>21700</v>
      </c>
      <c r="T233" s="307">
        <f t="shared" si="64"/>
        <v>1616.6382120130374</v>
      </c>
      <c r="U233" s="101">
        <f t="shared" si="71"/>
        <v>549.65699208443277</v>
      </c>
      <c r="V233" s="304">
        <f t="shared" si="72"/>
        <v>32.332764240260751</v>
      </c>
      <c r="W233" s="308">
        <v>24</v>
      </c>
      <c r="X233" s="305">
        <f t="shared" si="73"/>
        <v>2222.6279683377306</v>
      </c>
      <c r="Y233" s="309">
        <f t="shared" si="74"/>
        <v>1.3472</v>
      </c>
    </row>
    <row r="234" spans="1:25" s="63" customFormat="1" ht="16.5" customHeight="1" x14ac:dyDescent="0.2">
      <c r="A234" s="279">
        <v>218</v>
      </c>
      <c r="B234" s="301">
        <f t="shared" si="57"/>
        <v>64.429999999999993</v>
      </c>
      <c r="C234" s="302">
        <v>21700</v>
      </c>
      <c r="D234" s="303">
        <f t="shared" si="60"/>
        <v>4041.5955300325941</v>
      </c>
      <c r="E234" s="304">
        <f t="shared" si="65"/>
        <v>1374.1424802110821</v>
      </c>
      <c r="F234" s="304">
        <f t="shared" si="66"/>
        <v>80.831910600651881</v>
      </c>
      <c r="G234" s="101">
        <v>60</v>
      </c>
      <c r="H234" s="305">
        <f t="shared" si="67"/>
        <v>5556.5699208443284</v>
      </c>
      <c r="I234" s="379">
        <f t="shared" si="61"/>
        <v>3.3835000000000002</v>
      </c>
      <c r="J234" s="329">
        <f t="shared" si="58"/>
        <v>107.389</v>
      </c>
      <c r="K234" s="302">
        <v>21700</v>
      </c>
      <c r="L234" s="307">
        <f t="shared" si="62"/>
        <v>2424.8293586866439</v>
      </c>
      <c r="M234" s="304">
        <f t="shared" si="68"/>
        <v>824.44198195345894</v>
      </c>
      <c r="N234" s="304">
        <f t="shared" si="69"/>
        <v>48.496587173732877</v>
      </c>
      <c r="O234" s="308">
        <v>36</v>
      </c>
      <c r="P234" s="305">
        <f t="shared" si="70"/>
        <v>3333.7679278138353</v>
      </c>
      <c r="Q234" s="379">
        <f t="shared" si="63"/>
        <v>2.0299999999999998</v>
      </c>
      <c r="R234" s="330">
        <f t="shared" si="59"/>
        <v>161.07499999999999</v>
      </c>
      <c r="S234" s="302">
        <v>21700</v>
      </c>
      <c r="T234" s="307">
        <f t="shared" si="64"/>
        <v>1616.6382120130374</v>
      </c>
      <c r="U234" s="101">
        <f t="shared" si="71"/>
        <v>549.65699208443277</v>
      </c>
      <c r="V234" s="304">
        <f t="shared" si="72"/>
        <v>32.332764240260751</v>
      </c>
      <c r="W234" s="308">
        <v>24</v>
      </c>
      <c r="X234" s="305">
        <f t="shared" si="73"/>
        <v>2222.6279683377306</v>
      </c>
      <c r="Y234" s="309">
        <f t="shared" si="74"/>
        <v>1.3533999999999999</v>
      </c>
    </row>
    <row r="235" spans="1:25" s="63" customFormat="1" ht="16.5" customHeight="1" x14ac:dyDescent="0.2">
      <c r="A235" s="279">
        <v>219</v>
      </c>
      <c r="B235" s="301">
        <f t="shared" si="57"/>
        <v>64.429999999999993</v>
      </c>
      <c r="C235" s="302">
        <v>21700</v>
      </c>
      <c r="D235" s="303">
        <f t="shared" si="60"/>
        <v>4041.5955300325941</v>
      </c>
      <c r="E235" s="304">
        <f t="shared" si="65"/>
        <v>1374.1424802110821</v>
      </c>
      <c r="F235" s="304">
        <f t="shared" si="66"/>
        <v>80.831910600651881</v>
      </c>
      <c r="G235" s="101">
        <v>60</v>
      </c>
      <c r="H235" s="305">
        <f t="shared" si="67"/>
        <v>5556.5699208443284</v>
      </c>
      <c r="I235" s="379">
        <f t="shared" si="61"/>
        <v>3.399</v>
      </c>
      <c r="J235" s="329">
        <f t="shared" si="58"/>
        <v>107.389</v>
      </c>
      <c r="K235" s="302">
        <v>21700</v>
      </c>
      <c r="L235" s="307">
        <f t="shared" si="62"/>
        <v>2424.8293586866439</v>
      </c>
      <c r="M235" s="304">
        <f t="shared" si="68"/>
        <v>824.44198195345894</v>
      </c>
      <c r="N235" s="304">
        <f t="shared" si="69"/>
        <v>48.496587173732877</v>
      </c>
      <c r="O235" s="308">
        <v>36</v>
      </c>
      <c r="P235" s="305">
        <f t="shared" si="70"/>
        <v>3333.7679278138353</v>
      </c>
      <c r="Q235" s="379">
        <f t="shared" si="63"/>
        <v>2.0392999999999999</v>
      </c>
      <c r="R235" s="330">
        <f t="shared" si="59"/>
        <v>161.07499999999999</v>
      </c>
      <c r="S235" s="302">
        <v>21700</v>
      </c>
      <c r="T235" s="307">
        <f t="shared" si="64"/>
        <v>1616.6382120130374</v>
      </c>
      <c r="U235" s="101">
        <f t="shared" si="71"/>
        <v>549.65699208443277</v>
      </c>
      <c r="V235" s="304">
        <f t="shared" si="72"/>
        <v>32.332764240260751</v>
      </c>
      <c r="W235" s="308">
        <v>24</v>
      </c>
      <c r="X235" s="305">
        <f t="shared" si="73"/>
        <v>2222.6279683377306</v>
      </c>
      <c r="Y235" s="309">
        <f t="shared" si="74"/>
        <v>1.3595999999999999</v>
      </c>
    </row>
    <row r="236" spans="1:25" s="63" customFormat="1" ht="16.5" customHeight="1" x14ac:dyDescent="0.2">
      <c r="A236" s="280">
        <v>220</v>
      </c>
      <c r="B236" s="301">
        <f t="shared" si="57"/>
        <v>64.429999999999993</v>
      </c>
      <c r="C236" s="302">
        <v>21700</v>
      </c>
      <c r="D236" s="303">
        <f t="shared" si="60"/>
        <v>4041.5955300325941</v>
      </c>
      <c r="E236" s="304">
        <f t="shared" si="65"/>
        <v>1374.1424802110821</v>
      </c>
      <c r="F236" s="304">
        <f t="shared" si="66"/>
        <v>80.831910600651881</v>
      </c>
      <c r="G236" s="101">
        <v>60</v>
      </c>
      <c r="H236" s="305">
        <f t="shared" si="67"/>
        <v>5556.5699208443284</v>
      </c>
      <c r="I236" s="379">
        <f t="shared" si="61"/>
        <v>3.4146000000000001</v>
      </c>
      <c r="J236" s="329">
        <f t="shared" si="58"/>
        <v>107.389</v>
      </c>
      <c r="K236" s="302">
        <v>21700</v>
      </c>
      <c r="L236" s="307">
        <f t="shared" si="62"/>
        <v>2424.8293586866439</v>
      </c>
      <c r="M236" s="304">
        <f t="shared" si="68"/>
        <v>824.44198195345894</v>
      </c>
      <c r="N236" s="304">
        <f t="shared" si="69"/>
        <v>48.496587173732877</v>
      </c>
      <c r="O236" s="308">
        <v>36</v>
      </c>
      <c r="P236" s="305">
        <f t="shared" si="70"/>
        <v>3333.7679278138353</v>
      </c>
      <c r="Q236" s="379">
        <f t="shared" si="63"/>
        <v>2.0486</v>
      </c>
      <c r="R236" s="330">
        <f t="shared" si="59"/>
        <v>161.07499999999999</v>
      </c>
      <c r="S236" s="302">
        <v>21700</v>
      </c>
      <c r="T236" s="307">
        <f t="shared" si="64"/>
        <v>1616.6382120130374</v>
      </c>
      <c r="U236" s="101">
        <f t="shared" si="71"/>
        <v>549.65699208443277</v>
      </c>
      <c r="V236" s="304">
        <f t="shared" si="72"/>
        <v>32.332764240260751</v>
      </c>
      <c r="W236" s="308">
        <v>24</v>
      </c>
      <c r="X236" s="305">
        <f t="shared" si="73"/>
        <v>2222.6279683377306</v>
      </c>
      <c r="Y236" s="309">
        <f t="shared" si="74"/>
        <v>1.3657999999999999</v>
      </c>
    </row>
    <row r="237" spans="1:25" s="63" customFormat="1" ht="16.5" customHeight="1" x14ac:dyDescent="0.2">
      <c r="A237" s="278">
        <v>221</v>
      </c>
      <c r="B237" s="301">
        <f t="shared" si="57"/>
        <v>64.429999999999993</v>
      </c>
      <c r="C237" s="302">
        <v>21700</v>
      </c>
      <c r="D237" s="303">
        <f t="shared" si="60"/>
        <v>4041.5955300325941</v>
      </c>
      <c r="E237" s="304">
        <f t="shared" si="65"/>
        <v>1374.1424802110821</v>
      </c>
      <c r="F237" s="304">
        <f t="shared" si="66"/>
        <v>80.831910600651881</v>
      </c>
      <c r="G237" s="101">
        <v>60</v>
      </c>
      <c r="H237" s="305">
        <f t="shared" si="67"/>
        <v>5556.5699208443284</v>
      </c>
      <c r="I237" s="379">
        <f t="shared" si="61"/>
        <v>3.4300999999999999</v>
      </c>
      <c r="J237" s="329">
        <f t="shared" si="58"/>
        <v>107.389</v>
      </c>
      <c r="K237" s="302">
        <v>21700</v>
      </c>
      <c r="L237" s="307">
        <f t="shared" si="62"/>
        <v>2424.8293586866439</v>
      </c>
      <c r="M237" s="304">
        <f t="shared" si="68"/>
        <v>824.44198195345894</v>
      </c>
      <c r="N237" s="304">
        <f t="shared" si="69"/>
        <v>48.496587173732877</v>
      </c>
      <c r="O237" s="308">
        <v>36</v>
      </c>
      <c r="P237" s="305">
        <f t="shared" si="70"/>
        <v>3333.7679278138353</v>
      </c>
      <c r="Q237" s="379">
        <f t="shared" si="63"/>
        <v>2.0579000000000001</v>
      </c>
      <c r="R237" s="330">
        <f t="shared" si="59"/>
        <v>161.07499999999999</v>
      </c>
      <c r="S237" s="302">
        <v>21700</v>
      </c>
      <c r="T237" s="307">
        <f t="shared" si="64"/>
        <v>1616.6382120130374</v>
      </c>
      <c r="U237" s="101">
        <f t="shared" si="71"/>
        <v>549.65699208443277</v>
      </c>
      <c r="V237" s="304">
        <f t="shared" si="72"/>
        <v>32.332764240260751</v>
      </c>
      <c r="W237" s="308">
        <v>24</v>
      </c>
      <c r="X237" s="305">
        <f t="shared" si="73"/>
        <v>2222.6279683377306</v>
      </c>
      <c r="Y237" s="309">
        <f t="shared" si="74"/>
        <v>1.3720000000000001</v>
      </c>
    </row>
    <row r="238" spans="1:25" s="63" customFormat="1" ht="16.5" customHeight="1" x14ac:dyDescent="0.2">
      <c r="A238" s="279">
        <v>222</v>
      </c>
      <c r="B238" s="301">
        <f t="shared" si="57"/>
        <v>64.429999999999993</v>
      </c>
      <c r="C238" s="302">
        <v>21700</v>
      </c>
      <c r="D238" s="303">
        <f t="shared" si="60"/>
        <v>4041.5955300325941</v>
      </c>
      <c r="E238" s="304">
        <f t="shared" si="65"/>
        <v>1374.1424802110821</v>
      </c>
      <c r="F238" s="304">
        <f t="shared" si="66"/>
        <v>80.831910600651881</v>
      </c>
      <c r="G238" s="101">
        <v>60</v>
      </c>
      <c r="H238" s="305">
        <f t="shared" si="67"/>
        <v>5556.5699208443284</v>
      </c>
      <c r="I238" s="379">
        <f t="shared" si="61"/>
        <v>3.4456000000000002</v>
      </c>
      <c r="J238" s="329">
        <f t="shared" si="58"/>
        <v>107.389</v>
      </c>
      <c r="K238" s="302">
        <v>21700</v>
      </c>
      <c r="L238" s="307">
        <f t="shared" si="62"/>
        <v>2424.8293586866439</v>
      </c>
      <c r="M238" s="304">
        <f t="shared" si="68"/>
        <v>824.44198195345894</v>
      </c>
      <c r="N238" s="304">
        <f t="shared" si="69"/>
        <v>48.496587173732877</v>
      </c>
      <c r="O238" s="308">
        <v>36</v>
      </c>
      <c r="P238" s="305">
        <f t="shared" si="70"/>
        <v>3333.7679278138353</v>
      </c>
      <c r="Q238" s="379">
        <f t="shared" si="63"/>
        <v>2.0672999999999999</v>
      </c>
      <c r="R238" s="330">
        <f t="shared" si="59"/>
        <v>161.07499999999999</v>
      </c>
      <c r="S238" s="302">
        <v>21700</v>
      </c>
      <c r="T238" s="307">
        <f t="shared" si="64"/>
        <v>1616.6382120130374</v>
      </c>
      <c r="U238" s="101">
        <f t="shared" si="71"/>
        <v>549.65699208443277</v>
      </c>
      <c r="V238" s="304">
        <f t="shared" si="72"/>
        <v>32.332764240260751</v>
      </c>
      <c r="W238" s="308">
        <v>24</v>
      </c>
      <c r="X238" s="305">
        <f t="shared" si="73"/>
        <v>2222.6279683377306</v>
      </c>
      <c r="Y238" s="309">
        <f t="shared" si="74"/>
        <v>1.3782000000000001</v>
      </c>
    </row>
    <row r="239" spans="1:25" s="63" customFormat="1" ht="16.5" customHeight="1" x14ac:dyDescent="0.2">
      <c r="A239" s="279">
        <v>223</v>
      </c>
      <c r="B239" s="301">
        <f t="shared" si="57"/>
        <v>64.429999999999993</v>
      </c>
      <c r="C239" s="302">
        <v>21700</v>
      </c>
      <c r="D239" s="303">
        <f t="shared" si="60"/>
        <v>4041.5955300325941</v>
      </c>
      <c r="E239" s="304">
        <f t="shared" si="65"/>
        <v>1374.1424802110821</v>
      </c>
      <c r="F239" s="304">
        <f t="shared" si="66"/>
        <v>80.831910600651881</v>
      </c>
      <c r="G239" s="101">
        <v>60</v>
      </c>
      <c r="H239" s="305">
        <f t="shared" si="67"/>
        <v>5556.5699208443284</v>
      </c>
      <c r="I239" s="379">
        <f t="shared" si="61"/>
        <v>3.4611000000000001</v>
      </c>
      <c r="J239" s="329">
        <f t="shared" si="58"/>
        <v>107.389</v>
      </c>
      <c r="K239" s="302">
        <v>21700</v>
      </c>
      <c r="L239" s="307">
        <f t="shared" si="62"/>
        <v>2424.8293586866439</v>
      </c>
      <c r="M239" s="304">
        <f t="shared" si="68"/>
        <v>824.44198195345894</v>
      </c>
      <c r="N239" s="304">
        <f t="shared" si="69"/>
        <v>48.496587173732877</v>
      </c>
      <c r="O239" s="308">
        <v>36</v>
      </c>
      <c r="P239" s="305">
        <f t="shared" si="70"/>
        <v>3333.7679278138353</v>
      </c>
      <c r="Q239" s="379">
        <f t="shared" si="63"/>
        <v>2.0766</v>
      </c>
      <c r="R239" s="330">
        <f t="shared" si="59"/>
        <v>161.07499999999999</v>
      </c>
      <c r="S239" s="302">
        <v>21700</v>
      </c>
      <c r="T239" s="307">
        <f t="shared" si="64"/>
        <v>1616.6382120130374</v>
      </c>
      <c r="U239" s="101">
        <f t="shared" si="71"/>
        <v>549.65699208443277</v>
      </c>
      <c r="V239" s="304">
        <f t="shared" si="72"/>
        <v>32.332764240260751</v>
      </c>
      <c r="W239" s="308">
        <v>24</v>
      </c>
      <c r="X239" s="305">
        <f t="shared" si="73"/>
        <v>2222.6279683377306</v>
      </c>
      <c r="Y239" s="309">
        <f t="shared" si="74"/>
        <v>1.3844000000000001</v>
      </c>
    </row>
    <row r="240" spans="1:25" s="63" customFormat="1" ht="16.5" customHeight="1" x14ac:dyDescent="0.2">
      <c r="A240" s="279">
        <v>224</v>
      </c>
      <c r="B240" s="301">
        <f t="shared" si="57"/>
        <v>64.429999999999993</v>
      </c>
      <c r="C240" s="302">
        <v>21700</v>
      </c>
      <c r="D240" s="303">
        <f t="shared" si="60"/>
        <v>4041.5955300325941</v>
      </c>
      <c r="E240" s="304">
        <f t="shared" si="65"/>
        <v>1374.1424802110821</v>
      </c>
      <c r="F240" s="304">
        <f t="shared" si="66"/>
        <v>80.831910600651881</v>
      </c>
      <c r="G240" s="101">
        <v>60</v>
      </c>
      <c r="H240" s="305">
        <f t="shared" si="67"/>
        <v>5556.5699208443284</v>
      </c>
      <c r="I240" s="379">
        <f t="shared" si="61"/>
        <v>3.4765999999999999</v>
      </c>
      <c r="J240" s="329">
        <f t="shared" si="58"/>
        <v>107.389</v>
      </c>
      <c r="K240" s="302">
        <v>21700</v>
      </c>
      <c r="L240" s="307">
        <f t="shared" si="62"/>
        <v>2424.8293586866439</v>
      </c>
      <c r="M240" s="304">
        <f t="shared" si="68"/>
        <v>824.44198195345894</v>
      </c>
      <c r="N240" s="304">
        <f t="shared" si="69"/>
        <v>48.496587173732877</v>
      </c>
      <c r="O240" s="308">
        <v>36</v>
      </c>
      <c r="P240" s="305">
        <f t="shared" si="70"/>
        <v>3333.7679278138353</v>
      </c>
      <c r="Q240" s="379">
        <f t="shared" si="63"/>
        <v>2.0859000000000001</v>
      </c>
      <c r="R240" s="330">
        <f t="shared" si="59"/>
        <v>161.07499999999999</v>
      </c>
      <c r="S240" s="302">
        <v>21700</v>
      </c>
      <c r="T240" s="307">
        <f t="shared" si="64"/>
        <v>1616.6382120130374</v>
      </c>
      <c r="U240" s="101">
        <f t="shared" si="71"/>
        <v>549.65699208443277</v>
      </c>
      <c r="V240" s="304">
        <f t="shared" si="72"/>
        <v>32.332764240260751</v>
      </c>
      <c r="W240" s="308">
        <v>24</v>
      </c>
      <c r="X240" s="305">
        <f t="shared" si="73"/>
        <v>2222.6279683377306</v>
      </c>
      <c r="Y240" s="309">
        <f t="shared" si="74"/>
        <v>1.3907</v>
      </c>
    </row>
    <row r="241" spans="1:25" s="63" customFormat="1" ht="16.5" customHeight="1" x14ac:dyDescent="0.2">
      <c r="A241" s="279">
        <v>225</v>
      </c>
      <c r="B241" s="301">
        <f t="shared" si="57"/>
        <v>64.429999999999993</v>
      </c>
      <c r="C241" s="302">
        <v>21700</v>
      </c>
      <c r="D241" s="303">
        <f t="shared" si="60"/>
        <v>4041.5955300325941</v>
      </c>
      <c r="E241" s="304">
        <f t="shared" si="65"/>
        <v>1374.1424802110821</v>
      </c>
      <c r="F241" s="304">
        <f t="shared" si="66"/>
        <v>80.831910600651881</v>
      </c>
      <c r="G241" s="101">
        <v>60</v>
      </c>
      <c r="H241" s="305">
        <f t="shared" si="67"/>
        <v>5556.5699208443284</v>
      </c>
      <c r="I241" s="379">
        <f t="shared" si="61"/>
        <v>3.4922</v>
      </c>
      <c r="J241" s="329">
        <f t="shared" si="58"/>
        <v>107.389</v>
      </c>
      <c r="K241" s="302">
        <v>21700</v>
      </c>
      <c r="L241" s="307">
        <f t="shared" si="62"/>
        <v>2424.8293586866439</v>
      </c>
      <c r="M241" s="304">
        <f t="shared" si="68"/>
        <v>824.44198195345894</v>
      </c>
      <c r="N241" s="304">
        <f t="shared" si="69"/>
        <v>48.496587173732877</v>
      </c>
      <c r="O241" s="308">
        <v>36</v>
      </c>
      <c r="P241" s="305">
        <f t="shared" si="70"/>
        <v>3333.7679278138353</v>
      </c>
      <c r="Q241" s="379">
        <f t="shared" si="63"/>
        <v>2.0952000000000002</v>
      </c>
      <c r="R241" s="330">
        <f t="shared" si="59"/>
        <v>161.07499999999999</v>
      </c>
      <c r="S241" s="302">
        <v>21700</v>
      </c>
      <c r="T241" s="307">
        <f t="shared" si="64"/>
        <v>1616.6382120130374</v>
      </c>
      <c r="U241" s="101">
        <f t="shared" si="71"/>
        <v>549.65699208443277</v>
      </c>
      <c r="V241" s="304">
        <f t="shared" si="72"/>
        <v>32.332764240260751</v>
      </c>
      <c r="W241" s="308">
        <v>24</v>
      </c>
      <c r="X241" s="305">
        <f t="shared" si="73"/>
        <v>2222.6279683377306</v>
      </c>
      <c r="Y241" s="309">
        <f t="shared" si="74"/>
        <v>1.3969</v>
      </c>
    </row>
    <row r="242" spans="1:25" s="63" customFormat="1" ht="16.5" customHeight="1" x14ac:dyDescent="0.2">
      <c r="A242" s="279">
        <v>226</v>
      </c>
      <c r="B242" s="301">
        <f t="shared" si="57"/>
        <v>64.429999999999993</v>
      </c>
      <c r="C242" s="302">
        <v>21700</v>
      </c>
      <c r="D242" s="303">
        <f t="shared" si="60"/>
        <v>4041.5955300325941</v>
      </c>
      <c r="E242" s="304">
        <f t="shared" si="65"/>
        <v>1374.1424802110821</v>
      </c>
      <c r="F242" s="304">
        <f t="shared" si="66"/>
        <v>80.831910600651881</v>
      </c>
      <c r="G242" s="101">
        <v>60</v>
      </c>
      <c r="H242" s="305">
        <f t="shared" si="67"/>
        <v>5556.5699208443284</v>
      </c>
      <c r="I242" s="379">
        <f t="shared" si="61"/>
        <v>3.5076999999999998</v>
      </c>
      <c r="J242" s="329">
        <f t="shared" si="58"/>
        <v>107.389</v>
      </c>
      <c r="K242" s="302">
        <v>21700</v>
      </c>
      <c r="L242" s="307">
        <f t="shared" si="62"/>
        <v>2424.8293586866439</v>
      </c>
      <c r="M242" s="304">
        <f t="shared" si="68"/>
        <v>824.44198195345894</v>
      </c>
      <c r="N242" s="304">
        <f t="shared" si="69"/>
        <v>48.496587173732877</v>
      </c>
      <c r="O242" s="308">
        <v>36</v>
      </c>
      <c r="P242" s="305">
        <f t="shared" si="70"/>
        <v>3333.7679278138353</v>
      </c>
      <c r="Q242" s="379">
        <f t="shared" si="63"/>
        <v>2.1044999999999998</v>
      </c>
      <c r="R242" s="330">
        <f t="shared" si="59"/>
        <v>161.07499999999999</v>
      </c>
      <c r="S242" s="302">
        <v>21700</v>
      </c>
      <c r="T242" s="307">
        <f t="shared" si="64"/>
        <v>1616.6382120130374</v>
      </c>
      <c r="U242" s="101">
        <f t="shared" si="71"/>
        <v>549.65699208443277</v>
      </c>
      <c r="V242" s="304">
        <f t="shared" si="72"/>
        <v>32.332764240260751</v>
      </c>
      <c r="W242" s="308">
        <v>24</v>
      </c>
      <c r="X242" s="305">
        <f t="shared" si="73"/>
        <v>2222.6279683377306</v>
      </c>
      <c r="Y242" s="309">
        <f t="shared" si="74"/>
        <v>1.4031</v>
      </c>
    </row>
    <row r="243" spans="1:25" s="63" customFormat="1" ht="16.5" customHeight="1" x14ac:dyDescent="0.2">
      <c r="A243" s="279">
        <v>227</v>
      </c>
      <c r="B243" s="301">
        <f t="shared" si="57"/>
        <v>64.429999999999993</v>
      </c>
      <c r="C243" s="302">
        <v>21700</v>
      </c>
      <c r="D243" s="303">
        <f t="shared" si="60"/>
        <v>4041.5955300325941</v>
      </c>
      <c r="E243" s="304">
        <f t="shared" si="65"/>
        <v>1374.1424802110821</v>
      </c>
      <c r="F243" s="304">
        <f t="shared" si="66"/>
        <v>80.831910600651881</v>
      </c>
      <c r="G243" s="101">
        <v>60</v>
      </c>
      <c r="H243" s="305">
        <f t="shared" si="67"/>
        <v>5556.5699208443284</v>
      </c>
      <c r="I243" s="379">
        <f t="shared" si="61"/>
        <v>3.5232000000000001</v>
      </c>
      <c r="J243" s="329">
        <f t="shared" si="58"/>
        <v>107.389</v>
      </c>
      <c r="K243" s="302">
        <v>21700</v>
      </c>
      <c r="L243" s="307">
        <f t="shared" si="62"/>
        <v>2424.8293586866439</v>
      </c>
      <c r="M243" s="304">
        <f t="shared" si="68"/>
        <v>824.44198195345894</v>
      </c>
      <c r="N243" s="304">
        <f t="shared" si="69"/>
        <v>48.496587173732877</v>
      </c>
      <c r="O243" s="308">
        <v>36</v>
      </c>
      <c r="P243" s="305">
        <f t="shared" si="70"/>
        <v>3333.7679278138353</v>
      </c>
      <c r="Q243" s="379">
        <f t="shared" si="63"/>
        <v>2.1137999999999999</v>
      </c>
      <c r="R243" s="330">
        <f t="shared" si="59"/>
        <v>161.07499999999999</v>
      </c>
      <c r="S243" s="302">
        <v>21700</v>
      </c>
      <c r="T243" s="307">
        <f t="shared" si="64"/>
        <v>1616.6382120130374</v>
      </c>
      <c r="U243" s="101">
        <f t="shared" si="71"/>
        <v>549.65699208443277</v>
      </c>
      <c r="V243" s="304">
        <f t="shared" si="72"/>
        <v>32.332764240260751</v>
      </c>
      <c r="W243" s="308">
        <v>24</v>
      </c>
      <c r="X243" s="305">
        <f t="shared" si="73"/>
        <v>2222.6279683377306</v>
      </c>
      <c r="Y243" s="309">
        <f t="shared" si="74"/>
        <v>1.4093</v>
      </c>
    </row>
    <row r="244" spans="1:25" s="63" customFormat="1" ht="16.5" customHeight="1" x14ac:dyDescent="0.2">
      <c r="A244" s="279">
        <v>228</v>
      </c>
      <c r="B244" s="301">
        <f t="shared" si="57"/>
        <v>64.429999999999993</v>
      </c>
      <c r="C244" s="302">
        <v>21700</v>
      </c>
      <c r="D244" s="303">
        <f t="shared" si="60"/>
        <v>4041.5955300325941</v>
      </c>
      <c r="E244" s="304">
        <f t="shared" si="65"/>
        <v>1374.1424802110821</v>
      </c>
      <c r="F244" s="304">
        <f t="shared" si="66"/>
        <v>80.831910600651881</v>
      </c>
      <c r="G244" s="101">
        <v>60</v>
      </c>
      <c r="H244" s="305">
        <f t="shared" si="67"/>
        <v>5556.5699208443284</v>
      </c>
      <c r="I244" s="379">
        <f t="shared" si="61"/>
        <v>3.5387</v>
      </c>
      <c r="J244" s="329">
        <f t="shared" si="58"/>
        <v>107.389</v>
      </c>
      <c r="K244" s="302">
        <v>21700</v>
      </c>
      <c r="L244" s="307">
        <f t="shared" si="62"/>
        <v>2424.8293586866439</v>
      </c>
      <c r="M244" s="304">
        <f t="shared" si="68"/>
        <v>824.44198195345894</v>
      </c>
      <c r="N244" s="304">
        <f t="shared" si="69"/>
        <v>48.496587173732877</v>
      </c>
      <c r="O244" s="308">
        <v>36</v>
      </c>
      <c r="P244" s="305">
        <f t="shared" si="70"/>
        <v>3333.7679278138353</v>
      </c>
      <c r="Q244" s="379">
        <f t="shared" si="63"/>
        <v>2.1231</v>
      </c>
      <c r="R244" s="330">
        <f t="shared" si="59"/>
        <v>161.07499999999999</v>
      </c>
      <c r="S244" s="302">
        <v>21700</v>
      </c>
      <c r="T244" s="307">
        <f t="shared" si="64"/>
        <v>1616.6382120130374</v>
      </c>
      <c r="U244" s="101">
        <f t="shared" si="71"/>
        <v>549.65699208443277</v>
      </c>
      <c r="V244" s="304">
        <f t="shared" si="72"/>
        <v>32.332764240260751</v>
      </c>
      <c r="W244" s="308">
        <v>24</v>
      </c>
      <c r="X244" s="305">
        <f t="shared" si="73"/>
        <v>2222.6279683377306</v>
      </c>
      <c r="Y244" s="309">
        <f t="shared" si="74"/>
        <v>1.4155</v>
      </c>
    </row>
    <row r="245" spans="1:25" s="63" customFormat="1" ht="16.5" customHeight="1" x14ac:dyDescent="0.2">
      <c r="A245" s="279">
        <v>229</v>
      </c>
      <c r="B245" s="301">
        <f t="shared" si="57"/>
        <v>64.429999999999993</v>
      </c>
      <c r="C245" s="302">
        <v>21700</v>
      </c>
      <c r="D245" s="303">
        <f t="shared" si="60"/>
        <v>4041.5955300325941</v>
      </c>
      <c r="E245" s="304">
        <f t="shared" si="65"/>
        <v>1374.1424802110821</v>
      </c>
      <c r="F245" s="304">
        <f t="shared" si="66"/>
        <v>80.831910600651881</v>
      </c>
      <c r="G245" s="101">
        <v>60</v>
      </c>
      <c r="H245" s="305">
        <f t="shared" si="67"/>
        <v>5556.5699208443284</v>
      </c>
      <c r="I245" s="379">
        <f t="shared" si="61"/>
        <v>3.5541999999999998</v>
      </c>
      <c r="J245" s="329">
        <f t="shared" si="58"/>
        <v>107.389</v>
      </c>
      <c r="K245" s="302">
        <v>21700</v>
      </c>
      <c r="L245" s="307">
        <f t="shared" si="62"/>
        <v>2424.8293586866439</v>
      </c>
      <c r="M245" s="304">
        <f t="shared" si="68"/>
        <v>824.44198195345894</v>
      </c>
      <c r="N245" s="304">
        <f t="shared" si="69"/>
        <v>48.496587173732877</v>
      </c>
      <c r="O245" s="308">
        <v>36</v>
      </c>
      <c r="P245" s="305">
        <f t="shared" si="70"/>
        <v>3333.7679278138353</v>
      </c>
      <c r="Q245" s="379">
        <f t="shared" si="63"/>
        <v>2.1324000000000001</v>
      </c>
      <c r="R245" s="330">
        <f t="shared" si="59"/>
        <v>161.07499999999999</v>
      </c>
      <c r="S245" s="302">
        <v>21700</v>
      </c>
      <c r="T245" s="307">
        <f t="shared" si="64"/>
        <v>1616.6382120130374</v>
      </c>
      <c r="U245" s="101">
        <f t="shared" si="71"/>
        <v>549.65699208443277</v>
      </c>
      <c r="V245" s="304">
        <f t="shared" si="72"/>
        <v>32.332764240260751</v>
      </c>
      <c r="W245" s="308">
        <v>24</v>
      </c>
      <c r="X245" s="305">
        <f t="shared" si="73"/>
        <v>2222.6279683377306</v>
      </c>
      <c r="Y245" s="309">
        <f t="shared" si="74"/>
        <v>1.4217</v>
      </c>
    </row>
    <row r="246" spans="1:25" s="63" customFormat="1" ht="16.5" customHeight="1" x14ac:dyDescent="0.2">
      <c r="A246" s="283">
        <v>230</v>
      </c>
      <c r="B246" s="301">
        <f t="shared" si="57"/>
        <v>64.429999999999993</v>
      </c>
      <c r="C246" s="302">
        <v>21700</v>
      </c>
      <c r="D246" s="303">
        <f t="shared" si="60"/>
        <v>4041.5955300325941</v>
      </c>
      <c r="E246" s="304">
        <f t="shared" si="65"/>
        <v>1374.1424802110821</v>
      </c>
      <c r="F246" s="304">
        <f t="shared" si="66"/>
        <v>80.831910600651881</v>
      </c>
      <c r="G246" s="101">
        <v>60</v>
      </c>
      <c r="H246" s="305">
        <f t="shared" si="67"/>
        <v>5556.5699208443284</v>
      </c>
      <c r="I246" s="379">
        <f t="shared" si="61"/>
        <v>3.5697999999999999</v>
      </c>
      <c r="J246" s="329">
        <f t="shared" si="58"/>
        <v>107.389</v>
      </c>
      <c r="K246" s="302">
        <v>21700</v>
      </c>
      <c r="L246" s="307">
        <f t="shared" si="62"/>
        <v>2424.8293586866439</v>
      </c>
      <c r="M246" s="304">
        <f t="shared" si="68"/>
        <v>824.44198195345894</v>
      </c>
      <c r="N246" s="304">
        <f t="shared" si="69"/>
        <v>48.496587173732877</v>
      </c>
      <c r="O246" s="308">
        <v>36</v>
      </c>
      <c r="P246" s="305">
        <f t="shared" si="70"/>
        <v>3333.7679278138353</v>
      </c>
      <c r="Q246" s="379">
        <f t="shared" si="63"/>
        <v>2.1417000000000002</v>
      </c>
      <c r="R246" s="330">
        <f t="shared" si="59"/>
        <v>161.07499999999999</v>
      </c>
      <c r="S246" s="302">
        <v>21700</v>
      </c>
      <c r="T246" s="307">
        <f t="shared" si="64"/>
        <v>1616.6382120130374</v>
      </c>
      <c r="U246" s="101">
        <f t="shared" si="71"/>
        <v>549.65699208443277</v>
      </c>
      <c r="V246" s="304">
        <f t="shared" si="72"/>
        <v>32.332764240260751</v>
      </c>
      <c r="W246" s="308">
        <v>24</v>
      </c>
      <c r="X246" s="305">
        <f t="shared" si="73"/>
        <v>2222.6279683377306</v>
      </c>
      <c r="Y246" s="309">
        <f t="shared" si="74"/>
        <v>1.4278999999999999</v>
      </c>
    </row>
    <row r="247" spans="1:25" s="63" customFormat="1" ht="16.5" customHeight="1" x14ac:dyDescent="0.2">
      <c r="A247" s="279">
        <v>231</v>
      </c>
      <c r="B247" s="301">
        <f t="shared" si="57"/>
        <v>64.429999999999993</v>
      </c>
      <c r="C247" s="302">
        <v>21700</v>
      </c>
      <c r="D247" s="303">
        <f t="shared" si="60"/>
        <v>4041.5955300325941</v>
      </c>
      <c r="E247" s="304">
        <f t="shared" si="65"/>
        <v>1374.1424802110821</v>
      </c>
      <c r="F247" s="304">
        <f t="shared" si="66"/>
        <v>80.831910600651881</v>
      </c>
      <c r="G247" s="101">
        <v>60</v>
      </c>
      <c r="H247" s="305">
        <f t="shared" si="67"/>
        <v>5556.5699208443284</v>
      </c>
      <c r="I247" s="379">
        <f t="shared" si="61"/>
        <v>3.5853000000000002</v>
      </c>
      <c r="J247" s="329">
        <f t="shared" si="58"/>
        <v>107.389</v>
      </c>
      <c r="K247" s="302">
        <v>21700</v>
      </c>
      <c r="L247" s="307">
        <f t="shared" si="62"/>
        <v>2424.8293586866439</v>
      </c>
      <c r="M247" s="304">
        <f t="shared" si="68"/>
        <v>824.44198195345894</v>
      </c>
      <c r="N247" s="304">
        <f t="shared" si="69"/>
        <v>48.496587173732877</v>
      </c>
      <c r="O247" s="308">
        <v>36</v>
      </c>
      <c r="P247" s="305">
        <f t="shared" si="70"/>
        <v>3333.7679278138353</v>
      </c>
      <c r="Q247" s="379">
        <f t="shared" si="63"/>
        <v>2.1511</v>
      </c>
      <c r="R247" s="330">
        <f t="shared" si="59"/>
        <v>161.07499999999999</v>
      </c>
      <c r="S247" s="302">
        <v>21700</v>
      </c>
      <c r="T247" s="307">
        <f t="shared" si="64"/>
        <v>1616.6382120130374</v>
      </c>
      <c r="U247" s="101">
        <f t="shared" si="71"/>
        <v>549.65699208443277</v>
      </c>
      <c r="V247" s="304">
        <f t="shared" si="72"/>
        <v>32.332764240260751</v>
      </c>
      <c r="W247" s="308">
        <v>24</v>
      </c>
      <c r="X247" s="305">
        <f t="shared" si="73"/>
        <v>2222.6279683377306</v>
      </c>
      <c r="Y247" s="309">
        <f t="shared" si="74"/>
        <v>1.4340999999999999</v>
      </c>
    </row>
    <row r="248" spans="1:25" s="63" customFormat="1" ht="16.5" customHeight="1" x14ac:dyDescent="0.2">
      <c r="A248" s="279">
        <v>232</v>
      </c>
      <c r="B248" s="301">
        <f t="shared" si="57"/>
        <v>64.429999999999993</v>
      </c>
      <c r="C248" s="302">
        <v>21700</v>
      </c>
      <c r="D248" s="303">
        <f t="shared" si="60"/>
        <v>4041.5955300325941</v>
      </c>
      <c r="E248" s="304">
        <f t="shared" si="65"/>
        <v>1374.1424802110821</v>
      </c>
      <c r="F248" s="304">
        <f t="shared" si="66"/>
        <v>80.831910600651881</v>
      </c>
      <c r="G248" s="101">
        <v>60</v>
      </c>
      <c r="H248" s="305">
        <f t="shared" si="67"/>
        <v>5556.5699208443284</v>
      </c>
      <c r="I248" s="379">
        <f t="shared" si="61"/>
        <v>3.6008</v>
      </c>
      <c r="J248" s="329">
        <f t="shared" si="58"/>
        <v>107.389</v>
      </c>
      <c r="K248" s="302">
        <v>21700</v>
      </c>
      <c r="L248" s="307">
        <f t="shared" si="62"/>
        <v>2424.8293586866439</v>
      </c>
      <c r="M248" s="304">
        <f t="shared" si="68"/>
        <v>824.44198195345894</v>
      </c>
      <c r="N248" s="304">
        <f t="shared" si="69"/>
        <v>48.496587173732877</v>
      </c>
      <c r="O248" s="308">
        <v>36</v>
      </c>
      <c r="P248" s="305">
        <f t="shared" si="70"/>
        <v>3333.7679278138353</v>
      </c>
      <c r="Q248" s="379">
        <f t="shared" si="63"/>
        <v>2.1604000000000001</v>
      </c>
      <c r="R248" s="330">
        <f t="shared" si="59"/>
        <v>161.07499999999999</v>
      </c>
      <c r="S248" s="302">
        <v>21700</v>
      </c>
      <c r="T248" s="307">
        <f t="shared" si="64"/>
        <v>1616.6382120130374</v>
      </c>
      <c r="U248" s="101">
        <f t="shared" si="71"/>
        <v>549.65699208443277</v>
      </c>
      <c r="V248" s="304">
        <f t="shared" si="72"/>
        <v>32.332764240260751</v>
      </c>
      <c r="W248" s="308">
        <v>24</v>
      </c>
      <c r="X248" s="305">
        <f t="shared" si="73"/>
        <v>2222.6279683377306</v>
      </c>
      <c r="Y248" s="309">
        <f t="shared" si="74"/>
        <v>1.4402999999999999</v>
      </c>
    </row>
    <row r="249" spans="1:25" s="63" customFormat="1" ht="16.5" customHeight="1" x14ac:dyDescent="0.2">
      <c r="A249" s="279">
        <v>233</v>
      </c>
      <c r="B249" s="301">
        <f t="shared" si="57"/>
        <v>64.429999999999993</v>
      </c>
      <c r="C249" s="302">
        <v>21700</v>
      </c>
      <c r="D249" s="303">
        <f t="shared" si="60"/>
        <v>4041.5955300325941</v>
      </c>
      <c r="E249" s="304">
        <f t="shared" si="65"/>
        <v>1374.1424802110821</v>
      </c>
      <c r="F249" s="304">
        <f t="shared" si="66"/>
        <v>80.831910600651881</v>
      </c>
      <c r="G249" s="101">
        <v>60</v>
      </c>
      <c r="H249" s="305">
        <f t="shared" si="67"/>
        <v>5556.5699208443284</v>
      </c>
      <c r="I249" s="379">
        <f t="shared" si="61"/>
        <v>3.6162999999999998</v>
      </c>
      <c r="J249" s="329">
        <f t="shared" si="58"/>
        <v>107.389</v>
      </c>
      <c r="K249" s="302">
        <v>21700</v>
      </c>
      <c r="L249" s="307">
        <f t="shared" si="62"/>
        <v>2424.8293586866439</v>
      </c>
      <c r="M249" s="304">
        <f t="shared" si="68"/>
        <v>824.44198195345894</v>
      </c>
      <c r="N249" s="304">
        <f t="shared" si="69"/>
        <v>48.496587173732877</v>
      </c>
      <c r="O249" s="308">
        <v>36</v>
      </c>
      <c r="P249" s="305">
        <f t="shared" si="70"/>
        <v>3333.7679278138353</v>
      </c>
      <c r="Q249" s="379">
        <f t="shared" si="63"/>
        <v>2.1697000000000002</v>
      </c>
      <c r="R249" s="330">
        <f t="shared" si="59"/>
        <v>161.07499999999999</v>
      </c>
      <c r="S249" s="302">
        <v>21700</v>
      </c>
      <c r="T249" s="307">
        <f t="shared" si="64"/>
        <v>1616.6382120130374</v>
      </c>
      <c r="U249" s="101">
        <f t="shared" si="71"/>
        <v>549.65699208443277</v>
      </c>
      <c r="V249" s="304">
        <f t="shared" si="72"/>
        <v>32.332764240260751</v>
      </c>
      <c r="W249" s="308">
        <v>24</v>
      </c>
      <c r="X249" s="305">
        <f t="shared" si="73"/>
        <v>2222.6279683377306</v>
      </c>
      <c r="Y249" s="309">
        <f t="shared" si="74"/>
        <v>1.4464999999999999</v>
      </c>
    </row>
    <row r="250" spans="1:25" s="63" customFormat="1" ht="16.5" customHeight="1" x14ac:dyDescent="0.2">
      <c r="A250" s="279">
        <v>234</v>
      </c>
      <c r="B250" s="301">
        <f t="shared" si="57"/>
        <v>64.429999999999993</v>
      </c>
      <c r="C250" s="302">
        <v>21700</v>
      </c>
      <c r="D250" s="303">
        <f t="shared" si="60"/>
        <v>4041.5955300325941</v>
      </c>
      <c r="E250" s="304">
        <f t="shared" si="65"/>
        <v>1374.1424802110821</v>
      </c>
      <c r="F250" s="304">
        <f t="shared" si="66"/>
        <v>80.831910600651881</v>
      </c>
      <c r="G250" s="101">
        <v>60</v>
      </c>
      <c r="H250" s="305">
        <f t="shared" si="67"/>
        <v>5556.5699208443284</v>
      </c>
      <c r="I250" s="379">
        <f t="shared" si="61"/>
        <v>3.6318000000000001</v>
      </c>
      <c r="J250" s="329">
        <f t="shared" si="58"/>
        <v>107.389</v>
      </c>
      <c r="K250" s="302">
        <v>21700</v>
      </c>
      <c r="L250" s="307">
        <f t="shared" si="62"/>
        <v>2424.8293586866439</v>
      </c>
      <c r="M250" s="304">
        <f t="shared" si="68"/>
        <v>824.44198195345894</v>
      </c>
      <c r="N250" s="304">
        <f t="shared" si="69"/>
        <v>48.496587173732877</v>
      </c>
      <c r="O250" s="308">
        <v>36</v>
      </c>
      <c r="P250" s="305">
        <f t="shared" si="70"/>
        <v>3333.7679278138353</v>
      </c>
      <c r="Q250" s="379">
        <f t="shared" si="63"/>
        <v>2.1789999999999998</v>
      </c>
      <c r="R250" s="330">
        <f t="shared" si="59"/>
        <v>161.07499999999999</v>
      </c>
      <c r="S250" s="302">
        <v>21700</v>
      </c>
      <c r="T250" s="307">
        <f t="shared" si="64"/>
        <v>1616.6382120130374</v>
      </c>
      <c r="U250" s="101">
        <f t="shared" si="71"/>
        <v>549.65699208443277</v>
      </c>
      <c r="V250" s="304">
        <f t="shared" si="72"/>
        <v>32.332764240260751</v>
      </c>
      <c r="W250" s="308">
        <v>24</v>
      </c>
      <c r="X250" s="305">
        <f t="shared" si="73"/>
        <v>2222.6279683377306</v>
      </c>
      <c r="Y250" s="309">
        <f t="shared" si="74"/>
        <v>1.4527000000000001</v>
      </c>
    </row>
    <row r="251" spans="1:25" s="63" customFormat="1" ht="16.5" customHeight="1" x14ac:dyDescent="0.2">
      <c r="A251" s="279">
        <v>235</v>
      </c>
      <c r="B251" s="301">
        <f t="shared" si="57"/>
        <v>64.429999999999993</v>
      </c>
      <c r="C251" s="302">
        <v>21700</v>
      </c>
      <c r="D251" s="303">
        <f t="shared" si="60"/>
        <v>4041.5955300325941</v>
      </c>
      <c r="E251" s="304">
        <f t="shared" si="65"/>
        <v>1374.1424802110821</v>
      </c>
      <c r="F251" s="304">
        <f t="shared" si="66"/>
        <v>80.831910600651881</v>
      </c>
      <c r="G251" s="101">
        <v>60</v>
      </c>
      <c r="H251" s="305">
        <f t="shared" si="67"/>
        <v>5556.5699208443284</v>
      </c>
      <c r="I251" s="379">
        <f t="shared" si="61"/>
        <v>3.6474000000000002</v>
      </c>
      <c r="J251" s="329">
        <f t="shared" si="58"/>
        <v>107.389</v>
      </c>
      <c r="K251" s="302">
        <v>21700</v>
      </c>
      <c r="L251" s="307">
        <f t="shared" si="62"/>
        <v>2424.8293586866439</v>
      </c>
      <c r="M251" s="304">
        <f t="shared" si="68"/>
        <v>824.44198195345894</v>
      </c>
      <c r="N251" s="304">
        <f t="shared" si="69"/>
        <v>48.496587173732877</v>
      </c>
      <c r="O251" s="308">
        <v>36</v>
      </c>
      <c r="P251" s="305">
        <f t="shared" si="70"/>
        <v>3333.7679278138353</v>
      </c>
      <c r="Q251" s="379">
        <f t="shared" si="63"/>
        <v>2.1882999999999999</v>
      </c>
      <c r="R251" s="330">
        <f t="shared" si="59"/>
        <v>161.07499999999999</v>
      </c>
      <c r="S251" s="302">
        <v>21700</v>
      </c>
      <c r="T251" s="307">
        <f t="shared" si="64"/>
        <v>1616.6382120130374</v>
      </c>
      <c r="U251" s="101">
        <f t="shared" si="71"/>
        <v>549.65699208443277</v>
      </c>
      <c r="V251" s="304">
        <f t="shared" si="72"/>
        <v>32.332764240260751</v>
      </c>
      <c r="W251" s="308">
        <v>24</v>
      </c>
      <c r="X251" s="305">
        <f t="shared" si="73"/>
        <v>2222.6279683377306</v>
      </c>
      <c r="Y251" s="309">
        <f t="shared" si="74"/>
        <v>1.4589000000000001</v>
      </c>
    </row>
    <row r="252" spans="1:25" s="63" customFormat="1" ht="16.5" customHeight="1" x14ac:dyDescent="0.2">
      <c r="A252" s="279">
        <v>236</v>
      </c>
      <c r="B252" s="301">
        <f t="shared" si="57"/>
        <v>64.429999999999993</v>
      </c>
      <c r="C252" s="302">
        <v>21700</v>
      </c>
      <c r="D252" s="303">
        <f t="shared" si="60"/>
        <v>4041.5955300325941</v>
      </c>
      <c r="E252" s="304">
        <f t="shared" si="65"/>
        <v>1374.1424802110821</v>
      </c>
      <c r="F252" s="304">
        <f t="shared" si="66"/>
        <v>80.831910600651881</v>
      </c>
      <c r="G252" s="101">
        <v>60</v>
      </c>
      <c r="H252" s="305">
        <f t="shared" si="67"/>
        <v>5556.5699208443284</v>
      </c>
      <c r="I252" s="379">
        <f t="shared" si="61"/>
        <v>3.6629</v>
      </c>
      <c r="J252" s="329">
        <f t="shared" si="58"/>
        <v>107.389</v>
      </c>
      <c r="K252" s="302">
        <v>21700</v>
      </c>
      <c r="L252" s="307">
        <f t="shared" si="62"/>
        <v>2424.8293586866439</v>
      </c>
      <c r="M252" s="304">
        <f t="shared" si="68"/>
        <v>824.44198195345894</v>
      </c>
      <c r="N252" s="304">
        <f t="shared" si="69"/>
        <v>48.496587173732877</v>
      </c>
      <c r="O252" s="308">
        <v>36</v>
      </c>
      <c r="P252" s="305">
        <f t="shared" si="70"/>
        <v>3333.7679278138353</v>
      </c>
      <c r="Q252" s="379">
        <f t="shared" si="63"/>
        <v>2.1976</v>
      </c>
      <c r="R252" s="330">
        <f t="shared" si="59"/>
        <v>161.07499999999999</v>
      </c>
      <c r="S252" s="302">
        <v>21700</v>
      </c>
      <c r="T252" s="307">
        <f t="shared" si="64"/>
        <v>1616.6382120130374</v>
      </c>
      <c r="U252" s="101">
        <f t="shared" si="71"/>
        <v>549.65699208443277</v>
      </c>
      <c r="V252" s="304">
        <f t="shared" si="72"/>
        <v>32.332764240260751</v>
      </c>
      <c r="W252" s="308">
        <v>24</v>
      </c>
      <c r="X252" s="305">
        <f t="shared" si="73"/>
        <v>2222.6279683377306</v>
      </c>
      <c r="Y252" s="309">
        <f t="shared" si="74"/>
        <v>1.4652000000000001</v>
      </c>
    </row>
    <row r="253" spans="1:25" s="63" customFormat="1" ht="16.5" customHeight="1" x14ac:dyDescent="0.2">
      <c r="A253" s="279">
        <v>237</v>
      </c>
      <c r="B253" s="301">
        <f t="shared" si="57"/>
        <v>64.429999999999993</v>
      </c>
      <c r="C253" s="302">
        <v>21700</v>
      </c>
      <c r="D253" s="303">
        <f t="shared" si="60"/>
        <v>4041.5955300325941</v>
      </c>
      <c r="E253" s="304">
        <f t="shared" si="65"/>
        <v>1374.1424802110821</v>
      </c>
      <c r="F253" s="304">
        <f t="shared" si="66"/>
        <v>80.831910600651881</v>
      </c>
      <c r="G253" s="101">
        <v>60</v>
      </c>
      <c r="H253" s="305">
        <f t="shared" si="67"/>
        <v>5556.5699208443284</v>
      </c>
      <c r="I253" s="379">
        <f t="shared" si="61"/>
        <v>3.6783999999999999</v>
      </c>
      <c r="J253" s="329">
        <f t="shared" si="58"/>
        <v>107.389</v>
      </c>
      <c r="K253" s="302">
        <v>21700</v>
      </c>
      <c r="L253" s="307">
        <f t="shared" si="62"/>
        <v>2424.8293586866439</v>
      </c>
      <c r="M253" s="304">
        <f t="shared" si="68"/>
        <v>824.44198195345894</v>
      </c>
      <c r="N253" s="304">
        <f t="shared" si="69"/>
        <v>48.496587173732877</v>
      </c>
      <c r="O253" s="308">
        <v>36</v>
      </c>
      <c r="P253" s="305">
        <f t="shared" si="70"/>
        <v>3333.7679278138353</v>
      </c>
      <c r="Q253" s="379">
        <f t="shared" si="63"/>
        <v>2.2069000000000001</v>
      </c>
      <c r="R253" s="330">
        <f t="shared" si="59"/>
        <v>161.07499999999999</v>
      </c>
      <c r="S253" s="302">
        <v>21700</v>
      </c>
      <c r="T253" s="307">
        <f t="shared" si="64"/>
        <v>1616.6382120130374</v>
      </c>
      <c r="U253" s="101">
        <f t="shared" si="71"/>
        <v>549.65699208443277</v>
      </c>
      <c r="V253" s="304">
        <f t="shared" si="72"/>
        <v>32.332764240260751</v>
      </c>
      <c r="W253" s="308">
        <v>24</v>
      </c>
      <c r="X253" s="305">
        <f t="shared" si="73"/>
        <v>2222.6279683377306</v>
      </c>
      <c r="Y253" s="309">
        <f t="shared" si="74"/>
        <v>1.4714</v>
      </c>
    </row>
    <row r="254" spans="1:25" s="63" customFormat="1" ht="16.5" customHeight="1" x14ac:dyDescent="0.2">
      <c r="A254" s="279">
        <v>238</v>
      </c>
      <c r="B254" s="301">
        <f t="shared" si="57"/>
        <v>64.429999999999993</v>
      </c>
      <c r="C254" s="302">
        <v>21700</v>
      </c>
      <c r="D254" s="303">
        <f t="shared" si="60"/>
        <v>4041.5955300325941</v>
      </c>
      <c r="E254" s="304">
        <f t="shared" si="65"/>
        <v>1374.1424802110821</v>
      </c>
      <c r="F254" s="304">
        <f t="shared" si="66"/>
        <v>80.831910600651881</v>
      </c>
      <c r="G254" s="101">
        <v>60</v>
      </c>
      <c r="H254" s="305">
        <f t="shared" si="67"/>
        <v>5556.5699208443284</v>
      </c>
      <c r="I254" s="379">
        <f t="shared" si="61"/>
        <v>3.6939000000000002</v>
      </c>
      <c r="J254" s="329">
        <f t="shared" si="58"/>
        <v>107.389</v>
      </c>
      <c r="K254" s="302">
        <v>21700</v>
      </c>
      <c r="L254" s="307">
        <f t="shared" si="62"/>
        <v>2424.8293586866439</v>
      </c>
      <c r="M254" s="304">
        <f t="shared" si="68"/>
        <v>824.44198195345894</v>
      </c>
      <c r="N254" s="304">
        <f t="shared" si="69"/>
        <v>48.496587173732877</v>
      </c>
      <c r="O254" s="308">
        <v>36</v>
      </c>
      <c r="P254" s="305">
        <f t="shared" si="70"/>
        <v>3333.7679278138353</v>
      </c>
      <c r="Q254" s="379">
        <f t="shared" si="63"/>
        <v>2.2162000000000002</v>
      </c>
      <c r="R254" s="330">
        <f t="shared" si="59"/>
        <v>161.07499999999999</v>
      </c>
      <c r="S254" s="302">
        <v>21700</v>
      </c>
      <c r="T254" s="307">
        <f t="shared" si="64"/>
        <v>1616.6382120130374</v>
      </c>
      <c r="U254" s="101">
        <f t="shared" si="71"/>
        <v>549.65699208443277</v>
      </c>
      <c r="V254" s="304">
        <f t="shared" si="72"/>
        <v>32.332764240260751</v>
      </c>
      <c r="W254" s="308">
        <v>24</v>
      </c>
      <c r="X254" s="305">
        <f t="shared" si="73"/>
        <v>2222.6279683377306</v>
      </c>
      <c r="Y254" s="309">
        <f t="shared" si="74"/>
        <v>1.4776</v>
      </c>
    </row>
    <row r="255" spans="1:25" s="63" customFormat="1" ht="16.5" customHeight="1" x14ac:dyDescent="0.2">
      <c r="A255" s="279">
        <v>239</v>
      </c>
      <c r="B255" s="301">
        <f t="shared" si="57"/>
        <v>64.429999999999993</v>
      </c>
      <c r="C255" s="302">
        <v>21700</v>
      </c>
      <c r="D255" s="303">
        <f t="shared" si="60"/>
        <v>4041.5955300325941</v>
      </c>
      <c r="E255" s="304">
        <f t="shared" si="65"/>
        <v>1374.1424802110821</v>
      </c>
      <c r="F255" s="304">
        <f t="shared" si="66"/>
        <v>80.831910600651881</v>
      </c>
      <c r="G255" s="101">
        <v>60</v>
      </c>
      <c r="H255" s="305">
        <f t="shared" si="67"/>
        <v>5556.5699208443284</v>
      </c>
      <c r="I255" s="379">
        <f t="shared" si="61"/>
        <v>3.7094999999999998</v>
      </c>
      <c r="J255" s="329">
        <f t="shared" si="58"/>
        <v>107.389</v>
      </c>
      <c r="K255" s="302">
        <v>21700</v>
      </c>
      <c r="L255" s="307">
        <f t="shared" si="62"/>
        <v>2424.8293586866439</v>
      </c>
      <c r="M255" s="304">
        <f t="shared" si="68"/>
        <v>824.44198195345894</v>
      </c>
      <c r="N255" s="304">
        <f t="shared" si="69"/>
        <v>48.496587173732877</v>
      </c>
      <c r="O255" s="308">
        <v>36</v>
      </c>
      <c r="P255" s="305">
        <f t="shared" si="70"/>
        <v>3333.7679278138353</v>
      </c>
      <c r="Q255" s="379">
        <f t="shared" si="63"/>
        <v>2.2256</v>
      </c>
      <c r="R255" s="330">
        <f t="shared" si="59"/>
        <v>161.07499999999999</v>
      </c>
      <c r="S255" s="302">
        <v>21700</v>
      </c>
      <c r="T255" s="307">
        <f t="shared" si="64"/>
        <v>1616.6382120130374</v>
      </c>
      <c r="U255" s="101">
        <f t="shared" si="71"/>
        <v>549.65699208443277</v>
      </c>
      <c r="V255" s="304">
        <f t="shared" si="72"/>
        <v>32.332764240260751</v>
      </c>
      <c r="W255" s="308">
        <v>24</v>
      </c>
      <c r="X255" s="305">
        <f t="shared" si="73"/>
        <v>2222.6279683377306</v>
      </c>
      <c r="Y255" s="309">
        <f t="shared" si="74"/>
        <v>1.4838</v>
      </c>
    </row>
    <row r="256" spans="1:25" s="63" customFormat="1" ht="16.5" customHeight="1" x14ac:dyDescent="0.2">
      <c r="A256" s="283">
        <v>240</v>
      </c>
      <c r="B256" s="301">
        <f t="shared" si="57"/>
        <v>64.429999999999993</v>
      </c>
      <c r="C256" s="302">
        <v>21700</v>
      </c>
      <c r="D256" s="303">
        <f t="shared" si="60"/>
        <v>4041.5955300325941</v>
      </c>
      <c r="E256" s="304">
        <f t="shared" si="65"/>
        <v>1374.1424802110821</v>
      </c>
      <c r="F256" s="304">
        <f t="shared" si="66"/>
        <v>80.831910600651881</v>
      </c>
      <c r="G256" s="101">
        <v>60</v>
      </c>
      <c r="H256" s="305">
        <f t="shared" si="67"/>
        <v>5556.5699208443284</v>
      </c>
      <c r="I256" s="379">
        <f t="shared" si="61"/>
        <v>3.7250000000000001</v>
      </c>
      <c r="J256" s="329">
        <f t="shared" si="58"/>
        <v>107.389</v>
      </c>
      <c r="K256" s="302">
        <v>21700</v>
      </c>
      <c r="L256" s="307">
        <f t="shared" si="62"/>
        <v>2424.8293586866439</v>
      </c>
      <c r="M256" s="304">
        <f t="shared" si="68"/>
        <v>824.44198195345894</v>
      </c>
      <c r="N256" s="304">
        <f t="shared" si="69"/>
        <v>48.496587173732877</v>
      </c>
      <c r="O256" s="308">
        <v>36</v>
      </c>
      <c r="P256" s="305">
        <f t="shared" si="70"/>
        <v>3333.7679278138353</v>
      </c>
      <c r="Q256" s="379">
        <f t="shared" si="63"/>
        <v>2.2349000000000001</v>
      </c>
      <c r="R256" s="330">
        <f t="shared" si="59"/>
        <v>161.07499999999999</v>
      </c>
      <c r="S256" s="302">
        <v>21700</v>
      </c>
      <c r="T256" s="307">
        <f t="shared" si="64"/>
        <v>1616.6382120130374</v>
      </c>
      <c r="U256" s="101">
        <f t="shared" si="71"/>
        <v>549.65699208443277</v>
      </c>
      <c r="V256" s="304">
        <f t="shared" si="72"/>
        <v>32.332764240260751</v>
      </c>
      <c r="W256" s="308">
        <v>24</v>
      </c>
      <c r="X256" s="305">
        <f t="shared" si="73"/>
        <v>2222.6279683377306</v>
      </c>
      <c r="Y256" s="309">
        <f t="shared" si="74"/>
        <v>1.49</v>
      </c>
    </row>
    <row r="257" spans="1:25" s="63" customFormat="1" ht="16.5" customHeight="1" x14ac:dyDescent="0.2">
      <c r="A257" s="279">
        <v>241</v>
      </c>
      <c r="B257" s="301">
        <f t="shared" si="57"/>
        <v>64.429999999999993</v>
      </c>
      <c r="C257" s="302">
        <v>21700</v>
      </c>
      <c r="D257" s="303">
        <f t="shared" si="60"/>
        <v>4041.5955300325941</v>
      </c>
      <c r="E257" s="304">
        <f t="shared" si="65"/>
        <v>1374.1424802110821</v>
      </c>
      <c r="F257" s="304">
        <f t="shared" si="66"/>
        <v>80.831910600651881</v>
      </c>
      <c r="G257" s="101">
        <v>60</v>
      </c>
      <c r="H257" s="305">
        <f t="shared" si="67"/>
        <v>5556.5699208443284</v>
      </c>
      <c r="I257" s="379">
        <f t="shared" si="61"/>
        <v>3.7404999999999999</v>
      </c>
      <c r="J257" s="329">
        <f t="shared" si="58"/>
        <v>107.389</v>
      </c>
      <c r="K257" s="302">
        <v>21700</v>
      </c>
      <c r="L257" s="307">
        <f t="shared" si="62"/>
        <v>2424.8293586866439</v>
      </c>
      <c r="M257" s="304">
        <f t="shared" si="68"/>
        <v>824.44198195345894</v>
      </c>
      <c r="N257" s="304">
        <f t="shared" si="69"/>
        <v>48.496587173732877</v>
      </c>
      <c r="O257" s="308">
        <v>36</v>
      </c>
      <c r="P257" s="305">
        <f t="shared" si="70"/>
        <v>3333.7679278138353</v>
      </c>
      <c r="Q257" s="379">
        <f t="shared" si="63"/>
        <v>2.2442000000000002</v>
      </c>
      <c r="R257" s="330">
        <f t="shared" si="59"/>
        <v>161.07499999999999</v>
      </c>
      <c r="S257" s="302">
        <v>21700</v>
      </c>
      <c r="T257" s="307">
        <f t="shared" si="64"/>
        <v>1616.6382120130374</v>
      </c>
      <c r="U257" s="101">
        <f t="shared" si="71"/>
        <v>549.65699208443277</v>
      </c>
      <c r="V257" s="304">
        <f t="shared" si="72"/>
        <v>32.332764240260751</v>
      </c>
      <c r="W257" s="308">
        <v>24</v>
      </c>
      <c r="X257" s="305">
        <f t="shared" si="73"/>
        <v>2222.6279683377306</v>
      </c>
      <c r="Y257" s="309">
        <f t="shared" si="74"/>
        <v>1.4962</v>
      </c>
    </row>
    <row r="258" spans="1:25" s="63" customFormat="1" ht="16.5" customHeight="1" x14ac:dyDescent="0.2">
      <c r="A258" s="279">
        <v>242</v>
      </c>
      <c r="B258" s="301">
        <f t="shared" si="57"/>
        <v>64.429999999999993</v>
      </c>
      <c r="C258" s="302">
        <v>21700</v>
      </c>
      <c r="D258" s="303">
        <f t="shared" si="60"/>
        <v>4041.5955300325941</v>
      </c>
      <c r="E258" s="304">
        <f t="shared" si="65"/>
        <v>1374.1424802110821</v>
      </c>
      <c r="F258" s="304">
        <f t="shared" si="66"/>
        <v>80.831910600651881</v>
      </c>
      <c r="G258" s="101">
        <v>60</v>
      </c>
      <c r="H258" s="305">
        <f t="shared" si="67"/>
        <v>5556.5699208443284</v>
      </c>
      <c r="I258" s="379">
        <f t="shared" si="61"/>
        <v>3.7559999999999998</v>
      </c>
      <c r="J258" s="329">
        <f t="shared" si="58"/>
        <v>107.389</v>
      </c>
      <c r="K258" s="302">
        <v>21700</v>
      </c>
      <c r="L258" s="307">
        <f t="shared" si="62"/>
        <v>2424.8293586866439</v>
      </c>
      <c r="M258" s="304">
        <f t="shared" si="68"/>
        <v>824.44198195345894</v>
      </c>
      <c r="N258" s="304">
        <f t="shared" si="69"/>
        <v>48.496587173732877</v>
      </c>
      <c r="O258" s="308">
        <v>36</v>
      </c>
      <c r="P258" s="305">
        <f t="shared" si="70"/>
        <v>3333.7679278138353</v>
      </c>
      <c r="Q258" s="379">
        <f t="shared" si="63"/>
        <v>2.2534999999999998</v>
      </c>
      <c r="R258" s="330">
        <f t="shared" si="59"/>
        <v>161.07499999999999</v>
      </c>
      <c r="S258" s="302">
        <v>21700</v>
      </c>
      <c r="T258" s="307">
        <f t="shared" si="64"/>
        <v>1616.6382120130374</v>
      </c>
      <c r="U258" s="101">
        <f t="shared" si="71"/>
        <v>549.65699208443277</v>
      </c>
      <c r="V258" s="304">
        <f t="shared" si="72"/>
        <v>32.332764240260751</v>
      </c>
      <c r="W258" s="308">
        <v>24</v>
      </c>
      <c r="X258" s="305">
        <f t="shared" si="73"/>
        <v>2222.6279683377306</v>
      </c>
      <c r="Y258" s="309">
        <f t="shared" si="74"/>
        <v>1.5024</v>
      </c>
    </row>
    <row r="259" spans="1:25" s="63" customFormat="1" ht="16.5" customHeight="1" x14ac:dyDescent="0.2">
      <c r="A259" s="279">
        <v>243</v>
      </c>
      <c r="B259" s="301">
        <f t="shared" si="57"/>
        <v>64.429999999999993</v>
      </c>
      <c r="C259" s="302">
        <v>21700</v>
      </c>
      <c r="D259" s="303">
        <f t="shared" si="60"/>
        <v>4041.5955300325941</v>
      </c>
      <c r="E259" s="304">
        <f t="shared" si="65"/>
        <v>1374.1424802110821</v>
      </c>
      <c r="F259" s="304">
        <f t="shared" si="66"/>
        <v>80.831910600651881</v>
      </c>
      <c r="G259" s="101">
        <v>60</v>
      </c>
      <c r="H259" s="305">
        <f t="shared" si="67"/>
        <v>5556.5699208443284</v>
      </c>
      <c r="I259" s="379">
        <f t="shared" si="61"/>
        <v>3.7715000000000001</v>
      </c>
      <c r="J259" s="329">
        <f t="shared" si="58"/>
        <v>107.389</v>
      </c>
      <c r="K259" s="302">
        <v>21700</v>
      </c>
      <c r="L259" s="307">
        <f t="shared" si="62"/>
        <v>2424.8293586866439</v>
      </c>
      <c r="M259" s="304">
        <f t="shared" si="68"/>
        <v>824.44198195345894</v>
      </c>
      <c r="N259" s="304">
        <f t="shared" si="69"/>
        <v>48.496587173732877</v>
      </c>
      <c r="O259" s="308">
        <v>36</v>
      </c>
      <c r="P259" s="305">
        <f t="shared" si="70"/>
        <v>3333.7679278138353</v>
      </c>
      <c r="Q259" s="379">
        <f t="shared" si="63"/>
        <v>2.2627999999999999</v>
      </c>
      <c r="R259" s="330">
        <f t="shared" si="59"/>
        <v>161.07499999999999</v>
      </c>
      <c r="S259" s="302">
        <v>21700</v>
      </c>
      <c r="T259" s="307">
        <f t="shared" si="64"/>
        <v>1616.6382120130374</v>
      </c>
      <c r="U259" s="101">
        <f t="shared" si="71"/>
        <v>549.65699208443277</v>
      </c>
      <c r="V259" s="304">
        <f t="shared" si="72"/>
        <v>32.332764240260751</v>
      </c>
      <c r="W259" s="308">
        <v>24</v>
      </c>
      <c r="X259" s="305">
        <f t="shared" si="73"/>
        <v>2222.6279683377306</v>
      </c>
      <c r="Y259" s="309">
        <f t="shared" si="74"/>
        <v>1.5085999999999999</v>
      </c>
    </row>
    <row r="260" spans="1:25" s="63" customFormat="1" ht="16.5" customHeight="1" x14ac:dyDescent="0.2">
      <c r="A260" s="279">
        <v>244</v>
      </c>
      <c r="B260" s="301">
        <f t="shared" si="57"/>
        <v>64.429999999999993</v>
      </c>
      <c r="C260" s="302">
        <v>21700</v>
      </c>
      <c r="D260" s="303">
        <f t="shared" si="60"/>
        <v>4041.5955300325941</v>
      </c>
      <c r="E260" s="304">
        <f t="shared" si="65"/>
        <v>1374.1424802110821</v>
      </c>
      <c r="F260" s="304">
        <f t="shared" si="66"/>
        <v>80.831910600651881</v>
      </c>
      <c r="G260" s="101">
        <v>60</v>
      </c>
      <c r="H260" s="305">
        <f t="shared" si="67"/>
        <v>5556.5699208443284</v>
      </c>
      <c r="I260" s="379">
        <f t="shared" si="61"/>
        <v>3.7871000000000001</v>
      </c>
      <c r="J260" s="329">
        <f t="shared" si="58"/>
        <v>107.389</v>
      </c>
      <c r="K260" s="302">
        <v>21700</v>
      </c>
      <c r="L260" s="307">
        <f t="shared" si="62"/>
        <v>2424.8293586866439</v>
      </c>
      <c r="M260" s="304">
        <f t="shared" si="68"/>
        <v>824.44198195345894</v>
      </c>
      <c r="N260" s="304">
        <f t="shared" si="69"/>
        <v>48.496587173732877</v>
      </c>
      <c r="O260" s="308">
        <v>36</v>
      </c>
      <c r="P260" s="305">
        <f t="shared" si="70"/>
        <v>3333.7679278138353</v>
      </c>
      <c r="Q260" s="379">
        <f t="shared" si="63"/>
        <v>2.2721</v>
      </c>
      <c r="R260" s="330">
        <f t="shared" si="59"/>
        <v>161.07499999999999</v>
      </c>
      <c r="S260" s="302">
        <v>21700</v>
      </c>
      <c r="T260" s="307">
        <f t="shared" si="64"/>
        <v>1616.6382120130374</v>
      </c>
      <c r="U260" s="101">
        <f t="shared" si="71"/>
        <v>549.65699208443277</v>
      </c>
      <c r="V260" s="304">
        <f t="shared" si="72"/>
        <v>32.332764240260751</v>
      </c>
      <c r="W260" s="308">
        <v>24</v>
      </c>
      <c r="X260" s="305">
        <f t="shared" si="73"/>
        <v>2222.6279683377306</v>
      </c>
      <c r="Y260" s="309">
        <f t="shared" si="74"/>
        <v>1.5147999999999999</v>
      </c>
    </row>
    <row r="261" spans="1:25" s="63" customFormat="1" ht="16.5" customHeight="1" x14ac:dyDescent="0.2">
      <c r="A261" s="279">
        <v>245</v>
      </c>
      <c r="B261" s="301">
        <f t="shared" si="57"/>
        <v>64.429999999999993</v>
      </c>
      <c r="C261" s="302">
        <v>21700</v>
      </c>
      <c r="D261" s="303">
        <f t="shared" si="60"/>
        <v>4041.5955300325941</v>
      </c>
      <c r="E261" s="304">
        <f t="shared" si="65"/>
        <v>1374.1424802110821</v>
      </c>
      <c r="F261" s="304">
        <f t="shared" si="66"/>
        <v>80.831910600651881</v>
      </c>
      <c r="G261" s="101">
        <v>60</v>
      </c>
      <c r="H261" s="305">
        <f t="shared" si="67"/>
        <v>5556.5699208443284</v>
      </c>
      <c r="I261" s="379">
        <f t="shared" si="61"/>
        <v>3.8026</v>
      </c>
      <c r="J261" s="329">
        <f t="shared" si="58"/>
        <v>107.389</v>
      </c>
      <c r="K261" s="302">
        <v>21700</v>
      </c>
      <c r="L261" s="307">
        <f t="shared" si="62"/>
        <v>2424.8293586866439</v>
      </c>
      <c r="M261" s="304">
        <f t="shared" si="68"/>
        <v>824.44198195345894</v>
      </c>
      <c r="N261" s="304">
        <f t="shared" si="69"/>
        <v>48.496587173732877</v>
      </c>
      <c r="O261" s="308">
        <v>36</v>
      </c>
      <c r="P261" s="305">
        <f t="shared" si="70"/>
        <v>3333.7679278138353</v>
      </c>
      <c r="Q261" s="379">
        <f t="shared" si="63"/>
        <v>2.2814000000000001</v>
      </c>
      <c r="R261" s="330">
        <f t="shared" si="59"/>
        <v>161.07499999999999</v>
      </c>
      <c r="S261" s="302">
        <v>21700</v>
      </c>
      <c r="T261" s="307">
        <f t="shared" si="64"/>
        <v>1616.6382120130374</v>
      </c>
      <c r="U261" s="101">
        <f t="shared" si="71"/>
        <v>549.65699208443277</v>
      </c>
      <c r="V261" s="304">
        <f t="shared" si="72"/>
        <v>32.332764240260751</v>
      </c>
      <c r="W261" s="308">
        <v>24</v>
      </c>
      <c r="X261" s="305">
        <f t="shared" si="73"/>
        <v>2222.6279683377306</v>
      </c>
      <c r="Y261" s="309">
        <f t="shared" si="74"/>
        <v>1.5209999999999999</v>
      </c>
    </row>
    <row r="262" spans="1:25" s="63" customFormat="1" ht="16.5" customHeight="1" x14ac:dyDescent="0.2">
      <c r="A262" s="279">
        <v>246</v>
      </c>
      <c r="B262" s="301">
        <f t="shared" si="57"/>
        <v>64.429999999999993</v>
      </c>
      <c r="C262" s="302">
        <v>21700</v>
      </c>
      <c r="D262" s="303">
        <f t="shared" si="60"/>
        <v>4041.5955300325941</v>
      </c>
      <c r="E262" s="304">
        <f t="shared" si="65"/>
        <v>1374.1424802110821</v>
      </c>
      <c r="F262" s="304">
        <f t="shared" si="66"/>
        <v>80.831910600651881</v>
      </c>
      <c r="G262" s="101">
        <v>60</v>
      </c>
      <c r="H262" s="305">
        <f t="shared" si="67"/>
        <v>5556.5699208443284</v>
      </c>
      <c r="I262" s="379">
        <f t="shared" si="61"/>
        <v>3.8180999999999998</v>
      </c>
      <c r="J262" s="329">
        <f t="shared" si="58"/>
        <v>107.389</v>
      </c>
      <c r="K262" s="302">
        <v>21700</v>
      </c>
      <c r="L262" s="307">
        <f t="shared" si="62"/>
        <v>2424.8293586866439</v>
      </c>
      <c r="M262" s="304">
        <f t="shared" si="68"/>
        <v>824.44198195345894</v>
      </c>
      <c r="N262" s="304">
        <f t="shared" si="69"/>
        <v>48.496587173732877</v>
      </c>
      <c r="O262" s="308">
        <v>36</v>
      </c>
      <c r="P262" s="305">
        <f t="shared" si="70"/>
        <v>3333.7679278138353</v>
      </c>
      <c r="Q262" s="379">
        <f t="shared" si="63"/>
        <v>2.2907000000000002</v>
      </c>
      <c r="R262" s="330">
        <f t="shared" si="59"/>
        <v>161.07499999999999</v>
      </c>
      <c r="S262" s="302">
        <v>21700</v>
      </c>
      <c r="T262" s="307">
        <f t="shared" si="64"/>
        <v>1616.6382120130374</v>
      </c>
      <c r="U262" s="101">
        <f t="shared" si="71"/>
        <v>549.65699208443277</v>
      </c>
      <c r="V262" s="304">
        <f t="shared" si="72"/>
        <v>32.332764240260751</v>
      </c>
      <c r="W262" s="308">
        <v>24</v>
      </c>
      <c r="X262" s="305">
        <f t="shared" si="73"/>
        <v>2222.6279683377306</v>
      </c>
      <c r="Y262" s="309">
        <f t="shared" si="74"/>
        <v>1.5271999999999999</v>
      </c>
    </row>
    <row r="263" spans="1:25" s="63" customFormat="1" ht="16.5" customHeight="1" x14ac:dyDescent="0.2">
      <c r="A263" s="279">
        <v>247</v>
      </c>
      <c r="B263" s="301">
        <f t="shared" si="57"/>
        <v>64.429999999999993</v>
      </c>
      <c r="C263" s="302">
        <v>21700</v>
      </c>
      <c r="D263" s="303">
        <f t="shared" si="60"/>
        <v>4041.5955300325941</v>
      </c>
      <c r="E263" s="304">
        <f t="shared" si="65"/>
        <v>1374.1424802110821</v>
      </c>
      <c r="F263" s="304">
        <f t="shared" si="66"/>
        <v>80.831910600651881</v>
      </c>
      <c r="G263" s="101">
        <v>60</v>
      </c>
      <c r="H263" s="305">
        <f t="shared" si="67"/>
        <v>5556.5699208443284</v>
      </c>
      <c r="I263" s="379">
        <f t="shared" si="61"/>
        <v>3.8336000000000001</v>
      </c>
      <c r="J263" s="329">
        <f t="shared" si="58"/>
        <v>107.389</v>
      </c>
      <c r="K263" s="302">
        <v>21700</v>
      </c>
      <c r="L263" s="307">
        <f t="shared" si="62"/>
        <v>2424.8293586866439</v>
      </c>
      <c r="M263" s="304">
        <f t="shared" si="68"/>
        <v>824.44198195345894</v>
      </c>
      <c r="N263" s="304">
        <f t="shared" si="69"/>
        <v>48.496587173732877</v>
      </c>
      <c r="O263" s="308">
        <v>36</v>
      </c>
      <c r="P263" s="305">
        <f t="shared" si="70"/>
        <v>3333.7679278138353</v>
      </c>
      <c r="Q263" s="379">
        <f t="shared" si="63"/>
        <v>2.2999999999999998</v>
      </c>
      <c r="R263" s="330">
        <f t="shared" si="59"/>
        <v>161.07499999999999</v>
      </c>
      <c r="S263" s="302">
        <v>21700</v>
      </c>
      <c r="T263" s="307">
        <f t="shared" si="64"/>
        <v>1616.6382120130374</v>
      </c>
      <c r="U263" s="101">
        <f t="shared" si="71"/>
        <v>549.65699208443277</v>
      </c>
      <c r="V263" s="304">
        <f t="shared" si="72"/>
        <v>32.332764240260751</v>
      </c>
      <c r="W263" s="308">
        <v>24</v>
      </c>
      <c r="X263" s="305">
        <f t="shared" si="73"/>
        <v>2222.6279683377306</v>
      </c>
      <c r="Y263" s="309">
        <f t="shared" si="74"/>
        <v>1.5334000000000001</v>
      </c>
    </row>
    <row r="264" spans="1:25" s="63" customFormat="1" ht="16.5" customHeight="1" x14ac:dyDescent="0.2">
      <c r="A264" s="279">
        <v>248</v>
      </c>
      <c r="B264" s="301">
        <f t="shared" si="57"/>
        <v>64.429999999999993</v>
      </c>
      <c r="C264" s="302">
        <v>21700</v>
      </c>
      <c r="D264" s="303">
        <f t="shared" si="60"/>
        <v>4041.5955300325941</v>
      </c>
      <c r="E264" s="304">
        <f t="shared" si="65"/>
        <v>1374.1424802110821</v>
      </c>
      <c r="F264" s="304">
        <f t="shared" si="66"/>
        <v>80.831910600651881</v>
      </c>
      <c r="G264" s="101">
        <v>60</v>
      </c>
      <c r="H264" s="305">
        <f t="shared" si="67"/>
        <v>5556.5699208443284</v>
      </c>
      <c r="I264" s="379">
        <f t="shared" si="61"/>
        <v>3.8491</v>
      </c>
      <c r="J264" s="329">
        <f t="shared" si="58"/>
        <v>107.389</v>
      </c>
      <c r="K264" s="302">
        <v>21700</v>
      </c>
      <c r="L264" s="307">
        <f t="shared" si="62"/>
        <v>2424.8293586866439</v>
      </c>
      <c r="M264" s="304">
        <f t="shared" si="68"/>
        <v>824.44198195345894</v>
      </c>
      <c r="N264" s="304">
        <f t="shared" si="69"/>
        <v>48.496587173732877</v>
      </c>
      <c r="O264" s="308">
        <v>36</v>
      </c>
      <c r="P264" s="305">
        <f t="shared" si="70"/>
        <v>3333.7679278138353</v>
      </c>
      <c r="Q264" s="379">
        <f t="shared" si="63"/>
        <v>2.3094000000000001</v>
      </c>
      <c r="R264" s="330">
        <f t="shared" si="59"/>
        <v>161.07499999999999</v>
      </c>
      <c r="S264" s="302">
        <v>21700</v>
      </c>
      <c r="T264" s="307">
        <f t="shared" si="64"/>
        <v>1616.6382120130374</v>
      </c>
      <c r="U264" s="101">
        <f t="shared" si="71"/>
        <v>549.65699208443277</v>
      </c>
      <c r="V264" s="304">
        <f t="shared" si="72"/>
        <v>32.332764240260751</v>
      </c>
      <c r="W264" s="308">
        <v>24</v>
      </c>
      <c r="X264" s="305">
        <f t="shared" si="73"/>
        <v>2222.6279683377306</v>
      </c>
      <c r="Y264" s="309">
        <f t="shared" si="74"/>
        <v>1.5397000000000001</v>
      </c>
    </row>
    <row r="265" spans="1:25" s="63" customFormat="1" ht="16.5" customHeight="1" x14ac:dyDescent="0.2">
      <c r="A265" s="279">
        <v>249</v>
      </c>
      <c r="B265" s="301">
        <f t="shared" si="57"/>
        <v>64.429999999999993</v>
      </c>
      <c r="C265" s="302">
        <v>21700</v>
      </c>
      <c r="D265" s="303">
        <f t="shared" si="60"/>
        <v>4041.5955300325941</v>
      </c>
      <c r="E265" s="304">
        <f t="shared" si="65"/>
        <v>1374.1424802110821</v>
      </c>
      <c r="F265" s="304">
        <f t="shared" si="66"/>
        <v>80.831910600651881</v>
      </c>
      <c r="G265" s="101">
        <v>60</v>
      </c>
      <c r="H265" s="305">
        <f t="shared" si="67"/>
        <v>5556.5699208443284</v>
      </c>
      <c r="I265" s="379">
        <f t="shared" si="61"/>
        <v>3.8647</v>
      </c>
      <c r="J265" s="329">
        <f t="shared" si="58"/>
        <v>107.389</v>
      </c>
      <c r="K265" s="302">
        <v>21700</v>
      </c>
      <c r="L265" s="307">
        <f t="shared" si="62"/>
        <v>2424.8293586866439</v>
      </c>
      <c r="M265" s="304">
        <f t="shared" si="68"/>
        <v>824.44198195345894</v>
      </c>
      <c r="N265" s="304">
        <f t="shared" si="69"/>
        <v>48.496587173732877</v>
      </c>
      <c r="O265" s="308">
        <v>36</v>
      </c>
      <c r="P265" s="305">
        <f t="shared" si="70"/>
        <v>3333.7679278138353</v>
      </c>
      <c r="Q265" s="379">
        <f t="shared" si="63"/>
        <v>2.3187000000000002</v>
      </c>
      <c r="R265" s="330">
        <f t="shared" si="59"/>
        <v>161.07499999999999</v>
      </c>
      <c r="S265" s="302">
        <v>21700</v>
      </c>
      <c r="T265" s="307">
        <f t="shared" si="64"/>
        <v>1616.6382120130374</v>
      </c>
      <c r="U265" s="101">
        <f t="shared" si="71"/>
        <v>549.65699208443277</v>
      </c>
      <c r="V265" s="304">
        <f t="shared" si="72"/>
        <v>32.332764240260751</v>
      </c>
      <c r="W265" s="308">
        <v>24</v>
      </c>
      <c r="X265" s="305">
        <f t="shared" si="73"/>
        <v>2222.6279683377306</v>
      </c>
      <c r="Y265" s="309">
        <f t="shared" si="74"/>
        <v>1.5459000000000001</v>
      </c>
    </row>
    <row r="266" spans="1:25" s="63" customFormat="1" ht="16.5" customHeight="1" x14ac:dyDescent="0.2">
      <c r="A266" s="283">
        <v>250</v>
      </c>
      <c r="B266" s="301">
        <f t="shared" si="57"/>
        <v>64.429999999999993</v>
      </c>
      <c r="C266" s="302">
        <v>21700</v>
      </c>
      <c r="D266" s="303">
        <f t="shared" si="60"/>
        <v>4041.5955300325941</v>
      </c>
      <c r="E266" s="304">
        <f t="shared" si="65"/>
        <v>1374.1424802110821</v>
      </c>
      <c r="F266" s="304">
        <f t="shared" si="66"/>
        <v>80.831910600651881</v>
      </c>
      <c r="G266" s="101">
        <v>60</v>
      </c>
      <c r="H266" s="305">
        <f t="shared" si="67"/>
        <v>5556.5699208443284</v>
      </c>
      <c r="I266" s="379">
        <f t="shared" si="61"/>
        <v>3.8801999999999999</v>
      </c>
      <c r="J266" s="329">
        <f t="shared" si="58"/>
        <v>107.389</v>
      </c>
      <c r="K266" s="302">
        <v>21700</v>
      </c>
      <c r="L266" s="307">
        <f t="shared" si="62"/>
        <v>2424.8293586866439</v>
      </c>
      <c r="M266" s="304">
        <f t="shared" si="68"/>
        <v>824.44198195345894</v>
      </c>
      <c r="N266" s="304">
        <f t="shared" si="69"/>
        <v>48.496587173732877</v>
      </c>
      <c r="O266" s="308">
        <v>36</v>
      </c>
      <c r="P266" s="305">
        <f t="shared" si="70"/>
        <v>3333.7679278138353</v>
      </c>
      <c r="Q266" s="379">
        <f t="shared" si="63"/>
        <v>2.3279999999999998</v>
      </c>
      <c r="R266" s="330">
        <f t="shared" si="59"/>
        <v>161.07499999999999</v>
      </c>
      <c r="S266" s="302">
        <v>21700</v>
      </c>
      <c r="T266" s="307">
        <f t="shared" si="64"/>
        <v>1616.6382120130374</v>
      </c>
      <c r="U266" s="101">
        <f t="shared" si="71"/>
        <v>549.65699208443277</v>
      </c>
      <c r="V266" s="304">
        <f t="shared" si="72"/>
        <v>32.332764240260751</v>
      </c>
      <c r="W266" s="308">
        <v>24</v>
      </c>
      <c r="X266" s="305">
        <f t="shared" si="73"/>
        <v>2222.6279683377306</v>
      </c>
      <c r="Y266" s="309">
        <f t="shared" si="74"/>
        <v>1.5521</v>
      </c>
    </row>
    <row r="267" spans="1:25" s="63" customFormat="1" ht="16.5" customHeight="1" x14ac:dyDescent="0.2">
      <c r="A267" s="279">
        <v>251</v>
      </c>
      <c r="B267" s="301">
        <f t="shared" si="57"/>
        <v>64.429999999999993</v>
      </c>
      <c r="C267" s="302">
        <v>21700</v>
      </c>
      <c r="D267" s="303">
        <f t="shared" si="60"/>
        <v>4041.5955300325941</v>
      </c>
      <c r="E267" s="304">
        <f t="shared" si="65"/>
        <v>1374.1424802110821</v>
      </c>
      <c r="F267" s="304">
        <f t="shared" si="66"/>
        <v>80.831910600651881</v>
      </c>
      <c r="G267" s="101">
        <v>60</v>
      </c>
      <c r="H267" s="305">
        <f t="shared" si="67"/>
        <v>5556.5699208443284</v>
      </c>
      <c r="I267" s="379">
        <f t="shared" si="61"/>
        <v>3.8957000000000002</v>
      </c>
      <c r="J267" s="329">
        <f t="shared" si="58"/>
        <v>107.389</v>
      </c>
      <c r="K267" s="302">
        <v>21700</v>
      </c>
      <c r="L267" s="307">
        <f t="shared" si="62"/>
        <v>2424.8293586866439</v>
      </c>
      <c r="M267" s="304">
        <f t="shared" si="68"/>
        <v>824.44198195345894</v>
      </c>
      <c r="N267" s="304">
        <f t="shared" si="69"/>
        <v>48.496587173732877</v>
      </c>
      <c r="O267" s="308">
        <v>36</v>
      </c>
      <c r="P267" s="305">
        <f t="shared" si="70"/>
        <v>3333.7679278138353</v>
      </c>
      <c r="Q267" s="379">
        <f t="shared" si="63"/>
        <v>2.3372999999999999</v>
      </c>
      <c r="R267" s="330">
        <f t="shared" si="59"/>
        <v>161.07499999999999</v>
      </c>
      <c r="S267" s="302">
        <v>21700</v>
      </c>
      <c r="T267" s="307">
        <f t="shared" si="64"/>
        <v>1616.6382120130374</v>
      </c>
      <c r="U267" s="101">
        <f t="shared" si="71"/>
        <v>549.65699208443277</v>
      </c>
      <c r="V267" s="304">
        <f t="shared" si="72"/>
        <v>32.332764240260751</v>
      </c>
      <c r="W267" s="308">
        <v>24</v>
      </c>
      <c r="X267" s="305">
        <f t="shared" si="73"/>
        <v>2222.6279683377306</v>
      </c>
      <c r="Y267" s="309">
        <f t="shared" si="74"/>
        <v>1.5583</v>
      </c>
    </row>
    <row r="268" spans="1:25" s="63" customFormat="1" ht="16.5" customHeight="1" x14ac:dyDescent="0.2">
      <c r="A268" s="279">
        <v>252</v>
      </c>
      <c r="B268" s="301">
        <f t="shared" si="57"/>
        <v>64.429999999999993</v>
      </c>
      <c r="C268" s="302">
        <v>21700</v>
      </c>
      <c r="D268" s="303">
        <f t="shared" si="60"/>
        <v>4041.5955300325941</v>
      </c>
      <c r="E268" s="304">
        <f t="shared" si="65"/>
        <v>1374.1424802110821</v>
      </c>
      <c r="F268" s="304">
        <f t="shared" si="66"/>
        <v>80.831910600651881</v>
      </c>
      <c r="G268" s="101">
        <v>60</v>
      </c>
      <c r="H268" s="305">
        <f t="shared" si="67"/>
        <v>5556.5699208443284</v>
      </c>
      <c r="I268" s="379">
        <f t="shared" si="61"/>
        <v>3.9112</v>
      </c>
      <c r="J268" s="329">
        <f t="shared" si="58"/>
        <v>107.389</v>
      </c>
      <c r="K268" s="302">
        <v>21700</v>
      </c>
      <c r="L268" s="307">
        <f t="shared" si="62"/>
        <v>2424.8293586866439</v>
      </c>
      <c r="M268" s="304">
        <f t="shared" si="68"/>
        <v>824.44198195345894</v>
      </c>
      <c r="N268" s="304">
        <f t="shared" si="69"/>
        <v>48.496587173732877</v>
      </c>
      <c r="O268" s="308">
        <v>36</v>
      </c>
      <c r="P268" s="305">
        <f t="shared" si="70"/>
        <v>3333.7679278138353</v>
      </c>
      <c r="Q268" s="379">
        <f t="shared" si="63"/>
        <v>2.3466</v>
      </c>
      <c r="R268" s="330">
        <f t="shared" si="59"/>
        <v>161.07499999999999</v>
      </c>
      <c r="S268" s="302">
        <v>21700</v>
      </c>
      <c r="T268" s="307">
        <f t="shared" si="64"/>
        <v>1616.6382120130374</v>
      </c>
      <c r="U268" s="101">
        <f t="shared" si="71"/>
        <v>549.65699208443277</v>
      </c>
      <c r="V268" s="304">
        <f t="shared" si="72"/>
        <v>32.332764240260751</v>
      </c>
      <c r="W268" s="308">
        <v>24</v>
      </c>
      <c r="X268" s="305">
        <f t="shared" si="73"/>
        <v>2222.6279683377306</v>
      </c>
      <c r="Y268" s="309">
        <f t="shared" si="74"/>
        <v>1.5645</v>
      </c>
    </row>
    <row r="269" spans="1:25" s="63" customFormat="1" ht="16.5" customHeight="1" x14ac:dyDescent="0.2">
      <c r="A269" s="279">
        <v>253</v>
      </c>
      <c r="B269" s="301">
        <f t="shared" si="57"/>
        <v>64.429999999999993</v>
      </c>
      <c r="C269" s="302">
        <v>21700</v>
      </c>
      <c r="D269" s="303">
        <f t="shared" si="60"/>
        <v>4041.5955300325941</v>
      </c>
      <c r="E269" s="304">
        <f t="shared" si="65"/>
        <v>1374.1424802110821</v>
      </c>
      <c r="F269" s="304">
        <f t="shared" si="66"/>
        <v>80.831910600651881</v>
      </c>
      <c r="G269" s="101">
        <v>60</v>
      </c>
      <c r="H269" s="305">
        <f t="shared" si="67"/>
        <v>5556.5699208443284</v>
      </c>
      <c r="I269" s="379">
        <f t="shared" si="61"/>
        <v>3.9266999999999999</v>
      </c>
      <c r="J269" s="329">
        <f t="shared" si="58"/>
        <v>107.389</v>
      </c>
      <c r="K269" s="302">
        <v>21700</v>
      </c>
      <c r="L269" s="307">
        <f t="shared" si="62"/>
        <v>2424.8293586866439</v>
      </c>
      <c r="M269" s="304">
        <f t="shared" si="68"/>
        <v>824.44198195345894</v>
      </c>
      <c r="N269" s="304">
        <f t="shared" si="69"/>
        <v>48.496587173732877</v>
      </c>
      <c r="O269" s="308">
        <v>36</v>
      </c>
      <c r="P269" s="305">
        <f t="shared" si="70"/>
        <v>3333.7679278138353</v>
      </c>
      <c r="Q269" s="379">
        <f t="shared" si="63"/>
        <v>2.3559000000000001</v>
      </c>
      <c r="R269" s="330">
        <f t="shared" si="59"/>
        <v>161.07499999999999</v>
      </c>
      <c r="S269" s="302">
        <v>21700</v>
      </c>
      <c r="T269" s="307">
        <f t="shared" si="64"/>
        <v>1616.6382120130374</v>
      </c>
      <c r="U269" s="101">
        <f t="shared" si="71"/>
        <v>549.65699208443277</v>
      </c>
      <c r="V269" s="304">
        <f t="shared" si="72"/>
        <v>32.332764240260751</v>
      </c>
      <c r="W269" s="308">
        <v>24</v>
      </c>
      <c r="X269" s="305">
        <f t="shared" si="73"/>
        <v>2222.6279683377306</v>
      </c>
      <c r="Y269" s="309">
        <f t="shared" si="74"/>
        <v>1.5707</v>
      </c>
    </row>
    <row r="270" spans="1:25" s="63" customFormat="1" ht="16.5" customHeight="1" x14ac:dyDescent="0.2">
      <c r="A270" s="279">
        <v>254</v>
      </c>
      <c r="B270" s="301">
        <f t="shared" si="57"/>
        <v>64.429999999999993</v>
      </c>
      <c r="C270" s="302">
        <v>21700</v>
      </c>
      <c r="D270" s="303">
        <f t="shared" si="60"/>
        <v>4041.5955300325941</v>
      </c>
      <c r="E270" s="304">
        <f t="shared" si="65"/>
        <v>1374.1424802110821</v>
      </c>
      <c r="F270" s="304">
        <f t="shared" si="66"/>
        <v>80.831910600651881</v>
      </c>
      <c r="G270" s="101">
        <v>60</v>
      </c>
      <c r="H270" s="305">
        <f t="shared" si="67"/>
        <v>5556.5699208443284</v>
      </c>
      <c r="I270" s="379">
        <f t="shared" si="61"/>
        <v>3.9422999999999999</v>
      </c>
      <c r="J270" s="329">
        <f t="shared" si="58"/>
        <v>107.389</v>
      </c>
      <c r="K270" s="302">
        <v>21700</v>
      </c>
      <c r="L270" s="307">
        <f t="shared" si="62"/>
        <v>2424.8293586866439</v>
      </c>
      <c r="M270" s="304">
        <f t="shared" si="68"/>
        <v>824.44198195345894</v>
      </c>
      <c r="N270" s="304">
        <f t="shared" si="69"/>
        <v>48.496587173732877</v>
      </c>
      <c r="O270" s="308">
        <v>36</v>
      </c>
      <c r="P270" s="305">
        <f t="shared" si="70"/>
        <v>3333.7679278138353</v>
      </c>
      <c r="Q270" s="379">
        <f t="shared" si="63"/>
        <v>2.3652000000000002</v>
      </c>
      <c r="R270" s="330">
        <f t="shared" si="59"/>
        <v>161.07499999999999</v>
      </c>
      <c r="S270" s="302">
        <v>21700</v>
      </c>
      <c r="T270" s="307">
        <f t="shared" si="64"/>
        <v>1616.6382120130374</v>
      </c>
      <c r="U270" s="101">
        <f t="shared" si="71"/>
        <v>549.65699208443277</v>
      </c>
      <c r="V270" s="304">
        <f t="shared" si="72"/>
        <v>32.332764240260751</v>
      </c>
      <c r="W270" s="308">
        <v>24</v>
      </c>
      <c r="X270" s="305">
        <f t="shared" si="73"/>
        <v>2222.6279683377306</v>
      </c>
      <c r="Y270" s="309">
        <f t="shared" si="74"/>
        <v>1.5769</v>
      </c>
    </row>
    <row r="271" spans="1:25" s="63" customFormat="1" ht="16.5" customHeight="1" x14ac:dyDescent="0.2">
      <c r="A271" s="279">
        <v>255</v>
      </c>
      <c r="B271" s="301">
        <f t="shared" si="57"/>
        <v>64.429999999999993</v>
      </c>
      <c r="C271" s="302">
        <v>21700</v>
      </c>
      <c r="D271" s="303">
        <f t="shared" si="60"/>
        <v>4041.5955300325941</v>
      </c>
      <c r="E271" s="304">
        <f t="shared" si="65"/>
        <v>1374.1424802110821</v>
      </c>
      <c r="F271" s="304">
        <f t="shared" si="66"/>
        <v>80.831910600651881</v>
      </c>
      <c r="G271" s="101">
        <v>60</v>
      </c>
      <c r="H271" s="305">
        <f t="shared" si="67"/>
        <v>5556.5699208443284</v>
      </c>
      <c r="I271" s="379">
        <f t="shared" si="61"/>
        <v>3.9578000000000002</v>
      </c>
      <c r="J271" s="329">
        <f t="shared" si="58"/>
        <v>107.389</v>
      </c>
      <c r="K271" s="302">
        <v>21700</v>
      </c>
      <c r="L271" s="307">
        <f t="shared" si="62"/>
        <v>2424.8293586866439</v>
      </c>
      <c r="M271" s="304">
        <f t="shared" si="68"/>
        <v>824.44198195345894</v>
      </c>
      <c r="N271" s="304">
        <f t="shared" si="69"/>
        <v>48.496587173732877</v>
      </c>
      <c r="O271" s="308">
        <v>36</v>
      </c>
      <c r="P271" s="305">
        <f t="shared" si="70"/>
        <v>3333.7679278138353</v>
      </c>
      <c r="Q271" s="379">
        <f t="shared" si="63"/>
        <v>2.3744999999999998</v>
      </c>
      <c r="R271" s="330">
        <f t="shared" si="59"/>
        <v>161.07499999999999</v>
      </c>
      <c r="S271" s="302">
        <v>21700</v>
      </c>
      <c r="T271" s="307">
        <f t="shared" si="64"/>
        <v>1616.6382120130374</v>
      </c>
      <c r="U271" s="101">
        <f t="shared" si="71"/>
        <v>549.65699208443277</v>
      </c>
      <c r="V271" s="304">
        <f t="shared" si="72"/>
        <v>32.332764240260751</v>
      </c>
      <c r="W271" s="308">
        <v>24</v>
      </c>
      <c r="X271" s="305">
        <f t="shared" si="73"/>
        <v>2222.6279683377306</v>
      </c>
      <c r="Y271" s="309">
        <f t="shared" si="74"/>
        <v>1.5831</v>
      </c>
    </row>
    <row r="272" spans="1:25" s="63" customFormat="1" ht="16.5" customHeight="1" x14ac:dyDescent="0.2">
      <c r="A272" s="279">
        <v>256</v>
      </c>
      <c r="B272" s="301">
        <f t="shared" ref="B272:B335" si="75">37.9*1.7</f>
        <v>64.429999999999993</v>
      </c>
      <c r="C272" s="302">
        <v>21700</v>
      </c>
      <c r="D272" s="303">
        <f t="shared" si="60"/>
        <v>4041.5955300325941</v>
      </c>
      <c r="E272" s="304">
        <f t="shared" si="65"/>
        <v>1374.1424802110821</v>
      </c>
      <c r="F272" s="304">
        <f t="shared" si="66"/>
        <v>80.831910600651881</v>
      </c>
      <c r="G272" s="101">
        <v>60</v>
      </c>
      <c r="H272" s="305">
        <f t="shared" si="67"/>
        <v>5556.5699208443284</v>
      </c>
      <c r="I272" s="379">
        <f t="shared" si="61"/>
        <v>3.9733000000000001</v>
      </c>
      <c r="J272" s="329">
        <f t="shared" ref="J272:J335" si="76">63.17*1.7</f>
        <v>107.389</v>
      </c>
      <c r="K272" s="302">
        <v>21700</v>
      </c>
      <c r="L272" s="307">
        <f t="shared" si="62"/>
        <v>2424.8293586866439</v>
      </c>
      <c r="M272" s="304">
        <f t="shared" si="68"/>
        <v>824.44198195345894</v>
      </c>
      <c r="N272" s="304">
        <f t="shared" si="69"/>
        <v>48.496587173732877</v>
      </c>
      <c r="O272" s="308">
        <v>36</v>
      </c>
      <c r="P272" s="305">
        <f t="shared" si="70"/>
        <v>3333.7679278138353</v>
      </c>
      <c r="Q272" s="379">
        <f t="shared" si="63"/>
        <v>2.3839000000000001</v>
      </c>
      <c r="R272" s="330">
        <f t="shared" ref="R272:R335" si="77">94.75*1.7</f>
        <v>161.07499999999999</v>
      </c>
      <c r="S272" s="302">
        <v>21700</v>
      </c>
      <c r="T272" s="307">
        <f t="shared" si="64"/>
        <v>1616.6382120130374</v>
      </c>
      <c r="U272" s="101">
        <f t="shared" si="71"/>
        <v>549.65699208443277</v>
      </c>
      <c r="V272" s="304">
        <f t="shared" si="72"/>
        <v>32.332764240260751</v>
      </c>
      <c r="W272" s="308">
        <v>24</v>
      </c>
      <c r="X272" s="305">
        <f t="shared" si="73"/>
        <v>2222.6279683377306</v>
      </c>
      <c r="Y272" s="309">
        <f t="shared" si="74"/>
        <v>1.5892999999999999</v>
      </c>
    </row>
    <row r="273" spans="1:25" s="63" customFormat="1" ht="16.5" customHeight="1" x14ac:dyDescent="0.2">
      <c r="A273" s="279">
        <v>257</v>
      </c>
      <c r="B273" s="301">
        <f t="shared" si="75"/>
        <v>64.429999999999993</v>
      </c>
      <c r="C273" s="302">
        <v>21700</v>
      </c>
      <c r="D273" s="303">
        <f t="shared" ref="D273:D336" si="78">12*(1/B273*C273)</f>
        <v>4041.5955300325941</v>
      </c>
      <c r="E273" s="304">
        <f t="shared" si="65"/>
        <v>1374.1424802110821</v>
      </c>
      <c r="F273" s="304">
        <f t="shared" si="66"/>
        <v>80.831910600651881</v>
      </c>
      <c r="G273" s="101">
        <v>60</v>
      </c>
      <c r="H273" s="305">
        <f t="shared" si="67"/>
        <v>5556.5699208443284</v>
      </c>
      <c r="I273" s="379">
        <f t="shared" ref="I273:I336" si="79">ROUND(A273/B273,4)</f>
        <v>3.9887999999999999</v>
      </c>
      <c r="J273" s="329">
        <f t="shared" si="76"/>
        <v>107.389</v>
      </c>
      <c r="K273" s="302">
        <v>21700</v>
      </c>
      <c r="L273" s="307">
        <f t="shared" ref="L273:L336" si="80">12*(1/J273*K273)</f>
        <v>2424.8293586866439</v>
      </c>
      <c r="M273" s="304">
        <f t="shared" si="68"/>
        <v>824.44198195345894</v>
      </c>
      <c r="N273" s="304">
        <f t="shared" si="69"/>
        <v>48.496587173732877</v>
      </c>
      <c r="O273" s="308">
        <v>36</v>
      </c>
      <c r="P273" s="305">
        <f t="shared" si="70"/>
        <v>3333.7679278138353</v>
      </c>
      <c r="Q273" s="379">
        <f t="shared" ref="Q273:Q336" si="81">ROUND(A273/J273,4)</f>
        <v>2.3932000000000002</v>
      </c>
      <c r="R273" s="330">
        <f t="shared" si="77"/>
        <v>161.07499999999999</v>
      </c>
      <c r="S273" s="302">
        <v>21700</v>
      </c>
      <c r="T273" s="307">
        <f t="shared" ref="T273:T336" si="82">12*(1/R273*S273)</f>
        <v>1616.6382120130374</v>
      </c>
      <c r="U273" s="101">
        <f t="shared" si="71"/>
        <v>549.65699208443277</v>
      </c>
      <c r="V273" s="304">
        <f t="shared" si="72"/>
        <v>32.332764240260751</v>
      </c>
      <c r="W273" s="308">
        <v>24</v>
      </c>
      <c r="X273" s="305">
        <f t="shared" si="73"/>
        <v>2222.6279683377306</v>
      </c>
      <c r="Y273" s="309">
        <f t="shared" si="74"/>
        <v>1.5954999999999999</v>
      </c>
    </row>
    <row r="274" spans="1:25" s="63" customFormat="1" ht="16.5" customHeight="1" x14ac:dyDescent="0.2">
      <c r="A274" s="279">
        <v>258</v>
      </c>
      <c r="B274" s="301">
        <f t="shared" si="75"/>
        <v>64.429999999999993</v>
      </c>
      <c r="C274" s="302">
        <v>21700</v>
      </c>
      <c r="D274" s="303">
        <f t="shared" si="78"/>
        <v>4041.5955300325941</v>
      </c>
      <c r="E274" s="304">
        <f>D274*34%</f>
        <v>1374.1424802110821</v>
      </c>
      <c r="F274" s="304">
        <f t="shared" ref="F274:F336" si="83">D274*2%</f>
        <v>80.831910600651881</v>
      </c>
      <c r="G274" s="101">
        <v>60</v>
      </c>
      <c r="H274" s="305">
        <f t="shared" ref="H274:H336" si="84">SUM(D274:G274)</f>
        <v>5556.5699208443284</v>
      </c>
      <c r="I274" s="379">
        <f t="shared" si="79"/>
        <v>4.0042999999999997</v>
      </c>
      <c r="J274" s="329">
        <f t="shared" si="76"/>
        <v>107.389</v>
      </c>
      <c r="K274" s="302">
        <v>21700</v>
      </c>
      <c r="L274" s="307">
        <f t="shared" si="80"/>
        <v>2424.8293586866439</v>
      </c>
      <c r="M274" s="304">
        <f>L274*34%</f>
        <v>824.44198195345894</v>
      </c>
      <c r="N274" s="304">
        <f t="shared" ref="N274:N336" si="85">L274*2%</f>
        <v>48.496587173732877</v>
      </c>
      <c r="O274" s="308">
        <v>36</v>
      </c>
      <c r="P274" s="305">
        <f t="shared" ref="P274:P336" si="86">SUM(L274:O274)</f>
        <v>3333.7679278138353</v>
      </c>
      <c r="Q274" s="379">
        <f t="shared" si="81"/>
        <v>2.4024999999999999</v>
      </c>
      <c r="R274" s="330">
        <f t="shared" si="77"/>
        <v>161.07499999999999</v>
      </c>
      <c r="S274" s="302">
        <v>21700</v>
      </c>
      <c r="T274" s="307">
        <f t="shared" si="82"/>
        <v>1616.6382120130374</v>
      </c>
      <c r="U274" s="101">
        <f>T274*34%</f>
        <v>549.65699208443277</v>
      </c>
      <c r="V274" s="304">
        <f t="shared" ref="V274:V336" si="87">T274*2%</f>
        <v>32.332764240260751</v>
      </c>
      <c r="W274" s="308">
        <v>24</v>
      </c>
      <c r="X274" s="305">
        <f t="shared" ref="X274:X336" si="88">SUM(T274:W274)</f>
        <v>2222.6279683377306</v>
      </c>
      <c r="Y274" s="309">
        <f t="shared" ref="Y274:Y336" si="89">ROUND(A274/R274,4)</f>
        <v>1.6016999999999999</v>
      </c>
    </row>
    <row r="275" spans="1:25" s="63" customFormat="1" ht="16.5" customHeight="1" x14ac:dyDescent="0.2">
      <c r="A275" s="279">
        <v>259</v>
      </c>
      <c r="B275" s="301">
        <f t="shared" si="75"/>
        <v>64.429999999999993</v>
      </c>
      <c r="C275" s="302">
        <v>21700</v>
      </c>
      <c r="D275" s="303">
        <f t="shared" si="78"/>
        <v>4041.5955300325941</v>
      </c>
      <c r="E275" s="304">
        <f>D275*34%</f>
        <v>1374.1424802110821</v>
      </c>
      <c r="F275" s="304">
        <f t="shared" si="83"/>
        <v>80.831910600651881</v>
      </c>
      <c r="G275" s="101">
        <v>60</v>
      </c>
      <c r="H275" s="305">
        <f t="shared" si="84"/>
        <v>5556.5699208443284</v>
      </c>
      <c r="I275" s="379">
        <f t="shared" si="79"/>
        <v>4.0198999999999998</v>
      </c>
      <c r="J275" s="329">
        <f t="shared" si="76"/>
        <v>107.389</v>
      </c>
      <c r="K275" s="302">
        <v>21700</v>
      </c>
      <c r="L275" s="307">
        <f t="shared" si="80"/>
        <v>2424.8293586866439</v>
      </c>
      <c r="M275" s="304">
        <f>L275*34%</f>
        <v>824.44198195345894</v>
      </c>
      <c r="N275" s="304">
        <f t="shared" si="85"/>
        <v>48.496587173732877</v>
      </c>
      <c r="O275" s="308">
        <v>36</v>
      </c>
      <c r="P275" s="305">
        <f t="shared" si="86"/>
        <v>3333.7679278138353</v>
      </c>
      <c r="Q275" s="379">
        <f t="shared" si="81"/>
        <v>2.4117999999999999</v>
      </c>
      <c r="R275" s="330">
        <f t="shared" si="77"/>
        <v>161.07499999999999</v>
      </c>
      <c r="S275" s="302">
        <v>21700</v>
      </c>
      <c r="T275" s="307">
        <f t="shared" si="82"/>
        <v>1616.6382120130374</v>
      </c>
      <c r="U275" s="101">
        <f>T275*34%</f>
        <v>549.65699208443277</v>
      </c>
      <c r="V275" s="304">
        <f t="shared" si="87"/>
        <v>32.332764240260751</v>
      </c>
      <c r="W275" s="308">
        <v>24</v>
      </c>
      <c r="X275" s="305">
        <f t="shared" si="88"/>
        <v>2222.6279683377306</v>
      </c>
      <c r="Y275" s="309">
        <f t="shared" si="89"/>
        <v>1.6079000000000001</v>
      </c>
    </row>
    <row r="276" spans="1:25" s="63" customFormat="1" ht="17.25" customHeight="1" x14ac:dyDescent="0.2">
      <c r="A276" s="283">
        <v>260</v>
      </c>
      <c r="B276" s="301">
        <f t="shared" si="75"/>
        <v>64.429999999999993</v>
      </c>
      <c r="C276" s="302">
        <v>21700</v>
      </c>
      <c r="D276" s="303">
        <f t="shared" si="78"/>
        <v>4041.5955300325941</v>
      </c>
      <c r="E276" s="304">
        <f>D276*34%</f>
        <v>1374.1424802110821</v>
      </c>
      <c r="F276" s="304">
        <f t="shared" si="83"/>
        <v>80.831910600651881</v>
      </c>
      <c r="G276" s="101">
        <v>60</v>
      </c>
      <c r="H276" s="305">
        <f t="shared" si="84"/>
        <v>5556.5699208443284</v>
      </c>
      <c r="I276" s="379">
        <f t="shared" si="79"/>
        <v>4.0354000000000001</v>
      </c>
      <c r="J276" s="329">
        <f t="shared" si="76"/>
        <v>107.389</v>
      </c>
      <c r="K276" s="302">
        <v>21700</v>
      </c>
      <c r="L276" s="307">
        <f t="shared" si="80"/>
        <v>2424.8293586866439</v>
      </c>
      <c r="M276" s="304">
        <f>L276*34%</f>
        <v>824.44198195345894</v>
      </c>
      <c r="N276" s="304">
        <f t="shared" si="85"/>
        <v>48.496587173732877</v>
      </c>
      <c r="O276" s="308">
        <v>36</v>
      </c>
      <c r="P276" s="305">
        <f t="shared" si="86"/>
        <v>3333.7679278138353</v>
      </c>
      <c r="Q276" s="379">
        <f t="shared" si="81"/>
        <v>2.4211</v>
      </c>
      <c r="R276" s="330">
        <f t="shared" si="77"/>
        <v>161.07499999999999</v>
      </c>
      <c r="S276" s="302">
        <v>21700</v>
      </c>
      <c r="T276" s="307">
        <f t="shared" si="82"/>
        <v>1616.6382120130374</v>
      </c>
      <c r="U276" s="101">
        <f>T276*34%</f>
        <v>549.65699208443277</v>
      </c>
      <c r="V276" s="304">
        <f t="shared" si="87"/>
        <v>32.332764240260751</v>
      </c>
      <c r="W276" s="308">
        <v>24</v>
      </c>
      <c r="X276" s="305">
        <f t="shared" si="88"/>
        <v>2222.6279683377306</v>
      </c>
      <c r="Y276" s="309">
        <f t="shared" si="89"/>
        <v>1.6142000000000001</v>
      </c>
    </row>
    <row r="277" spans="1:25" ht="17.25" customHeight="1" x14ac:dyDescent="0.2">
      <c r="A277" s="279">
        <v>261</v>
      </c>
      <c r="B277" s="301">
        <f t="shared" si="75"/>
        <v>64.429999999999993</v>
      </c>
      <c r="C277" s="302">
        <v>21700</v>
      </c>
      <c r="D277" s="303">
        <f t="shared" si="78"/>
        <v>4041.5955300325941</v>
      </c>
      <c r="E277" s="304">
        <f t="shared" ref="E277:E336" si="90">D277*34%</f>
        <v>1374.1424802110821</v>
      </c>
      <c r="F277" s="304">
        <f t="shared" si="83"/>
        <v>80.831910600651881</v>
      </c>
      <c r="G277" s="101">
        <v>60</v>
      </c>
      <c r="H277" s="305">
        <f t="shared" si="84"/>
        <v>5556.5699208443284</v>
      </c>
      <c r="I277" s="379">
        <f t="shared" si="79"/>
        <v>4.0509000000000004</v>
      </c>
      <c r="J277" s="329">
        <f t="shared" si="76"/>
        <v>107.389</v>
      </c>
      <c r="K277" s="302">
        <v>21700</v>
      </c>
      <c r="L277" s="307">
        <f t="shared" si="80"/>
        <v>2424.8293586866439</v>
      </c>
      <c r="M277" s="304">
        <f t="shared" ref="M277:M336" si="91">L277*34%</f>
        <v>824.44198195345894</v>
      </c>
      <c r="N277" s="304">
        <f t="shared" si="85"/>
        <v>48.496587173732877</v>
      </c>
      <c r="O277" s="308">
        <v>36</v>
      </c>
      <c r="P277" s="305">
        <f t="shared" si="86"/>
        <v>3333.7679278138353</v>
      </c>
      <c r="Q277" s="379">
        <f t="shared" si="81"/>
        <v>2.4304000000000001</v>
      </c>
      <c r="R277" s="330">
        <f t="shared" si="77"/>
        <v>161.07499999999999</v>
      </c>
      <c r="S277" s="302">
        <v>21700</v>
      </c>
      <c r="T277" s="307">
        <f t="shared" si="82"/>
        <v>1616.6382120130374</v>
      </c>
      <c r="U277" s="101">
        <f t="shared" ref="U277:U336" si="92">T277*34%</f>
        <v>549.65699208443277</v>
      </c>
      <c r="V277" s="304">
        <f t="shared" si="87"/>
        <v>32.332764240260751</v>
      </c>
      <c r="W277" s="308">
        <v>24</v>
      </c>
      <c r="X277" s="305">
        <f t="shared" si="88"/>
        <v>2222.6279683377306</v>
      </c>
      <c r="Y277" s="309">
        <f t="shared" si="89"/>
        <v>1.6204000000000001</v>
      </c>
    </row>
    <row r="278" spans="1:25" ht="17.25" customHeight="1" x14ac:dyDescent="0.2">
      <c r="A278" s="279">
        <v>262</v>
      </c>
      <c r="B278" s="301">
        <f t="shared" si="75"/>
        <v>64.429999999999993</v>
      </c>
      <c r="C278" s="302">
        <v>21700</v>
      </c>
      <c r="D278" s="303">
        <f t="shared" si="78"/>
        <v>4041.5955300325941</v>
      </c>
      <c r="E278" s="304">
        <f t="shared" si="90"/>
        <v>1374.1424802110821</v>
      </c>
      <c r="F278" s="304">
        <f t="shared" si="83"/>
        <v>80.831910600651881</v>
      </c>
      <c r="G278" s="101">
        <v>60</v>
      </c>
      <c r="H278" s="305">
        <f t="shared" si="84"/>
        <v>5556.5699208443284</v>
      </c>
      <c r="I278" s="379">
        <f t="shared" si="79"/>
        <v>4.0663999999999998</v>
      </c>
      <c r="J278" s="329">
        <f t="shared" si="76"/>
        <v>107.389</v>
      </c>
      <c r="K278" s="302">
        <v>21700</v>
      </c>
      <c r="L278" s="307">
        <f t="shared" si="80"/>
        <v>2424.8293586866439</v>
      </c>
      <c r="M278" s="304">
        <f t="shared" si="91"/>
        <v>824.44198195345894</v>
      </c>
      <c r="N278" s="304">
        <f t="shared" si="85"/>
        <v>48.496587173732877</v>
      </c>
      <c r="O278" s="308">
        <v>36</v>
      </c>
      <c r="P278" s="305">
        <f t="shared" si="86"/>
        <v>3333.7679278138353</v>
      </c>
      <c r="Q278" s="379">
        <f t="shared" si="81"/>
        <v>2.4397000000000002</v>
      </c>
      <c r="R278" s="330">
        <f t="shared" si="77"/>
        <v>161.07499999999999</v>
      </c>
      <c r="S278" s="302">
        <v>21700</v>
      </c>
      <c r="T278" s="307">
        <f t="shared" si="82"/>
        <v>1616.6382120130374</v>
      </c>
      <c r="U278" s="101">
        <f t="shared" si="92"/>
        <v>549.65699208443277</v>
      </c>
      <c r="V278" s="304">
        <f t="shared" si="87"/>
        <v>32.332764240260751</v>
      </c>
      <c r="W278" s="308">
        <v>24</v>
      </c>
      <c r="X278" s="305">
        <f t="shared" si="88"/>
        <v>2222.6279683377306</v>
      </c>
      <c r="Y278" s="309">
        <f t="shared" si="89"/>
        <v>1.6266</v>
      </c>
    </row>
    <row r="279" spans="1:25" ht="17.25" customHeight="1" x14ac:dyDescent="0.2">
      <c r="A279" s="279">
        <v>263</v>
      </c>
      <c r="B279" s="301">
        <f t="shared" si="75"/>
        <v>64.429999999999993</v>
      </c>
      <c r="C279" s="302">
        <v>21700</v>
      </c>
      <c r="D279" s="303">
        <f t="shared" si="78"/>
        <v>4041.5955300325941</v>
      </c>
      <c r="E279" s="304">
        <f t="shared" si="90"/>
        <v>1374.1424802110821</v>
      </c>
      <c r="F279" s="304">
        <f t="shared" si="83"/>
        <v>80.831910600651881</v>
      </c>
      <c r="G279" s="101">
        <v>60</v>
      </c>
      <c r="H279" s="305">
        <f t="shared" si="84"/>
        <v>5556.5699208443284</v>
      </c>
      <c r="I279" s="379">
        <f t="shared" si="79"/>
        <v>4.0819000000000001</v>
      </c>
      <c r="J279" s="329">
        <f t="shared" si="76"/>
        <v>107.389</v>
      </c>
      <c r="K279" s="302">
        <v>21700</v>
      </c>
      <c r="L279" s="307">
        <f t="shared" si="80"/>
        <v>2424.8293586866439</v>
      </c>
      <c r="M279" s="304">
        <f t="shared" si="91"/>
        <v>824.44198195345894</v>
      </c>
      <c r="N279" s="304">
        <f t="shared" si="85"/>
        <v>48.496587173732877</v>
      </c>
      <c r="O279" s="308">
        <v>36</v>
      </c>
      <c r="P279" s="305">
        <f t="shared" si="86"/>
        <v>3333.7679278138353</v>
      </c>
      <c r="Q279" s="379">
        <f t="shared" si="81"/>
        <v>2.4489999999999998</v>
      </c>
      <c r="R279" s="330">
        <f t="shared" si="77"/>
        <v>161.07499999999999</v>
      </c>
      <c r="S279" s="302">
        <v>21700</v>
      </c>
      <c r="T279" s="307">
        <f t="shared" si="82"/>
        <v>1616.6382120130374</v>
      </c>
      <c r="U279" s="101">
        <f t="shared" si="92"/>
        <v>549.65699208443277</v>
      </c>
      <c r="V279" s="304">
        <f t="shared" si="87"/>
        <v>32.332764240260751</v>
      </c>
      <c r="W279" s="308">
        <v>24</v>
      </c>
      <c r="X279" s="305">
        <f t="shared" si="88"/>
        <v>2222.6279683377306</v>
      </c>
      <c r="Y279" s="309">
        <f t="shared" si="89"/>
        <v>1.6328</v>
      </c>
    </row>
    <row r="280" spans="1:25" ht="17.25" customHeight="1" x14ac:dyDescent="0.2">
      <c r="A280" s="279">
        <v>264</v>
      </c>
      <c r="B280" s="301">
        <f t="shared" si="75"/>
        <v>64.429999999999993</v>
      </c>
      <c r="C280" s="302">
        <v>21700</v>
      </c>
      <c r="D280" s="303">
        <f t="shared" si="78"/>
        <v>4041.5955300325941</v>
      </c>
      <c r="E280" s="304">
        <f t="shared" si="90"/>
        <v>1374.1424802110821</v>
      </c>
      <c r="F280" s="304">
        <f t="shared" si="83"/>
        <v>80.831910600651881</v>
      </c>
      <c r="G280" s="101">
        <v>60</v>
      </c>
      <c r="H280" s="305">
        <f t="shared" si="84"/>
        <v>5556.5699208443284</v>
      </c>
      <c r="I280" s="379">
        <f t="shared" si="79"/>
        <v>4.0975000000000001</v>
      </c>
      <c r="J280" s="329">
        <f t="shared" si="76"/>
        <v>107.389</v>
      </c>
      <c r="K280" s="302">
        <v>21700</v>
      </c>
      <c r="L280" s="307">
        <f t="shared" si="80"/>
        <v>2424.8293586866439</v>
      </c>
      <c r="M280" s="304">
        <f t="shared" si="91"/>
        <v>824.44198195345894</v>
      </c>
      <c r="N280" s="304">
        <f t="shared" si="85"/>
        <v>48.496587173732877</v>
      </c>
      <c r="O280" s="308">
        <v>36</v>
      </c>
      <c r="P280" s="305">
        <f t="shared" si="86"/>
        <v>3333.7679278138353</v>
      </c>
      <c r="Q280" s="379">
        <f t="shared" si="81"/>
        <v>2.4584000000000001</v>
      </c>
      <c r="R280" s="330">
        <f t="shared" si="77"/>
        <v>161.07499999999999</v>
      </c>
      <c r="S280" s="302">
        <v>21700</v>
      </c>
      <c r="T280" s="307">
        <f t="shared" si="82"/>
        <v>1616.6382120130374</v>
      </c>
      <c r="U280" s="101">
        <f t="shared" si="92"/>
        <v>549.65699208443277</v>
      </c>
      <c r="V280" s="304">
        <f t="shared" si="87"/>
        <v>32.332764240260751</v>
      </c>
      <c r="W280" s="308">
        <v>24</v>
      </c>
      <c r="X280" s="305">
        <f t="shared" si="88"/>
        <v>2222.6279683377306</v>
      </c>
      <c r="Y280" s="309">
        <f t="shared" si="89"/>
        <v>1.639</v>
      </c>
    </row>
    <row r="281" spans="1:25" ht="17.25" customHeight="1" x14ac:dyDescent="0.2">
      <c r="A281" s="279">
        <v>265</v>
      </c>
      <c r="B281" s="301">
        <f t="shared" si="75"/>
        <v>64.429999999999993</v>
      </c>
      <c r="C281" s="302">
        <v>21700</v>
      </c>
      <c r="D281" s="303">
        <f t="shared" si="78"/>
        <v>4041.5955300325941</v>
      </c>
      <c r="E281" s="304">
        <f t="shared" si="90"/>
        <v>1374.1424802110821</v>
      </c>
      <c r="F281" s="304">
        <f t="shared" si="83"/>
        <v>80.831910600651881</v>
      </c>
      <c r="G281" s="101">
        <v>60</v>
      </c>
      <c r="H281" s="305">
        <f t="shared" si="84"/>
        <v>5556.5699208443284</v>
      </c>
      <c r="I281" s="379">
        <f t="shared" si="79"/>
        <v>4.1130000000000004</v>
      </c>
      <c r="J281" s="329">
        <f t="shared" si="76"/>
        <v>107.389</v>
      </c>
      <c r="K281" s="302">
        <v>21700</v>
      </c>
      <c r="L281" s="307">
        <f t="shared" si="80"/>
        <v>2424.8293586866439</v>
      </c>
      <c r="M281" s="304">
        <f t="shared" si="91"/>
        <v>824.44198195345894</v>
      </c>
      <c r="N281" s="304">
        <f t="shared" si="85"/>
        <v>48.496587173732877</v>
      </c>
      <c r="O281" s="308">
        <v>36</v>
      </c>
      <c r="P281" s="305">
        <f t="shared" si="86"/>
        <v>3333.7679278138353</v>
      </c>
      <c r="Q281" s="379">
        <f t="shared" si="81"/>
        <v>2.4676999999999998</v>
      </c>
      <c r="R281" s="330">
        <f t="shared" si="77"/>
        <v>161.07499999999999</v>
      </c>
      <c r="S281" s="302">
        <v>21700</v>
      </c>
      <c r="T281" s="307">
        <f t="shared" si="82"/>
        <v>1616.6382120130374</v>
      </c>
      <c r="U281" s="101">
        <f t="shared" si="92"/>
        <v>549.65699208443277</v>
      </c>
      <c r="V281" s="304">
        <f t="shared" si="87"/>
        <v>32.332764240260751</v>
      </c>
      <c r="W281" s="308">
        <v>24</v>
      </c>
      <c r="X281" s="305">
        <f t="shared" si="88"/>
        <v>2222.6279683377306</v>
      </c>
      <c r="Y281" s="309">
        <f t="shared" si="89"/>
        <v>1.6452</v>
      </c>
    </row>
    <row r="282" spans="1:25" ht="17.25" customHeight="1" x14ac:dyDescent="0.2">
      <c r="A282" s="279">
        <v>266</v>
      </c>
      <c r="B282" s="301">
        <f t="shared" si="75"/>
        <v>64.429999999999993</v>
      </c>
      <c r="C282" s="302">
        <v>21700</v>
      </c>
      <c r="D282" s="303">
        <f t="shared" si="78"/>
        <v>4041.5955300325941</v>
      </c>
      <c r="E282" s="304">
        <f t="shared" si="90"/>
        <v>1374.1424802110821</v>
      </c>
      <c r="F282" s="304">
        <f t="shared" si="83"/>
        <v>80.831910600651881</v>
      </c>
      <c r="G282" s="101">
        <v>60</v>
      </c>
      <c r="H282" s="305">
        <f t="shared" si="84"/>
        <v>5556.5699208443284</v>
      </c>
      <c r="I282" s="379">
        <f t="shared" si="79"/>
        <v>4.1284999999999998</v>
      </c>
      <c r="J282" s="329">
        <f t="shared" si="76"/>
        <v>107.389</v>
      </c>
      <c r="K282" s="302">
        <v>21700</v>
      </c>
      <c r="L282" s="307">
        <f t="shared" si="80"/>
        <v>2424.8293586866439</v>
      </c>
      <c r="M282" s="304">
        <f t="shared" si="91"/>
        <v>824.44198195345894</v>
      </c>
      <c r="N282" s="304">
        <f t="shared" si="85"/>
        <v>48.496587173732877</v>
      </c>
      <c r="O282" s="308">
        <v>36</v>
      </c>
      <c r="P282" s="305">
        <f t="shared" si="86"/>
        <v>3333.7679278138353</v>
      </c>
      <c r="Q282" s="379">
        <f t="shared" si="81"/>
        <v>2.4769999999999999</v>
      </c>
      <c r="R282" s="330">
        <f t="shared" si="77"/>
        <v>161.07499999999999</v>
      </c>
      <c r="S282" s="302">
        <v>21700</v>
      </c>
      <c r="T282" s="307">
        <f t="shared" si="82"/>
        <v>1616.6382120130374</v>
      </c>
      <c r="U282" s="101">
        <f t="shared" si="92"/>
        <v>549.65699208443277</v>
      </c>
      <c r="V282" s="304">
        <f t="shared" si="87"/>
        <v>32.332764240260751</v>
      </c>
      <c r="W282" s="308">
        <v>24</v>
      </c>
      <c r="X282" s="305">
        <f t="shared" si="88"/>
        <v>2222.6279683377306</v>
      </c>
      <c r="Y282" s="309">
        <f t="shared" si="89"/>
        <v>1.6514</v>
      </c>
    </row>
    <row r="283" spans="1:25" ht="17.25" customHeight="1" x14ac:dyDescent="0.2">
      <c r="A283" s="279">
        <v>267</v>
      </c>
      <c r="B283" s="301">
        <f t="shared" si="75"/>
        <v>64.429999999999993</v>
      </c>
      <c r="C283" s="302">
        <v>21700</v>
      </c>
      <c r="D283" s="303">
        <f t="shared" si="78"/>
        <v>4041.5955300325941</v>
      </c>
      <c r="E283" s="304">
        <f t="shared" si="90"/>
        <v>1374.1424802110821</v>
      </c>
      <c r="F283" s="304">
        <f t="shared" si="83"/>
        <v>80.831910600651881</v>
      </c>
      <c r="G283" s="101">
        <v>60</v>
      </c>
      <c r="H283" s="305">
        <f t="shared" si="84"/>
        <v>5556.5699208443284</v>
      </c>
      <c r="I283" s="379">
        <f t="shared" si="79"/>
        <v>4.1440000000000001</v>
      </c>
      <c r="J283" s="329">
        <f t="shared" si="76"/>
        <v>107.389</v>
      </c>
      <c r="K283" s="302">
        <v>21700</v>
      </c>
      <c r="L283" s="307">
        <f t="shared" si="80"/>
        <v>2424.8293586866439</v>
      </c>
      <c r="M283" s="304">
        <f t="shared" si="91"/>
        <v>824.44198195345894</v>
      </c>
      <c r="N283" s="304">
        <f t="shared" si="85"/>
        <v>48.496587173732877</v>
      </c>
      <c r="O283" s="308">
        <v>36</v>
      </c>
      <c r="P283" s="305">
        <f t="shared" si="86"/>
        <v>3333.7679278138353</v>
      </c>
      <c r="Q283" s="379">
        <f t="shared" si="81"/>
        <v>2.4863</v>
      </c>
      <c r="R283" s="330">
        <f t="shared" si="77"/>
        <v>161.07499999999999</v>
      </c>
      <c r="S283" s="302">
        <v>21700</v>
      </c>
      <c r="T283" s="307">
        <f t="shared" si="82"/>
        <v>1616.6382120130374</v>
      </c>
      <c r="U283" s="101">
        <f t="shared" si="92"/>
        <v>549.65699208443277</v>
      </c>
      <c r="V283" s="304">
        <f t="shared" si="87"/>
        <v>32.332764240260751</v>
      </c>
      <c r="W283" s="308">
        <v>24</v>
      </c>
      <c r="X283" s="305">
        <f t="shared" si="88"/>
        <v>2222.6279683377306</v>
      </c>
      <c r="Y283" s="309">
        <f t="shared" si="89"/>
        <v>1.6576</v>
      </c>
    </row>
    <row r="284" spans="1:25" ht="17.25" customHeight="1" x14ac:dyDescent="0.2">
      <c r="A284" s="279">
        <v>268</v>
      </c>
      <c r="B284" s="301">
        <f t="shared" si="75"/>
        <v>64.429999999999993</v>
      </c>
      <c r="C284" s="302">
        <v>21700</v>
      </c>
      <c r="D284" s="303">
        <f t="shared" si="78"/>
        <v>4041.5955300325941</v>
      </c>
      <c r="E284" s="304">
        <f t="shared" si="90"/>
        <v>1374.1424802110821</v>
      </c>
      <c r="F284" s="304">
        <f t="shared" si="83"/>
        <v>80.831910600651881</v>
      </c>
      <c r="G284" s="101">
        <v>60</v>
      </c>
      <c r="H284" s="305">
        <f t="shared" si="84"/>
        <v>5556.5699208443284</v>
      </c>
      <c r="I284" s="379">
        <f t="shared" si="79"/>
        <v>4.1596000000000002</v>
      </c>
      <c r="J284" s="329">
        <f t="shared" si="76"/>
        <v>107.389</v>
      </c>
      <c r="K284" s="302">
        <v>21700</v>
      </c>
      <c r="L284" s="307">
        <f t="shared" si="80"/>
        <v>2424.8293586866439</v>
      </c>
      <c r="M284" s="304">
        <f t="shared" si="91"/>
        <v>824.44198195345894</v>
      </c>
      <c r="N284" s="304">
        <f t="shared" si="85"/>
        <v>48.496587173732877</v>
      </c>
      <c r="O284" s="308">
        <v>36</v>
      </c>
      <c r="P284" s="305">
        <f t="shared" si="86"/>
        <v>3333.7679278138353</v>
      </c>
      <c r="Q284" s="379">
        <f t="shared" si="81"/>
        <v>2.4956</v>
      </c>
      <c r="R284" s="330">
        <f t="shared" si="77"/>
        <v>161.07499999999999</v>
      </c>
      <c r="S284" s="302">
        <v>21700</v>
      </c>
      <c r="T284" s="307">
        <f t="shared" si="82"/>
        <v>1616.6382120130374</v>
      </c>
      <c r="U284" s="101">
        <f t="shared" si="92"/>
        <v>549.65699208443277</v>
      </c>
      <c r="V284" s="304">
        <f t="shared" si="87"/>
        <v>32.332764240260751</v>
      </c>
      <c r="W284" s="308">
        <v>24</v>
      </c>
      <c r="X284" s="305">
        <f t="shared" si="88"/>
        <v>2222.6279683377306</v>
      </c>
      <c r="Y284" s="309">
        <f t="shared" si="89"/>
        <v>1.6637999999999999</v>
      </c>
    </row>
    <row r="285" spans="1:25" ht="17.25" customHeight="1" x14ac:dyDescent="0.2">
      <c r="A285" s="279">
        <v>269</v>
      </c>
      <c r="B285" s="301">
        <f t="shared" si="75"/>
        <v>64.429999999999993</v>
      </c>
      <c r="C285" s="302">
        <v>21700</v>
      </c>
      <c r="D285" s="303">
        <f t="shared" si="78"/>
        <v>4041.5955300325941</v>
      </c>
      <c r="E285" s="304">
        <f t="shared" si="90"/>
        <v>1374.1424802110821</v>
      </c>
      <c r="F285" s="304">
        <f t="shared" si="83"/>
        <v>80.831910600651881</v>
      </c>
      <c r="G285" s="101">
        <v>60</v>
      </c>
      <c r="H285" s="305">
        <f t="shared" si="84"/>
        <v>5556.5699208443284</v>
      </c>
      <c r="I285" s="379">
        <f t="shared" si="79"/>
        <v>4.1750999999999996</v>
      </c>
      <c r="J285" s="329">
        <f t="shared" si="76"/>
        <v>107.389</v>
      </c>
      <c r="K285" s="302">
        <v>21700</v>
      </c>
      <c r="L285" s="307">
        <f t="shared" si="80"/>
        <v>2424.8293586866439</v>
      </c>
      <c r="M285" s="304">
        <f t="shared" si="91"/>
        <v>824.44198195345894</v>
      </c>
      <c r="N285" s="304">
        <f t="shared" si="85"/>
        <v>48.496587173732877</v>
      </c>
      <c r="O285" s="308">
        <v>36</v>
      </c>
      <c r="P285" s="305">
        <f t="shared" si="86"/>
        <v>3333.7679278138353</v>
      </c>
      <c r="Q285" s="379">
        <f t="shared" si="81"/>
        <v>2.5049000000000001</v>
      </c>
      <c r="R285" s="330">
        <f t="shared" si="77"/>
        <v>161.07499999999999</v>
      </c>
      <c r="S285" s="302">
        <v>21700</v>
      </c>
      <c r="T285" s="307">
        <f t="shared" si="82"/>
        <v>1616.6382120130374</v>
      </c>
      <c r="U285" s="101">
        <f t="shared" si="92"/>
        <v>549.65699208443277</v>
      </c>
      <c r="V285" s="304">
        <f t="shared" si="87"/>
        <v>32.332764240260751</v>
      </c>
      <c r="W285" s="308">
        <v>24</v>
      </c>
      <c r="X285" s="305">
        <f t="shared" si="88"/>
        <v>2222.6279683377306</v>
      </c>
      <c r="Y285" s="309">
        <f t="shared" si="89"/>
        <v>1.67</v>
      </c>
    </row>
    <row r="286" spans="1:25" ht="17.25" customHeight="1" x14ac:dyDescent="0.2">
      <c r="A286" s="283">
        <v>270</v>
      </c>
      <c r="B286" s="301">
        <f t="shared" si="75"/>
        <v>64.429999999999993</v>
      </c>
      <c r="C286" s="302">
        <v>21700</v>
      </c>
      <c r="D286" s="303">
        <f t="shared" si="78"/>
        <v>4041.5955300325941</v>
      </c>
      <c r="E286" s="304">
        <f t="shared" si="90"/>
        <v>1374.1424802110821</v>
      </c>
      <c r="F286" s="304">
        <f t="shared" si="83"/>
        <v>80.831910600651881</v>
      </c>
      <c r="G286" s="101">
        <v>60</v>
      </c>
      <c r="H286" s="305">
        <f t="shared" si="84"/>
        <v>5556.5699208443284</v>
      </c>
      <c r="I286" s="379">
        <f t="shared" si="79"/>
        <v>4.1905999999999999</v>
      </c>
      <c r="J286" s="329">
        <f t="shared" si="76"/>
        <v>107.389</v>
      </c>
      <c r="K286" s="302">
        <v>21700</v>
      </c>
      <c r="L286" s="307">
        <f t="shared" si="80"/>
        <v>2424.8293586866439</v>
      </c>
      <c r="M286" s="304">
        <f t="shared" si="91"/>
        <v>824.44198195345894</v>
      </c>
      <c r="N286" s="304">
        <f t="shared" si="85"/>
        <v>48.496587173732877</v>
      </c>
      <c r="O286" s="308">
        <v>36</v>
      </c>
      <c r="P286" s="305">
        <f t="shared" si="86"/>
        <v>3333.7679278138353</v>
      </c>
      <c r="Q286" s="379">
        <f t="shared" si="81"/>
        <v>2.5142000000000002</v>
      </c>
      <c r="R286" s="330">
        <f t="shared" si="77"/>
        <v>161.07499999999999</v>
      </c>
      <c r="S286" s="302">
        <v>21700</v>
      </c>
      <c r="T286" s="307">
        <f t="shared" si="82"/>
        <v>1616.6382120130374</v>
      </c>
      <c r="U286" s="101">
        <f t="shared" si="92"/>
        <v>549.65699208443277</v>
      </c>
      <c r="V286" s="304">
        <f t="shared" si="87"/>
        <v>32.332764240260751</v>
      </c>
      <c r="W286" s="308">
        <v>24</v>
      </c>
      <c r="X286" s="305">
        <f t="shared" si="88"/>
        <v>2222.6279683377306</v>
      </c>
      <c r="Y286" s="309">
        <f t="shared" si="89"/>
        <v>1.6761999999999999</v>
      </c>
    </row>
    <row r="287" spans="1:25" ht="17.25" customHeight="1" x14ac:dyDescent="0.2">
      <c r="A287" s="279">
        <v>271</v>
      </c>
      <c r="B287" s="301">
        <f t="shared" si="75"/>
        <v>64.429999999999993</v>
      </c>
      <c r="C287" s="302">
        <v>21700</v>
      </c>
      <c r="D287" s="303">
        <f t="shared" si="78"/>
        <v>4041.5955300325941</v>
      </c>
      <c r="E287" s="304">
        <f t="shared" si="90"/>
        <v>1374.1424802110821</v>
      </c>
      <c r="F287" s="304">
        <f t="shared" si="83"/>
        <v>80.831910600651881</v>
      </c>
      <c r="G287" s="101">
        <v>60</v>
      </c>
      <c r="H287" s="305">
        <f t="shared" si="84"/>
        <v>5556.5699208443284</v>
      </c>
      <c r="I287" s="379">
        <f t="shared" si="79"/>
        <v>4.2061000000000002</v>
      </c>
      <c r="J287" s="329">
        <f t="shared" si="76"/>
        <v>107.389</v>
      </c>
      <c r="K287" s="302">
        <v>21700</v>
      </c>
      <c r="L287" s="307">
        <f t="shared" si="80"/>
        <v>2424.8293586866439</v>
      </c>
      <c r="M287" s="304">
        <f t="shared" si="91"/>
        <v>824.44198195345894</v>
      </c>
      <c r="N287" s="304">
        <f t="shared" si="85"/>
        <v>48.496587173732877</v>
      </c>
      <c r="O287" s="308">
        <v>36</v>
      </c>
      <c r="P287" s="305">
        <f t="shared" si="86"/>
        <v>3333.7679278138353</v>
      </c>
      <c r="Q287" s="379">
        <f t="shared" si="81"/>
        <v>2.5234999999999999</v>
      </c>
      <c r="R287" s="330">
        <f t="shared" si="77"/>
        <v>161.07499999999999</v>
      </c>
      <c r="S287" s="302">
        <v>21700</v>
      </c>
      <c r="T287" s="307">
        <f t="shared" si="82"/>
        <v>1616.6382120130374</v>
      </c>
      <c r="U287" s="101">
        <f t="shared" si="92"/>
        <v>549.65699208443277</v>
      </c>
      <c r="V287" s="304">
        <f t="shared" si="87"/>
        <v>32.332764240260751</v>
      </c>
      <c r="W287" s="308">
        <v>24</v>
      </c>
      <c r="X287" s="305">
        <f t="shared" si="88"/>
        <v>2222.6279683377306</v>
      </c>
      <c r="Y287" s="309">
        <f t="shared" si="89"/>
        <v>1.6823999999999999</v>
      </c>
    </row>
    <row r="288" spans="1:25" ht="17.25" customHeight="1" x14ac:dyDescent="0.2">
      <c r="A288" s="279">
        <v>272</v>
      </c>
      <c r="B288" s="301">
        <f t="shared" si="75"/>
        <v>64.429999999999993</v>
      </c>
      <c r="C288" s="302">
        <v>21700</v>
      </c>
      <c r="D288" s="303">
        <f t="shared" si="78"/>
        <v>4041.5955300325941</v>
      </c>
      <c r="E288" s="304">
        <f t="shared" si="90"/>
        <v>1374.1424802110821</v>
      </c>
      <c r="F288" s="304">
        <f t="shared" si="83"/>
        <v>80.831910600651881</v>
      </c>
      <c r="G288" s="101">
        <v>60</v>
      </c>
      <c r="H288" s="305">
        <f t="shared" si="84"/>
        <v>5556.5699208443284</v>
      </c>
      <c r="I288" s="379">
        <f t="shared" si="79"/>
        <v>4.2215999999999996</v>
      </c>
      <c r="J288" s="329">
        <f t="shared" si="76"/>
        <v>107.389</v>
      </c>
      <c r="K288" s="302">
        <v>21700</v>
      </c>
      <c r="L288" s="307">
        <f t="shared" si="80"/>
        <v>2424.8293586866439</v>
      </c>
      <c r="M288" s="304">
        <f t="shared" si="91"/>
        <v>824.44198195345894</v>
      </c>
      <c r="N288" s="304">
        <f t="shared" si="85"/>
        <v>48.496587173732877</v>
      </c>
      <c r="O288" s="308">
        <v>36</v>
      </c>
      <c r="P288" s="305">
        <f t="shared" si="86"/>
        <v>3333.7679278138353</v>
      </c>
      <c r="Q288" s="379">
        <f t="shared" si="81"/>
        <v>2.5327999999999999</v>
      </c>
      <c r="R288" s="330">
        <f t="shared" si="77"/>
        <v>161.07499999999999</v>
      </c>
      <c r="S288" s="302">
        <v>21700</v>
      </c>
      <c r="T288" s="307">
        <f t="shared" si="82"/>
        <v>1616.6382120130374</v>
      </c>
      <c r="U288" s="101">
        <f t="shared" si="92"/>
        <v>549.65699208443277</v>
      </c>
      <c r="V288" s="304">
        <f t="shared" si="87"/>
        <v>32.332764240260751</v>
      </c>
      <c r="W288" s="308">
        <v>24</v>
      </c>
      <c r="X288" s="305">
        <f t="shared" si="88"/>
        <v>2222.6279683377306</v>
      </c>
      <c r="Y288" s="309">
        <f t="shared" si="89"/>
        <v>1.6887000000000001</v>
      </c>
    </row>
    <row r="289" spans="1:25" ht="17.25" customHeight="1" x14ac:dyDescent="0.2">
      <c r="A289" s="279">
        <v>273</v>
      </c>
      <c r="B289" s="301">
        <f t="shared" si="75"/>
        <v>64.429999999999993</v>
      </c>
      <c r="C289" s="302">
        <v>21700</v>
      </c>
      <c r="D289" s="303">
        <f t="shared" si="78"/>
        <v>4041.5955300325941</v>
      </c>
      <c r="E289" s="304">
        <f t="shared" si="90"/>
        <v>1374.1424802110821</v>
      </c>
      <c r="F289" s="304">
        <f t="shared" si="83"/>
        <v>80.831910600651881</v>
      </c>
      <c r="G289" s="101">
        <v>60</v>
      </c>
      <c r="H289" s="305">
        <f t="shared" si="84"/>
        <v>5556.5699208443284</v>
      </c>
      <c r="I289" s="379">
        <f t="shared" si="79"/>
        <v>4.2371999999999996</v>
      </c>
      <c r="J289" s="329">
        <f t="shared" si="76"/>
        <v>107.389</v>
      </c>
      <c r="K289" s="302">
        <v>21700</v>
      </c>
      <c r="L289" s="307">
        <f t="shared" si="80"/>
        <v>2424.8293586866439</v>
      </c>
      <c r="M289" s="304">
        <f t="shared" si="91"/>
        <v>824.44198195345894</v>
      </c>
      <c r="N289" s="304">
        <f t="shared" si="85"/>
        <v>48.496587173732877</v>
      </c>
      <c r="O289" s="308">
        <v>36</v>
      </c>
      <c r="P289" s="305">
        <f t="shared" si="86"/>
        <v>3333.7679278138353</v>
      </c>
      <c r="Q289" s="379">
        <f t="shared" si="81"/>
        <v>2.5421999999999998</v>
      </c>
      <c r="R289" s="330">
        <f t="shared" si="77"/>
        <v>161.07499999999999</v>
      </c>
      <c r="S289" s="302">
        <v>21700</v>
      </c>
      <c r="T289" s="307">
        <f t="shared" si="82"/>
        <v>1616.6382120130374</v>
      </c>
      <c r="U289" s="101">
        <f t="shared" si="92"/>
        <v>549.65699208443277</v>
      </c>
      <c r="V289" s="304">
        <f t="shared" si="87"/>
        <v>32.332764240260751</v>
      </c>
      <c r="W289" s="308">
        <v>24</v>
      </c>
      <c r="X289" s="305">
        <f t="shared" si="88"/>
        <v>2222.6279683377306</v>
      </c>
      <c r="Y289" s="309">
        <f t="shared" si="89"/>
        <v>1.6949000000000001</v>
      </c>
    </row>
    <row r="290" spans="1:25" ht="17.25" customHeight="1" x14ac:dyDescent="0.2">
      <c r="A290" s="279">
        <v>274</v>
      </c>
      <c r="B290" s="301">
        <f t="shared" si="75"/>
        <v>64.429999999999993</v>
      </c>
      <c r="C290" s="302">
        <v>21700</v>
      </c>
      <c r="D290" s="303">
        <f t="shared" si="78"/>
        <v>4041.5955300325941</v>
      </c>
      <c r="E290" s="304">
        <f t="shared" si="90"/>
        <v>1374.1424802110821</v>
      </c>
      <c r="F290" s="304">
        <f t="shared" si="83"/>
        <v>80.831910600651881</v>
      </c>
      <c r="G290" s="101">
        <v>60</v>
      </c>
      <c r="H290" s="305">
        <f t="shared" si="84"/>
        <v>5556.5699208443284</v>
      </c>
      <c r="I290" s="379">
        <f t="shared" si="79"/>
        <v>4.2526999999999999</v>
      </c>
      <c r="J290" s="329">
        <f t="shared" si="76"/>
        <v>107.389</v>
      </c>
      <c r="K290" s="302">
        <v>21700</v>
      </c>
      <c r="L290" s="307">
        <f t="shared" si="80"/>
        <v>2424.8293586866439</v>
      </c>
      <c r="M290" s="304">
        <f t="shared" si="91"/>
        <v>824.44198195345894</v>
      </c>
      <c r="N290" s="304">
        <f t="shared" si="85"/>
        <v>48.496587173732877</v>
      </c>
      <c r="O290" s="308">
        <v>36</v>
      </c>
      <c r="P290" s="305">
        <f t="shared" si="86"/>
        <v>3333.7679278138353</v>
      </c>
      <c r="Q290" s="379">
        <f t="shared" si="81"/>
        <v>2.5514999999999999</v>
      </c>
      <c r="R290" s="330">
        <f t="shared" si="77"/>
        <v>161.07499999999999</v>
      </c>
      <c r="S290" s="302">
        <v>21700</v>
      </c>
      <c r="T290" s="307">
        <f t="shared" si="82"/>
        <v>1616.6382120130374</v>
      </c>
      <c r="U290" s="101">
        <f t="shared" si="92"/>
        <v>549.65699208443277</v>
      </c>
      <c r="V290" s="304">
        <f t="shared" si="87"/>
        <v>32.332764240260751</v>
      </c>
      <c r="W290" s="308">
        <v>24</v>
      </c>
      <c r="X290" s="305">
        <f t="shared" si="88"/>
        <v>2222.6279683377306</v>
      </c>
      <c r="Y290" s="309">
        <f t="shared" si="89"/>
        <v>1.7011000000000001</v>
      </c>
    </row>
    <row r="291" spans="1:25" ht="17.25" customHeight="1" x14ac:dyDescent="0.2">
      <c r="A291" s="279">
        <v>275</v>
      </c>
      <c r="B291" s="301">
        <f t="shared" si="75"/>
        <v>64.429999999999993</v>
      </c>
      <c r="C291" s="302">
        <v>21700</v>
      </c>
      <c r="D291" s="303">
        <f t="shared" si="78"/>
        <v>4041.5955300325941</v>
      </c>
      <c r="E291" s="304">
        <f t="shared" si="90"/>
        <v>1374.1424802110821</v>
      </c>
      <c r="F291" s="304">
        <f t="shared" si="83"/>
        <v>80.831910600651881</v>
      </c>
      <c r="G291" s="101">
        <v>60</v>
      </c>
      <c r="H291" s="305">
        <f t="shared" si="84"/>
        <v>5556.5699208443284</v>
      </c>
      <c r="I291" s="379">
        <f t="shared" si="79"/>
        <v>4.2682000000000002</v>
      </c>
      <c r="J291" s="329">
        <f t="shared" si="76"/>
        <v>107.389</v>
      </c>
      <c r="K291" s="302">
        <v>21700</v>
      </c>
      <c r="L291" s="307">
        <f t="shared" si="80"/>
        <v>2424.8293586866439</v>
      </c>
      <c r="M291" s="304">
        <f t="shared" si="91"/>
        <v>824.44198195345894</v>
      </c>
      <c r="N291" s="304">
        <f t="shared" si="85"/>
        <v>48.496587173732877</v>
      </c>
      <c r="O291" s="308">
        <v>36</v>
      </c>
      <c r="P291" s="305">
        <f t="shared" si="86"/>
        <v>3333.7679278138353</v>
      </c>
      <c r="Q291" s="379">
        <f t="shared" si="81"/>
        <v>2.5608</v>
      </c>
      <c r="R291" s="330">
        <f t="shared" si="77"/>
        <v>161.07499999999999</v>
      </c>
      <c r="S291" s="302">
        <v>21700</v>
      </c>
      <c r="T291" s="307">
        <f t="shared" si="82"/>
        <v>1616.6382120130374</v>
      </c>
      <c r="U291" s="101">
        <f t="shared" si="92"/>
        <v>549.65699208443277</v>
      </c>
      <c r="V291" s="304">
        <f t="shared" si="87"/>
        <v>32.332764240260751</v>
      </c>
      <c r="W291" s="308">
        <v>24</v>
      </c>
      <c r="X291" s="305">
        <f t="shared" si="88"/>
        <v>2222.6279683377306</v>
      </c>
      <c r="Y291" s="309">
        <f t="shared" si="89"/>
        <v>1.7073</v>
      </c>
    </row>
    <row r="292" spans="1:25" ht="17.25" customHeight="1" x14ac:dyDescent="0.2">
      <c r="A292" s="279">
        <v>276</v>
      </c>
      <c r="B292" s="301">
        <f t="shared" si="75"/>
        <v>64.429999999999993</v>
      </c>
      <c r="C292" s="302">
        <v>21700</v>
      </c>
      <c r="D292" s="303">
        <f t="shared" si="78"/>
        <v>4041.5955300325941</v>
      </c>
      <c r="E292" s="304">
        <f t="shared" si="90"/>
        <v>1374.1424802110821</v>
      </c>
      <c r="F292" s="304">
        <f t="shared" si="83"/>
        <v>80.831910600651881</v>
      </c>
      <c r="G292" s="101">
        <v>60</v>
      </c>
      <c r="H292" s="305">
        <f t="shared" si="84"/>
        <v>5556.5699208443284</v>
      </c>
      <c r="I292" s="379">
        <f t="shared" si="79"/>
        <v>4.2836999999999996</v>
      </c>
      <c r="J292" s="329">
        <f t="shared" si="76"/>
        <v>107.389</v>
      </c>
      <c r="K292" s="302">
        <v>21700</v>
      </c>
      <c r="L292" s="307">
        <f t="shared" si="80"/>
        <v>2424.8293586866439</v>
      </c>
      <c r="M292" s="304">
        <f t="shared" si="91"/>
        <v>824.44198195345894</v>
      </c>
      <c r="N292" s="304">
        <f t="shared" si="85"/>
        <v>48.496587173732877</v>
      </c>
      <c r="O292" s="308">
        <v>36</v>
      </c>
      <c r="P292" s="305">
        <f t="shared" si="86"/>
        <v>3333.7679278138353</v>
      </c>
      <c r="Q292" s="379">
        <f t="shared" si="81"/>
        <v>2.5701000000000001</v>
      </c>
      <c r="R292" s="330">
        <f t="shared" si="77"/>
        <v>161.07499999999999</v>
      </c>
      <c r="S292" s="302">
        <v>21700</v>
      </c>
      <c r="T292" s="307">
        <f t="shared" si="82"/>
        <v>1616.6382120130374</v>
      </c>
      <c r="U292" s="101">
        <f t="shared" si="92"/>
        <v>549.65699208443277</v>
      </c>
      <c r="V292" s="304">
        <f t="shared" si="87"/>
        <v>32.332764240260751</v>
      </c>
      <c r="W292" s="308">
        <v>24</v>
      </c>
      <c r="X292" s="305">
        <f t="shared" si="88"/>
        <v>2222.6279683377306</v>
      </c>
      <c r="Y292" s="309">
        <f t="shared" si="89"/>
        <v>1.7135</v>
      </c>
    </row>
    <row r="293" spans="1:25" ht="17.25" customHeight="1" x14ac:dyDescent="0.2">
      <c r="A293" s="279">
        <v>277</v>
      </c>
      <c r="B293" s="301">
        <f t="shared" si="75"/>
        <v>64.429999999999993</v>
      </c>
      <c r="C293" s="302">
        <v>21700</v>
      </c>
      <c r="D293" s="303">
        <f t="shared" si="78"/>
        <v>4041.5955300325941</v>
      </c>
      <c r="E293" s="304">
        <f t="shared" si="90"/>
        <v>1374.1424802110821</v>
      </c>
      <c r="F293" s="304">
        <f t="shared" si="83"/>
        <v>80.831910600651881</v>
      </c>
      <c r="G293" s="101">
        <v>60</v>
      </c>
      <c r="H293" s="305">
        <f t="shared" si="84"/>
        <v>5556.5699208443284</v>
      </c>
      <c r="I293" s="379">
        <f t="shared" si="79"/>
        <v>4.2991999999999999</v>
      </c>
      <c r="J293" s="329">
        <f t="shared" si="76"/>
        <v>107.389</v>
      </c>
      <c r="K293" s="302">
        <v>21700</v>
      </c>
      <c r="L293" s="307">
        <f t="shared" si="80"/>
        <v>2424.8293586866439</v>
      </c>
      <c r="M293" s="304">
        <f t="shared" si="91"/>
        <v>824.44198195345894</v>
      </c>
      <c r="N293" s="304">
        <f t="shared" si="85"/>
        <v>48.496587173732877</v>
      </c>
      <c r="O293" s="308">
        <v>36</v>
      </c>
      <c r="P293" s="305">
        <f t="shared" si="86"/>
        <v>3333.7679278138353</v>
      </c>
      <c r="Q293" s="379">
        <f t="shared" si="81"/>
        <v>2.5794000000000001</v>
      </c>
      <c r="R293" s="330">
        <f t="shared" si="77"/>
        <v>161.07499999999999</v>
      </c>
      <c r="S293" s="302">
        <v>21700</v>
      </c>
      <c r="T293" s="307">
        <f t="shared" si="82"/>
        <v>1616.6382120130374</v>
      </c>
      <c r="U293" s="101">
        <f t="shared" si="92"/>
        <v>549.65699208443277</v>
      </c>
      <c r="V293" s="304">
        <f t="shared" si="87"/>
        <v>32.332764240260751</v>
      </c>
      <c r="W293" s="308">
        <v>24</v>
      </c>
      <c r="X293" s="305">
        <f t="shared" si="88"/>
        <v>2222.6279683377306</v>
      </c>
      <c r="Y293" s="309">
        <f t="shared" si="89"/>
        <v>1.7197</v>
      </c>
    </row>
    <row r="294" spans="1:25" ht="17.25" customHeight="1" x14ac:dyDescent="0.2">
      <c r="A294" s="279">
        <v>278</v>
      </c>
      <c r="B294" s="301">
        <f t="shared" si="75"/>
        <v>64.429999999999993</v>
      </c>
      <c r="C294" s="302">
        <v>21700</v>
      </c>
      <c r="D294" s="303">
        <f t="shared" si="78"/>
        <v>4041.5955300325941</v>
      </c>
      <c r="E294" s="304">
        <f t="shared" si="90"/>
        <v>1374.1424802110821</v>
      </c>
      <c r="F294" s="304">
        <f t="shared" si="83"/>
        <v>80.831910600651881</v>
      </c>
      <c r="G294" s="101">
        <v>60</v>
      </c>
      <c r="H294" s="305">
        <f t="shared" si="84"/>
        <v>5556.5699208443284</v>
      </c>
      <c r="I294" s="379">
        <f t="shared" si="79"/>
        <v>4.3148</v>
      </c>
      <c r="J294" s="329">
        <f t="shared" si="76"/>
        <v>107.389</v>
      </c>
      <c r="K294" s="302">
        <v>21700</v>
      </c>
      <c r="L294" s="307">
        <f t="shared" si="80"/>
        <v>2424.8293586866439</v>
      </c>
      <c r="M294" s="304">
        <f t="shared" si="91"/>
        <v>824.44198195345894</v>
      </c>
      <c r="N294" s="304">
        <f t="shared" si="85"/>
        <v>48.496587173732877</v>
      </c>
      <c r="O294" s="308">
        <v>36</v>
      </c>
      <c r="P294" s="305">
        <f t="shared" si="86"/>
        <v>3333.7679278138353</v>
      </c>
      <c r="Q294" s="379">
        <f t="shared" si="81"/>
        <v>2.5886999999999998</v>
      </c>
      <c r="R294" s="330">
        <f t="shared" si="77"/>
        <v>161.07499999999999</v>
      </c>
      <c r="S294" s="302">
        <v>21700</v>
      </c>
      <c r="T294" s="307">
        <f t="shared" si="82"/>
        <v>1616.6382120130374</v>
      </c>
      <c r="U294" s="101">
        <f t="shared" si="92"/>
        <v>549.65699208443277</v>
      </c>
      <c r="V294" s="304">
        <f t="shared" si="87"/>
        <v>32.332764240260751</v>
      </c>
      <c r="W294" s="308">
        <v>24</v>
      </c>
      <c r="X294" s="305">
        <f t="shared" si="88"/>
        <v>2222.6279683377306</v>
      </c>
      <c r="Y294" s="309">
        <f t="shared" si="89"/>
        <v>1.7259</v>
      </c>
    </row>
    <row r="295" spans="1:25" ht="17.25" customHeight="1" x14ac:dyDescent="0.2">
      <c r="A295" s="279">
        <v>279</v>
      </c>
      <c r="B295" s="301">
        <f t="shared" si="75"/>
        <v>64.429999999999993</v>
      </c>
      <c r="C295" s="302">
        <v>21700</v>
      </c>
      <c r="D295" s="303">
        <f t="shared" si="78"/>
        <v>4041.5955300325941</v>
      </c>
      <c r="E295" s="304">
        <f t="shared" si="90"/>
        <v>1374.1424802110821</v>
      </c>
      <c r="F295" s="304">
        <f t="shared" si="83"/>
        <v>80.831910600651881</v>
      </c>
      <c r="G295" s="101">
        <v>60</v>
      </c>
      <c r="H295" s="305">
        <f t="shared" si="84"/>
        <v>5556.5699208443284</v>
      </c>
      <c r="I295" s="379">
        <f t="shared" si="79"/>
        <v>4.3303000000000003</v>
      </c>
      <c r="J295" s="329">
        <f t="shared" si="76"/>
        <v>107.389</v>
      </c>
      <c r="K295" s="302">
        <v>21700</v>
      </c>
      <c r="L295" s="307">
        <f t="shared" si="80"/>
        <v>2424.8293586866439</v>
      </c>
      <c r="M295" s="304">
        <f t="shared" si="91"/>
        <v>824.44198195345894</v>
      </c>
      <c r="N295" s="304">
        <f t="shared" si="85"/>
        <v>48.496587173732877</v>
      </c>
      <c r="O295" s="308">
        <v>36</v>
      </c>
      <c r="P295" s="305">
        <f t="shared" si="86"/>
        <v>3333.7679278138353</v>
      </c>
      <c r="Q295" s="379">
        <f t="shared" si="81"/>
        <v>2.5979999999999999</v>
      </c>
      <c r="R295" s="330">
        <f t="shared" si="77"/>
        <v>161.07499999999999</v>
      </c>
      <c r="S295" s="302">
        <v>21700</v>
      </c>
      <c r="T295" s="307">
        <f t="shared" si="82"/>
        <v>1616.6382120130374</v>
      </c>
      <c r="U295" s="101">
        <f t="shared" si="92"/>
        <v>549.65699208443277</v>
      </c>
      <c r="V295" s="304">
        <f t="shared" si="87"/>
        <v>32.332764240260751</v>
      </c>
      <c r="W295" s="308">
        <v>24</v>
      </c>
      <c r="X295" s="305">
        <f t="shared" si="88"/>
        <v>2222.6279683377306</v>
      </c>
      <c r="Y295" s="309">
        <f t="shared" si="89"/>
        <v>1.7321</v>
      </c>
    </row>
    <row r="296" spans="1:25" ht="17.25" customHeight="1" x14ac:dyDescent="0.2">
      <c r="A296" s="283">
        <v>280</v>
      </c>
      <c r="B296" s="301">
        <f t="shared" si="75"/>
        <v>64.429999999999993</v>
      </c>
      <c r="C296" s="302">
        <v>21700</v>
      </c>
      <c r="D296" s="303">
        <f t="shared" si="78"/>
        <v>4041.5955300325941</v>
      </c>
      <c r="E296" s="304">
        <f t="shared" si="90"/>
        <v>1374.1424802110821</v>
      </c>
      <c r="F296" s="304">
        <f t="shared" si="83"/>
        <v>80.831910600651881</v>
      </c>
      <c r="G296" s="101">
        <v>60</v>
      </c>
      <c r="H296" s="305">
        <f t="shared" si="84"/>
        <v>5556.5699208443284</v>
      </c>
      <c r="I296" s="379">
        <f t="shared" si="79"/>
        <v>4.3457999999999997</v>
      </c>
      <c r="J296" s="329">
        <f t="shared" si="76"/>
        <v>107.389</v>
      </c>
      <c r="K296" s="302">
        <v>21700</v>
      </c>
      <c r="L296" s="307">
        <f t="shared" si="80"/>
        <v>2424.8293586866439</v>
      </c>
      <c r="M296" s="304">
        <f t="shared" si="91"/>
        <v>824.44198195345894</v>
      </c>
      <c r="N296" s="304">
        <f t="shared" si="85"/>
        <v>48.496587173732877</v>
      </c>
      <c r="O296" s="308">
        <v>36</v>
      </c>
      <c r="P296" s="305">
        <f t="shared" si="86"/>
        <v>3333.7679278138353</v>
      </c>
      <c r="Q296" s="379">
        <f t="shared" si="81"/>
        <v>2.6073</v>
      </c>
      <c r="R296" s="330">
        <f t="shared" si="77"/>
        <v>161.07499999999999</v>
      </c>
      <c r="S296" s="302">
        <v>21700</v>
      </c>
      <c r="T296" s="307">
        <f t="shared" si="82"/>
        <v>1616.6382120130374</v>
      </c>
      <c r="U296" s="101">
        <f t="shared" si="92"/>
        <v>549.65699208443277</v>
      </c>
      <c r="V296" s="304">
        <f t="shared" si="87"/>
        <v>32.332764240260751</v>
      </c>
      <c r="W296" s="308">
        <v>24</v>
      </c>
      <c r="X296" s="305">
        <f t="shared" si="88"/>
        <v>2222.6279683377306</v>
      </c>
      <c r="Y296" s="309">
        <f t="shared" si="89"/>
        <v>1.7383</v>
      </c>
    </row>
    <row r="297" spans="1:25" ht="17.25" customHeight="1" x14ac:dyDescent="0.2">
      <c r="A297" s="279">
        <v>281</v>
      </c>
      <c r="B297" s="301">
        <f t="shared" si="75"/>
        <v>64.429999999999993</v>
      </c>
      <c r="C297" s="302">
        <v>21700</v>
      </c>
      <c r="D297" s="303">
        <f t="shared" si="78"/>
        <v>4041.5955300325941</v>
      </c>
      <c r="E297" s="304">
        <f t="shared" si="90"/>
        <v>1374.1424802110821</v>
      </c>
      <c r="F297" s="304">
        <f t="shared" si="83"/>
        <v>80.831910600651881</v>
      </c>
      <c r="G297" s="101">
        <v>60</v>
      </c>
      <c r="H297" s="305">
        <f t="shared" si="84"/>
        <v>5556.5699208443284</v>
      </c>
      <c r="I297" s="379">
        <f t="shared" si="79"/>
        <v>4.3613</v>
      </c>
      <c r="J297" s="329">
        <f t="shared" si="76"/>
        <v>107.389</v>
      </c>
      <c r="K297" s="302">
        <v>21700</v>
      </c>
      <c r="L297" s="307">
        <f t="shared" si="80"/>
        <v>2424.8293586866439</v>
      </c>
      <c r="M297" s="304">
        <f t="shared" si="91"/>
        <v>824.44198195345894</v>
      </c>
      <c r="N297" s="304">
        <f t="shared" si="85"/>
        <v>48.496587173732877</v>
      </c>
      <c r="O297" s="308">
        <v>36</v>
      </c>
      <c r="P297" s="305">
        <f t="shared" si="86"/>
        <v>3333.7679278138353</v>
      </c>
      <c r="Q297" s="379">
        <f t="shared" si="81"/>
        <v>2.6166999999999998</v>
      </c>
      <c r="R297" s="330">
        <f t="shared" si="77"/>
        <v>161.07499999999999</v>
      </c>
      <c r="S297" s="302">
        <v>21700</v>
      </c>
      <c r="T297" s="307">
        <f t="shared" si="82"/>
        <v>1616.6382120130374</v>
      </c>
      <c r="U297" s="101">
        <f t="shared" si="92"/>
        <v>549.65699208443277</v>
      </c>
      <c r="V297" s="304">
        <f t="shared" si="87"/>
        <v>32.332764240260751</v>
      </c>
      <c r="W297" s="308">
        <v>24</v>
      </c>
      <c r="X297" s="305">
        <f t="shared" si="88"/>
        <v>2222.6279683377306</v>
      </c>
      <c r="Y297" s="309">
        <f t="shared" si="89"/>
        <v>1.7444999999999999</v>
      </c>
    </row>
    <row r="298" spans="1:25" ht="17.25" customHeight="1" x14ac:dyDescent="0.2">
      <c r="A298" s="279">
        <v>282</v>
      </c>
      <c r="B298" s="301">
        <f t="shared" si="75"/>
        <v>64.429999999999993</v>
      </c>
      <c r="C298" s="302">
        <v>21700</v>
      </c>
      <c r="D298" s="303">
        <f t="shared" si="78"/>
        <v>4041.5955300325941</v>
      </c>
      <c r="E298" s="304">
        <f t="shared" si="90"/>
        <v>1374.1424802110821</v>
      </c>
      <c r="F298" s="304">
        <f t="shared" si="83"/>
        <v>80.831910600651881</v>
      </c>
      <c r="G298" s="101">
        <v>60</v>
      </c>
      <c r="H298" s="305">
        <f t="shared" si="84"/>
        <v>5556.5699208443284</v>
      </c>
      <c r="I298" s="379">
        <f t="shared" si="79"/>
        <v>4.3768000000000002</v>
      </c>
      <c r="J298" s="329">
        <f t="shared" si="76"/>
        <v>107.389</v>
      </c>
      <c r="K298" s="302">
        <v>21700</v>
      </c>
      <c r="L298" s="307">
        <f t="shared" si="80"/>
        <v>2424.8293586866439</v>
      </c>
      <c r="M298" s="304">
        <f t="shared" si="91"/>
        <v>824.44198195345894</v>
      </c>
      <c r="N298" s="304">
        <f t="shared" si="85"/>
        <v>48.496587173732877</v>
      </c>
      <c r="O298" s="308">
        <v>36</v>
      </c>
      <c r="P298" s="305">
        <f t="shared" si="86"/>
        <v>3333.7679278138353</v>
      </c>
      <c r="Q298" s="379">
        <f t="shared" si="81"/>
        <v>2.6259999999999999</v>
      </c>
      <c r="R298" s="330">
        <f t="shared" si="77"/>
        <v>161.07499999999999</v>
      </c>
      <c r="S298" s="302">
        <v>21700</v>
      </c>
      <c r="T298" s="307">
        <f t="shared" si="82"/>
        <v>1616.6382120130374</v>
      </c>
      <c r="U298" s="101">
        <f t="shared" si="92"/>
        <v>549.65699208443277</v>
      </c>
      <c r="V298" s="304">
        <f t="shared" si="87"/>
        <v>32.332764240260751</v>
      </c>
      <c r="W298" s="308">
        <v>24</v>
      </c>
      <c r="X298" s="305">
        <f t="shared" si="88"/>
        <v>2222.6279683377306</v>
      </c>
      <c r="Y298" s="309">
        <f t="shared" si="89"/>
        <v>1.7506999999999999</v>
      </c>
    </row>
    <row r="299" spans="1:25" ht="17.25" customHeight="1" x14ac:dyDescent="0.2">
      <c r="A299" s="279">
        <v>283</v>
      </c>
      <c r="B299" s="301">
        <f t="shared" si="75"/>
        <v>64.429999999999993</v>
      </c>
      <c r="C299" s="302">
        <v>21700</v>
      </c>
      <c r="D299" s="303">
        <f t="shared" si="78"/>
        <v>4041.5955300325941</v>
      </c>
      <c r="E299" s="304">
        <f t="shared" si="90"/>
        <v>1374.1424802110821</v>
      </c>
      <c r="F299" s="304">
        <f t="shared" si="83"/>
        <v>80.831910600651881</v>
      </c>
      <c r="G299" s="101">
        <v>60</v>
      </c>
      <c r="H299" s="305">
        <f t="shared" si="84"/>
        <v>5556.5699208443284</v>
      </c>
      <c r="I299" s="379">
        <f t="shared" si="79"/>
        <v>4.3924000000000003</v>
      </c>
      <c r="J299" s="329">
        <f t="shared" si="76"/>
        <v>107.389</v>
      </c>
      <c r="K299" s="302">
        <v>21700</v>
      </c>
      <c r="L299" s="307">
        <f t="shared" si="80"/>
        <v>2424.8293586866439</v>
      </c>
      <c r="M299" s="304">
        <f t="shared" si="91"/>
        <v>824.44198195345894</v>
      </c>
      <c r="N299" s="304">
        <f t="shared" si="85"/>
        <v>48.496587173732877</v>
      </c>
      <c r="O299" s="308">
        <v>36</v>
      </c>
      <c r="P299" s="305">
        <f t="shared" si="86"/>
        <v>3333.7679278138353</v>
      </c>
      <c r="Q299" s="379">
        <f t="shared" si="81"/>
        <v>2.6353</v>
      </c>
      <c r="R299" s="330">
        <f t="shared" si="77"/>
        <v>161.07499999999999</v>
      </c>
      <c r="S299" s="302">
        <v>21700</v>
      </c>
      <c r="T299" s="307">
        <f t="shared" si="82"/>
        <v>1616.6382120130374</v>
      </c>
      <c r="U299" s="101">
        <f t="shared" si="92"/>
        <v>549.65699208443277</v>
      </c>
      <c r="V299" s="304">
        <f t="shared" si="87"/>
        <v>32.332764240260751</v>
      </c>
      <c r="W299" s="308">
        <v>24</v>
      </c>
      <c r="X299" s="305">
        <f t="shared" si="88"/>
        <v>2222.6279683377306</v>
      </c>
      <c r="Y299" s="309">
        <f t="shared" si="89"/>
        <v>1.7568999999999999</v>
      </c>
    </row>
    <row r="300" spans="1:25" ht="17.25" customHeight="1" x14ac:dyDescent="0.2">
      <c r="A300" s="279">
        <v>284</v>
      </c>
      <c r="B300" s="301">
        <f t="shared" si="75"/>
        <v>64.429999999999993</v>
      </c>
      <c r="C300" s="302">
        <v>21700</v>
      </c>
      <c r="D300" s="303">
        <f t="shared" si="78"/>
        <v>4041.5955300325941</v>
      </c>
      <c r="E300" s="304">
        <f t="shared" si="90"/>
        <v>1374.1424802110821</v>
      </c>
      <c r="F300" s="304">
        <f t="shared" si="83"/>
        <v>80.831910600651881</v>
      </c>
      <c r="G300" s="101">
        <v>60</v>
      </c>
      <c r="H300" s="305">
        <f t="shared" si="84"/>
        <v>5556.5699208443284</v>
      </c>
      <c r="I300" s="379">
        <f t="shared" si="79"/>
        <v>4.4078999999999997</v>
      </c>
      <c r="J300" s="329">
        <f t="shared" si="76"/>
        <v>107.389</v>
      </c>
      <c r="K300" s="302">
        <v>21700</v>
      </c>
      <c r="L300" s="307">
        <f t="shared" si="80"/>
        <v>2424.8293586866439</v>
      </c>
      <c r="M300" s="304">
        <f t="shared" si="91"/>
        <v>824.44198195345894</v>
      </c>
      <c r="N300" s="304">
        <f t="shared" si="85"/>
        <v>48.496587173732877</v>
      </c>
      <c r="O300" s="308">
        <v>36</v>
      </c>
      <c r="P300" s="305">
        <f t="shared" si="86"/>
        <v>3333.7679278138353</v>
      </c>
      <c r="Q300" s="379">
        <f t="shared" si="81"/>
        <v>2.6446000000000001</v>
      </c>
      <c r="R300" s="330">
        <f t="shared" si="77"/>
        <v>161.07499999999999</v>
      </c>
      <c r="S300" s="302">
        <v>21700</v>
      </c>
      <c r="T300" s="307">
        <f t="shared" si="82"/>
        <v>1616.6382120130374</v>
      </c>
      <c r="U300" s="101">
        <f t="shared" si="92"/>
        <v>549.65699208443277</v>
      </c>
      <c r="V300" s="304">
        <f t="shared" si="87"/>
        <v>32.332764240260751</v>
      </c>
      <c r="W300" s="308">
        <v>24</v>
      </c>
      <c r="X300" s="305">
        <f t="shared" si="88"/>
        <v>2222.6279683377306</v>
      </c>
      <c r="Y300" s="309">
        <f t="shared" si="89"/>
        <v>1.7632000000000001</v>
      </c>
    </row>
    <row r="301" spans="1:25" ht="17.25" customHeight="1" x14ac:dyDescent="0.2">
      <c r="A301" s="279">
        <v>285</v>
      </c>
      <c r="B301" s="301">
        <f t="shared" si="75"/>
        <v>64.429999999999993</v>
      </c>
      <c r="C301" s="302">
        <v>21700</v>
      </c>
      <c r="D301" s="303">
        <f t="shared" si="78"/>
        <v>4041.5955300325941</v>
      </c>
      <c r="E301" s="304">
        <f t="shared" si="90"/>
        <v>1374.1424802110821</v>
      </c>
      <c r="F301" s="304">
        <f t="shared" si="83"/>
        <v>80.831910600651881</v>
      </c>
      <c r="G301" s="101">
        <v>60</v>
      </c>
      <c r="H301" s="305">
        <f t="shared" si="84"/>
        <v>5556.5699208443284</v>
      </c>
      <c r="I301" s="379">
        <f t="shared" si="79"/>
        <v>4.4234</v>
      </c>
      <c r="J301" s="329">
        <f t="shared" si="76"/>
        <v>107.389</v>
      </c>
      <c r="K301" s="302">
        <v>21700</v>
      </c>
      <c r="L301" s="307">
        <f t="shared" si="80"/>
        <v>2424.8293586866439</v>
      </c>
      <c r="M301" s="304">
        <f t="shared" si="91"/>
        <v>824.44198195345894</v>
      </c>
      <c r="N301" s="304">
        <f t="shared" si="85"/>
        <v>48.496587173732877</v>
      </c>
      <c r="O301" s="308">
        <v>36</v>
      </c>
      <c r="P301" s="305">
        <f t="shared" si="86"/>
        <v>3333.7679278138353</v>
      </c>
      <c r="Q301" s="379">
        <f t="shared" si="81"/>
        <v>2.6539000000000001</v>
      </c>
      <c r="R301" s="330">
        <f t="shared" si="77"/>
        <v>161.07499999999999</v>
      </c>
      <c r="S301" s="302">
        <v>21700</v>
      </c>
      <c r="T301" s="307">
        <f t="shared" si="82"/>
        <v>1616.6382120130374</v>
      </c>
      <c r="U301" s="101">
        <f t="shared" si="92"/>
        <v>549.65699208443277</v>
      </c>
      <c r="V301" s="304">
        <f t="shared" si="87"/>
        <v>32.332764240260751</v>
      </c>
      <c r="W301" s="308">
        <v>24</v>
      </c>
      <c r="X301" s="305">
        <f t="shared" si="88"/>
        <v>2222.6279683377306</v>
      </c>
      <c r="Y301" s="309">
        <f t="shared" si="89"/>
        <v>1.7694000000000001</v>
      </c>
    </row>
    <row r="302" spans="1:25" ht="17.25" customHeight="1" x14ac:dyDescent="0.2">
      <c r="A302" s="279">
        <v>286</v>
      </c>
      <c r="B302" s="301">
        <f t="shared" si="75"/>
        <v>64.429999999999993</v>
      </c>
      <c r="C302" s="302">
        <v>21700</v>
      </c>
      <c r="D302" s="303">
        <f t="shared" si="78"/>
        <v>4041.5955300325941</v>
      </c>
      <c r="E302" s="304">
        <f t="shared" si="90"/>
        <v>1374.1424802110821</v>
      </c>
      <c r="F302" s="304">
        <f t="shared" si="83"/>
        <v>80.831910600651881</v>
      </c>
      <c r="G302" s="101">
        <v>60</v>
      </c>
      <c r="H302" s="305">
        <f t="shared" si="84"/>
        <v>5556.5699208443284</v>
      </c>
      <c r="I302" s="379">
        <f t="shared" si="79"/>
        <v>4.4389000000000003</v>
      </c>
      <c r="J302" s="329">
        <f t="shared" si="76"/>
        <v>107.389</v>
      </c>
      <c r="K302" s="302">
        <v>21700</v>
      </c>
      <c r="L302" s="307">
        <f t="shared" si="80"/>
        <v>2424.8293586866439</v>
      </c>
      <c r="M302" s="304">
        <f t="shared" si="91"/>
        <v>824.44198195345894</v>
      </c>
      <c r="N302" s="304">
        <f t="shared" si="85"/>
        <v>48.496587173732877</v>
      </c>
      <c r="O302" s="308">
        <v>36</v>
      </c>
      <c r="P302" s="305">
        <f t="shared" si="86"/>
        <v>3333.7679278138353</v>
      </c>
      <c r="Q302" s="379">
        <f t="shared" si="81"/>
        <v>2.6631999999999998</v>
      </c>
      <c r="R302" s="330">
        <f t="shared" si="77"/>
        <v>161.07499999999999</v>
      </c>
      <c r="S302" s="302">
        <v>21700</v>
      </c>
      <c r="T302" s="307">
        <f t="shared" si="82"/>
        <v>1616.6382120130374</v>
      </c>
      <c r="U302" s="101">
        <f t="shared" si="92"/>
        <v>549.65699208443277</v>
      </c>
      <c r="V302" s="304">
        <f t="shared" si="87"/>
        <v>32.332764240260751</v>
      </c>
      <c r="W302" s="308">
        <v>24</v>
      </c>
      <c r="X302" s="305">
        <f t="shared" si="88"/>
        <v>2222.6279683377306</v>
      </c>
      <c r="Y302" s="309">
        <f t="shared" si="89"/>
        <v>1.7756000000000001</v>
      </c>
    </row>
    <row r="303" spans="1:25" ht="17.25" customHeight="1" x14ac:dyDescent="0.2">
      <c r="A303" s="279">
        <v>287</v>
      </c>
      <c r="B303" s="301">
        <f t="shared" si="75"/>
        <v>64.429999999999993</v>
      </c>
      <c r="C303" s="302">
        <v>21700</v>
      </c>
      <c r="D303" s="303">
        <f t="shared" si="78"/>
        <v>4041.5955300325941</v>
      </c>
      <c r="E303" s="304">
        <f t="shared" si="90"/>
        <v>1374.1424802110821</v>
      </c>
      <c r="F303" s="304">
        <f t="shared" si="83"/>
        <v>80.831910600651881</v>
      </c>
      <c r="G303" s="101">
        <v>60</v>
      </c>
      <c r="H303" s="305">
        <f t="shared" si="84"/>
        <v>5556.5699208443284</v>
      </c>
      <c r="I303" s="379">
        <f t="shared" si="79"/>
        <v>4.4543999999999997</v>
      </c>
      <c r="J303" s="329">
        <f t="shared" si="76"/>
        <v>107.389</v>
      </c>
      <c r="K303" s="302">
        <v>21700</v>
      </c>
      <c r="L303" s="307">
        <f t="shared" si="80"/>
        <v>2424.8293586866439</v>
      </c>
      <c r="M303" s="304">
        <f t="shared" si="91"/>
        <v>824.44198195345894</v>
      </c>
      <c r="N303" s="304">
        <f t="shared" si="85"/>
        <v>48.496587173732877</v>
      </c>
      <c r="O303" s="308">
        <v>36</v>
      </c>
      <c r="P303" s="305">
        <f t="shared" si="86"/>
        <v>3333.7679278138353</v>
      </c>
      <c r="Q303" s="379">
        <f t="shared" si="81"/>
        <v>2.6724999999999999</v>
      </c>
      <c r="R303" s="330">
        <f t="shared" si="77"/>
        <v>161.07499999999999</v>
      </c>
      <c r="S303" s="302">
        <v>21700</v>
      </c>
      <c r="T303" s="307">
        <f t="shared" si="82"/>
        <v>1616.6382120130374</v>
      </c>
      <c r="U303" s="101">
        <f t="shared" si="92"/>
        <v>549.65699208443277</v>
      </c>
      <c r="V303" s="304">
        <f t="shared" si="87"/>
        <v>32.332764240260751</v>
      </c>
      <c r="W303" s="308">
        <v>24</v>
      </c>
      <c r="X303" s="305">
        <f t="shared" si="88"/>
        <v>2222.6279683377306</v>
      </c>
      <c r="Y303" s="309">
        <f t="shared" si="89"/>
        <v>1.7818000000000001</v>
      </c>
    </row>
    <row r="304" spans="1:25" ht="17.25" customHeight="1" x14ac:dyDescent="0.2">
      <c r="A304" s="279">
        <v>288</v>
      </c>
      <c r="B304" s="301">
        <f t="shared" si="75"/>
        <v>64.429999999999993</v>
      </c>
      <c r="C304" s="302">
        <v>21700</v>
      </c>
      <c r="D304" s="303">
        <f t="shared" si="78"/>
        <v>4041.5955300325941</v>
      </c>
      <c r="E304" s="304">
        <f t="shared" si="90"/>
        <v>1374.1424802110821</v>
      </c>
      <c r="F304" s="304">
        <f t="shared" si="83"/>
        <v>80.831910600651881</v>
      </c>
      <c r="G304" s="101">
        <v>60</v>
      </c>
      <c r="H304" s="305">
        <f t="shared" si="84"/>
        <v>5556.5699208443284</v>
      </c>
      <c r="I304" s="379">
        <f t="shared" si="79"/>
        <v>4.47</v>
      </c>
      <c r="J304" s="329">
        <f t="shared" si="76"/>
        <v>107.389</v>
      </c>
      <c r="K304" s="302">
        <v>21700</v>
      </c>
      <c r="L304" s="307">
        <f t="shared" si="80"/>
        <v>2424.8293586866439</v>
      </c>
      <c r="M304" s="304">
        <f t="shared" si="91"/>
        <v>824.44198195345894</v>
      </c>
      <c r="N304" s="304">
        <f t="shared" si="85"/>
        <v>48.496587173732877</v>
      </c>
      <c r="O304" s="308">
        <v>36</v>
      </c>
      <c r="P304" s="305">
        <f t="shared" si="86"/>
        <v>3333.7679278138353</v>
      </c>
      <c r="Q304" s="379">
        <f t="shared" si="81"/>
        <v>2.6818</v>
      </c>
      <c r="R304" s="330">
        <f t="shared" si="77"/>
        <v>161.07499999999999</v>
      </c>
      <c r="S304" s="302">
        <v>21700</v>
      </c>
      <c r="T304" s="307">
        <f t="shared" si="82"/>
        <v>1616.6382120130374</v>
      </c>
      <c r="U304" s="101">
        <f t="shared" si="92"/>
        <v>549.65699208443277</v>
      </c>
      <c r="V304" s="304">
        <f t="shared" si="87"/>
        <v>32.332764240260751</v>
      </c>
      <c r="W304" s="308">
        <v>24</v>
      </c>
      <c r="X304" s="305">
        <f t="shared" si="88"/>
        <v>2222.6279683377306</v>
      </c>
      <c r="Y304" s="309">
        <f t="shared" si="89"/>
        <v>1.788</v>
      </c>
    </row>
    <row r="305" spans="1:25" ht="17.25" customHeight="1" x14ac:dyDescent="0.2">
      <c r="A305" s="279">
        <v>289</v>
      </c>
      <c r="B305" s="301">
        <f t="shared" si="75"/>
        <v>64.429999999999993</v>
      </c>
      <c r="C305" s="302">
        <v>21700</v>
      </c>
      <c r="D305" s="303">
        <f t="shared" si="78"/>
        <v>4041.5955300325941</v>
      </c>
      <c r="E305" s="304">
        <f t="shared" si="90"/>
        <v>1374.1424802110821</v>
      </c>
      <c r="F305" s="304">
        <f t="shared" si="83"/>
        <v>80.831910600651881</v>
      </c>
      <c r="G305" s="101">
        <v>60</v>
      </c>
      <c r="H305" s="305">
        <f t="shared" si="84"/>
        <v>5556.5699208443284</v>
      </c>
      <c r="I305" s="379">
        <f t="shared" si="79"/>
        <v>4.4855</v>
      </c>
      <c r="J305" s="329">
        <f t="shared" si="76"/>
        <v>107.389</v>
      </c>
      <c r="K305" s="302">
        <v>21700</v>
      </c>
      <c r="L305" s="307">
        <f t="shared" si="80"/>
        <v>2424.8293586866439</v>
      </c>
      <c r="M305" s="304">
        <f t="shared" si="91"/>
        <v>824.44198195345894</v>
      </c>
      <c r="N305" s="304">
        <f t="shared" si="85"/>
        <v>48.496587173732877</v>
      </c>
      <c r="O305" s="308">
        <v>36</v>
      </c>
      <c r="P305" s="305">
        <f t="shared" si="86"/>
        <v>3333.7679278138353</v>
      </c>
      <c r="Q305" s="379">
        <f t="shared" si="81"/>
        <v>2.6911999999999998</v>
      </c>
      <c r="R305" s="330">
        <f t="shared" si="77"/>
        <v>161.07499999999999</v>
      </c>
      <c r="S305" s="302">
        <v>21700</v>
      </c>
      <c r="T305" s="307">
        <f t="shared" si="82"/>
        <v>1616.6382120130374</v>
      </c>
      <c r="U305" s="101">
        <f t="shared" si="92"/>
        <v>549.65699208443277</v>
      </c>
      <c r="V305" s="304">
        <f t="shared" si="87"/>
        <v>32.332764240260751</v>
      </c>
      <c r="W305" s="308">
        <v>24</v>
      </c>
      <c r="X305" s="305">
        <f t="shared" si="88"/>
        <v>2222.6279683377306</v>
      </c>
      <c r="Y305" s="309">
        <f t="shared" si="89"/>
        <v>1.7942</v>
      </c>
    </row>
    <row r="306" spans="1:25" ht="17.25" customHeight="1" x14ac:dyDescent="0.2">
      <c r="A306" s="283">
        <v>290</v>
      </c>
      <c r="B306" s="301">
        <f t="shared" si="75"/>
        <v>64.429999999999993</v>
      </c>
      <c r="C306" s="302">
        <v>21700</v>
      </c>
      <c r="D306" s="303">
        <f t="shared" si="78"/>
        <v>4041.5955300325941</v>
      </c>
      <c r="E306" s="304">
        <f t="shared" si="90"/>
        <v>1374.1424802110821</v>
      </c>
      <c r="F306" s="304">
        <f t="shared" si="83"/>
        <v>80.831910600651881</v>
      </c>
      <c r="G306" s="101">
        <v>60</v>
      </c>
      <c r="H306" s="305">
        <f t="shared" si="84"/>
        <v>5556.5699208443284</v>
      </c>
      <c r="I306" s="379">
        <f t="shared" si="79"/>
        <v>4.5010000000000003</v>
      </c>
      <c r="J306" s="329">
        <f t="shared" si="76"/>
        <v>107.389</v>
      </c>
      <c r="K306" s="302">
        <v>21700</v>
      </c>
      <c r="L306" s="307">
        <f t="shared" si="80"/>
        <v>2424.8293586866439</v>
      </c>
      <c r="M306" s="304">
        <f t="shared" si="91"/>
        <v>824.44198195345894</v>
      </c>
      <c r="N306" s="304">
        <f t="shared" si="85"/>
        <v>48.496587173732877</v>
      </c>
      <c r="O306" s="308">
        <v>36</v>
      </c>
      <c r="P306" s="305">
        <f t="shared" si="86"/>
        <v>3333.7679278138353</v>
      </c>
      <c r="Q306" s="379">
        <f t="shared" si="81"/>
        <v>2.7004999999999999</v>
      </c>
      <c r="R306" s="330">
        <f t="shared" si="77"/>
        <v>161.07499999999999</v>
      </c>
      <c r="S306" s="302">
        <v>21700</v>
      </c>
      <c r="T306" s="307">
        <f t="shared" si="82"/>
        <v>1616.6382120130374</v>
      </c>
      <c r="U306" s="101">
        <f t="shared" si="92"/>
        <v>549.65699208443277</v>
      </c>
      <c r="V306" s="304">
        <f t="shared" si="87"/>
        <v>32.332764240260751</v>
      </c>
      <c r="W306" s="308">
        <v>24</v>
      </c>
      <c r="X306" s="305">
        <f t="shared" si="88"/>
        <v>2222.6279683377306</v>
      </c>
      <c r="Y306" s="309">
        <f t="shared" si="89"/>
        <v>1.8004</v>
      </c>
    </row>
    <row r="307" spans="1:25" ht="17.25" customHeight="1" x14ac:dyDescent="0.2">
      <c r="A307" s="279">
        <v>291</v>
      </c>
      <c r="B307" s="301">
        <f t="shared" si="75"/>
        <v>64.429999999999993</v>
      </c>
      <c r="C307" s="302">
        <v>21700</v>
      </c>
      <c r="D307" s="303">
        <f t="shared" si="78"/>
        <v>4041.5955300325941</v>
      </c>
      <c r="E307" s="304">
        <f t="shared" si="90"/>
        <v>1374.1424802110821</v>
      </c>
      <c r="F307" s="304">
        <f t="shared" si="83"/>
        <v>80.831910600651881</v>
      </c>
      <c r="G307" s="101">
        <v>60</v>
      </c>
      <c r="H307" s="305">
        <f t="shared" si="84"/>
        <v>5556.5699208443284</v>
      </c>
      <c r="I307" s="379">
        <f t="shared" si="79"/>
        <v>4.5164999999999997</v>
      </c>
      <c r="J307" s="329">
        <f t="shared" si="76"/>
        <v>107.389</v>
      </c>
      <c r="K307" s="302">
        <v>21700</v>
      </c>
      <c r="L307" s="307">
        <f t="shared" si="80"/>
        <v>2424.8293586866439</v>
      </c>
      <c r="M307" s="304">
        <f t="shared" si="91"/>
        <v>824.44198195345894</v>
      </c>
      <c r="N307" s="304">
        <f t="shared" si="85"/>
        <v>48.496587173732877</v>
      </c>
      <c r="O307" s="308">
        <v>36</v>
      </c>
      <c r="P307" s="305">
        <f t="shared" si="86"/>
        <v>3333.7679278138353</v>
      </c>
      <c r="Q307" s="379">
        <f t="shared" si="81"/>
        <v>2.7098</v>
      </c>
      <c r="R307" s="330">
        <f t="shared" si="77"/>
        <v>161.07499999999999</v>
      </c>
      <c r="S307" s="302">
        <v>21700</v>
      </c>
      <c r="T307" s="307">
        <f t="shared" si="82"/>
        <v>1616.6382120130374</v>
      </c>
      <c r="U307" s="101">
        <f t="shared" si="92"/>
        <v>549.65699208443277</v>
      </c>
      <c r="V307" s="304">
        <f t="shared" si="87"/>
        <v>32.332764240260751</v>
      </c>
      <c r="W307" s="308">
        <v>24</v>
      </c>
      <c r="X307" s="305">
        <f t="shared" si="88"/>
        <v>2222.6279683377306</v>
      </c>
      <c r="Y307" s="309">
        <f t="shared" si="89"/>
        <v>1.8066</v>
      </c>
    </row>
    <row r="308" spans="1:25" ht="17.25" customHeight="1" x14ac:dyDescent="0.2">
      <c r="A308" s="279">
        <v>292</v>
      </c>
      <c r="B308" s="301">
        <f t="shared" si="75"/>
        <v>64.429999999999993</v>
      </c>
      <c r="C308" s="302">
        <v>21700</v>
      </c>
      <c r="D308" s="303">
        <f t="shared" si="78"/>
        <v>4041.5955300325941</v>
      </c>
      <c r="E308" s="304">
        <f t="shared" si="90"/>
        <v>1374.1424802110821</v>
      </c>
      <c r="F308" s="304">
        <f t="shared" si="83"/>
        <v>80.831910600651881</v>
      </c>
      <c r="G308" s="101">
        <v>60</v>
      </c>
      <c r="H308" s="305">
        <f t="shared" si="84"/>
        <v>5556.5699208443284</v>
      </c>
      <c r="I308" s="379">
        <f t="shared" si="79"/>
        <v>4.5320999999999998</v>
      </c>
      <c r="J308" s="329">
        <f t="shared" si="76"/>
        <v>107.389</v>
      </c>
      <c r="K308" s="302">
        <v>21700</v>
      </c>
      <c r="L308" s="307">
        <f t="shared" si="80"/>
        <v>2424.8293586866439</v>
      </c>
      <c r="M308" s="304">
        <f t="shared" si="91"/>
        <v>824.44198195345894</v>
      </c>
      <c r="N308" s="304">
        <f t="shared" si="85"/>
        <v>48.496587173732877</v>
      </c>
      <c r="O308" s="308">
        <v>36</v>
      </c>
      <c r="P308" s="305">
        <f t="shared" si="86"/>
        <v>3333.7679278138353</v>
      </c>
      <c r="Q308" s="379">
        <f t="shared" si="81"/>
        <v>2.7191000000000001</v>
      </c>
      <c r="R308" s="330">
        <f t="shared" si="77"/>
        <v>161.07499999999999</v>
      </c>
      <c r="S308" s="302">
        <v>21700</v>
      </c>
      <c r="T308" s="307">
        <f t="shared" si="82"/>
        <v>1616.6382120130374</v>
      </c>
      <c r="U308" s="101">
        <f t="shared" si="92"/>
        <v>549.65699208443277</v>
      </c>
      <c r="V308" s="304">
        <f t="shared" si="87"/>
        <v>32.332764240260751</v>
      </c>
      <c r="W308" s="308">
        <v>24</v>
      </c>
      <c r="X308" s="305">
        <f t="shared" si="88"/>
        <v>2222.6279683377306</v>
      </c>
      <c r="Y308" s="309">
        <f t="shared" si="89"/>
        <v>1.8128</v>
      </c>
    </row>
    <row r="309" spans="1:25" ht="17.25" customHeight="1" x14ac:dyDescent="0.2">
      <c r="A309" s="279">
        <v>293</v>
      </c>
      <c r="B309" s="301">
        <f t="shared" si="75"/>
        <v>64.429999999999993</v>
      </c>
      <c r="C309" s="302">
        <v>21700</v>
      </c>
      <c r="D309" s="303">
        <f t="shared" si="78"/>
        <v>4041.5955300325941</v>
      </c>
      <c r="E309" s="304">
        <f t="shared" si="90"/>
        <v>1374.1424802110821</v>
      </c>
      <c r="F309" s="304">
        <f t="shared" si="83"/>
        <v>80.831910600651881</v>
      </c>
      <c r="G309" s="101">
        <v>60</v>
      </c>
      <c r="H309" s="305">
        <f t="shared" si="84"/>
        <v>5556.5699208443284</v>
      </c>
      <c r="I309" s="379">
        <f t="shared" si="79"/>
        <v>4.5476000000000001</v>
      </c>
      <c r="J309" s="329">
        <f t="shared" si="76"/>
        <v>107.389</v>
      </c>
      <c r="K309" s="302">
        <v>21700</v>
      </c>
      <c r="L309" s="307">
        <f t="shared" si="80"/>
        <v>2424.8293586866439</v>
      </c>
      <c r="M309" s="304">
        <f t="shared" si="91"/>
        <v>824.44198195345894</v>
      </c>
      <c r="N309" s="304">
        <f t="shared" si="85"/>
        <v>48.496587173732877</v>
      </c>
      <c r="O309" s="308">
        <v>36</v>
      </c>
      <c r="P309" s="305">
        <f t="shared" si="86"/>
        <v>3333.7679278138353</v>
      </c>
      <c r="Q309" s="379">
        <f t="shared" si="81"/>
        <v>2.7284000000000002</v>
      </c>
      <c r="R309" s="330">
        <f t="shared" si="77"/>
        <v>161.07499999999999</v>
      </c>
      <c r="S309" s="302">
        <v>21700</v>
      </c>
      <c r="T309" s="307">
        <f t="shared" si="82"/>
        <v>1616.6382120130374</v>
      </c>
      <c r="U309" s="101">
        <f t="shared" si="92"/>
        <v>549.65699208443277</v>
      </c>
      <c r="V309" s="304">
        <f t="shared" si="87"/>
        <v>32.332764240260751</v>
      </c>
      <c r="W309" s="308">
        <v>24</v>
      </c>
      <c r="X309" s="305">
        <f t="shared" si="88"/>
        <v>2222.6279683377306</v>
      </c>
      <c r="Y309" s="309">
        <f t="shared" si="89"/>
        <v>1.819</v>
      </c>
    </row>
    <row r="310" spans="1:25" ht="17.25" customHeight="1" x14ac:dyDescent="0.2">
      <c r="A310" s="279">
        <v>294</v>
      </c>
      <c r="B310" s="301">
        <f t="shared" si="75"/>
        <v>64.429999999999993</v>
      </c>
      <c r="C310" s="302">
        <v>21700</v>
      </c>
      <c r="D310" s="303">
        <f t="shared" si="78"/>
        <v>4041.5955300325941</v>
      </c>
      <c r="E310" s="304">
        <f t="shared" si="90"/>
        <v>1374.1424802110821</v>
      </c>
      <c r="F310" s="304">
        <f t="shared" si="83"/>
        <v>80.831910600651881</v>
      </c>
      <c r="G310" s="101">
        <v>60</v>
      </c>
      <c r="H310" s="305">
        <f t="shared" si="84"/>
        <v>5556.5699208443284</v>
      </c>
      <c r="I310" s="379">
        <f t="shared" si="79"/>
        <v>4.5631000000000004</v>
      </c>
      <c r="J310" s="329">
        <f t="shared" si="76"/>
        <v>107.389</v>
      </c>
      <c r="K310" s="302">
        <v>21700</v>
      </c>
      <c r="L310" s="307">
        <f t="shared" si="80"/>
        <v>2424.8293586866439</v>
      </c>
      <c r="M310" s="304">
        <f t="shared" si="91"/>
        <v>824.44198195345894</v>
      </c>
      <c r="N310" s="304">
        <f t="shared" si="85"/>
        <v>48.496587173732877</v>
      </c>
      <c r="O310" s="308">
        <v>36</v>
      </c>
      <c r="P310" s="305">
        <f t="shared" si="86"/>
        <v>3333.7679278138353</v>
      </c>
      <c r="Q310" s="379">
        <f t="shared" si="81"/>
        <v>2.7376999999999998</v>
      </c>
      <c r="R310" s="330">
        <f t="shared" si="77"/>
        <v>161.07499999999999</v>
      </c>
      <c r="S310" s="302">
        <v>21700</v>
      </c>
      <c r="T310" s="307">
        <f t="shared" si="82"/>
        <v>1616.6382120130374</v>
      </c>
      <c r="U310" s="101">
        <f t="shared" si="92"/>
        <v>549.65699208443277</v>
      </c>
      <c r="V310" s="304">
        <f t="shared" si="87"/>
        <v>32.332764240260751</v>
      </c>
      <c r="W310" s="308">
        <v>24</v>
      </c>
      <c r="X310" s="305">
        <f t="shared" si="88"/>
        <v>2222.6279683377306</v>
      </c>
      <c r="Y310" s="309">
        <f t="shared" si="89"/>
        <v>1.8251999999999999</v>
      </c>
    </row>
    <row r="311" spans="1:25" ht="17.25" customHeight="1" x14ac:dyDescent="0.2">
      <c r="A311" s="279">
        <v>295</v>
      </c>
      <c r="B311" s="301">
        <f t="shared" si="75"/>
        <v>64.429999999999993</v>
      </c>
      <c r="C311" s="302">
        <v>21700</v>
      </c>
      <c r="D311" s="303">
        <f t="shared" si="78"/>
        <v>4041.5955300325941</v>
      </c>
      <c r="E311" s="304">
        <f t="shared" si="90"/>
        <v>1374.1424802110821</v>
      </c>
      <c r="F311" s="304">
        <f t="shared" si="83"/>
        <v>80.831910600651881</v>
      </c>
      <c r="G311" s="101">
        <v>60</v>
      </c>
      <c r="H311" s="305">
        <f t="shared" si="84"/>
        <v>5556.5699208443284</v>
      </c>
      <c r="I311" s="379">
        <f t="shared" si="79"/>
        <v>4.5785999999999998</v>
      </c>
      <c r="J311" s="329">
        <f t="shared" si="76"/>
        <v>107.389</v>
      </c>
      <c r="K311" s="302">
        <v>21700</v>
      </c>
      <c r="L311" s="307">
        <f t="shared" si="80"/>
        <v>2424.8293586866439</v>
      </c>
      <c r="M311" s="304">
        <f t="shared" si="91"/>
        <v>824.44198195345894</v>
      </c>
      <c r="N311" s="304">
        <f t="shared" si="85"/>
        <v>48.496587173732877</v>
      </c>
      <c r="O311" s="308">
        <v>36</v>
      </c>
      <c r="P311" s="305">
        <f t="shared" si="86"/>
        <v>3333.7679278138353</v>
      </c>
      <c r="Q311" s="379">
        <f t="shared" si="81"/>
        <v>2.7469999999999999</v>
      </c>
      <c r="R311" s="330">
        <f t="shared" si="77"/>
        <v>161.07499999999999</v>
      </c>
      <c r="S311" s="302">
        <v>21700</v>
      </c>
      <c r="T311" s="307">
        <f t="shared" si="82"/>
        <v>1616.6382120130374</v>
      </c>
      <c r="U311" s="101">
        <f t="shared" si="92"/>
        <v>549.65699208443277</v>
      </c>
      <c r="V311" s="304">
        <f t="shared" si="87"/>
        <v>32.332764240260751</v>
      </c>
      <c r="W311" s="308">
        <v>24</v>
      </c>
      <c r="X311" s="305">
        <f t="shared" si="88"/>
        <v>2222.6279683377306</v>
      </c>
      <c r="Y311" s="309">
        <f t="shared" si="89"/>
        <v>1.8313999999999999</v>
      </c>
    </row>
    <row r="312" spans="1:25" ht="17.25" customHeight="1" x14ac:dyDescent="0.2">
      <c r="A312" s="279">
        <v>296</v>
      </c>
      <c r="B312" s="301">
        <f t="shared" si="75"/>
        <v>64.429999999999993</v>
      </c>
      <c r="C312" s="302">
        <v>21700</v>
      </c>
      <c r="D312" s="303">
        <f t="shared" si="78"/>
        <v>4041.5955300325941</v>
      </c>
      <c r="E312" s="304">
        <f t="shared" si="90"/>
        <v>1374.1424802110821</v>
      </c>
      <c r="F312" s="304">
        <f t="shared" si="83"/>
        <v>80.831910600651881</v>
      </c>
      <c r="G312" s="101">
        <v>60</v>
      </c>
      <c r="H312" s="305">
        <f t="shared" si="84"/>
        <v>5556.5699208443284</v>
      </c>
      <c r="I312" s="379">
        <f t="shared" si="79"/>
        <v>4.5941000000000001</v>
      </c>
      <c r="J312" s="329">
        <f t="shared" si="76"/>
        <v>107.389</v>
      </c>
      <c r="K312" s="302">
        <v>21700</v>
      </c>
      <c r="L312" s="307">
        <f t="shared" si="80"/>
        <v>2424.8293586866439</v>
      </c>
      <c r="M312" s="304">
        <f t="shared" si="91"/>
        <v>824.44198195345894</v>
      </c>
      <c r="N312" s="304">
        <f t="shared" si="85"/>
        <v>48.496587173732877</v>
      </c>
      <c r="O312" s="308">
        <v>36</v>
      </c>
      <c r="P312" s="305">
        <f t="shared" si="86"/>
        <v>3333.7679278138353</v>
      </c>
      <c r="Q312" s="379">
        <f t="shared" si="81"/>
        <v>2.7563</v>
      </c>
      <c r="R312" s="330">
        <f t="shared" si="77"/>
        <v>161.07499999999999</v>
      </c>
      <c r="S312" s="302">
        <v>21700</v>
      </c>
      <c r="T312" s="307">
        <f t="shared" si="82"/>
        <v>1616.6382120130374</v>
      </c>
      <c r="U312" s="101">
        <f t="shared" si="92"/>
        <v>549.65699208443277</v>
      </c>
      <c r="V312" s="304">
        <f t="shared" si="87"/>
        <v>32.332764240260751</v>
      </c>
      <c r="W312" s="308">
        <v>24</v>
      </c>
      <c r="X312" s="305">
        <f t="shared" si="88"/>
        <v>2222.6279683377306</v>
      </c>
      <c r="Y312" s="309">
        <f t="shared" si="89"/>
        <v>1.8376999999999999</v>
      </c>
    </row>
    <row r="313" spans="1:25" ht="17.25" customHeight="1" x14ac:dyDescent="0.2">
      <c r="A313" s="279">
        <v>297</v>
      </c>
      <c r="B313" s="301">
        <f t="shared" si="75"/>
        <v>64.429999999999993</v>
      </c>
      <c r="C313" s="302">
        <v>21700</v>
      </c>
      <c r="D313" s="303">
        <f t="shared" si="78"/>
        <v>4041.5955300325941</v>
      </c>
      <c r="E313" s="304">
        <f t="shared" si="90"/>
        <v>1374.1424802110821</v>
      </c>
      <c r="F313" s="304">
        <f t="shared" si="83"/>
        <v>80.831910600651881</v>
      </c>
      <c r="G313" s="101">
        <v>60</v>
      </c>
      <c r="H313" s="305">
        <f t="shared" si="84"/>
        <v>5556.5699208443284</v>
      </c>
      <c r="I313" s="379">
        <f t="shared" si="79"/>
        <v>4.6097000000000001</v>
      </c>
      <c r="J313" s="329">
        <f t="shared" si="76"/>
        <v>107.389</v>
      </c>
      <c r="K313" s="302">
        <v>21700</v>
      </c>
      <c r="L313" s="307">
        <f t="shared" si="80"/>
        <v>2424.8293586866439</v>
      </c>
      <c r="M313" s="304">
        <f t="shared" si="91"/>
        <v>824.44198195345894</v>
      </c>
      <c r="N313" s="304">
        <f t="shared" si="85"/>
        <v>48.496587173732877</v>
      </c>
      <c r="O313" s="308">
        <v>36</v>
      </c>
      <c r="P313" s="305">
        <f t="shared" si="86"/>
        <v>3333.7679278138353</v>
      </c>
      <c r="Q313" s="379">
        <f t="shared" si="81"/>
        <v>2.7656000000000001</v>
      </c>
      <c r="R313" s="330">
        <f t="shared" si="77"/>
        <v>161.07499999999999</v>
      </c>
      <c r="S313" s="302">
        <v>21700</v>
      </c>
      <c r="T313" s="307">
        <f t="shared" si="82"/>
        <v>1616.6382120130374</v>
      </c>
      <c r="U313" s="101">
        <f t="shared" si="92"/>
        <v>549.65699208443277</v>
      </c>
      <c r="V313" s="304">
        <f t="shared" si="87"/>
        <v>32.332764240260751</v>
      </c>
      <c r="W313" s="308">
        <v>24</v>
      </c>
      <c r="X313" s="305">
        <f t="shared" si="88"/>
        <v>2222.6279683377306</v>
      </c>
      <c r="Y313" s="309">
        <f t="shared" si="89"/>
        <v>1.8439000000000001</v>
      </c>
    </row>
    <row r="314" spans="1:25" ht="17.25" customHeight="1" x14ac:dyDescent="0.2">
      <c r="A314" s="279">
        <v>298</v>
      </c>
      <c r="B314" s="301">
        <f t="shared" si="75"/>
        <v>64.429999999999993</v>
      </c>
      <c r="C314" s="302">
        <v>21700</v>
      </c>
      <c r="D314" s="303">
        <f t="shared" si="78"/>
        <v>4041.5955300325941</v>
      </c>
      <c r="E314" s="304">
        <f t="shared" si="90"/>
        <v>1374.1424802110821</v>
      </c>
      <c r="F314" s="304">
        <f t="shared" si="83"/>
        <v>80.831910600651881</v>
      </c>
      <c r="G314" s="101">
        <v>60</v>
      </c>
      <c r="H314" s="305">
        <f t="shared" si="84"/>
        <v>5556.5699208443284</v>
      </c>
      <c r="I314" s="379">
        <f t="shared" si="79"/>
        <v>4.6252000000000004</v>
      </c>
      <c r="J314" s="329">
        <f t="shared" si="76"/>
        <v>107.389</v>
      </c>
      <c r="K314" s="302">
        <v>21700</v>
      </c>
      <c r="L314" s="307">
        <f t="shared" si="80"/>
        <v>2424.8293586866439</v>
      </c>
      <c r="M314" s="304">
        <f t="shared" si="91"/>
        <v>824.44198195345894</v>
      </c>
      <c r="N314" s="304">
        <f t="shared" si="85"/>
        <v>48.496587173732877</v>
      </c>
      <c r="O314" s="308">
        <v>36</v>
      </c>
      <c r="P314" s="305">
        <f t="shared" si="86"/>
        <v>3333.7679278138353</v>
      </c>
      <c r="Q314" s="379">
        <f t="shared" si="81"/>
        <v>2.7749999999999999</v>
      </c>
      <c r="R314" s="330">
        <f t="shared" si="77"/>
        <v>161.07499999999999</v>
      </c>
      <c r="S314" s="302">
        <v>21700</v>
      </c>
      <c r="T314" s="307">
        <f t="shared" si="82"/>
        <v>1616.6382120130374</v>
      </c>
      <c r="U314" s="101">
        <f t="shared" si="92"/>
        <v>549.65699208443277</v>
      </c>
      <c r="V314" s="304">
        <f t="shared" si="87"/>
        <v>32.332764240260751</v>
      </c>
      <c r="W314" s="308">
        <v>24</v>
      </c>
      <c r="X314" s="305">
        <f t="shared" si="88"/>
        <v>2222.6279683377306</v>
      </c>
      <c r="Y314" s="309">
        <f t="shared" si="89"/>
        <v>1.8501000000000001</v>
      </c>
    </row>
    <row r="315" spans="1:25" ht="17.25" customHeight="1" x14ac:dyDescent="0.2">
      <c r="A315" s="279">
        <v>299</v>
      </c>
      <c r="B315" s="301">
        <f t="shared" si="75"/>
        <v>64.429999999999993</v>
      </c>
      <c r="C315" s="302">
        <v>21700</v>
      </c>
      <c r="D315" s="303">
        <f t="shared" si="78"/>
        <v>4041.5955300325941</v>
      </c>
      <c r="E315" s="304">
        <f t="shared" si="90"/>
        <v>1374.1424802110821</v>
      </c>
      <c r="F315" s="304">
        <f t="shared" si="83"/>
        <v>80.831910600651881</v>
      </c>
      <c r="G315" s="101">
        <v>60</v>
      </c>
      <c r="H315" s="305">
        <f t="shared" si="84"/>
        <v>5556.5699208443284</v>
      </c>
      <c r="I315" s="379">
        <f t="shared" si="79"/>
        <v>4.6406999999999998</v>
      </c>
      <c r="J315" s="329">
        <f t="shared" si="76"/>
        <v>107.389</v>
      </c>
      <c r="K315" s="302">
        <v>21700</v>
      </c>
      <c r="L315" s="307">
        <f t="shared" si="80"/>
        <v>2424.8293586866439</v>
      </c>
      <c r="M315" s="304">
        <f t="shared" si="91"/>
        <v>824.44198195345894</v>
      </c>
      <c r="N315" s="304">
        <f t="shared" si="85"/>
        <v>48.496587173732877</v>
      </c>
      <c r="O315" s="308">
        <v>36</v>
      </c>
      <c r="P315" s="305">
        <f t="shared" si="86"/>
        <v>3333.7679278138353</v>
      </c>
      <c r="Q315" s="379">
        <f t="shared" si="81"/>
        <v>2.7843</v>
      </c>
      <c r="R315" s="330">
        <f t="shared" si="77"/>
        <v>161.07499999999999</v>
      </c>
      <c r="S315" s="302">
        <v>21700</v>
      </c>
      <c r="T315" s="307">
        <f t="shared" si="82"/>
        <v>1616.6382120130374</v>
      </c>
      <c r="U315" s="101">
        <f t="shared" si="92"/>
        <v>549.65699208443277</v>
      </c>
      <c r="V315" s="304">
        <f t="shared" si="87"/>
        <v>32.332764240260751</v>
      </c>
      <c r="W315" s="308">
        <v>24</v>
      </c>
      <c r="X315" s="305">
        <f t="shared" si="88"/>
        <v>2222.6279683377306</v>
      </c>
      <c r="Y315" s="309">
        <f t="shared" si="89"/>
        <v>1.8563000000000001</v>
      </c>
    </row>
    <row r="316" spans="1:25" ht="17.25" customHeight="1" x14ac:dyDescent="0.2">
      <c r="A316" s="283">
        <v>300</v>
      </c>
      <c r="B316" s="301">
        <f t="shared" si="75"/>
        <v>64.429999999999993</v>
      </c>
      <c r="C316" s="302">
        <v>21700</v>
      </c>
      <c r="D316" s="303">
        <f t="shared" si="78"/>
        <v>4041.5955300325941</v>
      </c>
      <c r="E316" s="304">
        <f t="shared" si="90"/>
        <v>1374.1424802110821</v>
      </c>
      <c r="F316" s="304">
        <f t="shared" si="83"/>
        <v>80.831910600651881</v>
      </c>
      <c r="G316" s="101">
        <v>60</v>
      </c>
      <c r="H316" s="305">
        <f t="shared" si="84"/>
        <v>5556.5699208443284</v>
      </c>
      <c r="I316" s="379">
        <f t="shared" si="79"/>
        <v>4.6562000000000001</v>
      </c>
      <c r="J316" s="329">
        <f t="shared" si="76"/>
        <v>107.389</v>
      </c>
      <c r="K316" s="302">
        <v>21700</v>
      </c>
      <c r="L316" s="307">
        <f t="shared" si="80"/>
        <v>2424.8293586866439</v>
      </c>
      <c r="M316" s="304">
        <f t="shared" si="91"/>
        <v>824.44198195345894</v>
      </c>
      <c r="N316" s="304">
        <f t="shared" si="85"/>
        <v>48.496587173732877</v>
      </c>
      <c r="O316" s="308">
        <v>36</v>
      </c>
      <c r="P316" s="305">
        <f t="shared" si="86"/>
        <v>3333.7679278138353</v>
      </c>
      <c r="Q316" s="379">
        <f t="shared" si="81"/>
        <v>2.7936000000000001</v>
      </c>
      <c r="R316" s="330">
        <f t="shared" si="77"/>
        <v>161.07499999999999</v>
      </c>
      <c r="S316" s="302">
        <v>21700</v>
      </c>
      <c r="T316" s="307">
        <f t="shared" si="82"/>
        <v>1616.6382120130374</v>
      </c>
      <c r="U316" s="101">
        <f t="shared" si="92"/>
        <v>549.65699208443277</v>
      </c>
      <c r="V316" s="304">
        <f t="shared" si="87"/>
        <v>32.332764240260751</v>
      </c>
      <c r="W316" s="308">
        <v>24</v>
      </c>
      <c r="X316" s="305">
        <f t="shared" si="88"/>
        <v>2222.6279683377306</v>
      </c>
      <c r="Y316" s="309">
        <f t="shared" si="89"/>
        <v>1.8625</v>
      </c>
    </row>
    <row r="317" spans="1:25" ht="17.25" customHeight="1" x14ac:dyDescent="0.2">
      <c r="A317" s="279">
        <v>301</v>
      </c>
      <c r="B317" s="301">
        <f t="shared" si="75"/>
        <v>64.429999999999993</v>
      </c>
      <c r="C317" s="302">
        <v>21700</v>
      </c>
      <c r="D317" s="303">
        <f t="shared" si="78"/>
        <v>4041.5955300325941</v>
      </c>
      <c r="E317" s="304">
        <f t="shared" si="90"/>
        <v>1374.1424802110821</v>
      </c>
      <c r="F317" s="304">
        <f t="shared" si="83"/>
        <v>80.831910600651881</v>
      </c>
      <c r="G317" s="101">
        <v>60</v>
      </c>
      <c r="H317" s="305">
        <f t="shared" si="84"/>
        <v>5556.5699208443284</v>
      </c>
      <c r="I317" s="379">
        <f t="shared" si="79"/>
        <v>4.6717000000000004</v>
      </c>
      <c r="J317" s="329">
        <f t="shared" si="76"/>
        <v>107.389</v>
      </c>
      <c r="K317" s="302">
        <v>21700</v>
      </c>
      <c r="L317" s="307">
        <f t="shared" si="80"/>
        <v>2424.8293586866439</v>
      </c>
      <c r="M317" s="304">
        <f t="shared" si="91"/>
        <v>824.44198195345894</v>
      </c>
      <c r="N317" s="304">
        <f t="shared" si="85"/>
        <v>48.496587173732877</v>
      </c>
      <c r="O317" s="308">
        <v>36</v>
      </c>
      <c r="P317" s="305">
        <f t="shared" si="86"/>
        <v>3333.7679278138353</v>
      </c>
      <c r="Q317" s="379">
        <f t="shared" si="81"/>
        <v>2.8029000000000002</v>
      </c>
      <c r="R317" s="330">
        <f t="shared" si="77"/>
        <v>161.07499999999999</v>
      </c>
      <c r="S317" s="302">
        <v>21700</v>
      </c>
      <c r="T317" s="307">
        <f t="shared" si="82"/>
        <v>1616.6382120130374</v>
      </c>
      <c r="U317" s="101">
        <f t="shared" si="92"/>
        <v>549.65699208443277</v>
      </c>
      <c r="V317" s="304">
        <f t="shared" si="87"/>
        <v>32.332764240260751</v>
      </c>
      <c r="W317" s="308">
        <v>24</v>
      </c>
      <c r="X317" s="305">
        <f t="shared" si="88"/>
        <v>2222.6279683377306</v>
      </c>
      <c r="Y317" s="309">
        <f t="shared" si="89"/>
        <v>1.8687</v>
      </c>
    </row>
    <row r="318" spans="1:25" ht="17.25" customHeight="1" x14ac:dyDescent="0.2">
      <c r="A318" s="279">
        <v>302</v>
      </c>
      <c r="B318" s="301">
        <f t="shared" si="75"/>
        <v>64.429999999999993</v>
      </c>
      <c r="C318" s="302">
        <v>21700</v>
      </c>
      <c r="D318" s="303">
        <f t="shared" si="78"/>
        <v>4041.5955300325941</v>
      </c>
      <c r="E318" s="304">
        <f t="shared" si="90"/>
        <v>1374.1424802110821</v>
      </c>
      <c r="F318" s="304">
        <f t="shared" si="83"/>
        <v>80.831910600651881</v>
      </c>
      <c r="G318" s="101">
        <v>60</v>
      </c>
      <c r="H318" s="305">
        <f t="shared" si="84"/>
        <v>5556.5699208443284</v>
      </c>
      <c r="I318" s="379">
        <f t="shared" si="79"/>
        <v>4.6872999999999996</v>
      </c>
      <c r="J318" s="329">
        <f t="shared" si="76"/>
        <v>107.389</v>
      </c>
      <c r="K318" s="302">
        <v>21700</v>
      </c>
      <c r="L318" s="307">
        <f t="shared" si="80"/>
        <v>2424.8293586866439</v>
      </c>
      <c r="M318" s="304">
        <f t="shared" si="91"/>
        <v>824.44198195345894</v>
      </c>
      <c r="N318" s="304">
        <f t="shared" si="85"/>
        <v>48.496587173732877</v>
      </c>
      <c r="O318" s="308">
        <v>36</v>
      </c>
      <c r="P318" s="305">
        <f t="shared" si="86"/>
        <v>3333.7679278138353</v>
      </c>
      <c r="Q318" s="379">
        <f t="shared" si="81"/>
        <v>2.8121999999999998</v>
      </c>
      <c r="R318" s="330">
        <f t="shared" si="77"/>
        <v>161.07499999999999</v>
      </c>
      <c r="S318" s="302">
        <v>21700</v>
      </c>
      <c r="T318" s="307">
        <f t="shared" si="82"/>
        <v>1616.6382120130374</v>
      </c>
      <c r="U318" s="101">
        <f t="shared" si="92"/>
        <v>549.65699208443277</v>
      </c>
      <c r="V318" s="304">
        <f t="shared" si="87"/>
        <v>32.332764240260751</v>
      </c>
      <c r="W318" s="308">
        <v>24</v>
      </c>
      <c r="X318" s="305">
        <f t="shared" si="88"/>
        <v>2222.6279683377306</v>
      </c>
      <c r="Y318" s="309">
        <f t="shared" si="89"/>
        <v>1.8749</v>
      </c>
    </row>
    <row r="319" spans="1:25" ht="17.25" customHeight="1" x14ac:dyDescent="0.2">
      <c r="A319" s="279">
        <v>303</v>
      </c>
      <c r="B319" s="301">
        <f t="shared" si="75"/>
        <v>64.429999999999993</v>
      </c>
      <c r="C319" s="302">
        <v>21700</v>
      </c>
      <c r="D319" s="303">
        <f t="shared" si="78"/>
        <v>4041.5955300325941</v>
      </c>
      <c r="E319" s="304">
        <f t="shared" si="90"/>
        <v>1374.1424802110821</v>
      </c>
      <c r="F319" s="304">
        <f t="shared" si="83"/>
        <v>80.831910600651881</v>
      </c>
      <c r="G319" s="101">
        <v>60</v>
      </c>
      <c r="H319" s="305">
        <f t="shared" si="84"/>
        <v>5556.5699208443284</v>
      </c>
      <c r="I319" s="379">
        <f t="shared" si="79"/>
        <v>4.7027999999999999</v>
      </c>
      <c r="J319" s="329">
        <f t="shared" si="76"/>
        <v>107.389</v>
      </c>
      <c r="K319" s="302">
        <v>21700</v>
      </c>
      <c r="L319" s="307">
        <f t="shared" si="80"/>
        <v>2424.8293586866439</v>
      </c>
      <c r="M319" s="304">
        <f t="shared" si="91"/>
        <v>824.44198195345894</v>
      </c>
      <c r="N319" s="304">
        <f t="shared" si="85"/>
        <v>48.496587173732877</v>
      </c>
      <c r="O319" s="308">
        <v>36</v>
      </c>
      <c r="P319" s="305">
        <f t="shared" si="86"/>
        <v>3333.7679278138353</v>
      </c>
      <c r="Q319" s="379">
        <f t="shared" si="81"/>
        <v>2.8214999999999999</v>
      </c>
      <c r="R319" s="330">
        <f t="shared" si="77"/>
        <v>161.07499999999999</v>
      </c>
      <c r="S319" s="302">
        <v>21700</v>
      </c>
      <c r="T319" s="307">
        <f t="shared" si="82"/>
        <v>1616.6382120130374</v>
      </c>
      <c r="U319" s="101">
        <f t="shared" si="92"/>
        <v>549.65699208443277</v>
      </c>
      <c r="V319" s="304">
        <f t="shared" si="87"/>
        <v>32.332764240260751</v>
      </c>
      <c r="W319" s="308">
        <v>24</v>
      </c>
      <c r="X319" s="305">
        <f t="shared" si="88"/>
        <v>2222.6279683377306</v>
      </c>
      <c r="Y319" s="309">
        <f t="shared" si="89"/>
        <v>1.8811</v>
      </c>
    </row>
    <row r="320" spans="1:25" ht="17.25" customHeight="1" x14ac:dyDescent="0.2">
      <c r="A320" s="279">
        <v>304</v>
      </c>
      <c r="B320" s="301">
        <f t="shared" si="75"/>
        <v>64.429999999999993</v>
      </c>
      <c r="C320" s="302">
        <v>21700</v>
      </c>
      <c r="D320" s="303">
        <f t="shared" si="78"/>
        <v>4041.5955300325941</v>
      </c>
      <c r="E320" s="304">
        <f t="shared" si="90"/>
        <v>1374.1424802110821</v>
      </c>
      <c r="F320" s="304">
        <f t="shared" si="83"/>
        <v>80.831910600651881</v>
      </c>
      <c r="G320" s="101">
        <v>60</v>
      </c>
      <c r="H320" s="305">
        <f t="shared" si="84"/>
        <v>5556.5699208443284</v>
      </c>
      <c r="I320" s="379">
        <f t="shared" si="79"/>
        <v>4.7183000000000002</v>
      </c>
      <c r="J320" s="329">
        <f t="shared" si="76"/>
        <v>107.389</v>
      </c>
      <c r="K320" s="302">
        <v>21700</v>
      </c>
      <c r="L320" s="307">
        <f t="shared" si="80"/>
        <v>2424.8293586866439</v>
      </c>
      <c r="M320" s="304">
        <f t="shared" si="91"/>
        <v>824.44198195345894</v>
      </c>
      <c r="N320" s="304">
        <f t="shared" si="85"/>
        <v>48.496587173732877</v>
      </c>
      <c r="O320" s="308">
        <v>36</v>
      </c>
      <c r="P320" s="305">
        <f t="shared" si="86"/>
        <v>3333.7679278138353</v>
      </c>
      <c r="Q320" s="379">
        <f t="shared" si="81"/>
        <v>2.8308</v>
      </c>
      <c r="R320" s="330">
        <f t="shared" si="77"/>
        <v>161.07499999999999</v>
      </c>
      <c r="S320" s="302">
        <v>21700</v>
      </c>
      <c r="T320" s="307">
        <f t="shared" si="82"/>
        <v>1616.6382120130374</v>
      </c>
      <c r="U320" s="101">
        <f t="shared" si="92"/>
        <v>549.65699208443277</v>
      </c>
      <c r="V320" s="304">
        <f t="shared" si="87"/>
        <v>32.332764240260751</v>
      </c>
      <c r="W320" s="308">
        <v>24</v>
      </c>
      <c r="X320" s="305">
        <f t="shared" si="88"/>
        <v>2222.6279683377306</v>
      </c>
      <c r="Y320" s="309">
        <f t="shared" si="89"/>
        <v>1.8873</v>
      </c>
    </row>
    <row r="321" spans="1:25" ht="17.25" customHeight="1" x14ac:dyDescent="0.2">
      <c r="A321" s="279">
        <v>305</v>
      </c>
      <c r="B321" s="301">
        <f t="shared" si="75"/>
        <v>64.429999999999993</v>
      </c>
      <c r="C321" s="302">
        <v>21700</v>
      </c>
      <c r="D321" s="303">
        <f t="shared" si="78"/>
        <v>4041.5955300325941</v>
      </c>
      <c r="E321" s="304">
        <f t="shared" si="90"/>
        <v>1374.1424802110821</v>
      </c>
      <c r="F321" s="304">
        <f t="shared" si="83"/>
        <v>80.831910600651881</v>
      </c>
      <c r="G321" s="101">
        <v>60</v>
      </c>
      <c r="H321" s="305">
        <f t="shared" si="84"/>
        <v>5556.5699208443284</v>
      </c>
      <c r="I321" s="379">
        <f t="shared" si="79"/>
        <v>4.7337999999999996</v>
      </c>
      <c r="J321" s="329">
        <f t="shared" si="76"/>
        <v>107.389</v>
      </c>
      <c r="K321" s="302">
        <v>21700</v>
      </c>
      <c r="L321" s="307">
        <f t="shared" si="80"/>
        <v>2424.8293586866439</v>
      </c>
      <c r="M321" s="304">
        <f t="shared" si="91"/>
        <v>824.44198195345894</v>
      </c>
      <c r="N321" s="304">
        <f t="shared" si="85"/>
        <v>48.496587173732877</v>
      </c>
      <c r="O321" s="308">
        <v>36</v>
      </c>
      <c r="P321" s="305">
        <f t="shared" si="86"/>
        <v>3333.7679278138353</v>
      </c>
      <c r="Q321" s="379">
        <f t="shared" si="81"/>
        <v>2.8401000000000001</v>
      </c>
      <c r="R321" s="330">
        <f t="shared" si="77"/>
        <v>161.07499999999999</v>
      </c>
      <c r="S321" s="302">
        <v>21700</v>
      </c>
      <c r="T321" s="307">
        <f t="shared" si="82"/>
        <v>1616.6382120130374</v>
      </c>
      <c r="U321" s="101">
        <f t="shared" si="92"/>
        <v>549.65699208443277</v>
      </c>
      <c r="V321" s="304">
        <f t="shared" si="87"/>
        <v>32.332764240260751</v>
      </c>
      <c r="W321" s="308">
        <v>24</v>
      </c>
      <c r="X321" s="305">
        <f t="shared" si="88"/>
        <v>2222.6279683377306</v>
      </c>
      <c r="Y321" s="309">
        <f t="shared" si="89"/>
        <v>1.8935</v>
      </c>
    </row>
    <row r="322" spans="1:25" ht="17.25" customHeight="1" x14ac:dyDescent="0.2">
      <c r="A322" s="279">
        <v>306</v>
      </c>
      <c r="B322" s="301">
        <f t="shared" si="75"/>
        <v>64.429999999999993</v>
      </c>
      <c r="C322" s="302">
        <v>21700</v>
      </c>
      <c r="D322" s="303">
        <f t="shared" si="78"/>
        <v>4041.5955300325941</v>
      </c>
      <c r="E322" s="304">
        <f t="shared" si="90"/>
        <v>1374.1424802110821</v>
      </c>
      <c r="F322" s="304">
        <f t="shared" si="83"/>
        <v>80.831910600651881</v>
      </c>
      <c r="G322" s="101">
        <v>60</v>
      </c>
      <c r="H322" s="305">
        <f t="shared" si="84"/>
        <v>5556.5699208443284</v>
      </c>
      <c r="I322" s="379">
        <f t="shared" si="79"/>
        <v>4.7492999999999999</v>
      </c>
      <c r="J322" s="329">
        <f t="shared" si="76"/>
        <v>107.389</v>
      </c>
      <c r="K322" s="302">
        <v>21700</v>
      </c>
      <c r="L322" s="307">
        <f t="shared" si="80"/>
        <v>2424.8293586866439</v>
      </c>
      <c r="M322" s="304">
        <f t="shared" si="91"/>
        <v>824.44198195345894</v>
      </c>
      <c r="N322" s="304">
        <f t="shared" si="85"/>
        <v>48.496587173732877</v>
      </c>
      <c r="O322" s="308">
        <v>36</v>
      </c>
      <c r="P322" s="305">
        <f t="shared" si="86"/>
        <v>3333.7679278138353</v>
      </c>
      <c r="Q322" s="379">
        <f t="shared" si="81"/>
        <v>2.8494999999999999</v>
      </c>
      <c r="R322" s="330">
        <f t="shared" si="77"/>
        <v>161.07499999999999</v>
      </c>
      <c r="S322" s="302">
        <v>21700</v>
      </c>
      <c r="T322" s="307">
        <f t="shared" si="82"/>
        <v>1616.6382120130374</v>
      </c>
      <c r="U322" s="101">
        <f t="shared" si="92"/>
        <v>549.65699208443277</v>
      </c>
      <c r="V322" s="304">
        <f t="shared" si="87"/>
        <v>32.332764240260751</v>
      </c>
      <c r="W322" s="308">
        <v>24</v>
      </c>
      <c r="X322" s="305">
        <f t="shared" si="88"/>
        <v>2222.6279683377306</v>
      </c>
      <c r="Y322" s="309">
        <f t="shared" si="89"/>
        <v>1.8996999999999999</v>
      </c>
    </row>
    <row r="323" spans="1:25" ht="17.25" customHeight="1" x14ac:dyDescent="0.2">
      <c r="A323" s="279">
        <v>307</v>
      </c>
      <c r="B323" s="301">
        <f t="shared" si="75"/>
        <v>64.429999999999993</v>
      </c>
      <c r="C323" s="302">
        <v>21700</v>
      </c>
      <c r="D323" s="303">
        <f t="shared" si="78"/>
        <v>4041.5955300325941</v>
      </c>
      <c r="E323" s="304">
        <f t="shared" si="90"/>
        <v>1374.1424802110821</v>
      </c>
      <c r="F323" s="304">
        <f t="shared" si="83"/>
        <v>80.831910600651881</v>
      </c>
      <c r="G323" s="101">
        <v>60</v>
      </c>
      <c r="H323" s="305">
        <f t="shared" si="84"/>
        <v>5556.5699208443284</v>
      </c>
      <c r="I323" s="379">
        <f t="shared" si="79"/>
        <v>4.7648999999999999</v>
      </c>
      <c r="J323" s="329">
        <f t="shared" si="76"/>
        <v>107.389</v>
      </c>
      <c r="K323" s="302">
        <v>21700</v>
      </c>
      <c r="L323" s="307">
        <f t="shared" si="80"/>
        <v>2424.8293586866439</v>
      </c>
      <c r="M323" s="304">
        <f t="shared" si="91"/>
        <v>824.44198195345894</v>
      </c>
      <c r="N323" s="304">
        <f t="shared" si="85"/>
        <v>48.496587173732877</v>
      </c>
      <c r="O323" s="308">
        <v>36</v>
      </c>
      <c r="P323" s="305">
        <f t="shared" si="86"/>
        <v>3333.7679278138353</v>
      </c>
      <c r="Q323" s="379">
        <f t="shared" si="81"/>
        <v>2.8588</v>
      </c>
      <c r="R323" s="330">
        <f t="shared" si="77"/>
        <v>161.07499999999999</v>
      </c>
      <c r="S323" s="302">
        <v>21700</v>
      </c>
      <c r="T323" s="307">
        <f t="shared" si="82"/>
        <v>1616.6382120130374</v>
      </c>
      <c r="U323" s="101">
        <f t="shared" si="92"/>
        <v>549.65699208443277</v>
      </c>
      <c r="V323" s="304">
        <f t="shared" si="87"/>
        <v>32.332764240260751</v>
      </c>
      <c r="W323" s="308">
        <v>24</v>
      </c>
      <c r="X323" s="305">
        <f t="shared" si="88"/>
        <v>2222.6279683377306</v>
      </c>
      <c r="Y323" s="309">
        <f t="shared" si="89"/>
        <v>1.9058999999999999</v>
      </c>
    </row>
    <row r="324" spans="1:25" ht="17.25" customHeight="1" x14ac:dyDescent="0.2">
      <c r="A324" s="279">
        <v>308</v>
      </c>
      <c r="B324" s="301">
        <f t="shared" si="75"/>
        <v>64.429999999999993</v>
      </c>
      <c r="C324" s="302">
        <v>21700</v>
      </c>
      <c r="D324" s="303">
        <f t="shared" si="78"/>
        <v>4041.5955300325941</v>
      </c>
      <c r="E324" s="304">
        <f t="shared" si="90"/>
        <v>1374.1424802110821</v>
      </c>
      <c r="F324" s="304">
        <f t="shared" si="83"/>
        <v>80.831910600651881</v>
      </c>
      <c r="G324" s="101">
        <v>60</v>
      </c>
      <c r="H324" s="305">
        <f t="shared" si="84"/>
        <v>5556.5699208443284</v>
      </c>
      <c r="I324" s="379">
        <f t="shared" si="79"/>
        <v>4.7804000000000002</v>
      </c>
      <c r="J324" s="329">
        <f t="shared" si="76"/>
        <v>107.389</v>
      </c>
      <c r="K324" s="302">
        <v>21700</v>
      </c>
      <c r="L324" s="307">
        <f t="shared" si="80"/>
        <v>2424.8293586866439</v>
      </c>
      <c r="M324" s="304">
        <f t="shared" si="91"/>
        <v>824.44198195345894</v>
      </c>
      <c r="N324" s="304">
        <f t="shared" si="85"/>
        <v>48.496587173732877</v>
      </c>
      <c r="O324" s="308">
        <v>36</v>
      </c>
      <c r="P324" s="305">
        <f t="shared" si="86"/>
        <v>3333.7679278138353</v>
      </c>
      <c r="Q324" s="379">
        <f t="shared" si="81"/>
        <v>2.8681000000000001</v>
      </c>
      <c r="R324" s="330">
        <f t="shared" si="77"/>
        <v>161.07499999999999</v>
      </c>
      <c r="S324" s="302">
        <v>21700</v>
      </c>
      <c r="T324" s="307">
        <f t="shared" si="82"/>
        <v>1616.6382120130374</v>
      </c>
      <c r="U324" s="101">
        <f t="shared" si="92"/>
        <v>549.65699208443277</v>
      </c>
      <c r="V324" s="304">
        <f t="shared" si="87"/>
        <v>32.332764240260751</v>
      </c>
      <c r="W324" s="308">
        <v>24</v>
      </c>
      <c r="X324" s="305">
        <f t="shared" si="88"/>
        <v>2222.6279683377306</v>
      </c>
      <c r="Y324" s="309">
        <f t="shared" si="89"/>
        <v>1.9121999999999999</v>
      </c>
    </row>
    <row r="325" spans="1:25" ht="17.25" customHeight="1" x14ac:dyDescent="0.2">
      <c r="A325" s="279">
        <v>309</v>
      </c>
      <c r="B325" s="301">
        <f t="shared" si="75"/>
        <v>64.429999999999993</v>
      </c>
      <c r="C325" s="302">
        <v>21700</v>
      </c>
      <c r="D325" s="303">
        <f t="shared" si="78"/>
        <v>4041.5955300325941</v>
      </c>
      <c r="E325" s="304">
        <f t="shared" si="90"/>
        <v>1374.1424802110821</v>
      </c>
      <c r="F325" s="304">
        <f t="shared" si="83"/>
        <v>80.831910600651881</v>
      </c>
      <c r="G325" s="101">
        <v>60</v>
      </c>
      <c r="H325" s="305">
        <f t="shared" si="84"/>
        <v>5556.5699208443284</v>
      </c>
      <c r="I325" s="379">
        <f t="shared" si="79"/>
        <v>4.7958999999999996</v>
      </c>
      <c r="J325" s="329">
        <f t="shared" si="76"/>
        <v>107.389</v>
      </c>
      <c r="K325" s="302">
        <v>21700</v>
      </c>
      <c r="L325" s="307">
        <f t="shared" si="80"/>
        <v>2424.8293586866439</v>
      </c>
      <c r="M325" s="304">
        <f t="shared" si="91"/>
        <v>824.44198195345894</v>
      </c>
      <c r="N325" s="304">
        <f t="shared" si="85"/>
        <v>48.496587173732877</v>
      </c>
      <c r="O325" s="308">
        <v>36</v>
      </c>
      <c r="P325" s="305">
        <f t="shared" si="86"/>
        <v>3333.7679278138353</v>
      </c>
      <c r="Q325" s="379">
        <f t="shared" si="81"/>
        <v>2.8774000000000002</v>
      </c>
      <c r="R325" s="330">
        <f t="shared" si="77"/>
        <v>161.07499999999999</v>
      </c>
      <c r="S325" s="302">
        <v>21700</v>
      </c>
      <c r="T325" s="307">
        <f t="shared" si="82"/>
        <v>1616.6382120130374</v>
      </c>
      <c r="U325" s="101">
        <f t="shared" si="92"/>
        <v>549.65699208443277</v>
      </c>
      <c r="V325" s="304">
        <f t="shared" si="87"/>
        <v>32.332764240260751</v>
      </c>
      <c r="W325" s="308">
        <v>24</v>
      </c>
      <c r="X325" s="305">
        <f t="shared" si="88"/>
        <v>2222.6279683377306</v>
      </c>
      <c r="Y325" s="309">
        <f t="shared" si="89"/>
        <v>1.9184000000000001</v>
      </c>
    </row>
    <row r="326" spans="1:25" ht="17.25" customHeight="1" x14ac:dyDescent="0.2">
      <c r="A326" s="283">
        <v>310</v>
      </c>
      <c r="B326" s="301">
        <f t="shared" si="75"/>
        <v>64.429999999999993</v>
      </c>
      <c r="C326" s="302">
        <v>21700</v>
      </c>
      <c r="D326" s="303">
        <f t="shared" si="78"/>
        <v>4041.5955300325941</v>
      </c>
      <c r="E326" s="304">
        <f t="shared" si="90"/>
        <v>1374.1424802110821</v>
      </c>
      <c r="F326" s="304">
        <f t="shared" si="83"/>
        <v>80.831910600651881</v>
      </c>
      <c r="G326" s="101">
        <v>60</v>
      </c>
      <c r="H326" s="305">
        <f t="shared" si="84"/>
        <v>5556.5699208443284</v>
      </c>
      <c r="I326" s="379">
        <f t="shared" si="79"/>
        <v>4.8113999999999999</v>
      </c>
      <c r="J326" s="329">
        <f t="shared" si="76"/>
        <v>107.389</v>
      </c>
      <c r="K326" s="302">
        <v>21700</v>
      </c>
      <c r="L326" s="307">
        <f t="shared" si="80"/>
        <v>2424.8293586866439</v>
      </c>
      <c r="M326" s="304">
        <f t="shared" si="91"/>
        <v>824.44198195345894</v>
      </c>
      <c r="N326" s="304">
        <f t="shared" si="85"/>
        <v>48.496587173732877</v>
      </c>
      <c r="O326" s="308">
        <v>36</v>
      </c>
      <c r="P326" s="305">
        <f t="shared" si="86"/>
        <v>3333.7679278138353</v>
      </c>
      <c r="Q326" s="379">
        <f t="shared" si="81"/>
        <v>2.8866999999999998</v>
      </c>
      <c r="R326" s="330">
        <f t="shared" si="77"/>
        <v>161.07499999999999</v>
      </c>
      <c r="S326" s="302">
        <v>21700</v>
      </c>
      <c r="T326" s="307">
        <f t="shared" si="82"/>
        <v>1616.6382120130374</v>
      </c>
      <c r="U326" s="101">
        <f t="shared" si="92"/>
        <v>549.65699208443277</v>
      </c>
      <c r="V326" s="304">
        <f t="shared" si="87"/>
        <v>32.332764240260751</v>
      </c>
      <c r="W326" s="308">
        <v>24</v>
      </c>
      <c r="X326" s="305">
        <f t="shared" si="88"/>
        <v>2222.6279683377306</v>
      </c>
      <c r="Y326" s="309">
        <f t="shared" si="89"/>
        <v>1.9246000000000001</v>
      </c>
    </row>
    <row r="327" spans="1:25" ht="17.25" customHeight="1" x14ac:dyDescent="0.2">
      <c r="A327" s="279">
        <v>311</v>
      </c>
      <c r="B327" s="301">
        <f t="shared" si="75"/>
        <v>64.429999999999993</v>
      </c>
      <c r="C327" s="302">
        <v>21700</v>
      </c>
      <c r="D327" s="303">
        <f t="shared" si="78"/>
        <v>4041.5955300325941</v>
      </c>
      <c r="E327" s="304">
        <f t="shared" si="90"/>
        <v>1374.1424802110821</v>
      </c>
      <c r="F327" s="304">
        <f t="shared" si="83"/>
        <v>80.831910600651881</v>
      </c>
      <c r="G327" s="101">
        <v>60</v>
      </c>
      <c r="H327" s="305">
        <f t="shared" si="84"/>
        <v>5556.5699208443284</v>
      </c>
      <c r="I327" s="379">
        <f t="shared" si="79"/>
        <v>4.8269000000000002</v>
      </c>
      <c r="J327" s="329">
        <f t="shared" si="76"/>
        <v>107.389</v>
      </c>
      <c r="K327" s="302">
        <v>21700</v>
      </c>
      <c r="L327" s="307">
        <f t="shared" si="80"/>
        <v>2424.8293586866439</v>
      </c>
      <c r="M327" s="304">
        <f t="shared" si="91"/>
        <v>824.44198195345894</v>
      </c>
      <c r="N327" s="304">
        <f t="shared" si="85"/>
        <v>48.496587173732877</v>
      </c>
      <c r="O327" s="308">
        <v>36</v>
      </c>
      <c r="P327" s="305">
        <f t="shared" si="86"/>
        <v>3333.7679278138353</v>
      </c>
      <c r="Q327" s="379">
        <f t="shared" si="81"/>
        <v>2.8959999999999999</v>
      </c>
      <c r="R327" s="330">
        <f t="shared" si="77"/>
        <v>161.07499999999999</v>
      </c>
      <c r="S327" s="302">
        <v>21700</v>
      </c>
      <c r="T327" s="307">
        <f t="shared" si="82"/>
        <v>1616.6382120130374</v>
      </c>
      <c r="U327" s="101">
        <f t="shared" si="92"/>
        <v>549.65699208443277</v>
      </c>
      <c r="V327" s="304">
        <f t="shared" si="87"/>
        <v>32.332764240260751</v>
      </c>
      <c r="W327" s="308">
        <v>24</v>
      </c>
      <c r="X327" s="305">
        <f t="shared" si="88"/>
        <v>2222.6279683377306</v>
      </c>
      <c r="Y327" s="309">
        <f t="shared" si="89"/>
        <v>1.9308000000000001</v>
      </c>
    </row>
    <row r="328" spans="1:25" ht="17.25" customHeight="1" x14ac:dyDescent="0.2">
      <c r="A328" s="279">
        <v>312</v>
      </c>
      <c r="B328" s="301">
        <f t="shared" si="75"/>
        <v>64.429999999999993</v>
      </c>
      <c r="C328" s="302">
        <v>21700</v>
      </c>
      <c r="D328" s="303">
        <f t="shared" si="78"/>
        <v>4041.5955300325941</v>
      </c>
      <c r="E328" s="304">
        <f t="shared" si="90"/>
        <v>1374.1424802110821</v>
      </c>
      <c r="F328" s="304">
        <f t="shared" si="83"/>
        <v>80.831910600651881</v>
      </c>
      <c r="G328" s="101">
        <v>60</v>
      </c>
      <c r="H328" s="305">
        <f t="shared" si="84"/>
        <v>5556.5699208443284</v>
      </c>
      <c r="I328" s="379">
        <f t="shared" si="79"/>
        <v>4.8425000000000002</v>
      </c>
      <c r="J328" s="329">
        <f t="shared" si="76"/>
        <v>107.389</v>
      </c>
      <c r="K328" s="302">
        <v>21700</v>
      </c>
      <c r="L328" s="307">
        <f t="shared" si="80"/>
        <v>2424.8293586866439</v>
      </c>
      <c r="M328" s="304">
        <f t="shared" si="91"/>
        <v>824.44198195345894</v>
      </c>
      <c r="N328" s="304">
        <f t="shared" si="85"/>
        <v>48.496587173732877</v>
      </c>
      <c r="O328" s="308">
        <v>36</v>
      </c>
      <c r="P328" s="305">
        <f t="shared" si="86"/>
        <v>3333.7679278138353</v>
      </c>
      <c r="Q328" s="379">
        <f t="shared" si="81"/>
        <v>2.9053</v>
      </c>
      <c r="R328" s="330">
        <f t="shared" si="77"/>
        <v>161.07499999999999</v>
      </c>
      <c r="S328" s="302">
        <v>21700</v>
      </c>
      <c r="T328" s="307">
        <f t="shared" si="82"/>
        <v>1616.6382120130374</v>
      </c>
      <c r="U328" s="101">
        <f t="shared" si="92"/>
        <v>549.65699208443277</v>
      </c>
      <c r="V328" s="304">
        <f t="shared" si="87"/>
        <v>32.332764240260751</v>
      </c>
      <c r="W328" s="308">
        <v>24</v>
      </c>
      <c r="X328" s="305">
        <f t="shared" si="88"/>
        <v>2222.6279683377306</v>
      </c>
      <c r="Y328" s="309">
        <f t="shared" si="89"/>
        <v>1.9370000000000001</v>
      </c>
    </row>
    <row r="329" spans="1:25" ht="17.25" customHeight="1" x14ac:dyDescent="0.2">
      <c r="A329" s="279">
        <v>313</v>
      </c>
      <c r="B329" s="301">
        <f t="shared" si="75"/>
        <v>64.429999999999993</v>
      </c>
      <c r="C329" s="302">
        <v>21700</v>
      </c>
      <c r="D329" s="303">
        <f t="shared" si="78"/>
        <v>4041.5955300325941</v>
      </c>
      <c r="E329" s="304">
        <f t="shared" si="90"/>
        <v>1374.1424802110821</v>
      </c>
      <c r="F329" s="304">
        <f t="shared" si="83"/>
        <v>80.831910600651881</v>
      </c>
      <c r="G329" s="101">
        <v>60</v>
      </c>
      <c r="H329" s="305">
        <f t="shared" si="84"/>
        <v>5556.5699208443284</v>
      </c>
      <c r="I329" s="379">
        <f t="shared" si="79"/>
        <v>4.8579999999999997</v>
      </c>
      <c r="J329" s="329">
        <f t="shared" si="76"/>
        <v>107.389</v>
      </c>
      <c r="K329" s="302">
        <v>21700</v>
      </c>
      <c r="L329" s="307">
        <f t="shared" si="80"/>
        <v>2424.8293586866439</v>
      </c>
      <c r="M329" s="304">
        <f t="shared" si="91"/>
        <v>824.44198195345894</v>
      </c>
      <c r="N329" s="304">
        <f t="shared" si="85"/>
        <v>48.496587173732877</v>
      </c>
      <c r="O329" s="308">
        <v>36</v>
      </c>
      <c r="P329" s="305">
        <f t="shared" si="86"/>
        <v>3333.7679278138353</v>
      </c>
      <c r="Q329" s="379">
        <f t="shared" si="81"/>
        <v>2.9146000000000001</v>
      </c>
      <c r="R329" s="330">
        <f t="shared" si="77"/>
        <v>161.07499999999999</v>
      </c>
      <c r="S329" s="302">
        <v>21700</v>
      </c>
      <c r="T329" s="307">
        <f t="shared" si="82"/>
        <v>1616.6382120130374</v>
      </c>
      <c r="U329" s="101">
        <f t="shared" si="92"/>
        <v>549.65699208443277</v>
      </c>
      <c r="V329" s="304">
        <f t="shared" si="87"/>
        <v>32.332764240260751</v>
      </c>
      <c r="W329" s="308">
        <v>24</v>
      </c>
      <c r="X329" s="305">
        <f t="shared" si="88"/>
        <v>2222.6279683377306</v>
      </c>
      <c r="Y329" s="309">
        <f t="shared" si="89"/>
        <v>1.9432</v>
      </c>
    </row>
    <row r="330" spans="1:25" ht="17.25" customHeight="1" x14ac:dyDescent="0.2">
      <c r="A330" s="279">
        <v>314</v>
      </c>
      <c r="B330" s="301">
        <f t="shared" si="75"/>
        <v>64.429999999999993</v>
      </c>
      <c r="C330" s="302">
        <v>21700</v>
      </c>
      <c r="D330" s="303">
        <f t="shared" si="78"/>
        <v>4041.5955300325941</v>
      </c>
      <c r="E330" s="304">
        <f t="shared" si="90"/>
        <v>1374.1424802110821</v>
      </c>
      <c r="F330" s="304">
        <f t="shared" si="83"/>
        <v>80.831910600651881</v>
      </c>
      <c r="G330" s="101">
        <v>60</v>
      </c>
      <c r="H330" s="305">
        <f t="shared" si="84"/>
        <v>5556.5699208443284</v>
      </c>
      <c r="I330" s="379">
        <f t="shared" si="79"/>
        <v>4.8734999999999999</v>
      </c>
      <c r="J330" s="329">
        <f t="shared" si="76"/>
        <v>107.389</v>
      </c>
      <c r="K330" s="302">
        <v>21700</v>
      </c>
      <c r="L330" s="307">
        <f t="shared" si="80"/>
        <v>2424.8293586866439</v>
      </c>
      <c r="M330" s="304">
        <f t="shared" si="91"/>
        <v>824.44198195345894</v>
      </c>
      <c r="N330" s="304">
        <f t="shared" si="85"/>
        <v>48.496587173732877</v>
      </c>
      <c r="O330" s="308">
        <v>36</v>
      </c>
      <c r="P330" s="305">
        <f t="shared" si="86"/>
        <v>3333.7679278138353</v>
      </c>
      <c r="Q330" s="379">
        <f t="shared" si="81"/>
        <v>2.9239000000000002</v>
      </c>
      <c r="R330" s="330">
        <f t="shared" si="77"/>
        <v>161.07499999999999</v>
      </c>
      <c r="S330" s="302">
        <v>21700</v>
      </c>
      <c r="T330" s="307">
        <f t="shared" si="82"/>
        <v>1616.6382120130374</v>
      </c>
      <c r="U330" s="101">
        <f t="shared" si="92"/>
        <v>549.65699208443277</v>
      </c>
      <c r="V330" s="304">
        <f t="shared" si="87"/>
        <v>32.332764240260751</v>
      </c>
      <c r="W330" s="308">
        <v>24</v>
      </c>
      <c r="X330" s="305">
        <f t="shared" si="88"/>
        <v>2222.6279683377306</v>
      </c>
      <c r="Y330" s="309">
        <f t="shared" si="89"/>
        <v>1.9494</v>
      </c>
    </row>
    <row r="331" spans="1:25" ht="17.25" customHeight="1" x14ac:dyDescent="0.2">
      <c r="A331" s="279">
        <v>315</v>
      </c>
      <c r="B331" s="301">
        <f t="shared" si="75"/>
        <v>64.429999999999993</v>
      </c>
      <c r="C331" s="302">
        <v>21700</v>
      </c>
      <c r="D331" s="303">
        <f t="shared" si="78"/>
        <v>4041.5955300325941</v>
      </c>
      <c r="E331" s="304">
        <f t="shared" si="90"/>
        <v>1374.1424802110821</v>
      </c>
      <c r="F331" s="304">
        <f t="shared" si="83"/>
        <v>80.831910600651881</v>
      </c>
      <c r="G331" s="101">
        <v>60</v>
      </c>
      <c r="H331" s="305">
        <f t="shared" si="84"/>
        <v>5556.5699208443284</v>
      </c>
      <c r="I331" s="379">
        <f t="shared" si="79"/>
        <v>4.8890000000000002</v>
      </c>
      <c r="J331" s="329">
        <f t="shared" si="76"/>
        <v>107.389</v>
      </c>
      <c r="K331" s="302">
        <v>21700</v>
      </c>
      <c r="L331" s="307">
        <f t="shared" si="80"/>
        <v>2424.8293586866439</v>
      </c>
      <c r="M331" s="304">
        <f t="shared" si="91"/>
        <v>824.44198195345894</v>
      </c>
      <c r="N331" s="304">
        <f t="shared" si="85"/>
        <v>48.496587173732877</v>
      </c>
      <c r="O331" s="308">
        <v>36</v>
      </c>
      <c r="P331" s="305">
        <f t="shared" si="86"/>
        <v>3333.7679278138353</v>
      </c>
      <c r="Q331" s="379">
        <f t="shared" si="81"/>
        <v>2.9333</v>
      </c>
      <c r="R331" s="330">
        <f t="shared" si="77"/>
        <v>161.07499999999999</v>
      </c>
      <c r="S331" s="302">
        <v>21700</v>
      </c>
      <c r="T331" s="307">
        <f t="shared" si="82"/>
        <v>1616.6382120130374</v>
      </c>
      <c r="U331" s="101">
        <f t="shared" si="92"/>
        <v>549.65699208443277</v>
      </c>
      <c r="V331" s="304">
        <f t="shared" si="87"/>
        <v>32.332764240260751</v>
      </c>
      <c r="W331" s="308">
        <v>24</v>
      </c>
      <c r="X331" s="305">
        <f t="shared" si="88"/>
        <v>2222.6279683377306</v>
      </c>
      <c r="Y331" s="309">
        <f t="shared" si="89"/>
        <v>1.9556</v>
      </c>
    </row>
    <row r="332" spans="1:25" ht="17.25" customHeight="1" x14ac:dyDescent="0.2">
      <c r="A332" s="279">
        <v>316</v>
      </c>
      <c r="B332" s="301">
        <f t="shared" si="75"/>
        <v>64.429999999999993</v>
      </c>
      <c r="C332" s="302">
        <v>21700</v>
      </c>
      <c r="D332" s="303">
        <f t="shared" si="78"/>
        <v>4041.5955300325941</v>
      </c>
      <c r="E332" s="304">
        <f t="shared" si="90"/>
        <v>1374.1424802110821</v>
      </c>
      <c r="F332" s="304">
        <f t="shared" si="83"/>
        <v>80.831910600651881</v>
      </c>
      <c r="G332" s="101">
        <v>60</v>
      </c>
      <c r="H332" s="305">
        <f t="shared" si="84"/>
        <v>5556.5699208443284</v>
      </c>
      <c r="I332" s="379">
        <f t="shared" si="79"/>
        <v>4.9044999999999996</v>
      </c>
      <c r="J332" s="329">
        <f t="shared" si="76"/>
        <v>107.389</v>
      </c>
      <c r="K332" s="302">
        <v>21700</v>
      </c>
      <c r="L332" s="307">
        <f t="shared" si="80"/>
        <v>2424.8293586866439</v>
      </c>
      <c r="M332" s="304">
        <f t="shared" si="91"/>
        <v>824.44198195345894</v>
      </c>
      <c r="N332" s="304">
        <f t="shared" si="85"/>
        <v>48.496587173732877</v>
      </c>
      <c r="O332" s="308">
        <v>36</v>
      </c>
      <c r="P332" s="305">
        <f t="shared" si="86"/>
        <v>3333.7679278138353</v>
      </c>
      <c r="Q332" s="379">
        <f t="shared" si="81"/>
        <v>2.9426000000000001</v>
      </c>
      <c r="R332" s="330">
        <f t="shared" si="77"/>
        <v>161.07499999999999</v>
      </c>
      <c r="S332" s="302">
        <v>21700</v>
      </c>
      <c r="T332" s="307">
        <f t="shared" si="82"/>
        <v>1616.6382120130374</v>
      </c>
      <c r="U332" s="101">
        <f t="shared" si="92"/>
        <v>549.65699208443277</v>
      </c>
      <c r="V332" s="304">
        <f t="shared" si="87"/>
        <v>32.332764240260751</v>
      </c>
      <c r="W332" s="308">
        <v>24</v>
      </c>
      <c r="X332" s="305">
        <f t="shared" si="88"/>
        <v>2222.6279683377306</v>
      </c>
      <c r="Y332" s="309">
        <f t="shared" si="89"/>
        <v>1.9618</v>
      </c>
    </row>
    <row r="333" spans="1:25" ht="17.25" customHeight="1" x14ac:dyDescent="0.2">
      <c r="A333" s="279">
        <v>317</v>
      </c>
      <c r="B333" s="301">
        <f t="shared" si="75"/>
        <v>64.429999999999993</v>
      </c>
      <c r="C333" s="302">
        <v>21700</v>
      </c>
      <c r="D333" s="303">
        <f t="shared" si="78"/>
        <v>4041.5955300325941</v>
      </c>
      <c r="E333" s="304">
        <f t="shared" si="90"/>
        <v>1374.1424802110821</v>
      </c>
      <c r="F333" s="304">
        <f t="shared" si="83"/>
        <v>80.831910600651881</v>
      </c>
      <c r="G333" s="101">
        <v>60</v>
      </c>
      <c r="H333" s="305">
        <f t="shared" si="84"/>
        <v>5556.5699208443284</v>
      </c>
      <c r="I333" s="379">
        <f t="shared" si="79"/>
        <v>4.9200999999999997</v>
      </c>
      <c r="J333" s="329">
        <f t="shared" si="76"/>
        <v>107.389</v>
      </c>
      <c r="K333" s="302">
        <v>21700</v>
      </c>
      <c r="L333" s="307">
        <f t="shared" si="80"/>
        <v>2424.8293586866439</v>
      </c>
      <c r="M333" s="304">
        <f t="shared" si="91"/>
        <v>824.44198195345894</v>
      </c>
      <c r="N333" s="304">
        <f t="shared" si="85"/>
        <v>48.496587173732877</v>
      </c>
      <c r="O333" s="308">
        <v>36</v>
      </c>
      <c r="P333" s="305">
        <f t="shared" si="86"/>
        <v>3333.7679278138353</v>
      </c>
      <c r="Q333" s="379">
        <f t="shared" si="81"/>
        <v>2.9519000000000002</v>
      </c>
      <c r="R333" s="330">
        <f t="shared" si="77"/>
        <v>161.07499999999999</v>
      </c>
      <c r="S333" s="302">
        <v>21700</v>
      </c>
      <c r="T333" s="307">
        <f t="shared" si="82"/>
        <v>1616.6382120130374</v>
      </c>
      <c r="U333" s="101">
        <f t="shared" si="92"/>
        <v>549.65699208443277</v>
      </c>
      <c r="V333" s="304">
        <f t="shared" si="87"/>
        <v>32.332764240260751</v>
      </c>
      <c r="W333" s="308">
        <v>24</v>
      </c>
      <c r="X333" s="305">
        <f t="shared" si="88"/>
        <v>2222.6279683377306</v>
      </c>
      <c r="Y333" s="309">
        <f t="shared" si="89"/>
        <v>1.968</v>
      </c>
    </row>
    <row r="334" spans="1:25" ht="17.25" customHeight="1" x14ac:dyDescent="0.2">
      <c r="A334" s="279">
        <v>318</v>
      </c>
      <c r="B334" s="301">
        <f t="shared" si="75"/>
        <v>64.429999999999993</v>
      </c>
      <c r="C334" s="302">
        <v>21700</v>
      </c>
      <c r="D334" s="303">
        <f t="shared" si="78"/>
        <v>4041.5955300325941</v>
      </c>
      <c r="E334" s="304">
        <f t="shared" si="90"/>
        <v>1374.1424802110821</v>
      </c>
      <c r="F334" s="304">
        <f t="shared" si="83"/>
        <v>80.831910600651881</v>
      </c>
      <c r="G334" s="101">
        <v>60</v>
      </c>
      <c r="H334" s="305">
        <f t="shared" si="84"/>
        <v>5556.5699208443284</v>
      </c>
      <c r="I334" s="379">
        <f t="shared" si="79"/>
        <v>4.9356</v>
      </c>
      <c r="J334" s="329">
        <f t="shared" si="76"/>
        <v>107.389</v>
      </c>
      <c r="K334" s="302">
        <v>21700</v>
      </c>
      <c r="L334" s="307">
        <f t="shared" si="80"/>
        <v>2424.8293586866439</v>
      </c>
      <c r="M334" s="304">
        <f t="shared" si="91"/>
        <v>824.44198195345894</v>
      </c>
      <c r="N334" s="304">
        <f t="shared" si="85"/>
        <v>48.496587173732877</v>
      </c>
      <c r="O334" s="308">
        <v>36</v>
      </c>
      <c r="P334" s="305">
        <f t="shared" si="86"/>
        <v>3333.7679278138353</v>
      </c>
      <c r="Q334" s="379">
        <f t="shared" si="81"/>
        <v>2.9611999999999998</v>
      </c>
      <c r="R334" s="330">
        <f t="shared" si="77"/>
        <v>161.07499999999999</v>
      </c>
      <c r="S334" s="302">
        <v>21700</v>
      </c>
      <c r="T334" s="307">
        <f t="shared" si="82"/>
        <v>1616.6382120130374</v>
      </c>
      <c r="U334" s="101">
        <f t="shared" si="92"/>
        <v>549.65699208443277</v>
      </c>
      <c r="V334" s="304">
        <f t="shared" si="87"/>
        <v>32.332764240260751</v>
      </c>
      <c r="W334" s="308">
        <v>24</v>
      </c>
      <c r="X334" s="305">
        <f t="shared" si="88"/>
        <v>2222.6279683377306</v>
      </c>
      <c r="Y334" s="309">
        <f t="shared" si="89"/>
        <v>1.9742</v>
      </c>
    </row>
    <row r="335" spans="1:25" ht="17.25" customHeight="1" x14ac:dyDescent="0.2">
      <c r="A335" s="279">
        <v>319</v>
      </c>
      <c r="B335" s="301">
        <f t="shared" si="75"/>
        <v>64.429999999999993</v>
      </c>
      <c r="C335" s="302">
        <v>21700</v>
      </c>
      <c r="D335" s="303">
        <f t="shared" si="78"/>
        <v>4041.5955300325941</v>
      </c>
      <c r="E335" s="304">
        <f t="shared" si="90"/>
        <v>1374.1424802110821</v>
      </c>
      <c r="F335" s="304">
        <f t="shared" si="83"/>
        <v>80.831910600651881</v>
      </c>
      <c r="G335" s="101">
        <v>60</v>
      </c>
      <c r="H335" s="305">
        <f t="shared" si="84"/>
        <v>5556.5699208443284</v>
      </c>
      <c r="I335" s="379">
        <f t="shared" si="79"/>
        <v>4.9511000000000003</v>
      </c>
      <c r="J335" s="329">
        <f t="shared" si="76"/>
        <v>107.389</v>
      </c>
      <c r="K335" s="302">
        <v>21700</v>
      </c>
      <c r="L335" s="307">
        <f t="shared" si="80"/>
        <v>2424.8293586866439</v>
      </c>
      <c r="M335" s="304">
        <f t="shared" si="91"/>
        <v>824.44198195345894</v>
      </c>
      <c r="N335" s="304">
        <f t="shared" si="85"/>
        <v>48.496587173732877</v>
      </c>
      <c r="O335" s="308">
        <v>36</v>
      </c>
      <c r="P335" s="305">
        <f t="shared" si="86"/>
        <v>3333.7679278138353</v>
      </c>
      <c r="Q335" s="379">
        <f t="shared" si="81"/>
        <v>2.9704999999999999</v>
      </c>
      <c r="R335" s="330">
        <f t="shared" si="77"/>
        <v>161.07499999999999</v>
      </c>
      <c r="S335" s="302">
        <v>21700</v>
      </c>
      <c r="T335" s="307">
        <f t="shared" si="82"/>
        <v>1616.6382120130374</v>
      </c>
      <c r="U335" s="101">
        <f t="shared" si="92"/>
        <v>549.65699208443277</v>
      </c>
      <c r="V335" s="304">
        <f t="shared" si="87"/>
        <v>32.332764240260751</v>
      </c>
      <c r="W335" s="308">
        <v>24</v>
      </c>
      <c r="X335" s="305">
        <f t="shared" si="88"/>
        <v>2222.6279683377306</v>
      </c>
      <c r="Y335" s="309">
        <f t="shared" si="89"/>
        <v>1.9803999999999999</v>
      </c>
    </row>
    <row r="336" spans="1:25" ht="17.25" customHeight="1" thickBot="1" x14ac:dyDescent="0.25">
      <c r="A336" s="284">
        <v>320</v>
      </c>
      <c r="B336" s="310">
        <f t="shared" ref="B336" si="93">37.9*1.7</f>
        <v>64.429999999999993</v>
      </c>
      <c r="C336" s="311">
        <v>21700</v>
      </c>
      <c r="D336" s="312">
        <f t="shared" si="78"/>
        <v>4041.5955300325941</v>
      </c>
      <c r="E336" s="313">
        <f t="shared" si="90"/>
        <v>1374.1424802110821</v>
      </c>
      <c r="F336" s="313">
        <f t="shared" si="83"/>
        <v>80.831910600651881</v>
      </c>
      <c r="G336" s="115">
        <v>60</v>
      </c>
      <c r="H336" s="314">
        <f t="shared" si="84"/>
        <v>5556.5699208443284</v>
      </c>
      <c r="I336" s="380">
        <f t="shared" si="79"/>
        <v>4.9665999999999997</v>
      </c>
      <c r="J336" s="331">
        <f t="shared" ref="J336" si="94">63.17*1.7</f>
        <v>107.389</v>
      </c>
      <c r="K336" s="311">
        <v>21700</v>
      </c>
      <c r="L336" s="316">
        <f t="shared" si="80"/>
        <v>2424.8293586866439</v>
      </c>
      <c r="M336" s="313">
        <f t="shared" si="91"/>
        <v>824.44198195345894</v>
      </c>
      <c r="N336" s="313">
        <f t="shared" si="85"/>
        <v>48.496587173732877</v>
      </c>
      <c r="O336" s="317">
        <v>36</v>
      </c>
      <c r="P336" s="314">
        <f t="shared" si="86"/>
        <v>3333.7679278138353</v>
      </c>
      <c r="Q336" s="380">
        <f t="shared" si="81"/>
        <v>2.9798</v>
      </c>
      <c r="R336" s="332">
        <f t="shared" ref="R336" si="95">94.75*1.7</f>
        <v>161.07499999999999</v>
      </c>
      <c r="S336" s="311">
        <v>21700</v>
      </c>
      <c r="T336" s="316">
        <f t="shared" si="82"/>
        <v>1616.6382120130374</v>
      </c>
      <c r="U336" s="115">
        <f t="shared" si="92"/>
        <v>549.65699208443277</v>
      </c>
      <c r="V336" s="313">
        <f t="shared" si="87"/>
        <v>32.332764240260751</v>
      </c>
      <c r="W336" s="317">
        <v>24</v>
      </c>
      <c r="X336" s="314">
        <f t="shared" si="88"/>
        <v>2222.6279683377306</v>
      </c>
      <c r="Y336" s="318">
        <f t="shared" si="89"/>
        <v>1.9866999999999999</v>
      </c>
    </row>
    <row r="337" spans="1:25" ht="15" x14ac:dyDescent="0.25">
      <c r="A337" s="241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46"/>
    </row>
    <row r="338" spans="1:25" ht="15" x14ac:dyDescent="0.25">
      <c r="A338" s="241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46"/>
    </row>
    <row r="339" spans="1:25" ht="15" x14ac:dyDescent="0.25">
      <c r="A339" s="241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46"/>
    </row>
    <row r="340" spans="1:25" ht="15" x14ac:dyDescent="0.25">
      <c r="A340" s="241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46"/>
    </row>
    <row r="341" spans="1:25" ht="15" x14ac:dyDescent="0.25">
      <c r="A341" s="241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46"/>
    </row>
    <row r="342" spans="1:25" ht="15" x14ac:dyDescent="0.25">
      <c r="A342" s="241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46"/>
    </row>
    <row r="343" spans="1:25" ht="15" x14ac:dyDescent="0.25">
      <c r="A343" s="241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46"/>
    </row>
    <row r="344" spans="1:25" ht="15" x14ac:dyDescent="0.25">
      <c r="A344" s="241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46"/>
    </row>
    <row r="345" spans="1:25" ht="15" x14ac:dyDescent="0.25">
      <c r="A345" s="241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46"/>
    </row>
    <row r="346" spans="1:25" ht="15" x14ac:dyDescent="0.25">
      <c r="A346" s="241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46"/>
    </row>
    <row r="347" spans="1:25" ht="15" x14ac:dyDescent="0.25">
      <c r="A347" s="241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46"/>
    </row>
    <row r="348" spans="1:25" ht="15" x14ac:dyDescent="0.25">
      <c r="A348" s="241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46"/>
    </row>
    <row r="349" spans="1:25" ht="15" x14ac:dyDescent="0.25">
      <c r="A349" s="241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46"/>
    </row>
    <row r="350" spans="1:25" ht="15" x14ac:dyDescent="0.25">
      <c r="A350" s="241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46"/>
    </row>
    <row r="351" spans="1:25" ht="15" x14ac:dyDescent="0.25">
      <c r="A351" s="241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46"/>
    </row>
    <row r="352" spans="1:25" ht="15" x14ac:dyDescent="0.25">
      <c r="A352" s="241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46"/>
    </row>
    <row r="353" spans="1:25" ht="15" x14ac:dyDescent="0.25">
      <c r="A353" s="241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46"/>
    </row>
    <row r="354" spans="1:25" ht="15" x14ac:dyDescent="0.25">
      <c r="A354" s="241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46"/>
    </row>
    <row r="355" spans="1:25" ht="15" x14ac:dyDescent="0.25">
      <c r="A355" s="241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46"/>
    </row>
    <row r="356" spans="1:25" ht="15" x14ac:dyDescent="0.25">
      <c r="A356" s="241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46"/>
    </row>
    <row r="357" spans="1:25" ht="15" x14ac:dyDescent="0.25">
      <c r="A357" s="241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46"/>
    </row>
    <row r="358" spans="1:25" ht="15" x14ac:dyDescent="0.25">
      <c r="A358" s="241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46"/>
    </row>
    <row r="359" spans="1:25" ht="15" x14ac:dyDescent="0.25">
      <c r="A359" s="241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46"/>
    </row>
    <row r="360" spans="1:25" ht="15" x14ac:dyDescent="0.25">
      <c r="A360" s="241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46"/>
    </row>
    <row r="361" spans="1:25" ht="15" x14ac:dyDescent="0.25">
      <c r="A361" s="241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46"/>
    </row>
    <row r="362" spans="1:25" ht="15" x14ac:dyDescent="0.25">
      <c r="A362" s="241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46"/>
    </row>
    <row r="363" spans="1:25" ht="15" x14ac:dyDescent="0.25">
      <c r="A363" s="241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46"/>
    </row>
    <row r="364" spans="1:25" ht="15" x14ac:dyDescent="0.25">
      <c r="A364" s="241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46"/>
    </row>
    <row r="365" spans="1:25" ht="15" x14ac:dyDescent="0.25">
      <c r="A365" s="241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46"/>
    </row>
    <row r="366" spans="1:25" ht="15" x14ac:dyDescent="0.25">
      <c r="A366" s="241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46"/>
    </row>
    <row r="367" spans="1:25" ht="15" x14ac:dyDescent="0.25">
      <c r="A367" s="241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46"/>
    </row>
    <row r="368" spans="1:25" ht="15" x14ac:dyDescent="0.25">
      <c r="A368" s="241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46"/>
    </row>
    <row r="369" spans="1:25" ht="15" x14ac:dyDescent="0.25">
      <c r="A369" s="241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46"/>
    </row>
    <row r="370" spans="1:25" ht="15" x14ac:dyDescent="0.25">
      <c r="A370" s="241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46"/>
    </row>
    <row r="371" spans="1:25" ht="15" x14ac:dyDescent="0.25">
      <c r="A371" s="241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46"/>
    </row>
    <row r="372" spans="1:25" ht="15" x14ac:dyDescent="0.25">
      <c r="A372" s="241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46"/>
    </row>
    <row r="373" spans="1:25" ht="15" x14ac:dyDescent="0.25">
      <c r="A373" s="241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46"/>
    </row>
    <row r="374" spans="1:25" ht="15" x14ac:dyDescent="0.25">
      <c r="A374" s="241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46"/>
    </row>
    <row r="375" spans="1:25" ht="15" x14ac:dyDescent="0.25">
      <c r="A375" s="241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46"/>
    </row>
    <row r="376" spans="1:25" ht="15" x14ac:dyDescent="0.25">
      <c r="A376" s="241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46"/>
    </row>
    <row r="377" spans="1:25" ht="15" x14ac:dyDescent="0.25">
      <c r="A377" s="241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46"/>
    </row>
    <row r="378" spans="1:25" ht="15" x14ac:dyDescent="0.25">
      <c r="A378" s="241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46"/>
    </row>
    <row r="379" spans="1:25" ht="15" x14ac:dyDescent="0.25">
      <c r="A379" s="241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46"/>
    </row>
    <row r="380" spans="1:25" ht="15" x14ac:dyDescent="0.25">
      <c r="A380" s="241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46"/>
    </row>
    <row r="381" spans="1:25" ht="15" x14ac:dyDescent="0.25">
      <c r="A381" s="241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46"/>
    </row>
    <row r="382" spans="1:25" ht="15" x14ac:dyDescent="0.25">
      <c r="A382" s="241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46"/>
    </row>
    <row r="383" spans="1:25" ht="15" x14ac:dyDescent="0.25">
      <c r="A383" s="241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46"/>
    </row>
    <row r="384" spans="1:25" ht="15" x14ac:dyDescent="0.25">
      <c r="A384" s="241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46"/>
    </row>
    <row r="385" spans="1:25" ht="15" x14ac:dyDescent="0.25">
      <c r="A385" s="241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46"/>
    </row>
    <row r="386" spans="1:25" ht="15" x14ac:dyDescent="0.25">
      <c r="A386" s="241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46"/>
    </row>
    <row r="387" spans="1:25" ht="15" x14ac:dyDescent="0.25">
      <c r="A387" s="241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46"/>
    </row>
    <row r="388" spans="1:25" ht="15" x14ac:dyDescent="0.25">
      <c r="A388" s="241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46"/>
    </row>
    <row r="389" spans="1:25" ht="15" x14ac:dyDescent="0.25">
      <c r="A389" s="241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46"/>
    </row>
    <row r="390" spans="1:25" ht="15" x14ac:dyDescent="0.25">
      <c r="A390" s="241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46"/>
    </row>
    <row r="391" spans="1:25" ht="15" x14ac:dyDescent="0.25">
      <c r="A391" s="241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46"/>
    </row>
    <row r="392" spans="1:25" ht="15" x14ac:dyDescent="0.25">
      <c r="A392" s="241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46"/>
    </row>
    <row r="393" spans="1:25" ht="15" x14ac:dyDescent="0.25">
      <c r="A393" s="241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46"/>
    </row>
    <row r="394" spans="1:25" ht="15" x14ac:dyDescent="0.25">
      <c r="A394" s="241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46"/>
    </row>
    <row r="395" spans="1:25" ht="15" x14ac:dyDescent="0.25">
      <c r="A395" s="241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46"/>
    </row>
    <row r="396" spans="1:25" ht="15" x14ac:dyDescent="0.25">
      <c r="A396" s="241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46"/>
    </row>
    <row r="397" spans="1:25" ht="15" x14ac:dyDescent="0.25">
      <c r="A397" s="241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46"/>
    </row>
    <row r="398" spans="1:25" ht="15" x14ac:dyDescent="0.25">
      <c r="A398" s="241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46"/>
    </row>
    <row r="399" spans="1:25" ht="15" x14ac:dyDescent="0.25">
      <c r="A399" s="241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46"/>
    </row>
    <row r="400" spans="1:25" ht="15" x14ac:dyDescent="0.25">
      <c r="A400" s="241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46"/>
    </row>
    <row r="401" spans="1:25" ht="15" x14ac:dyDescent="0.25">
      <c r="A401" s="241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46"/>
    </row>
    <row r="402" spans="1:25" ht="15" x14ac:dyDescent="0.25">
      <c r="A402" s="241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46"/>
    </row>
    <row r="403" spans="1:25" ht="15" x14ac:dyDescent="0.25">
      <c r="A403" s="241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46"/>
    </row>
    <row r="404" spans="1:25" ht="15" x14ac:dyDescent="0.25">
      <c r="A404" s="241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46"/>
    </row>
    <row r="405" spans="1:25" ht="15" x14ac:dyDescent="0.25">
      <c r="A405" s="241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46"/>
    </row>
    <row r="406" spans="1:25" ht="15" x14ac:dyDescent="0.25">
      <c r="A406" s="241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46"/>
    </row>
    <row r="407" spans="1:25" ht="15" x14ac:dyDescent="0.25">
      <c r="A407" s="241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46"/>
    </row>
    <row r="408" spans="1:25" ht="15" x14ac:dyDescent="0.25">
      <c r="A408" s="241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46"/>
    </row>
    <row r="409" spans="1:25" ht="15" x14ac:dyDescent="0.25">
      <c r="A409" s="241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46"/>
    </row>
    <row r="410" spans="1:25" ht="15" x14ac:dyDescent="0.25">
      <c r="A410" s="241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46"/>
    </row>
    <row r="411" spans="1:25" ht="15" x14ac:dyDescent="0.25">
      <c r="A411" s="241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46"/>
    </row>
    <row r="412" spans="1:25" ht="15" x14ac:dyDescent="0.25">
      <c r="A412" s="241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46"/>
    </row>
    <row r="413" spans="1:25" ht="15" x14ac:dyDescent="0.25">
      <c r="A413" s="241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46"/>
    </row>
    <row r="414" spans="1:25" ht="15" x14ac:dyDescent="0.25">
      <c r="A414" s="241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46"/>
    </row>
    <row r="415" spans="1:25" ht="15" x14ac:dyDescent="0.25">
      <c r="A415" s="241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46"/>
    </row>
    <row r="416" spans="1:25" ht="15" x14ac:dyDescent="0.25">
      <c r="A416" s="241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46"/>
    </row>
    <row r="417" spans="1:25" ht="15" x14ac:dyDescent="0.25">
      <c r="A417" s="241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46"/>
    </row>
    <row r="418" spans="1:25" ht="15" x14ac:dyDescent="0.25">
      <c r="A418" s="241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46"/>
    </row>
    <row r="419" spans="1:25" ht="15" x14ac:dyDescent="0.25">
      <c r="A419" s="241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46"/>
    </row>
    <row r="420" spans="1:25" ht="15" x14ac:dyDescent="0.25">
      <c r="A420" s="241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46"/>
    </row>
    <row r="421" spans="1:25" ht="15" x14ac:dyDescent="0.25">
      <c r="A421" s="241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46"/>
    </row>
    <row r="422" spans="1:25" ht="15" x14ac:dyDescent="0.25">
      <c r="A422" s="241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46"/>
    </row>
    <row r="423" spans="1:25" ht="15" x14ac:dyDescent="0.25">
      <c r="A423" s="241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46"/>
    </row>
    <row r="424" spans="1:25" ht="15" x14ac:dyDescent="0.25">
      <c r="A424" s="241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46"/>
    </row>
    <row r="425" spans="1:25" ht="15" x14ac:dyDescent="0.25">
      <c r="A425" s="241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46"/>
    </row>
    <row r="426" spans="1:25" ht="15" x14ac:dyDescent="0.25">
      <c r="A426" s="241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46"/>
    </row>
    <row r="427" spans="1:25" ht="15" x14ac:dyDescent="0.25">
      <c r="A427" s="241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46"/>
    </row>
    <row r="428" spans="1:25" ht="15" x14ac:dyDescent="0.25">
      <c r="A428" s="241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46"/>
    </row>
    <row r="429" spans="1:25" ht="15" x14ac:dyDescent="0.25">
      <c r="A429" s="241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46"/>
    </row>
    <row r="430" spans="1:25" ht="15" x14ac:dyDescent="0.25">
      <c r="A430" s="241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46"/>
    </row>
    <row r="431" spans="1:25" ht="15" x14ac:dyDescent="0.25">
      <c r="A431" s="241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46"/>
    </row>
    <row r="432" spans="1:25" ht="15" x14ac:dyDescent="0.25">
      <c r="A432" s="241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46"/>
    </row>
    <row r="433" spans="1:25" ht="15" x14ac:dyDescent="0.25">
      <c r="A433" s="241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46"/>
    </row>
    <row r="434" spans="1:25" ht="15" x14ac:dyDescent="0.25">
      <c r="A434" s="241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46"/>
    </row>
    <row r="435" spans="1:25" ht="15" x14ac:dyDescent="0.25">
      <c r="A435" s="241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46"/>
    </row>
    <row r="436" spans="1:25" ht="15" x14ac:dyDescent="0.25">
      <c r="A436" s="241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46"/>
    </row>
    <row r="437" spans="1:25" ht="15" x14ac:dyDescent="0.25">
      <c r="A437" s="241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46"/>
    </row>
    <row r="438" spans="1:25" ht="15" x14ac:dyDescent="0.25">
      <c r="A438" s="241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46"/>
    </row>
    <row r="439" spans="1:25" ht="15" x14ac:dyDescent="0.25">
      <c r="A439" s="241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46"/>
    </row>
    <row r="440" spans="1:25" ht="15" x14ac:dyDescent="0.25">
      <c r="A440" s="241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46"/>
    </row>
    <row r="441" spans="1:25" ht="15" x14ac:dyDescent="0.25">
      <c r="A441" s="241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46"/>
    </row>
    <row r="442" spans="1:25" ht="15" x14ac:dyDescent="0.25">
      <c r="A442" s="241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46"/>
    </row>
    <row r="443" spans="1:25" ht="15" x14ac:dyDescent="0.25">
      <c r="A443" s="241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46"/>
    </row>
    <row r="444" spans="1:25" ht="15" x14ac:dyDescent="0.25">
      <c r="A444" s="241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46"/>
    </row>
    <row r="445" spans="1:25" ht="15" x14ac:dyDescent="0.25">
      <c r="A445" s="241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46"/>
    </row>
    <row r="446" spans="1:25" ht="15" x14ac:dyDescent="0.25">
      <c r="A446" s="241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46"/>
    </row>
    <row r="447" spans="1:25" ht="15" x14ac:dyDescent="0.25">
      <c r="A447" s="241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46"/>
    </row>
    <row r="448" spans="1:25" ht="15" x14ac:dyDescent="0.25">
      <c r="A448" s="241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46"/>
    </row>
    <row r="449" spans="1:25" ht="15" x14ac:dyDescent="0.25">
      <c r="A449" s="241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46"/>
    </row>
    <row r="450" spans="1:25" ht="15" x14ac:dyDescent="0.25">
      <c r="A450" s="241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46"/>
    </row>
    <row r="451" spans="1:25" ht="15" x14ac:dyDescent="0.25">
      <c r="A451" s="241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46"/>
    </row>
    <row r="452" spans="1:25" ht="15" x14ac:dyDescent="0.25">
      <c r="A452" s="241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46"/>
    </row>
    <row r="453" spans="1:25" ht="15" x14ac:dyDescent="0.25">
      <c r="A453" s="241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46"/>
    </row>
    <row r="454" spans="1:25" ht="15" x14ac:dyDescent="0.25">
      <c r="A454" s="241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46"/>
    </row>
    <row r="455" spans="1:25" ht="15" x14ac:dyDescent="0.25">
      <c r="A455" s="241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46"/>
    </row>
    <row r="456" spans="1:25" ht="15" x14ac:dyDescent="0.25">
      <c r="A456" s="241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46"/>
    </row>
    <row r="457" spans="1:25" ht="15" x14ac:dyDescent="0.25">
      <c r="A457" s="241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46"/>
    </row>
    <row r="458" spans="1:25" ht="15" x14ac:dyDescent="0.25">
      <c r="A458" s="241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46"/>
    </row>
    <row r="459" spans="1:25" ht="15" x14ac:dyDescent="0.25">
      <c r="A459" s="241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46"/>
    </row>
    <row r="460" spans="1:25" ht="15" x14ac:dyDescent="0.25">
      <c r="A460" s="241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46"/>
    </row>
    <row r="461" spans="1:25" ht="15" x14ac:dyDescent="0.25">
      <c r="A461" s="241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46"/>
    </row>
    <row r="462" spans="1:25" ht="15" x14ac:dyDescent="0.25">
      <c r="A462" s="241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46"/>
    </row>
    <row r="463" spans="1:25" ht="15" x14ac:dyDescent="0.25">
      <c r="A463" s="241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46"/>
    </row>
    <row r="464" spans="1:25" ht="15" x14ac:dyDescent="0.25">
      <c r="A464" s="241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46"/>
    </row>
    <row r="465" spans="1:25" ht="15" x14ac:dyDescent="0.25">
      <c r="A465" s="241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46"/>
    </row>
    <row r="466" spans="1:25" ht="15" x14ac:dyDescent="0.25">
      <c r="A466" s="241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46"/>
    </row>
    <row r="467" spans="1:25" ht="15" x14ac:dyDescent="0.25">
      <c r="A467" s="241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46"/>
    </row>
    <row r="468" spans="1:25" ht="15" x14ac:dyDescent="0.25">
      <c r="A468" s="241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46"/>
    </row>
    <row r="469" spans="1:25" ht="15" x14ac:dyDescent="0.25">
      <c r="A469" s="241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46"/>
    </row>
    <row r="470" spans="1:25" ht="15" x14ac:dyDescent="0.25">
      <c r="A470" s="241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46"/>
    </row>
    <row r="471" spans="1:25" ht="15" x14ac:dyDescent="0.25">
      <c r="A471" s="241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46"/>
    </row>
    <row r="472" spans="1:25" ht="15" x14ac:dyDescent="0.25">
      <c r="A472" s="241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46"/>
    </row>
    <row r="473" spans="1:25" ht="15" x14ac:dyDescent="0.25">
      <c r="A473" s="241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46"/>
    </row>
    <row r="474" spans="1:25" ht="15" x14ac:dyDescent="0.25">
      <c r="A474" s="241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46"/>
    </row>
    <row r="475" spans="1:25" ht="15" x14ac:dyDescent="0.25">
      <c r="A475" s="241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46"/>
    </row>
    <row r="476" spans="1:25" ht="15" x14ac:dyDescent="0.25">
      <c r="A476" s="241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46"/>
    </row>
    <row r="477" spans="1:25" ht="15" x14ac:dyDescent="0.25">
      <c r="A477" s="241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46"/>
    </row>
    <row r="478" spans="1:25" ht="15" x14ac:dyDescent="0.25">
      <c r="A478" s="241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46"/>
    </row>
    <row r="479" spans="1:25" ht="15" x14ac:dyDescent="0.25">
      <c r="A479" s="241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46"/>
    </row>
    <row r="480" spans="1:25" ht="15" x14ac:dyDescent="0.25">
      <c r="A480" s="241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46"/>
    </row>
    <row r="481" spans="1:25" ht="15" x14ac:dyDescent="0.25">
      <c r="A481" s="241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46"/>
    </row>
    <row r="482" spans="1:25" ht="15" x14ac:dyDescent="0.25">
      <c r="A482" s="241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46"/>
    </row>
    <row r="483" spans="1:25" ht="15" x14ac:dyDescent="0.25">
      <c r="A483" s="241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46"/>
    </row>
    <row r="484" spans="1:25" ht="15" x14ac:dyDescent="0.25">
      <c r="A484" s="241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46"/>
    </row>
    <row r="485" spans="1:25" ht="15" x14ac:dyDescent="0.25">
      <c r="A485" s="241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46"/>
    </row>
    <row r="486" spans="1:25" ht="15" x14ac:dyDescent="0.25">
      <c r="A486" s="241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46"/>
    </row>
    <row r="487" spans="1:25" ht="15" x14ac:dyDescent="0.25">
      <c r="A487" s="241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46"/>
    </row>
    <row r="488" spans="1:25" ht="15" x14ac:dyDescent="0.25">
      <c r="A488" s="241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46"/>
    </row>
    <row r="489" spans="1:25" ht="15" x14ac:dyDescent="0.25">
      <c r="A489" s="241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46"/>
    </row>
    <row r="490" spans="1:25" ht="15" x14ac:dyDescent="0.25">
      <c r="A490" s="241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46"/>
    </row>
    <row r="491" spans="1:25" ht="15" x14ac:dyDescent="0.25">
      <c r="A491" s="241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46"/>
    </row>
    <row r="492" spans="1:25" ht="15" x14ac:dyDescent="0.25">
      <c r="A492" s="241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46"/>
    </row>
    <row r="493" spans="1:25" ht="15" x14ac:dyDescent="0.25">
      <c r="A493" s="241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46"/>
    </row>
    <row r="494" spans="1:25" ht="15" x14ac:dyDescent="0.25">
      <c r="A494" s="241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46"/>
    </row>
    <row r="495" spans="1:25" ht="15" x14ac:dyDescent="0.25">
      <c r="A495" s="241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46"/>
    </row>
    <row r="496" spans="1:25" ht="15" x14ac:dyDescent="0.25">
      <c r="A496" s="241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46"/>
    </row>
    <row r="497" spans="1:25" ht="15" x14ac:dyDescent="0.25">
      <c r="A497" s="241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46"/>
    </row>
    <row r="498" spans="1:25" ht="15" x14ac:dyDescent="0.25">
      <c r="A498" s="241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46"/>
    </row>
    <row r="499" spans="1:25" ht="15" x14ac:dyDescent="0.25">
      <c r="A499" s="241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46"/>
    </row>
    <row r="500" spans="1:25" ht="15" x14ac:dyDescent="0.25">
      <c r="A500" s="241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46"/>
    </row>
    <row r="501" spans="1:25" ht="15" x14ac:dyDescent="0.25">
      <c r="A501" s="241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46"/>
    </row>
    <row r="502" spans="1:25" x14ac:dyDescent="0.2">
      <c r="A502" s="242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 spans="1:25" x14ac:dyDescent="0.2">
      <c r="A503" s="242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 spans="1:25" x14ac:dyDescent="0.2">
      <c r="A504" s="242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 spans="1:25" x14ac:dyDescent="0.2">
      <c r="A505" s="242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 spans="1:25" x14ac:dyDescent="0.2">
      <c r="A506" s="242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 spans="1:25" x14ac:dyDescent="0.2">
      <c r="A507" s="242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 spans="1:25" x14ac:dyDescent="0.2">
      <c r="A508" s="242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 spans="1:25" x14ac:dyDescent="0.2">
      <c r="A509" s="242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 spans="1:25" x14ac:dyDescent="0.2">
      <c r="A510" s="242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 spans="1:25" x14ac:dyDescent="0.2">
      <c r="A511" s="242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 spans="1:25" x14ac:dyDescent="0.2">
      <c r="A512" s="242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 spans="1:25" x14ac:dyDescent="0.2">
      <c r="A513" s="242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 spans="1:25" x14ac:dyDescent="0.2">
      <c r="A514" s="242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 spans="1:25" x14ac:dyDescent="0.2">
      <c r="A515" s="242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 spans="1:25" x14ac:dyDescent="0.2">
      <c r="A516" s="242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 spans="1:25" x14ac:dyDescent="0.2">
      <c r="A517" s="242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 spans="1:25" x14ac:dyDescent="0.2">
      <c r="A518" s="242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 spans="1:25" x14ac:dyDescent="0.2">
      <c r="A519" s="242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 spans="1:25" x14ac:dyDescent="0.2">
      <c r="A520" s="242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 spans="1:25" x14ac:dyDescent="0.2">
      <c r="A521" s="242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 spans="1:25" x14ac:dyDescent="0.2">
      <c r="A522" s="242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 spans="1:25" x14ac:dyDescent="0.2">
      <c r="A523" s="242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 spans="1:25" x14ac:dyDescent="0.2">
      <c r="A524" s="242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 spans="1:25" x14ac:dyDescent="0.2">
      <c r="A525" s="242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 spans="1:25" x14ac:dyDescent="0.2">
      <c r="A526" s="242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 spans="1:25" x14ac:dyDescent="0.2">
      <c r="A527" s="242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 spans="1:25" x14ac:dyDescent="0.2">
      <c r="A528" s="242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 spans="1:25" x14ac:dyDescent="0.2">
      <c r="A529" s="242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 spans="1:25" x14ac:dyDescent="0.2">
      <c r="A530" s="242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 spans="1:25" x14ac:dyDescent="0.2">
      <c r="A531" s="242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 spans="1:25" x14ac:dyDescent="0.2">
      <c r="A532" s="242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 spans="1:25" x14ac:dyDescent="0.2">
      <c r="A533" s="242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 spans="1:25" x14ac:dyDescent="0.2">
      <c r="A534" s="242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 spans="1:25" x14ac:dyDescent="0.2">
      <c r="A535" s="242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 spans="1:25" x14ac:dyDescent="0.2">
      <c r="A536" s="242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 spans="1:25" x14ac:dyDescent="0.2">
      <c r="A537" s="242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 spans="1:25" x14ac:dyDescent="0.2">
      <c r="A538" s="242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 spans="1:25" x14ac:dyDescent="0.2">
      <c r="A539" s="242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 spans="1:25" x14ac:dyDescent="0.2">
      <c r="A540" s="242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 spans="1:25" x14ac:dyDescent="0.2">
      <c r="A541" s="242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 spans="1:25" x14ac:dyDescent="0.2">
      <c r="A542" s="242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 spans="1:25" x14ac:dyDescent="0.2">
      <c r="A543" s="242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</sheetData>
  <mergeCells count="26">
    <mergeCell ref="A4:M4"/>
    <mergeCell ref="A14:A16"/>
    <mergeCell ref="B14:I14"/>
    <mergeCell ref="J14:Q14"/>
    <mergeCell ref="K15:K16"/>
    <mergeCell ref="L15:L16"/>
    <mergeCell ref="M15:M16"/>
    <mergeCell ref="N15:N16"/>
    <mergeCell ref="O15:O16"/>
    <mergeCell ref="G15:G16"/>
    <mergeCell ref="H15:H16"/>
    <mergeCell ref="J15:J16"/>
    <mergeCell ref="P15:P16"/>
    <mergeCell ref="R14:Y14"/>
    <mergeCell ref="B15:B16"/>
    <mergeCell ref="C15:C16"/>
    <mergeCell ref="D15:D16"/>
    <mergeCell ref="E15:E16"/>
    <mergeCell ref="F15:F16"/>
    <mergeCell ref="X15:X16"/>
    <mergeCell ref="R15:R16"/>
    <mergeCell ref="S15:S16"/>
    <mergeCell ref="T15:T16"/>
    <mergeCell ref="U15:U16"/>
    <mergeCell ref="V15:V16"/>
    <mergeCell ref="W15:W1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96"/>
  <sheetViews>
    <sheetView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28515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28515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28515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5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23" t="s">
        <v>257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234"/>
      <c r="K5" s="142"/>
      <c r="L5" s="142"/>
      <c r="M5" s="234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234"/>
      <c r="K6" s="142"/>
      <c r="L6" s="142"/>
      <c r="M6" s="234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J7" s="23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57" customFormat="1" ht="16.5" x14ac:dyDescent="0.3">
      <c r="A8" s="412" t="s">
        <v>185</v>
      </c>
      <c r="B8" s="396"/>
      <c r="C8" s="396"/>
      <c r="D8" s="169"/>
      <c r="E8" s="397"/>
      <c r="F8" s="397"/>
      <c r="G8" s="398"/>
      <c r="H8" s="127" t="s">
        <v>3</v>
      </c>
      <c r="I8" s="129" t="s">
        <v>69</v>
      </c>
      <c r="J8" s="399" t="s">
        <v>186</v>
      </c>
      <c r="K8" s="397"/>
      <c r="L8" s="397"/>
      <c r="M8" s="399"/>
      <c r="N8" s="397"/>
      <c r="O8" s="397"/>
      <c r="P8" s="127" t="s">
        <v>3</v>
      </c>
      <c r="Q8" s="129" t="s">
        <v>69</v>
      </c>
      <c r="R8" s="400" t="s">
        <v>187</v>
      </c>
      <c r="S8" s="397"/>
      <c r="T8" s="397"/>
      <c r="U8" s="399"/>
      <c r="V8" s="397"/>
      <c r="W8" s="397"/>
      <c r="X8" s="127" t="s">
        <v>3</v>
      </c>
      <c r="Y8" s="401" t="s">
        <v>69</v>
      </c>
      <c r="AE8" s="236"/>
      <c r="AI8" s="236"/>
      <c r="AL8" s="56"/>
      <c r="AM8" s="236"/>
      <c r="AR8" s="236"/>
    </row>
    <row r="9" spans="1:44" s="71" customFormat="1" ht="15.75" x14ac:dyDescent="0.25">
      <c r="A9" s="171" t="s">
        <v>265</v>
      </c>
      <c r="B9" s="132"/>
      <c r="C9" s="176"/>
      <c r="D9" s="175"/>
      <c r="E9" s="176"/>
      <c r="F9" s="176"/>
      <c r="G9" s="402"/>
      <c r="H9" s="132" t="s">
        <v>219</v>
      </c>
      <c r="I9" s="403">
        <v>60</v>
      </c>
      <c r="J9" s="404" t="s">
        <v>265</v>
      </c>
      <c r="K9" s="176"/>
      <c r="L9" s="176"/>
      <c r="M9" s="175"/>
      <c r="N9" s="176"/>
      <c r="O9" s="176"/>
      <c r="P9" s="132" t="s">
        <v>235</v>
      </c>
      <c r="Q9" s="133">
        <v>36</v>
      </c>
      <c r="R9" s="404" t="s">
        <v>265</v>
      </c>
      <c r="S9" s="176"/>
      <c r="T9" s="176"/>
      <c r="U9" s="175"/>
      <c r="V9" s="176"/>
      <c r="W9" s="176"/>
      <c r="X9" s="132" t="s">
        <v>242</v>
      </c>
      <c r="Y9" s="405">
        <v>24</v>
      </c>
      <c r="AC9" s="237"/>
      <c r="AF9" s="238"/>
      <c r="AG9" s="238"/>
      <c r="AL9" s="239"/>
      <c r="AN9" s="238"/>
    </row>
    <row r="10" spans="1:44" s="71" customFormat="1" ht="15.75" x14ac:dyDescent="0.25">
      <c r="A10" s="171" t="s">
        <v>266</v>
      </c>
      <c r="B10" s="132"/>
      <c r="C10" s="176"/>
      <c r="D10" s="175"/>
      <c r="E10" s="176"/>
      <c r="F10" s="176"/>
      <c r="G10" s="402"/>
      <c r="H10" s="132" t="s">
        <v>220</v>
      </c>
      <c r="I10" s="403">
        <v>60</v>
      </c>
      <c r="J10" s="404" t="s">
        <v>266</v>
      </c>
      <c r="K10" s="176"/>
      <c r="L10" s="176"/>
      <c r="M10" s="175"/>
      <c r="N10" s="176"/>
      <c r="O10" s="176"/>
      <c r="P10" s="132" t="s">
        <v>236</v>
      </c>
      <c r="Q10" s="133">
        <v>36</v>
      </c>
      <c r="R10" s="404" t="s">
        <v>266</v>
      </c>
      <c r="S10" s="176"/>
      <c r="T10" s="176"/>
      <c r="U10" s="175"/>
      <c r="V10" s="176"/>
      <c r="W10" s="176"/>
      <c r="X10" s="132" t="s">
        <v>243</v>
      </c>
      <c r="Y10" s="405">
        <v>24</v>
      </c>
      <c r="AC10" s="237"/>
      <c r="AF10" s="238"/>
      <c r="AG10" s="238"/>
      <c r="AL10" s="239"/>
      <c r="AN10" s="238"/>
    </row>
    <row r="11" spans="1:44" s="71" customFormat="1" ht="15.75" x14ac:dyDescent="0.25">
      <c r="A11" s="171" t="s">
        <v>267</v>
      </c>
      <c r="B11" s="414"/>
      <c r="C11" s="415"/>
      <c r="D11" s="416"/>
      <c r="E11" s="415"/>
      <c r="F11" s="415"/>
      <c r="G11" s="417"/>
      <c r="H11" s="414" t="s">
        <v>221</v>
      </c>
      <c r="I11" s="418">
        <v>60</v>
      </c>
      <c r="J11" s="419" t="s">
        <v>267</v>
      </c>
      <c r="K11" s="415"/>
      <c r="L11" s="415"/>
      <c r="M11" s="416"/>
      <c r="N11" s="415"/>
      <c r="O11" s="415"/>
      <c r="P11" s="414" t="s">
        <v>237</v>
      </c>
      <c r="Q11" s="420">
        <v>36</v>
      </c>
      <c r="R11" s="419" t="s">
        <v>267</v>
      </c>
      <c r="S11" s="415"/>
      <c r="T11" s="415"/>
      <c r="U11" s="416"/>
      <c r="V11" s="415"/>
      <c r="W11" s="415"/>
      <c r="X11" s="414" t="s">
        <v>244</v>
      </c>
      <c r="Y11" s="421">
        <v>24</v>
      </c>
      <c r="AC11" s="237"/>
      <c r="AF11" s="238"/>
      <c r="AG11" s="238"/>
      <c r="AL11" s="239"/>
      <c r="AN11" s="238"/>
    </row>
    <row r="12" spans="1:44" s="71" customFormat="1" ht="15.75" x14ac:dyDescent="0.25">
      <c r="A12" s="171" t="s">
        <v>268</v>
      </c>
      <c r="B12" s="414"/>
      <c r="C12" s="415"/>
      <c r="D12" s="416"/>
      <c r="E12" s="415"/>
      <c r="F12" s="415"/>
      <c r="G12" s="417"/>
      <c r="H12" s="414" t="s">
        <v>222</v>
      </c>
      <c r="I12" s="418">
        <v>60</v>
      </c>
      <c r="J12" s="419" t="s">
        <v>268</v>
      </c>
      <c r="K12" s="415"/>
      <c r="L12" s="415"/>
      <c r="M12" s="416"/>
      <c r="N12" s="415"/>
      <c r="O12" s="415"/>
      <c r="P12" s="414" t="s">
        <v>238</v>
      </c>
      <c r="Q12" s="420">
        <v>36</v>
      </c>
      <c r="R12" s="419" t="s">
        <v>268</v>
      </c>
      <c r="S12" s="415"/>
      <c r="T12" s="415"/>
      <c r="U12" s="416"/>
      <c r="V12" s="415"/>
      <c r="W12" s="415"/>
      <c r="X12" s="414" t="s">
        <v>241</v>
      </c>
      <c r="Y12" s="421">
        <v>24</v>
      </c>
      <c r="AC12" s="237"/>
      <c r="AF12" s="238"/>
      <c r="AG12" s="238"/>
      <c r="AL12" s="239"/>
      <c r="AN12" s="238"/>
    </row>
    <row r="13" spans="1:44" s="71" customFormat="1" ht="15.75" x14ac:dyDescent="0.25">
      <c r="A13" s="171" t="s">
        <v>269</v>
      </c>
      <c r="B13" s="414"/>
      <c r="C13" s="415"/>
      <c r="D13" s="416"/>
      <c r="E13" s="415"/>
      <c r="F13" s="415"/>
      <c r="G13" s="417"/>
      <c r="H13" s="414" t="s">
        <v>223</v>
      </c>
      <c r="I13" s="418">
        <v>60</v>
      </c>
      <c r="J13" s="419" t="s">
        <v>269</v>
      </c>
      <c r="K13" s="415"/>
      <c r="L13" s="415"/>
      <c r="M13" s="416"/>
      <c r="N13" s="415"/>
      <c r="O13" s="415"/>
      <c r="P13" s="414" t="s">
        <v>239</v>
      </c>
      <c r="Q13" s="420">
        <v>36</v>
      </c>
      <c r="R13" s="419" t="s">
        <v>269</v>
      </c>
      <c r="S13" s="415"/>
      <c r="T13" s="415"/>
      <c r="U13" s="416"/>
      <c r="V13" s="415"/>
      <c r="W13" s="415"/>
      <c r="X13" s="414" t="s">
        <v>240</v>
      </c>
      <c r="Y13" s="421">
        <v>24</v>
      </c>
      <c r="AC13" s="237"/>
      <c r="AF13" s="238"/>
      <c r="AG13" s="238"/>
      <c r="AL13" s="239"/>
      <c r="AN13" s="238"/>
    </row>
    <row r="14" spans="1:44" s="71" customFormat="1" ht="16.5" thickBot="1" x14ac:dyDescent="0.3">
      <c r="A14" s="413" t="s">
        <v>270</v>
      </c>
      <c r="B14" s="406"/>
      <c r="C14" s="137"/>
      <c r="D14" s="138"/>
      <c r="E14" s="137"/>
      <c r="F14" s="137"/>
      <c r="G14" s="407"/>
      <c r="H14" s="406">
        <v>73.52</v>
      </c>
      <c r="I14" s="408">
        <v>60</v>
      </c>
      <c r="J14" s="409" t="s">
        <v>270</v>
      </c>
      <c r="K14" s="137"/>
      <c r="L14" s="137"/>
      <c r="M14" s="138"/>
      <c r="N14" s="137"/>
      <c r="O14" s="137"/>
      <c r="P14" s="406">
        <v>122.54</v>
      </c>
      <c r="Q14" s="410">
        <v>36</v>
      </c>
      <c r="R14" s="409" t="s">
        <v>270</v>
      </c>
      <c r="S14" s="137"/>
      <c r="T14" s="137"/>
      <c r="U14" s="138"/>
      <c r="V14" s="137"/>
      <c r="W14" s="137"/>
      <c r="X14" s="406">
        <v>183.8</v>
      </c>
      <c r="Y14" s="411">
        <v>24</v>
      </c>
      <c r="AC14" s="237"/>
      <c r="AF14" s="238"/>
      <c r="AG14" s="238"/>
      <c r="AL14" s="239"/>
      <c r="AN14" s="238"/>
    </row>
    <row r="15" spans="1:44" ht="15.75" x14ac:dyDescent="0.25">
      <c r="A15" s="142"/>
      <c r="B15" s="234"/>
      <c r="C15" s="234"/>
      <c r="D15" s="143"/>
      <c r="E15" s="143"/>
      <c r="F15" s="143"/>
      <c r="G15" s="143"/>
      <c r="H15" s="46"/>
      <c r="I15" s="46"/>
      <c r="J15" s="234"/>
      <c r="K15" s="142"/>
      <c r="L15" s="142"/>
      <c r="M15" s="234"/>
      <c r="N15" s="234"/>
      <c r="O15" s="234"/>
      <c r="P15" s="234"/>
      <c r="Q15" s="234"/>
      <c r="R15" s="142"/>
      <c r="S15" s="142"/>
      <c r="T15" s="142"/>
      <c r="U15" s="234"/>
      <c r="V15" s="234"/>
      <c r="W15" s="46"/>
      <c r="X15" s="46"/>
      <c r="Y15" s="46"/>
    </row>
    <row r="16" spans="1:44" ht="13.5" thickBot="1" x14ac:dyDescent="0.25">
      <c r="A16" s="142"/>
      <c r="B16" s="234"/>
      <c r="C16" s="234"/>
      <c r="D16" s="142"/>
      <c r="E16" s="142"/>
      <c r="F16" s="142"/>
      <c r="G16" s="142"/>
      <c r="H16" s="62" t="s">
        <v>190</v>
      </c>
      <c r="I16" s="62"/>
      <c r="J16" s="46"/>
      <c r="K16" s="234"/>
      <c r="L16" s="142"/>
      <c r="M16" s="142"/>
      <c r="N16" s="142"/>
      <c r="O16" s="234"/>
      <c r="P16" s="62" t="s">
        <v>190</v>
      </c>
      <c r="Q16" s="62"/>
      <c r="R16" s="234"/>
      <c r="S16" s="234"/>
      <c r="T16" s="142"/>
      <c r="U16" s="142"/>
      <c r="V16" s="142"/>
      <c r="W16" s="234"/>
      <c r="X16" s="62" t="s">
        <v>190</v>
      </c>
      <c r="Y16" s="46"/>
    </row>
    <row r="17" spans="1:25" s="63" customFormat="1" ht="16.5" customHeight="1" thickBot="1" x14ac:dyDescent="0.25">
      <c r="A17" s="520" t="s">
        <v>43</v>
      </c>
      <c r="B17" s="509" t="s">
        <v>199</v>
      </c>
      <c r="C17" s="510"/>
      <c r="D17" s="510"/>
      <c r="E17" s="510"/>
      <c r="F17" s="510"/>
      <c r="G17" s="510"/>
      <c r="H17" s="510"/>
      <c r="I17" s="511"/>
      <c r="J17" s="509" t="s">
        <v>186</v>
      </c>
      <c r="K17" s="510"/>
      <c r="L17" s="510"/>
      <c r="M17" s="510"/>
      <c r="N17" s="510"/>
      <c r="O17" s="510"/>
      <c r="P17" s="510"/>
      <c r="Q17" s="511"/>
      <c r="R17" s="509" t="s">
        <v>187</v>
      </c>
      <c r="S17" s="510"/>
      <c r="T17" s="510"/>
      <c r="U17" s="510"/>
      <c r="V17" s="510"/>
      <c r="W17" s="510"/>
      <c r="X17" s="510"/>
      <c r="Y17" s="511"/>
    </row>
    <row r="18" spans="1:25" s="63" customFormat="1" ht="25.5" customHeight="1" x14ac:dyDescent="0.2">
      <c r="A18" s="521"/>
      <c r="B18" s="512" t="s">
        <v>3</v>
      </c>
      <c r="C18" s="512" t="s">
        <v>166</v>
      </c>
      <c r="D18" s="516" t="s">
        <v>50</v>
      </c>
      <c r="E18" s="514" t="s">
        <v>26</v>
      </c>
      <c r="F18" s="514" t="s">
        <v>51</v>
      </c>
      <c r="G18" s="514" t="s">
        <v>191</v>
      </c>
      <c r="H18" s="507" t="s">
        <v>27</v>
      </c>
      <c r="I18" s="244" t="s">
        <v>197</v>
      </c>
      <c r="J18" s="512" t="s">
        <v>3</v>
      </c>
      <c r="K18" s="512" t="s">
        <v>166</v>
      </c>
      <c r="L18" s="516" t="s">
        <v>50</v>
      </c>
      <c r="M18" s="514" t="s">
        <v>26</v>
      </c>
      <c r="N18" s="514" t="s">
        <v>51</v>
      </c>
      <c r="O18" s="514" t="s">
        <v>191</v>
      </c>
      <c r="P18" s="507" t="s">
        <v>27</v>
      </c>
      <c r="Q18" s="244" t="s">
        <v>197</v>
      </c>
      <c r="R18" s="512" t="s">
        <v>3</v>
      </c>
      <c r="S18" s="512" t="s">
        <v>166</v>
      </c>
      <c r="T18" s="516" t="s">
        <v>50</v>
      </c>
      <c r="U18" s="514" t="s">
        <v>26</v>
      </c>
      <c r="V18" s="514" t="s">
        <v>51</v>
      </c>
      <c r="W18" s="514" t="s">
        <v>191</v>
      </c>
      <c r="X18" s="507" t="s">
        <v>27</v>
      </c>
      <c r="Y18" s="244" t="s">
        <v>197</v>
      </c>
    </row>
    <row r="19" spans="1:25" ht="13.5" thickBot="1" x14ac:dyDescent="0.25">
      <c r="A19" s="522"/>
      <c r="B19" s="513"/>
      <c r="C19" s="513"/>
      <c r="D19" s="517"/>
      <c r="E19" s="515"/>
      <c r="F19" s="515"/>
      <c r="G19" s="515"/>
      <c r="H19" s="508"/>
      <c r="I19" s="78" t="s">
        <v>49</v>
      </c>
      <c r="J19" s="513"/>
      <c r="K19" s="513"/>
      <c r="L19" s="517"/>
      <c r="M19" s="515"/>
      <c r="N19" s="515"/>
      <c r="O19" s="515"/>
      <c r="P19" s="508"/>
      <c r="Q19" s="78" t="s">
        <v>49</v>
      </c>
      <c r="R19" s="513"/>
      <c r="S19" s="513"/>
      <c r="T19" s="517"/>
      <c r="U19" s="515"/>
      <c r="V19" s="515"/>
      <c r="W19" s="515"/>
      <c r="X19" s="508"/>
      <c r="Y19" s="78" t="s">
        <v>49</v>
      </c>
    </row>
    <row r="20" spans="1:25" s="63" customFormat="1" ht="16.5" customHeight="1" x14ac:dyDescent="0.2">
      <c r="A20" s="278">
        <v>1</v>
      </c>
      <c r="B20" s="285">
        <f>$A20/0.6</f>
        <v>1.6666666666666667</v>
      </c>
      <c r="C20" s="286">
        <v>21700</v>
      </c>
      <c r="D20" s="287">
        <f t="shared" ref="D20:D83" si="0">12*(1/B20*C20)</f>
        <v>156240</v>
      </c>
      <c r="E20" s="288">
        <f>D20*33.8%</f>
        <v>52809.119999999995</v>
      </c>
      <c r="F20" s="288">
        <f>D20*2%</f>
        <v>3124.8</v>
      </c>
      <c r="G20" s="289">
        <v>60</v>
      </c>
      <c r="H20" s="290">
        <f>SUM(D20:G20)</f>
        <v>212233.91999999998</v>
      </c>
      <c r="I20" s="300">
        <f>ROUND(A20/B20,4)</f>
        <v>0.6</v>
      </c>
      <c r="J20" s="291">
        <f>($A20/0.6)/0.6</f>
        <v>2.7777777777777781</v>
      </c>
      <c r="K20" s="286">
        <v>21700</v>
      </c>
      <c r="L20" s="287">
        <f t="shared" ref="L20:L83" si="1">12*(1/J20*K20)</f>
        <v>93743.999999999971</v>
      </c>
      <c r="M20" s="292">
        <f>L20*33.8%</f>
        <v>31685.471999999987</v>
      </c>
      <c r="N20" s="292">
        <f>L20*2%</f>
        <v>1874.8799999999994</v>
      </c>
      <c r="O20" s="293">
        <v>36</v>
      </c>
      <c r="P20" s="294">
        <f>SUM(L20:O20)</f>
        <v>127340.35199999996</v>
      </c>
      <c r="Q20" s="300">
        <f>ROUND(A20/J20,4)</f>
        <v>0.36</v>
      </c>
      <c r="R20" s="363">
        <f>($A20/0.6)/0.4</f>
        <v>4.166666666666667</v>
      </c>
      <c r="S20" s="286">
        <v>21700</v>
      </c>
      <c r="T20" s="296">
        <f t="shared" ref="T20:T83" si="2">12*(1/R20*S20)</f>
        <v>62496</v>
      </c>
      <c r="U20" s="297">
        <f>T20*33.8%</f>
        <v>21123.647999999997</v>
      </c>
      <c r="V20" s="297">
        <f>T20*2%</f>
        <v>1249.92</v>
      </c>
      <c r="W20" s="298">
        <v>24</v>
      </c>
      <c r="X20" s="299">
        <f>SUM(T20:W20)</f>
        <v>84893.567999999999</v>
      </c>
      <c r="Y20" s="300">
        <f>ROUND(A20/R20,4)</f>
        <v>0.24</v>
      </c>
    </row>
    <row r="21" spans="1:25" s="63" customFormat="1" ht="16.5" customHeight="1" x14ac:dyDescent="0.2">
      <c r="A21" s="279">
        <v>2</v>
      </c>
      <c r="B21" s="301">
        <f t="shared" ref="B21:B48" si="3">$A21/0.6</f>
        <v>3.3333333333333335</v>
      </c>
      <c r="C21" s="302">
        <v>21700</v>
      </c>
      <c r="D21" s="303">
        <f t="shared" si="0"/>
        <v>78120</v>
      </c>
      <c r="E21" s="304">
        <f t="shared" ref="E21:E84" si="4">D21*33.8%</f>
        <v>26404.559999999998</v>
      </c>
      <c r="F21" s="304">
        <f t="shared" ref="F21:F84" si="5">D21*2%</f>
        <v>1562.4</v>
      </c>
      <c r="G21" s="101">
        <v>60</v>
      </c>
      <c r="H21" s="305">
        <f t="shared" ref="H21:H84" si="6">SUM(D21:G21)</f>
        <v>106146.95999999999</v>
      </c>
      <c r="I21" s="309">
        <f t="shared" ref="I21:I84" si="7">ROUND(A21/B21,4)</f>
        <v>0.6</v>
      </c>
      <c r="J21" s="306">
        <f t="shared" ref="J21:J48" si="8">($A21/0.6)/0.6</f>
        <v>5.5555555555555562</v>
      </c>
      <c r="K21" s="302">
        <v>21700</v>
      </c>
      <c r="L21" s="307">
        <f t="shared" si="1"/>
        <v>46871.999999999985</v>
      </c>
      <c r="M21" s="304">
        <f t="shared" ref="M21:M84" si="9">L21*33.8%</f>
        <v>15842.735999999994</v>
      </c>
      <c r="N21" s="304">
        <f t="shared" ref="N21:N84" si="10">L21*2%</f>
        <v>937.43999999999971</v>
      </c>
      <c r="O21" s="308">
        <v>36</v>
      </c>
      <c r="P21" s="305">
        <f t="shared" ref="P21:P84" si="11">SUM(L21:O21)</f>
        <v>63688.175999999978</v>
      </c>
      <c r="Q21" s="309">
        <f t="shared" ref="Q21:Q84" si="12">ROUND(A21/J21,4)</f>
        <v>0.36</v>
      </c>
      <c r="R21" s="364">
        <f t="shared" ref="R21:R48" si="13">($A21/0.6)/0.4</f>
        <v>8.3333333333333339</v>
      </c>
      <c r="S21" s="302">
        <v>21700</v>
      </c>
      <c r="T21" s="307">
        <f t="shared" si="2"/>
        <v>31248</v>
      </c>
      <c r="U21" s="101">
        <f t="shared" ref="U21:U84" si="14">T21*33.8%</f>
        <v>10561.823999999999</v>
      </c>
      <c r="V21" s="304">
        <f t="shared" ref="V21:V84" si="15">T21*2%</f>
        <v>624.96</v>
      </c>
      <c r="W21" s="308">
        <v>24</v>
      </c>
      <c r="X21" s="305">
        <f t="shared" ref="X21:X84" si="16">SUM(T21:W21)</f>
        <v>42458.784</v>
      </c>
      <c r="Y21" s="309">
        <f t="shared" ref="Y21:Y84" si="17">ROUND(A21/R21,4)</f>
        <v>0.24</v>
      </c>
    </row>
    <row r="22" spans="1:25" s="63" customFormat="1" ht="16.5" customHeight="1" x14ac:dyDescent="0.2">
      <c r="A22" s="279">
        <v>3</v>
      </c>
      <c r="B22" s="301">
        <f t="shared" si="3"/>
        <v>5</v>
      </c>
      <c r="C22" s="302">
        <v>21700</v>
      </c>
      <c r="D22" s="303">
        <f t="shared" si="0"/>
        <v>52080</v>
      </c>
      <c r="E22" s="304">
        <f t="shared" si="4"/>
        <v>17603.039999999997</v>
      </c>
      <c r="F22" s="304">
        <f t="shared" si="5"/>
        <v>1041.5999999999999</v>
      </c>
      <c r="G22" s="101">
        <v>60</v>
      </c>
      <c r="H22" s="305">
        <f t="shared" si="6"/>
        <v>70784.639999999999</v>
      </c>
      <c r="I22" s="309">
        <f t="shared" si="7"/>
        <v>0.6</v>
      </c>
      <c r="J22" s="306">
        <f t="shared" si="8"/>
        <v>8.3333333333333339</v>
      </c>
      <c r="K22" s="302">
        <v>21700</v>
      </c>
      <c r="L22" s="307">
        <f t="shared" si="1"/>
        <v>31248</v>
      </c>
      <c r="M22" s="304">
        <f t="shared" si="9"/>
        <v>10561.823999999999</v>
      </c>
      <c r="N22" s="304">
        <f t="shared" si="10"/>
        <v>624.96</v>
      </c>
      <c r="O22" s="308">
        <v>36</v>
      </c>
      <c r="P22" s="305">
        <f t="shared" si="11"/>
        <v>42470.784</v>
      </c>
      <c r="Q22" s="309">
        <f t="shared" si="12"/>
        <v>0.36</v>
      </c>
      <c r="R22" s="364">
        <f t="shared" si="13"/>
        <v>12.5</v>
      </c>
      <c r="S22" s="302">
        <v>21700</v>
      </c>
      <c r="T22" s="307">
        <f t="shared" si="2"/>
        <v>20832</v>
      </c>
      <c r="U22" s="101">
        <f t="shared" si="14"/>
        <v>7041.2159999999994</v>
      </c>
      <c r="V22" s="304">
        <f t="shared" si="15"/>
        <v>416.64</v>
      </c>
      <c r="W22" s="308">
        <v>24</v>
      </c>
      <c r="X22" s="305">
        <f t="shared" si="16"/>
        <v>28313.856</v>
      </c>
      <c r="Y22" s="309">
        <f t="shared" si="17"/>
        <v>0.24</v>
      </c>
    </row>
    <row r="23" spans="1:25" s="63" customFormat="1" ht="16.5" customHeight="1" x14ac:dyDescent="0.2">
      <c r="A23" s="279">
        <v>4</v>
      </c>
      <c r="B23" s="301">
        <f t="shared" si="3"/>
        <v>6.666666666666667</v>
      </c>
      <c r="C23" s="302">
        <v>21700</v>
      </c>
      <c r="D23" s="303">
        <f t="shared" si="0"/>
        <v>39060</v>
      </c>
      <c r="E23" s="304">
        <f t="shared" si="4"/>
        <v>13202.279999999999</v>
      </c>
      <c r="F23" s="304">
        <f t="shared" si="5"/>
        <v>781.2</v>
      </c>
      <c r="G23" s="101">
        <v>60</v>
      </c>
      <c r="H23" s="305">
        <f t="shared" si="6"/>
        <v>53103.479999999996</v>
      </c>
      <c r="I23" s="309">
        <f t="shared" si="7"/>
        <v>0.6</v>
      </c>
      <c r="J23" s="306">
        <f t="shared" si="8"/>
        <v>11.111111111111112</v>
      </c>
      <c r="K23" s="302">
        <v>21700</v>
      </c>
      <c r="L23" s="307">
        <f t="shared" si="1"/>
        <v>23435.999999999993</v>
      </c>
      <c r="M23" s="304">
        <f t="shared" si="9"/>
        <v>7921.3679999999968</v>
      </c>
      <c r="N23" s="304">
        <f t="shared" si="10"/>
        <v>468.71999999999986</v>
      </c>
      <c r="O23" s="308">
        <v>36</v>
      </c>
      <c r="P23" s="305">
        <f t="shared" si="11"/>
        <v>31862.087999999989</v>
      </c>
      <c r="Q23" s="309">
        <f t="shared" si="12"/>
        <v>0.36</v>
      </c>
      <c r="R23" s="364">
        <f t="shared" si="13"/>
        <v>16.666666666666668</v>
      </c>
      <c r="S23" s="302">
        <v>21700</v>
      </c>
      <c r="T23" s="307">
        <f t="shared" si="2"/>
        <v>15624</v>
      </c>
      <c r="U23" s="101">
        <f t="shared" si="14"/>
        <v>5280.9119999999994</v>
      </c>
      <c r="V23" s="304">
        <f t="shared" si="15"/>
        <v>312.48</v>
      </c>
      <c r="W23" s="308">
        <v>24</v>
      </c>
      <c r="X23" s="305">
        <f t="shared" si="16"/>
        <v>21241.392</v>
      </c>
      <c r="Y23" s="309">
        <f t="shared" si="17"/>
        <v>0.24</v>
      </c>
    </row>
    <row r="24" spans="1:25" s="63" customFormat="1" ht="16.5" customHeight="1" x14ac:dyDescent="0.2">
      <c r="A24" s="279">
        <v>5</v>
      </c>
      <c r="B24" s="301">
        <f t="shared" si="3"/>
        <v>8.3333333333333339</v>
      </c>
      <c r="C24" s="302">
        <v>21700</v>
      </c>
      <c r="D24" s="303">
        <f t="shared" si="0"/>
        <v>31248</v>
      </c>
      <c r="E24" s="304">
        <f t="shared" si="4"/>
        <v>10561.823999999999</v>
      </c>
      <c r="F24" s="304">
        <f t="shared" si="5"/>
        <v>624.96</v>
      </c>
      <c r="G24" s="101">
        <v>60</v>
      </c>
      <c r="H24" s="305">
        <f t="shared" si="6"/>
        <v>42494.784</v>
      </c>
      <c r="I24" s="309">
        <f t="shared" si="7"/>
        <v>0.6</v>
      </c>
      <c r="J24" s="306">
        <f t="shared" si="8"/>
        <v>13.888888888888891</v>
      </c>
      <c r="K24" s="302">
        <v>21700</v>
      </c>
      <c r="L24" s="307">
        <f t="shared" si="1"/>
        <v>18748.8</v>
      </c>
      <c r="M24" s="304">
        <f t="shared" si="9"/>
        <v>6337.094399999999</v>
      </c>
      <c r="N24" s="304">
        <f t="shared" si="10"/>
        <v>374.976</v>
      </c>
      <c r="O24" s="308">
        <v>36</v>
      </c>
      <c r="P24" s="305">
        <f t="shared" si="11"/>
        <v>25496.870399999996</v>
      </c>
      <c r="Q24" s="309">
        <f t="shared" si="12"/>
        <v>0.36</v>
      </c>
      <c r="R24" s="364">
        <f t="shared" si="13"/>
        <v>20.833333333333332</v>
      </c>
      <c r="S24" s="302">
        <v>21700</v>
      </c>
      <c r="T24" s="307">
        <f t="shared" si="2"/>
        <v>12499.199999999999</v>
      </c>
      <c r="U24" s="101">
        <f t="shared" si="14"/>
        <v>4224.7295999999997</v>
      </c>
      <c r="V24" s="304">
        <f t="shared" si="15"/>
        <v>249.98399999999998</v>
      </c>
      <c r="W24" s="308">
        <v>24</v>
      </c>
      <c r="X24" s="305">
        <f t="shared" si="16"/>
        <v>16997.9136</v>
      </c>
      <c r="Y24" s="309">
        <f t="shared" si="17"/>
        <v>0.24</v>
      </c>
    </row>
    <row r="25" spans="1:25" s="63" customFormat="1" ht="16.5" customHeight="1" x14ac:dyDescent="0.2">
      <c r="A25" s="279">
        <v>6</v>
      </c>
      <c r="B25" s="301">
        <f t="shared" si="3"/>
        <v>10</v>
      </c>
      <c r="C25" s="302">
        <v>21700</v>
      </c>
      <c r="D25" s="303">
        <f t="shared" si="0"/>
        <v>26040</v>
      </c>
      <c r="E25" s="304">
        <f t="shared" si="4"/>
        <v>8801.5199999999986</v>
      </c>
      <c r="F25" s="304">
        <f t="shared" si="5"/>
        <v>520.79999999999995</v>
      </c>
      <c r="G25" s="101">
        <v>60</v>
      </c>
      <c r="H25" s="305">
        <f t="shared" si="6"/>
        <v>35422.32</v>
      </c>
      <c r="I25" s="309">
        <f t="shared" si="7"/>
        <v>0.6</v>
      </c>
      <c r="J25" s="306">
        <f t="shared" si="8"/>
        <v>16.666666666666668</v>
      </c>
      <c r="K25" s="302">
        <v>21700</v>
      </c>
      <c r="L25" s="307">
        <f t="shared" si="1"/>
        <v>15624</v>
      </c>
      <c r="M25" s="304">
        <f t="shared" si="9"/>
        <v>5280.9119999999994</v>
      </c>
      <c r="N25" s="304">
        <f t="shared" si="10"/>
        <v>312.48</v>
      </c>
      <c r="O25" s="308">
        <v>36</v>
      </c>
      <c r="P25" s="305">
        <f t="shared" si="11"/>
        <v>21253.392</v>
      </c>
      <c r="Q25" s="309">
        <f t="shared" si="12"/>
        <v>0.36</v>
      </c>
      <c r="R25" s="364">
        <f t="shared" si="13"/>
        <v>25</v>
      </c>
      <c r="S25" s="302">
        <v>21700</v>
      </c>
      <c r="T25" s="307">
        <f t="shared" si="2"/>
        <v>10416</v>
      </c>
      <c r="U25" s="101">
        <f t="shared" si="14"/>
        <v>3520.6079999999997</v>
      </c>
      <c r="V25" s="304">
        <f t="shared" si="15"/>
        <v>208.32</v>
      </c>
      <c r="W25" s="308">
        <v>24</v>
      </c>
      <c r="X25" s="305">
        <f t="shared" si="16"/>
        <v>14168.928</v>
      </c>
      <c r="Y25" s="309">
        <f t="shared" si="17"/>
        <v>0.24</v>
      </c>
    </row>
    <row r="26" spans="1:25" s="63" customFormat="1" ht="16.5" customHeight="1" x14ac:dyDescent="0.2">
      <c r="A26" s="279">
        <v>7</v>
      </c>
      <c r="B26" s="301">
        <f t="shared" si="3"/>
        <v>11.666666666666668</v>
      </c>
      <c r="C26" s="302">
        <v>21700</v>
      </c>
      <c r="D26" s="303">
        <f t="shared" si="0"/>
        <v>22319.999999999996</v>
      </c>
      <c r="E26" s="304">
        <f t="shared" si="4"/>
        <v>7544.159999999998</v>
      </c>
      <c r="F26" s="304">
        <f t="shared" si="5"/>
        <v>446.39999999999992</v>
      </c>
      <c r="G26" s="101">
        <v>60</v>
      </c>
      <c r="H26" s="305">
        <f t="shared" si="6"/>
        <v>30370.559999999998</v>
      </c>
      <c r="I26" s="309">
        <f t="shared" si="7"/>
        <v>0.6</v>
      </c>
      <c r="J26" s="306">
        <f t="shared" si="8"/>
        <v>19.444444444444446</v>
      </c>
      <c r="K26" s="302">
        <v>21700</v>
      </c>
      <c r="L26" s="307">
        <f t="shared" si="1"/>
        <v>13391.999999999996</v>
      </c>
      <c r="M26" s="304">
        <f t="shared" si="9"/>
        <v>4526.4959999999983</v>
      </c>
      <c r="N26" s="304">
        <f t="shared" si="10"/>
        <v>267.83999999999992</v>
      </c>
      <c r="O26" s="308">
        <v>36</v>
      </c>
      <c r="P26" s="305">
        <f t="shared" si="11"/>
        <v>18222.335999999996</v>
      </c>
      <c r="Q26" s="309">
        <f t="shared" si="12"/>
        <v>0.36</v>
      </c>
      <c r="R26" s="364">
        <f t="shared" si="13"/>
        <v>29.166666666666668</v>
      </c>
      <c r="S26" s="302">
        <v>21700</v>
      </c>
      <c r="T26" s="307">
        <f t="shared" si="2"/>
        <v>8928</v>
      </c>
      <c r="U26" s="101">
        <f t="shared" si="14"/>
        <v>3017.6639999999998</v>
      </c>
      <c r="V26" s="304">
        <f t="shared" si="15"/>
        <v>178.56</v>
      </c>
      <c r="W26" s="308">
        <v>24</v>
      </c>
      <c r="X26" s="305">
        <f t="shared" si="16"/>
        <v>12148.224</v>
      </c>
      <c r="Y26" s="309">
        <f t="shared" si="17"/>
        <v>0.24</v>
      </c>
    </row>
    <row r="27" spans="1:25" s="63" customFormat="1" ht="16.5" customHeight="1" x14ac:dyDescent="0.2">
      <c r="A27" s="279">
        <v>8</v>
      </c>
      <c r="B27" s="301">
        <f t="shared" si="3"/>
        <v>13.333333333333334</v>
      </c>
      <c r="C27" s="302">
        <v>21700</v>
      </c>
      <c r="D27" s="303">
        <f t="shared" si="0"/>
        <v>19530</v>
      </c>
      <c r="E27" s="304">
        <f t="shared" si="4"/>
        <v>6601.1399999999994</v>
      </c>
      <c r="F27" s="304">
        <f t="shared" si="5"/>
        <v>390.6</v>
      </c>
      <c r="G27" s="101">
        <v>60</v>
      </c>
      <c r="H27" s="305">
        <f t="shared" si="6"/>
        <v>26581.739999999998</v>
      </c>
      <c r="I27" s="309">
        <f t="shared" si="7"/>
        <v>0.6</v>
      </c>
      <c r="J27" s="306">
        <f t="shared" si="8"/>
        <v>22.222222222222225</v>
      </c>
      <c r="K27" s="302">
        <v>21700</v>
      </c>
      <c r="L27" s="307">
        <f t="shared" si="1"/>
        <v>11717.999999999996</v>
      </c>
      <c r="M27" s="304">
        <f t="shared" si="9"/>
        <v>3960.6839999999984</v>
      </c>
      <c r="N27" s="304">
        <f t="shared" si="10"/>
        <v>234.35999999999993</v>
      </c>
      <c r="O27" s="308">
        <v>36</v>
      </c>
      <c r="P27" s="305">
        <f t="shared" si="11"/>
        <v>15949.043999999994</v>
      </c>
      <c r="Q27" s="309">
        <f t="shared" si="12"/>
        <v>0.36</v>
      </c>
      <c r="R27" s="364">
        <f t="shared" si="13"/>
        <v>33.333333333333336</v>
      </c>
      <c r="S27" s="302">
        <v>21700</v>
      </c>
      <c r="T27" s="307">
        <f t="shared" si="2"/>
        <v>7812</v>
      </c>
      <c r="U27" s="101">
        <f t="shared" si="14"/>
        <v>2640.4559999999997</v>
      </c>
      <c r="V27" s="304">
        <f t="shared" si="15"/>
        <v>156.24</v>
      </c>
      <c r="W27" s="308">
        <v>24</v>
      </c>
      <c r="X27" s="305">
        <f t="shared" si="16"/>
        <v>10632.696</v>
      </c>
      <c r="Y27" s="309">
        <f t="shared" si="17"/>
        <v>0.24</v>
      </c>
    </row>
    <row r="28" spans="1:25" s="63" customFormat="1" ht="16.5" customHeight="1" x14ac:dyDescent="0.2">
      <c r="A28" s="279">
        <v>9</v>
      </c>
      <c r="B28" s="301">
        <f t="shared" si="3"/>
        <v>15</v>
      </c>
      <c r="C28" s="302">
        <v>21700</v>
      </c>
      <c r="D28" s="303">
        <f t="shared" si="0"/>
        <v>17360</v>
      </c>
      <c r="E28" s="304">
        <f t="shared" si="4"/>
        <v>5867.6799999999994</v>
      </c>
      <c r="F28" s="304">
        <f t="shared" si="5"/>
        <v>347.2</v>
      </c>
      <c r="G28" s="101">
        <v>60</v>
      </c>
      <c r="H28" s="305">
        <f t="shared" si="6"/>
        <v>23634.880000000001</v>
      </c>
      <c r="I28" s="309">
        <f t="shared" si="7"/>
        <v>0.6</v>
      </c>
      <c r="J28" s="306">
        <f t="shared" si="8"/>
        <v>25</v>
      </c>
      <c r="K28" s="302">
        <v>21700</v>
      </c>
      <c r="L28" s="307">
        <f t="shared" si="1"/>
        <v>10416</v>
      </c>
      <c r="M28" s="304">
        <f t="shared" si="9"/>
        <v>3520.6079999999997</v>
      </c>
      <c r="N28" s="304">
        <f t="shared" si="10"/>
        <v>208.32</v>
      </c>
      <c r="O28" s="308">
        <v>36</v>
      </c>
      <c r="P28" s="305">
        <f t="shared" si="11"/>
        <v>14180.928</v>
      </c>
      <c r="Q28" s="309">
        <f t="shared" si="12"/>
        <v>0.36</v>
      </c>
      <c r="R28" s="364">
        <f t="shared" si="13"/>
        <v>37.5</v>
      </c>
      <c r="S28" s="302">
        <v>21700</v>
      </c>
      <c r="T28" s="307">
        <f t="shared" si="2"/>
        <v>6944.0000000000009</v>
      </c>
      <c r="U28" s="101">
        <f t="shared" si="14"/>
        <v>2347.0720000000001</v>
      </c>
      <c r="V28" s="304">
        <f t="shared" si="15"/>
        <v>138.88000000000002</v>
      </c>
      <c r="W28" s="308">
        <v>24</v>
      </c>
      <c r="X28" s="305">
        <f t="shared" si="16"/>
        <v>9453.9519999999993</v>
      </c>
      <c r="Y28" s="309">
        <f t="shared" si="17"/>
        <v>0.24</v>
      </c>
    </row>
    <row r="29" spans="1:25" s="63" customFormat="1" ht="16.5" customHeight="1" x14ac:dyDescent="0.2">
      <c r="A29" s="280">
        <v>10</v>
      </c>
      <c r="B29" s="301">
        <f t="shared" si="3"/>
        <v>16.666666666666668</v>
      </c>
      <c r="C29" s="302">
        <v>21700</v>
      </c>
      <c r="D29" s="303">
        <f t="shared" si="0"/>
        <v>15624</v>
      </c>
      <c r="E29" s="304">
        <f t="shared" si="4"/>
        <v>5280.9119999999994</v>
      </c>
      <c r="F29" s="304">
        <f t="shared" si="5"/>
        <v>312.48</v>
      </c>
      <c r="G29" s="101">
        <v>60</v>
      </c>
      <c r="H29" s="305">
        <f t="shared" si="6"/>
        <v>21277.392</v>
      </c>
      <c r="I29" s="309">
        <f t="shared" si="7"/>
        <v>0.6</v>
      </c>
      <c r="J29" s="306">
        <f t="shared" si="8"/>
        <v>27.777777777777782</v>
      </c>
      <c r="K29" s="302">
        <v>21700</v>
      </c>
      <c r="L29" s="307">
        <f t="shared" si="1"/>
        <v>9374.4</v>
      </c>
      <c r="M29" s="304">
        <f t="shared" si="9"/>
        <v>3168.5471999999995</v>
      </c>
      <c r="N29" s="304">
        <f t="shared" si="10"/>
        <v>187.488</v>
      </c>
      <c r="O29" s="308">
        <v>36</v>
      </c>
      <c r="P29" s="305">
        <f t="shared" si="11"/>
        <v>12766.435199999998</v>
      </c>
      <c r="Q29" s="309">
        <f t="shared" si="12"/>
        <v>0.36</v>
      </c>
      <c r="R29" s="364">
        <f t="shared" si="13"/>
        <v>41.666666666666664</v>
      </c>
      <c r="S29" s="302">
        <v>21700</v>
      </c>
      <c r="T29" s="307">
        <f t="shared" si="2"/>
        <v>6249.5999999999995</v>
      </c>
      <c r="U29" s="101">
        <f t="shared" si="14"/>
        <v>2112.3647999999998</v>
      </c>
      <c r="V29" s="304">
        <f t="shared" si="15"/>
        <v>124.99199999999999</v>
      </c>
      <c r="W29" s="308">
        <v>24</v>
      </c>
      <c r="X29" s="305">
        <f t="shared" si="16"/>
        <v>8510.9567999999999</v>
      </c>
      <c r="Y29" s="309">
        <f t="shared" si="17"/>
        <v>0.24</v>
      </c>
    </row>
    <row r="30" spans="1:25" s="63" customFormat="1" ht="16.5" customHeight="1" x14ac:dyDescent="0.2">
      <c r="A30" s="279">
        <v>11</v>
      </c>
      <c r="B30" s="301">
        <f t="shared" si="3"/>
        <v>18.333333333333336</v>
      </c>
      <c r="C30" s="302">
        <v>21700</v>
      </c>
      <c r="D30" s="303">
        <f t="shared" si="0"/>
        <v>14203.636363636362</v>
      </c>
      <c r="E30" s="304">
        <f t="shared" si="4"/>
        <v>4800.8290909090902</v>
      </c>
      <c r="F30" s="304">
        <f t="shared" si="5"/>
        <v>284.07272727272726</v>
      </c>
      <c r="G30" s="101">
        <v>60</v>
      </c>
      <c r="H30" s="305">
        <f t="shared" si="6"/>
        <v>19348.538181818181</v>
      </c>
      <c r="I30" s="309">
        <f t="shared" si="7"/>
        <v>0.6</v>
      </c>
      <c r="J30" s="306">
        <f t="shared" si="8"/>
        <v>30.555555555555561</v>
      </c>
      <c r="K30" s="302">
        <v>21700</v>
      </c>
      <c r="L30" s="307">
        <f t="shared" si="1"/>
        <v>8522.181818181818</v>
      </c>
      <c r="M30" s="304">
        <f t="shared" si="9"/>
        <v>2880.4974545454543</v>
      </c>
      <c r="N30" s="304">
        <f t="shared" si="10"/>
        <v>170.44363636363636</v>
      </c>
      <c r="O30" s="308">
        <v>36</v>
      </c>
      <c r="P30" s="305">
        <f t="shared" si="11"/>
        <v>11609.122909090909</v>
      </c>
      <c r="Q30" s="309">
        <f t="shared" si="12"/>
        <v>0.36</v>
      </c>
      <c r="R30" s="364">
        <f t="shared" si="13"/>
        <v>45.833333333333336</v>
      </c>
      <c r="S30" s="302">
        <v>21700</v>
      </c>
      <c r="T30" s="307">
        <f t="shared" si="2"/>
        <v>5681.454545454545</v>
      </c>
      <c r="U30" s="101">
        <f t="shared" si="14"/>
        <v>1920.3316363636361</v>
      </c>
      <c r="V30" s="304">
        <f t="shared" si="15"/>
        <v>113.62909090909091</v>
      </c>
      <c r="W30" s="308">
        <v>24</v>
      </c>
      <c r="X30" s="305">
        <f t="shared" si="16"/>
        <v>7739.4152727272722</v>
      </c>
      <c r="Y30" s="309">
        <f t="shared" si="17"/>
        <v>0.24</v>
      </c>
    </row>
    <row r="31" spans="1:25" s="63" customFormat="1" ht="16.5" customHeight="1" x14ac:dyDescent="0.2">
      <c r="A31" s="422">
        <v>12</v>
      </c>
      <c r="B31" s="301">
        <f t="shared" si="3"/>
        <v>20</v>
      </c>
      <c r="C31" s="302">
        <v>21700</v>
      </c>
      <c r="D31" s="303">
        <f t="shared" si="0"/>
        <v>13020</v>
      </c>
      <c r="E31" s="304">
        <f t="shared" si="4"/>
        <v>4400.7599999999993</v>
      </c>
      <c r="F31" s="304">
        <f t="shared" si="5"/>
        <v>260.39999999999998</v>
      </c>
      <c r="G31" s="101">
        <v>60</v>
      </c>
      <c r="H31" s="305">
        <f t="shared" si="6"/>
        <v>17741.16</v>
      </c>
      <c r="I31" s="309">
        <f t="shared" si="7"/>
        <v>0.6</v>
      </c>
      <c r="J31" s="306">
        <f t="shared" si="8"/>
        <v>33.333333333333336</v>
      </c>
      <c r="K31" s="302">
        <v>21700</v>
      </c>
      <c r="L31" s="307">
        <f t="shared" si="1"/>
        <v>7812</v>
      </c>
      <c r="M31" s="304">
        <f t="shared" si="9"/>
        <v>2640.4559999999997</v>
      </c>
      <c r="N31" s="304">
        <f t="shared" si="10"/>
        <v>156.24</v>
      </c>
      <c r="O31" s="308">
        <v>36</v>
      </c>
      <c r="P31" s="305">
        <f t="shared" si="11"/>
        <v>10644.696</v>
      </c>
      <c r="Q31" s="309">
        <f t="shared" si="12"/>
        <v>0.36</v>
      </c>
      <c r="R31" s="364">
        <f t="shared" si="13"/>
        <v>50</v>
      </c>
      <c r="S31" s="302">
        <v>21700</v>
      </c>
      <c r="T31" s="307">
        <f t="shared" si="2"/>
        <v>5208</v>
      </c>
      <c r="U31" s="101">
        <f t="shared" si="14"/>
        <v>1760.3039999999999</v>
      </c>
      <c r="V31" s="304">
        <f t="shared" si="15"/>
        <v>104.16</v>
      </c>
      <c r="W31" s="308">
        <v>24</v>
      </c>
      <c r="X31" s="305">
        <f t="shared" si="16"/>
        <v>7096.4639999999999</v>
      </c>
      <c r="Y31" s="309">
        <f t="shared" si="17"/>
        <v>0.24</v>
      </c>
    </row>
    <row r="32" spans="1:25" s="63" customFormat="1" ht="16.5" customHeight="1" x14ac:dyDescent="0.2">
      <c r="A32" s="278">
        <v>13</v>
      </c>
      <c r="B32" s="319">
        <f t="shared" si="3"/>
        <v>21.666666666666668</v>
      </c>
      <c r="C32" s="320">
        <v>21700</v>
      </c>
      <c r="D32" s="321">
        <f t="shared" si="0"/>
        <v>12018.461538461537</v>
      </c>
      <c r="E32" s="322">
        <f t="shared" si="4"/>
        <v>4062.2399999999993</v>
      </c>
      <c r="F32" s="322">
        <f t="shared" si="5"/>
        <v>240.36923076923074</v>
      </c>
      <c r="G32" s="106">
        <v>60</v>
      </c>
      <c r="H32" s="323">
        <f t="shared" si="6"/>
        <v>16381.070769230768</v>
      </c>
      <c r="I32" s="328">
        <f t="shared" si="7"/>
        <v>0.6</v>
      </c>
      <c r="J32" s="319">
        <f t="shared" si="8"/>
        <v>36.111111111111114</v>
      </c>
      <c r="K32" s="320">
        <v>21700</v>
      </c>
      <c r="L32" s="325">
        <f t="shared" si="1"/>
        <v>7211.0769230769229</v>
      </c>
      <c r="M32" s="322">
        <f t="shared" si="9"/>
        <v>2437.3439999999996</v>
      </c>
      <c r="N32" s="322">
        <f t="shared" si="10"/>
        <v>144.22153846153847</v>
      </c>
      <c r="O32" s="326">
        <v>36</v>
      </c>
      <c r="P32" s="323">
        <f t="shared" si="11"/>
        <v>9828.6424615384622</v>
      </c>
      <c r="Q32" s="328">
        <f t="shared" si="12"/>
        <v>0.36</v>
      </c>
      <c r="R32" s="366">
        <f t="shared" si="13"/>
        <v>54.166666666666664</v>
      </c>
      <c r="S32" s="320">
        <v>21700</v>
      </c>
      <c r="T32" s="325">
        <f t="shared" si="2"/>
        <v>4807.3846153846152</v>
      </c>
      <c r="U32" s="106">
        <f t="shared" si="14"/>
        <v>1624.8959999999997</v>
      </c>
      <c r="V32" s="322">
        <f t="shared" si="15"/>
        <v>96.14769230769231</v>
      </c>
      <c r="W32" s="326">
        <v>24</v>
      </c>
      <c r="X32" s="323">
        <f t="shared" si="16"/>
        <v>6552.4283076923075</v>
      </c>
      <c r="Y32" s="328">
        <f t="shared" si="17"/>
        <v>0.24</v>
      </c>
    </row>
    <row r="33" spans="1:25" s="63" customFormat="1" ht="16.5" customHeight="1" x14ac:dyDescent="0.2">
      <c r="A33" s="279">
        <v>14</v>
      </c>
      <c r="B33" s="301">
        <f t="shared" si="3"/>
        <v>23.333333333333336</v>
      </c>
      <c r="C33" s="302">
        <v>21700</v>
      </c>
      <c r="D33" s="303">
        <f t="shared" si="0"/>
        <v>11159.999999999998</v>
      </c>
      <c r="E33" s="304">
        <f t="shared" si="4"/>
        <v>3772.079999999999</v>
      </c>
      <c r="F33" s="304">
        <f t="shared" si="5"/>
        <v>223.19999999999996</v>
      </c>
      <c r="G33" s="101">
        <v>60</v>
      </c>
      <c r="H33" s="305">
        <f t="shared" si="6"/>
        <v>15215.279999999999</v>
      </c>
      <c r="I33" s="309">
        <f t="shared" si="7"/>
        <v>0.6</v>
      </c>
      <c r="J33" s="329">
        <f t="shared" si="8"/>
        <v>38.888888888888893</v>
      </c>
      <c r="K33" s="302">
        <v>21700</v>
      </c>
      <c r="L33" s="307">
        <f t="shared" si="1"/>
        <v>6695.9999999999982</v>
      </c>
      <c r="M33" s="304">
        <f t="shared" si="9"/>
        <v>2263.2479999999991</v>
      </c>
      <c r="N33" s="304">
        <f t="shared" si="10"/>
        <v>133.91999999999996</v>
      </c>
      <c r="O33" s="308">
        <v>36</v>
      </c>
      <c r="P33" s="305">
        <f t="shared" si="11"/>
        <v>9129.1679999999978</v>
      </c>
      <c r="Q33" s="309">
        <f t="shared" si="12"/>
        <v>0.36</v>
      </c>
      <c r="R33" s="367">
        <f t="shared" si="13"/>
        <v>58.333333333333336</v>
      </c>
      <c r="S33" s="302">
        <v>21700</v>
      </c>
      <c r="T33" s="307">
        <f t="shared" si="2"/>
        <v>4464</v>
      </c>
      <c r="U33" s="101">
        <f t="shared" si="14"/>
        <v>1508.8319999999999</v>
      </c>
      <c r="V33" s="304">
        <f t="shared" si="15"/>
        <v>89.28</v>
      </c>
      <c r="W33" s="308">
        <v>24</v>
      </c>
      <c r="X33" s="305">
        <f t="shared" si="16"/>
        <v>6086.1120000000001</v>
      </c>
      <c r="Y33" s="309">
        <f t="shared" si="17"/>
        <v>0.24</v>
      </c>
    </row>
    <row r="34" spans="1:25" s="63" customFormat="1" ht="16.5" customHeight="1" x14ac:dyDescent="0.2">
      <c r="A34" s="279">
        <v>15</v>
      </c>
      <c r="B34" s="301">
        <f t="shared" si="3"/>
        <v>25</v>
      </c>
      <c r="C34" s="302">
        <v>21700</v>
      </c>
      <c r="D34" s="303">
        <f t="shared" si="0"/>
        <v>10416</v>
      </c>
      <c r="E34" s="304">
        <f t="shared" si="4"/>
        <v>3520.6079999999997</v>
      </c>
      <c r="F34" s="304">
        <f t="shared" si="5"/>
        <v>208.32</v>
      </c>
      <c r="G34" s="101">
        <v>60</v>
      </c>
      <c r="H34" s="305">
        <f t="shared" si="6"/>
        <v>14204.928</v>
      </c>
      <c r="I34" s="309">
        <f t="shared" si="7"/>
        <v>0.6</v>
      </c>
      <c r="J34" s="329">
        <f t="shared" si="8"/>
        <v>41.666666666666671</v>
      </c>
      <c r="K34" s="302">
        <v>21700</v>
      </c>
      <c r="L34" s="307">
        <f t="shared" si="1"/>
        <v>6249.5999999999995</v>
      </c>
      <c r="M34" s="304">
        <f t="shared" si="9"/>
        <v>2112.3647999999998</v>
      </c>
      <c r="N34" s="304">
        <f t="shared" si="10"/>
        <v>124.99199999999999</v>
      </c>
      <c r="O34" s="308">
        <v>36</v>
      </c>
      <c r="P34" s="305">
        <f t="shared" si="11"/>
        <v>8522.9567999999999</v>
      </c>
      <c r="Q34" s="309">
        <f t="shared" si="12"/>
        <v>0.36</v>
      </c>
      <c r="R34" s="367">
        <f t="shared" si="13"/>
        <v>62.5</v>
      </c>
      <c r="S34" s="302">
        <v>21700</v>
      </c>
      <c r="T34" s="307">
        <f t="shared" si="2"/>
        <v>4166.3999999999996</v>
      </c>
      <c r="U34" s="101">
        <f t="shared" si="14"/>
        <v>1408.2431999999997</v>
      </c>
      <c r="V34" s="304">
        <f t="shared" si="15"/>
        <v>83.327999999999989</v>
      </c>
      <c r="W34" s="308">
        <v>24</v>
      </c>
      <c r="X34" s="305">
        <f t="shared" si="16"/>
        <v>5681.9712</v>
      </c>
      <c r="Y34" s="309">
        <f t="shared" si="17"/>
        <v>0.24</v>
      </c>
    </row>
    <row r="35" spans="1:25" s="63" customFormat="1" ht="16.5" customHeight="1" x14ac:dyDescent="0.2">
      <c r="A35" s="279">
        <v>16</v>
      </c>
      <c r="B35" s="301">
        <f t="shared" si="3"/>
        <v>26.666666666666668</v>
      </c>
      <c r="C35" s="302">
        <v>21700</v>
      </c>
      <c r="D35" s="303">
        <f t="shared" si="0"/>
        <v>9765</v>
      </c>
      <c r="E35" s="304">
        <f t="shared" si="4"/>
        <v>3300.5699999999997</v>
      </c>
      <c r="F35" s="304">
        <f t="shared" si="5"/>
        <v>195.3</v>
      </c>
      <c r="G35" s="101">
        <v>60</v>
      </c>
      <c r="H35" s="305">
        <f t="shared" si="6"/>
        <v>13320.869999999999</v>
      </c>
      <c r="I35" s="309">
        <f t="shared" si="7"/>
        <v>0.6</v>
      </c>
      <c r="J35" s="329">
        <f t="shared" si="8"/>
        <v>44.44444444444445</v>
      </c>
      <c r="K35" s="302">
        <v>21700</v>
      </c>
      <c r="L35" s="307">
        <f t="shared" si="1"/>
        <v>5858.9999999999982</v>
      </c>
      <c r="M35" s="304">
        <f t="shared" si="9"/>
        <v>1980.3419999999992</v>
      </c>
      <c r="N35" s="304">
        <f t="shared" si="10"/>
        <v>117.17999999999996</v>
      </c>
      <c r="O35" s="308">
        <v>36</v>
      </c>
      <c r="P35" s="305">
        <f t="shared" si="11"/>
        <v>7992.5219999999972</v>
      </c>
      <c r="Q35" s="309">
        <f t="shared" si="12"/>
        <v>0.36</v>
      </c>
      <c r="R35" s="367">
        <f t="shared" si="13"/>
        <v>66.666666666666671</v>
      </c>
      <c r="S35" s="302">
        <v>21700</v>
      </c>
      <c r="T35" s="307">
        <f t="shared" si="2"/>
        <v>3906</v>
      </c>
      <c r="U35" s="101">
        <f t="shared" si="14"/>
        <v>1320.2279999999998</v>
      </c>
      <c r="V35" s="304">
        <f t="shared" si="15"/>
        <v>78.12</v>
      </c>
      <c r="W35" s="308">
        <v>24</v>
      </c>
      <c r="X35" s="305">
        <f t="shared" si="16"/>
        <v>5328.348</v>
      </c>
      <c r="Y35" s="309">
        <f t="shared" si="17"/>
        <v>0.24</v>
      </c>
    </row>
    <row r="36" spans="1:25" s="63" customFormat="1" ht="16.5" customHeight="1" x14ac:dyDescent="0.2">
      <c r="A36" s="279">
        <v>17</v>
      </c>
      <c r="B36" s="301">
        <f t="shared" si="3"/>
        <v>28.333333333333336</v>
      </c>
      <c r="C36" s="302">
        <v>21700</v>
      </c>
      <c r="D36" s="303">
        <f t="shared" si="0"/>
        <v>9190.5882352941171</v>
      </c>
      <c r="E36" s="304">
        <f t="shared" si="4"/>
        <v>3106.4188235294114</v>
      </c>
      <c r="F36" s="304">
        <f t="shared" si="5"/>
        <v>183.81176470588235</v>
      </c>
      <c r="G36" s="101">
        <v>60</v>
      </c>
      <c r="H36" s="305">
        <f t="shared" si="6"/>
        <v>12540.818823529411</v>
      </c>
      <c r="I36" s="309">
        <f t="shared" si="7"/>
        <v>0.6</v>
      </c>
      <c r="J36" s="329">
        <f t="shared" si="8"/>
        <v>47.222222222222229</v>
      </c>
      <c r="K36" s="302">
        <v>21700</v>
      </c>
      <c r="L36" s="307">
        <f t="shared" si="1"/>
        <v>5514.3529411764694</v>
      </c>
      <c r="M36" s="304">
        <f t="shared" si="9"/>
        <v>1863.8512941176464</v>
      </c>
      <c r="N36" s="304">
        <f t="shared" si="10"/>
        <v>110.28705882352939</v>
      </c>
      <c r="O36" s="308">
        <v>36</v>
      </c>
      <c r="P36" s="305">
        <f t="shared" si="11"/>
        <v>7524.4912941176444</v>
      </c>
      <c r="Q36" s="309">
        <f t="shared" si="12"/>
        <v>0.36</v>
      </c>
      <c r="R36" s="367">
        <f t="shared" si="13"/>
        <v>70.833333333333329</v>
      </c>
      <c r="S36" s="302">
        <v>21700</v>
      </c>
      <c r="T36" s="307">
        <f t="shared" si="2"/>
        <v>3676.2352941176473</v>
      </c>
      <c r="U36" s="101">
        <f t="shared" si="14"/>
        <v>1242.5675294117646</v>
      </c>
      <c r="V36" s="304">
        <f t="shared" si="15"/>
        <v>73.524705882352947</v>
      </c>
      <c r="W36" s="308">
        <v>24</v>
      </c>
      <c r="X36" s="305">
        <f t="shared" si="16"/>
        <v>5016.3275294117648</v>
      </c>
      <c r="Y36" s="309">
        <f t="shared" si="17"/>
        <v>0.24</v>
      </c>
    </row>
    <row r="37" spans="1:25" s="63" customFormat="1" ht="16.5" customHeight="1" x14ac:dyDescent="0.2">
      <c r="A37" s="279">
        <v>18</v>
      </c>
      <c r="B37" s="301">
        <f t="shared" si="3"/>
        <v>30</v>
      </c>
      <c r="C37" s="302">
        <v>21700</v>
      </c>
      <c r="D37" s="303">
        <f t="shared" si="0"/>
        <v>8680</v>
      </c>
      <c r="E37" s="304">
        <f t="shared" si="4"/>
        <v>2933.8399999999997</v>
      </c>
      <c r="F37" s="304">
        <f t="shared" si="5"/>
        <v>173.6</v>
      </c>
      <c r="G37" s="101">
        <v>60</v>
      </c>
      <c r="H37" s="305">
        <f t="shared" si="6"/>
        <v>11847.44</v>
      </c>
      <c r="I37" s="309">
        <f t="shared" si="7"/>
        <v>0.6</v>
      </c>
      <c r="J37" s="329">
        <f t="shared" si="8"/>
        <v>50</v>
      </c>
      <c r="K37" s="302">
        <v>21700</v>
      </c>
      <c r="L37" s="307">
        <f t="shared" si="1"/>
        <v>5208</v>
      </c>
      <c r="M37" s="304">
        <f t="shared" si="9"/>
        <v>1760.3039999999999</v>
      </c>
      <c r="N37" s="304">
        <f t="shared" si="10"/>
        <v>104.16</v>
      </c>
      <c r="O37" s="308">
        <v>36</v>
      </c>
      <c r="P37" s="305">
        <f t="shared" si="11"/>
        <v>7108.4639999999999</v>
      </c>
      <c r="Q37" s="309">
        <f t="shared" si="12"/>
        <v>0.36</v>
      </c>
      <c r="R37" s="367">
        <f t="shared" si="13"/>
        <v>75</v>
      </c>
      <c r="S37" s="302">
        <v>21700</v>
      </c>
      <c r="T37" s="307">
        <f t="shared" si="2"/>
        <v>3472.0000000000005</v>
      </c>
      <c r="U37" s="101">
        <f t="shared" si="14"/>
        <v>1173.5360000000001</v>
      </c>
      <c r="V37" s="304">
        <f t="shared" si="15"/>
        <v>69.440000000000012</v>
      </c>
      <c r="W37" s="308">
        <v>24</v>
      </c>
      <c r="X37" s="305">
        <f t="shared" si="16"/>
        <v>4738.9759999999997</v>
      </c>
      <c r="Y37" s="309">
        <f t="shared" si="17"/>
        <v>0.24</v>
      </c>
    </row>
    <row r="38" spans="1:25" s="63" customFormat="1" ht="16.5" customHeight="1" x14ac:dyDescent="0.2">
      <c r="A38" s="279">
        <v>19</v>
      </c>
      <c r="B38" s="301">
        <f t="shared" si="3"/>
        <v>31.666666666666668</v>
      </c>
      <c r="C38" s="302">
        <v>21700</v>
      </c>
      <c r="D38" s="303">
        <f t="shared" si="0"/>
        <v>8223.1578947368434</v>
      </c>
      <c r="E38" s="304">
        <f t="shared" si="4"/>
        <v>2779.427368421053</v>
      </c>
      <c r="F38" s="304">
        <f t="shared" si="5"/>
        <v>164.46315789473687</v>
      </c>
      <c r="G38" s="101">
        <v>60</v>
      </c>
      <c r="H38" s="305">
        <f t="shared" si="6"/>
        <v>11227.048421052634</v>
      </c>
      <c r="I38" s="309">
        <f t="shared" si="7"/>
        <v>0.6</v>
      </c>
      <c r="J38" s="329">
        <f t="shared" si="8"/>
        <v>52.777777777777779</v>
      </c>
      <c r="K38" s="302">
        <v>21700</v>
      </c>
      <c r="L38" s="307">
        <f t="shared" si="1"/>
        <v>4933.8947368421059</v>
      </c>
      <c r="M38" s="304">
        <f t="shared" si="9"/>
        <v>1667.6564210526317</v>
      </c>
      <c r="N38" s="304">
        <f t="shared" si="10"/>
        <v>98.67789473684212</v>
      </c>
      <c r="O38" s="308">
        <v>36</v>
      </c>
      <c r="P38" s="305">
        <f t="shared" si="11"/>
        <v>6736.2290526315792</v>
      </c>
      <c r="Q38" s="309">
        <f t="shared" si="12"/>
        <v>0.36</v>
      </c>
      <c r="R38" s="367">
        <f t="shared" si="13"/>
        <v>79.166666666666671</v>
      </c>
      <c r="S38" s="302">
        <v>21700</v>
      </c>
      <c r="T38" s="307">
        <f t="shared" si="2"/>
        <v>3289.2631578947367</v>
      </c>
      <c r="U38" s="101">
        <f t="shared" si="14"/>
        <v>1111.7709473684208</v>
      </c>
      <c r="V38" s="304">
        <f t="shared" si="15"/>
        <v>65.785263157894732</v>
      </c>
      <c r="W38" s="308">
        <v>24</v>
      </c>
      <c r="X38" s="305">
        <f t="shared" si="16"/>
        <v>4490.8193684210519</v>
      </c>
      <c r="Y38" s="309">
        <f t="shared" si="17"/>
        <v>0.24</v>
      </c>
    </row>
    <row r="39" spans="1:25" s="63" customFormat="1" ht="16.5" customHeight="1" x14ac:dyDescent="0.2">
      <c r="A39" s="280">
        <v>20</v>
      </c>
      <c r="B39" s="301">
        <f t="shared" si="3"/>
        <v>33.333333333333336</v>
      </c>
      <c r="C39" s="302">
        <v>21700</v>
      </c>
      <c r="D39" s="303">
        <f t="shared" si="0"/>
        <v>7812</v>
      </c>
      <c r="E39" s="304">
        <f t="shared" si="4"/>
        <v>2640.4559999999997</v>
      </c>
      <c r="F39" s="304">
        <f t="shared" si="5"/>
        <v>156.24</v>
      </c>
      <c r="G39" s="101">
        <v>60</v>
      </c>
      <c r="H39" s="305">
        <f t="shared" si="6"/>
        <v>10668.696</v>
      </c>
      <c r="I39" s="309">
        <f t="shared" si="7"/>
        <v>0.6</v>
      </c>
      <c r="J39" s="329">
        <f t="shared" si="8"/>
        <v>55.555555555555564</v>
      </c>
      <c r="K39" s="302">
        <v>21700</v>
      </c>
      <c r="L39" s="307">
        <f t="shared" si="1"/>
        <v>4687.2</v>
      </c>
      <c r="M39" s="304">
        <f t="shared" si="9"/>
        <v>1584.2735999999998</v>
      </c>
      <c r="N39" s="304">
        <f t="shared" si="10"/>
        <v>93.744</v>
      </c>
      <c r="O39" s="308">
        <v>36</v>
      </c>
      <c r="P39" s="305">
        <f t="shared" si="11"/>
        <v>6401.217599999999</v>
      </c>
      <c r="Q39" s="309">
        <f t="shared" si="12"/>
        <v>0.36</v>
      </c>
      <c r="R39" s="367">
        <f t="shared" si="13"/>
        <v>83.333333333333329</v>
      </c>
      <c r="S39" s="302">
        <v>21700</v>
      </c>
      <c r="T39" s="307">
        <f t="shared" si="2"/>
        <v>3124.7999999999997</v>
      </c>
      <c r="U39" s="101">
        <f t="shared" si="14"/>
        <v>1056.1823999999999</v>
      </c>
      <c r="V39" s="304">
        <f t="shared" si="15"/>
        <v>62.495999999999995</v>
      </c>
      <c r="W39" s="308">
        <v>24</v>
      </c>
      <c r="X39" s="305">
        <f t="shared" si="16"/>
        <v>4267.4784</v>
      </c>
      <c r="Y39" s="309">
        <f t="shared" si="17"/>
        <v>0.24</v>
      </c>
    </row>
    <row r="40" spans="1:25" s="63" customFormat="1" ht="16.5" customHeight="1" x14ac:dyDescent="0.2">
      <c r="A40" s="279">
        <v>21</v>
      </c>
      <c r="B40" s="301">
        <f t="shared" si="3"/>
        <v>35</v>
      </c>
      <c r="C40" s="302">
        <v>21700</v>
      </c>
      <c r="D40" s="303">
        <f t="shared" si="0"/>
        <v>7440</v>
      </c>
      <c r="E40" s="304">
        <f t="shared" si="4"/>
        <v>2514.7199999999998</v>
      </c>
      <c r="F40" s="304">
        <f t="shared" si="5"/>
        <v>148.80000000000001</v>
      </c>
      <c r="G40" s="101">
        <v>60</v>
      </c>
      <c r="H40" s="305">
        <f t="shared" si="6"/>
        <v>10163.519999999999</v>
      </c>
      <c r="I40" s="309">
        <f t="shared" si="7"/>
        <v>0.6</v>
      </c>
      <c r="J40" s="329">
        <f t="shared" si="8"/>
        <v>58.333333333333336</v>
      </c>
      <c r="K40" s="302">
        <v>21700</v>
      </c>
      <c r="L40" s="307">
        <f t="shared" si="1"/>
        <v>4464</v>
      </c>
      <c r="M40" s="304">
        <f t="shared" si="9"/>
        <v>1508.8319999999999</v>
      </c>
      <c r="N40" s="304">
        <f t="shared" si="10"/>
        <v>89.28</v>
      </c>
      <c r="O40" s="308">
        <v>36</v>
      </c>
      <c r="P40" s="305">
        <f t="shared" si="11"/>
        <v>6098.1120000000001</v>
      </c>
      <c r="Q40" s="309">
        <f t="shared" si="12"/>
        <v>0.36</v>
      </c>
      <c r="R40" s="367">
        <f t="shared" si="13"/>
        <v>87.5</v>
      </c>
      <c r="S40" s="302">
        <v>21700</v>
      </c>
      <c r="T40" s="307">
        <f t="shared" si="2"/>
        <v>2976</v>
      </c>
      <c r="U40" s="101">
        <f t="shared" si="14"/>
        <v>1005.8879999999999</v>
      </c>
      <c r="V40" s="304">
        <f t="shared" si="15"/>
        <v>59.52</v>
      </c>
      <c r="W40" s="308">
        <v>24</v>
      </c>
      <c r="X40" s="305">
        <f t="shared" si="16"/>
        <v>4065.4079999999999</v>
      </c>
      <c r="Y40" s="309">
        <f t="shared" si="17"/>
        <v>0.24</v>
      </c>
    </row>
    <row r="41" spans="1:25" s="63" customFormat="1" ht="16.5" customHeight="1" x14ac:dyDescent="0.2">
      <c r="A41" s="279">
        <v>22</v>
      </c>
      <c r="B41" s="301">
        <f t="shared" si="3"/>
        <v>36.666666666666671</v>
      </c>
      <c r="C41" s="302">
        <v>21700</v>
      </c>
      <c r="D41" s="303">
        <f t="shared" si="0"/>
        <v>7101.8181818181811</v>
      </c>
      <c r="E41" s="304">
        <f t="shared" si="4"/>
        <v>2400.4145454545451</v>
      </c>
      <c r="F41" s="304">
        <f t="shared" si="5"/>
        <v>142.03636363636363</v>
      </c>
      <c r="G41" s="101">
        <v>60</v>
      </c>
      <c r="H41" s="305">
        <f t="shared" si="6"/>
        <v>9704.2690909090907</v>
      </c>
      <c r="I41" s="309">
        <f t="shared" si="7"/>
        <v>0.6</v>
      </c>
      <c r="J41" s="329">
        <f t="shared" si="8"/>
        <v>61.111111111111121</v>
      </c>
      <c r="K41" s="302">
        <v>21700</v>
      </c>
      <c r="L41" s="307">
        <f t="shared" si="1"/>
        <v>4261.090909090909</v>
      </c>
      <c r="M41" s="304">
        <f t="shared" si="9"/>
        <v>1440.2487272727271</v>
      </c>
      <c r="N41" s="304">
        <f t="shared" si="10"/>
        <v>85.221818181818179</v>
      </c>
      <c r="O41" s="308">
        <v>36</v>
      </c>
      <c r="P41" s="305">
        <f t="shared" si="11"/>
        <v>5822.5614545454546</v>
      </c>
      <c r="Q41" s="309">
        <f t="shared" si="12"/>
        <v>0.36</v>
      </c>
      <c r="R41" s="367">
        <f t="shared" si="13"/>
        <v>91.666666666666671</v>
      </c>
      <c r="S41" s="302">
        <v>21700</v>
      </c>
      <c r="T41" s="307">
        <f t="shared" si="2"/>
        <v>2840.7272727272725</v>
      </c>
      <c r="U41" s="101">
        <f t="shared" si="14"/>
        <v>960.16581818181805</v>
      </c>
      <c r="V41" s="304">
        <f t="shared" si="15"/>
        <v>56.814545454545453</v>
      </c>
      <c r="W41" s="308">
        <v>24</v>
      </c>
      <c r="X41" s="305">
        <f t="shared" si="16"/>
        <v>3881.7076363636361</v>
      </c>
      <c r="Y41" s="309">
        <f t="shared" si="17"/>
        <v>0.24</v>
      </c>
    </row>
    <row r="42" spans="1:25" s="63" customFormat="1" ht="16.5" customHeight="1" x14ac:dyDescent="0.2">
      <c r="A42" s="279">
        <v>23</v>
      </c>
      <c r="B42" s="301">
        <f t="shared" si="3"/>
        <v>38.333333333333336</v>
      </c>
      <c r="C42" s="302">
        <v>21700</v>
      </c>
      <c r="D42" s="303">
        <f t="shared" si="0"/>
        <v>6793.04347826087</v>
      </c>
      <c r="E42" s="304">
        <f t="shared" si="4"/>
        <v>2296.048695652174</v>
      </c>
      <c r="F42" s="304">
        <f t="shared" si="5"/>
        <v>135.8608695652174</v>
      </c>
      <c r="G42" s="101">
        <v>60</v>
      </c>
      <c r="H42" s="305">
        <f t="shared" si="6"/>
        <v>9284.953043478261</v>
      </c>
      <c r="I42" s="309">
        <f t="shared" si="7"/>
        <v>0.6</v>
      </c>
      <c r="J42" s="329">
        <f t="shared" si="8"/>
        <v>63.888888888888893</v>
      </c>
      <c r="K42" s="302">
        <v>21700</v>
      </c>
      <c r="L42" s="307">
        <f t="shared" si="1"/>
        <v>4075.8260869565211</v>
      </c>
      <c r="M42" s="304">
        <f t="shared" si="9"/>
        <v>1377.6292173913039</v>
      </c>
      <c r="N42" s="304">
        <f t="shared" si="10"/>
        <v>81.516521739130425</v>
      </c>
      <c r="O42" s="308">
        <v>36</v>
      </c>
      <c r="P42" s="305">
        <f t="shared" si="11"/>
        <v>5570.9718260869549</v>
      </c>
      <c r="Q42" s="309">
        <f t="shared" si="12"/>
        <v>0.36</v>
      </c>
      <c r="R42" s="367">
        <f t="shared" si="13"/>
        <v>95.833333333333329</v>
      </c>
      <c r="S42" s="302">
        <v>21700</v>
      </c>
      <c r="T42" s="307">
        <f t="shared" si="2"/>
        <v>2717.217391304348</v>
      </c>
      <c r="U42" s="101">
        <f t="shared" si="14"/>
        <v>918.41947826086948</v>
      </c>
      <c r="V42" s="304">
        <f t="shared" si="15"/>
        <v>54.34434782608696</v>
      </c>
      <c r="W42" s="308">
        <v>24</v>
      </c>
      <c r="X42" s="305">
        <f t="shared" si="16"/>
        <v>3713.9812173913042</v>
      </c>
      <c r="Y42" s="309">
        <f t="shared" si="17"/>
        <v>0.24</v>
      </c>
    </row>
    <row r="43" spans="1:25" s="63" customFormat="1" ht="16.5" customHeight="1" x14ac:dyDescent="0.2">
      <c r="A43" s="279">
        <v>24</v>
      </c>
      <c r="B43" s="301">
        <f t="shared" si="3"/>
        <v>40</v>
      </c>
      <c r="C43" s="302">
        <v>21700</v>
      </c>
      <c r="D43" s="303">
        <f t="shared" si="0"/>
        <v>6510</v>
      </c>
      <c r="E43" s="304">
        <f t="shared" si="4"/>
        <v>2200.3799999999997</v>
      </c>
      <c r="F43" s="304">
        <f t="shared" si="5"/>
        <v>130.19999999999999</v>
      </c>
      <c r="G43" s="101">
        <v>60</v>
      </c>
      <c r="H43" s="305">
        <f t="shared" si="6"/>
        <v>8900.58</v>
      </c>
      <c r="I43" s="309">
        <f t="shared" si="7"/>
        <v>0.6</v>
      </c>
      <c r="J43" s="329">
        <f t="shared" si="8"/>
        <v>66.666666666666671</v>
      </c>
      <c r="K43" s="302">
        <v>21700</v>
      </c>
      <c r="L43" s="307">
        <f t="shared" si="1"/>
        <v>3906</v>
      </c>
      <c r="M43" s="304">
        <f t="shared" si="9"/>
        <v>1320.2279999999998</v>
      </c>
      <c r="N43" s="304">
        <f t="shared" si="10"/>
        <v>78.12</v>
      </c>
      <c r="O43" s="308">
        <v>36</v>
      </c>
      <c r="P43" s="305">
        <f t="shared" si="11"/>
        <v>5340.348</v>
      </c>
      <c r="Q43" s="309">
        <f t="shared" si="12"/>
        <v>0.36</v>
      </c>
      <c r="R43" s="367">
        <f t="shared" si="13"/>
        <v>100</v>
      </c>
      <c r="S43" s="302">
        <v>21700</v>
      </c>
      <c r="T43" s="307">
        <f t="shared" si="2"/>
        <v>2604</v>
      </c>
      <c r="U43" s="101">
        <f t="shared" si="14"/>
        <v>880.15199999999993</v>
      </c>
      <c r="V43" s="304">
        <f t="shared" si="15"/>
        <v>52.08</v>
      </c>
      <c r="W43" s="308">
        <v>24</v>
      </c>
      <c r="X43" s="305">
        <f t="shared" si="16"/>
        <v>3560.232</v>
      </c>
      <c r="Y43" s="309">
        <f t="shared" si="17"/>
        <v>0.24</v>
      </c>
    </row>
    <row r="44" spans="1:25" s="63" customFormat="1" ht="16.5" customHeight="1" x14ac:dyDescent="0.2">
      <c r="A44" s="278">
        <v>25</v>
      </c>
      <c r="B44" s="319">
        <f t="shared" si="3"/>
        <v>41.666666666666671</v>
      </c>
      <c r="C44" s="320">
        <v>21700</v>
      </c>
      <c r="D44" s="321">
        <f t="shared" si="0"/>
        <v>6249.5999999999995</v>
      </c>
      <c r="E44" s="322">
        <f t="shared" si="4"/>
        <v>2112.3647999999998</v>
      </c>
      <c r="F44" s="322">
        <f t="shared" si="5"/>
        <v>124.99199999999999</v>
      </c>
      <c r="G44" s="106">
        <v>60</v>
      </c>
      <c r="H44" s="323">
        <f t="shared" si="6"/>
        <v>8546.9567999999999</v>
      </c>
      <c r="I44" s="328">
        <f t="shared" si="7"/>
        <v>0.6</v>
      </c>
      <c r="J44" s="324">
        <f t="shared" si="8"/>
        <v>69.444444444444457</v>
      </c>
      <c r="K44" s="320">
        <v>21700</v>
      </c>
      <c r="L44" s="325">
        <f t="shared" si="1"/>
        <v>3749.7599999999993</v>
      </c>
      <c r="M44" s="322">
        <f t="shared" si="9"/>
        <v>1267.4188799999997</v>
      </c>
      <c r="N44" s="322">
        <f t="shared" si="10"/>
        <v>74.995199999999983</v>
      </c>
      <c r="O44" s="326">
        <v>36</v>
      </c>
      <c r="P44" s="323">
        <f t="shared" si="11"/>
        <v>5128.1740799999998</v>
      </c>
      <c r="Q44" s="328">
        <f t="shared" si="12"/>
        <v>0.36</v>
      </c>
      <c r="R44" s="366">
        <f t="shared" si="13"/>
        <v>104.16666666666667</v>
      </c>
      <c r="S44" s="320">
        <v>21700</v>
      </c>
      <c r="T44" s="325">
        <f t="shared" si="2"/>
        <v>2499.84</v>
      </c>
      <c r="U44" s="106">
        <f t="shared" si="14"/>
        <v>844.94592</v>
      </c>
      <c r="V44" s="322">
        <f t="shared" si="15"/>
        <v>49.996800000000007</v>
      </c>
      <c r="W44" s="326">
        <v>24</v>
      </c>
      <c r="X44" s="323">
        <f t="shared" si="16"/>
        <v>3418.7827200000002</v>
      </c>
      <c r="Y44" s="328">
        <f t="shared" si="17"/>
        <v>0.24</v>
      </c>
    </row>
    <row r="45" spans="1:25" s="63" customFormat="1" ht="16.5" customHeight="1" x14ac:dyDescent="0.2">
      <c r="A45" s="279">
        <v>26</v>
      </c>
      <c r="B45" s="301">
        <f t="shared" si="3"/>
        <v>43.333333333333336</v>
      </c>
      <c r="C45" s="302">
        <v>21700</v>
      </c>
      <c r="D45" s="303">
        <f t="shared" si="0"/>
        <v>6009.2307692307686</v>
      </c>
      <c r="E45" s="304">
        <f t="shared" si="4"/>
        <v>2031.1199999999997</v>
      </c>
      <c r="F45" s="304">
        <f t="shared" si="5"/>
        <v>120.18461538461537</v>
      </c>
      <c r="G45" s="101">
        <v>60</v>
      </c>
      <c r="H45" s="305">
        <f t="shared" si="6"/>
        <v>8220.5353846153848</v>
      </c>
      <c r="I45" s="309">
        <f t="shared" si="7"/>
        <v>0.6</v>
      </c>
      <c r="J45" s="329">
        <f t="shared" si="8"/>
        <v>72.222222222222229</v>
      </c>
      <c r="K45" s="302">
        <v>21700</v>
      </c>
      <c r="L45" s="307">
        <f t="shared" si="1"/>
        <v>3605.5384615384614</v>
      </c>
      <c r="M45" s="304">
        <f t="shared" si="9"/>
        <v>1218.6719999999998</v>
      </c>
      <c r="N45" s="304">
        <f t="shared" si="10"/>
        <v>72.110769230769236</v>
      </c>
      <c r="O45" s="308">
        <v>36</v>
      </c>
      <c r="P45" s="305">
        <f t="shared" si="11"/>
        <v>4932.3212307692311</v>
      </c>
      <c r="Q45" s="309">
        <f t="shared" si="12"/>
        <v>0.36</v>
      </c>
      <c r="R45" s="367">
        <f t="shared" si="13"/>
        <v>108.33333333333333</v>
      </c>
      <c r="S45" s="302">
        <v>21700</v>
      </c>
      <c r="T45" s="307">
        <f t="shared" si="2"/>
        <v>2403.6923076923076</v>
      </c>
      <c r="U45" s="101">
        <f t="shared" si="14"/>
        <v>812.44799999999987</v>
      </c>
      <c r="V45" s="304">
        <f t="shared" si="15"/>
        <v>48.073846153846155</v>
      </c>
      <c r="W45" s="308">
        <v>24</v>
      </c>
      <c r="X45" s="305">
        <f t="shared" si="16"/>
        <v>3288.2141538461537</v>
      </c>
      <c r="Y45" s="309">
        <f t="shared" si="17"/>
        <v>0.24</v>
      </c>
    </row>
    <row r="46" spans="1:25" s="63" customFormat="1" ht="16.5" customHeight="1" x14ac:dyDescent="0.2">
      <c r="A46" s="279">
        <v>27</v>
      </c>
      <c r="B46" s="301">
        <f t="shared" si="3"/>
        <v>45</v>
      </c>
      <c r="C46" s="302">
        <v>21700</v>
      </c>
      <c r="D46" s="303">
        <f t="shared" si="0"/>
        <v>5786.666666666667</v>
      </c>
      <c r="E46" s="304">
        <f t="shared" si="4"/>
        <v>1955.8933333333332</v>
      </c>
      <c r="F46" s="304">
        <f t="shared" si="5"/>
        <v>115.73333333333335</v>
      </c>
      <c r="G46" s="101">
        <v>60</v>
      </c>
      <c r="H46" s="305">
        <f t="shared" si="6"/>
        <v>7918.293333333334</v>
      </c>
      <c r="I46" s="309">
        <f t="shared" si="7"/>
        <v>0.6</v>
      </c>
      <c r="J46" s="329">
        <f t="shared" si="8"/>
        <v>75</v>
      </c>
      <c r="K46" s="302">
        <v>21700</v>
      </c>
      <c r="L46" s="307">
        <f t="shared" si="1"/>
        <v>3472.0000000000005</v>
      </c>
      <c r="M46" s="304">
        <f t="shared" si="9"/>
        <v>1173.5360000000001</v>
      </c>
      <c r="N46" s="304">
        <f t="shared" si="10"/>
        <v>69.440000000000012</v>
      </c>
      <c r="O46" s="308">
        <v>36</v>
      </c>
      <c r="P46" s="305">
        <f t="shared" si="11"/>
        <v>4750.9759999999997</v>
      </c>
      <c r="Q46" s="309">
        <f t="shared" si="12"/>
        <v>0.36</v>
      </c>
      <c r="R46" s="367">
        <f t="shared" si="13"/>
        <v>112.5</v>
      </c>
      <c r="S46" s="302">
        <v>21700</v>
      </c>
      <c r="T46" s="307">
        <f t="shared" si="2"/>
        <v>2314.6666666666665</v>
      </c>
      <c r="U46" s="101">
        <f t="shared" si="14"/>
        <v>782.35733333333326</v>
      </c>
      <c r="V46" s="304">
        <f t="shared" si="15"/>
        <v>46.293333333333329</v>
      </c>
      <c r="W46" s="308">
        <v>24</v>
      </c>
      <c r="X46" s="305">
        <f t="shared" si="16"/>
        <v>3167.3173333333334</v>
      </c>
      <c r="Y46" s="309">
        <f t="shared" si="17"/>
        <v>0.24</v>
      </c>
    </row>
    <row r="47" spans="1:25" s="63" customFormat="1" ht="16.5" customHeight="1" x14ac:dyDescent="0.2">
      <c r="A47" s="279">
        <v>28</v>
      </c>
      <c r="B47" s="301">
        <f t="shared" si="3"/>
        <v>46.666666666666671</v>
      </c>
      <c r="C47" s="302">
        <v>21700</v>
      </c>
      <c r="D47" s="303">
        <f t="shared" si="0"/>
        <v>5579.9999999999991</v>
      </c>
      <c r="E47" s="304">
        <f t="shared" si="4"/>
        <v>1886.0399999999995</v>
      </c>
      <c r="F47" s="304">
        <f t="shared" si="5"/>
        <v>111.59999999999998</v>
      </c>
      <c r="G47" s="101">
        <v>60</v>
      </c>
      <c r="H47" s="305">
        <f t="shared" si="6"/>
        <v>7637.6399999999994</v>
      </c>
      <c r="I47" s="309">
        <f t="shared" si="7"/>
        <v>0.6</v>
      </c>
      <c r="J47" s="329">
        <f t="shared" si="8"/>
        <v>77.777777777777786</v>
      </c>
      <c r="K47" s="302">
        <v>21700</v>
      </c>
      <c r="L47" s="307">
        <f t="shared" si="1"/>
        <v>3347.9999999999991</v>
      </c>
      <c r="M47" s="304">
        <f t="shared" si="9"/>
        <v>1131.6239999999996</v>
      </c>
      <c r="N47" s="304">
        <f t="shared" si="10"/>
        <v>66.95999999999998</v>
      </c>
      <c r="O47" s="308">
        <v>36</v>
      </c>
      <c r="P47" s="305">
        <f t="shared" si="11"/>
        <v>4582.5839999999989</v>
      </c>
      <c r="Q47" s="309">
        <f t="shared" si="12"/>
        <v>0.36</v>
      </c>
      <c r="R47" s="367">
        <f t="shared" si="13"/>
        <v>116.66666666666667</v>
      </c>
      <c r="S47" s="302">
        <v>21700</v>
      </c>
      <c r="T47" s="307">
        <f t="shared" si="2"/>
        <v>2232</v>
      </c>
      <c r="U47" s="101">
        <f t="shared" si="14"/>
        <v>754.41599999999994</v>
      </c>
      <c r="V47" s="304">
        <f t="shared" si="15"/>
        <v>44.64</v>
      </c>
      <c r="W47" s="308">
        <v>24</v>
      </c>
      <c r="X47" s="305">
        <f t="shared" si="16"/>
        <v>3055.056</v>
      </c>
      <c r="Y47" s="309">
        <f t="shared" si="17"/>
        <v>0.24</v>
      </c>
    </row>
    <row r="48" spans="1:25" s="63" customFormat="1" ht="16.5" customHeight="1" thickBot="1" x14ac:dyDescent="0.25">
      <c r="A48" s="423">
        <v>29</v>
      </c>
      <c r="B48" s="310">
        <f t="shared" si="3"/>
        <v>48.333333333333336</v>
      </c>
      <c r="C48" s="311">
        <v>21700</v>
      </c>
      <c r="D48" s="312">
        <f t="shared" si="0"/>
        <v>5387.5862068965516</v>
      </c>
      <c r="E48" s="313">
        <f t="shared" si="4"/>
        <v>1821.0041379310342</v>
      </c>
      <c r="F48" s="313">
        <f t="shared" si="5"/>
        <v>107.75172413793103</v>
      </c>
      <c r="G48" s="115">
        <v>60</v>
      </c>
      <c r="H48" s="314">
        <f t="shared" si="6"/>
        <v>7376.3420689655168</v>
      </c>
      <c r="I48" s="318">
        <f t="shared" si="7"/>
        <v>0.6</v>
      </c>
      <c r="J48" s="331">
        <f t="shared" si="8"/>
        <v>80.555555555555557</v>
      </c>
      <c r="K48" s="311">
        <v>21700</v>
      </c>
      <c r="L48" s="316">
        <f t="shared" si="1"/>
        <v>3232.5517241379307</v>
      </c>
      <c r="M48" s="313">
        <f t="shared" si="9"/>
        <v>1092.6024827586205</v>
      </c>
      <c r="N48" s="313">
        <f t="shared" si="10"/>
        <v>64.651034482758618</v>
      </c>
      <c r="O48" s="317">
        <v>36</v>
      </c>
      <c r="P48" s="314">
        <f t="shared" si="11"/>
        <v>4425.8052413793093</v>
      </c>
      <c r="Q48" s="318">
        <f t="shared" si="12"/>
        <v>0.36</v>
      </c>
      <c r="R48" s="368">
        <f t="shared" si="13"/>
        <v>120.83333333333333</v>
      </c>
      <c r="S48" s="311">
        <v>21700</v>
      </c>
      <c r="T48" s="316">
        <f t="shared" si="2"/>
        <v>2155.0344827586205</v>
      </c>
      <c r="U48" s="115">
        <f t="shared" si="14"/>
        <v>728.4016551724136</v>
      </c>
      <c r="V48" s="313">
        <f t="shared" si="15"/>
        <v>43.10068965517241</v>
      </c>
      <c r="W48" s="317">
        <v>24</v>
      </c>
      <c r="X48" s="314">
        <f t="shared" si="16"/>
        <v>2950.5368275862065</v>
      </c>
      <c r="Y48" s="318">
        <f t="shared" si="17"/>
        <v>0.24</v>
      </c>
    </row>
    <row r="49" spans="1:25" s="63" customFormat="1" ht="16.5" customHeight="1" x14ac:dyDescent="0.2">
      <c r="A49" s="281">
        <v>30</v>
      </c>
      <c r="B49" s="319">
        <f>9.325*LN($A49)+19</f>
        <v>50.716165583999597</v>
      </c>
      <c r="C49" s="320">
        <v>21700</v>
      </c>
      <c r="D49" s="321">
        <f t="shared" si="0"/>
        <v>5134.4575640030926</v>
      </c>
      <c r="E49" s="322">
        <f t="shared" si="4"/>
        <v>1735.4466566330452</v>
      </c>
      <c r="F49" s="322">
        <f t="shared" si="5"/>
        <v>102.68915128006185</v>
      </c>
      <c r="G49" s="106">
        <v>60</v>
      </c>
      <c r="H49" s="323">
        <f t="shared" si="6"/>
        <v>7032.5933719161994</v>
      </c>
      <c r="I49" s="328">
        <f t="shared" si="7"/>
        <v>0.59150000000000003</v>
      </c>
      <c r="J49" s="324">
        <f>(9.325*LN($A49)+19)/0.6</f>
        <v>84.526942639999334</v>
      </c>
      <c r="K49" s="320">
        <v>21700</v>
      </c>
      <c r="L49" s="325">
        <f t="shared" si="1"/>
        <v>3080.6745384018541</v>
      </c>
      <c r="M49" s="322">
        <f t="shared" si="9"/>
        <v>1041.2679939798265</v>
      </c>
      <c r="N49" s="322">
        <f t="shared" si="10"/>
        <v>61.613490768037082</v>
      </c>
      <c r="O49" s="326">
        <v>36</v>
      </c>
      <c r="P49" s="323">
        <f t="shared" si="11"/>
        <v>4219.5560231497175</v>
      </c>
      <c r="Q49" s="328">
        <f t="shared" si="12"/>
        <v>0.35489999999999999</v>
      </c>
      <c r="R49" s="366">
        <f>(9.325*LN($A49)+19)/0.4</f>
        <v>126.79041395999899</v>
      </c>
      <c r="S49" s="320">
        <v>21700</v>
      </c>
      <c r="T49" s="325">
        <f t="shared" si="2"/>
        <v>2053.7830256012367</v>
      </c>
      <c r="U49" s="106">
        <f t="shared" si="14"/>
        <v>694.17866265321788</v>
      </c>
      <c r="V49" s="322">
        <f t="shared" si="15"/>
        <v>41.075660512024733</v>
      </c>
      <c r="W49" s="326">
        <v>24</v>
      </c>
      <c r="X49" s="323">
        <f t="shared" si="16"/>
        <v>2813.0373487664792</v>
      </c>
      <c r="Y49" s="328">
        <f t="shared" si="17"/>
        <v>0.2366</v>
      </c>
    </row>
    <row r="50" spans="1:25" s="63" customFormat="1" ht="16.5" customHeight="1" x14ac:dyDescent="0.2">
      <c r="A50" s="279">
        <v>31</v>
      </c>
      <c r="B50" s="301">
        <f t="shared" ref="B50:B113" si="18">9.325*LN($A50)+19</f>
        <v>51.021930681823989</v>
      </c>
      <c r="C50" s="302">
        <v>21700</v>
      </c>
      <c r="D50" s="303">
        <f t="shared" si="0"/>
        <v>5103.6876989989069</v>
      </c>
      <c r="E50" s="304">
        <f t="shared" si="4"/>
        <v>1725.0464422616303</v>
      </c>
      <c r="F50" s="304">
        <f t="shared" si="5"/>
        <v>102.07375397997814</v>
      </c>
      <c r="G50" s="101">
        <v>60</v>
      </c>
      <c r="H50" s="305">
        <f t="shared" si="6"/>
        <v>6990.8078952405158</v>
      </c>
      <c r="I50" s="309">
        <f t="shared" si="7"/>
        <v>0.60760000000000003</v>
      </c>
      <c r="J50" s="329">
        <f t="shared" ref="J50:J113" si="19">(9.325*LN($A50)+19)/0.6</f>
        <v>85.036551136373319</v>
      </c>
      <c r="K50" s="302">
        <v>21700</v>
      </c>
      <c r="L50" s="307">
        <f t="shared" si="1"/>
        <v>3062.2126193993445</v>
      </c>
      <c r="M50" s="304">
        <f t="shared" si="9"/>
        <v>1035.0278653569783</v>
      </c>
      <c r="N50" s="304">
        <f t="shared" si="10"/>
        <v>61.24425238798689</v>
      </c>
      <c r="O50" s="308">
        <v>36</v>
      </c>
      <c r="P50" s="305">
        <f t="shared" si="11"/>
        <v>4194.4847371443102</v>
      </c>
      <c r="Q50" s="309">
        <f t="shared" si="12"/>
        <v>0.36449999999999999</v>
      </c>
      <c r="R50" s="367">
        <f t="shared" ref="R50:R113" si="20">(9.325*LN($A50)+19)/0.4</f>
        <v>127.55482670455997</v>
      </c>
      <c r="S50" s="302">
        <v>21700</v>
      </c>
      <c r="T50" s="307">
        <f t="shared" si="2"/>
        <v>2041.4750795995628</v>
      </c>
      <c r="U50" s="101">
        <f t="shared" si="14"/>
        <v>690.01857690465215</v>
      </c>
      <c r="V50" s="304">
        <f t="shared" si="15"/>
        <v>40.82950159199126</v>
      </c>
      <c r="W50" s="308">
        <v>24</v>
      </c>
      <c r="X50" s="305">
        <f t="shared" si="16"/>
        <v>2796.323158096206</v>
      </c>
      <c r="Y50" s="309">
        <f t="shared" si="17"/>
        <v>0.24299999999999999</v>
      </c>
    </row>
    <row r="51" spans="1:25" s="63" customFormat="1" ht="16.5" customHeight="1" x14ac:dyDescent="0.2">
      <c r="A51" s="279">
        <v>32</v>
      </c>
      <c r="B51" s="301">
        <f t="shared" si="18"/>
        <v>51.317987293607445</v>
      </c>
      <c r="C51" s="302">
        <v>21700</v>
      </c>
      <c r="D51" s="303">
        <f t="shared" si="0"/>
        <v>5074.2442120764426</v>
      </c>
      <c r="E51" s="304">
        <f t="shared" si="4"/>
        <v>1715.0945436818374</v>
      </c>
      <c r="F51" s="304">
        <f t="shared" si="5"/>
        <v>101.48488424152886</v>
      </c>
      <c r="G51" s="101">
        <v>60</v>
      </c>
      <c r="H51" s="305">
        <f t="shared" si="6"/>
        <v>6950.8236399998086</v>
      </c>
      <c r="I51" s="309">
        <f t="shared" si="7"/>
        <v>0.62360000000000004</v>
      </c>
      <c r="J51" s="329">
        <f t="shared" si="19"/>
        <v>85.529978822679084</v>
      </c>
      <c r="K51" s="302">
        <v>21700</v>
      </c>
      <c r="L51" s="307">
        <f t="shared" si="1"/>
        <v>3044.5465272458655</v>
      </c>
      <c r="M51" s="304">
        <f t="shared" si="9"/>
        <v>1029.0567262091024</v>
      </c>
      <c r="N51" s="304">
        <f t="shared" si="10"/>
        <v>60.89093054491731</v>
      </c>
      <c r="O51" s="308">
        <v>36</v>
      </c>
      <c r="P51" s="305">
        <f t="shared" si="11"/>
        <v>4170.4941839998846</v>
      </c>
      <c r="Q51" s="309">
        <f t="shared" si="12"/>
        <v>0.37409999999999999</v>
      </c>
      <c r="R51" s="367">
        <f t="shared" si="20"/>
        <v>128.2949682340186</v>
      </c>
      <c r="S51" s="302">
        <v>21700</v>
      </c>
      <c r="T51" s="307">
        <f t="shared" si="2"/>
        <v>2029.6976848305774</v>
      </c>
      <c r="U51" s="101">
        <f t="shared" si="14"/>
        <v>686.03781747273513</v>
      </c>
      <c r="V51" s="304">
        <f t="shared" si="15"/>
        <v>40.59395369661155</v>
      </c>
      <c r="W51" s="308">
        <v>24</v>
      </c>
      <c r="X51" s="305">
        <f t="shared" si="16"/>
        <v>2780.329455999924</v>
      </c>
      <c r="Y51" s="309">
        <f t="shared" si="17"/>
        <v>0.24940000000000001</v>
      </c>
    </row>
    <row r="52" spans="1:25" s="63" customFormat="1" ht="16.5" customHeight="1" x14ac:dyDescent="0.2">
      <c r="A52" s="279">
        <v>33</v>
      </c>
      <c r="B52" s="301">
        <f t="shared" si="18"/>
        <v>51.604933010674927</v>
      </c>
      <c r="C52" s="302">
        <v>21700</v>
      </c>
      <c r="D52" s="303">
        <f t="shared" si="0"/>
        <v>5046.029222557735</v>
      </c>
      <c r="E52" s="304">
        <f t="shared" si="4"/>
        <v>1705.5578772245142</v>
      </c>
      <c r="F52" s="304">
        <f t="shared" si="5"/>
        <v>100.9205844511547</v>
      </c>
      <c r="G52" s="101">
        <v>60</v>
      </c>
      <c r="H52" s="305">
        <f t="shared" si="6"/>
        <v>6912.5076842334038</v>
      </c>
      <c r="I52" s="309">
        <f t="shared" si="7"/>
        <v>0.63949999999999996</v>
      </c>
      <c r="J52" s="329">
        <f t="shared" si="19"/>
        <v>86.008221684458221</v>
      </c>
      <c r="K52" s="302">
        <v>21700</v>
      </c>
      <c r="L52" s="307">
        <f t="shared" si="1"/>
        <v>3027.6175335346406</v>
      </c>
      <c r="M52" s="304">
        <f t="shared" si="9"/>
        <v>1023.3347263347084</v>
      </c>
      <c r="N52" s="304">
        <f t="shared" si="10"/>
        <v>60.552350670692817</v>
      </c>
      <c r="O52" s="308">
        <v>36</v>
      </c>
      <c r="P52" s="305">
        <f t="shared" si="11"/>
        <v>4147.5046105400424</v>
      </c>
      <c r="Q52" s="309">
        <f t="shared" si="12"/>
        <v>0.38369999999999999</v>
      </c>
      <c r="R52" s="367">
        <f t="shared" si="20"/>
        <v>129.01233252668732</v>
      </c>
      <c r="S52" s="302">
        <v>21700</v>
      </c>
      <c r="T52" s="307">
        <f t="shared" si="2"/>
        <v>2018.4116890230939</v>
      </c>
      <c r="U52" s="101">
        <f t="shared" si="14"/>
        <v>682.22315088980565</v>
      </c>
      <c r="V52" s="304">
        <f t="shared" si="15"/>
        <v>40.368233780461878</v>
      </c>
      <c r="W52" s="308">
        <v>24</v>
      </c>
      <c r="X52" s="305">
        <f t="shared" si="16"/>
        <v>2765.0030736933613</v>
      </c>
      <c r="Y52" s="309">
        <f t="shared" si="17"/>
        <v>0.25580000000000003</v>
      </c>
    </row>
    <row r="53" spans="1:25" s="63" customFormat="1" ht="16.5" customHeight="1" x14ac:dyDescent="0.2">
      <c r="A53" s="279">
        <v>34</v>
      </c>
      <c r="B53" s="301">
        <f t="shared" si="18"/>
        <v>51.883311892045704</v>
      </c>
      <c r="C53" s="302">
        <v>21700</v>
      </c>
      <c r="D53" s="303">
        <f t="shared" si="0"/>
        <v>5018.9548528015666</v>
      </c>
      <c r="E53" s="304">
        <f t="shared" si="4"/>
        <v>1696.4067402469293</v>
      </c>
      <c r="F53" s="304">
        <f t="shared" si="5"/>
        <v>100.37909705603134</v>
      </c>
      <c r="G53" s="101">
        <v>60</v>
      </c>
      <c r="H53" s="305">
        <f t="shared" si="6"/>
        <v>6875.7406901045269</v>
      </c>
      <c r="I53" s="309">
        <f t="shared" si="7"/>
        <v>0.65529999999999999</v>
      </c>
      <c r="J53" s="329">
        <f t="shared" si="19"/>
        <v>86.472186486742842</v>
      </c>
      <c r="K53" s="302">
        <v>21700</v>
      </c>
      <c r="L53" s="307">
        <f t="shared" si="1"/>
        <v>3011.37291168094</v>
      </c>
      <c r="M53" s="304">
        <f t="shared" si="9"/>
        <v>1017.8440441481576</v>
      </c>
      <c r="N53" s="304">
        <f t="shared" si="10"/>
        <v>60.227458233618798</v>
      </c>
      <c r="O53" s="308">
        <v>36</v>
      </c>
      <c r="P53" s="305">
        <f t="shared" si="11"/>
        <v>4125.4444140627165</v>
      </c>
      <c r="Q53" s="309">
        <f t="shared" si="12"/>
        <v>0.39319999999999999</v>
      </c>
      <c r="R53" s="367">
        <f t="shared" si="20"/>
        <v>129.70827973011424</v>
      </c>
      <c r="S53" s="302">
        <v>21700</v>
      </c>
      <c r="T53" s="307">
        <f t="shared" si="2"/>
        <v>2007.5819411206267</v>
      </c>
      <c r="U53" s="101">
        <f t="shared" si="14"/>
        <v>678.56269609877177</v>
      </c>
      <c r="V53" s="304">
        <f t="shared" si="15"/>
        <v>40.151638822412536</v>
      </c>
      <c r="W53" s="308">
        <v>24</v>
      </c>
      <c r="X53" s="305">
        <f t="shared" si="16"/>
        <v>2750.2962760418113</v>
      </c>
      <c r="Y53" s="309">
        <f t="shared" si="17"/>
        <v>0.2621</v>
      </c>
    </row>
    <row r="54" spans="1:25" s="63" customFormat="1" ht="16.5" customHeight="1" x14ac:dyDescent="0.2">
      <c r="A54" s="279">
        <v>35</v>
      </c>
      <c r="B54" s="301">
        <f t="shared" si="18"/>
        <v>52.153620673388779</v>
      </c>
      <c r="C54" s="302">
        <v>21700</v>
      </c>
      <c r="D54" s="303">
        <f t="shared" si="0"/>
        <v>4992.9419403256943</v>
      </c>
      <c r="E54" s="304">
        <f t="shared" si="4"/>
        <v>1687.6143758300846</v>
      </c>
      <c r="F54" s="304">
        <f t="shared" si="5"/>
        <v>99.858838806513887</v>
      </c>
      <c r="G54" s="101">
        <v>60</v>
      </c>
      <c r="H54" s="305">
        <f t="shared" si="6"/>
        <v>6840.415154962292</v>
      </c>
      <c r="I54" s="309">
        <f t="shared" si="7"/>
        <v>0.67110000000000003</v>
      </c>
      <c r="J54" s="329">
        <f t="shared" si="19"/>
        <v>86.922701122314635</v>
      </c>
      <c r="K54" s="302">
        <v>21700</v>
      </c>
      <c r="L54" s="307">
        <f t="shared" si="1"/>
        <v>2995.7651641954162</v>
      </c>
      <c r="M54" s="304">
        <f t="shared" si="9"/>
        <v>1012.5686254980506</v>
      </c>
      <c r="N54" s="304">
        <f t="shared" si="10"/>
        <v>59.915303283908322</v>
      </c>
      <c r="O54" s="308">
        <v>36</v>
      </c>
      <c r="P54" s="305">
        <f t="shared" si="11"/>
        <v>4104.2490929773758</v>
      </c>
      <c r="Q54" s="309">
        <f t="shared" si="12"/>
        <v>0.4027</v>
      </c>
      <c r="R54" s="367">
        <f t="shared" si="20"/>
        <v>130.38405168347194</v>
      </c>
      <c r="S54" s="302">
        <v>21700</v>
      </c>
      <c r="T54" s="307">
        <f t="shared" si="2"/>
        <v>1997.1767761302776</v>
      </c>
      <c r="U54" s="101">
        <f t="shared" si="14"/>
        <v>675.04575033203378</v>
      </c>
      <c r="V54" s="304">
        <f t="shared" si="15"/>
        <v>39.943535522605551</v>
      </c>
      <c r="W54" s="308">
        <v>24</v>
      </c>
      <c r="X54" s="305">
        <f t="shared" si="16"/>
        <v>2736.1660619849167</v>
      </c>
      <c r="Y54" s="309">
        <f t="shared" si="17"/>
        <v>0.26840000000000003</v>
      </c>
    </row>
    <row r="55" spans="1:25" s="63" customFormat="1" ht="16.5" customHeight="1" x14ac:dyDescent="0.2">
      <c r="A55" s="279">
        <v>36</v>
      </c>
      <c r="B55" s="301">
        <f t="shared" si="18"/>
        <v>52.416314101103225</v>
      </c>
      <c r="C55" s="302">
        <v>21700</v>
      </c>
      <c r="D55" s="303">
        <f t="shared" si="0"/>
        <v>4967.9189478628232</v>
      </c>
      <c r="E55" s="304">
        <f t="shared" si="4"/>
        <v>1679.156604377634</v>
      </c>
      <c r="F55" s="304">
        <f t="shared" si="5"/>
        <v>99.358378957256463</v>
      </c>
      <c r="G55" s="101">
        <v>60</v>
      </c>
      <c r="H55" s="305">
        <f t="shared" si="6"/>
        <v>6806.4339311977137</v>
      </c>
      <c r="I55" s="309">
        <f t="shared" si="7"/>
        <v>0.68679999999999997</v>
      </c>
      <c r="J55" s="329">
        <f t="shared" si="19"/>
        <v>87.360523501838713</v>
      </c>
      <c r="K55" s="302">
        <v>21700</v>
      </c>
      <c r="L55" s="307">
        <f t="shared" si="1"/>
        <v>2980.7513687176943</v>
      </c>
      <c r="M55" s="304">
        <f t="shared" si="9"/>
        <v>1007.4939626265806</v>
      </c>
      <c r="N55" s="304">
        <f t="shared" si="10"/>
        <v>59.615027374353886</v>
      </c>
      <c r="O55" s="308">
        <v>36</v>
      </c>
      <c r="P55" s="305">
        <f t="shared" si="11"/>
        <v>4083.8603587186285</v>
      </c>
      <c r="Q55" s="309">
        <f t="shared" si="12"/>
        <v>0.41210000000000002</v>
      </c>
      <c r="R55" s="367">
        <f t="shared" si="20"/>
        <v>131.04078525275804</v>
      </c>
      <c r="S55" s="302">
        <v>21700</v>
      </c>
      <c r="T55" s="307">
        <f t="shared" si="2"/>
        <v>1987.1675791451298</v>
      </c>
      <c r="U55" s="101">
        <f t="shared" si="14"/>
        <v>671.6626417510538</v>
      </c>
      <c r="V55" s="304">
        <f t="shared" si="15"/>
        <v>39.743351582902598</v>
      </c>
      <c r="W55" s="308">
        <v>24</v>
      </c>
      <c r="X55" s="305">
        <f t="shared" si="16"/>
        <v>2722.5735724790861</v>
      </c>
      <c r="Y55" s="309">
        <f t="shared" si="17"/>
        <v>0.2747</v>
      </c>
    </row>
    <row r="56" spans="1:25" s="63" customFormat="1" ht="16.5" customHeight="1" x14ac:dyDescent="0.2">
      <c r="A56" s="279">
        <v>37</v>
      </c>
      <c r="B56" s="301">
        <f t="shared" si="18"/>
        <v>52.671809535407391</v>
      </c>
      <c r="C56" s="302">
        <v>21700</v>
      </c>
      <c r="D56" s="303">
        <f t="shared" si="0"/>
        <v>4943.8210362784703</v>
      </c>
      <c r="E56" s="304">
        <f t="shared" si="4"/>
        <v>1671.0115102621228</v>
      </c>
      <c r="F56" s="304">
        <f t="shared" si="5"/>
        <v>98.876420725569403</v>
      </c>
      <c r="G56" s="101">
        <v>60</v>
      </c>
      <c r="H56" s="305">
        <f t="shared" si="6"/>
        <v>6773.7089672661623</v>
      </c>
      <c r="I56" s="309">
        <f t="shared" si="7"/>
        <v>0.70250000000000001</v>
      </c>
      <c r="J56" s="329">
        <f t="shared" si="19"/>
        <v>87.78634922567899</v>
      </c>
      <c r="K56" s="302">
        <v>21700</v>
      </c>
      <c r="L56" s="307">
        <f t="shared" si="1"/>
        <v>2966.292621767082</v>
      </c>
      <c r="M56" s="304">
        <f t="shared" si="9"/>
        <v>1002.6069061572736</v>
      </c>
      <c r="N56" s="304">
        <f t="shared" si="10"/>
        <v>59.325852435341638</v>
      </c>
      <c r="O56" s="308">
        <v>36</v>
      </c>
      <c r="P56" s="305">
        <f t="shared" si="11"/>
        <v>4064.2253803596973</v>
      </c>
      <c r="Q56" s="309">
        <f t="shared" si="12"/>
        <v>0.42149999999999999</v>
      </c>
      <c r="R56" s="367">
        <f t="shared" si="20"/>
        <v>131.67952383851846</v>
      </c>
      <c r="S56" s="302">
        <v>21700</v>
      </c>
      <c r="T56" s="307">
        <f t="shared" si="2"/>
        <v>1977.5284145113887</v>
      </c>
      <c r="U56" s="101">
        <f t="shared" si="14"/>
        <v>668.40460410484934</v>
      </c>
      <c r="V56" s="304">
        <f t="shared" si="15"/>
        <v>39.550568290227773</v>
      </c>
      <c r="W56" s="308">
        <v>24</v>
      </c>
      <c r="X56" s="305">
        <f t="shared" si="16"/>
        <v>2709.4835869064655</v>
      </c>
      <c r="Y56" s="309">
        <f t="shared" si="17"/>
        <v>0.28100000000000003</v>
      </c>
    </row>
    <row r="57" spans="1:25" s="63" customFormat="1" ht="16.5" customHeight="1" x14ac:dyDescent="0.2">
      <c r="A57" s="279">
        <v>38</v>
      </c>
      <c r="B57" s="301">
        <f t="shared" si="18"/>
        <v>52.920490939448541</v>
      </c>
      <c r="C57" s="302">
        <v>21700</v>
      </c>
      <c r="D57" s="303">
        <f t="shared" si="0"/>
        <v>4920.589272271659</v>
      </c>
      <c r="E57" s="304">
        <f t="shared" si="4"/>
        <v>1663.1591740278207</v>
      </c>
      <c r="F57" s="304">
        <f t="shared" si="5"/>
        <v>98.411785445433182</v>
      </c>
      <c r="G57" s="101">
        <v>60</v>
      </c>
      <c r="H57" s="305">
        <f t="shared" si="6"/>
        <v>6742.1602317449133</v>
      </c>
      <c r="I57" s="309">
        <f t="shared" si="7"/>
        <v>0.71809999999999996</v>
      </c>
      <c r="J57" s="329">
        <f t="shared" si="19"/>
        <v>88.200818232414235</v>
      </c>
      <c r="K57" s="302">
        <v>21700</v>
      </c>
      <c r="L57" s="307">
        <f t="shared" si="1"/>
        <v>2952.3535633629954</v>
      </c>
      <c r="M57" s="304">
        <f t="shared" si="9"/>
        <v>997.89550441669235</v>
      </c>
      <c r="N57" s="304">
        <f t="shared" si="10"/>
        <v>59.047071267259909</v>
      </c>
      <c r="O57" s="308">
        <v>36</v>
      </c>
      <c r="P57" s="305">
        <f t="shared" si="11"/>
        <v>4045.2961390469477</v>
      </c>
      <c r="Q57" s="309">
        <f t="shared" si="12"/>
        <v>0.43080000000000002</v>
      </c>
      <c r="R57" s="367">
        <f t="shared" si="20"/>
        <v>132.30122734862135</v>
      </c>
      <c r="S57" s="302">
        <v>21700</v>
      </c>
      <c r="T57" s="307">
        <f t="shared" si="2"/>
        <v>1968.2357089086634</v>
      </c>
      <c r="U57" s="101">
        <f t="shared" si="14"/>
        <v>665.26366961112819</v>
      </c>
      <c r="V57" s="304">
        <f t="shared" si="15"/>
        <v>39.364714178173266</v>
      </c>
      <c r="W57" s="308">
        <v>24</v>
      </c>
      <c r="X57" s="305">
        <f t="shared" si="16"/>
        <v>2696.8640926979651</v>
      </c>
      <c r="Y57" s="309">
        <f t="shared" si="17"/>
        <v>0.28720000000000001</v>
      </c>
    </row>
    <row r="58" spans="1:25" s="63" customFormat="1" ht="16.5" customHeight="1" x14ac:dyDescent="0.2">
      <c r="A58" s="279">
        <v>39</v>
      </c>
      <c r="B58" s="301">
        <f t="shared" si="18"/>
        <v>53.162712350158948</v>
      </c>
      <c r="C58" s="302">
        <v>21700</v>
      </c>
      <c r="D58" s="303">
        <f t="shared" si="0"/>
        <v>4898.1699482310451</v>
      </c>
      <c r="E58" s="304">
        <f t="shared" si="4"/>
        <v>1655.5814425020931</v>
      </c>
      <c r="F58" s="304">
        <f t="shared" si="5"/>
        <v>97.963398964620907</v>
      </c>
      <c r="G58" s="101">
        <v>60</v>
      </c>
      <c r="H58" s="305">
        <f t="shared" si="6"/>
        <v>6711.7147896977585</v>
      </c>
      <c r="I58" s="309">
        <f t="shared" si="7"/>
        <v>0.73360000000000003</v>
      </c>
      <c r="J58" s="329">
        <f t="shared" si="19"/>
        <v>88.604520583598244</v>
      </c>
      <c r="K58" s="302">
        <v>21700</v>
      </c>
      <c r="L58" s="307">
        <f t="shared" si="1"/>
        <v>2938.9019689386269</v>
      </c>
      <c r="M58" s="304">
        <f t="shared" si="9"/>
        <v>993.34886550125577</v>
      </c>
      <c r="N58" s="304">
        <f t="shared" si="10"/>
        <v>58.77803937877254</v>
      </c>
      <c r="O58" s="308">
        <v>36</v>
      </c>
      <c r="P58" s="305">
        <f t="shared" si="11"/>
        <v>4027.028873818655</v>
      </c>
      <c r="Q58" s="309">
        <f t="shared" si="12"/>
        <v>0.44019999999999998</v>
      </c>
      <c r="R58" s="367">
        <f t="shared" si="20"/>
        <v>132.90678087539737</v>
      </c>
      <c r="S58" s="302">
        <v>21700</v>
      </c>
      <c r="T58" s="307">
        <f t="shared" si="2"/>
        <v>1959.2679792924177</v>
      </c>
      <c r="U58" s="101">
        <f t="shared" si="14"/>
        <v>662.23257700083718</v>
      </c>
      <c r="V58" s="304">
        <f t="shared" si="15"/>
        <v>39.185359585848353</v>
      </c>
      <c r="W58" s="308">
        <v>24</v>
      </c>
      <c r="X58" s="305">
        <f t="shared" si="16"/>
        <v>2684.685915879103</v>
      </c>
      <c r="Y58" s="309">
        <f t="shared" si="17"/>
        <v>0.29339999999999999</v>
      </c>
    </row>
    <row r="59" spans="1:25" s="63" customFormat="1" ht="16.5" customHeight="1" x14ac:dyDescent="0.2">
      <c r="A59" s="280">
        <v>40</v>
      </c>
      <c r="B59" s="301">
        <f t="shared" si="18"/>
        <v>53.398800909612454</v>
      </c>
      <c r="C59" s="302">
        <v>21700</v>
      </c>
      <c r="D59" s="303">
        <f t="shared" si="0"/>
        <v>4876.513995899948</v>
      </c>
      <c r="E59" s="304">
        <f t="shared" si="4"/>
        <v>1648.2617306141822</v>
      </c>
      <c r="F59" s="304">
        <f t="shared" si="5"/>
        <v>97.530279917998968</v>
      </c>
      <c r="G59" s="101">
        <v>60</v>
      </c>
      <c r="H59" s="305">
        <f t="shared" si="6"/>
        <v>6682.3060064321289</v>
      </c>
      <c r="I59" s="309">
        <f t="shared" si="7"/>
        <v>0.74909999999999999</v>
      </c>
      <c r="J59" s="329">
        <f t="shared" si="19"/>
        <v>88.998001516020764</v>
      </c>
      <c r="K59" s="302">
        <v>21700</v>
      </c>
      <c r="L59" s="307">
        <f t="shared" si="1"/>
        <v>2925.9083975399685</v>
      </c>
      <c r="M59" s="304">
        <f t="shared" si="9"/>
        <v>988.9570383685093</v>
      </c>
      <c r="N59" s="304">
        <f t="shared" si="10"/>
        <v>58.518167950799374</v>
      </c>
      <c r="O59" s="308">
        <v>36</v>
      </c>
      <c r="P59" s="305">
        <f t="shared" si="11"/>
        <v>4009.3836038592772</v>
      </c>
      <c r="Q59" s="309">
        <f t="shared" si="12"/>
        <v>0.44940000000000002</v>
      </c>
      <c r="R59" s="367">
        <f t="shared" si="20"/>
        <v>133.49700227403113</v>
      </c>
      <c r="S59" s="302">
        <v>21700</v>
      </c>
      <c r="T59" s="307">
        <f t="shared" si="2"/>
        <v>1950.605598359979</v>
      </c>
      <c r="U59" s="101">
        <f t="shared" si="14"/>
        <v>659.30469224567287</v>
      </c>
      <c r="V59" s="304">
        <f t="shared" si="15"/>
        <v>39.01211196719958</v>
      </c>
      <c r="W59" s="308">
        <v>24</v>
      </c>
      <c r="X59" s="305">
        <f t="shared" si="16"/>
        <v>2672.9224025728513</v>
      </c>
      <c r="Y59" s="309">
        <f t="shared" si="17"/>
        <v>0.29959999999999998</v>
      </c>
    </row>
    <row r="60" spans="1:25" s="63" customFormat="1" ht="16.5" customHeight="1" x14ac:dyDescent="0.2">
      <c r="A60" s="279">
        <v>41</v>
      </c>
      <c r="B60" s="301">
        <f t="shared" si="18"/>
        <v>53.62905952201767</v>
      </c>
      <c r="C60" s="302">
        <v>21700</v>
      </c>
      <c r="D60" s="303">
        <f t="shared" si="0"/>
        <v>4855.5764788881206</v>
      </c>
      <c r="E60" s="304">
        <f t="shared" si="4"/>
        <v>1641.1848498641846</v>
      </c>
      <c r="F60" s="304">
        <f t="shared" si="5"/>
        <v>97.111529577762411</v>
      </c>
      <c r="G60" s="101">
        <v>60</v>
      </c>
      <c r="H60" s="305">
        <f t="shared" si="6"/>
        <v>6653.8728583300681</v>
      </c>
      <c r="I60" s="309">
        <f t="shared" si="7"/>
        <v>0.76449999999999996</v>
      </c>
      <c r="J60" s="329">
        <f t="shared" si="19"/>
        <v>89.381765870029454</v>
      </c>
      <c r="K60" s="302">
        <v>21700</v>
      </c>
      <c r="L60" s="307">
        <f t="shared" si="1"/>
        <v>2913.3458873328723</v>
      </c>
      <c r="M60" s="304">
        <f t="shared" si="9"/>
        <v>984.71090991851077</v>
      </c>
      <c r="N60" s="304">
        <f t="shared" si="10"/>
        <v>58.266917746657448</v>
      </c>
      <c r="O60" s="308">
        <v>36</v>
      </c>
      <c r="P60" s="305">
        <f t="shared" si="11"/>
        <v>3992.3237149980405</v>
      </c>
      <c r="Q60" s="309">
        <f t="shared" si="12"/>
        <v>0.4587</v>
      </c>
      <c r="R60" s="367">
        <f t="shared" si="20"/>
        <v>134.07264880504417</v>
      </c>
      <c r="S60" s="302">
        <v>21700</v>
      </c>
      <c r="T60" s="307">
        <f t="shared" si="2"/>
        <v>1942.2305915552483</v>
      </c>
      <c r="U60" s="101">
        <f t="shared" si="14"/>
        <v>656.47393994567392</v>
      </c>
      <c r="V60" s="304">
        <f t="shared" si="15"/>
        <v>38.84461183110497</v>
      </c>
      <c r="W60" s="308">
        <v>24</v>
      </c>
      <c r="X60" s="305">
        <f t="shared" si="16"/>
        <v>2661.5491433320271</v>
      </c>
      <c r="Y60" s="309">
        <f t="shared" si="17"/>
        <v>0.30580000000000002</v>
      </c>
    </row>
    <row r="61" spans="1:25" s="63" customFormat="1" ht="16.5" customHeight="1" x14ac:dyDescent="0.2">
      <c r="A61" s="279">
        <v>42</v>
      </c>
      <c r="B61" s="301">
        <f t="shared" si="18"/>
        <v>53.853769190492407</v>
      </c>
      <c r="C61" s="302">
        <v>21700</v>
      </c>
      <c r="D61" s="303">
        <f t="shared" si="0"/>
        <v>4835.3161517610588</v>
      </c>
      <c r="E61" s="304">
        <f t="shared" si="4"/>
        <v>1634.3368592952377</v>
      </c>
      <c r="F61" s="304">
        <f t="shared" si="5"/>
        <v>96.706323035221175</v>
      </c>
      <c r="G61" s="101">
        <v>60</v>
      </c>
      <c r="H61" s="305">
        <f t="shared" si="6"/>
        <v>6626.3593340915177</v>
      </c>
      <c r="I61" s="309">
        <f t="shared" si="7"/>
        <v>0.77990000000000004</v>
      </c>
      <c r="J61" s="329">
        <f t="shared" si="19"/>
        <v>89.756281984154015</v>
      </c>
      <c r="K61" s="302">
        <v>21700</v>
      </c>
      <c r="L61" s="307">
        <f t="shared" si="1"/>
        <v>2901.1896910566352</v>
      </c>
      <c r="M61" s="304">
        <f t="shared" si="9"/>
        <v>980.60211557714263</v>
      </c>
      <c r="N61" s="304">
        <f t="shared" si="10"/>
        <v>58.023793821132706</v>
      </c>
      <c r="O61" s="308">
        <v>36</v>
      </c>
      <c r="P61" s="305">
        <f t="shared" si="11"/>
        <v>3975.8156004549105</v>
      </c>
      <c r="Q61" s="309">
        <f t="shared" si="12"/>
        <v>0.46789999999999998</v>
      </c>
      <c r="R61" s="367">
        <f t="shared" si="20"/>
        <v>134.63442297623101</v>
      </c>
      <c r="S61" s="302">
        <v>21700</v>
      </c>
      <c r="T61" s="307">
        <f t="shared" si="2"/>
        <v>1934.1264607044236</v>
      </c>
      <c r="U61" s="101">
        <f t="shared" si="14"/>
        <v>653.73474371809516</v>
      </c>
      <c r="V61" s="304">
        <f t="shared" si="15"/>
        <v>38.682529214088476</v>
      </c>
      <c r="W61" s="308">
        <v>24</v>
      </c>
      <c r="X61" s="305">
        <f t="shared" si="16"/>
        <v>2650.5437336366072</v>
      </c>
      <c r="Y61" s="309">
        <f t="shared" si="17"/>
        <v>0.312</v>
      </c>
    </row>
    <row r="62" spans="1:25" s="63" customFormat="1" ht="16.5" customHeight="1" x14ac:dyDescent="0.2">
      <c r="A62" s="279">
        <v>43</v>
      </c>
      <c r="B62" s="301">
        <f t="shared" si="18"/>
        <v>54.07319107884247</v>
      </c>
      <c r="C62" s="302">
        <v>21700</v>
      </c>
      <c r="D62" s="303">
        <f t="shared" si="0"/>
        <v>4815.6950755933512</v>
      </c>
      <c r="E62" s="304">
        <f t="shared" si="4"/>
        <v>1627.7049355505526</v>
      </c>
      <c r="F62" s="304">
        <f t="shared" si="5"/>
        <v>96.31390151186703</v>
      </c>
      <c r="G62" s="101">
        <v>60</v>
      </c>
      <c r="H62" s="305">
        <f t="shared" si="6"/>
        <v>6599.7139126557704</v>
      </c>
      <c r="I62" s="309">
        <f t="shared" si="7"/>
        <v>0.79520000000000002</v>
      </c>
      <c r="J62" s="329">
        <f t="shared" si="19"/>
        <v>90.121985131404116</v>
      </c>
      <c r="K62" s="302">
        <v>21700</v>
      </c>
      <c r="L62" s="307">
        <f t="shared" si="1"/>
        <v>2889.4170453560105</v>
      </c>
      <c r="M62" s="304">
        <f t="shared" si="9"/>
        <v>976.62296133033146</v>
      </c>
      <c r="N62" s="304">
        <f t="shared" si="10"/>
        <v>57.788340907120208</v>
      </c>
      <c r="O62" s="308">
        <v>36</v>
      </c>
      <c r="P62" s="305">
        <f t="shared" si="11"/>
        <v>3959.8283475934622</v>
      </c>
      <c r="Q62" s="309">
        <f t="shared" si="12"/>
        <v>0.47710000000000002</v>
      </c>
      <c r="R62" s="367">
        <f t="shared" si="20"/>
        <v>135.18297769710617</v>
      </c>
      <c r="S62" s="302">
        <v>21700</v>
      </c>
      <c r="T62" s="307">
        <f t="shared" si="2"/>
        <v>1926.2780302373405</v>
      </c>
      <c r="U62" s="101">
        <f t="shared" si="14"/>
        <v>651.08197422022101</v>
      </c>
      <c r="V62" s="304">
        <f t="shared" si="15"/>
        <v>38.525560604746815</v>
      </c>
      <c r="W62" s="308">
        <v>24</v>
      </c>
      <c r="X62" s="305">
        <f t="shared" si="16"/>
        <v>2639.8855650623082</v>
      </c>
      <c r="Y62" s="309">
        <f t="shared" si="17"/>
        <v>0.31809999999999999</v>
      </c>
    </row>
    <row r="63" spans="1:25" s="63" customFormat="1" ht="16.5" customHeight="1" x14ac:dyDescent="0.2">
      <c r="A63" s="279">
        <v>44</v>
      </c>
      <c r="B63" s="301">
        <f t="shared" si="18"/>
        <v>54.287568336287784</v>
      </c>
      <c r="C63" s="302">
        <v>21700</v>
      </c>
      <c r="D63" s="303">
        <f t="shared" si="0"/>
        <v>4796.678281608336</v>
      </c>
      <c r="E63" s="304">
        <f t="shared" si="4"/>
        <v>1621.2772591836174</v>
      </c>
      <c r="F63" s="304">
        <f t="shared" si="5"/>
        <v>95.933565632166719</v>
      </c>
      <c r="G63" s="101">
        <v>60</v>
      </c>
      <c r="H63" s="305">
        <f t="shared" si="6"/>
        <v>6573.8891064241197</v>
      </c>
      <c r="I63" s="309">
        <f t="shared" si="7"/>
        <v>0.8105</v>
      </c>
      <c r="J63" s="329">
        <f t="shared" si="19"/>
        <v>90.479280560479637</v>
      </c>
      <c r="K63" s="302">
        <v>21700</v>
      </c>
      <c r="L63" s="307">
        <f t="shared" si="1"/>
        <v>2878.0069689650018</v>
      </c>
      <c r="M63" s="304">
        <f t="shared" si="9"/>
        <v>972.76635551017046</v>
      </c>
      <c r="N63" s="304">
        <f t="shared" si="10"/>
        <v>57.56013937930004</v>
      </c>
      <c r="O63" s="308">
        <v>36</v>
      </c>
      <c r="P63" s="305">
        <f t="shared" si="11"/>
        <v>3944.333463854472</v>
      </c>
      <c r="Q63" s="309">
        <f t="shared" si="12"/>
        <v>0.48630000000000001</v>
      </c>
      <c r="R63" s="367">
        <f t="shared" si="20"/>
        <v>135.71892084071945</v>
      </c>
      <c r="S63" s="302">
        <v>21700</v>
      </c>
      <c r="T63" s="307">
        <f t="shared" si="2"/>
        <v>1918.6713126433347</v>
      </c>
      <c r="U63" s="101">
        <f t="shared" si="14"/>
        <v>648.51090367344705</v>
      </c>
      <c r="V63" s="304">
        <f t="shared" si="15"/>
        <v>38.373426252866693</v>
      </c>
      <c r="W63" s="308">
        <v>24</v>
      </c>
      <c r="X63" s="305">
        <f t="shared" si="16"/>
        <v>2629.5556425696486</v>
      </c>
      <c r="Y63" s="309">
        <f t="shared" si="17"/>
        <v>0.32419999999999999</v>
      </c>
    </row>
    <row r="64" spans="1:25" s="63" customFormat="1" ht="16.5" customHeight="1" x14ac:dyDescent="0.2">
      <c r="A64" s="279">
        <v>45</v>
      </c>
      <c r="B64" s="301">
        <f t="shared" si="18"/>
        <v>54.497127717108228</v>
      </c>
      <c r="C64" s="302">
        <v>21700</v>
      </c>
      <c r="D64" s="303">
        <f t="shared" si="0"/>
        <v>4778.2334759314836</v>
      </c>
      <c r="E64" s="304">
        <f t="shared" si="4"/>
        <v>1615.0429148648414</v>
      </c>
      <c r="F64" s="304">
        <f t="shared" si="5"/>
        <v>95.564669518629671</v>
      </c>
      <c r="G64" s="101">
        <v>60</v>
      </c>
      <c r="H64" s="305">
        <f t="shared" si="6"/>
        <v>6548.841060314955</v>
      </c>
      <c r="I64" s="309">
        <f t="shared" si="7"/>
        <v>0.82569999999999999</v>
      </c>
      <c r="J64" s="329">
        <f t="shared" si="19"/>
        <v>90.82854619518038</v>
      </c>
      <c r="K64" s="302">
        <v>21700</v>
      </c>
      <c r="L64" s="307">
        <f t="shared" si="1"/>
        <v>2866.9400855588892</v>
      </c>
      <c r="M64" s="304">
        <f t="shared" si="9"/>
        <v>969.02574891890447</v>
      </c>
      <c r="N64" s="304">
        <f t="shared" si="10"/>
        <v>57.338801711177787</v>
      </c>
      <c r="O64" s="308">
        <v>36</v>
      </c>
      <c r="P64" s="305">
        <f t="shared" si="11"/>
        <v>3929.3046361889715</v>
      </c>
      <c r="Q64" s="309">
        <f t="shared" si="12"/>
        <v>0.49540000000000001</v>
      </c>
      <c r="R64" s="367">
        <f t="shared" si="20"/>
        <v>136.24281929277055</v>
      </c>
      <c r="S64" s="302">
        <v>21700</v>
      </c>
      <c r="T64" s="307">
        <f t="shared" si="2"/>
        <v>1911.2933903725936</v>
      </c>
      <c r="U64" s="101">
        <f t="shared" si="14"/>
        <v>646.01716594593654</v>
      </c>
      <c r="V64" s="304">
        <f t="shared" si="15"/>
        <v>38.225867807451877</v>
      </c>
      <c r="W64" s="308">
        <v>24</v>
      </c>
      <c r="X64" s="305">
        <f t="shared" si="16"/>
        <v>2619.5364241259817</v>
      </c>
      <c r="Y64" s="309">
        <f t="shared" si="17"/>
        <v>0.33029999999999998</v>
      </c>
    </row>
    <row r="65" spans="1:25" s="63" customFormat="1" ht="16.5" customHeight="1" x14ac:dyDescent="0.2">
      <c r="A65" s="279">
        <v>46</v>
      </c>
      <c r="B65" s="301">
        <f t="shared" si="18"/>
        <v>54.702081022260806</v>
      </c>
      <c r="C65" s="302">
        <v>21700</v>
      </c>
      <c r="D65" s="303">
        <f t="shared" si="0"/>
        <v>4760.3307796284971</v>
      </c>
      <c r="E65" s="304">
        <f t="shared" si="4"/>
        <v>1608.9918035144319</v>
      </c>
      <c r="F65" s="304">
        <f t="shared" si="5"/>
        <v>95.206615592569946</v>
      </c>
      <c r="G65" s="101">
        <v>60</v>
      </c>
      <c r="H65" s="305">
        <f t="shared" si="6"/>
        <v>6524.5291987354985</v>
      </c>
      <c r="I65" s="309">
        <f t="shared" si="7"/>
        <v>0.84089999999999998</v>
      </c>
      <c r="J65" s="329">
        <f t="shared" si="19"/>
        <v>91.170135037101346</v>
      </c>
      <c r="K65" s="302">
        <v>21700</v>
      </c>
      <c r="L65" s="307">
        <f t="shared" si="1"/>
        <v>2856.1984677770979</v>
      </c>
      <c r="M65" s="304">
        <f t="shared" si="9"/>
        <v>965.39508210865904</v>
      </c>
      <c r="N65" s="304">
        <f t="shared" si="10"/>
        <v>57.123969355541959</v>
      </c>
      <c r="O65" s="308">
        <v>36</v>
      </c>
      <c r="P65" s="305">
        <f t="shared" si="11"/>
        <v>3914.7175192412992</v>
      </c>
      <c r="Q65" s="309">
        <f t="shared" si="12"/>
        <v>0.50460000000000005</v>
      </c>
      <c r="R65" s="367">
        <f t="shared" si="20"/>
        <v>136.75520255565201</v>
      </c>
      <c r="S65" s="302">
        <v>21700</v>
      </c>
      <c r="T65" s="307">
        <f t="shared" si="2"/>
        <v>1904.132311851399</v>
      </c>
      <c r="U65" s="101">
        <f t="shared" si="14"/>
        <v>643.59672140577277</v>
      </c>
      <c r="V65" s="304">
        <f t="shared" si="15"/>
        <v>38.08264623702798</v>
      </c>
      <c r="W65" s="308">
        <v>24</v>
      </c>
      <c r="X65" s="305">
        <f t="shared" si="16"/>
        <v>2609.8116794941998</v>
      </c>
      <c r="Y65" s="309">
        <f t="shared" si="17"/>
        <v>0.33639999999999998</v>
      </c>
    </row>
    <row r="66" spans="1:25" s="63" customFormat="1" ht="16.5" customHeight="1" x14ac:dyDescent="0.2">
      <c r="A66" s="279">
        <v>47</v>
      </c>
      <c r="B66" s="301">
        <f t="shared" si="18"/>
        <v>54.902626385946292</v>
      </c>
      <c r="C66" s="302">
        <v>21700</v>
      </c>
      <c r="D66" s="303">
        <f t="shared" si="0"/>
        <v>4742.9424991343567</v>
      </c>
      <c r="E66" s="304">
        <f t="shared" si="4"/>
        <v>1603.1145647074125</v>
      </c>
      <c r="F66" s="304">
        <f t="shared" si="5"/>
        <v>94.858849982687133</v>
      </c>
      <c r="G66" s="101">
        <v>60</v>
      </c>
      <c r="H66" s="305">
        <f t="shared" si="6"/>
        <v>6500.9159138244568</v>
      </c>
      <c r="I66" s="309">
        <f t="shared" si="7"/>
        <v>0.85609999999999997</v>
      </c>
      <c r="J66" s="329">
        <f t="shared" si="19"/>
        <v>91.504377309910495</v>
      </c>
      <c r="K66" s="302">
        <v>21700</v>
      </c>
      <c r="L66" s="307">
        <f t="shared" si="1"/>
        <v>2845.7654994806144</v>
      </c>
      <c r="M66" s="304">
        <f t="shared" si="9"/>
        <v>961.86873882444752</v>
      </c>
      <c r="N66" s="304">
        <f t="shared" si="10"/>
        <v>56.91530998961229</v>
      </c>
      <c r="O66" s="308">
        <v>36</v>
      </c>
      <c r="P66" s="305">
        <f t="shared" si="11"/>
        <v>3900.549548294674</v>
      </c>
      <c r="Q66" s="309">
        <f t="shared" si="12"/>
        <v>0.51359999999999995</v>
      </c>
      <c r="R66" s="367">
        <f t="shared" si="20"/>
        <v>137.25656596486573</v>
      </c>
      <c r="S66" s="302">
        <v>21700</v>
      </c>
      <c r="T66" s="307">
        <f t="shared" si="2"/>
        <v>1897.1769996537428</v>
      </c>
      <c r="U66" s="101">
        <f t="shared" si="14"/>
        <v>641.24582588296494</v>
      </c>
      <c r="V66" s="304">
        <f t="shared" si="15"/>
        <v>37.943539993074857</v>
      </c>
      <c r="W66" s="308">
        <v>24</v>
      </c>
      <c r="X66" s="305">
        <f t="shared" si="16"/>
        <v>2600.3663655297828</v>
      </c>
      <c r="Y66" s="309">
        <f t="shared" si="17"/>
        <v>0.34239999999999998</v>
      </c>
    </row>
    <row r="67" spans="1:25" s="63" customFormat="1" ht="16.5" customHeight="1" x14ac:dyDescent="0.2">
      <c r="A67" s="279">
        <v>48</v>
      </c>
      <c r="B67" s="301">
        <f t="shared" si="18"/>
        <v>55.098949426716082</v>
      </c>
      <c r="C67" s="302">
        <v>21700</v>
      </c>
      <c r="D67" s="303">
        <f t="shared" si="0"/>
        <v>4726.0429229479769</v>
      </c>
      <c r="E67" s="304">
        <f t="shared" si="4"/>
        <v>1597.402507956416</v>
      </c>
      <c r="F67" s="304">
        <f t="shared" si="5"/>
        <v>94.520858458959538</v>
      </c>
      <c r="G67" s="101">
        <v>60</v>
      </c>
      <c r="H67" s="305">
        <f t="shared" si="6"/>
        <v>6477.9662893633522</v>
      </c>
      <c r="I67" s="309">
        <f t="shared" si="7"/>
        <v>0.87119999999999997</v>
      </c>
      <c r="J67" s="329">
        <f t="shared" si="19"/>
        <v>91.831582377860144</v>
      </c>
      <c r="K67" s="302">
        <v>21700</v>
      </c>
      <c r="L67" s="307">
        <f t="shared" si="1"/>
        <v>2835.6257537687852</v>
      </c>
      <c r="M67" s="304">
        <f t="shared" si="9"/>
        <v>958.44150477384926</v>
      </c>
      <c r="N67" s="304">
        <f t="shared" si="10"/>
        <v>56.712515075375705</v>
      </c>
      <c r="O67" s="308">
        <v>36</v>
      </c>
      <c r="P67" s="305">
        <f t="shared" si="11"/>
        <v>3886.7797736180105</v>
      </c>
      <c r="Q67" s="309">
        <f t="shared" si="12"/>
        <v>0.52270000000000005</v>
      </c>
      <c r="R67" s="367">
        <f t="shared" si="20"/>
        <v>137.7473735667902</v>
      </c>
      <c r="S67" s="302">
        <v>21700</v>
      </c>
      <c r="T67" s="307">
        <f t="shared" si="2"/>
        <v>1890.4171691791903</v>
      </c>
      <c r="U67" s="101">
        <f t="shared" si="14"/>
        <v>638.96100318256629</v>
      </c>
      <c r="V67" s="304">
        <f t="shared" si="15"/>
        <v>37.808343383583804</v>
      </c>
      <c r="W67" s="308">
        <v>24</v>
      </c>
      <c r="X67" s="305">
        <f t="shared" si="16"/>
        <v>2591.1865157453403</v>
      </c>
      <c r="Y67" s="309">
        <f t="shared" si="17"/>
        <v>0.34849999999999998</v>
      </c>
    </row>
    <row r="68" spans="1:25" s="63" customFormat="1" ht="16.5" customHeight="1" x14ac:dyDescent="0.2">
      <c r="A68" s="279">
        <v>49</v>
      </c>
      <c r="B68" s="301">
        <f t="shared" si="18"/>
        <v>55.29122427988159</v>
      </c>
      <c r="C68" s="302">
        <v>21700</v>
      </c>
      <c r="D68" s="303">
        <f t="shared" si="0"/>
        <v>4709.608141101513</v>
      </c>
      <c r="E68" s="304">
        <f t="shared" si="4"/>
        <v>1591.8475516923113</v>
      </c>
      <c r="F68" s="304">
        <f t="shared" si="5"/>
        <v>94.192162822030255</v>
      </c>
      <c r="G68" s="101">
        <v>60</v>
      </c>
      <c r="H68" s="305">
        <f t="shared" si="6"/>
        <v>6455.6478556158554</v>
      </c>
      <c r="I68" s="309">
        <f t="shared" si="7"/>
        <v>0.88619999999999999</v>
      </c>
      <c r="J68" s="329">
        <f t="shared" si="19"/>
        <v>92.152040466469316</v>
      </c>
      <c r="K68" s="302">
        <v>21700</v>
      </c>
      <c r="L68" s="307">
        <f t="shared" si="1"/>
        <v>2825.7648846609081</v>
      </c>
      <c r="M68" s="304">
        <f t="shared" si="9"/>
        <v>955.1085310153868</v>
      </c>
      <c r="N68" s="304">
        <f t="shared" si="10"/>
        <v>56.515297693218166</v>
      </c>
      <c r="O68" s="308">
        <v>36</v>
      </c>
      <c r="P68" s="305">
        <f t="shared" si="11"/>
        <v>3873.388713369513</v>
      </c>
      <c r="Q68" s="309">
        <f t="shared" si="12"/>
        <v>0.53169999999999995</v>
      </c>
      <c r="R68" s="367">
        <f t="shared" si="20"/>
        <v>138.22806069970397</v>
      </c>
      <c r="S68" s="302">
        <v>21700</v>
      </c>
      <c r="T68" s="307">
        <f t="shared" si="2"/>
        <v>1883.8432564406053</v>
      </c>
      <c r="U68" s="101">
        <f t="shared" si="14"/>
        <v>636.7390206769245</v>
      </c>
      <c r="V68" s="304">
        <f t="shared" si="15"/>
        <v>37.676865128812103</v>
      </c>
      <c r="W68" s="308">
        <v>24</v>
      </c>
      <c r="X68" s="305">
        <f t="shared" si="16"/>
        <v>2582.259142246342</v>
      </c>
      <c r="Y68" s="309">
        <f t="shared" si="17"/>
        <v>0.35449999999999998</v>
      </c>
    </row>
    <row r="69" spans="1:25" s="63" customFormat="1" ht="16.5" customHeight="1" x14ac:dyDescent="0.2">
      <c r="A69" s="281">
        <v>50</v>
      </c>
      <c r="B69" s="319">
        <f t="shared" si="18"/>
        <v>55.479614525617457</v>
      </c>
      <c r="C69" s="320">
        <v>21700</v>
      </c>
      <c r="D69" s="321">
        <f t="shared" si="0"/>
        <v>4693.6158844391666</v>
      </c>
      <c r="E69" s="322">
        <f t="shared" si="4"/>
        <v>1586.4421689404383</v>
      </c>
      <c r="F69" s="322">
        <f t="shared" si="5"/>
        <v>93.87231768878334</v>
      </c>
      <c r="G69" s="106">
        <v>60</v>
      </c>
      <c r="H69" s="323">
        <f t="shared" si="6"/>
        <v>6433.930371068388</v>
      </c>
      <c r="I69" s="328">
        <f t="shared" si="7"/>
        <v>0.9012</v>
      </c>
      <c r="J69" s="324">
        <f t="shared" si="19"/>
        <v>92.46602420936243</v>
      </c>
      <c r="K69" s="320">
        <v>21700</v>
      </c>
      <c r="L69" s="325">
        <f t="shared" si="1"/>
        <v>2816.1695306634997</v>
      </c>
      <c r="M69" s="322">
        <f t="shared" si="9"/>
        <v>951.86530136426279</v>
      </c>
      <c r="N69" s="322">
        <f t="shared" si="10"/>
        <v>56.323390613269993</v>
      </c>
      <c r="O69" s="326">
        <v>36</v>
      </c>
      <c r="P69" s="323">
        <f t="shared" si="11"/>
        <v>3860.3582226410326</v>
      </c>
      <c r="Q69" s="328">
        <f t="shared" si="12"/>
        <v>0.54069999999999996</v>
      </c>
      <c r="R69" s="366">
        <f t="shared" si="20"/>
        <v>138.69903631404364</v>
      </c>
      <c r="S69" s="320">
        <v>21700</v>
      </c>
      <c r="T69" s="325">
        <f t="shared" si="2"/>
        <v>1877.4463537756665</v>
      </c>
      <c r="U69" s="106">
        <f t="shared" si="14"/>
        <v>634.57686757617523</v>
      </c>
      <c r="V69" s="322">
        <f t="shared" si="15"/>
        <v>37.548927075513333</v>
      </c>
      <c r="W69" s="326">
        <v>24</v>
      </c>
      <c r="X69" s="323">
        <f t="shared" si="16"/>
        <v>2573.5721484273549</v>
      </c>
      <c r="Y69" s="328">
        <f t="shared" si="17"/>
        <v>0.36049999999999999</v>
      </c>
    </row>
    <row r="70" spans="1:25" s="63" customFormat="1" ht="16.5" customHeight="1" x14ac:dyDescent="0.2">
      <c r="A70" s="278">
        <v>51</v>
      </c>
      <c r="B70" s="301">
        <f t="shared" si="18"/>
        <v>55.664274025154334</v>
      </c>
      <c r="C70" s="302">
        <v>21700</v>
      </c>
      <c r="D70" s="303">
        <f t="shared" si="0"/>
        <v>4678.0453811780044</v>
      </c>
      <c r="E70" s="304">
        <f t="shared" si="4"/>
        <v>1581.1793388381652</v>
      </c>
      <c r="F70" s="304">
        <f t="shared" si="5"/>
        <v>93.560907623560084</v>
      </c>
      <c r="G70" s="101">
        <v>60</v>
      </c>
      <c r="H70" s="305">
        <f t="shared" si="6"/>
        <v>6412.7856276397297</v>
      </c>
      <c r="I70" s="309">
        <f t="shared" si="7"/>
        <v>0.91620000000000001</v>
      </c>
      <c r="J70" s="329">
        <f t="shared" si="19"/>
        <v>92.773790041923888</v>
      </c>
      <c r="K70" s="302">
        <v>21700</v>
      </c>
      <c r="L70" s="307">
        <f t="shared" si="1"/>
        <v>2806.827228706803</v>
      </c>
      <c r="M70" s="304">
        <f t="shared" si="9"/>
        <v>948.70760330289932</v>
      </c>
      <c r="N70" s="304">
        <f t="shared" si="10"/>
        <v>56.13654457413606</v>
      </c>
      <c r="O70" s="308">
        <v>36</v>
      </c>
      <c r="P70" s="305">
        <f t="shared" si="11"/>
        <v>3847.6713765838385</v>
      </c>
      <c r="Q70" s="309">
        <f t="shared" si="12"/>
        <v>0.54969999999999997</v>
      </c>
      <c r="R70" s="367">
        <f t="shared" si="20"/>
        <v>139.16068506288582</v>
      </c>
      <c r="S70" s="302">
        <v>21700</v>
      </c>
      <c r="T70" s="307">
        <f t="shared" si="2"/>
        <v>1871.2181524712018</v>
      </c>
      <c r="U70" s="101">
        <f t="shared" si="14"/>
        <v>632.47173553526613</v>
      </c>
      <c r="V70" s="304">
        <f t="shared" si="15"/>
        <v>37.424363049424038</v>
      </c>
      <c r="W70" s="308">
        <v>24</v>
      </c>
      <c r="X70" s="305">
        <f t="shared" si="16"/>
        <v>2565.1142510558921</v>
      </c>
      <c r="Y70" s="309">
        <f t="shared" si="17"/>
        <v>0.36649999999999999</v>
      </c>
    </row>
    <row r="71" spans="1:25" s="63" customFormat="1" ht="16.5" customHeight="1" x14ac:dyDescent="0.2">
      <c r="A71" s="279">
        <v>52</v>
      </c>
      <c r="B71" s="301">
        <f t="shared" si="18"/>
        <v>55.845347675771812</v>
      </c>
      <c r="C71" s="302">
        <v>21700</v>
      </c>
      <c r="D71" s="303">
        <f t="shared" si="0"/>
        <v>4662.8772285891428</v>
      </c>
      <c r="E71" s="304">
        <f t="shared" si="4"/>
        <v>1576.0525032631301</v>
      </c>
      <c r="F71" s="304">
        <f t="shared" si="5"/>
        <v>93.257544571782859</v>
      </c>
      <c r="G71" s="101">
        <v>60</v>
      </c>
      <c r="H71" s="305">
        <f t="shared" si="6"/>
        <v>6392.1872764240561</v>
      </c>
      <c r="I71" s="309">
        <f t="shared" si="7"/>
        <v>0.93110000000000004</v>
      </c>
      <c r="J71" s="329">
        <f t="shared" si="19"/>
        <v>93.075579459619689</v>
      </c>
      <c r="K71" s="302">
        <v>21700</v>
      </c>
      <c r="L71" s="307">
        <f t="shared" si="1"/>
        <v>2797.7263371534855</v>
      </c>
      <c r="M71" s="304">
        <f t="shared" si="9"/>
        <v>945.63150195787796</v>
      </c>
      <c r="N71" s="304">
        <f t="shared" si="10"/>
        <v>55.954526743069714</v>
      </c>
      <c r="O71" s="308">
        <v>36</v>
      </c>
      <c r="P71" s="305">
        <f t="shared" si="11"/>
        <v>3835.3123658544332</v>
      </c>
      <c r="Q71" s="309">
        <f t="shared" si="12"/>
        <v>0.55869999999999997</v>
      </c>
      <c r="R71" s="367">
        <f t="shared" si="20"/>
        <v>139.61336918942953</v>
      </c>
      <c r="S71" s="302">
        <v>21700</v>
      </c>
      <c r="T71" s="307">
        <f t="shared" si="2"/>
        <v>1865.1508914356568</v>
      </c>
      <c r="U71" s="101">
        <f t="shared" si="14"/>
        <v>630.42100130525193</v>
      </c>
      <c r="V71" s="304">
        <f t="shared" si="15"/>
        <v>37.303017828713138</v>
      </c>
      <c r="W71" s="308">
        <v>24</v>
      </c>
      <c r="X71" s="305">
        <f t="shared" si="16"/>
        <v>2556.874910569622</v>
      </c>
      <c r="Y71" s="309">
        <f t="shared" si="17"/>
        <v>0.3725</v>
      </c>
    </row>
    <row r="72" spans="1:25" s="63" customFormat="1" ht="16.5" customHeight="1" x14ac:dyDescent="0.2">
      <c r="A72" s="279">
        <v>53</v>
      </c>
      <c r="B72" s="301">
        <f t="shared" si="18"/>
        <v>56.022972093873534</v>
      </c>
      <c r="C72" s="302">
        <v>21700</v>
      </c>
      <c r="D72" s="303">
        <f t="shared" si="0"/>
        <v>4648.0932779443956</v>
      </c>
      <c r="E72" s="304">
        <f t="shared" si="4"/>
        <v>1571.0555279452055</v>
      </c>
      <c r="F72" s="304">
        <f t="shared" si="5"/>
        <v>92.961865558887908</v>
      </c>
      <c r="G72" s="101">
        <v>60</v>
      </c>
      <c r="H72" s="305">
        <f t="shared" si="6"/>
        <v>6372.1106714484895</v>
      </c>
      <c r="I72" s="309">
        <f t="shared" si="7"/>
        <v>0.94599999999999995</v>
      </c>
      <c r="J72" s="329">
        <f t="shared" si="19"/>
        <v>93.37162015645589</v>
      </c>
      <c r="K72" s="302">
        <v>21700</v>
      </c>
      <c r="L72" s="307">
        <f t="shared" si="1"/>
        <v>2788.8559667666373</v>
      </c>
      <c r="M72" s="304">
        <f t="shared" si="9"/>
        <v>942.63331676712335</v>
      </c>
      <c r="N72" s="304">
        <f t="shared" si="10"/>
        <v>55.777119335332749</v>
      </c>
      <c r="O72" s="308">
        <v>36</v>
      </c>
      <c r="P72" s="305">
        <f t="shared" si="11"/>
        <v>3823.2664028690933</v>
      </c>
      <c r="Q72" s="309">
        <f t="shared" si="12"/>
        <v>0.56759999999999999</v>
      </c>
      <c r="R72" s="367">
        <f t="shared" si="20"/>
        <v>140.05743023468384</v>
      </c>
      <c r="S72" s="302">
        <v>21700</v>
      </c>
      <c r="T72" s="307">
        <f t="shared" si="2"/>
        <v>1859.2373111777579</v>
      </c>
      <c r="U72" s="101">
        <f t="shared" si="14"/>
        <v>628.42221117808208</v>
      </c>
      <c r="V72" s="304">
        <f t="shared" si="15"/>
        <v>37.184746223555159</v>
      </c>
      <c r="W72" s="308">
        <v>24</v>
      </c>
      <c r="X72" s="305">
        <f t="shared" si="16"/>
        <v>2548.8442685793948</v>
      </c>
      <c r="Y72" s="309">
        <f t="shared" si="17"/>
        <v>0.37840000000000001</v>
      </c>
    </row>
    <row r="73" spans="1:25" s="63" customFormat="1" ht="16.5" customHeight="1" x14ac:dyDescent="0.2">
      <c r="A73" s="279">
        <v>54</v>
      </c>
      <c r="B73" s="301">
        <f t="shared" si="18"/>
        <v>56.197276234211856</v>
      </c>
      <c r="C73" s="302">
        <v>21700</v>
      </c>
      <c r="D73" s="303">
        <f t="shared" si="0"/>
        <v>4633.6765311318295</v>
      </c>
      <c r="E73" s="304">
        <f t="shared" si="4"/>
        <v>1566.1826675225582</v>
      </c>
      <c r="F73" s="304">
        <f t="shared" si="5"/>
        <v>92.673530622636591</v>
      </c>
      <c r="G73" s="101">
        <v>60</v>
      </c>
      <c r="H73" s="305">
        <f t="shared" si="6"/>
        <v>6352.5327292770244</v>
      </c>
      <c r="I73" s="309">
        <f t="shared" si="7"/>
        <v>0.96089999999999998</v>
      </c>
      <c r="J73" s="329">
        <f t="shared" si="19"/>
        <v>93.662127057019759</v>
      </c>
      <c r="K73" s="302">
        <v>21700</v>
      </c>
      <c r="L73" s="307">
        <f t="shared" si="1"/>
        <v>2780.2059186790975</v>
      </c>
      <c r="M73" s="304">
        <f t="shared" si="9"/>
        <v>939.70960051353484</v>
      </c>
      <c r="N73" s="304">
        <f t="shared" si="10"/>
        <v>55.604118373581954</v>
      </c>
      <c r="O73" s="308">
        <v>36</v>
      </c>
      <c r="P73" s="305">
        <f t="shared" si="11"/>
        <v>3811.5196375662144</v>
      </c>
      <c r="Q73" s="309">
        <f t="shared" si="12"/>
        <v>0.57650000000000001</v>
      </c>
      <c r="R73" s="367">
        <f t="shared" si="20"/>
        <v>140.49319058552962</v>
      </c>
      <c r="S73" s="302">
        <v>21700</v>
      </c>
      <c r="T73" s="307">
        <f t="shared" si="2"/>
        <v>1853.4706124527322</v>
      </c>
      <c r="U73" s="101">
        <f t="shared" si="14"/>
        <v>626.47306700902345</v>
      </c>
      <c r="V73" s="304">
        <f t="shared" si="15"/>
        <v>37.069412249054643</v>
      </c>
      <c r="W73" s="308">
        <v>24</v>
      </c>
      <c r="X73" s="305">
        <f t="shared" si="16"/>
        <v>2541.0130917108104</v>
      </c>
      <c r="Y73" s="309">
        <f t="shared" si="17"/>
        <v>0.38440000000000002</v>
      </c>
    </row>
    <row r="74" spans="1:25" s="63" customFormat="1" ht="16.5" customHeight="1" x14ac:dyDescent="0.2">
      <c r="A74" s="279">
        <v>55</v>
      </c>
      <c r="B74" s="301">
        <f t="shared" si="18"/>
        <v>56.368381952292793</v>
      </c>
      <c r="C74" s="302">
        <v>21700</v>
      </c>
      <c r="D74" s="303">
        <f t="shared" si="0"/>
        <v>4619.6110475618898</v>
      </c>
      <c r="E74" s="304">
        <f t="shared" si="4"/>
        <v>1561.4285340759186</v>
      </c>
      <c r="F74" s="304">
        <f t="shared" si="5"/>
        <v>92.392220951237803</v>
      </c>
      <c r="G74" s="101">
        <v>60</v>
      </c>
      <c r="H74" s="305">
        <f t="shared" si="6"/>
        <v>6333.4318025890461</v>
      </c>
      <c r="I74" s="309">
        <f t="shared" si="7"/>
        <v>0.97570000000000001</v>
      </c>
      <c r="J74" s="329">
        <f t="shared" si="19"/>
        <v>93.947303253821332</v>
      </c>
      <c r="K74" s="302">
        <v>21700</v>
      </c>
      <c r="L74" s="307">
        <f t="shared" si="1"/>
        <v>2771.7666285371333</v>
      </c>
      <c r="M74" s="304">
        <f t="shared" si="9"/>
        <v>936.857120445551</v>
      </c>
      <c r="N74" s="304">
        <f t="shared" si="10"/>
        <v>55.435332570742666</v>
      </c>
      <c r="O74" s="308">
        <v>36</v>
      </c>
      <c r="P74" s="305">
        <f t="shared" si="11"/>
        <v>3800.0590815534269</v>
      </c>
      <c r="Q74" s="309">
        <f t="shared" si="12"/>
        <v>0.58540000000000003</v>
      </c>
      <c r="R74" s="367">
        <f t="shared" si="20"/>
        <v>140.92095488073198</v>
      </c>
      <c r="S74" s="302">
        <v>21700</v>
      </c>
      <c r="T74" s="307">
        <f t="shared" si="2"/>
        <v>1847.8444190247558</v>
      </c>
      <c r="U74" s="101">
        <f t="shared" si="14"/>
        <v>624.57141363036737</v>
      </c>
      <c r="V74" s="304">
        <f t="shared" si="15"/>
        <v>36.956888380495116</v>
      </c>
      <c r="W74" s="308">
        <v>24</v>
      </c>
      <c r="X74" s="305">
        <f t="shared" si="16"/>
        <v>2533.3727210356183</v>
      </c>
      <c r="Y74" s="309">
        <f t="shared" si="17"/>
        <v>0.39029999999999998</v>
      </c>
    </row>
    <row r="75" spans="1:25" s="63" customFormat="1" ht="16.5" customHeight="1" x14ac:dyDescent="0.2">
      <c r="A75" s="279">
        <v>56</v>
      </c>
      <c r="B75" s="301">
        <f t="shared" si="18"/>
        <v>56.536404516105264</v>
      </c>
      <c r="C75" s="302">
        <v>21700</v>
      </c>
      <c r="D75" s="303">
        <f t="shared" si="0"/>
        <v>4605.8818601706625</v>
      </c>
      <c r="E75" s="304">
        <f t="shared" si="4"/>
        <v>1556.7880687376837</v>
      </c>
      <c r="F75" s="304">
        <f t="shared" si="5"/>
        <v>92.117637203413253</v>
      </c>
      <c r="G75" s="101">
        <v>60</v>
      </c>
      <c r="H75" s="305">
        <f t="shared" si="6"/>
        <v>6314.7875661117596</v>
      </c>
      <c r="I75" s="309">
        <f t="shared" si="7"/>
        <v>0.99050000000000005</v>
      </c>
      <c r="J75" s="329">
        <f t="shared" si="19"/>
        <v>94.227340860175445</v>
      </c>
      <c r="K75" s="302">
        <v>21700</v>
      </c>
      <c r="L75" s="307">
        <f t="shared" si="1"/>
        <v>2763.5291161023979</v>
      </c>
      <c r="M75" s="304">
        <f t="shared" si="9"/>
        <v>934.07284124261037</v>
      </c>
      <c r="N75" s="304">
        <f t="shared" si="10"/>
        <v>55.270582322047957</v>
      </c>
      <c r="O75" s="308">
        <v>36</v>
      </c>
      <c r="P75" s="305">
        <f t="shared" si="11"/>
        <v>3788.8725396670566</v>
      </c>
      <c r="Q75" s="309">
        <f t="shared" si="12"/>
        <v>0.59430000000000005</v>
      </c>
      <c r="R75" s="367">
        <f t="shared" si="20"/>
        <v>141.34101129026314</v>
      </c>
      <c r="S75" s="302">
        <v>21700</v>
      </c>
      <c r="T75" s="307">
        <f t="shared" si="2"/>
        <v>1842.3527440682656</v>
      </c>
      <c r="U75" s="101">
        <f t="shared" si="14"/>
        <v>622.71522749507369</v>
      </c>
      <c r="V75" s="304">
        <f t="shared" si="15"/>
        <v>36.84705488136531</v>
      </c>
      <c r="W75" s="308">
        <v>24</v>
      </c>
      <c r="X75" s="305">
        <f t="shared" si="16"/>
        <v>2525.9150264447044</v>
      </c>
      <c r="Y75" s="309">
        <f t="shared" si="17"/>
        <v>0.3962</v>
      </c>
    </row>
    <row r="76" spans="1:25" s="63" customFormat="1" ht="16.5" customHeight="1" x14ac:dyDescent="0.2">
      <c r="A76" s="278">
        <v>57</v>
      </c>
      <c r="B76" s="301">
        <f t="shared" si="18"/>
        <v>56.701453072557179</v>
      </c>
      <c r="C76" s="302">
        <v>21700</v>
      </c>
      <c r="D76" s="303">
        <f t="shared" si="0"/>
        <v>4592.4748994841975</v>
      </c>
      <c r="E76" s="304">
        <f t="shared" si="4"/>
        <v>1552.2565160256586</v>
      </c>
      <c r="F76" s="304">
        <f t="shared" si="5"/>
        <v>91.849497989683954</v>
      </c>
      <c r="G76" s="101">
        <v>60</v>
      </c>
      <c r="H76" s="305">
        <f t="shared" si="6"/>
        <v>6296.5809134995397</v>
      </c>
      <c r="I76" s="309">
        <f t="shared" si="7"/>
        <v>1.0053000000000001</v>
      </c>
      <c r="J76" s="329">
        <f t="shared" si="19"/>
        <v>94.502421787595296</v>
      </c>
      <c r="K76" s="302">
        <v>21700</v>
      </c>
      <c r="L76" s="307">
        <f t="shared" si="1"/>
        <v>2755.4849396905188</v>
      </c>
      <c r="M76" s="304">
        <f t="shared" si="9"/>
        <v>931.35390961539531</v>
      </c>
      <c r="N76" s="304">
        <f t="shared" si="10"/>
        <v>55.109698793810374</v>
      </c>
      <c r="O76" s="308">
        <v>36</v>
      </c>
      <c r="P76" s="305">
        <f t="shared" si="11"/>
        <v>3777.9485480997246</v>
      </c>
      <c r="Q76" s="309">
        <f t="shared" si="12"/>
        <v>0.60319999999999996</v>
      </c>
      <c r="R76" s="367">
        <f t="shared" si="20"/>
        <v>141.75363268139293</v>
      </c>
      <c r="S76" s="302">
        <v>21700</v>
      </c>
      <c r="T76" s="307">
        <f t="shared" si="2"/>
        <v>1836.9899597936794</v>
      </c>
      <c r="U76" s="101">
        <f t="shared" si="14"/>
        <v>620.90260641026362</v>
      </c>
      <c r="V76" s="304">
        <f t="shared" si="15"/>
        <v>36.739799195873587</v>
      </c>
      <c r="W76" s="308">
        <v>24</v>
      </c>
      <c r="X76" s="305">
        <f t="shared" si="16"/>
        <v>2518.6323653998165</v>
      </c>
      <c r="Y76" s="309">
        <f t="shared" si="17"/>
        <v>0.40210000000000001</v>
      </c>
    </row>
    <row r="77" spans="1:25" s="63" customFormat="1" ht="16.5" customHeight="1" x14ac:dyDescent="0.2">
      <c r="A77" s="279">
        <v>58</v>
      </c>
      <c r="B77" s="301">
        <f t="shared" si="18"/>
        <v>56.863631073345353</v>
      </c>
      <c r="C77" s="302">
        <v>21700</v>
      </c>
      <c r="D77" s="303">
        <f t="shared" si="0"/>
        <v>4579.3769248418903</v>
      </c>
      <c r="E77" s="304">
        <f t="shared" si="4"/>
        <v>1547.8294005965588</v>
      </c>
      <c r="F77" s="304">
        <f t="shared" si="5"/>
        <v>91.587538496837809</v>
      </c>
      <c r="G77" s="101">
        <v>60</v>
      </c>
      <c r="H77" s="305">
        <f t="shared" si="6"/>
        <v>6278.7938639352869</v>
      </c>
      <c r="I77" s="309">
        <f t="shared" si="7"/>
        <v>1.02</v>
      </c>
      <c r="J77" s="329">
        <f t="shared" si="19"/>
        <v>94.772718455575585</v>
      </c>
      <c r="K77" s="302">
        <v>21700</v>
      </c>
      <c r="L77" s="307">
        <f t="shared" si="1"/>
        <v>2747.6261549051342</v>
      </c>
      <c r="M77" s="304">
        <f t="shared" si="9"/>
        <v>928.69764035793526</v>
      </c>
      <c r="N77" s="304">
        <f t="shared" si="10"/>
        <v>54.952523098102688</v>
      </c>
      <c r="O77" s="308">
        <v>36</v>
      </c>
      <c r="P77" s="305">
        <f t="shared" si="11"/>
        <v>3767.2763183611719</v>
      </c>
      <c r="Q77" s="309">
        <f t="shared" si="12"/>
        <v>0.61199999999999999</v>
      </c>
      <c r="R77" s="367">
        <f t="shared" si="20"/>
        <v>142.15907768336336</v>
      </c>
      <c r="S77" s="302">
        <v>21700</v>
      </c>
      <c r="T77" s="307">
        <f t="shared" si="2"/>
        <v>1831.7507699367563</v>
      </c>
      <c r="U77" s="101">
        <f t="shared" si="14"/>
        <v>619.13176023862354</v>
      </c>
      <c r="V77" s="304">
        <f t="shared" si="15"/>
        <v>36.635015398735128</v>
      </c>
      <c r="W77" s="308">
        <v>24</v>
      </c>
      <c r="X77" s="305">
        <f t="shared" si="16"/>
        <v>2511.517545574115</v>
      </c>
      <c r="Y77" s="309">
        <f t="shared" si="17"/>
        <v>0.40799999999999997</v>
      </c>
    </row>
    <row r="78" spans="1:25" s="63" customFormat="1" ht="16.5" customHeight="1" x14ac:dyDescent="0.2">
      <c r="A78" s="279">
        <v>59</v>
      </c>
      <c r="B78" s="301">
        <f t="shared" si="18"/>
        <v>57.023036664420836</v>
      </c>
      <c r="C78" s="302">
        <v>21700</v>
      </c>
      <c r="D78" s="303">
        <f t="shared" si="0"/>
        <v>4566.5754619917479</v>
      </c>
      <c r="E78" s="304">
        <f t="shared" si="4"/>
        <v>1543.5025061532106</v>
      </c>
      <c r="F78" s="304">
        <f t="shared" si="5"/>
        <v>91.331509239834958</v>
      </c>
      <c r="G78" s="101">
        <v>60</v>
      </c>
      <c r="H78" s="305">
        <f t="shared" si="6"/>
        <v>6261.4094773847937</v>
      </c>
      <c r="I78" s="309">
        <f t="shared" si="7"/>
        <v>1.0347</v>
      </c>
      <c r="J78" s="329">
        <f t="shared" si="19"/>
        <v>95.038394440701396</v>
      </c>
      <c r="K78" s="302">
        <v>21700</v>
      </c>
      <c r="L78" s="307">
        <f t="shared" si="1"/>
        <v>2739.9452771950491</v>
      </c>
      <c r="M78" s="304">
        <f t="shared" si="9"/>
        <v>926.1015036919265</v>
      </c>
      <c r="N78" s="304">
        <f t="shared" si="10"/>
        <v>54.798905543900986</v>
      </c>
      <c r="O78" s="308">
        <v>36</v>
      </c>
      <c r="P78" s="305">
        <f t="shared" si="11"/>
        <v>3756.8456864308769</v>
      </c>
      <c r="Q78" s="309">
        <f t="shared" si="12"/>
        <v>0.62080000000000002</v>
      </c>
      <c r="R78" s="367">
        <f t="shared" si="20"/>
        <v>142.55759166105207</v>
      </c>
      <c r="S78" s="302">
        <v>21700</v>
      </c>
      <c r="T78" s="307">
        <f t="shared" si="2"/>
        <v>1826.6301847966997</v>
      </c>
      <c r="U78" s="101">
        <f t="shared" si="14"/>
        <v>617.40100246128441</v>
      </c>
      <c r="V78" s="304">
        <f t="shared" si="15"/>
        <v>36.532603695933993</v>
      </c>
      <c r="W78" s="308">
        <v>24</v>
      </c>
      <c r="X78" s="305">
        <f t="shared" si="16"/>
        <v>2504.5637909539182</v>
      </c>
      <c r="Y78" s="309">
        <f t="shared" si="17"/>
        <v>0.41389999999999999</v>
      </c>
    </row>
    <row r="79" spans="1:25" s="63" customFormat="1" ht="16.5" customHeight="1" x14ac:dyDescent="0.2">
      <c r="A79" s="280">
        <v>60</v>
      </c>
      <c r="B79" s="301">
        <f t="shared" si="18"/>
        <v>57.179763042721085</v>
      </c>
      <c r="C79" s="302">
        <v>21700</v>
      </c>
      <c r="D79" s="303">
        <f t="shared" si="0"/>
        <v>4554.0587463688098</v>
      </c>
      <c r="E79" s="304">
        <f t="shared" si="4"/>
        <v>1539.2718562726575</v>
      </c>
      <c r="F79" s="304">
        <f t="shared" si="5"/>
        <v>91.081174927376196</v>
      </c>
      <c r="G79" s="101">
        <v>60</v>
      </c>
      <c r="H79" s="305">
        <f t="shared" si="6"/>
        <v>6244.4117775688437</v>
      </c>
      <c r="I79" s="309">
        <f t="shared" si="7"/>
        <v>1.0492999999999999</v>
      </c>
      <c r="J79" s="329">
        <f t="shared" si="19"/>
        <v>95.29960507120181</v>
      </c>
      <c r="K79" s="302">
        <v>21700</v>
      </c>
      <c r="L79" s="307">
        <f t="shared" si="1"/>
        <v>2732.4352478212859</v>
      </c>
      <c r="M79" s="304">
        <f t="shared" si="9"/>
        <v>923.56311376359452</v>
      </c>
      <c r="N79" s="304">
        <f t="shared" si="10"/>
        <v>54.648704956425718</v>
      </c>
      <c r="O79" s="308">
        <v>36</v>
      </c>
      <c r="P79" s="305">
        <f t="shared" si="11"/>
        <v>3746.6470665413062</v>
      </c>
      <c r="Q79" s="309">
        <f t="shared" si="12"/>
        <v>0.62960000000000005</v>
      </c>
      <c r="R79" s="367">
        <f t="shared" si="20"/>
        <v>142.94940760680271</v>
      </c>
      <c r="S79" s="302">
        <v>21700</v>
      </c>
      <c r="T79" s="307">
        <f t="shared" si="2"/>
        <v>1821.6234985475239</v>
      </c>
      <c r="U79" s="101">
        <f t="shared" si="14"/>
        <v>615.70874250906297</v>
      </c>
      <c r="V79" s="304">
        <f t="shared" si="15"/>
        <v>36.432469970950478</v>
      </c>
      <c r="W79" s="308">
        <v>24</v>
      </c>
      <c r="X79" s="305">
        <f t="shared" si="16"/>
        <v>2497.7647110275375</v>
      </c>
      <c r="Y79" s="309">
        <f t="shared" si="17"/>
        <v>0.41970000000000002</v>
      </c>
    </row>
    <row r="80" spans="1:25" s="63" customFormat="1" ht="16.5" customHeight="1" x14ac:dyDescent="0.2">
      <c r="A80" s="279">
        <v>61</v>
      </c>
      <c r="B80" s="301">
        <f t="shared" si="18"/>
        <v>57.333898783416124</v>
      </c>
      <c r="C80" s="302">
        <v>21700</v>
      </c>
      <c r="D80" s="303">
        <f t="shared" si="0"/>
        <v>4541.8156714526613</v>
      </c>
      <c r="E80" s="304">
        <f t="shared" si="4"/>
        <v>1535.1336969509994</v>
      </c>
      <c r="F80" s="304">
        <f t="shared" si="5"/>
        <v>90.83631342905322</v>
      </c>
      <c r="G80" s="101">
        <v>60</v>
      </c>
      <c r="H80" s="305">
        <f t="shared" si="6"/>
        <v>6227.7856818327136</v>
      </c>
      <c r="I80" s="309">
        <f t="shared" si="7"/>
        <v>1.0639000000000001</v>
      </c>
      <c r="J80" s="329">
        <f t="shared" si="19"/>
        <v>95.556497972360205</v>
      </c>
      <c r="K80" s="302">
        <v>21700</v>
      </c>
      <c r="L80" s="307">
        <f t="shared" si="1"/>
        <v>2725.0894028715966</v>
      </c>
      <c r="M80" s="304">
        <f t="shared" si="9"/>
        <v>921.08021817059955</v>
      </c>
      <c r="N80" s="304">
        <f t="shared" si="10"/>
        <v>54.501788057431931</v>
      </c>
      <c r="O80" s="308">
        <v>36</v>
      </c>
      <c r="P80" s="305">
        <f t="shared" si="11"/>
        <v>3736.6714090996279</v>
      </c>
      <c r="Q80" s="309">
        <f t="shared" si="12"/>
        <v>0.63839999999999997</v>
      </c>
      <c r="R80" s="367">
        <f t="shared" si="20"/>
        <v>143.33474695854031</v>
      </c>
      <c r="S80" s="302">
        <v>21700</v>
      </c>
      <c r="T80" s="307">
        <f t="shared" si="2"/>
        <v>1816.7262685810645</v>
      </c>
      <c r="U80" s="101">
        <f t="shared" si="14"/>
        <v>614.0534787803997</v>
      </c>
      <c r="V80" s="304">
        <f t="shared" si="15"/>
        <v>36.334525371621289</v>
      </c>
      <c r="W80" s="308">
        <v>24</v>
      </c>
      <c r="X80" s="305">
        <f t="shared" si="16"/>
        <v>2491.1142727330853</v>
      </c>
      <c r="Y80" s="309">
        <f t="shared" si="17"/>
        <v>0.42559999999999998</v>
      </c>
    </row>
    <row r="81" spans="1:25" s="63" customFormat="1" ht="16.5" customHeight="1" x14ac:dyDescent="0.2">
      <c r="A81" s="279">
        <v>62</v>
      </c>
      <c r="B81" s="301">
        <f t="shared" si="18"/>
        <v>57.485528140545476</v>
      </c>
      <c r="C81" s="302">
        <v>21700</v>
      </c>
      <c r="D81" s="303">
        <f t="shared" si="0"/>
        <v>4529.8357416731405</v>
      </c>
      <c r="E81" s="304">
        <f t="shared" si="4"/>
        <v>1531.0844806855214</v>
      </c>
      <c r="F81" s="304">
        <f t="shared" si="5"/>
        <v>90.596714833462812</v>
      </c>
      <c r="G81" s="101">
        <v>60</v>
      </c>
      <c r="H81" s="305">
        <f t="shared" si="6"/>
        <v>6211.5169371921247</v>
      </c>
      <c r="I81" s="309">
        <f t="shared" si="7"/>
        <v>1.0785</v>
      </c>
      <c r="J81" s="329">
        <f t="shared" si="19"/>
        <v>95.809213567575796</v>
      </c>
      <c r="K81" s="302">
        <v>21700</v>
      </c>
      <c r="L81" s="307">
        <f t="shared" si="1"/>
        <v>2717.901445003884</v>
      </c>
      <c r="M81" s="304">
        <f t="shared" si="9"/>
        <v>918.65068841131267</v>
      </c>
      <c r="N81" s="304">
        <f t="shared" si="10"/>
        <v>54.358028900077677</v>
      </c>
      <c r="O81" s="308">
        <v>36</v>
      </c>
      <c r="P81" s="305">
        <f t="shared" si="11"/>
        <v>3726.9101623152746</v>
      </c>
      <c r="Q81" s="309">
        <f t="shared" si="12"/>
        <v>0.64710000000000001</v>
      </c>
      <c r="R81" s="367">
        <f t="shared" si="20"/>
        <v>143.71382035136369</v>
      </c>
      <c r="S81" s="302">
        <v>21700</v>
      </c>
      <c r="T81" s="307">
        <f t="shared" si="2"/>
        <v>1811.9342966692561</v>
      </c>
      <c r="U81" s="101">
        <f t="shared" si="14"/>
        <v>612.43379227420849</v>
      </c>
      <c r="V81" s="304">
        <f t="shared" si="15"/>
        <v>36.238685933385121</v>
      </c>
      <c r="W81" s="308">
        <v>24</v>
      </c>
      <c r="X81" s="305">
        <f t="shared" si="16"/>
        <v>2484.6067748768496</v>
      </c>
      <c r="Y81" s="309">
        <f t="shared" si="17"/>
        <v>0.43140000000000001</v>
      </c>
    </row>
    <row r="82" spans="1:25" s="63" customFormat="1" ht="16.5" customHeight="1" x14ac:dyDescent="0.2">
      <c r="A82" s="279">
        <v>63</v>
      </c>
      <c r="B82" s="301">
        <f t="shared" si="18"/>
        <v>57.634731323601038</v>
      </c>
      <c r="C82" s="302">
        <v>21700</v>
      </c>
      <c r="D82" s="303">
        <f t="shared" si="0"/>
        <v>4518.1090293964453</v>
      </c>
      <c r="E82" s="304">
        <f t="shared" si="4"/>
        <v>1527.1208519359984</v>
      </c>
      <c r="F82" s="304">
        <f t="shared" si="5"/>
        <v>90.362180587928904</v>
      </c>
      <c r="G82" s="101">
        <v>60</v>
      </c>
      <c r="H82" s="305">
        <f t="shared" si="6"/>
        <v>6195.5920619203725</v>
      </c>
      <c r="I82" s="309">
        <f t="shared" si="7"/>
        <v>1.0931</v>
      </c>
      <c r="J82" s="329">
        <f t="shared" si="19"/>
        <v>96.057885539335061</v>
      </c>
      <c r="K82" s="302">
        <v>21700</v>
      </c>
      <c r="L82" s="307">
        <f t="shared" si="1"/>
        <v>2710.8654176378673</v>
      </c>
      <c r="M82" s="304">
        <f t="shared" si="9"/>
        <v>916.27251116159903</v>
      </c>
      <c r="N82" s="304">
        <f t="shared" si="10"/>
        <v>54.21730835275735</v>
      </c>
      <c r="O82" s="308">
        <v>36</v>
      </c>
      <c r="P82" s="305">
        <f t="shared" si="11"/>
        <v>3717.3552371522237</v>
      </c>
      <c r="Q82" s="309">
        <f t="shared" si="12"/>
        <v>0.65590000000000004</v>
      </c>
      <c r="R82" s="367">
        <f t="shared" si="20"/>
        <v>144.08682830900258</v>
      </c>
      <c r="S82" s="302">
        <v>21700</v>
      </c>
      <c r="T82" s="307">
        <f t="shared" si="2"/>
        <v>1807.2436117585783</v>
      </c>
      <c r="U82" s="101">
        <f t="shared" si="14"/>
        <v>610.84834077439939</v>
      </c>
      <c r="V82" s="304">
        <f t="shared" si="15"/>
        <v>36.144872235171569</v>
      </c>
      <c r="W82" s="308">
        <v>24</v>
      </c>
      <c r="X82" s="305">
        <f t="shared" si="16"/>
        <v>2478.2368247681493</v>
      </c>
      <c r="Y82" s="309">
        <f t="shared" si="17"/>
        <v>0.43719999999999998</v>
      </c>
    </row>
    <row r="83" spans="1:25" s="63" customFormat="1" ht="16.5" customHeight="1" x14ac:dyDescent="0.2">
      <c r="A83" s="279">
        <v>64</v>
      </c>
      <c r="B83" s="301">
        <f t="shared" si="18"/>
        <v>57.781584752328932</v>
      </c>
      <c r="C83" s="302">
        <v>21700</v>
      </c>
      <c r="D83" s="303">
        <f t="shared" si="0"/>
        <v>4506.6261355786783</v>
      </c>
      <c r="E83" s="304">
        <f t="shared" si="4"/>
        <v>1523.239633825593</v>
      </c>
      <c r="F83" s="304">
        <f t="shared" si="5"/>
        <v>90.132522711573571</v>
      </c>
      <c r="G83" s="101">
        <v>60</v>
      </c>
      <c r="H83" s="305">
        <f t="shared" si="6"/>
        <v>6179.9982921158453</v>
      </c>
      <c r="I83" s="309">
        <f t="shared" si="7"/>
        <v>1.1075999999999999</v>
      </c>
      <c r="J83" s="329">
        <f t="shared" si="19"/>
        <v>96.302641253881561</v>
      </c>
      <c r="K83" s="302">
        <v>21700</v>
      </c>
      <c r="L83" s="307">
        <f t="shared" si="1"/>
        <v>2703.9756813472068</v>
      </c>
      <c r="M83" s="304">
        <f t="shared" si="9"/>
        <v>913.94378029535585</v>
      </c>
      <c r="N83" s="304">
        <f t="shared" si="10"/>
        <v>54.079513626944134</v>
      </c>
      <c r="O83" s="308">
        <v>36</v>
      </c>
      <c r="P83" s="305">
        <f t="shared" si="11"/>
        <v>3707.9989752695064</v>
      </c>
      <c r="Q83" s="309">
        <f t="shared" si="12"/>
        <v>0.66459999999999997</v>
      </c>
      <c r="R83" s="367">
        <f t="shared" si="20"/>
        <v>144.45396188082233</v>
      </c>
      <c r="S83" s="302">
        <v>21700</v>
      </c>
      <c r="T83" s="307">
        <f t="shared" si="2"/>
        <v>1802.650454231471</v>
      </c>
      <c r="U83" s="101">
        <f t="shared" si="14"/>
        <v>609.2958535302372</v>
      </c>
      <c r="V83" s="304">
        <f t="shared" si="15"/>
        <v>36.053009084629423</v>
      </c>
      <c r="W83" s="308">
        <v>24</v>
      </c>
      <c r="X83" s="305">
        <f t="shared" si="16"/>
        <v>2471.9993168463379</v>
      </c>
      <c r="Y83" s="309">
        <f t="shared" si="17"/>
        <v>0.443</v>
      </c>
    </row>
    <row r="84" spans="1:25" s="63" customFormat="1" ht="16.5" customHeight="1" x14ac:dyDescent="0.2">
      <c r="A84" s="279">
        <v>65</v>
      </c>
      <c r="B84" s="301">
        <f t="shared" si="18"/>
        <v>57.926161291776808</v>
      </c>
      <c r="C84" s="302">
        <v>21700</v>
      </c>
      <c r="D84" s="303">
        <f t="shared" ref="D84:D147" si="21">12*(1/B84*C84)</f>
        <v>4495.3781537214745</v>
      </c>
      <c r="E84" s="304">
        <f t="shared" si="4"/>
        <v>1519.4378159578582</v>
      </c>
      <c r="F84" s="304">
        <f t="shared" si="5"/>
        <v>89.90756307442949</v>
      </c>
      <c r="G84" s="101">
        <v>60</v>
      </c>
      <c r="H84" s="305">
        <f t="shared" si="6"/>
        <v>6164.7235327537619</v>
      </c>
      <c r="I84" s="309">
        <f t="shared" si="7"/>
        <v>1.1221000000000001</v>
      </c>
      <c r="J84" s="329">
        <f t="shared" si="19"/>
        <v>96.543602152961356</v>
      </c>
      <c r="K84" s="302">
        <v>21700</v>
      </c>
      <c r="L84" s="307">
        <f t="shared" ref="L84:L147" si="22">12*(1/J84*K84)</f>
        <v>2697.2268922328849</v>
      </c>
      <c r="M84" s="304">
        <f t="shared" si="9"/>
        <v>911.66268957471505</v>
      </c>
      <c r="N84" s="304">
        <f t="shared" si="10"/>
        <v>53.944537844657702</v>
      </c>
      <c r="O84" s="308">
        <v>36</v>
      </c>
      <c r="P84" s="305">
        <f t="shared" si="11"/>
        <v>3698.8341196522574</v>
      </c>
      <c r="Q84" s="309">
        <f t="shared" si="12"/>
        <v>0.67330000000000001</v>
      </c>
      <c r="R84" s="367">
        <f t="shared" si="20"/>
        <v>144.81540322944201</v>
      </c>
      <c r="S84" s="302">
        <v>21700</v>
      </c>
      <c r="T84" s="307">
        <f t="shared" ref="T84:T147" si="23">12*(1/R84*S84)</f>
        <v>1798.1512614885901</v>
      </c>
      <c r="U84" s="101">
        <f t="shared" si="14"/>
        <v>607.7751263831434</v>
      </c>
      <c r="V84" s="304">
        <f t="shared" si="15"/>
        <v>35.963025229771802</v>
      </c>
      <c r="W84" s="308">
        <v>24</v>
      </c>
      <c r="X84" s="305">
        <f t="shared" si="16"/>
        <v>2465.8894131015049</v>
      </c>
      <c r="Y84" s="309">
        <f t="shared" si="17"/>
        <v>0.44879999999999998</v>
      </c>
    </row>
    <row r="85" spans="1:25" s="63" customFormat="1" ht="16.5" customHeight="1" x14ac:dyDescent="0.2">
      <c r="A85" s="279">
        <v>66</v>
      </c>
      <c r="B85" s="301">
        <f t="shared" si="18"/>
        <v>58.068530469396414</v>
      </c>
      <c r="C85" s="302">
        <v>21700</v>
      </c>
      <c r="D85" s="303">
        <f t="shared" si="21"/>
        <v>4484.35663680584</v>
      </c>
      <c r="E85" s="304">
        <f t="shared" ref="E85:E148" si="24">D85*33.8%</f>
        <v>1515.7125432403739</v>
      </c>
      <c r="F85" s="304">
        <f t="shared" ref="F85:F148" si="25">D85*2%</f>
        <v>89.687132736116808</v>
      </c>
      <c r="G85" s="101">
        <v>60</v>
      </c>
      <c r="H85" s="305">
        <f t="shared" ref="H85:H148" si="26">SUM(D85:G85)</f>
        <v>6149.7563127823305</v>
      </c>
      <c r="I85" s="309">
        <f t="shared" ref="I85:I148" si="27">ROUND(A85/B85,4)</f>
        <v>1.1366000000000001</v>
      </c>
      <c r="J85" s="329">
        <f t="shared" si="19"/>
        <v>96.780884115660697</v>
      </c>
      <c r="K85" s="302">
        <v>21700</v>
      </c>
      <c r="L85" s="307">
        <f t="shared" si="22"/>
        <v>2690.6139820835042</v>
      </c>
      <c r="M85" s="304">
        <f t="shared" ref="M85:M148" si="28">L85*33.8%</f>
        <v>909.42752594422439</v>
      </c>
      <c r="N85" s="304">
        <f t="shared" ref="N85:N148" si="29">L85*2%</f>
        <v>53.812279641670088</v>
      </c>
      <c r="O85" s="308">
        <v>36</v>
      </c>
      <c r="P85" s="305">
        <f t="shared" ref="P85:P148" si="30">SUM(L85:O85)</f>
        <v>3689.8537876693986</v>
      </c>
      <c r="Q85" s="309">
        <f t="shared" ref="Q85:Q148" si="31">ROUND(A85/J85,4)</f>
        <v>0.68200000000000005</v>
      </c>
      <c r="R85" s="367">
        <f t="shared" si="20"/>
        <v>145.17132617349102</v>
      </c>
      <c r="S85" s="302">
        <v>21700</v>
      </c>
      <c r="T85" s="307">
        <f t="shared" si="23"/>
        <v>1793.7426547223365</v>
      </c>
      <c r="U85" s="101">
        <f t="shared" ref="U85:U148" si="32">T85*33.8%</f>
        <v>606.2850172961497</v>
      </c>
      <c r="V85" s="304">
        <f t="shared" ref="V85:V148" si="33">T85*2%</f>
        <v>35.874853094446728</v>
      </c>
      <c r="W85" s="308">
        <v>24</v>
      </c>
      <c r="X85" s="305">
        <f t="shared" ref="X85:X148" si="34">SUM(T85:W85)</f>
        <v>2459.9025251129328</v>
      </c>
      <c r="Y85" s="309">
        <f t="shared" ref="Y85:Y148" si="35">ROUND(A85/R85,4)</f>
        <v>0.4546</v>
      </c>
    </row>
    <row r="86" spans="1:25" s="63" customFormat="1" ht="16.5" customHeight="1" x14ac:dyDescent="0.2">
      <c r="A86" s="279">
        <v>67</v>
      </c>
      <c r="B86" s="301">
        <f t="shared" si="18"/>
        <v>58.208758675820754</v>
      </c>
      <c r="C86" s="302">
        <v>21700</v>
      </c>
      <c r="D86" s="303">
        <f t="shared" si="21"/>
        <v>4473.5535669165056</v>
      </c>
      <c r="E86" s="304">
        <f t="shared" si="24"/>
        <v>1512.0611056177788</v>
      </c>
      <c r="F86" s="304">
        <f t="shared" si="25"/>
        <v>89.47107133833012</v>
      </c>
      <c r="G86" s="101">
        <v>60</v>
      </c>
      <c r="H86" s="305">
        <f t="shared" si="26"/>
        <v>6135.0857438726143</v>
      </c>
      <c r="I86" s="309">
        <f t="shared" si="27"/>
        <v>1.151</v>
      </c>
      <c r="J86" s="329">
        <f t="shared" si="19"/>
        <v>97.014597793034596</v>
      </c>
      <c r="K86" s="302">
        <v>21700</v>
      </c>
      <c r="L86" s="307">
        <f t="shared" si="22"/>
        <v>2684.1321401499031</v>
      </c>
      <c r="M86" s="304">
        <f t="shared" si="28"/>
        <v>907.2366633706672</v>
      </c>
      <c r="N86" s="304">
        <f t="shared" si="29"/>
        <v>53.68264280299806</v>
      </c>
      <c r="O86" s="308">
        <v>36</v>
      </c>
      <c r="P86" s="305">
        <f t="shared" si="30"/>
        <v>3681.0514463235686</v>
      </c>
      <c r="Q86" s="309">
        <f t="shared" si="31"/>
        <v>0.69059999999999999</v>
      </c>
      <c r="R86" s="367">
        <f t="shared" si="20"/>
        <v>145.52189668955188</v>
      </c>
      <c r="S86" s="302">
        <v>21700</v>
      </c>
      <c r="T86" s="307">
        <f t="shared" si="23"/>
        <v>1789.4214267666023</v>
      </c>
      <c r="U86" s="101">
        <f t="shared" si="32"/>
        <v>604.82444224711151</v>
      </c>
      <c r="V86" s="304">
        <f t="shared" si="33"/>
        <v>35.788428535332045</v>
      </c>
      <c r="W86" s="308">
        <v>24</v>
      </c>
      <c r="X86" s="305">
        <f t="shared" si="34"/>
        <v>2454.0342975490457</v>
      </c>
      <c r="Y86" s="309">
        <f t="shared" si="35"/>
        <v>0.46039999999999998</v>
      </c>
    </row>
    <row r="87" spans="1:25" s="63" customFormat="1" ht="16.5" customHeight="1" x14ac:dyDescent="0.2">
      <c r="A87" s="279">
        <v>68</v>
      </c>
      <c r="B87" s="301">
        <f t="shared" si="18"/>
        <v>58.346909350767191</v>
      </c>
      <c r="C87" s="302">
        <v>21700</v>
      </c>
      <c r="D87" s="303">
        <f t="shared" si="21"/>
        <v>4462.9613273008099</v>
      </c>
      <c r="E87" s="304">
        <f t="shared" si="24"/>
        <v>1508.4809286276736</v>
      </c>
      <c r="F87" s="304">
        <f t="shared" si="25"/>
        <v>89.259226546016194</v>
      </c>
      <c r="G87" s="101">
        <v>60</v>
      </c>
      <c r="H87" s="305">
        <f t="shared" si="26"/>
        <v>6120.7014824744992</v>
      </c>
      <c r="I87" s="309">
        <f t="shared" si="27"/>
        <v>1.1654</v>
      </c>
      <c r="J87" s="329">
        <f t="shared" si="19"/>
        <v>97.244848917945319</v>
      </c>
      <c r="K87" s="302">
        <v>21700</v>
      </c>
      <c r="L87" s="307">
        <f t="shared" si="22"/>
        <v>2677.7767963804863</v>
      </c>
      <c r="M87" s="304">
        <f t="shared" si="28"/>
        <v>905.08855717660424</v>
      </c>
      <c r="N87" s="304">
        <f t="shared" si="29"/>
        <v>53.555535927609725</v>
      </c>
      <c r="O87" s="308">
        <v>36</v>
      </c>
      <c r="P87" s="305">
        <f t="shared" si="30"/>
        <v>3672.4208894847002</v>
      </c>
      <c r="Q87" s="309">
        <f t="shared" si="31"/>
        <v>0.69930000000000003</v>
      </c>
      <c r="R87" s="367">
        <f t="shared" si="20"/>
        <v>145.86727337691798</v>
      </c>
      <c r="S87" s="302">
        <v>21700</v>
      </c>
      <c r="T87" s="307">
        <f t="shared" si="23"/>
        <v>1785.1845309203241</v>
      </c>
      <c r="U87" s="101">
        <f t="shared" si="32"/>
        <v>603.39237145106949</v>
      </c>
      <c r="V87" s="304">
        <f t="shared" si="33"/>
        <v>35.703690618406483</v>
      </c>
      <c r="W87" s="308">
        <v>24</v>
      </c>
      <c r="X87" s="305">
        <f t="shared" si="34"/>
        <v>2448.2805929898004</v>
      </c>
      <c r="Y87" s="309">
        <f t="shared" si="35"/>
        <v>0.4662</v>
      </c>
    </row>
    <row r="88" spans="1:25" s="63" customFormat="1" ht="16.5" customHeight="1" x14ac:dyDescent="0.2">
      <c r="A88" s="279">
        <v>69</v>
      </c>
      <c r="B88" s="301">
        <f t="shared" si="18"/>
        <v>58.483043155369444</v>
      </c>
      <c r="C88" s="302">
        <v>21700</v>
      </c>
      <c r="D88" s="303">
        <f t="shared" si="21"/>
        <v>4452.5726766339139</v>
      </c>
      <c r="E88" s="304">
        <f t="shared" si="24"/>
        <v>1504.9695647022627</v>
      </c>
      <c r="F88" s="304">
        <f t="shared" si="25"/>
        <v>89.051453532678281</v>
      </c>
      <c r="G88" s="101">
        <v>60</v>
      </c>
      <c r="H88" s="305">
        <f t="shared" si="26"/>
        <v>6106.593694868855</v>
      </c>
      <c r="I88" s="309">
        <f t="shared" si="27"/>
        <v>1.1798</v>
      </c>
      <c r="J88" s="329">
        <f t="shared" si="19"/>
        <v>97.471738592282406</v>
      </c>
      <c r="K88" s="302">
        <v>21700</v>
      </c>
      <c r="L88" s="307">
        <f t="shared" si="22"/>
        <v>2671.5436059803483</v>
      </c>
      <c r="M88" s="304">
        <f t="shared" si="28"/>
        <v>902.98173882135768</v>
      </c>
      <c r="N88" s="304">
        <f t="shared" si="29"/>
        <v>53.430872119606967</v>
      </c>
      <c r="O88" s="308">
        <v>36</v>
      </c>
      <c r="P88" s="305">
        <f t="shared" si="30"/>
        <v>3663.9562169213132</v>
      </c>
      <c r="Q88" s="309">
        <f t="shared" si="31"/>
        <v>0.70789999999999997</v>
      </c>
      <c r="R88" s="367">
        <f t="shared" si="20"/>
        <v>146.20760788842361</v>
      </c>
      <c r="S88" s="302">
        <v>21700</v>
      </c>
      <c r="T88" s="307">
        <f t="shared" si="23"/>
        <v>1781.0290706535657</v>
      </c>
      <c r="U88" s="101">
        <f t="shared" si="32"/>
        <v>601.98782588090512</v>
      </c>
      <c r="V88" s="304">
        <f t="shared" si="33"/>
        <v>35.620581413071314</v>
      </c>
      <c r="W88" s="308">
        <v>24</v>
      </c>
      <c r="X88" s="305">
        <f t="shared" si="34"/>
        <v>2442.6374779475423</v>
      </c>
      <c r="Y88" s="309">
        <f t="shared" si="35"/>
        <v>0.47189999999999999</v>
      </c>
    </row>
    <row r="89" spans="1:25" s="63" customFormat="1" ht="16.5" customHeight="1" x14ac:dyDescent="0.2">
      <c r="A89" s="280">
        <v>70</v>
      </c>
      <c r="B89" s="301">
        <f t="shared" si="18"/>
        <v>58.617218132110274</v>
      </c>
      <c r="C89" s="302">
        <v>21700</v>
      </c>
      <c r="D89" s="303">
        <f t="shared" si="21"/>
        <v>4442.3807252864826</v>
      </c>
      <c r="E89" s="304">
        <f t="shared" si="24"/>
        <v>1501.524685146831</v>
      </c>
      <c r="F89" s="304">
        <f t="shared" si="25"/>
        <v>88.847614505729652</v>
      </c>
      <c r="G89" s="101">
        <v>60</v>
      </c>
      <c r="H89" s="305">
        <f t="shared" si="26"/>
        <v>6092.7530249390429</v>
      </c>
      <c r="I89" s="309">
        <f t="shared" si="27"/>
        <v>1.1941999999999999</v>
      </c>
      <c r="J89" s="329">
        <f t="shared" si="19"/>
        <v>97.695363553517126</v>
      </c>
      <c r="K89" s="302">
        <v>21700</v>
      </c>
      <c r="L89" s="307">
        <f t="shared" si="22"/>
        <v>2665.4284351718898</v>
      </c>
      <c r="M89" s="304">
        <f t="shared" si="28"/>
        <v>900.91481108809865</v>
      </c>
      <c r="N89" s="304">
        <f t="shared" si="29"/>
        <v>53.3085687034378</v>
      </c>
      <c r="O89" s="308">
        <v>36</v>
      </c>
      <c r="P89" s="305">
        <f t="shared" si="30"/>
        <v>3655.6518149634262</v>
      </c>
      <c r="Q89" s="309">
        <f t="shared" si="31"/>
        <v>0.71650000000000003</v>
      </c>
      <c r="R89" s="367">
        <f t="shared" si="20"/>
        <v>146.54304533027567</v>
      </c>
      <c r="S89" s="302">
        <v>21700</v>
      </c>
      <c r="T89" s="307">
        <f t="shared" si="23"/>
        <v>1776.9522901145931</v>
      </c>
      <c r="U89" s="101">
        <f t="shared" si="32"/>
        <v>600.60987405873243</v>
      </c>
      <c r="V89" s="304">
        <f t="shared" si="33"/>
        <v>35.539045802291859</v>
      </c>
      <c r="W89" s="308">
        <v>24</v>
      </c>
      <c r="X89" s="305">
        <f t="shared" si="34"/>
        <v>2437.1012099756172</v>
      </c>
      <c r="Y89" s="309">
        <f t="shared" si="35"/>
        <v>0.47770000000000001</v>
      </c>
    </row>
    <row r="90" spans="1:25" s="63" customFormat="1" ht="16.5" customHeight="1" x14ac:dyDescent="0.2">
      <c r="A90" s="279">
        <v>71</v>
      </c>
      <c r="B90" s="301">
        <f t="shared" si="18"/>
        <v>58.74948985341026</v>
      </c>
      <c r="C90" s="302">
        <v>21700</v>
      </c>
      <c r="D90" s="303">
        <f t="shared" si="21"/>
        <v>4432.3789134125464</v>
      </c>
      <c r="E90" s="304">
        <f t="shared" si="24"/>
        <v>1498.1440727334405</v>
      </c>
      <c r="F90" s="304">
        <f t="shared" si="25"/>
        <v>88.647578268250925</v>
      </c>
      <c r="G90" s="101">
        <v>60</v>
      </c>
      <c r="H90" s="305">
        <f t="shared" si="26"/>
        <v>6079.1705644142376</v>
      </c>
      <c r="I90" s="309">
        <f t="shared" si="27"/>
        <v>1.2084999999999999</v>
      </c>
      <c r="J90" s="329">
        <f t="shared" si="19"/>
        <v>97.915816422350431</v>
      </c>
      <c r="K90" s="302">
        <v>21700</v>
      </c>
      <c r="L90" s="307">
        <f t="shared" si="22"/>
        <v>2659.4273480475281</v>
      </c>
      <c r="M90" s="304">
        <f t="shared" si="28"/>
        <v>898.88644364006439</v>
      </c>
      <c r="N90" s="304">
        <f t="shared" si="29"/>
        <v>53.188546960950561</v>
      </c>
      <c r="O90" s="308">
        <v>36</v>
      </c>
      <c r="P90" s="305">
        <f t="shared" si="30"/>
        <v>3647.5023386485432</v>
      </c>
      <c r="Q90" s="309">
        <f t="shared" si="31"/>
        <v>0.72509999999999997</v>
      </c>
      <c r="R90" s="367">
        <f t="shared" si="20"/>
        <v>146.87372463352565</v>
      </c>
      <c r="S90" s="302">
        <v>21700</v>
      </c>
      <c r="T90" s="307">
        <f t="shared" si="23"/>
        <v>1772.9515653650187</v>
      </c>
      <c r="U90" s="101">
        <f t="shared" si="32"/>
        <v>599.25762909337629</v>
      </c>
      <c r="V90" s="304">
        <f t="shared" si="33"/>
        <v>35.459031307300378</v>
      </c>
      <c r="W90" s="308">
        <v>24</v>
      </c>
      <c r="X90" s="305">
        <f t="shared" si="34"/>
        <v>2431.6682257656953</v>
      </c>
      <c r="Y90" s="309">
        <f t="shared" si="35"/>
        <v>0.4834</v>
      </c>
    </row>
    <row r="91" spans="1:25" s="63" customFormat="1" ht="16.5" customHeight="1" x14ac:dyDescent="0.2">
      <c r="A91" s="279">
        <v>72</v>
      </c>
      <c r="B91" s="301">
        <f t="shared" si="18"/>
        <v>58.879911559824713</v>
      </c>
      <c r="C91" s="302">
        <v>21700</v>
      </c>
      <c r="D91" s="303">
        <f t="shared" si="21"/>
        <v>4422.5609906941099</v>
      </c>
      <c r="E91" s="304">
        <f t="shared" si="24"/>
        <v>1494.8256148546091</v>
      </c>
      <c r="F91" s="304">
        <f t="shared" si="25"/>
        <v>88.451219813882204</v>
      </c>
      <c r="G91" s="101">
        <v>60</v>
      </c>
      <c r="H91" s="305">
        <f t="shared" si="26"/>
        <v>6065.8378253626006</v>
      </c>
      <c r="I91" s="309">
        <f t="shared" si="27"/>
        <v>1.2228000000000001</v>
      </c>
      <c r="J91" s="329">
        <f t="shared" si="19"/>
        <v>98.13318593304119</v>
      </c>
      <c r="K91" s="302">
        <v>21700</v>
      </c>
      <c r="L91" s="307">
        <f t="shared" si="22"/>
        <v>2653.5365944164664</v>
      </c>
      <c r="M91" s="304">
        <f t="shared" si="28"/>
        <v>896.89536891276555</v>
      </c>
      <c r="N91" s="304">
        <f t="shared" si="29"/>
        <v>53.070731888329327</v>
      </c>
      <c r="O91" s="308">
        <v>36</v>
      </c>
      <c r="P91" s="305">
        <f t="shared" si="30"/>
        <v>3639.5026952175613</v>
      </c>
      <c r="Q91" s="309">
        <f t="shared" si="31"/>
        <v>0.73370000000000002</v>
      </c>
      <c r="R91" s="367">
        <f t="shared" si="20"/>
        <v>147.19977889956178</v>
      </c>
      <c r="S91" s="302">
        <v>21700</v>
      </c>
      <c r="T91" s="307">
        <f t="shared" si="23"/>
        <v>1769.024396277644</v>
      </c>
      <c r="U91" s="101">
        <f t="shared" si="32"/>
        <v>597.93024594184362</v>
      </c>
      <c r="V91" s="304">
        <f t="shared" si="33"/>
        <v>35.380487925552877</v>
      </c>
      <c r="W91" s="308">
        <v>24</v>
      </c>
      <c r="X91" s="305">
        <f t="shared" si="34"/>
        <v>2426.3351301450407</v>
      </c>
      <c r="Y91" s="309">
        <f t="shared" si="35"/>
        <v>0.48909999999999998</v>
      </c>
    </row>
    <row r="92" spans="1:25" s="63" customFormat="1" ht="16.5" customHeight="1" x14ac:dyDescent="0.2">
      <c r="A92" s="279">
        <v>73</v>
      </c>
      <c r="B92" s="301">
        <f t="shared" si="18"/>
        <v>59.008534288708745</v>
      </c>
      <c r="C92" s="302">
        <v>21700</v>
      </c>
      <c r="D92" s="303">
        <f t="shared" si="21"/>
        <v>4412.920997595892</v>
      </c>
      <c r="E92" s="304">
        <f t="shared" si="24"/>
        <v>1491.5672971874114</v>
      </c>
      <c r="F92" s="304">
        <f t="shared" si="25"/>
        <v>88.258419951917844</v>
      </c>
      <c r="G92" s="101">
        <v>60</v>
      </c>
      <c r="H92" s="305">
        <f t="shared" si="26"/>
        <v>6052.7467147352208</v>
      </c>
      <c r="I92" s="309">
        <f t="shared" si="27"/>
        <v>1.2371000000000001</v>
      </c>
      <c r="J92" s="329">
        <f t="shared" si="19"/>
        <v>98.347557147847908</v>
      </c>
      <c r="K92" s="302">
        <v>21700</v>
      </c>
      <c r="L92" s="307">
        <f t="shared" si="22"/>
        <v>2647.7525985575348</v>
      </c>
      <c r="M92" s="304">
        <f t="shared" si="28"/>
        <v>894.94037831244668</v>
      </c>
      <c r="N92" s="304">
        <f t="shared" si="29"/>
        <v>52.955051971150695</v>
      </c>
      <c r="O92" s="308">
        <v>36</v>
      </c>
      <c r="P92" s="305">
        <f t="shared" si="30"/>
        <v>3631.6480288411321</v>
      </c>
      <c r="Q92" s="309">
        <f t="shared" si="31"/>
        <v>0.74229999999999996</v>
      </c>
      <c r="R92" s="367">
        <f t="shared" si="20"/>
        <v>147.52133572177186</v>
      </c>
      <c r="S92" s="302">
        <v>21700</v>
      </c>
      <c r="T92" s="307">
        <f t="shared" si="23"/>
        <v>1765.1683990383569</v>
      </c>
      <c r="U92" s="101">
        <f t="shared" si="32"/>
        <v>596.62691887496453</v>
      </c>
      <c r="V92" s="304">
        <f t="shared" si="33"/>
        <v>35.303367980767142</v>
      </c>
      <c r="W92" s="308">
        <v>24</v>
      </c>
      <c r="X92" s="305">
        <f t="shared" si="34"/>
        <v>2421.0986858940887</v>
      </c>
      <c r="Y92" s="309">
        <f t="shared" si="35"/>
        <v>0.49480000000000002</v>
      </c>
    </row>
    <row r="93" spans="1:25" s="63" customFormat="1" ht="16.5" customHeight="1" x14ac:dyDescent="0.2">
      <c r="A93" s="279">
        <v>74</v>
      </c>
      <c r="B93" s="301">
        <f t="shared" si="18"/>
        <v>59.135406994128886</v>
      </c>
      <c r="C93" s="302">
        <v>21700</v>
      </c>
      <c r="D93" s="303">
        <f t="shared" si="21"/>
        <v>4403.4532479983309</v>
      </c>
      <c r="E93" s="304">
        <f t="shared" si="24"/>
        <v>1488.3671978234356</v>
      </c>
      <c r="F93" s="304">
        <f t="shared" si="25"/>
        <v>88.069064959966624</v>
      </c>
      <c r="G93" s="101">
        <v>60</v>
      </c>
      <c r="H93" s="305">
        <f t="shared" si="26"/>
        <v>6039.8895107817325</v>
      </c>
      <c r="I93" s="309">
        <f t="shared" si="27"/>
        <v>1.2514000000000001</v>
      </c>
      <c r="J93" s="329">
        <f t="shared" si="19"/>
        <v>98.559011656881481</v>
      </c>
      <c r="K93" s="302">
        <v>21700</v>
      </c>
      <c r="L93" s="307">
        <f t="shared" si="22"/>
        <v>2642.0719487989977</v>
      </c>
      <c r="M93" s="304">
        <f t="shared" si="28"/>
        <v>893.02031869406119</v>
      </c>
      <c r="N93" s="304">
        <f t="shared" si="29"/>
        <v>52.841438975979955</v>
      </c>
      <c r="O93" s="308">
        <v>36</v>
      </c>
      <c r="P93" s="305">
        <f t="shared" si="30"/>
        <v>3623.933706469039</v>
      </c>
      <c r="Q93" s="309">
        <f t="shared" si="31"/>
        <v>0.75080000000000002</v>
      </c>
      <c r="R93" s="367">
        <f t="shared" si="20"/>
        <v>147.8385174853222</v>
      </c>
      <c r="S93" s="302">
        <v>21700</v>
      </c>
      <c r="T93" s="307">
        <f t="shared" si="23"/>
        <v>1761.3812991993318</v>
      </c>
      <c r="U93" s="101">
        <f t="shared" si="32"/>
        <v>595.34687912937409</v>
      </c>
      <c r="V93" s="304">
        <f t="shared" si="33"/>
        <v>35.227625983986634</v>
      </c>
      <c r="W93" s="308">
        <v>24</v>
      </c>
      <c r="X93" s="305">
        <f t="shared" si="34"/>
        <v>2415.9558043126926</v>
      </c>
      <c r="Y93" s="309">
        <f t="shared" si="35"/>
        <v>0.50049999999999994</v>
      </c>
    </row>
    <row r="94" spans="1:25" s="63" customFormat="1" ht="16.5" customHeight="1" x14ac:dyDescent="0.2">
      <c r="A94" s="279">
        <v>75</v>
      </c>
      <c r="B94" s="301">
        <f t="shared" si="18"/>
        <v>59.260576658726087</v>
      </c>
      <c r="C94" s="302">
        <v>21700</v>
      </c>
      <c r="D94" s="303">
        <f t="shared" si="21"/>
        <v>4394.1523130901933</v>
      </c>
      <c r="E94" s="304">
        <f t="shared" si="24"/>
        <v>1485.2234818244851</v>
      </c>
      <c r="F94" s="304">
        <f t="shared" si="25"/>
        <v>87.883046261803869</v>
      </c>
      <c r="G94" s="101">
        <v>60</v>
      </c>
      <c r="H94" s="305">
        <f t="shared" si="26"/>
        <v>6027.2588411764818</v>
      </c>
      <c r="I94" s="309">
        <f t="shared" si="27"/>
        <v>1.2656000000000001</v>
      </c>
      <c r="J94" s="329">
        <f t="shared" si="19"/>
        <v>98.767627764543477</v>
      </c>
      <c r="K94" s="302">
        <v>21700</v>
      </c>
      <c r="L94" s="307">
        <f t="shared" si="22"/>
        <v>2636.4913878541161</v>
      </c>
      <c r="M94" s="304">
        <f t="shared" si="28"/>
        <v>891.13408909469115</v>
      </c>
      <c r="N94" s="304">
        <f t="shared" si="29"/>
        <v>52.729827757082319</v>
      </c>
      <c r="O94" s="308">
        <v>36</v>
      </c>
      <c r="P94" s="305">
        <f t="shared" si="30"/>
        <v>3616.3553047058895</v>
      </c>
      <c r="Q94" s="309">
        <f t="shared" si="31"/>
        <v>0.75939999999999996</v>
      </c>
      <c r="R94" s="367">
        <f t="shared" si="20"/>
        <v>148.15144164681521</v>
      </c>
      <c r="S94" s="302">
        <v>21700</v>
      </c>
      <c r="T94" s="307">
        <f t="shared" si="23"/>
        <v>1757.6609252360777</v>
      </c>
      <c r="U94" s="101">
        <f t="shared" si="32"/>
        <v>594.08939272979421</v>
      </c>
      <c r="V94" s="304">
        <f t="shared" si="33"/>
        <v>35.153218504721558</v>
      </c>
      <c r="W94" s="308">
        <v>24</v>
      </c>
      <c r="X94" s="305">
        <f t="shared" si="34"/>
        <v>2410.9035364705937</v>
      </c>
      <c r="Y94" s="309">
        <f t="shared" si="35"/>
        <v>0.50619999999999998</v>
      </c>
    </row>
    <row r="95" spans="1:25" s="63" customFormat="1" ht="16.5" customHeight="1" x14ac:dyDescent="0.2">
      <c r="A95" s="279">
        <v>76</v>
      </c>
      <c r="B95" s="301">
        <f t="shared" si="18"/>
        <v>59.384088398170036</v>
      </c>
      <c r="C95" s="302">
        <v>21700</v>
      </c>
      <c r="D95" s="303">
        <f t="shared" si="21"/>
        <v>4385.0130064137584</v>
      </c>
      <c r="E95" s="304">
        <f t="shared" si="24"/>
        <v>1482.1343961678501</v>
      </c>
      <c r="F95" s="304">
        <f t="shared" si="25"/>
        <v>87.700260128275175</v>
      </c>
      <c r="G95" s="101">
        <v>60</v>
      </c>
      <c r="H95" s="305">
        <f t="shared" si="26"/>
        <v>6014.8476627098835</v>
      </c>
      <c r="I95" s="309">
        <f t="shared" si="27"/>
        <v>1.2798</v>
      </c>
      <c r="J95" s="329">
        <f t="shared" si="19"/>
        <v>98.973480663616726</v>
      </c>
      <c r="K95" s="302">
        <v>21700</v>
      </c>
      <c r="L95" s="307">
        <f t="shared" si="22"/>
        <v>2631.0078038482552</v>
      </c>
      <c r="M95" s="304">
        <f t="shared" si="28"/>
        <v>889.28063770071014</v>
      </c>
      <c r="N95" s="304">
        <f t="shared" si="29"/>
        <v>52.620156076965102</v>
      </c>
      <c r="O95" s="308">
        <v>36</v>
      </c>
      <c r="P95" s="305">
        <f t="shared" si="30"/>
        <v>3608.9085976259303</v>
      </c>
      <c r="Q95" s="309">
        <f t="shared" si="31"/>
        <v>0.76790000000000003</v>
      </c>
      <c r="R95" s="367">
        <f t="shared" si="20"/>
        <v>148.46022099542509</v>
      </c>
      <c r="S95" s="302">
        <v>21700</v>
      </c>
      <c r="T95" s="307">
        <f t="shared" si="23"/>
        <v>1754.0052025655032</v>
      </c>
      <c r="U95" s="101">
        <f t="shared" si="32"/>
        <v>592.85375846713998</v>
      </c>
      <c r="V95" s="304">
        <f t="shared" si="33"/>
        <v>35.080104051310066</v>
      </c>
      <c r="W95" s="308">
        <v>24</v>
      </c>
      <c r="X95" s="305">
        <f t="shared" si="34"/>
        <v>2405.9390650839532</v>
      </c>
      <c r="Y95" s="309">
        <f t="shared" si="35"/>
        <v>0.51190000000000002</v>
      </c>
    </row>
    <row r="96" spans="1:25" s="63" customFormat="1" ht="16.5" customHeight="1" x14ac:dyDescent="0.2">
      <c r="A96" s="279">
        <v>77</v>
      </c>
      <c r="B96" s="301">
        <f t="shared" si="18"/>
        <v>59.505985558785603</v>
      </c>
      <c r="C96" s="302">
        <v>21700</v>
      </c>
      <c r="D96" s="303">
        <f t="shared" si="21"/>
        <v>4376.0303699659326</v>
      </c>
      <c r="E96" s="304">
        <f t="shared" si="24"/>
        <v>1479.098265048485</v>
      </c>
      <c r="F96" s="304">
        <f t="shared" si="25"/>
        <v>87.520607399318649</v>
      </c>
      <c r="G96" s="101">
        <v>60</v>
      </c>
      <c r="H96" s="305">
        <f t="shared" si="26"/>
        <v>6002.6492424137359</v>
      </c>
      <c r="I96" s="309">
        <f t="shared" si="27"/>
        <v>1.294</v>
      </c>
      <c r="J96" s="329">
        <f t="shared" si="19"/>
        <v>99.176642597976013</v>
      </c>
      <c r="K96" s="302">
        <v>21700</v>
      </c>
      <c r="L96" s="307">
        <f t="shared" si="22"/>
        <v>2625.6182219795592</v>
      </c>
      <c r="M96" s="304">
        <f t="shared" si="28"/>
        <v>887.45895902909092</v>
      </c>
      <c r="N96" s="304">
        <f t="shared" si="29"/>
        <v>52.512364439591181</v>
      </c>
      <c r="O96" s="308">
        <v>36</v>
      </c>
      <c r="P96" s="305">
        <f t="shared" si="30"/>
        <v>3601.5895454482411</v>
      </c>
      <c r="Q96" s="309">
        <f t="shared" si="31"/>
        <v>0.77639999999999998</v>
      </c>
      <c r="R96" s="367">
        <f t="shared" si="20"/>
        <v>148.76496389696399</v>
      </c>
      <c r="S96" s="302">
        <v>21700</v>
      </c>
      <c r="T96" s="307">
        <f t="shared" si="23"/>
        <v>1750.4121479863734</v>
      </c>
      <c r="U96" s="101">
        <f t="shared" si="32"/>
        <v>591.6393060193941</v>
      </c>
      <c r="V96" s="304">
        <f t="shared" si="33"/>
        <v>35.008242959727468</v>
      </c>
      <c r="W96" s="308">
        <v>24</v>
      </c>
      <c r="X96" s="305">
        <f t="shared" si="34"/>
        <v>2401.0596969654948</v>
      </c>
      <c r="Y96" s="309">
        <f t="shared" si="35"/>
        <v>0.51759999999999995</v>
      </c>
    </row>
    <row r="97" spans="1:25" s="63" customFormat="1" ht="16.5" customHeight="1" x14ac:dyDescent="0.2">
      <c r="A97" s="279">
        <v>78</v>
      </c>
      <c r="B97" s="301">
        <f t="shared" si="18"/>
        <v>59.626309808880443</v>
      </c>
      <c r="C97" s="302">
        <v>21700</v>
      </c>
      <c r="D97" s="303">
        <f t="shared" si="21"/>
        <v>4367.1996612679413</v>
      </c>
      <c r="E97" s="304">
        <f t="shared" si="24"/>
        <v>1476.1134855085641</v>
      </c>
      <c r="F97" s="304">
        <f t="shared" si="25"/>
        <v>87.34399322535883</v>
      </c>
      <c r="G97" s="101">
        <v>60</v>
      </c>
      <c r="H97" s="305">
        <f t="shared" si="26"/>
        <v>5990.6571400018638</v>
      </c>
      <c r="I97" s="309">
        <f t="shared" si="27"/>
        <v>1.3081</v>
      </c>
      <c r="J97" s="329">
        <f t="shared" si="19"/>
        <v>99.377183014800735</v>
      </c>
      <c r="K97" s="302">
        <v>21700</v>
      </c>
      <c r="L97" s="307">
        <f t="shared" si="22"/>
        <v>2620.3197967607648</v>
      </c>
      <c r="M97" s="304">
        <f t="shared" si="28"/>
        <v>885.66809130513843</v>
      </c>
      <c r="N97" s="304">
        <f t="shared" si="29"/>
        <v>52.406395935215301</v>
      </c>
      <c r="O97" s="308">
        <v>36</v>
      </c>
      <c r="P97" s="305">
        <f t="shared" si="30"/>
        <v>3594.3942840011186</v>
      </c>
      <c r="Q97" s="309">
        <f t="shared" si="31"/>
        <v>0.78490000000000004</v>
      </c>
      <c r="R97" s="367">
        <f t="shared" si="20"/>
        <v>149.06577452220111</v>
      </c>
      <c r="S97" s="302">
        <v>21700</v>
      </c>
      <c r="T97" s="307">
        <f t="shared" si="23"/>
        <v>1746.8798645071765</v>
      </c>
      <c r="U97" s="101">
        <f t="shared" si="32"/>
        <v>590.44539420342562</v>
      </c>
      <c r="V97" s="304">
        <f t="shared" si="33"/>
        <v>34.937597290143529</v>
      </c>
      <c r="W97" s="308">
        <v>24</v>
      </c>
      <c r="X97" s="305">
        <f t="shared" si="34"/>
        <v>2396.2628560007456</v>
      </c>
      <c r="Y97" s="309">
        <f t="shared" si="35"/>
        <v>0.52329999999999999</v>
      </c>
    </row>
    <row r="98" spans="1:25" s="63" customFormat="1" ht="16.5" customHeight="1" x14ac:dyDescent="0.2">
      <c r="A98" s="279">
        <v>79</v>
      </c>
      <c r="B98" s="301">
        <f t="shared" si="18"/>
        <v>59.745101224254974</v>
      </c>
      <c r="C98" s="302">
        <v>21700</v>
      </c>
      <c r="D98" s="303">
        <f t="shared" si="21"/>
        <v>4358.5163413244709</v>
      </c>
      <c r="E98" s="304">
        <f t="shared" si="24"/>
        <v>1473.178523367671</v>
      </c>
      <c r="F98" s="304">
        <f t="shared" si="25"/>
        <v>87.170326826489415</v>
      </c>
      <c r="G98" s="101">
        <v>60</v>
      </c>
      <c r="H98" s="305">
        <f t="shared" si="26"/>
        <v>5978.865191518631</v>
      </c>
      <c r="I98" s="309">
        <f t="shared" si="27"/>
        <v>1.3223</v>
      </c>
      <c r="J98" s="329">
        <f t="shared" si="19"/>
        <v>99.57516870709162</v>
      </c>
      <c r="K98" s="302">
        <v>21700</v>
      </c>
      <c r="L98" s="307">
        <f t="shared" si="22"/>
        <v>2615.1098047946834</v>
      </c>
      <c r="M98" s="304">
        <f t="shared" si="28"/>
        <v>883.90711402060288</v>
      </c>
      <c r="N98" s="304">
        <f t="shared" si="29"/>
        <v>52.30219609589367</v>
      </c>
      <c r="O98" s="308">
        <v>36</v>
      </c>
      <c r="P98" s="305">
        <f t="shared" si="30"/>
        <v>3587.3191149111799</v>
      </c>
      <c r="Q98" s="309">
        <f t="shared" si="31"/>
        <v>0.79339999999999999</v>
      </c>
      <c r="R98" s="367">
        <f t="shared" si="20"/>
        <v>149.36275306063743</v>
      </c>
      <c r="S98" s="302">
        <v>21700</v>
      </c>
      <c r="T98" s="307">
        <f t="shared" si="23"/>
        <v>1743.4065365297886</v>
      </c>
      <c r="U98" s="101">
        <f t="shared" si="32"/>
        <v>589.27140934706847</v>
      </c>
      <c r="V98" s="304">
        <f t="shared" si="33"/>
        <v>34.868130730595773</v>
      </c>
      <c r="W98" s="308">
        <v>24</v>
      </c>
      <c r="X98" s="305">
        <f t="shared" si="34"/>
        <v>2391.5460766074525</v>
      </c>
      <c r="Y98" s="309">
        <f t="shared" si="35"/>
        <v>0.52890000000000004</v>
      </c>
    </row>
    <row r="99" spans="1:25" s="63" customFormat="1" ht="16.5" customHeight="1" x14ac:dyDescent="0.2">
      <c r="A99" s="280">
        <v>80</v>
      </c>
      <c r="B99" s="301">
        <f t="shared" si="18"/>
        <v>59.862398368333942</v>
      </c>
      <c r="C99" s="302">
        <v>21700</v>
      </c>
      <c r="D99" s="303">
        <f t="shared" si="21"/>
        <v>4349.976063400537</v>
      </c>
      <c r="E99" s="304">
        <f t="shared" si="24"/>
        <v>1470.2919094293813</v>
      </c>
      <c r="F99" s="304">
        <f t="shared" si="25"/>
        <v>86.999521268010739</v>
      </c>
      <c r="G99" s="101">
        <v>60</v>
      </c>
      <c r="H99" s="305">
        <f t="shared" si="26"/>
        <v>5967.2674940979286</v>
      </c>
      <c r="I99" s="309">
        <f t="shared" si="27"/>
        <v>1.3364</v>
      </c>
      <c r="J99" s="329">
        <f t="shared" si="19"/>
        <v>99.770663947223241</v>
      </c>
      <c r="K99" s="302">
        <v>21700</v>
      </c>
      <c r="L99" s="307">
        <f t="shared" si="22"/>
        <v>2609.9856380403221</v>
      </c>
      <c r="M99" s="304">
        <f t="shared" si="28"/>
        <v>882.17514565762883</v>
      </c>
      <c r="N99" s="304">
        <f t="shared" si="29"/>
        <v>52.199712760806442</v>
      </c>
      <c r="O99" s="308">
        <v>36</v>
      </c>
      <c r="P99" s="305">
        <f t="shared" si="30"/>
        <v>3580.3604964587576</v>
      </c>
      <c r="Q99" s="309">
        <f t="shared" si="31"/>
        <v>0.80179999999999996</v>
      </c>
      <c r="R99" s="367">
        <f t="shared" si="20"/>
        <v>149.65599592083484</v>
      </c>
      <c r="S99" s="302">
        <v>21700</v>
      </c>
      <c r="T99" s="307">
        <f t="shared" si="23"/>
        <v>1739.9904253602149</v>
      </c>
      <c r="U99" s="101">
        <f t="shared" si="32"/>
        <v>588.11676377175263</v>
      </c>
      <c r="V99" s="304">
        <f t="shared" si="33"/>
        <v>34.799808507204297</v>
      </c>
      <c r="W99" s="308">
        <v>24</v>
      </c>
      <c r="X99" s="305">
        <f t="shared" si="34"/>
        <v>2386.906997639172</v>
      </c>
      <c r="Y99" s="309">
        <f t="shared" si="35"/>
        <v>0.53459999999999996</v>
      </c>
    </row>
    <row r="100" spans="1:25" s="63" customFormat="1" ht="16.5" customHeight="1" x14ac:dyDescent="0.2">
      <c r="A100" s="279">
        <v>81</v>
      </c>
      <c r="B100" s="301">
        <f t="shared" si="18"/>
        <v>59.978238367320493</v>
      </c>
      <c r="C100" s="302">
        <v>21700</v>
      </c>
      <c r="D100" s="303">
        <f t="shared" si="21"/>
        <v>4341.574662550951</v>
      </c>
      <c r="E100" s="304">
        <f t="shared" si="24"/>
        <v>1467.4522359422213</v>
      </c>
      <c r="F100" s="304">
        <f t="shared" si="25"/>
        <v>86.831493251019026</v>
      </c>
      <c r="G100" s="101">
        <v>60</v>
      </c>
      <c r="H100" s="305">
        <f t="shared" si="26"/>
        <v>5955.8583917441911</v>
      </c>
      <c r="I100" s="309">
        <f t="shared" si="27"/>
        <v>1.3505</v>
      </c>
      <c r="J100" s="329">
        <f t="shared" si="19"/>
        <v>99.96373061220082</v>
      </c>
      <c r="K100" s="302">
        <v>21700</v>
      </c>
      <c r="L100" s="307">
        <f t="shared" si="22"/>
        <v>2604.9447975305707</v>
      </c>
      <c r="M100" s="304">
        <f t="shared" si="28"/>
        <v>880.47134156533275</v>
      </c>
      <c r="N100" s="304">
        <f t="shared" si="29"/>
        <v>52.098895950611414</v>
      </c>
      <c r="O100" s="308">
        <v>36</v>
      </c>
      <c r="P100" s="305">
        <f t="shared" si="30"/>
        <v>3573.5150350465146</v>
      </c>
      <c r="Q100" s="309">
        <f t="shared" si="31"/>
        <v>0.81030000000000002</v>
      </c>
      <c r="R100" s="367">
        <f t="shared" si="20"/>
        <v>149.94559591830122</v>
      </c>
      <c r="S100" s="302">
        <v>21700</v>
      </c>
      <c r="T100" s="307">
        <f t="shared" si="23"/>
        <v>1736.6298650203807</v>
      </c>
      <c r="U100" s="101">
        <f t="shared" si="32"/>
        <v>586.98089437688861</v>
      </c>
      <c r="V100" s="304">
        <f t="shared" si="33"/>
        <v>34.732597300407619</v>
      </c>
      <c r="W100" s="308">
        <v>24</v>
      </c>
      <c r="X100" s="305">
        <f t="shared" si="34"/>
        <v>2382.3433566976769</v>
      </c>
      <c r="Y100" s="309">
        <f t="shared" si="35"/>
        <v>0.54020000000000001</v>
      </c>
    </row>
    <row r="101" spans="1:25" s="63" customFormat="1" ht="16.5" customHeight="1" x14ac:dyDescent="0.2">
      <c r="A101" s="279">
        <v>82</v>
      </c>
      <c r="B101" s="301">
        <f t="shared" si="18"/>
        <v>60.092656980739157</v>
      </c>
      <c r="C101" s="302">
        <v>21700</v>
      </c>
      <c r="D101" s="303">
        <f t="shared" si="21"/>
        <v>4333.3081458432298</v>
      </c>
      <c r="E101" s="304">
        <f t="shared" si="24"/>
        <v>1464.6581532950115</v>
      </c>
      <c r="F101" s="304">
        <f t="shared" si="25"/>
        <v>86.666162916864593</v>
      </c>
      <c r="G101" s="101">
        <v>60</v>
      </c>
      <c r="H101" s="305">
        <f t="shared" si="26"/>
        <v>5944.6324620551059</v>
      </c>
      <c r="I101" s="309">
        <f t="shared" si="27"/>
        <v>1.3646</v>
      </c>
      <c r="J101" s="329">
        <f t="shared" si="19"/>
        <v>100.15442830123193</v>
      </c>
      <c r="K101" s="302">
        <v>21700</v>
      </c>
      <c r="L101" s="307">
        <f t="shared" si="22"/>
        <v>2599.9848875059374</v>
      </c>
      <c r="M101" s="304">
        <f t="shared" si="28"/>
        <v>878.79489197700673</v>
      </c>
      <c r="N101" s="304">
        <f t="shared" si="29"/>
        <v>51.999697750118749</v>
      </c>
      <c r="O101" s="308">
        <v>36</v>
      </c>
      <c r="P101" s="305">
        <f t="shared" si="30"/>
        <v>3566.7794772330626</v>
      </c>
      <c r="Q101" s="309">
        <f t="shared" si="31"/>
        <v>0.81869999999999998</v>
      </c>
      <c r="R101" s="367">
        <f t="shared" si="20"/>
        <v>150.23164245184788</v>
      </c>
      <c r="S101" s="302">
        <v>21700</v>
      </c>
      <c r="T101" s="307">
        <f t="shared" si="23"/>
        <v>1733.3232583372919</v>
      </c>
      <c r="U101" s="101">
        <f t="shared" si="32"/>
        <v>585.86326131800456</v>
      </c>
      <c r="V101" s="304">
        <f t="shared" si="33"/>
        <v>34.666465166745837</v>
      </c>
      <c r="W101" s="308">
        <v>24</v>
      </c>
      <c r="X101" s="305">
        <f t="shared" si="34"/>
        <v>2377.8529848220419</v>
      </c>
      <c r="Y101" s="309">
        <f t="shared" si="35"/>
        <v>0.54579999999999995</v>
      </c>
    </row>
    <row r="102" spans="1:25" s="63" customFormat="1" ht="16.5" customHeight="1" x14ac:dyDescent="0.2">
      <c r="A102" s="279">
        <v>83</v>
      </c>
      <c r="B102" s="301">
        <f t="shared" si="18"/>
        <v>60.205688667703278</v>
      </c>
      <c r="C102" s="302">
        <v>21700</v>
      </c>
      <c r="D102" s="303">
        <f t="shared" si="21"/>
        <v>4325.1726832200311</v>
      </c>
      <c r="E102" s="304">
        <f t="shared" si="24"/>
        <v>1461.9083669283705</v>
      </c>
      <c r="F102" s="304">
        <f t="shared" si="25"/>
        <v>86.503453664400624</v>
      </c>
      <c r="G102" s="101">
        <v>60</v>
      </c>
      <c r="H102" s="305">
        <f t="shared" si="26"/>
        <v>5933.5845038128018</v>
      </c>
      <c r="I102" s="309">
        <f t="shared" si="27"/>
        <v>1.3786</v>
      </c>
      <c r="J102" s="329">
        <f t="shared" si="19"/>
        <v>100.34281444617213</v>
      </c>
      <c r="K102" s="302">
        <v>21700</v>
      </c>
      <c r="L102" s="307">
        <f t="shared" si="22"/>
        <v>2595.1036099320186</v>
      </c>
      <c r="M102" s="304">
        <f t="shared" si="28"/>
        <v>877.14502015702215</v>
      </c>
      <c r="N102" s="304">
        <f t="shared" si="29"/>
        <v>51.902072198640376</v>
      </c>
      <c r="O102" s="308">
        <v>36</v>
      </c>
      <c r="P102" s="305">
        <f t="shared" si="30"/>
        <v>3560.1507022876808</v>
      </c>
      <c r="Q102" s="309">
        <f t="shared" si="31"/>
        <v>0.82720000000000005</v>
      </c>
      <c r="R102" s="367">
        <f t="shared" si="20"/>
        <v>150.51422166925818</v>
      </c>
      <c r="S102" s="302">
        <v>21700</v>
      </c>
      <c r="T102" s="307">
        <f t="shared" si="23"/>
        <v>1730.0690732880128</v>
      </c>
      <c r="U102" s="101">
        <f t="shared" si="32"/>
        <v>584.76334677134821</v>
      </c>
      <c r="V102" s="304">
        <f t="shared" si="33"/>
        <v>34.601381465760255</v>
      </c>
      <c r="W102" s="308">
        <v>24</v>
      </c>
      <c r="X102" s="305">
        <f t="shared" si="34"/>
        <v>2373.4338015251215</v>
      </c>
      <c r="Y102" s="309">
        <f t="shared" si="35"/>
        <v>0.5514</v>
      </c>
    </row>
    <row r="103" spans="1:25" s="63" customFormat="1" ht="16.5" customHeight="1" x14ac:dyDescent="0.2">
      <c r="A103" s="279">
        <v>84</v>
      </c>
      <c r="B103" s="301">
        <f t="shared" si="18"/>
        <v>60.317366649213895</v>
      </c>
      <c r="C103" s="302">
        <v>21700</v>
      </c>
      <c r="D103" s="303">
        <f t="shared" si="21"/>
        <v>4317.1645989520957</v>
      </c>
      <c r="E103" s="304">
        <f t="shared" si="24"/>
        <v>1459.2016344458082</v>
      </c>
      <c r="F103" s="304">
        <f t="shared" si="25"/>
        <v>86.343291979041922</v>
      </c>
      <c r="G103" s="101">
        <v>60</v>
      </c>
      <c r="H103" s="305">
        <f t="shared" si="26"/>
        <v>5922.7095253769457</v>
      </c>
      <c r="I103" s="309">
        <f t="shared" si="27"/>
        <v>1.3926000000000001</v>
      </c>
      <c r="J103" s="329">
        <f t="shared" si="19"/>
        <v>100.52894441535649</v>
      </c>
      <c r="K103" s="302">
        <v>21700</v>
      </c>
      <c r="L103" s="307">
        <f t="shared" si="22"/>
        <v>2590.2987593712578</v>
      </c>
      <c r="M103" s="304">
        <f t="shared" si="28"/>
        <v>875.52098066748511</v>
      </c>
      <c r="N103" s="304">
        <f t="shared" si="29"/>
        <v>51.805975187425155</v>
      </c>
      <c r="O103" s="308">
        <v>36</v>
      </c>
      <c r="P103" s="305">
        <f t="shared" si="30"/>
        <v>3553.6257152261683</v>
      </c>
      <c r="Q103" s="309">
        <f t="shared" si="31"/>
        <v>0.83560000000000001</v>
      </c>
      <c r="R103" s="367">
        <f t="shared" si="20"/>
        <v>150.79341662303472</v>
      </c>
      <c r="S103" s="302">
        <v>21700</v>
      </c>
      <c r="T103" s="307">
        <f t="shared" si="23"/>
        <v>1726.8658395808386</v>
      </c>
      <c r="U103" s="101">
        <f t="shared" si="32"/>
        <v>583.6806537783234</v>
      </c>
      <c r="V103" s="304">
        <f t="shared" si="33"/>
        <v>34.537316791616774</v>
      </c>
      <c r="W103" s="308">
        <v>24</v>
      </c>
      <c r="X103" s="305">
        <f t="shared" si="34"/>
        <v>2369.0838101507788</v>
      </c>
      <c r="Y103" s="309">
        <f t="shared" si="35"/>
        <v>0.55710000000000004</v>
      </c>
    </row>
    <row r="104" spans="1:25" s="63" customFormat="1" ht="16.5" customHeight="1" x14ac:dyDescent="0.2">
      <c r="A104" s="279">
        <v>85</v>
      </c>
      <c r="B104" s="301">
        <f t="shared" si="18"/>
        <v>60.427722966772201</v>
      </c>
      <c r="C104" s="302">
        <v>21700</v>
      </c>
      <c r="D104" s="303">
        <f t="shared" si="21"/>
        <v>4309.2803636368672</v>
      </c>
      <c r="E104" s="304">
        <f t="shared" si="24"/>
        <v>1456.5367629092609</v>
      </c>
      <c r="F104" s="304">
        <f t="shared" si="25"/>
        <v>86.185607272737343</v>
      </c>
      <c r="G104" s="101">
        <v>60</v>
      </c>
      <c r="H104" s="305">
        <f t="shared" si="26"/>
        <v>5912.0027338188647</v>
      </c>
      <c r="I104" s="309">
        <f t="shared" si="27"/>
        <v>1.4066000000000001</v>
      </c>
      <c r="J104" s="329">
        <f t="shared" si="19"/>
        <v>100.712871611287</v>
      </c>
      <c r="K104" s="302">
        <v>21700</v>
      </c>
      <c r="L104" s="307">
        <f t="shared" si="22"/>
        <v>2585.5682181821207</v>
      </c>
      <c r="M104" s="304">
        <f t="shared" si="28"/>
        <v>873.92205774555669</v>
      </c>
      <c r="N104" s="304">
        <f t="shared" si="29"/>
        <v>51.711364363642417</v>
      </c>
      <c r="O104" s="308">
        <v>36</v>
      </c>
      <c r="P104" s="305">
        <f t="shared" si="30"/>
        <v>3547.20164029132</v>
      </c>
      <c r="Q104" s="309">
        <f t="shared" si="31"/>
        <v>0.84399999999999997</v>
      </c>
      <c r="R104" s="367">
        <f t="shared" si="20"/>
        <v>151.06930741693049</v>
      </c>
      <c r="S104" s="302">
        <v>21700</v>
      </c>
      <c r="T104" s="307">
        <f t="shared" si="23"/>
        <v>1723.7121454547471</v>
      </c>
      <c r="U104" s="101">
        <f t="shared" si="32"/>
        <v>582.61470516370446</v>
      </c>
      <c r="V104" s="304">
        <f t="shared" si="33"/>
        <v>34.47424290909494</v>
      </c>
      <c r="W104" s="308">
        <v>24</v>
      </c>
      <c r="X104" s="305">
        <f t="shared" si="34"/>
        <v>2364.8010935275461</v>
      </c>
      <c r="Y104" s="309">
        <f t="shared" si="35"/>
        <v>0.56269999999999998</v>
      </c>
    </row>
    <row r="105" spans="1:25" s="63" customFormat="1" ht="16.5" customHeight="1" x14ac:dyDescent="0.2">
      <c r="A105" s="279">
        <v>86</v>
      </c>
      <c r="B105" s="301">
        <f t="shared" si="18"/>
        <v>60.53678853756395</v>
      </c>
      <c r="C105" s="302">
        <v>21700</v>
      </c>
      <c r="D105" s="303">
        <f t="shared" si="21"/>
        <v>4301.5165867019532</v>
      </c>
      <c r="E105" s="304">
        <f t="shared" si="24"/>
        <v>1453.9126063052599</v>
      </c>
      <c r="F105" s="304">
        <f t="shared" si="25"/>
        <v>86.030331734039066</v>
      </c>
      <c r="G105" s="101">
        <v>60</v>
      </c>
      <c r="H105" s="305">
        <f t="shared" si="26"/>
        <v>5901.4595247412526</v>
      </c>
      <c r="I105" s="309">
        <f t="shared" si="27"/>
        <v>1.4206000000000001</v>
      </c>
      <c r="J105" s="329">
        <f t="shared" si="19"/>
        <v>100.89464756260659</v>
      </c>
      <c r="K105" s="302">
        <v>21700</v>
      </c>
      <c r="L105" s="307">
        <f t="shared" si="22"/>
        <v>2580.9099520211716</v>
      </c>
      <c r="M105" s="304">
        <f t="shared" si="28"/>
        <v>872.34756378315592</v>
      </c>
      <c r="N105" s="304">
        <f t="shared" si="29"/>
        <v>51.618199040423434</v>
      </c>
      <c r="O105" s="308">
        <v>36</v>
      </c>
      <c r="P105" s="305">
        <f t="shared" si="30"/>
        <v>3540.8757148447507</v>
      </c>
      <c r="Q105" s="309">
        <f t="shared" si="31"/>
        <v>0.85240000000000005</v>
      </c>
      <c r="R105" s="367">
        <f t="shared" si="20"/>
        <v>151.34197134390988</v>
      </c>
      <c r="S105" s="302">
        <v>21700</v>
      </c>
      <c r="T105" s="307">
        <f t="shared" si="23"/>
        <v>1720.6066346807811</v>
      </c>
      <c r="U105" s="101">
        <f t="shared" si="32"/>
        <v>581.56504252210391</v>
      </c>
      <c r="V105" s="304">
        <f t="shared" si="33"/>
        <v>34.412132693615625</v>
      </c>
      <c r="W105" s="308">
        <v>24</v>
      </c>
      <c r="X105" s="305">
        <f t="shared" si="34"/>
        <v>2360.5838098965005</v>
      </c>
      <c r="Y105" s="309">
        <f t="shared" si="35"/>
        <v>0.56820000000000004</v>
      </c>
    </row>
    <row r="106" spans="1:25" s="63" customFormat="1" ht="16.5" customHeight="1" x14ac:dyDescent="0.2">
      <c r="A106" s="279">
        <v>87</v>
      </c>
      <c r="B106" s="301">
        <f t="shared" si="18"/>
        <v>60.64459320645399</v>
      </c>
      <c r="C106" s="302">
        <v>21700</v>
      </c>
      <c r="D106" s="303">
        <f t="shared" si="21"/>
        <v>4293.8700093759953</v>
      </c>
      <c r="E106" s="304">
        <f t="shared" si="24"/>
        <v>1451.3280631690864</v>
      </c>
      <c r="F106" s="304">
        <f t="shared" si="25"/>
        <v>85.87740018751991</v>
      </c>
      <c r="G106" s="101">
        <v>60</v>
      </c>
      <c r="H106" s="305">
        <f t="shared" si="26"/>
        <v>5891.0754727326012</v>
      </c>
      <c r="I106" s="309">
        <f t="shared" si="27"/>
        <v>1.4346000000000001</v>
      </c>
      <c r="J106" s="329">
        <f t="shared" si="19"/>
        <v>101.07432201075666</v>
      </c>
      <c r="K106" s="302">
        <v>21700</v>
      </c>
      <c r="L106" s="307">
        <f t="shared" si="22"/>
        <v>2576.3220056255968</v>
      </c>
      <c r="M106" s="304">
        <f t="shared" si="28"/>
        <v>870.79683790145168</v>
      </c>
      <c r="N106" s="304">
        <f t="shared" si="29"/>
        <v>51.526440112511935</v>
      </c>
      <c r="O106" s="308">
        <v>36</v>
      </c>
      <c r="P106" s="305">
        <f t="shared" si="30"/>
        <v>3534.6452836395606</v>
      </c>
      <c r="Q106" s="309">
        <f t="shared" si="31"/>
        <v>0.86080000000000001</v>
      </c>
      <c r="R106" s="367">
        <f t="shared" si="20"/>
        <v>151.61148301613497</v>
      </c>
      <c r="S106" s="302">
        <v>21700</v>
      </c>
      <c r="T106" s="307">
        <f t="shared" si="23"/>
        <v>1717.548003750398</v>
      </c>
      <c r="U106" s="101">
        <f t="shared" si="32"/>
        <v>580.53122526763445</v>
      </c>
      <c r="V106" s="304">
        <f t="shared" si="33"/>
        <v>34.350960075007961</v>
      </c>
      <c r="W106" s="308">
        <v>24</v>
      </c>
      <c r="X106" s="305">
        <f t="shared" si="34"/>
        <v>2356.4301890930406</v>
      </c>
      <c r="Y106" s="309">
        <f t="shared" si="35"/>
        <v>0.57379999999999998</v>
      </c>
    </row>
    <row r="107" spans="1:25" s="63" customFormat="1" ht="16.5" customHeight="1" x14ac:dyDescent="0.2">
      <c r="A107" s="279">
        <v>88</v>
      </c>
      <c r="B107" s="301">
        <f t="shared" si="18"/>
        <v>60.751165795009278</v>
      </c>
      <c r="C107" s="302">
        <v>21700</v>
      </c>
      <c r="D107" s="303">
        <f t="shared" si="21"/>
        <v>4286.3374980927847</v>
      </c>
      <c r="E107" s="304">
        <f t="shared" si="24"/>
        <v>1448.7820743553611</v>
      </c>
      <c r="F107" s="304">
        <f t="shared" si="25"/>
        <v>85.726749961855703</v>
      </c>
      <c r="G107" s="101">
        <v>60</v>
      </c>
      <c r="H107" s="305">
        <f t="shared" si="26"/>
        <v>5880.8463224100014</v>
      </c>
      <c r="I107" s="309">
        <f t="shared" si="27"/>
        <v>1.4484999999999999</v>
      </c>
      <c r="J107" s="329">
        <f t="shared" si="19"/>
        <v>101.25194299168213</v>
      </c>
      <c r="K107" s="302">
        <v>21700</v>
      </c>
      <c r="L107" s="307">
        <f t="shared" si="22"/>
        <v>2571.8024988556704</v>
      </c>
      <c r="M107" s="304">
        <f t="shared" si="28"/>
        <v>869.26924461321653</v>
      </c>
      <c r="N107" s="304">
        <f t="shared" si="29"/>
        <v>51.436049977113406</v>
      </c>
      <c r="O107" s="308">
        <v>36</v>
      </c>
      <c r="P107" s="305">
        <f t="shared" si="30"/>
        <v>3528.5077934460001</v>
      </c>
      <c r="Q107" s="309">
        <f t="shared" si="31"/>
        <v>0.86909999999999998</v>
      </c>
      <c r="R107" s="367">
        <f t="shared" si="20"/>
        <v>151.87791448752319</v>
      </c>
      <c r="S107" s="302">
        <v>21700</v>
      </c>
      <c r="T107" s="307">
        <f t="shared" si="23"/>
        <v>1714.5349992371139</v>
      </c>
      <c r="U107" s="101">
        <f t="shared" si="32"/>
        <v>579.51282974214439</v>
      </c>
      <c r="V107" s="304">
        <f t="shared" si="33"/>
        <v>34.290699984742275</v>
      </c>
      <c r="W107" s="308">
        <v>24</v>
      </c>
      <c r="X107" s="305">
        <f t="shared" si="34"/>
        <v>2352.3385289640005</v>
      </c>
      <c r="Y107" s="309">
        <f t="shared" si="35"/>
        <v>0.57940000000000003</v>
      </c>
    </row>
    <row r="108" spans="1:25" s="63" customFormat="1" ht="16.5" customHeight="1" x14ac:dyDescent="0.2">
      <c r="A108" s="279">
        <v>89</v>
      </c>
      <c r="B108" s="301">
        <f t="shared" si="18"/>
        <v>60.8565341477522</v>
      </c>
      <c r="C108" s="302">
        <v>21700</v>
      </c>
      <c r="D108" s="303">
        <f t="shared" si="21"/>
        <v>4278.9160382972314</v>
      </c>
      <c r="E108" s="304">
        <f t="shared" si="24"/>
        <v>1446.273620944464</v>
      </c>
      <c r="F108" s="304">
        <f t="shared" si="25"/>
        <v>85.578320765944625</v>
      </c>
      <c r="G108" s="101">
        <v>60</v>
      </c>
      <c r="H108" s="305">
        <f t="shared" si="26"/>
        <v>5870.7679800076394</v>
      </c>
      <c r="I108" s="309">
        <f t="shared" si="27"/>
        <v>1.4624999999999999</v>
      </c>
      <c r="J108" s="329">
        <f t="shared" si="19"/>
        <v>101.42755691292034</v>
      </c>
      <c r="K108" s="302">
        <v>21700</v>
      </c>
      <c r="L108" s="307">
        <f t="shared" si="22"/>
        <v>2567.3496229783386</v>
      </c>
      <c r="M108" s="304">
        <f t="shared" si="28"/>
        <v>867.76417256667833</v>
      </c>
      <c r="N108" s="304">
        <f t="shared" si="29"/>
        <v>51.346992459566771</v>
      </c>
      <c r="O108" s="308">
        <v>36</v>
      </c>
      <c r="P108" s="305">
        <f t="shared" si="30"/>
        <v>3522.4607880045837</v>
      </c>
      <c r="Q108" s="309">
        <f t="shared" si="31"/>
        <v>0.87749999999999995</v>
      </c>
      <c r="R108" s="367">
        <f t="shared" si="20"/>
        <v>152.1413353693805</v>
      </c>
      <c r="S108" s="302">
        <v>21700</v>
      </c>
      <c r="T108" s="307">
        <f t="shared" si="23"/>
        <v>1711.5664153188923</v>
      </c>
      <c r="U108" s="101">
        <f t="shared" si="32"/>
        <v>578.50944837778547</v>
      </c>
      <c r="V108" s="304">
        <f t="shared" si="33"/>
        <v>34.231328306377847</v>
      </c>
      <c r="W108" s="308">
        <v>24</v>
      </c>
      <c r="X108" s="305">
        <f t="shared" si="34"/>
        <v>2348.3071920030552</v>
      </c>
      <c r="Y108" s="309">
        <f t="shared" si="35"/>
        <v>0.58499999999999996</v>
      </c>
    </row>
    <row r="109" spans="1:25" s="63" customFormat="1" ht="16.5" customHeight="1" x14ac:dyDescent="0.2">
      <c r="A109" s="280">
        <v>90</v>
      </c>
      <c r="B109" s="301">
        <f t="shared" si="18"/>
        <v>60.960725175829715</v>
      </c>
      <c r="C109" s="302">
        <v>21700</v>
      </c>
      <c r="D109" s="303">
        <f t="shared" si="21"/>
        <v>4271.6027286244598</v>
      </c>
      <c r="E109" s="304">
        <f t="shared" si="24"/>
        <v>1443.8017222750673</v>
      </c>
      <c r="F109" s="304">
        <f t="shared" si="25"/>
        <v>85.432054572489193</v>
      </c>
      <c r="G109" s="101">
        <v>60</v>
      </c>
      <c r="H109" s="305">
        <f t="shared" si="26"/>
        <v>5860.8365054720161</v>
      </c>
      <c r="I109" s="309">
        <f t="shared" si="27"/>
        <v>1.4763999999999999</v>
      </c>
      <c r="J109" s="329">
        <f t="shared" si="19"/>
        <v>101.60120862638286</v>
      </c>
      <c r="K109" s="302">
        <v>21700</v>
      </c>
      <c r="L109" s="307">
        <f t="shared" si="22"/>
        <v>2562.9616371746761</v>
      </c>
      <c r="M109" s="304">
        <f t="shared" si="28"/>
        <v>866.28103336504046</v>
      </c>
      <c r="N109" s="304">
        <f t="shared" si="29"/>
        <v>51.25923274349352</v>
      </c>
      <c r="O109" s="308">
        <v>36</v>
      </c>
      <c r="P109" s="305">
        <f t="shared" si="30"/>
        <v>3516.5019032832101</v>
      </c>
      <c r="Q109" s="309">
        <f t="shared" si="31"/>
        <v>0.88580000000000003</v>
      </c>
      <c r="R109" s="367">
        <f t="shared" si="20"/>
        <v>152.40181293957428</v>
      </c>
      <c r="S109" s="302">
        <v>21700</v>
      </c>
      <c r="T109" s="307">
        <f t="shared" si="23"/>
        <v>1708.641091449784</v>
      </c>
      <c r="U109" s="101">
        <f t="shared" si="32"/>
        <v>577.52068891002693</v>
      </c>
      <c r="V109" s="304">
        <f t="shared" si="33"/>
        <v>34.17282182899568</v>
      </c>
      <c r="W109" s="308">
        <v>24</v>
      </c>
      <c r="X109" s="305">
        <f t="shared" si="34"/>
        <v>2344.3346021888069</v>
      </c>
      <c r="Y109" s="309">
        <f t="shared" si="35"/>
        <v>0.59050000000000002</v>
      </c>
    </row>
    <row r="110" spans="1:25" s="63" customFormat="1" ht="16.5" customHeight="1" x14ac:dyDescent="0.2">
      <c r="A110" s="279">
        <v>91</v>
      </c>
      <c r="B110" s="301">
        <f t="shared" si="18"/>
        <v>61.063764898269618</v>
      </c>
      <c r="C110" s="302">
        <v>21700</v>
      </c>
      <c r="D110" s="303">
        <f t="shared" si="21"/>
        <v>4264.3947754256315</v>
      </c>
      <c r="E110" s="304">
        <f t="shared" si="24"/>
        <v>1441.3654340938633</v>
      </c>
      <c r="F110" s="304">
        <f t="shared" si="25"/>
        <v>85.287895508512634</v>
      </c>
      <c r="G110" s="101">
        <v>60</v>
      </c>
      <c r="H110" s="305">
        <f t="shared" si="26"/>
        <v>5851.0481050280068</v>
      </c>
      <c r="I110" s="309">
        <f t="shared" si="27"/>
        <v>1.4902</v>
      </c>
      <c r="J110" s="329">
        <f t="shared" si="19"/>
        <v>101.77294149711604</v>
      </c>
      <c r="K110" s="302">
        <v>21700</v>
      </c>
      <c r="L110" s="307">
        <f t="shared" si="22"/>
        <v>2558.6368652553783</v>
      </c>
      <c r="M110" s="304">
        <f t="shared" si="28"/>
        <v>864.81926045631781</v>
      </c>
      <c r="N110" s="304">
        <f t="shared" si="29"/>
        <v>51.172737305107567</v>
      </c>
      <c r="O110" s="308">
        <v>36</v>
      </c>
      <c r="P110" s="305">
        <f t="shared" si="30"/>
        <v>3510.6288630168037</v>
      </c>
      <c r="Q110" s="309">
        <f t="shared" si="31"/>
        <v>0.89410000000000001</v>
      </c>
      <c r="R110" s="367">
        <f t="shared" si="20"/>
        <v>152.65941224567405</v>
      </c>
      <c r="S110" s="302">
        <v>21700</v>
      </c>
      <c r="T110" s="307">
        <f t="shared" si="23"/>
        <v>1705.7579101702522</v>
      </c>
      <c r="U110" s="101">
        <f t="shared" si="32"/>
        <v>576.54617363754517</v>
      </c>
      <c r="V110" s="304">
        <f t="shared" si="33"/>
        <v>34.115158203405045</v>
      </c>
      <c r="W110" s="308">
        <v>24</v>
      </c>
      <c r="X110" s="305">
        <f t="shared" si="34"/>
        <v>2340.4192420112022</v>
      </c>
      <c r="Y110" s="309">
        <f t="shared" si="35"/>
        <v>0.59609999999999996</v>
      </c>
    </row>
    <row r="111" spans="1:25" s="63" customFormat="1" ht="16.5" customHeight="1" x14ac:dyDescent="0.2">
      <c r="A111" s="279">
        <v>92</v>
      </c>
      <c r="B111" s="301">
        <f t="shared" si="18"/>
        <v>61.165678480982301</v>
      </c>
      <c r="C111" s="302">
        <v>21700</v>
      </c>
      <c r="D111" s="303">
        <f t="shared" si="21"/>
        <v>4257.2894876162263</v>
      </c>
      <c r="E111" s="304">
        <f t="shared" si="24"/>
        <v>1438.9638468142844</v>
      </c>
      <c r="F111" s="304">
        <f t="shared" si="25"/>
        <v>85.145789752324532</v>
      </c>
      <c r="G111" s="101">
        <v>60</v>
      </c>
      <c r="H111" s="305">
        <f t="shared" si="26"/>
        <v>5841.3991241828344</v>
      </c>
      <c r="I111" s="309">
        <f t="shared" si="27"/>
        <v>1.5041</v>
      </c>
      <c r="J111" s="329">
        <f t="shared" si="19"/>
        <v>101.94279746830384</v>
      </c>
      <c r="K111" s="302">
        <v>21700</v>
      </c>
      <c r="L111" s="307">
        <f t="shared" si="22"/>
        <v>2554.3736925697358</v>
      </c>
      <c r="M111" s="304">
        <f t="shared" si="28"/>
        <v>863.37830808857063</v>
      </c>
      <c r="N111" s="304">
        <f t="shared" si="29"/>
        <v>51.087473851394719</v>
      </c>
      <c r="O111" s="308">
        <v>36</v>
      </c>
      <c r="P111" s="305">
        <f t="shared" si="30"/>
        <v>3504.8394745097012</v>
      </c>
      <c r="Q111" s="309">
        <f t="shared" si="31"/>
        <v>0.90249999999999997</v>
      </c>
      <c r="R111" s="367">
        <f t="shared" si="20"/>
        <v>152.91419620245574</v>
      </c>
      <c r="S111" s="302">
        <v>21700</v>
      </c>
      <c r="T111" s="307">
        <f t="shared" si="23"/>
        <v>1702.915795046491</v>
      </c>
      <c r="U111" s="101">
        <f t="shared" si="32"/>
        <v>575.58553872571395</v>
      </c>
      <c r="V111" s="304">
        <f t="shared" si="33"/>
        <v>34.05831590092982</v>
      </c>
      <c r="W111" s="308">
        <v>24</v>
      </c>
      <c r="X111" s="305">
        <f t="shared" si="34"/>
        <v>2336.5596496731346</v>
      </c>
      <c r="Y111" s="309">
        <f t="shared" si="35"/>
        <v>0.60160000000000002</v>
      </c>
    </row>
    <row r="112" spans="1:25" s="63" customFormat="1" ht="16.5" customHeight="1" x14ac:dyDescent="0.2">
      <c r="A112" s="279">
        <v>93</v>
      </c>
      <c r="B112" s="301">
        <f t="shared" si="18"/>
        <v>61.266490273654114</v>
      </c>
      <c r="C112" s="302">
        <v>21700</v>
      </c>
      <c r="D112" s="303">
        <f t="shared" si="21"/>
        <v>4250.2842718244874</v>
      </c>
      <c r="E112" s="304">
        <f t="shared" si="24"/>
        <v>1436.5960838766766</v>
      </c>
      <c r="F112" s="304">
        <f t="shared" si="25"/>
        <v>85.005685436489756</v>
      </c>
      <c r="G112" s="101">
        <v>60</v>
      </c>
      <c r="H112" s="305">
        <f t="shared" si="26"/>
        <v>5831.8860411376536</v>
      </c>
      <c r="I112" s="309">
        <f t="shared" si="27"/>
        <v>1.518</v>
      </c>
      <c r="J112" s="329">
        <f t="shared" si="19"/>
        <v>102.11081712275686</v>
      </c>
      <c r="K112" s="302">
        <v>21700</v>
      </c>
      <c r="L112" s="307">
        <f t="shared" si="22"/>
        <v>2550.1705630946922</v>
      </c>
      <c r="M112" s="304">
        <f t="shared" si="28"/>
        <v>861.95765032600582</v>
      </c>
      <c r="N112" s="304">
        <f t="shared" si="29"/>
        <v>51.003411261893845</v>
      </c>
      <c r="O112" s="308">
        <v>36</v>
      </c>
      <c r="P112" s="305">
        <f t="shared" si="30"/>
        <v>3499.1316246825918</v>
      </c>
      <c r="Q112" s="309">
        <f t="shared" si="31"/>
        <v>0.91080000000000005</v>
      </c>
      <c r="R112" s="367">
        <f t="shared" si="20"/>
        <v>153.16622568413527</v>
      </c>
      <c r="S112" s="302">
        <v>21700</v>
      </c>
      <c r="T112" s="307">
        <f t="shared" si="23"/>
        <v>1700.1137087297952</v>
      </c>
      <c r="U112" s="101">
        <f t="shared" si="32"/>
        <v>574.6384335506707</v>
      </c>
      <c r="V112" s="304">
        <f t="shared" si="33"/>
        <v>34.002274174595904</v>
      </c>
      <c r="W112" s="308">
        <v>24</v>
      </c>
      <c r="X112" s="305">
        <f t="shared" si="34"/>
        <v>2332.7544164550618</v>
      </c>
      <c r="Y112" s="309">
        <f t="shared" si="35"/>
        <v>0.60719999999999996</v>
      </c>
    </row>
    <row r="113" spans="1:25" s="63" customFormat="1" ht="16.5" customHeight="1" x14ac:dyDescent="0.2">
      <c r="A113" s="279">
        <v>94</v>
      </c>
      <c r="B113" s="301">
        <f t="shared" si="18"/>
        <v>61.366223844667779</v>
      </c>
      <c r="C113" s="302">
        <v>21700</v>
      </c>
      <c r="D113" s="303">
        <f t="shared" si="21"/>
        <v>4243.3766278194507</v>
      </c>
      <c r="E113" s="304">
        <f t="shared" si="24"/>
        <v>1434.2613002029741</v>
      </c>
      <c r="F113" s="304">
        <f t="shared" si="25"/>
        <v>84.867532556389023</v>
      </c>
      <c r="G113" s="101">
        <v>60</v>
      </c>
      <c r="H113" s="305">
        <f t="shared" si="26"/>
        <v>5822.5054605788137</v>
      </c>
      <c r="I113" s="309">
        <f t="shared" si="27"/>
        <v>1.5318000000000001</v>
      </c>
      <c r="J113" s="329">
        <f t="shared" si="19"/>
        <v>102.27703974111297</v>
      </c>
      <c r="K113" s="302">
        <v>21700</v>
      </c>
      <c r="L113" s="307">
        <f t="shared" si="22"/>
        <v>2546.0259766916706</v>
      </c>
      <c r="M113" s="304">
        <f t="shared" si="28"/>
        <v>860.55678012178464</v>
      </c>
      <c r="N113" s="304">
        <f t="shared" si="29"/>
        <v>50.920519533833414</v>
      </c>
      <c r="O113" s="308">
        <v>36</v>
      </c>
      <c r="P113" s="305">
        <f t="shared" si="30"/>
        <v>3493.5032763472891</v>
      </c>
      <c r="Q113" s="309">
        <f t="shared" si="31"/>
        <v>0.91910000000000003</v>
      </c>
      <c r="R113" s="367">
        <f t="shared" si="20"/>
        <v>153.41555961166944</v>
      </c>
      <c r="S113" s="302">
        <v>21700</v>
      </c>
      <c r="T113" s="307">
        <f t="shared" si="23"/>
        <v>1697.350651127781</v>
      </c>
      <c r="U113" s="101">
        <f t="shared" si="32"/>
        <v>573.70452008118991</v>
      </c>
      <c r="V113" s="304">
        <f t="shared" si="33"/>
        <v>33.947013022555623</v>
      </c>
      <c r="W113" s="308">
        <v>24</v>
      </c>
      <c r="X113" s="305">
        <f t="shared" si="34"/>
        <v>2329.0021842315264</v>
      </c>
      <c r="Y113" s="309">
        <f t="shared" si="35"/>
        <v>0.61270000000000002</v>
      </c>
    </row>
    <row r="114" spans="1:25" s="63" customFormat="1" ht="16.5" customHeight="1" x14ac:dyDescent="0.2">
      <c r="A114" s="279">
        <v>95</v>
      </c>
      <c r="B114" s="301">
        <f t="shared" ref="B114:B119" si="36">9.325*LN($A114)+19</f>
        <v>61.464902014175038</v>
      </c>
      <c r="C114" s="302">
        <v>21700</v>
      </c>
      <c r="D114" s="303">
        <f t="shared" si="21"/>
        <v>4236.5641441996695</v>
      </c>
      <c r="E114" s="304">
        <f t="shared" si="24"/>
        <v>1431.958680739488</v>
      </c>
      <c r="F114" s="304">
        <f t="shared" si="25"/>
        <v>84.731282883993387</v>
      </c>
      <c r="G114" s="101">
        <v>60</v>
      </c>
      <c r="H114" s="305">
        <f t="shared" si="26"/>
        <v>5813.2541078231507</v>
      </c>
      <c r="I114" s="309">
        <f t="shared" si="27"/>
        <v>1.5456000000000001</v>
      </c>
      <c r="J114" s="329">
        <f t="shared" ref="J114:J119" si="37">(9.325*LN($A114)+19)/0.6</f>
        <v>102.44150335695841</v>
      </c>
      <c r="K114" s="302">
        <v>21700</v>
      </c>
      <c r="L114" s="307">
        <f t="shared" si="22"/>
        <v>2541.9384865198017</v>
      </c>
      <c r="M114" s="304">
        <f t="shared" si="28"/>
        <v>859.1752084436929</v>
      </c>
      <c r="N114" s="304">
        <f t="shared" si="29"/>
        <v>50.838769730396038</v>
      </c>
      <c r="O114" s="308">
        <v>36</v>
      </c>
      <c r="P114" s="305">
        <f t="shared" si="30"/>
        <v>3487.9524646938908</v>
      </c>
      <c r="Q114" s="309">
        <f t="shared" si="31"/>
        <v>0.9274</v>
      </c>
      <c r="R114" s="367">
        <f t="shared" ref="R114:R119" si="38">(9.325*LN($A114)+19)/0.4</f>
        <v>153.6622550354376</v>
      </c>
      <c r="S114" s="302">
        <v>21700</v>
      </c>
      <c r="T114" s="307">
        <f t="shared" si="23"/>
        <v>1694.6256576798678</v>
      </c>
      <c r="U114" s="101">
        <f t="shared" si="32"/>
        <v>572.78347229579526</v>
      </c>
      <c r="V114" s="304">
        <f t="shared" si="33"/>
        <v>33.892513153597356</v>
      </c>
      <c r="W114" s="308">
        <v>24</v>
      </c>
      <c r="X114" s="305">
        <f t="shared" si="34"/>
        <v>2325.3016431292604</v>
      </c>
      <c r="Y114" s="309">
        <f t="shared" si="35"/>
        <v>0.61819999999999997</v>
      </c>
    </row>
    <row r="115" spans="1:25" s="63" customFormat="1" ht="16.5" customHeight="1" x14ac:dyDescent="0.2">
      <c r="A115" s="279">
        <v>96</v>
      </c>
      <c r="B115" s="301">
        <f t="shared" si="36"/>
        <v>61.56254688543757</v>
      </c>
      <c r="C115" s="302">
        <v>21700</v>
      </c>
      <c r="D115" s="303">
        <f t="shared" si="21"/>
        <v>4229.844494325117</v>
      </c>
      <c r="E115" s="304">
        <f t="shared" si="24"/>
        <v>1429.6874390818894</v>
      </c>
      <c r="F115" s="304">
        <f t="shared" si="25"/>
        <v>84.596889886502339</v>
      </c>
      <c r="G115" s="101">
        <v>60</v>
      </c>
      <c r="H115" s="305">
        <f t="shared" si="26"/>
        <v>5804.1288232935085</v>
      </c>
      <c r="I115" s="309">
        <f t="shared" si="27"/>
        <v>1.5593999999999999</v>
      </c>
      <c r="J115" s="329">
        <f t="shared" si="37"/>
        <v>102.60424480906262</v>
      </c>
      <c r="K115" s="302">
        <v>21700</v>
      </c>
      <c r="L115" s="307">
        <f t="shared" si="22"/>
        <v>2537.9066965950706</v>
      </c>
      <c r="M115" s="304">
        <f t="shared" si="28"/>
        <v>857.81246344913382</v>
      </c>
      <c r="N115" s="304">
        <f t="shared" si="29"/>
        <v>50.758133931901412</v>
      </c>
      <c r="O115" s="308">
        <v>36</v>
      </c>
      <c r="P115" s="305">
        <f t="shared" si="30"/>
        <v>3482.4772939761056</v>
      </c>
      <c r="Q115" s="309">
        <f t="shared" si="31"/>
        <v>0.93559999999999999</v>
      </c>
      <c r="R115" s="367">
        <f t="shared" si="38"/>
        <v>153.90636721359391</v>
      </c>
      <c r="S115" s="302">
        <v>21700</v>
      </c>
      <c r="T115" s="307">
        <f t="shared" si="23"/>
        <v>1691.9377977300469</v>
      </c>
      <c r="U115" s="101">
        <f t="shared" si="32"/>
        <v>571.87497563275576</v>
      </c>
      <c r="V115" s="304">
        <f t="shared" si="33"/>
        <v>33.838755954600941</v>
      </c>
      <c r="W115" s="308">
        <v>24</v>
      </c>
      <c r="X115" s="305">
        <f t="shared" si="34"/>
        <v>2321.6515293174034</v>
      </c>
      <c r="Y115" s="309">
        <f t="shared" si="35"/>
        <v>0.62380000000000002</v>
      </c>
    </row>
    <row r="116" spans="1:25" s="63" customFormat="1" ht="16.5" customHeight="1" x14ac:dyDescent="0.2">
      <c r="A116" s="279">
        <v>97</v>
      </c>
      <c r="B116" s="301">
        <f t="shared" si="36"/>
        <v>61.659179874544044</v>
      </c>
      <c r="C116" s="302">
        <v>21700</v>
      </c>
      <c r="D116" s="303">
        <f t="shared" si="21"/>
        <v>4223.2154324761941</v>
      </c>
      <c r="E116" s="304">
        <f t="shared" si="24"/>
        <v>1427.4468161769535</v>
      </c>
      <c r="F116" s="304">
        <f t="shared" si="25"/>
        <v>84.464308649523886</v>
      </c>
      <c r="G116" s="101">
        <v>60</v>
      </c>
      <c r="H116" s="305">
        <f t="shared" si="26"/>
        <v>5795.1265573026712</v>
      </c>
      <c r="I116" s="309">
        <f t="shared" si="27"/>
        <v>1.5731999999999999</v>
      </c>
      <c r="J116" s="329">
        <f t="shared" si="37"/>
        <v>102.76529979090674</v>
      </c>
      <c r="K116" s="302">
        <v>21700</v>
      </c>
      <c r="L116" s="307">
        <f t="shared" si="22"/>
        <v>2533.929259485717</v>
      </c>
      <c r="M116" s="304">
        <f t="shared" si="28"/>
        <v>856.46808970617224</v>
      </c>
      <c r="N116" s="304">
        <f t="shared" si="29"/>
        <v>50.67858518971434</v>
      </c>
      <c r="O116" s="308">
        <v>36</v>
      </c>
      <c r="P116" s="305">
        <f t="shared" si="30"/>
        <v>3477.0759343816035</v>
      </c>
      <c r="Q116" s="309">
        <f t="shared" si="31"/>
        <v>0.94389999999999996</v>
      </c>
      <c r="R116" s="367">
        <f t="shared" si="38"/>
        <v>154.14794968636011</v>
      </c>
      <c r="S116" s="302">
        <v>21700</v>
      </c>
      <c r="T116" s="307">
        <f t="shared" si="23"/>
        <v>1689.2861729904778</v>
      </c>
      <c r="U116" s="101">
        <f t="shared" si="32"/>
        <v>570.97872647078145</v>
      </c>
      <c r="V116" s="304">
        <f t="shared" si="33"/>
        <v>33.785723459809553</v>
      </c>
      <c r="W116" s="308">
        <v>24</v>
      </c>
      <c r="X116" s="305">
        <f t="shared" si="34"/>
        <v>2318.0506229210687</v>
      </c>
      <c r="Y116" s="309">
        <f t="shared" si="35"/>
        <v>0.62929999999999997</v>
      </c>
    </row>
    <row r="117" spans="1:25" s="63" customFormat="1" ht="16.5" customHeight="1" x14ac:dyDescent="0.2">
      <c r="A117" s="279">
        <v>98</v>
      </c>
      <c r="B117" s="301">
        <f t="shared" si="36"/>
        <v>61.754821738603084</v>
      </c>
      <c r="C117" s="302">
        <v>21700</v>
      </c>
      <c r="D117" s="303">
        <f t="shared" si="21"/>
        <v>4216.6747902248962</v>
      </c>
      <c r="E117" s="304">
        <f t="shared" si="24"/>
        <v>1425.2360790960147</v>
      </c>
      <c r="F117" s="304">
        <f t="shared" si="25"/>
        <v>84.333495804497929</v>
      </c>
      <c r="G117" s="101">
        <v>60</v>
      </c>
      <c r="H117" s="305">
        <f t="shared" si="26"/>
        <v>5786.2443651254089</v>
      </c>
      <c r="I117" s="309">
        <f t="shared" si="27"/>
        <v>1.5869</v>
      </c>
      <c r="J117" s="329">
        <f t="shared" si="37"/>
        <v>102.92470289767181</v>
      </c>
      <c r="K117" s="302">
        <v>21700</v>
      </c>
      <c r="L117" s="307">
        <f t="shared" si="22"/>
        <v>2530.0048741349374</v>
      </c>
      <c r="M117" s="304">
        <f t="shared" si="28"/>
        <v>855.14164745760877</v>
      </c>
      <c r="N117" s="304">
        <f t="shared" si="29"/>
        <v>50.60009748269875</v>
      </c>
      <c r="O117" s="308">
        <v>36</v>
      </c>
      <c r="P117" s="305">
        <f t="shared" si="30"/>
        <v>3471.7466190752452</v>
      </c>
      <c r="Q117" s="309">
        <f t="shared" si="31"/>
        <v>0.95220000000000005</v>
      </c>
      <c r="R117" s="367">
        <f t="shared" si="38"/>
        <v>154.38705434650771</v>
      </c>
      <c r="S117" s="302">
        <v>21700</v>
      </c>
      <c r="T117" s="307">
        <f t="shared" si="23"/>
        <v>1686.6699160899584</v>
      </c>
      <c r="U117" s="101">
        <f t="shared" si="32"/>
        <v>570.09443163840592</v>
      </c>
      <c r="V117" s="304">
        <f t="shared" si="33"/>
        <v>33.733398321799172</v>
      </c>
      <c r="W117" s="308">
        <v>24</v>
      </c>
      <c r="X117" s="305">
        <f t="shared" si="34"/>
        <v>2314.4977460501636</v>
      </c>
      <c r="Y117" s="309">
        <f t="shared" si="35"/>
        <v>0.63480000000000003</v>
      </c>
    </row>
    <row r="118" spans="1:25" s="63" customFormat="1" ht="16.5" customHeight="1" x14ac:dyDescent="0.2">
      <c r="A118" s="279">
        <v>99</v>
      </c>
      <c r="B118" s="301">
        <f t="shared" si="36"/>
        <v>61.849492602505045</v>
      </c>
      <c r="C118" s="302">
        <v>21700</v>
      </c>
      <c r="D118" s="303">
        <f t="shared" si="21"/>
        <v>4210.220473004385</v>
      </c>
      <c r="E118" s="304">
        <f t="shared" si="24"/>
        <v>1423.0545198754819</v>
      </c>
      <c r="F118" s="304">
        <f t="shared" si="25"/>
        <v>84.204409460087703</v>
      </c>
      <c r="G118" s="101">
        <v>60</v>
      </c>
      <c r="H118" s="305">
        <f t="shared" si="26"/>
        <v>5777.4794023399545</v>
      </c>
      <c r="I118" s="309">
        <f t="shared" si="27"/>
        <v>1.6007</v>
      </c>
      <c r="J118" s="329">
        <f t="shared" si="37"/>
        <v>103.08248767084174</v>
      </c>
      <c r="K118" s="302">
        <v>21700</v>
      </c>
      <c r="L118" s="307">
        <f t="shared" si="22"/>
        <v>2526.1322838026313</v>
      </c>
      <c r="M118" s="304">
        <f t="shared" si="28"/>
        <v>853.83271192528923</v>
      </c>
      <c r="N118" s="304">
        <f t="shared" si="29"/>
        <v>50.522645676052626</v>
      </c>
      <c r="O118" s="308">
        <v>36</v>
      </c>
      <c r="P118" s="305">
        <f t="shared" si="30"/>
        <v>3466.4876414039732</v>
      </c>
      <c r="Q118" s="309">
        <f t="shared" si="31"/>
        <v>0.96040000000000003</v>
      </c>
      <c r="R118" s="367">
        <f t="shared" si="38"/>
        <v>154.6237315062626</v>
      </c>
      <c r="S118" s="302">
        <v>21700</v>
      </c>
      <c r="T118" s="307">
        <f t="shared" si="23"/>
        <v>1684.0881892017542</v>
      </c>
      <c r="U118" s="101">
        <f t="shared" si="32"/>
        <v>569.2218079501929</v>
      </c>
      <c r="V118" s="304">
        <f t="shared" si="33"/>
        <v>33.681763784035084</v>
      </c>
      <c r="W118" s="308">
        <v>24</v>
      </c>
      <c r="X118" s="305">
        <f t="shared" si="34"/>
        <v>2310.9917609359818</v>
      </c>
      <c r="Y118" s="309">
        <f t="shared" si="35"/>
        <v>0.64029999999999998</v>
      </c>
    </row>
    <row r="119" spans="1:25" s="63" customFormat="1" ht="16.5" customHeight="1" thickBot="1" x14ac:dyDescent="0.25">
      <c r="A119" s="386">
        <v>100</v>
      </c>
      <c r="B119" s="310">
        <f t="shared" si="36"/>
        <v>61.943211984338951</v>
      </c>
      <c r="C119" s="311">
        <v>21700</v>
      </c>
      <c r="D119" s="312">
        <f t="shared" si="21"/>
        <v>4203.8504568642111</v>
      </c>
      <c r="E119" s="313">
        <f t="shared" si="24"/>
        <v>1420.9014544201032</v>
      </c>
      <c r="F119" s="313">
        <f t="shared" si="25"/>
        <v>84.077009137284222</v>
      </c>
      <c r="G119" s="115">
        <v>60</v>
      </c>
      <c r="H119" s="314">
        <f t="shared" si="26"/>
        <v>5768.8289204215989</v>
      </c>
      <c r="I119" s="318">
        <f t="shared" si="27"/>
        <v>1.6144000000000001</v>
      </c>
      <c r="J119" s="331">
        <f t="shared" si="37"/>
        <v>103.23868664056492</v>
      </c>
      <c r="K119" s="311">
        <v>21700</v>
      </c>
      <c r="L119" s="316">
        <f t="shared" si="22"/>
        <v>2522.3102741185271</v>
      </c>
      <c r="M119" s="313">
        <f t="shared" si="28"/>
        <v>852.54087265206203</v>
      </c>
      <c r="N119" s="313">
        <f t="shared" si="29"/>
        <v>50.446205482370544</v>
      </c>
      <c r="O119" s="317">
        <v>36</v>
      </c>
      <c r="P119" s="314">
        <f t="shared" si="30"/>
        <v>3461.2973522529601</v>
      </c>
      <c r="Q119" s="318">
        <f t="shared" si="31"/>
        <v>0.96860000000000002</v>
      </c>
      <c r="R119" s="368">
        <f t="shared" si="38"/>
        <v>154.85802996084738</v>
      </c>
      <c r="S119" s="311">
        <v>21700</v>
      </c>
      <c r="T119" s="316">
        <f t="shared" si="23"/>
        <v>1681.5401827456847</v>
      </c>
      <c r="U119" s="115">
        <f t="shared" si="32"/>
        <v>568.36058176804136</v>
      </c>
      <c r="V119" s="313">
        <f t="shared" si="33"/>
        <v>33.630803654913692</v>
      </c>
      <c r="W119" s="317">
        <v>24</v>
      </c>
      <c r="X119" s="314">
        <f t="shared" si="34"/>
        <v>2307.5315681686398</v>
      </c>
      <c r="Y119" s="318">
        <f t="shared" si="35"/>
        <v>0.64580000000000004</v>
      </c>
    </row>
    <row r="120" spans="1:25" s="63" customFormat="1" ht="16.5" customHeight="1" x14ac:dyDescent="0.2">
      <c r="A120" s="278">
        <v>101</v>
      </c>
      <c r="B120" s="319">
        <f>5.325*LN($A120)+37.5</f>
        <v>62.075516752179709</v>
      </c>
      <c r="C120" s="320">
        <v>21700</v>
      </c>
      <c r="D120" s="321">
        <f t="shared" si="21"/>
        <v>4194.8905723907055</v>
      </c>
      <c r="E120" s="322">
        <f t="shared" si="24"/>
        <v>1417.8730134680584</v>
      </c>
      <c r="F120" s="322">
        <f t="shared" si="25"/>
        <v>83.897811447814107</v>
      </c>
      <c r="G120" s="106">
        <v>60</v>
      </c>
      <c r="H120" s="323">
        <f t="shared" si="26"/>
        <v>5756.6613973065778</v>
      </c>
      <c r="I120" s="328">
        <f t="shared" si="27"/>
        <v>1.6271</v>
      </c>
      <c r="J120" s="324">
        <f>(5.325*LN($A120)+37.5)/0.6</f>
        <v>103.45919458696619</v>
      </c>
      <c r="K120" s="320">
        <v>21700</v>
      </c>
      <c r="L120" s="325">
        <f t="shared" si="22"/>
        <v>2516.9343434344237</v>
      </c>
      <c r="M120" s="322">
        <f t="shared" si="28"/>
        <v>850.72380808083517</v>
      </c>
      <c r="N120" s="322">
        <f t="shared" si="29"/>
        <v>50.338686868688477</v>
      </c>
      <c r="O120" s="326">
        <v>36</v>
      </c>
      <c r="P120" s="323">
        <f t="shared" si="30"/>
        <v>3453.9968383839473</v>
      </c>
      <c r="Q120" s="328">
        <f t="shared" si="31"/>
        <v>0.97619999999999996</v>
      </c>
      <c r="R120" s="366">
        <f>(5.325*LN($A120)+37.5)/0.4</f>
        <v>155.18879188044926</v>
      </c>
      <c r="S120" s="320">
        <v>21700</v>
      </c>
      <c r="T120" s="325">
        <f t="shared" si="23"/>
        <v>1677.9562289562828</v>
      </c>
      <c r="U120" s="106">
        <f t="shared" si="32"/>
        <v>567.14920538722356</v>
      </c>
      <c r="V120" s="322">
        <f t="shared" si="33"/>
        <v>33.559124579125658</v>
      </c>
      <c r="W120" s="326">
        <v>24</v>
      </c>
      <c r="X120" s="323">
        <f t="shared" si="34"/>
        <v>2302.6645589226318</v>
      </c>
      <c r="Y120" s="328">
        <f t="shared" si="35"/>
        <v>0.65080000000000005</v>
      </c>
    </row>
    <row r="121" spans="1:25" s="63" customFormat="1" ht="16.5" customHeight="1" x14ac:dyDescent="0.2">
      <c r="A121" s="279">
        <v>102</v>
      </c>
      <c r="B121" s="301">
        <f t="shared" ref="B121:B184" si="39">5.325*LN($A121)+37.5</f>
        <v>62.127980230738743</v>
      </c>
      <c r="C121" s="302">
        <v>21700</v>
      </c>
      <c r="D121" s="303">
        <f t="shared" si="21"/>
        <v>4191.348230425222</v>
      </c>
      <c r="E121" s="304">
        <f t="shared" si="24"/>
        <v>1416.675701883725</v>
      </c>
      <c r="F121" s="304">
        <f t="shared" si="25"/>
        <v>83.82696460850444</v>
      </c>
      <c r="G121" s="101">
        <v>60</v>
      </c>
      <c r="H121" s="305">
        <f t="shared" si="26"/>
        <v>5751.8508969174518</v>
      </c>
      <c r="I121" s="309">
        <f t="shared" si="27"/>
        <v>1.6417999999999999</v>
      </c>
      <c r="J121" s="329">
        <f t="shared" ref="J121:J184" si="40">(5.325*LN($A121)+37.5)/0.6</f>
        <v>103.5466337178979</v>
      </c>
      <c r="K121" s="302">
        <v>21700</v>
      </c>
      <c r="L121" s="307">
        <f t="shared" si="22"/>
        <v>2514.8089382551334</v>
      </c>
      <c r="M121" s="304">
        <f t="shared" si="28"/>
        <v>850.00542113023505</v>
      </c>
      <c r="N121" s="304">
        <f t="shared" si="29"/>
        <v>50.296178765102667</v>
      </c>
      <c r="O121" s="308">
        <v>36</v>
      </c>
      <c r="P121" s="305">
        <f t="shared" si="30"/>
        <v>3451.1105381504708</v>
      </c>
      <c r="Q121" s="309">
        <f t="shared" si="31"/>
        <v>0.98509999999999998</v>
      </c>
      <c r="R121" s="367">
        <f t="shared" ref="R121:R184" si="41">(5.325*LN($A121)+37.5)/0.4</f>
        <v>155.31995057684685</v>
      </c>
      <c r="S121" s="302">
        <v>21700</v>
      </c>
      <c r="T121" s="307">
        <f t="shared" si="23"/>
        <v>1676.5392921700886</v>
      </c>
      <c r="U121" s="101">
        <f t="shared" si="32"/>
        <v>566.67028075348992</v>
      </c>
      <c r="V121" s="304">
        <f t="shared" si="33"/>
        <v>33.530785843401773</v>
      </c>
      <c r="W121" s="308">
        <v>24</v>
      </c>
      <c r="X121" s="305">
        <f t="shared" si="34"/>
        <v>2300.7403587669801</v>
      </c>
      <c r="Y121" s="309">
        <f t="shared" si="35"/>
        <v>0.65669999999999995</v>
      </c>
    </row>
    <row r="122" spans="1:25" s="63" customFormat="1" ht="16.5" customHeight="1" x14ac:dyDescent="0.2">
      <c r="A122" s="279">
        <v>103</v>
      </c>
      <c r="B122" s="301">
        <f t="shared" si="39"/>
        <v>62.17993186232281</v>
      </c>
      <c r="C122" s="302">
        <v>21700</v>
      </c>
      <c r="D122" s="303">
        <f t="shared" si="21"/>
        <v>4187.8463388568989</v>
      </c>
      <c r="E122" s="304">
        <f t="shared" si="24"/>
        <v>1415.4920625336317</v>
      </c>
      <c r="F122" s="304">
        <f t="shared" si="25"/>
        <v>83.756926777137977</v>
      </c>
      <c r="G122" s="101">
        <v>60</v>
      </c>
      <c r="H122" s="305">
        <f t="shared" si="26"/>
        <v>5747.0953281676684</v>
      </c>
      <c r="I122" s="309">
        <f t="shared" si="27"/>
        <v>1.6565000000000001</v>
      </c>
      <c r="J122" s="329">
        <f t="shared" si="40"/>
        <v>103.63321977053802</v>
      </c>
      <c r="K122" s="302">
        <v>21700</v>
      </c>
      <c r="L122" s="307">
        <f t="shared" si="22"/>
        <v>2512.7078033141393</v>
      </c>
      <c r="M122" s="304">
        <f t="shared" si="28"/>
        <v>849.29523752017894</v>
      </c>
      <c r="N122" s="304">
        <f t="shared" si="29"/>
        <v>50.254156066282789</v>
      </c>
      <c r="O122" s="308">
        <v>36</v>
      </c>
      <c r="P122" s="305">
        <f t="shared" si="30"/>
        <v>3448.2571969006008</v>
      </c>
      <c r="Q122" s="309">
        <f t="shared" si="31"/>
        <v>0.99390000000000001</v>
      </c>
      <c r="R122" s="367">
        <f t="shared" si="41"/>
        <v>155.44982965580701</v>
      </c>
      <c r="S122" s="302">
        <v>21700</v>
      </c>
      <c r="T122" s="307">
        <f t="shared" si="23"/>
        <v>1675.1385355427597</v>
      </c>
      <c r="U122" s="101">
        <f t="shared" si="32"/>
        <v>566.19682501345267</v>
      </c>
      <c r="V122" s="304">
        <f t="shared" si="33"/>
        <v>33.502770710855195</v>
      </c>
      <c r="W122" s="308">
        <v>24</v>
      </c>
      <c r="X122" s="305">
        <f t="shared" si="34"/>
        <v>2298.8381312670676</v>
      </c>
      <c r="Y122" s="309">
        <f t="shared" si="35"/>
        <v>0.66259999999999997</v>
      </c>
    </row>
    <row r="123" spans="1:25" s="63" customFormat="1" ht="16.5" customHeight="1" x14ac:dyDescent="0.2">
      <c r="A123" s="279">
        <v>104</v>
      </c>
      <c r="B123" s="301">
        <f t="shared" si="39"/>
        <v>62.23138153792781</v>
      </c>
      <c r="C123" s="302">
        <v>21700</v>
      </c>
      <c r="D123" s="303">
        <f t="shared" si="21"/>
        <v>4184.3840449098097</v>
      </c>
      <c r="E123" s="304">
        <f t="shared" si="24"/>
        <v>1414.3218071795156</v>
      </c>
      <c r="F123" s="304">
        <f t="shared" si="25"/>
        <v>83.687680898196191</v>
      </c>
      <c r="G123" s="101">
        <v>60</v>
      </c>
      <c r="H123" s="305">
        <f t="shared" si="26"/>
        <v>5742.3935329875212</v>
      </c>
      <c r="I123" s="309">
        <f t="shared" si="27"/>
        <v>1.6712</v>
      </c>
      <c r="J123" s="329">
        <f t="shared" si="40"/>
        <v>103.71896922987969</v>
      </c>
      <c r="K123" s="302">
        <v>21700</v>
      </c>
      <c r="L123" s="307">
        <f t="shared" si="22"/>
        <v>2510.6304269458851</v>
      </c>
      <c r="M123" s="304">
        <f t="shared" si="28"/>
        <v>848.59308430770909</v>
      </c>
      <c r="N123" s="304">
        <f t="shared" si="29"/>
        <v>50.212608538917706</v>
      </c>
      <c r="O123" s="308">
        <v>36</v>
      </c>
      <c r="P123" s="305">
        <f t="shared" si="30"/>
        <v>3445.4361197925118</v>
      </c>
      <c r="Q123" s="309">
        <f t="shared" si="31"/>
        <v>1.0026999999999999</v>
      </c>
      <c r="R123" s="367">
        <f t="shared" si="41"/>
        <v>155.57845384481951</v>
      </c>
      <c r="S123" s="302">
        <v>21700</v>
      </c>
      <c r="T123" s="307">
        <f t="shared" si="23"/>
        <v>1673.7536179639239</v>
      </c>
      <c r="U123" s="101">
        <f t="shared" si="32"/>
        <v>565.72872287180621</v>
      </c>
      <c r="V123" s="304">
        <f t="shared" si="33"/>
        <v>33.475072359278478</v>
      </c>
      <c r="W123" s="308">
        <v>24</v>
      </c>
      <c r="X123" s="305">
        <f t="shared" si="34"/>
        <v>2296.9574131950085</v>
      </c>
      <c r="Y123" s="309">
        <f t="shared" si="35"/>
        <v>0.66849999999999998</v>
      </c>
    </row>
    <row r="124" spans="1:25" s="63" customFormat="1" ht="16.5" customHeight="1" x14ac:dyDescent="0.2">
      <c r="A124" s="279">
        <v>105</v>
      </c>
      <c r="B124" s="301">
        <f t="shared" si="39"/>
        <v>62.282338864588809</v>
      </c>
      <c r="C124" s="302">
        <v>21700</v>
      </c>
      <c r="D124" s="303">
        <f t="shared" si="21"/>
        <v>4180.9605218286497</v>
      </c>
      <c r="E124" s="304">
        <f t="shared" si="24"/>
        <v>1413.1646563780835</v>
      </c>
      <c r="F124" s="304">
        <f t="shared" si="25"/>
        <v>83.619210436572999</v>
      </c>
      <c r="G124" s="101">
        <v>60</v>
      </c>
      <c r="H124" s="305">
        <f t="shared" si="26"/>
        <v>5737.7443886433057</v>
      </c>
      <c r="I124" s="309">
        <f t="shared" si="27"/>
        <v>1.6859</v>
      </c>
      <c r="J124" s="329">
        <f t="shared" si="40"/>
        <v>103.80389810764802</v>
      </c>
      <c r="K124" s="302">
        <v>21700</v>
      </c>
      <c r="L124" s="307">
        <f t="shared" si="22"/>
        <v>2508.5763130971895</v>
      </c>
      <c r="M124" s="304">
        <f t="shared" si="28"/>
        <v>847.89879382685001</v>
      </c>
      <c r="N124" s="304">
        <f t="shared" si="29"/>
        <v>50.171526261943789</v>
      </c>
      <c r="O124" s="308">
        <v>36</v>
      </c>
      <c r="P124" s="305">
        <f t="shared" si="30"/>
        <v>3442.6466331859833</v>
      </c>
      <c r="Q124" s="309">
        <f t="shared" si="31"/>
        <v>1.0115000000000001</v>
      </c>
      <c r="R124" s="367">
        <f t="shared" si="41"/>
        <v>155.70584716147201</v>
      </c>
      <c r="S124" s="302">
        <v>21700</v>
      </c>
      <c r="T124" s="307">
        <f t="shared" si="23"/>
        <v>1672.3842087314599</v>
      </c>
      <c r="U124" s="101">
        <f t="shared" si="32"/>
        <v>565.26586255123345</v>
      </c>
      <c r="V124" s="304">
        <f t="shared" si="33"/>
        <v>33.447684174629202</v>
      </c>
      <c r="W124" s="308">
        <v>24</v>
      </c>
      <c r="X124" s="305">
        <f t="shared" si="34"/>
        <v>2295.0977554573224</v>
      </c>
      <c r="Y124" s="309">
        <f t="shared" si="35"/>
        <v>0.67430000000000001</v>
      </c>
    </row>
    <row r="125" spans="1:25" s="63" customFormat="1" ht="16.5" customHeight="1" x14ac:dyDescent="0.2">
      <c r="A125" s="282">
        <v>106</v>
      </c>
      <c r="B125" s="333">
        <f t="shared" si="39"/>
        <v>62.332813176146757</v>
      </c>
      <c r="C125" s="334">
        <v>21700</v>
      </c>
      <c r="D125" s="303">
        <f t="shared" si="21"/>
        <v>4177.5749678445236</v>
      </c>
      <c r="E125" s="335">
        <f t="shared" si="24"/>
        <v>1412.0203391314487</v>
      </c>
      <c r="F125" s="335">
        <f t="shared" si="25"/>
        <v>83.551499356890474</v>
      </c>
      <c r="G125" s="101">
        <v>60</v>
      </c>
      <c r="H125" s="305">
        <f t="shared" si="26"/>
        <v>5733.146806332863</v>
      </c>
      <c r="I125" s="340">
        <f t="shared" si="27"/>
        <v>1.7004999999999999</v>
      </c>
      <c r="J125" s="336">
        <f t="shared" si="40"/>
        <v>103.8880219602446</v>
      </c>
      <c r="K125" s="334">
        <v>21700</v>
      </c>
      <c r="L125" s="337">
        <f t="shared" si="22"/>
        <v>2506.5449807067143</v>
      </c>
      <c r="M125" s="335">
        <f t="shared" si="28"/>
        <v>847.21220347886936</v>
      </c>
      <c r="N125" s="335">
        <f t="shared" si="29"/>
        <v>50.130899614134286</v>
      </c>
      <c r="O125" s="308">
        <v>36</v>
      </c>
      <c r="P125" s="305">
        <f t="shared" si="30"/>
        <v>3439.8880837997181</v>
      </c>
      <c r="Q125" s="340">
        <f t="shared" si="31"/>
        <v>1.0203</v>
      </c>
      <c r="R125" s="369">
        <f t="shared" si="41"/>
        <v>155.83203294036687</v>
      </c>
      <c r="S125" s="334">
        <v>21700</v>
      </c>
      <c r="T125" s="337">
        <f t="shared" si="23"/>
        <v>1671.0299871378097</v>
      </c>
      <c r="U125" s="339">
        <f t="shared" si="32"/>
        <v>564.80813565257961</v>
      </c>
      <c r="V125" s="335">
        <f t="shared" si="33"/>
        <v>33.420599742756195</v>
      </c>
      <c r="W125" s="308">
        <v>24</v>
      </c>
      <c r="X125" s="305">
        <f t="shared" si="34"/>
        <v>2293.2587225331454</v>
      </c>
      <c r="Y125" s="340">
        <f t="shared" si="35"/>
        <v>0.68020000000000003</v>
      </c>
    </row>
    <row r="126" spans="1:25" s="63" customFormat="1" ht="16.5" customHeight="1" x14ac:dyDescent="0.2">
      <c r="A126" s="279">
        <v>107</v>
      </c>
      <c r="B126" s="301">
        <f t="shared" si="39"/>
        <v>62.382813543509648</v>
      </c>
      <c r="C126" s="302">
        <v>21700</v>
      </c>
      <c r="D126" s="303">
        <f t="shared" si="21"/>
        <v>4174.2266051912011</v>
      </c>
      <c r="E126" s="304">
        <f t="shared" si="24"/>
        <v>1410.8885925546258</v>
      </c>
      <c r="F126" s="304">
        <f t="shared" si="25"/>
        <v>83.484532103824023</v>
      </c>
      <c r="G126" s="101">
        <v>60</v>
      </c>
      <c r="H126" s="305">
        <f t="shared" si="26"/>
        <v>5728.5997298496504</v>
      </c>
      <c r="I126" s="309">
        <f t="shared" si="27"/>
        <v>1.7152000000000001</v>
      </c>
      <c r="J126" s="329">
        <f t="shared" si="40"/>
        <v>103.97135590584942</v>
      </c>
      <c r="K126" s="302">
        <v>21700</v>
      </c>
      <c r="L126" s="307">
        <f t="shared" si="22"/>
        <v>2504.5359631147207</v>
      </c>
      <c r="M126" s="304">
        <f t="shared" si="28"/>
        <v>846.53315553277548</v>
      </c>
      <c r="N126" s="304">
        <f t="shared" si="29"/>
        <v>50.090719262294414</v>
      </c>
      <c r="O126" s="308">
        <v>36</v>
      </c>
      <c r="P126" s="305">
        <f t="shared" si="30"/>
        <v>3437.1598379097904</v>
      </c>
      <c r="Q126" s="309">
        <f t="shared" si="31"/>
        <v>1.0290999999999999</v>
      </c>
      <c r="R126" s="367">
        <f t="shared" si="41"/>
        <v>155.95703385877411</v>
      </c>
      <c r="S126" s="302">
        <v>21700</v>
      </c>
      <c r="T126" s="307">
        <f t="shared" si="23"/>
        <v>1669.6906420764808</v>
      </c>
      <c r="U126" s="304">
        <f t="shared" si="32"/>
        <v>564.35543702185043</v>
      </c>
      <c r="V126" s="304">
        <f t="shared" si="33"/>
        <v>33.393812841529616</v>
      </c>
      <c r="W126" s="308">
        <v>24</v>
      </c>
      <c r="X126" s="305">
        <f t="shared" si="34"/>
        <v>2291.4398919398609</v>
      </c>
      <c r="Y126" s="309">
        <f t="shared" si="35"/>
        <v>0.68610000000000004</v>
      </c>
    </row>
    <row r="127" spans="1:25" s="63" customFormat="1" ht="16.5" customHeight="1" x14ac:dyDescent="0.2">
      <c r="A127" s="278">
        <v>108</v>
      </c>
      <c r="B127" s="319">
        <f t="shared" si="39"/>
        <v>62.432348784436471</v>
      </c>
      <c r="C127" s="320">
        <v>21700</v>
      </c>
      <c r="D127" s="303">
        <f t="shared" si="21"/>
        <v>4170.9146791689209</v>
      </c>
      <c r="E127" s="322">
        <f t="shared" si="24"/>
        <v>1409.7691615590952</v>
      </c>
      <c r="F127" s="322">
        <f t="shared" si="25"/>
        <v>83.418293583378414</v>
      </c>
      <c r="G127" s="101">
        <v>60</v>
      </c>
      <c r="H127" s="305">
        <f t="shared" si="26"/>
        <v>5724.1021343113944</v>
      </c>
      <c r="I127" s="328">
        <f t="shared" si="27"/>
        <v>1.7299</v>
      </c>
      <c r="J127" s="324">
        <f t="shared" si="40"/>
        <v>104.05391464072746</v>
      </c>
      <c r="K127" s="320">
        <v>21700</v>
      </c>
      <c r="L127" s="325">
        <f t="shared" si="22"/>
        <v>2502.5488075013523</v>
      </c>
      <c r="M127" s="322">
        <f t="shared" si="28"/>
        <v>845.86149693545701</v>
      </c>
      <c r="N127" s="322">
        <f t="shared" si="29"/>
        <v>50.050976150027047</v>
      </c>
      <c r="O127" s="308">
        <v>36</v>
      </c>
      <c r="P127" s="305">
        <f t="shared" si="30"/>
        <v>3434.4612805868364</v>
      </c>
      <c r="Q127" s="328">
        <f t="shared" si="31"/>
        <v>1.0379</v>
      </c>
      <c r="R127" s="366">
        <f t="shared" si="41"/>
        <v>156.08087196109116</v>
      </c>
      <c r="S127" s="320">
        <v>21700</v>
      </c>
      <c r="T127" s="325">
        <f t="shared" si="23"/>
        <v>1668.3658716675686</v>
      </c>
      <c r="U127" s="106">
        <f t="shared" si="32"/>
        <v>563.9076646236382</v>
      </c>
      <c r="V127" s="322">
        <f t="shared" si="33"/>
        <v>33.367317433351374</v>
      </c>
      <c r="W127" s="308">
        <v>24</v>
      </c>
      <c r="X127" s="305">
        <f t="shared" si="34"/>
        <v>2289.6408537245579</v>
      </c>
      <c r="Y127" s="328">
        <f t="shared" si="35"/>
        <v>0.69189999999999996</v>
      </c>
    </row>
    <row r="128" spans="1:25" s="63" customFormat="1" ht="16.5" customHeight="1" x14ac:dyDescent="0.2">
      <c r="A128" s="279">
        <v>109</v>
      </c>
      <c r="B128" s="301">
        <f t="shared" si="39"/>
        <v>62.481427472870195</v>
      </c>
      <c r="C128" s="302">
        <v>21700</v>
      </c>
      <c r="D128" s="303">
        <f t="shared" si="21"/>
        <v>4167.6384572530333</v>
      </c>
      <c r="E128" s="304">
        <f t="shared" si="24"/>
        <v>1408.6617985515252</v>
      </c>
      <c r="F128" s="304">
        <f t="shared" si="25"/>
        <v>83.352769145060662</v>
      </c>
      <c r="G128" s="101">
        <v>60</v>
      </c>
      <c r="H128" s="305">
        <f t="shared" si="26"/>
        <v>5719.6530249496191</v>
      </c>
      <c r="I128" s="309">
        <f t="shared" si="27"/>
        <v>1.7444999999999999</v>
      </c>
      <c r="J128" s="329">
        <f t="shared" si="40"/>
        <v>104.13571245478366</v>
      </c>
      <c r="K128" s="302">
        <v>21700</v>
      </c>
      <c r="L128" s="307">
        <f t="shared" si="22"/>
        <v>2500.5830743518195</v>
      </c>
      <c r="M128" s="304">
        <f t="shared" si="28"/>
        <v>845.19707913091486</v>
      </c>
      <c r="N128" s="304">
        <f t="shared" si="29"/>
        <v>50.011661487036392</v>
      </c>
      <c r="O128" s="308">
        <v>36</v>
      </c>
      <c r="P128" s="305">
        <f t="shared" si="30"/>
        <v>3431.7918149697707</v>
      </c>
      <c r="Q128" s="309">
        <f t="shared" si="31"/>
        <v>1.0467</v>
      </c>
      <c r="R128" s="367">
        <f t="shared" si="41"/>
        <v>156.20356868217547</v>
      </c>
      <c r="S128" s="302">
        <v>21700</v>
      </c>
      <c r="T128" s="307">
        <f t="shared" si="23"/>
        <v>1667.0553829012133</v>
      </c>
      <c r="U128" s="101">
        <f t="shared" si="32"/>
        <v>563.46471942061009</v>
      </c>
      <c r="V128" s="304">
        <f t="shared" si="33"/>
        <v>33.341107658024264</v>
      </c>
      <c r="W128" s="308">
        <v>24</v>
      </c>
      <c r="X128" s="305">
        <f t="shared" si="34"/>
        <v>2287.8612099798474</v>
      </c>
      <c r="Y128" s="309">
        <f t="shared" si="35"/>
        <v>0.69779999999999998</v>
      </c>
    </row>
    <row r="129" spans="1:25" s="63" customFormat="1" ht="16.5" customHeight="1" x14ac:dyDescent="0.2">
      <c r="A129" s="280">
        <v>110</v>
      </c>
      <c r="B129" s="301">
        <f t="shared" si="39"/>
        <v>62.530057947844618</v>
      </c>
      <c r="C129" s="302">
        <v>21700</v>
      </c>
      <c r="D129" s="303">
        <f t="shared" si="21"/>
        <v>4164.3972282449458</v>
      </c>
      <c r="E129" s="304">
        <f t="shared" si="24"/>
        <v>1407.5662631467915</v>
      </c>
      <c r="F129" s="304">
        <f t="shared" si="25"/>
        <v>83.287944564898922</v>
      </c>
      <c r="G129" s="101">
        <v>60</v>
      </c>
      <c r="H129" s="305">
        <f t="shared" si="26"/>
        <v>5715.2514359566358</v>
      </c>
      <c r="I129" s="309">
        <f t="shared" si="27"/>
        <v>1.7592000000000001</v>
      </c>
      <c r="J129" s="329">
        <f t="shared" si="40"/>
        <v>104.21676324640769</v>
      </c>
      <c r="K129" s="302">
        <v>21700</v>
      </c>
      <c r="L129" s="307">
        <f t="shared" si="22"/>
        <v>2498.6383369469677</v>
      </c>
      <c r="M129" s="304">
        <f t="shared" si="28"/>
        <v>844.53975788807497</v>
      </c>
      <c r="N129" s="304">
        <f t="shared" si="29"/>
        <v>49.972766738939356</v>
      </c>
      <c r="O129" s="308">
        <v>36</v>
      </c>
      <c r="P129" s="305">
        <f t="shared" si="30"/>
        <v>3429.1508615739817</v>
      </c>
      <c r="Q129" s="309">
        <f t="shared" si="31"/>
        <v>1.0555000000000001</v>
      </c>
      <c r="R129" s="367">
        <f t="shared" si="41"/>
        <v>156.32514486961153</v>
      </c>
      <c r="S129" s="302">
        <v>21700</v>
      </c>
      <c r="T129" s="307">
        <f t="shared" si="23"/>
        <v>1665.7588912979786</v>
      </c>
      <c r="U129" s="101">
        <f t="shared" si="32"/>
        <v>563.02650525871672</v>
      </c>
      <c r="V129" s="304">
        <f t="shared" si="33"/>
        <v>33.315177825959573</v>
      </c>
      <c r="W129" s="308">
        <v>24</v>
      </c>
      <c r="X129" s="305">
        <f t="shared" si="34"/>
        <v>2286.1005743826549</v>
      </c>
      <c r="Y129" s="309">
        <f t="shared" si="35"/>
        <v>0.70369999999999999</v>
      </c>
    </row>
    <row r="130" spans="1:25" s="63" customFormat="1" ht="16.5" customHeight="1" x14ac:dyDescent="0.2">
      <c r="A130" s="279">
        <v>111</v>
      </c>
      <c r="B130" s="301">
        <f t="shared" si="39"/>
        <v>62.578248321988184</v>
      </c>
      <c r="C130" s="302">
        <v>21700</v>
      </c>
      <c r="D130" s="303">
        <f t="shared" si="21"/>
        <v>4161.1903014629916</v>
      </c>
      <c r="E130" s="304">
        <f t="shared" si="24"/>
        <v>1406.482321894491</v>
      </c>
      <c r="F130" s="304">
        <f t="shared" si="25"/>
        <v>83.223806029259833</v>
      </c>
      <c r="G130" s="101">
        <v>60</v>
      </c>
      <c r="H130" s="305">
        <f t="shared" si="26"/>
        <v>5710.896429386743</v>
      </c>
      <c r="I130" s="309">
        <f t="shared" si="27"/>
        <v>1.7738</v>
      </c>
      <c r="J130" s="329">
        <f t="shared" si="40"/>
        <v>104.29708053664697</v>
      </c>
      <c r="K130" s="302">
        <v>21700</v>
      </c>
      <c r="L130" s="307">
        <f t="shared" si="22"/>
        <v>2496.7141808777951</v>
      </c>
      <c r="M130" s="304">
        <f t="shared" si="28"/>
        <v>843.88939313669471</v>
      </c>
      <c r="N130" s="304">
        <f t="shared" si="29"/>
        <v>49.934283617555906</v>
      </c>
      <c r="O130" s="308">
        <v>36</v>
      </c>
      <c r="P130" s="305">
        <f t="shared" si="30"/>
        <v>3426.5378576320459</v>
      </c>
      <c r="Q130" s="309">
        <f t="shared" si="31"/>
        <v>1.0643</v>
      </c>
      <c r="R130" s="367">
        <f t="shared" si="41"/>
        <v>156.44562080497045</v>
      </c>
      <c r="S130" s="302">
        <v>21700</v>
      </c>
      <c r="T130" s="307">
        <f t="shared" si="23"/>
        <v>1664.4761205851971</v>
      </c>
      <c r="U130" s="101">
        <f t="shared" si="32"/>
        <v>562.59292875779659</v>
      </c>
      <c r="V130" s="304">
        <f t="shared" si="33"/>
        <v>33.289522411703942</v>
      </c>
      <c r="W130" s="308">
        <v>24</v>
      </c>
      <c r="X130" s="305">
        <f t="shared" si="34"/>
        <v>2284.3585717546976</v>
      </c>
      <c r="Y130" s="309">
        <f t="shared" si="35"/>
        <v>0.70950000000000002</v>
      </c>
    </row>
    <row r="131" spans="1:25" s="63" customFormat="1" ht="16.5" customHeight="1" x14ac:dyDescent="0.2">
      <c r="A131" s="279">
        <v>112</v>
      </c>
      <c r="B131" s="301">
        <f t="shared" si="39"/>
        <v>62.626006489646379</v>
      </c>
      <c r="C131" s="302">
        <v>21700</v>
      </c>
      <c r="D131" s="303">
        <f t="shared" si="21"/>
        <v>4158.0170059710026</v>
      </c>
      <c r="E131" s="304">
        <f t="shared" si="24"/>
        <v>1405.4097480181988</v>
      </c>
      <c r="F131" s="304">
        <f t="shared" si="25"/>
        <v>83.160340119420056</v>
      </c>
      <c r="G131" s="101">
        <v>60</v>
      </c>
      <c r="H131" s="305">
        <f t="shared" si="26"/>
        <v>5706.5870941086214</v>
      </c>
      <c r="I131" s="309">
        <f t="shared" si="27"/>
        <v>1.7884</v>
      </c>
      <c r="J131" s="329">
        <f t="shared" si="40"/>
        <v>104.37667748274397</v>
      </c>
      <c r="K131" s="302">
        <v>21700</v>
      </c>
      <c r="L131" s="307">
        <f t="shared" si="22"/>
        <v>2494.8102035826014</v>
      </c>
      <c r="M131" s="304">
        <f t="shared" si="28"/>
        <v>843.24584881091914</v>
      </c>
      <c r="N131" s="304">
        <f t="shared" si="29"/>
        <v>49.896204071652029</v>
      </c>
      <c r="O131" s="308">
        <v>36</v>
      </c>
      <c r="P131" s="305">
        <f t="shared" si="30"/>
        <v>3423.9522564651725</v>
      </c>
      <c r="Q131" s="309">
        <f t="shared" si="31"/>
        <v>1.073</v>
      </c>
      <c r="R131" s="367">
        <f t="shared" si="41"/>
        <v>156.56501622411594</v>
      </c>
      <c r="S131" s="302">
        <v>21700</v>
      </c>
      <c r="T131" s="307">
        <f t="shared" si="23"/>
        <v>1663.2068023884008</v>
      </c>
      <c r="U131" s="101">
        <f t="shared" si="32"/>
        <v>562.16389920727943</v>
      </c>
      <c r="V131" s="304">
        <f t="shared" si="33"/>
        <v>33.264136047768019</v>
      </c>
      <c r="W131" s="308">
        <v>24</v>
      </c>
      <c r="X131" s="305">
        <f t="shared" si="34"/>
        <v>2282.634837643448</v>
      </c>
      <c r="Y131" s="309">
        <f t="shared" si="35"/>
        <v>0.71540000000000004</v>
      </c>
    </row>
    <row r="132" spans="1:25" s="63" customFormat="1" ht="16.5" customHeight="1" x14ac:dyDescent="0.2">
      <c r="A132" s="279">
        <v>113</v>
      </c>
      <c r="B132" s="301">
        <f t="shared" si="39"/>
        <v>62.673340134643212</v>
      </c>
      <c r="C132" s="302">
        <v>21700</v>
      </c>
      <c r="D132" s="303">
        <f t="shared" si="21"/>
        <v>4154.8766898425083</v>
      </c>
      <c r="E132" s="304">
        <f t="shared" si="24"/>
        <v>1404.3483211667676</v>
      </c>
      <c r="F132" s="304">
        <f t="shared" si="25"/>
        <v>83.097533796850172</v>
      </c>
      <c r="G132" s="101">
        <v>60</v>
      </c>
      <c r="H132" s="305">
        <f t="shared" si="26"/>
        <v>5702.3225448061257</v>
      </c>
      <c r="I132" s="309">
        <f t="shared" si="27"/>
        <v>1.8029999999999999</v>
      </c>
      <c r="J132" s="329">
        <f t="shared" si="40"/>
        <v>104.45556689107202</v>
      </c>
      <c r="K132" s="302">
        <v>21700</v>
      </c>
      <c r="L132" s="307">
        <f t="shared" si="22"/>
        <v>2492.9260139055045</v>
      </c>
      <c r="M132" s="304">
        <f t="shared" si="28"/>
        <v>842.60899270006041</v>
      </c>
      <c r="N132" s="304">
        <f t="shared" si="29"/>
        <v>49.858520278110092</v>
      </c>
      <c r="O132" s="308">
        <v>36</v>
      </c>
      <c r="P132" s="305">
        <f t="shared" si="30"/>
        <v>3421.3935268836749</v>
      </c>
      <c r="Q132" s="309">
        <f t="shared" si="31"/>
        <v>1.0818000000000001</v>
      </c>
      <c r="R132" s="367">
        <f t="shared" si="41"/>
        <v>156.68335033660802</v>
      </c>
      <c r="S132" s="302">
        <v>21700</v>
      </c>
      <c r="T132" s="307">
        <f t="shared" si="23"/>
        <v>1661.9506759370033</v>
      </c>
      <c r="U132" s="101">
        <f t="shared" si="32"/>
        <v>561.73932846670709</v>
      </c>
      <c r="V132" s="304">
        <f t="shared" si="33"/>
        <v>33.239013518740066</v>
      </c>
      <c r="W132" s="308">
        <v>24</v>
      </c>
      <c r="X132" s="305">
        <f t="shared" si="34"/>
        <v>2280.9290179224504</v>
      </c>
      <c r="Y132" s="309">
        <f t="shared" si="35"/>
        <v>0.72119999999999995</v>
      </c>
    </row>
    <row r="133" spans="1:25" s="63" customFormat="1" ht="16.5" customHeight="1" x14ac:dyDescent="0.2">
      <c r="A133" s="279">
        <v>114</v>
      </c>
      <c r="B133" s="301">
        <f t="shared" si="39"/>
        <v>62.720256737700694</v>
      </c>
      <c r="C133" s="302">
        <v>21700</v>
      </c>
      <c r="D133" s="303">
        <f t="shared" si="21"/>
        <v>4151.7687194586288</v>
      </c>
      <c r="E133" s="304">
        <f t="shared" si="24"/>
        <v>1403.2978271770164</v>
      </c>
      <c r="F133" s="304">
        <f t="shared" si="25"/>
        <v>83.035374389172574</v>
      </c>
      <c r="G133" s="101">
        <v>60</v>
      </c>
      <c r="H133" s="305">
        <f t="shared" si="26"/>
        <v>5698.1019210248178</v>
      </c>
      <c r="I133" s="309">
        <f t="shared" si="27"/>
        <v>1.8176000000000001</v>
      </c>
      <c r="J133" s="329">
        <f t="shared" si="40"/>
        <v>104.53376122950117</v>
      </c>
      <c r="K133" s="302">
        <v>21700</v>
      </c>
      <c r="L133" s="307">
        <f t="shared" si="22"/>
        <v>2491.0612316751763</v>
      </c>
      <c r="M133" s="304">
        <f t="shared" si="28"/>
        <v>841.97869630620949</v>
      </c>
      <c r="N133" s="304">
        <f t="shared" si="29"/>
        <v>49.821224633503526</v>
      </c>
      <c r="O133" s="308">
        <v>36</v>
      </c>
      <c r="P133" s="305">
        <f t="shared" si="30"/>
        <v>3418.8611526148889</v>
      </c>
      <c r="Q133" s="309">
        <f t="shared" si="31"/>
        <v>1.0906</v>
      </c>
      <c r="R133" s="367">
        <f t="shared" si="41"/>
        <v>156.80064184425171</v>
      </c>
      <c r="S133" s="302">
        <v>21700</v>
      </c>
      <c r="T133" s="307">
        <f t="shared" si="23"/>
        <v>1660.7074877834516</v>
      </c>
      <c r="U133" s="101">
        <f t="shared" si="32"/>
        <v>561.31913087080659</v>
      </c>
      <c r="V133" s="304">
        <f t="shared" si="33"/>
        <v>33.214149755669034</v>
      </c>
      <c r="W133" s="308">
        <v>24</v>
      </c>
      <c r="X133" s="305">
        <f t="shared" si="34"/>
        <v>2279.2407684099271</v>
      </c>
      <c r="Y133" s="309">
        <f t="shared" si="35"/>
        <v>0.72699999999999998</v>
      </c>
    </row>
    <row r="134" spans="1:25" s="63" customFormat="1" ht="16.5" customHeight="1" x14ac:dyDescent="0.2">
      <c r="A134" s="279">
        <v>115</v>
      </c>
      <c r="B134" s="301">
        <f t="shared" si="39"/>
        <v>62.766763583534306</v>
      </c>
      <c r="C134" s="302">
        <v>21700</v>
      </c>
      <c r="D134" s="303">
        <f t="shared" si="21"/>
        <v>4148.6924788378146</v>
      </c>
      <c r="E134" s="304">
        <f t="shared" si="24"/>
        <v>1402.2580578471811</v>
      </c>
      <c r="F134" s="304">
        <f t="shared" si="25"/>
        <v>82.973849576756294</v>
      </c>
      <c r="G134" s="101">
        <v>60</v>
      </c>
      <c r="H134" s="305">
        <f t="shared" si="26"/>
        <v>5693.9243862617514</v>
      </c>
      <c r="I134" s="309">
        <f t="shared" si="27"/>
        <v>1.8322000000000001</v>
      </c>
      <c r="J134" s="329">
        <f t="shared" si="40"/>
        <v>104.61127263922384</v>
      </c>
      <c r="K134" s="302">
        <v>21700</v>
      </c>
      <c r="L134" s="307">
        <f t="shared" si="22"/>
        <v>2489.2154873026884</v>
      </c>
      <c r="M134" s="304">
        <f t="shared" si="28"/>
        <v>841.35483470830866</v>
      </c>
      <c r="N134" s="304">
        <f t="shared" si="29"/>
        <v>49.784309746053772</v>
      </c>
      <c r="O134" s="308">
        <v>36</v>
      </c>
      <c r="P134" s="305">
        <f t="shared" si="30"/>
        <v>3416.3546317570508</v>
      </c>
      <c r="Q134" s="309">
        <f t="shared" si="31"/>
        <v>1.0992999999999999</v>
      </c>
      <c r="R134" s="367">
        <f t="shared" si="41"/>
        <v>156.91690895883576</v>
      </c>
      <c r="S134" s="302">
        <v>21700</v>
      </c>
      <c r="T134" s="307">
        <f t="shared" si="23"/>
        <v>1659.4769915351258</v>
      </c>
      <c r="U134" s="101">
        <f t="shared" si="32"/>
        <v>560.90322313887248</v>
      </c>
      <c r="V134" s="304">
        <f t="shared" si="33"/>
        <v>33.189539830702515</v>
      </c>
      <c r="W134" s="308">
        <v>24</v>
      </c>
      <c r="X134" s="305">
        <f t="shared" si="34"/>
        <v>2277.5697545047005</v>
      </c>
      <c r="Y134" s="309">
        <f t="shared" si="35"/>
        <v>0.7329</v>
      </c>
    </row>
    <row r="135" spans="1:25" s="63" customFormat="1" ht="16.5" customHeight="1" x14ac:dyDescent="0.2">
      <c r="A135" s="279">
        <v>116</v>
      </c>
      <c r="B135" s="301">
        <f t="shared" si="39"/>
        <v>62.812867767641393</v>
      </c>
      <c r="C135" s="302">
        <v>21700</v>
      </c>
      <c r="D135" s="303">
        <f t="shared" si="21"/>
        <v>4145.6473689957429</v>
      </c>
      <c r="E135" s="304">
        <f t="shared" si="24"/>
        <v>1401.2288107205609</v>
      </c>
      <c r="F135" s="304">
        <f t="shared" si="25"/>
        <v>82.912947379914854</v>
      </c>
      <c r="G135" s="101">
        <v>60</v>
      </c>
      <c r="H135" s="305">
        <f t="shared" si="26"/>
        <v>5689.7891270962191</v>
      </c>
      <c r="I135" s="309">
        <f t="shared" si="27"/>
        <v>1.8468</v>
      </c>
      <c r="J135" s="329">
        <f t="shared" si="40"/>
        <v>104.688112946069</v>
      </c>
      <c r="K135" s="302">
        <v>21700</v>
      </c>
      <c r="L135" s="307">
        <f t="shared" si="22"/>
        <v>2487.3884213974452</v>
      </c>
      <c r="M135" s="304">
        <f t="shared" si="28"/>
        <v>840.73728643233642</v>
      </c>
      <c r="N135" s="304">
        <f t="shared" si="29"/>
        <v>49.747768427948905</v>
      </c>
      <c r="O135" s="308">
        <v>36</v>
      </c>
      <c r="P135" s="305">
        <f t="shared" si="30"/>
        <v>3413.8734762577305</v>
      </c>
      <c r="Q135" s="309">
        <f t="shared" si="31"/>
        <v>1.1081000000000001</v>
      </c>
      <c r="R135" s="367">
        <f t="shared" si="41"/>
        <v>157.03216941910347</v>
      </c>
      <c r="S135" s="302">
        <v>21700</v>
      </c>
      <c r="T135" s="307">
        <f t="shared" si="23"/>
        <v>1658.2589475982973</v>
      </c>
      <c r="U135" s="101">
        <f t="shared" si="32"/>
        <v>560.49152428822447</v>
      </c>
      <c r="V135" s="304">
        <f t="shared" si="33"/>
        <v>33.165178951965949</v>
      </c>
      <c r="W135" s="308">
        <v>24</v>
      </c>
      <c r="X135" s="305">
        <f t="shared" si="34"/>
        <v>2275.9156508384876</v>
      </c>
      <c r="Y135" s="309">
        <f t="shared" si="35"/>
        <v>0.73870000000000002</v>
      </c>
    </row>
    <row r="136" spans="1:25" s="63" customFormat="1" ht="16.5" customHeight="1" x14ac:dyDescent="0.2">
      <c r="A136" s="279">
        <v>117</v>
      </c>
      <c r="B136" s="301">
        <f t="shared" si="39"/>
        <v>62.858576202798048</v>
      </c>
      <c r="C136" s="302">
        <v>21700</v>
      </c>
      <c r="D136" s="303">
        <f t="shared" si="21"/>
        <v>4142.6328073337545</v>
      </c>
      <c r="E136" s="304">
        <f t="shared" si="24"/>
        <v>1400.2098888788089</v>
      </c>
      <c r="F136" s="304">
        <f t="shared" si="25"/>
        <v>82.852656146675088</v>
      </c>
      <c r="G136" s="101">
        <v>60</v>
      </c>
      <c r="H136" s="305">
        <f t="shared" si="26"/>
        <v>5685.6953523592383</v>
      </c>
      <c r="I136" s="309">
        <f t="shared" si="27"/>
        <v>1.8613</v>
      </c>
      <c r="J136" s="329">
        <f t="shared" si="40"/>
        <v>104.76429367133008</v>
      </c>
      <c r="K136" s="302">
        <v>21700</v>
      </c>
      <c r="L136" s="307">
        <f t="shared" si="22"/>
        <v>2485.5796844002525</v>
      </c>
      <c r="M136" s="304">
        <f t="shared" si="28"/>
        <v>840.12593332728522</v>
      </c>
      <c r="N136" s="304">
        <f t="shared" si="29"/>
        <v>49.711593688005053</v>
      </c>
      <c r="O136" s="308">
        <v>36</v>
      </c>
      <c r="P136" s="305">
        <f t="shared" si="30"/>
        <v>3411.4172114155426</v>
      </c>
      <c r="Q136" s="309">
        <f t="shared" si="31"/>
        <v>1.1168</v>
      </c>
      <c r="R136" s="367">
        <f t="shared" si="41"/>
        <v>157.14644050699511</v>
      </c>
      <c r="S136" s="302">
        <v>21700</v>
      </c>
      <c r="T136" s="307">
        <f t="shared" si="23"/>
        <v>1657.053122933502</v>
      </c>
      <c r="U136" s="101">
        <f t="shared" si="32"/>
        <v>560.08395555152356</v>
      </c>
      <c r="V136" s="304">
        <f t="shared" si="33"/>
        <v>33.141062458670042</v>
      </c>
      <c r="W136" s="308">
        <v>24</v>
      </c>
      <c r="X136" s="305">
        <f t="shared" si="34"/>
        <v>2274.2781409436957</v>
      </c>
      <c r="Y136" s="309">
        <f t="shared" si="35"/>
        <v>0.74450000000000005</v>
      </c>
    </row>
    <row r="137" spans="1:25" s="63" customFormat="1" ht="16.5" customHeight="1" x14ac:dyDescent="0.2">
      <c r="A137" s="279">
        <v>118</v>
      </c>
      <c r="B137" s="301">
        <f t="shared" si="39"/>
        <v>62.903895625279667</v>
      </c>
      <c r="C137" s="302">
        <v>21700</v>
      </c>
      <c r="D137" s="303">
        <f t="shared" si="21"/>
        <v>4139.6482270543365</v>
      </c>
      <c r="E137" s="304">
        <f t="shared" si="24"/>
        <v>1399.2011007443657</v>
      </c>
      <c r="F137" s="304">
        <f t="shared" si="25"/>
        <v>82.792964541086732</v>
      </c>
      <c r="G137" s="101">
        <v>60</v>
      </c>
      <c r="H137" s="305">
        <f t="shared" si="26"/>
        <v>5681.6422923397886</v>
      </c>
      <c r="I137" s="309">
        <f t="shared" si="27"/>
        <v>1.8758999999999999</v>
      </c>
      <c r="J137" s="329">
        <f t="shared" si="40"/>
        <v>104.83982604213278</v>
      </c>
      <c r="K137" s="302">
        <v>21700</v>
      </c>
      <c r="L137" s="307">
        <f t="shared" si="22"/>
        <v>2483.7889362326018</v>
      </c>
      <c r="M137" s="304">
        <f t="shared" si="28"/>
        <v>839.52066044661933</v>
      </c>
      <c r="N137" s="304">
        <f t="shared" si="29"/>
        <v>49.675778724652041</v>
      </c>
      <c r="O137" s="308">
        <v>36</v>
      </c>
      <c r="P137" s="305">
        <f t="shared" si="30"/>
        <v>3408.9853754038731</v>
      </c>
      <c r="Q137" s="309">
        <f t="shared" si="31"/>
        <v>1.1254999999999999</v>
      </c>
      <c r="R137" s="367">
        <f t="shared" si="41"/>
        <v>157.25973906319916</v>
      </c>
      <c r="S137" s="302">
        <v>21700</v>
      </c>
      <c r="T137" s="307">
        <f t="shared" si="23"/>
        <v>1655.8592908217347</v>
      </c>
      <c r="U137" s="101">
        <f t="shared" si="32"/>
        <v>559.68044029774626</v>
      </c>
      <c r="V137" s="304">
        <f t="shared" si="33"/>
        <v>33.117185816434692</v>
      </c>
      <c r="W137" s="308">
        <v>24</v>
      </c>
      <c r="X137" s="305">
        <f t="shared" si="34"/>
        <v>2272.6569169359159</v>
      </c>
      <c r="Y137" s="309">
        <f t="shared" si="35"/>
        <v>0.75039999999999996</v>
      </c>
    </row>
    <row r="138" spans="1:25" s="63" customFormat="1" ht="16.5" customHeight="1" x14ac:dyDescent="0.2">
      <c r="A138" s="279">
        <v>119</v>
      </c>
      <c r="B138" s="301">
        <f t="shared" si="39"/>
        <v>62.948832600818896</v>
      </c>
      <c r="C138" s="302">
        <v>21700</v>
      </c>
      <c r="D138" s="303">
        <f t="shared" si="21"/>
        <v>4136.6930766022251</v>
      </c>
      <c r="E138" s="304">
        <f t="shared" si="24"/>
        <v>1398.2022598915519</v>
      </c>
      <c r="F138" s="304">
        <f t="shared" si="25"/>
        <v>82.7338615320445</v>
      </c>
      <c r="G138" s="101">
        <v>60</v>
      </c>
      <c r="H138" s="305">
        <f t="shared" si="26"/>
        <v>5677.6291980258211</v>
      </c>
      <c r="I138" s="309">
        <f t="shared" si="27"/>
        <v>1.8904000000000001</v>
      </c>
      <c r="J138" s="329">
        <f t="shared" si="40"/>
        <v>104.91472100136482</v>
      </c>
      <c r="K138" s="302">
        <v>21700</v>
      </c>
      <c r="L138" s="307">
        <f t="shared" si="22"/>
        <v>2482.0158459613353</v>
      </c>
      <c r="M138" s="304">
        <f t="shared" si="28"/>
        <v>838.92135593493128</v>
      </c>
      <c r="N138" s="304">
        <f t="shared" si="29"/>
        <v>49.640316919226706</v>
      </c>
      <c r="O138" s="308">
        <v>36</v>
      </c>
      <c r="P138" s="305">
        <f t="shared" si="30"/>
        <v>3406.5775188154935</v>
      </c>
      <c r="Q138" s="309">
        <f t="shared" si="31"/>
        <v>1.1343000000000001</v>
      </c>
      <c r="R138" s="367">
        <f t="shared" si="41"/>
        <v>157.37208150204722</v>
      </c>
      <c r="S138" s="302">
        <v>21700</v>
      </c>
      <c r="T138" s="307">
        <f t="shared" si="23"/>
        <v>1654.6772306408907</v>
      </c>
      <c r="U138" s="101">
        <f t="shared" si="32"/>
        <v>559.28090395662105</v>
      </c>
      <c r="V138" s="304">
        <f t="shared" si="33"/>
        <v>33.093544612817816</v>
      </c>
      <c r="W138" s="308">
        <v>24</v>
      </c>
      <c r="X138" s="305">
        <f t="shared" si="34"/>
        <v>2271.0516792103294</v>
      </c>
      <c r="Y138" s="309">
        <f t="shared" si="35"/>
        <v>0.75619999999999998</v>
      </c>
    </row>
    <row r="139" spans="1:25" s="63" customFormat="1" ht="16.5" customHeight="1" x14ac:dyDescent="0.2">
      <c r="A139" s="280">
        <v>120</v>
      </c>
      <c r="B139" s="301">
        <f t="shared" si="39"/>
        <v>62.993393530314393</v>
      </c>
      <c r="C139" s="302">
        <v>21700</v>
      </c>
      <c r="D139" s="303">
        <f t="shared" si="21"/>
        <v>4133.7668191298089</v>
      </c>
      <c r="E139" s="304">
        <f t="shared" si="24"/>
        <v>1397.2131848658753</v>
      </c>
      <c r="F139" s="304">
        <f t="shared" si="25"/>
        <v>82.675336382596186</v>
      </c>
      <c r="G139" s="101">
        <v>60</v>
      </c>
      <c r="H139" s="305">
        <f t="shared" si="26"/>
        <v>5673.6553403782809</v>
      </c>
      <c r="I139" s="309">
        <f t="shared" si="27"/>
        <v>1.905</v>
      </c>
      <c r="J139" s="329">
        <f t="shared" si="40"/>
        <v>104.98898921719066</v>
      </c>
      <c r="K139" s="302">
        <v>21700</v>
      </c>
      <c r="L139" s="307">
        <f t="shared" si="22"/>
        <v>2480.260091477885</v>
      </c>
      <c r="M139" s="304">
        <f t="shared" si="28"/>
        <v>838.32791091952504</v>
      </c>
      <c r="N139" s="304">
        <f t="shared" si="29"/>
        <v>49.6052018295577</v>
      </c>
      <c r="O139" s="308">
        <v>36</v>
      </c>
      <c r="P139" s="305">
        <f t="shared" si="30"/>
        <v>3404.1932042269677</v>
      </c>
      <c r="Q139" s="309">
        <f t="shared" si="31"/>
        <v>1.143</v>
      </c>
      <c r="R139" s="367">
        <f t="shared" si="41"/>
        <v>157.48348382578598</v>
      </c>
      <c r="S139" s="302">
        <v>21700</v>
      </c>
      <c r="T139" s="307">
        <f t="shared" si="23"/>
        <v>1653.5067276519235</v>
      </c>
      <c r="U139" s="101">
        <f t="shared" si="32"/>
        <v>558.88527394635014</v>
      </c>
      <c r="V139" s="304">
        <f t="shared" si="33"/>
        <v>33.070134553038471</v>
      </c>
      <c r="W139" s="308">
        <v>24</v>
      </c>
      <c r="X139" s="305">
        <f t="shared" si="34"/>
        <v>2269.4621361513118</v>
      </c>
      <c r="Y139" s="309">
        <f t="shared" si="35"/>
        <v>0.76200000000000001</v>
      </c>
    </row>
    <row r="140" spans="1:25" s="63" customFormat="1" ht="16.5" customHeight="1" x14ac:dyDescent="0.2">
      <c r="A140" s="279">
        <v>121</v>
      </c>
      <c r="B140" s="301">
        <f t="shared" si="39"/>
        <v>63.037584655302652</v>
      </c>
      <c r="C140" s="302">
        <v>21700</v>
      </c>
      <c r="D140" s="303">
        <f t="shared" si="21"/>
        <v>4130.8689319855694</v>
      </c>
      <c r="E140" s="304">
        <f t="shared" si="24"/>
        <v>1396.2336990111223</v>
      </c>
      <c r="F140" s="304">
        <f t="shared" si="25"/>
        <v>82.61737863971139</v>
      </c>
      <c r="G140" s="101">
        <v>60</v>
      </c>
      <c r="H140" s="305">
        <f t="shared" si="26"/>
        <v>5669.7200096364031</v>
      </c>
      <c r="I140" s="309">
        <f t="shared" si="27"/>
        <v>1.9195</v>
      </c>
      <c r="J140" s="329">
        <f t="shared" si="40"/>
        <v>105.06264109217109</v>
      </c>
      <c r="K140" s="302">
        <v>21700</v>
      </c>
      <c r="L140" s="307">
        <f t="shared" si="22"/>
        <v>2478.5213591913416</v>
      </c>
      <c r="M140" s="304">
        <f t="shared" si="28"/>
        <v>837.74021940667342</v>
      </c>
      <c r="N140" s="304">
        <f t="shared" si="29"/>
        <v>49.570427183826837</v>
      </c>
      <c r="O140" s="308">
        <v>36</v>
      </c>
      <c r="P140" s="305">
        <f t="shared" si="30"/>
        <v>3401.8320057818419</v>
      </c>
      <c r="Q140" s="309">
        <f t="shared" si="31"/>
        <v>1.1516999999999999</v>
      </c>
      <c r="R140" s="367">
        <f t="shared" si="41"/>
        <v>157.59396163825662</v>
      </c>
      <c r="S140" s="302">
        <v>21700</v>
      </c>
      <c r="T140" s="307">
        <f t="shared" si="23"/>
        <v>1652.3475727942277</v>
      </c>
      <c r="U140" s="101">
        <f t="shared" si="32"/>
        <v>558.49347960444891</v>
      </c>
      <c r="V140" s="304">
        <f t="shared" si="33"/>
        <v>33.046951455884553</v>
      </c>
      <c r="W140" s="308">
        <v>24</v>
      </c>
      <c r="X140" s="305">
        <f t="shared" si="34"/>
        <v>2267.8880038545612</v>
      </c>
      <c r="Y140" s="309">
        <f t="shared" si="35"/>
        <v>0.76780000000000004</v>
      </c>
    </row>
    <row r="141" spans="1:25" s="63" customFormat="1" ht="16.5" customHeight="1" x14ac:dyDescent="0.2">
      <c r="A141" s="279">
        <v>122</v>
      </c>
      <c r="B141" s="301">
        <f t="shared" si="39"/>
        <v>63.081412063204596</v>
      </c>
      <c r="C141" s="302">
        <v>21700</v>
      </c>
      <c r="D141" s="303">
        <f t="shared" si="21"/>
        <v>4127.9989062244122</v>
      </c>
      <c r="E141" s="304">
        <f t="shared" si="24"/>
        <v>1395.2636303038512</v>
      </c>
      <c r="F141" s="304">
        <f t="shared" si="25"/>
        <v>82.559978124488239</v>
      </c>
      <c r="G141" s="101">
        <v>60</v>
      </c>
      <c r="H141" s="305">
        <f t="shared" si="26"/>
        <v>5665.822514652752</v>
      </c>
      <c r="I141" s="309">
        <f t="shared" si="27"/>
        <v>1.9339999999999999</v>
      </c>
      <c r="J141" s="329">
        <f t="shared" si="40"/>
        <v>105.13568677200766</v>
      </c>
      <c r="K141" s="302">
        <v>21700</v>
      </c>
      <c r="L141" s="307">
        <f t="shared" si="22"/>
        <v>2476.7993437346472</v>
      </c>
      <c r="M141" s="304">
        <f t="shared" si="28"/>
        <v>837.15817818231062</v>
      </c>
      <c r="N141" s="304">
        <f t="shared" si="29"/>
        <v>49.535986874692945</v>
      </c>
      <c r="O141" s="308">
        <v>36</v>
      </c>
      <c r="P141" s="305">
        <f t="shared" si="30"/>
        <v>3399.4935087916506</v>
      </c>
      <c r="Q141" s="309">
        <f t="shared" si="31"/>
        <v>1.1604000000000001</v>
      </c>
      <c r="R141" s="367">
        <f t="shared" si="41"/>
        <v>157.70353015801149</v>
      </c>
      <c r="S141" s="302">
        <v>21700</v>
      </c>
      <c r="T141" s="307">
        <f t="shared" si="23"/>
        <v>1651.199562489765</v>
      </c>
      <c r="U141" s="101">
        <f t="shared" si="32"/>
        <v>558.10545212154045</v>
      </c>
      <c r="V141" s="304">
        <f t="shared" si="33"/>
        <v>33.023991249795301</v>
      </c>
      <c r="W141" s="308">
        <v>24</v>
      </c>
      <c r="X141" s="305">
        <f t="shared" si="34"/>
        <v>2266.329005861101</v>
      </c>
      <c r="Y141" s="309">
        <f t="shared" si="35"/>
        <v>0.77359999999999995</v>
      </c>
    </row>
    <row r="142" spans="1:25" s="63" customFormat="1" ht="16.5" customHeight="1" x14ac:dyDescent="0.2">
      <c r="A142" s="279">
        <v>123</v>
      </c>
      <c r="B142" s="301">
        <f t="shared" si="39"/>
        <v>63.124881692358123</v>
      </c>
      <c r="C142" s="302">
        <v>21700</v>
      </c>
      <c r="D142" s="303">
        <f t="shared" si="21"/>
        <v>4125.1562461387384</v>
      </c>
      <c r="E142" s="304">
        <f t="shared" si="24"/>
        <v>1394.3028111948934</v>
      </c>
      <c r="F142" s="304">
        <f t="shared" si="25"/>
        <v>82.503124922774774</v>
      </c>
      <c r="G142" s="101">
        <v>60</v>
      </c>
      <c r="H142" s="305">
        <f t="shared" si="26"/>
        <v>5661.9621822564068</v>
      </c>
      <c r="I142" s="309">
        <f t="shared" si="27"/>
        <v>1.9484999999999999</v>
      </c>
      <c r="J142" s="329">
        <f t="shared" si="40"/>
        <v>105.20813615393021</v>
      </c>
      <c r="K142" s="302">
        <v>21700</v>
      </c>
      <c r="L142" s="307">
        <f t="shared" si="22"/>
        <v>2475.0937476832428</v>
      </c>
      <c r="M142" s="304">
        <f t="shared" si="28"/>
        <v>836.58168671693602</v>
      </c>
      <c r="N142" s="304">
        <f t="shared" si="29"/>
        <v>49.50187495366486</v>
      </c>
      <c r="O142" s="308">
        <v>36</v>
      </c>
      <c r="P142" s="305">
        <f t="shared" si="30"/>
        <v>3397.1773093538436</v>
      </c>
      <c r="Q142" s="309">
        <f t="shared" si="31"/>
        <v>1.1691</v>
      </c>
      <c r="R142" s="367">
        <f t="shared" si="41"/>
        <v>157.8122042308953</v>
      </c>
      <c r="S142" s="302">
        <v>21700</v>
      </c>
      <c r="T142" s="307">
        <f t="shared" si="23"/>
        <v>1650.0624984554952</v>
      </c>
      <c r="U142" s="101">
        <f t="shared" si="32"/>
        <v>557.72112447795735</v>
      </c>
      <c r="V142" s="304">
        <f t="shared" si="33"/>
        <v>33.001249969109907</v>
      </c>
      <c r="W142" s="308">
        <v>24</v>
      </c>
      <c r="X142" s="305">
        <f t="shared" si="34"/>
        <v>2264.7848729025623</v>
      </c>
      <c r="Y142" s="309">
        <f t="shared" si="35"/>
        <v>0.77939999999999998</v>
      </c>
    </row>
    <row r="143" spans="1:25" s="63" customFormat="1" ht="16.5" customHeight="1" x14ac:dyDescent="0.2">
      <c r="A143" s="279">
        <v>124</v>
      </c>
      <c r="B143" s="301">
        <f t="shared" si="39"/>
        <v>63.167999336846819</v>
      </c>
      <c r="C143" s="302">
        <v>21700</v>
      </c>
      <c r="D143" s="303">
        <f t="shared" si="21"/>
        <v>4122.3404688092578</v>
      </c>
      <c r="E143" s="304">
        <f t="shared" si="24"/>
        <v>1393.351078457529</v>
      </c>
      <c r="F143" s="304">
        <f t="shared" si="25"/>
        <v>82.446809376185158</v>
      </c>
      <c r="G143" s="101">
        <v>60</v>
      </c>
      <c r="H143" s="305">
        <f t="shared" si="26"/>
        <v>5658.1383566429722</v>
      </c>
      <c r="I143" s="309">
        <f t="shared" si="27"/>
        <v>1.9630000000000001</v>
      </c>
      <c r="J143" s="329">
        <f t="shared" si="40"/>
        <v>105.27999889474471</v>
      </c>
      <c r="K143" s="302">
        <v>21700</v>
      </c>
      <c r="L143" s="307">
        <f t="shared" si="22"/>
        <v>2473.4042812855546</v>
      </c>
      <c r="M143" s="304">
        <f t="shared" si="28"/>
        <v>836.01064707451735</v>
      </c>
      <c r="N143" s="304">
        <f t="shared" si="29"/>
        <v>49.46808562571109</v>
      </c>
      <c r="O143" s="308">
        <v>36</v>
      </c>
      <c r="P143" s="305">
        <f t="shared" si="30"/>
        <v>3394.8830139857828</v>
      </c>
      <c r="Q143" s="309">
        <f t="shared" si="31"/>
        <v>1.1778</v>
      </c>
      <c r="R143" s="367">
        <f t="shared" si="41"/>
        <v>157.91999834211703</v>
      </c>
      <c r="S143" s="302">
        <v>21700</v>
      </c>
      <c r="T143" s="307">
        <f t="shared" si="23"/>
        <v>1648.9361875237032</v>
      </c>
      <c r="U143" s="101">
        <f t="shared" si="32"/>
        <v>557.34043138301161</v>
      </c>
      <c r="V143" s="304">
        <f t="shared" si="33"/>
        <v>32.978723750474067</v>
      </c>
      <c r="W143" s="308">
        <v>24</v>
      </c>
      <c r="X143" s="305">
        <f t="shared" si="34"/>
        <v>2263.255342657189</v>
      </c>
      <c r="Y143" s="309">
        <f t="shared" si="35"/>
        <v>0.78520000000000001</v>
      </c>
    </row>
    <row r="144" spans="1:25" s="63" customFormat="1" ht="16.5" customHeight="1" x14ac:dyDescent="0.2">
      <c r="A144" s="279">
        <v>125</v>
      </c>
      <c r="B144" s="301">
        <f t="shared" si="39"/>
        <v>63.210770651134752</v>
      </c>
      <c r="C144" s="302">
        <v>21700</v>
      </c>
      <c r="D144" s="303">
        <f t="shared" si="21"/>
        <v>4119.5511036745338</v>
      </c>
      <c r="E144" s="304">
        <f t="shared" si="24"/>
        <v>1392.4082730419923</v>
      </c>
      <c r="F144" s="304">
        <f t="shared" si="25"/>
        <v>82.391022073490674</v>
      </c>
      <c r="G144" s="101">
        <v>60</v>
      </c>
      <c r="H144" s="305">
        <f t="shared" si="26"/>
        <v>5654.3503987900167</v>
      </c>
      <c r="I144" s="309">
        <f t="shared" si="27"/>
        <v>1.9775</v>
      </c>
      <c r="J144" s="329">
        <f t="shared" si="40"/>
        <v>105.35128441855792</v>
      </c>
      <c r="K144" s="302">
        <v>21700</v>
      </c>
      <c r="L144" s="307">
        <f t="shared" si="22"/>
        <v>2471.7306622047199</v>
      </c>
      <c r="M144" s="304">
        <f t="shared" si="28"/>
        <v>835.44496382519526</v>
      </c>
      <c r="N144" s="304">
        <f t="shared" si="29"/>
        <v>49.4346132440944</v>
      </c>
      <c r="O144" s="308">
        <v>36</v>
      </c>
      <c r="P144" s="305">
        <f t="shared" si="30"/>
        <v>3392.6102392740095</v>
      </c>
      <c r="Q144" s="309">
        <f t="shared" si="31"/>
        <v>1.1865000000000001</v>
      </c>
      <c r="R144" s="367">
        <f t="shared" si="41"/>
        <v>158.02692662783687</v>
      </c>
      <c r="S144" s="302">
        <v>21700</v>
      </c>
      <c r="T144" s="307">
        <f t="shared" si="23"/>
        <v>1647.8204414698139</v>
      </c>
      <c r="U144" s="101">
        <f t="shared" si="32"/>
        <v>556.96330921679703</v>
      </c>
      <c r="V144" s="304">
        <f t="shared" si="33"/>
        <v>32.956408829396281</v>
      </c>
      <c r="W144" s="308">
        <v>24</v>
      </c>
      <c r="X144" s="305">
        <f t="shared" si="34"/>
        <v>2261.7401595160072</v>
      </c>
      <c r="Y144" s="309">
        <f t="shared" si="35"/>
        <v>0.79100000000000004</v>
      </c>
    </row>
    <row r="145" spans="1:25" s="63" customFormat="1" ht="16.5" customHeight="1" x14ac:dyDescent="0.2">
      <c r="A145" s="279">
        <v>126</v>
      </c>
      <c r="B145" s="301">
        <f t="shared" si="39"/>
        <v>63.253201154516617</v>
      </c>
      <c r="C145" s="302">
        <v>21700</v>
      </c>
      <c r="D145" s="303">
        <f t="shared" si="21"/>
        <v>4116.787692118347</v>
      </c>
      <c r="E145" s="304">
        <f t="shared" si="24"/>
        <v>1391.4742399360011</v>
      </c>
      <c r="F145" s="304">
        <f t="shared" si="25"/>
        <v>82.335753842366941</v>
      </c>
      <c r="G145" s="101">
        <v>60</v>
      </c>
      <c r="H145" s="305">
        <f t="shared" si="26"/>
        <v>5650.5976858967151</v>
      </c>
      <c r="I145" s="309">
        <f t="shared" si="27"/>
        <v>1.992</v>
      </c>
      <c r="J145" s="329">
        <f t="shared" si="40"/>
        <v>105.42200192419436</v>
      </c>
      <c r="K145" s="302">
        <v>21700</v>
      </c>
      <c r="L145" s="307">
        <f t="shared" si="22"/>
        <v>2470.0726152710081</v>
      </c>
      <c r="M145" s="304">
        <f t="shared" si="28"/>
        <v>834.88454396160068</v>
      </c>
      <c r="N145" s="304">
        <f t="shared" si="29"/>
        <v>49.401452305420165</v>
      </c>
      <c r="O145" s="308">
        <v>36</v>
      </c>
      <c r="P145" s="305">
        <f t="shared" si="30"/>
        <v>3390.358611538029</v>
      </c>
      <c r="Q145" s="309">
        <f t="shared" si="31"/>
        <v>1.1952</v>
      </c>
      <c r="R145" s="367">
        <f t="shared" si="41"/>
        <v>158.13300288629154</v>
      </c>
      <c r="S145" s="302">
        <v>21700</v>
      </c>
      <c r="T145" s="307">
        <f t="shared" si="23"/>
        <v>1646.7150768473387</v>
      </c>
      <c r="U145" s="101">
        <f t="shared" si="32"/>
        <v>556.58969597440046</v>
      </c>
      <c r="V145" s="304">
        <f t="shared" si="33"/>
        <v>32.934301536946776</v>
      </c>
      <c r="W145" s="308">
        <v>24</v>
      </c>
      <c r="X145" s="305">
        <f t="shared" si="34"/>
        <v>2260.2390743586857</v>
      </c>
      <c r="Y145" s="309">
        <f t="shared" si="35"/>
        <v>0.79679999999999995</v>
      </c>
    </row>
    <row r="146" spans="1:25" s="63" customFormat="1" ht="16.5" customHeight="1" x14ac:dyDescent="0.2">
      <c r="A146" s="279">
        <v>127</v>
      </c>
      <c r="B146" s="301">
        <f t="shared" si="39"/>
        <v>63.295296235392001</v>
      </c>
      <c r="C146" s="302">
        <v>21700</v>
      </c>
      <c r="D146" s="303">
        <f t="shared" si="21"/>
        <v>4114.0497870739964</v>
      </c>
      <c r="E146" s="304">
        <f t="shared" si="24"/>
        <v>1390.5488280310105</v>
      </c>
      <c r="F146" s="304">
        <f t="shared" si="25"/>
        <v>82.280995741479927</v>
      </c>
      <c r="G146" s="101">
        <v>60</v>
      </c>
      <c r="H146" s="305">
        <f t="shared" si="26"/>
        <v>5646.8796108464876</v>
      </c>
      <c r="I146" s="309">
        <f t="shared" si="27"/>
        <v>2.0065</v>
      </c>
      <c r="J146" s="329">
        <f t="shared" si="40"/>
        <v>105.49216039232</v>
      </c>
      <c r="K146" s="302">
        <v>21700</v>
      </c>
      <c r="L146" s="307">
        <f t="shared" si="22"/>
        <v>2468.4298722443982</v>
      </c>
      <c r="M146" s="304">
        <f t="shared" si="28"/>
        <v>834.32929681860651</v>
      </c>
      <c r="N146" s="304">
        <f t="shared" si="29"/>
        <v>49.368597444887968</v>
      </c>
      <c r="O146" s="308">
        <v>36</v>
      </c>
      <c r="P146" s="305">
        <f t="shared" si="30"/>
        <v>3388.1277665078928</v>
      </c>
      <c r="Q146" s="309">
        <f t="shared" si="31"/>
        <v>1.2039</v>
      </c>
      <c r="R146" s="367">
        <f t="shared" si="41"/>
        <v>158.23824058847998</v>
      </c>
      <c r="S146" s="302">
        <v>21700</v>
      </c>
      <c r="T146" s="307">
        <f t="shared" si="23"/>
        <v>1645.6199148295987</v>
      </c>
      <c r="U146" s="101">
        <f t="shared" si="32"/>
        <v>556.21953121240426</v>
      </c>
      <c r="V146" s="304">
        <f t="shared" si="33"/>
        <v>32.912398296591974</v>
      </c>
      <c r="W146" s="308">
        <v>24</v>
      </c>
      <c r="X146" s="305">
        <f t="shared" si="34"/>
        <v>2258.7518443385952</v>
      </c>
      <c r="Y146" s="309">
        <f t="shared" si="35"/>
        <v>0.80259999999999998</v>
      </c>
    </row>
    <row r="147" spans="1:25" s="63" customFormat="1" ht="16.5" customHeight="1" x14ac:dyDescent="0.2">
      <c r="A147" s="279">
        <v>128</v>
      </c>
      <c r="B147" s="301">
        <f t="shared" si="39"/>
        <v>63.337061155371956</v>
      </c>
      <c r="C147" s="302">
        <v>21700</v>
      </c>
      <c r="D147" s="303">
        <f t="shared" si="21"/>
        <v>4111.3369526447332</v>
      </c>
      <c r="E147" s="304">
        <f t="shared" si="24"/>
        <v>1389.6318899939197</v>
      </c>
      <c r="F147" s="304">
        <f t="shared" si="25"/>
        <v>82.226739052894672</v>
      </c>
      <c r="G147" s="101">
        <v>60</v>
      </c>
      <c r="H147" s="305">
        <f t="shared" si="26"/>
        <v>5643.1955816915479</v>
      </c>
      <c r="I147" s="309">
        <f t="shared" si="27"/>
        <v>2.0209000000000001</v>
      </c>
      <c r="J147" s="329">
        <f t="shared" si="40"/>
        <v>105.5617685922866</v>
      </c>
      <c r="K147" s="302">
        <v>21700</v>
      </c>
      <c r="L147" s="307">
        <f t="shared" si="22"/>
        <v>2466.8021715868394</v>
      </c>
      <c r="M147" s="304">
        <f t="shared" si="28"/>
        <v>833.77913399635167</v>
      </c>
      <c r="N147" s="304">
        <f t="shared" si="29"/>
        <v>49.33604343173679</v>
      </c>
      <c r="O147" s="308">
        <v>36</v>
      </c>
      <c r="P147" s="305">
        <f t="shared" si="30"/>
        <v>3385.9173490149283</v>
      </c>
      <c r="Q147" s="309">
        <f t="shared" si="31"/>
        <v>1.2125999999999999</v>
      </c>
      <c r="R147" s="367">
        <f t="shared" si="41"/>
        <v>158.34265288842988</v>
      </c>
      <c r="S147" s="302">
        <v>21700</v>
      </c>
      <c r="T147" s="307">
        <f t="shared" si="23"/>
        <v>1644.534781057893</v>
      </c>
      <c r="U147" s="101">
        <f t="shared" si="32"/>
        <v>555.85275599756778</v>
      </c>
      <c r="V147" s="304">
        <f t="shared" si="33"/>
        <v>32.89069562115786</v>
      </c>
      <c r="W147" s="308">
        <v>24</v>
      </c>
      <c r="X147" s="305">
        <f t="shared" si="34"/>
        <v>2257.2782326766182</v>
      </c>
      <c r="Y147" s="309">
        <f t="shared" si="35"/>
        <v>0.80840000000000001</v>
      </c>
    </row>
    <row r="148" spans="1:25" s="63" customFormat="1" ht="16.5" customHeight="1" x14ac:dyDescent="0.2">
      <c r="A148" s="279">
        <v>129</v>
      </c>
      <c r="B148" s="301">
        <f t="shared" si="39"/>
        <v>63.378501053225904</v>
      </c>
      <c r="C148" s="302">
        <v>21700</v>
      </c>
      <c r="D148" s="303">
        <f t="shared" ref="D148:D211" si="42">12*(1/B148*C148)</f>
        <v>4108.648763739513</v>
      </c>
      <c r="E148" s="304">
        <f t="shared" si="24"/>
        <v>1388.7232821439552</v>
      </c>
      <c r="F148" s="304">
        <f t="shared" si="25"/>
        <v>82.172975274790261</v>
      </c>
      <c r="G148" s="101">
        <v>60</v>
      </c>
      <c r="H148" s="305">
        <f t="shared" si="26"/>
        <v>5639.5450211582593</v>
      </c>
      <c r="I148" s="309">
        <f t="shared" si="27"/>
        <v>2.0354000000000001</v>
      </c>
      <c r="J148" s="329">
        <f t="shared" si="40"/>
        <v>105.63083508870984</v>
      </c>
      <c r="K148" s="302">
        <v>21700</v>
      </c>
      <c r="L148" s="307">
        <f t="shared" ref="L148:L211" si="43">12*(1/J148*K148)</f>
        <v>2465.1892582437076</v>
      </c>
      <c r="M148" s="304">
        <f t="shared" si="28"/>
        <v>833.23396928637305</v>
      </c>
      <c r="N148" s="304">
        <f t="shared" si="29"/>
        <v>49.303785164874157</v>
      </c>
      <c r="O148" s="308">
        <v>36</v>
      </c>
      <c r="P148" s="305">
        <f t="shared" si="30"/>
        <v>3383.7270126949547</v>
      </c>
      <c r="Q148" s="309">
        <f t="shared" si="31"/>
        <v>1.2212000000000001</v>
      </c>
      <c r="R148" s="367">
        <f t="shared" si="41"/>
        <v>158.44625263306474</v>
      </c>
      <c r="S148" s="302">
        <v>21700</v>
      </c>
      <c r="T148" s="307">
        <f t="shared" ref="T148:T211" si="44">12*(1/R148*S148)</f>
        <v>1643.4595054958052</v>
      </c>
      <c r="U148" s="101">
        <f t="shared" si="32"/>
        <v>555.48931285758204</v>
      </c>
      <c r="V148" s="304">
        <f t="shared" si="33"/>
        <v>32.869190109916104</v>
      </c>
      <c r="W148" s="308">
        <v>24</v>
      </c>
      <c r="X148" s="305">
        <f t="shared" si="34"/>
        <v>2255.8180084633032</v>
      </c>
      <c r="Y148" s="309">
        <f t="shared" si="35"/>
        <v>0.81420000000000003</v>
      </c>
    </row>
    <row r="149" spans="1:25" s="63" customFormat="1" ht="16.5" customHeight="1" x14ac:dyDescent="0.2">
      <c r="A149" s="280">
        <v>130</v>
      </c>
      <c r="B149" s="301">
        <f t="shared" si="39"/>
        <v>63.419620948675977</v>
      </c>
      <c r="C149" s="302">
        <v>21700</v>
      </c>
      <c r="D149" s="303">
        <f t="shared" si="42"/>
        <v>4105.9848057233849</v>
      </c>
      <c r="E149" s="304">
        <f t="shared" ref="E149:E212" si="45">D149*33.8%</f>
        <v>1387.8228643345039</v>
      </c>
      <c r="F149" s="304">
        <f t="shared" ref="F149:F212" si="46">D149*2%</f>
        <v>82.1196961144677</v>
      </c>
      <c r="G149" s="101">
        <v>60</v>
      </c>
      <c r="H149" s="305">
        <f t="shared" ref="H149:H212" si="47">SUM(D149:G149)</f>
        <v>5635.9273661723564</v>
      </c>
      <c r="I149" s="309">
        <f t="shared" ref="I149:I212" si="48">ROUND(A149/B149,4)</f>
        <v>2.0497999999999998</v>
      </c>
      <c r="J149" s="329">
        <f t="shared" si="40"/>
        <v>105.6993682477933</v>
      </c>
      <c r="K149" s="302">
        <v>21700</v>
      </c>
      <c r="L149" s="307">
        <f t="shared" si="43"/>
        <v>2463.5908834340307</v>
      </c>
      <c r="M149" s="304">
        <f t="shared" ref="M149:M212" si="49">L149*33.8%</f>
        <v>832.69371860070225</v>
      </c>
      <c r="N149" s="304">
        <f t="shared" ref="N149:N212" si="50">L149*2%</f>
        <v>49.271817668680619</v>
      </c>
      <c r="O149" s="308">
        <v>36</v>
      </c>
      <c r="P149" s="305">
        <f t="shared" ref="P149:P212" si="51">SUM(L149:O149)</f>
        <v>3381.5564197034137</v>
      </c>
      <c r="Q149" s="309">
        <f t="shared" ref="Q149:Q212" si="52">ROUND(A149/J149,4)</f>
        <v>1.2299</v>
      </c>
      <c r="R149" s="367">
        <f t="shared" si="41"/>
        <v>158.54905237168992</v>
      </c>
      <c r="S149" s="302">
        <v>21700</v>
      </c>
      <c r="T149" s="307">
        <f t="shared" si="44"/>
        <v>1642.3939222893537</v>
      </c>
      <c r="U149" s="101">
        <f t="shared" ref="U149:U212" si="53">T149*33.8%</f>
        <v>555.12914573380147</v>
      </c>
      <c r="V149" s="304">
        <f t="shared" ref="V149:V212" si="54">T149*2%</f>
        <v>32.847878445787074</v>
      </c>
      <c r="W149" s="308">
        <v>24</v>
      </c>
      <c r="X149" s="305">
        <f t="shared" ref="X149:X212" si="55">SUM(T149:W149)</f>
        <v>2254.3709464689423</v>
      </c>
      <c r="Y149" s="309">
        <f t="shared" ref="Y149:Y212" si="56">ROUND(A149/R149,4)</f>
        <v>0.81989999999999996</v>
      </c>
    </row>
    <row r="150" spans="1:25" s="63" customFormat="1" ht="16.5" customHeight="1" x14ac:dyDescent="0.2">
      <c r="A150" s="279">
        <v>131</v>
      </c>
      <c r="B150" s="301">
        <f t="shared" si="39"/>
        <v>63.460425746046127</v>
      </c>
      <c r="C150" s="302">
        <v>21700</v>
      </c>
      <c r="D150" s="303">
        <f t="shared" si="42"/>
        <v>4103.3446740817708</v>
      </c>
      <c r="E150" s="304">
        <f t="shared" si="45"/>
        <v>1386.9304998396383</v>
      </c>
      <c r="F150" s="304">
        <f t="shared" si="46"/>
        <v>82.066893481635418</v>
      </c>
      <c r="G150" s="101">
        <v>60</v>
      </c>
      <c r="H150" s="305">
        <f t="shared" si="47"/>
        <v>5632.3420674030449</v>
      </c>
      <c r="I150" s="309">
        <f t="shared" si="48"/>
        <v>2.0642999999999998</v>
      </c>
      <c r="J150" s="329">
        <f t="shared" si="40"/>
        <v>105.76737624341021</v>
      </c>
      <c r="K150" s="302">
        <v>21700</v>
      </c>
      <c r="L150" s="307">
        <f t="shared" si="43"/>
        <v>2462.0068044490617</v>
      </c>
      <c r="M150" s="304">
        <f t="shared" si="49"/>
        <v>832.15829990378279</v>
      </c>
      <c r="N150" s="304">
        <f t="shared" si="50"/>
        <v>49.240136088981238</v>
      </c>
      <c r="O150" s="308">
        <v>36</v>
      </c>
      <c r="P150" s="305">
        <f t="shared" si="51"/>
        <v>3379.4052404418258</v>
      </c>
      <c r="Q150" s="309">
        <f t="shared" si="52"/>
        <v>1.2385999999999999</v>
      </c>
      <c r="R150" s="367">
        <f t="shared" si="41"/>
        <v>158.6510643651153</v>
      </c>
      <c r="S150" s="302">
        <v>21700</v>
      </c>
      <c r="T150" s="307">
        <f t="shared" si="44"/>
        <v>1641.3378696327081</v>
      </c>
      <c r="U150" s="101">
        <f t="shared" si="53"/>
        <v>554.77219993585527</v>
      </c>
      <c r="V150" s="304">
        <f t="shared" si="54"/>
        <v>32.826757392654166</v>
      </c>
      <c r="W150" s="308">
        <v>24</v>
      </c>
      <c r="X150" s="305">
        <f t="shared" si="55"/>
        <v>2252.9368269612178</v>
      </c>
      <c r="Y150" s="309">
        <f t="shared" si="56"/>
        <v>0.82569999999999999</v>
      </c>
    </row>
    <row r="151" spans="1:25" s="63" customFormat="1" ht="16.5" customHeight="1" x14ac:dyDescent="0.2">
      <c r="A151" s="279">
        <v>132</v>
      </c>
      <c r="B151" s="301">
        <f t="shared" si="39"/>
        <v>63.500920237772419</v>
      </c>
      <c r="C151" s="302">
        <v>21700</v>
      </c>
      <c r="D151" s="303">
        <f t="shared" si="42"/>
        <v>4100.727974098013</v>
      </c>
      <c r="E151" s="304">
        <f t="shared" si="45"/>
        <v>1386.0460552451282</v>
      </c>
      <c r="F151" s="304">
        <f t="shared" si="46"/>
        <v>82.014559481960262</v>
      </c>
      <c r="G151" s="101">
        <v>60</v>
      </c>
      <c r="H151" s="305">
        <f t="shared" si="47"/>
        <v>5628.7885888251021</v>
      </c>
      <c r="I151" s="309">
        <f t="shared" si="48"/>
        <v>2.0787</v>
      </c>
      <c r="J151" s="329">
        <f t="shared" si="40"/>
        <v>105.83486706295403</v>
      </c>
      <c r="K151" s="302">
        <v>21700</v>
      </c>
      <c r="L151" s="307">
        <f t="shared" si="43"/>
        <v>2460.4367844588078</v>
      </c>
      <c r="M151" s="304">
        <f t="shared" si="49"/>
        <v>831.62763314707695</v>
      </c>
      <c r="N151" s="304">
        <f t="shared" si="50"/>
        <v>49.208735689176159</v>
      </c>
      <c r="O151" s="308">
        <v>36</v>
      </c>
      <c r="P151" s="305">
        <f t="shared" si="51"/>
        <v>3377.2731532950611</v>
      </c>
      <c r="Q151" s="309">
        <f t="shared" si="52"/>
        <v>1.2472000000000001</v>
      </c>
      <c r="R151" s="367">
        <f t="shared" si="41"/>
        <v>158.75230059443103</v>
      </c>
      <c r="S151" s="302">
        <v>21700</v>
      </c>
      <c r="T151" s="307">
        <f t="shared" si="44"/>
        <v>1640.2911896392052</v>
      </c>
      <c r="U151" s="101">
        <f t="shared" si="53"/>
        <v>554.41842209805134</v>
      </c>
      <c r="V151" s="304">
        <f t="shared" si="54"/>
        <v>32.805823792784103</v>
      </c>
      <c r="W151" s="308">
        <v>24</v>
      </c>
      <c r="X151" s="305">
        <f t="shared" si="55"/>
        <v>2251.5154355300406</v>
      </c>
      <c r="Y151" s="309">
        <f t="shared" si="56"/>
        <v>0.83150000000000002</v>
      </c>
    </row>
    <row r="152" spans="1:25" s="63" customFormat="1" ht="16.5" customHeight="1" x14ac:dyDescent="0.2">
      <c r="A152" s="279">
        <v>133</v>
      </c>
      <c r="B152" s="301">
        <f t="shared" si="39"/>
        <v>63.541109107780841</v>
      </c>
      <c r="C152" s="302">
        <v>21700</v>
      </c>
      <c r="D152" s="303">
        <f t="shared" si="42"/>
        <v>4098.1343205435651</v>
      </c>
      <c r="E152" s="304">
        <f t="shared" si="45"/>
        <v>1385.1694003437249</v>
      </c>
      <c r="F152" s="304">
        <f t="shared" si="46"/>
        <v>81.962686410871299</v>
      </c>
      <c r="G152" s="101">
        <v>60</v>
      </c>
      <c r="H152" s="305">
        <f t="shared" si="47"/>
        <v>5625.2664072981615</v>
      </c>
      <c r="I152" s="309">
        <f t="shared" si="48"/>
        <v>2.0931000000000002</v>
      </c>
      <c r="J152" s="329">
        <f t="shared" si="40"/>
        <v>105.90184851296807</v>
      </c>
      <c r="K152" s="302">
        <v>21700</v>
      </c>
      <c r="L152" s="307">
        <f t="shared" si="43"/>
        <v>2458.8805923261393</v>
      </c>
      <c r="M152" s="304">
        <f t="shared" si="49"/>
        <v>831.10164020623506</v>
      </c>
      <c r="N152" s="304">
        <f t="shared" si="50"/>
        <v>49.177611846522787</v>
      </c>
      <c r="O152" s="308">
        <v>36</v>
      </c>
      <c r="P152" s="305">
        <f t="shared" si="51"/>
        <v>3375.1598443788971</v>
      </c>
      <c r="Q152" s="309">
        <f t="shared" si="52"/>
        <v>1.2559</v>
      </c>
      <c r="R152" s="367">
        <f t="shared" si="41"/>
        <v>158.85277276945209</v>
      </c>
      <c r="S152" s="302">
        <v>21700</v>
      </c>
      <c r="T152" s="307">
        <f t="shared" si="44"/>
        <v>1639.2537282174264</v>
      </c>
      <c r="U152" s="101">
        <f t="shared" si="53"/>
        <v>554.06776013749004</v>
      </c>
      <c r="V152" s="304">
        <f t="shared" si="54"/>
        <v>32.785074564348527</v>
      </c>
      <c r="W152" s="308">
        <v>24</v>
      </c>
      <c r="X152" s="305">
        <f t="shared" si="55"/>
        <v>2250.1065629192649</v>
      </c>
      <c r="Y152" s="309">
        <f t="shared" si="56"/>
        <v>0.83730000000000004</v>
      </c>
    </row>
    <row r="153" spans="1:25" s="63" customFormat="1" ht="16.5" customHeight="1" x14ac:dyDescent="0.2">
      <c r="A153" s="279">
        <v>134</v>
      </c>
      <c r="B153" s="301">
        <f t="shared" si="39"/>
        <v>63.580996934738607</v>
      </c>
      <c r="C153" s="302">
        <v>21700</v>
      </c>
      <c r="D153" s="303">
        <f t="shared" si="42"/>
        <v>4095.5633373802261</v>
      </c>
      <c r="E153" s="304">
        <f t="shared" si="45"/>
        <v>1384.3004080345163</v>
      </c>
      <c r="F153" s="304">
        <f t="shared" si="46"/>
        <v>81.911266747604529</v>
      </c>
      <c r="G153" s="101">
        <v>60</v>
      </c>
      <c r="H153" s="305">
        <f t="shared" si="47"/>
        <v>5621.7750121623476</v>
      </c>
      <c r="I153" s="309">
        <f t="shared" si="48"/>
        <v>2.1074999999999999</v>
      </c>
      <c r="J153" s="329">
        <f t="shared" si="40"/>
        <v>105.96832822456435</v>
      </c>
      <c r="K153" s="302">
        <v>21700</v>
      </c>
      <c r="L153" s="307">
        <f t="shared" si="43"/>
        <v>2457.338002428136</v>
      </c>
      <c r="M153" s="304">
        <f t="shared" si="49"/>
        <v>830.58024482070982</v>
      </c>
      <c r="N153" s="304">
        <f t="shared" si="50"/>
        <v>49.146760048562719</v>
      </c>
      <c r="O153" s="308">
        <v>36</v>
      </c>
      <c r="P153" s="305">
        <f t="shared" si="51"/>
        <v>3373.0650072974081</v>
      </c>
      <c r="Q153" s="309">
        <f t="shared" si="52"/>
        <v>1.2645</v>
      </c>
      <c r="R153" s="367">
        <f t="shared" si="41"/>
        <v>158.95249233684652</v>
      </c>
      <c r="S153" s="302">
        <v>21700</v>
      </c>
      <c r="T153" s="307">
        <f t="shared" si="44"/>
        <v>1638.2253349520906</v>
      </c>
      <c r="U153" s="101">
        <f t="shared" si="53"/>
        <v>553.72016321380659</v>
      </c>
      <c r="V153" s="304">
        <f t="shared" si="54"/>
        <v>32.76450669904181</v>
      </c>
      <c r="W153" s="308">
        <v>24</v>
      </c>
      <c r="X153" s="305">
        <f t="shared" si="55"/>
        <v>2248.710004864939</v>
      </c>
      <c r="Y153" s="309">
        <f t="shared" si="56"/>
        <v>0.84299999999999997</v>
      </c>
    </row>
    <row r="154" spans="1:25" s="63" customFormat="1" ht="16.5" customHeight="1" x14ac:dyDescent="0.2">
      <c r="A154" s="279">
        <v>135</v>
      </c>
      <c r="B154" s="301">
        <f t="shared" si="39"/>
        <v>63.620588195184638</v>
      </c>
      <c r="C154" s="302">
        <v>21700</v>
      </c>
      <c r="D154" s="303">
        <f t="shared" si="42"/>
        <v>4093.0146574738737</v>
      </c>
      <c r="E154" s="304">
        <f t="shared" si="45"/>
        <v>1383.4389542261692</v>
      </c>
      <c r="F154" s="304">
        <f t="shared" si="46"/>
        <v>81.860293149477471</v>
      </c>
      <c r="G154" s="101">
        <v>60</v>
      </c>
      <c r="H154" s="305">
        <f t="shared" si="47"/>
        <v>5618.3139048495204</v>
      </c>
      <c r="I154" s="309">
        <f t="shared" si="48"/>
        <v>2.1219999999999999</v>
      </c>
      <c r="J154" s="329">
        <f t="shared" si="40"/>
        <v>106.03431365864107</v>
      </c>
      <c r="K154" s="302">
        <v>21700</v>
      </c>
      <c r="L154" s="307">
        <f t="shared" si="43"/>
        <v>2455.8087944843237</v>
      </c>
      <c r="M154" s="304">
        <f t="shared" si="49"/>
        <v>830.06337253570132</v>
      </c>
      <c r="N154" s="304">
        <f t="shared" si="50"/>
        <v>49.116175889686474</v>
      </c>
      <c r="O154" s="308">
        <v>36</v>
      </c>
      <c r="P154" s="305">
        <f t="shared" si="51"/>
        <v>3370.9883429097113</v>
      </c>
      <c r="Q154" s="309">
        <f t="shared" si="52"/>
        <v>1.2732000000000001</v>
      </c>
      <c r="R154" s="367">
        <f t="shared" si="41"/>
        <v>159.05147048796158</v>
      </c>
      <c r="S154" s="302">
        <v>21700</v>
      </c>
      <c r="T154" s="307">
        <f t="shared" si="44"/>
        <v>1637.2058629895496</v>
      </c>
      <c r="U154" s="101">
        <f t="shared" si="53"/>
        <v>553.3755816904677</v>
      </c>
      <c r="V154" s="304">
        <f t="shared" si="54"/>
        <v>32.74411725979099</v>
      </c>
      <c r="W154" s="308">
        <v>24</v>
      </c>
      <c r="X154" s="305">
        <f t="shared" si="55"/>
        <v>2247.3255619398083</v>
      </c>
      <c r="Y154" s="309">
        <f t="shared" si="56"/>
        <v>0.8488</v>
      </c>
    </row>
    <row r="155" spans="1:25" s="63" customFormat="1" ht="16.5" customHeight="1" x14ac:dyDescent="0.2">
      <c r="A155" s="279">
        <v>136</v>
      </c>
      <c r="B155" s="301">
        <f t="shared" si="39"/>
        <v>63.65988726654448</v>
      </c>
      <c r="C155" s="302">
        <v>21700</v>
      </c>
      <c r="D155" s="303">
        <f t="shared" si="42"/>
        <v>4090.4879223191683</v>
      </c>
      <c r="E155" s="304">
        <f t="shared" si="45"/>
        <v>1382.5849177438788</v>
      </c>
      <c r="F155" s="304">
        <f t="shared" si="46"/>
        <v>81.80975844638337</v>
      </c>
      <c r="G155" s="101">
        <v>60</v>
      </c>
      <c r="H155" s="305">
        <f t="shared" si="47"/>
        <v>5614.88259850943</v>
      </c>
      <c r="I155" s="309">
        <f t="shared" si="48"/>
        <v>2.1364000000000001</v>
      </c>
      <c r="J155" s="329">
        <f t="shared" si="40"/>
        <v>106.09981211090746</v>
      </c>
      <c r="K155" s="302">
        <v>21700</v>
      </c>
      <c r="L155" s="307">
        <f t="shared" si="43"/>
        <v>2454.2927533915013</v>
      </c>
      <c r="M155" s="304">
        <f t="shared" si="49"/>
        <v>829.55095064632735</v>
      </c>
      <c r="N155" s="304">
        <f t="shared" si="50"/>
        <v>49.085855067830025</v>
      </c>
      <c r="O155" s="308">
        <v>36</v>
      </c>
      <c r="P155" s="305">
        <f t="shared" si="51"/>
        <v>3368.9295591056584</v>
      </c>
      <c r="Q155" s="309">
        <f t="shared" si="52"/>
        <v>1.2818000000000001</v>
      </c>
      <c r="R155" s="367">
        <f t="shared" si="41"/>
        <v>159.1497181663612</v>
      </c>
      <c r="S155" s="302">
        <v>21700</v>
      </c>
      <c r="T155" s="307">
        <f t="shared" si="44"/>
        <v>1636.1951689276671</v>
      </c>
      <c r="U155" s="101">
        <f t="shared" si="53"/>
        <v>553.03396709755145</v>
      </c>
      <c r="V155" s="304">
        <f t="shared" si="54"/>
        <v>32.723903378553345</v>
      </c>
      <c r="W155" s="308">
        <v>24</v>
      </c>
      <c r="X155" s="305">
        <f t="shared" si="55"/>
        <v>2245.9530394037715</v>
      </c>
      <c r="Y155" s="309">
        <f t="shared" si="56"/>
        <v>0.85450000000000004</v>
      </c>
    </row>
    <row r="156" spans="1:25" s="63" customFormat="1" ht="16.5" customHeight="1" x14ac:dyDescent="0.2">
      <c r="A156" s="279">
        <v>137</v>
      </c>
      <c r="B156" s="301">
        <f t="shared" si="39"/>
        <v>63.698898430034767</v>
      </c>
      <c r="C156" s="302">
        <v>21700</v>
      </c>
      <c r="D156" s="303">
        <f t="shared" si="42"/>
        <v>4087.9827817747378</v>
      </c>
      <c r="E156" s="304">
        <f t="shared" si="45"/>
        <v>1381.7381802398613</v>
      </c>
      <c r="F156" s="304">
        <f t="shared" si="46"/>
        <v>81.759655635494752</v>
      </c>
      <c r="G156" s="101">
        <v>60</v>
      </c>
      <c r="H156" s="305">
        <f t="shared" si="47"/>
        <v>5611.4806176500933</v>
      </c>
      <c r="I156" s="309">
        <f t="shared" si="48"/>
        <v>2.1507000000000001</v>
      </c>
      <c r="J156" s="329">
        <f t="shared" si="40"/>
        <v>106.16483071672461</v>
      </c>
      <c r="K156" s="302">
        <v>21700</v>
      </c>
      <c r="L156" s="307">
        <f t="shared" si="43"/>
        <v>2452.7896690648431</v>
      </c>
      <c r="M156" s="304">
        <f t="shared" si="49"/>
        <v>829.04290814391686</v>
      </c>
      <c r="N156" s="304">
        <f t="shared" si="50"/>
        <v>49.055793381296866</v>
      </c>
      <c r="O156" s="308">
        <v>36</v>
      </c>
      <c r="P156" s="305">
        <f t="shared" si="51"/>
        <v>3366.8883705900571</v>
      </c>
      <c r="Q156" s="309">
        <f t="shared" si="52"/>
        <v>1.2904</v>
      </c>
      <c r="R156" s="367">
        <f t="shared" si="41"/>
        <v>159.24724607508691</v>
      </c>
      <c r="S156" s="302">
        <v>21700</v>
      </c>
      <c r="T156" s="307">
        <f t="shared" si="44"/>
        <v>1635.1931127098956</v>
      </c>
      <c r="U156" s="101">
        <f t="shared" si="53"/>
        <v>552.69527209594469</v>
      </c>
      <c r="V156" s="304">
        <f t="shared" si="54"/>
        <v>32.703862254197915</v>
      </c>
      <c r="W156" s="308">
        <v>24</v>
      </c>
      <c r="X156" s="305">
        <f t="shared" si="55"/>
        <v>2244.5922470600381</v>
      </c>
      <c r="Y156" s="309">
        <f t="shared" si="56"/>
        <v>0.86029999999999995</v>
      </c>
    </row>
    <row r="157" spans="1:25" s="63" customFormat="1" ht="16.5" customHeight="1" x14ac:dyDescent="0.2">
      <c r="A157" s="279">
        <v>138</v>
      </c>
      <c r="B157" s="301">
        <f t="shared" si="39"/>
        <v>63.737625873462122</v>
      </c>
      <c r="C157" s="302">
        <v>21700</v>
      </c>
      <c r="D157" s="303">
        <f t="shared" si="42"/>
        <v>4085.4988938083511</v>
      </c>
      <c r="E157" s="304">
        <f t="shared" si="45"/>
        <v>1380.8986261072225</v>
      </c>
      <c r="F157" s="304">
        <f t="shared" si="46"/>
        <v>81.709977876167031</v>
      </c>
      <c r="G157" s="101">
        <v>60</v>
      </c>
      <c r="H157" s="305">
        <f t="shared" si="47"/>
        <v>5608.1074977917406</v>
      </c>
      <c r="I157" s="309">
        <f t="shared" si="48"/>
        <v>2.1650999999999998</v>
      </c>
      <c r="J157" s="329">
        <f t="shared" si="40"/>
        <v>106.22937645577021</v>
      </c>
      <c r="K157" s="302">
        <v>21700</v>
      </c>
      <c r="L157" s="307">
        <f t="shared" si="43"/>
        <v>2451.2993362850102</v>
      </c>
      <c r="M157" s="304">
        <f t="shared" si="49"/>
        <v>828.53917566433336</v>
      </c>
      <c r="N157" s="304">
        <f t="shared" si="50"/>
        <v>49.025986725700207</v>
      </c>
      <c r="O157" s="308">
        <v>36</v>
      </c>
      <c r="P157" s="305">
        <f t="shared" si="51"/>
        <v>3364.8644986750437</v>
      </c>
      <c r="Q157" s="309">
        <f t="shared" si="52"/>
        <v>1.2990999999999999</v>
      </c>
      <c r="R157" s="367">
        <f t="shared" si="41"/>
        <v>159.34406468365529</v>
      </c>
      <c r="S157" s="302">
        <v>21700</v>
      </c>
      <c r="T157" s="307">
        <f t="shared" si="44"/>
        <v>1634.19955752334</v>
      </c>
      <c r="U157" s="101">
        <f t="shared" si="53"/>
        <v>552.35945044288883</v>
      </c>
      <c r="V157" s="304">
        <f t="shared" si="54"/>
        <v>32.683991150466802</v>
      </c>
      <c r="W157" s="308">
        <v>24</v>
      </c>
      <c r="X157" s="305">
        <f t="shared" si="55"/>
        <v>2243.2429991166955</v>
      </c>
      <c r="Y157" s="309">
        <f t="shared" si="56"/>
        <v>0.86609999999999998</v>
      </c>
    </row>
    <row r="158" spans="1:25" s="63" customFormat="1" ht="16.5" customHeight="1" x14ac:dyDescent="0.2">
      <c r="A158" s="279">
        <v>139</v>
      </c>
      <c r="B158" s="301">
        <f t="shared" si="39"/>
        <v>63.776073693920935</v>
      </c>
      <c r="C158" s="302">
        <v>21700</v>
      </c>
      <c r="D158" s="303">
        <f t="shared" si="42"/>
        <v>4083.0359242516533</v>
      </c>
      <c r="E158" s="304">
        <f t="shared" si="45"/>
        <v>1380.0661423970587</v>
      </c>
      <c r="F158" s="304">
        <f t="shared" si="46"/>
        <v>81.660718485033073</v>
      </c>
      <c r="G158" s="101">
        <v>60</v>
      </c>
      <c r="H158" s="305">
        <f t="shared" si="47"/>
        <v>5604.7627851337447</v>
      </c>
      <c r="I158" s="309">
        <f t="shared" si="48"/>
        <v>2.1795</v>
      </c>
      <c r="J158" s="329">
        <f t="shared" si="40"/>
        <v>106.2934561565349</v>
      </c>
      <c r="K158" s="302">
        <v>21700</v>
      </c>
      <c r="L158" s="307">
        <f t="shared" si="43"/>
        <v>2449.8215545509911</v>
      </c>
      <c r="M158" s="304">
        <f t="shared" si="49"/>
        <v>828.03968543823487</v>
      </c>
      <c r="N158" s="304">
        <f t="shared" si="50"/>
        <v>48.996431091019822</v>
      </c>
      <c r="O158" s="308">
        <v>36</v>
      </c>
      <c r="P158" s="305">
        <f t="shared" si="51"/>
        <v>3362.8576710802458</v>
      </c>
      <c r="Q158" s="309">
        <f t="shared" si="52"/>
        <v>1.3077000000000001</v>
      </c>
      <c r="R158" s="367">
        <f t="shared" si="41"/>
        <v>159.44018423480233</v>
      </c>
      <c r="S158" s="302">
        <v>21700</v>
      </c>
      <c r="T158" s="307">
        <f t="shared" si="44"/>
        <v>1633.2143697006613</v>
      </c>
      <c r="U158" s="101">
        <f t="shared" si="53"/>
        <v>552.02645695882347</v>
      </c>
      <c r="V158" s="304">
        <f t="shared" si="54"/>
        <v>32.664287394013229</v>
      </c>
      <c r="W158" s="308">
        <v>24</v>
      </c>
      <c r="X158" s="305">
        <f t="shared" si="55"/>
        <v>2241.905114053498</v>
      </c>
      <c r="Y158" s="309">
        <f t="shared" si="56"/>
        <v>0.87180000000000002</v>
      </c>
    </row>
    <row r="159" spans="1:25" s="63" customFormat="1" ht="16.5" customHeight="1" x14ac:dyDescent="0.2">
      <c r="A159" s="280">
        <v>140</v>
      </c>
      <c r="B159" s="301">
        <f t="shared" si="39"/>
        <v>63.814245900394539</v>
      </c>
      <c r="C159" s="302">
        <v>21700</v>
      </c>
      <c r="D159" s="303">
        <f t="shared" si="42"/>
        <v>4080.5935465640287</v>
      </c>
      <c r="E159" s="304">
        <f t="shared" si="45"/>
        <v>1379.2406187386416</v>
      </c>
      <c r="F159" s="304">
        <f t="shared" si="46"/>
        <v>81.611870931280578</v>
      </c>
      <c r="G159" s="101">
        <v>60</v>
      </c>
      <c r="H159" s="305">
        <f t="shared" si="47"/>
        <v>5601.4460362339505</v>
      </c>
      <c r="I159" s="309">
        <f t="shared" si="48"/>
        <v>2.1939000000000002</v>
      </c>
      <c r="J159" s="329">
        <f t="shared" si="40"/>
        <v>106.35707650065757</v>
      </c>
      <c r="K159" s="302">
        <v>21700</v>
      </c>
      <c r="L159" s="307">
        <f t="shared" si="43"/>
        <v>2448.3561279384176</v>
      </c>
      <c r="M159" s="304">
        <f t="shared" si="49"/>
        <v>827.54437124318508</v>
      </c>
      <c r="N159" s="304">
        <f t="shared" si="50"/>
        <v>48.967122558768352</v>
      </c>
      <c r="O159" s="308">
        <v>36</v>
      </c>
      <c r="P159" s="305">
        <f t="shared" si="51"/>
        <v>3360.8676217403713</v>
      </c>
      <c r="Q159" s="309">
        <f t="shared" si="52"/>
        <v>1.3163</v>
      </c>
      <c r="R159" s="367">
        <f t="shared" si="41"/>
        <v>159.53561475098633</v>
      </c>
      <c r="S159" s="302">
        <v>21700</v>
      </c>
      <c r="T159" s="307">
        <f t="shared" si="44"/>
        <v>1632.237418625612</v>
      </c>
      <c r="U159" s="101">
        <f t="shared" si="53"/>
        <v>551.69624749545676</v>
      </c>
      <c r="V159" s="304">
        <f t="shared" si="54"/>
        <v>32.64474837251224</v>
      </c>
      <c r="W159" s="308">
        <v>24</v>
      </c>
      <c r="X159" s="305">
        <f t="shared" si="55"/>
        <v>2240.578414493581</v>
      </c>
      <c r="Y159" s="309">
        <f t="shared" si="56"/>
        <v>0.87749999999999995</v>
      </c>
    </row>
    <row r="160" spans="1:25" s="63" customFormat="1" ht="16.5" customHeight="1" x14ac:dyDescent="0.2">
      <c r="A160" s="279">
        <v>141</v>
      </c>
      <c r="B160" s="301">
        <f t="shared" si="39"/>
        <v>63.85214641626375</v>
      </c>
      <c r="C160" s="302">
        <v>21700</v>
      </c>
      <c r="D160" s="303">
        <f t="shared" si="42"/>
        <v>4078.1714416051905</v>
      </c>
      <c r="E160" s="304">
        <f t="shared" si="45"/>
        <v>1378.4219472625543</v>
      </c>
      <c r="F160" s="304">
        <f t="shared" si="46"/>
        <v>81.56342883210381</v>
      </c>
      <c r="G160" s="101">
        <v>60</v>
      </c>
      <c r="H160" s="305">
        <f t="shared" si="47"/>
        <v>5598.156817699848</v>
      </c>
      <c r="I160" s="309">
        <f t="shared" si="48"/>
        <v>2.2082000000000002</v>
      </c>
      <c r="J160" s="329">
        <f t="shared" si="40"/>
        <v>106.42024402710625</v>
      </c>
      <c r="K160" s="302">
        <v>21700</v>
      </c>
      <c r="L160" s="307">
        <f t="shared" si="43"/>
        <v>2446.9028649631136</v>
      </c>
      <c r="M160" s="304">
        <f t="shared" si="49"/>
        <v>827.05316835753229</v>
      </c>
      <c r="N160" s="304">
        <f t="shared" si="50"/>
        <v>48.938057299262276</v>
      </c>
      <c r="O160" s="308">
        <v>36</v>
      </c>
      <c r="P160" s="305">
        <f t="shared" si="51"/>
        <v>3358.8940906199082</v>
      </c>
      <c r="Q160" s="309">
        <f t="shared" si="52"/>
        <v>1.3249</v>
      </c>
      <c r="R160" s="367">
        <f t="shared" si="41"/>
        <v>159.63036604065937</v>
      </c>
      <c r="S160" s="302">
        <v>21700</v>
      </c>
      <c r="T160" s="307">
        <f t="shared" si="44"/>
        <v>1631.2685766420759</v>
      </c>
      <c r="U160" s="101">
        <f t="shared" si="53"/>
        <v>551.3687789050216</v>
      </c>
      <c r="V160" s="304">
        <f t="shared" si="54"/>
        <v>32.62537153284152</v>
      </c>
      <c r="W160" s="308">
        <v>24</v>
      </c>
      <c r="X160" s="305">
        <f t="shared" si="55"/>
        <v>2239.2627270799389</v>
      </c>
      <c r="Y160" s="309">
        <f t="shared" si="56"/>
        <v>0.88329999999999997</v>
      </c>
    </row>
    <row r="161" spans="1:25" s="63" customFormat="1" ht="16.5" customHeight="1" x14ac:dyDescent="0.2">
      <c r="A161" s="279">
        <v>142</v>
      </c>
      <c r="B161" s="301">
        <f t="shared" si="39"/>
        <v>63.889779081726715</v>
      </c>
      <c r="C161" s="302">
        <v>21700</v>
      </c>
      <c r="D161" s="303">
        <f t="shared" si="42"/>
        <v>4075.7692974161137</v>
      </c>
      <c r="E161" s="304">
        <f t="shared" si="45"/>
        <v>1377.6100225266464</v>
      </c>
      <c r="F161" s="304">
        <f t="shared" si="46"/>
        <v>81.515385948322276</v>
      </c>
      <c r="G161" s="101">
        <v>60</v>
      </c>
      <c r="H161" s="305">
        <f t="shared" si="47"/>
        <v>5594.8947058910826</v>
      </c>
      <c r="I161" s="309">
        <f t="shared" si="48"/>
        <v>2.2225999999999999</v>
      </c>
      <c r="J161" s="329">
        <f t="shared" si="40"/>
        <v>106.48296513621119</v>
      </c>
      <c r="K161" s="302">
        <v>21700</v>
      </c>
      <c r="L161" s="307">
        <f t="shared" si="43"/>
        <v>2445.4615784496677</v>
      </c>
      <c r="M161" s="304">
        <f t="shared" si="49"/>
        <v>826.56601351598761</v>
      </c>
      <c r="N161" s="304">
        <f t="shared" si="50"/>
        <v>48.909231568993356</v>
      </c>
      <c r="O161" s="308">
        <v>36</v>
      </c>
      <c r="P161" s="305">
        <f t="shared" si="51"/>
        <v>3356.9368235346483</v>
      </c>
      <c r="Q161" s="309">
        <f t="shared" si="52"/>
        <v>1.3334999999999999</v>
      </c>
      <c r="R161" s="367">
        <f t="shared" si="41"/>
        <v>159.72444770431679</v>
      </c>
      <c r="S161" s="302">
        <v>21700</v>
      </c>
      <c r="T161" s="307">
        <f t="shared" si="44"/>
        <v>1630.3077189664455</v>
      </c>
      <c r="U161" s="101">
        <f t="shared" si="53"/>
        <v>551.04400901065856</v>
      </c>
      <c r="V161" s="304">
        <f t="shared" si="54"/>
        <v>32.606154379328913</v>
      </c>
      <c r="W161" s="308">
        <v>24</v>
      </c>
      <c r="X161" s="305">
        <f t="shared" si="55"/>
        <v>2237.9578823564329</v>
      </c>
      <c r="Y161" s="309">
        <f t="shared" si="56"/>
        <v>0.88900000000000001</v>
      </c>
    </row>
    <row r="162" spans="1:25" s="63" customFormat="1" ht="16.5" customHeight="1" x14ac:dyDescent="0.2">
      <c r="A162" s="279">
        <v>143</v>
      </c>
      <c r="B162" s="301">
        <f t="shared" si="39"/>
        <v>63.927147656134004</v>
      </c>
      <c r="C162" s="302">
        <v>21700</v>
      </c>
      <c r="D162" s="303">
        <f t="shared" si="42"/>
        <v>4073.3868090079541</v>
      </c>
      <c r="E162" s="304">
        <f t="shared" si="45"/>
        <v>1376.8047414446883</v>
      </c>
      <c r="F162" s="304">
        <f t="shared" si="46"/>
        <v>81.467736180159079</v>
      </c>
      <c r="G162" s="101">
        <v>60</v>
      </c>
      <c r="H162" s="305">
        <f t="shared" si="47"/>
        <v>5591.659286632801</v>
      </c>
      <c r="I162" s="309">
        <f t="shared" si="48"/>
        <v>2.2368999999999999</v>
      </c>
      <c r="J162" s="329">
        <f t="shared" si="40"/>
        <v>106.54524609355667</v>
      </c>
      <c r="K162" s="302">
        <v>21700</v>
      </c>
      <c r="L162" s="307">
        <f t="shared" si="43"/>
        <v>2444.0320854047727</v>
      </c>
      <c r="M162" s="304">
        <f t="shared" si="49"/>
        <v>826.08284486681305</v>
      </c>
      <c r="N162" s="304">
        <f t="shared" si="50"/>
        <v>48.880641708095453</v>
      </c>
      <c r="O162" s="308">
        <v>36</v>
      </c>
      <c r="P162" s="305">
        <f t="shared" si="51"/>
        <v>3354.9955719796812</v>
      </c>
      <c r="Q162" s="309">
        <f t="shared" si="52"/>
        <v>1.3422000000000001</v>
      </c>
      <c r="R162" s="367">
        <f t="shared" si="41"/>
        <v>159.81786914033501</v>
      </c>
      <c r="S162" s="302">
        <v>21700</v>
      </c>
      <c r="T162" s="307">
        <f t="shared" si="44"/>
        <v>1629.3547236031816</v>
      </c>
      <c r="U162" s="101">
        <f t="shared" si="53"/>
        <v>550.72189657787533</v>
      </c>
      <c r="V162" s="304">
        <f t="shared" si="54"/>
        <v>32.587094472063633</v>
      </c>
      <c r="W162" s="308">
        <v>24</v>
      </c>
      <c r="X162" s="305">
        <f t="shared" si="55"/>
        <v>2236.6637146531207</v>
      </c>
      <c r="Y162" s="309">
        <f t="shared" si="56"/>
        <v>0.89480000000000004</v>
      </c>
    </row>
    <row r="163" spans="1:25" s="63" customFormat="1" ht="16.5" customHeight="1" x14ac:dyDescent="0.2">
      <c r="A163" s="279">
        <v>144</v>
      </c>
      <c r="B163" s="301">
        <f t="shared" si="39"/>
        <v>63.964255820242201</v>
      </c>
      <c r="C163" s="302">
        <v>21700</v>
      </c>
      <c r="D163" s="303">
        <f t="shared" si="42"/>
        <v>4071.0236781585995</v>
      </c>
      <c r="E163" s="304">
        <f t="shared" si="45"/>
        <v>1376.0060032176066</v>
      </c>
      <c r="F163" s="304">
        <f t="shared" si="46"/>
        <v>81.420473563171996</v>
      </c>
      <c r="G163" s="101">
        <v>60</v>
      </c>
      <c r="H163" s="305">
        <f t="shared" si="47"/>
        <v>5588.4501549393781</v>
      </c>
      <c r="I163" s="309">
        <f t="shared" si="48"/>
        <v>2.2513000000000001</v>
      </c>
      <c r="J163" s="329">
        <f t="shared" si="40"/>
        <v>106.607093033737</v>
      </c>
      <c r="K163" s="302">
        <v>21700</v>
      </c>
      <c r="L163" s="307">
        <f t="shared" si="43"/>
        <v>2442.6142068951599</v>
      </c>
      <c r="M163" s="304">
        <f t="shared" si="49"/>
        <v>825.60360193056397</v>
      </c>
      <c r="N163" s="304">
        <f t="shared" si="50"/>
        <v>48.852284137903197</v>
      </c>
      <c r="O163" s="308">
        <v>36</v>
      </c>
      <c r="P163" s="305">
        <f t="shared" si="51"/>
        <v>3353.0700929636268</v>
      </c>
      <c r="Q163" s="309">
        <f t="shared" si="52"/>
        <v>1.3508</v>
      </c>
      <c r="R163" s="367">
        <f t="shared" si="41"/>
        <v>159.91063955060548</v>
      </c>
      <c r="S163" s="302">
        <v>21700</v>
      </c>
      <c r="T163" s="307">
        <f t="shared" si="44"/>
        <v>1628.4094712634396</v>
      </c>
      <c r="U163" s="101">
        <f t="shared" si="53"/>
        <v>550.40240128704249</v>
      </c>
      <c r="V163" s="304">
        <f t="shared" si="54"/>
        <v>32.568189425268791</v>
      </c>
      <c r="W163" s="308">
        <v>24</v>
      </c>
      <c r="X163" s="305">
        <f t="shared" si="55"/>
        <v>2235.3800619757508</v>
      </c>
      <c r="Y163" s="309">
        <f t="shared" si="56"/>
        <v>0.90049999999999997</v>
      </c>
    </row>
    <row r="164" spans="1:25" s="63" customFormat="1" ht="16.5" customHeight="1" x14ac:dyDescent="0.2">
      <c r="A164" s="279">
        <v>145</v>
      </c>
      <c r="B164" s="301">
        <f t="shared" si="39"/>
        <v>64.00110717838956</v>
      </c>
      <c r="C164" s="302">
        <v>21700</v>
      </c>
      <c r="D164" s="303">
        <f t="shared" si="42"/>
        <v>4068.6796132165346</v>
      </c>
      <c r="E164" s="304">
        <f t="shared" si="45"/>
        <v>1375.2137092671885</v>
      </c>
      <c r="F164" s="304">
        <f t="shared" si="46"/>
        <v>81.373592264330696</v>
      </c>
      <c r="G164" s="101">
        <v>60</v>
      </c>
      <c r="H164" s="305">
        <f t="shared" si="47"/>
        <v>5585.2669147480538</v>
      </c>
      <c r="I164" s="309">
        <f t="shared" si="48"/>
        <v>2.2656000000000001</v>
      </c>
      <c r="J164" s="329">
        <f t="shared" si="40"/>
        <v>106.66851196398261</v>
      </c>
      <c r="K164" s="302">
        <v>21700</v>
      </c>
      <c r="L164" s="307">
        <f t="shared" si="43"/>
        <v>2441.2077679299205</v>
      </c>
      <c r="M164" s="304">
        <f t="shared" si="49"/>
        <v>825.12822556031301</v>
      </c>
      <c r="N164" s="304">
        <f t="shared" si="50"/>
        <v>48.824155358598411</v>
      </c>
      <c r="O164" s="308">
        <v>36</v>
      </c>
      <c r="P164" s="305">
        <f t="shared" si="51"/>
        <v>3351.1601488488323</v>
      </c>
      <c r="Q164" s="309">
        <f t="shared" si="52"/>
        <v>1.3593999999999999</v>
      </c>
      <c r="R164" s="367">
        <f t="shared" si="41"/>
        <v>160.00276794597389</v>
      </c>
      <c r="S164" s="302">
        <v>21700</v>
      </c>
      <c r="T164" s="307">
        <f t="shared" si="44"/>
        <v>1627.4718452866136</v>
      </c>
      <c r="U164" s="101">
        <f t="shared" si="53"/>
        <v>550.08548370687538</v>
      </c>
      <c r="V164" s="304">
        <f t="shared" si="54"/>
        <v>32.549436905732271</v>
      </c>
      <c r="W164" s="308">
        <v>24</v>
      </c>
      <c r="X164" s="305">
        <f t="shared" si="55"/>
        <v>2234.1067658992215</v>
      </c>
      <c r="Y164" s="309">
        <f t="shared" si="56"/>
        <v>0.90620000000000001</v>
      </c>
    </row>
    <row r="165" spans="1:25" s="63" customFormat="1" ht="16.5" customHeight="1" x14ac:dyDescent="0.2">
      <c r="A165" s="279">
        <v>146</v>
      </c>
      <c r="B165" s="301">
        <f t="shared" si="39"/>
        <v>64.037705260596894</v>
      </c>
      <c r="C165" s="302">
        <v>21700</v>
      </c>
      <c r="D165" s="303">
        <f t="shared" si="42"/>
        <v>4066.3543289117047</v>
      </c>
      <c r="E165" s="304">
        <f t="shared" si="45"/>
        <v>1374.4277631721561</v>
      </c>
      <c r="F165" s="304">
        <f t="shared" si="46"/>
        <v>81.327086578234102</v>
      </c>
      <c r="G165" s="101">
        <v>60</v>
      </c>
      <c r="H165" s="305">
        <f t="shared" si="47"/>
        <v>5582.1091786620946</v>
      </c>
      <c r="I165" s="309">
        <f t="shared" si="48"/>
        <v>2.2799</v>
      </c>
      <c r="J165" s="329">
        <f t="shared" si="40"/>
        <v>106.7295087676615</v>
      </c>
      <c r="K165" s="302">
        <v>21700</v>
      </c>
      <c r="L165" s="307">
        <f t="shared" si="43"/>
        <v>2439.8125973470223</v>
      </c>
      <c r="M165" s="304">
        <f t="shared" si="49"/>
        <v>824.65665790329342</v>
      </c>
      <c r="N165" s="304">
        <f t="shared" si="50"/>
        <v>48.796251946940451</v>
      </c>
      <c r="O165" s="308">
        <v>36</v>
      </c>
      <c r="P165" s="305">
        <f t="shared" si="51"/>
        <v>3349.2655071972563</v>
      </c>
      <c r="Q165" s="309">
        <f t="shared" si="52"/>
        <v>1.3678999999999999</v>
      </c>
      <c r="R165" s="367">
        <f t="shared" si="41"/>
        <v>160.09426315149221</v>
      </c>
      <c r="S165" s="302">
        <v>21700</v>
      </c>
      <c r="T165" s="307">
        <f t="shared" si="44"/>
        <v>1626.5417315646819</v>
      </c>
      <c r="U165" s="101">
        <f t="shared" si="53"/>
        <v>549.77110526886247</v>
      </c>
      <c r="V165" s="304">
        <f t="shared" si="54"/>
        <v>32.530834631293637</v>
      </c>
      <c r="W165" s="308">
        <v>24</v>
      </c>
      <c r="X165" s="305">
        <f t="shared" si="55"/>
        <v>2232.8436714648378</v>
      </c>
      <c r="Y165" s="309">
        <f t="shared" si="56"/>
        <v>0.91200000000000003</v>
      </c>
    </row>
    <row r="166" spans="1:25" s="63" customFormat="1" ht="16.5" customHeight="1" x14ac:dyDescent="0.2">
      <c r="A166" s="279">
        <v>147</v>
      </c>
      <c r="B166" s="301">
        <f t="shared" si="39"/>
        <v>64.074053524596764</v>
      </c>
      <c r="C166" s="302">
        <v>21700</v>
      </c>
      <c r="D166" s="303">
        <f t="shared" si="42"/>
        <v>4064.0475461730789</v>
      </c>
      <c r="E166" s="304">
        <f t="shared" si="45"/>
        <v>1373.6480706065006</v>
      </c>
      <c r="F166" s="304">
        <f t="shared" si="46"/>
        <v>81.280950923461575</v>
      </c>
      <c r="G166" s="101">
        <v>60</v>
      </c>
      <c r="H166" s="305">
        <f t="shared" si="47"/>
        <v>5578.9765677030409</v>
      </c>
      <c r="I166" s="309">
        <f t="shared" si="48"/>
        <v>2.2942</v>
      </c>
      <c r="J166" s="329">
        <f t="shared" si="40"/>
        <v>106.79008920766128</v>
      </c>
      <c r="K166" s="302">
        <v>21700</v>
      </c>
      <c r="L166" s="307">
        <f t="shared" si="43"/>
        <v>2438.4285277038471</v>
      </c>
      <c r="M166" s="304">
        <f t="shared" si="49"/>
        <v>824.18884236390022</v>
      </c>
      <c r="N166" s="304">
        <f t="shared" si="50"/>
        <v>48.768570554076945</v>
      </c>
      <c r="O166" s="308">
        <v>36</v>
      </c>
      <c r="P166" s="305">
        <f t="shared" si="51"/>
        <v>3347.3859406218244</v>
      </c>
      <c r="Q166" s="309">
        <f t="shared" si="52"/>
        <v>1.3765000000000001</v>
      </c>
      <c r="R166" s="367">
        <f t="shared" si="41"/>
        <v>160.18513381149191</v>
      </c>
      <c r="S166" s="302">
        <v>21700</v>
      </c>
      <c r="T166" s="307">
        <f t="shared" si="44"/>
        <v>1625.6190184692318</v>
      </c>
      <c r="U166" s="101">
        <f t="shared" si="53"/>
        <v>549.45922824260026</v>
      </c>
      <c r="V166" s="304">
        <f t="shared" si="54"/>
        <v>32.512380369384637</v>
      </c>
      <c r="W166" s="308">
        <v>24</v>
      </c>
      <c r="X166" s="305">
        <f t="shared" si="55"/>
        <v>2231.5906270812166</v>
      </c>
      <c r="Y166" s="309">
        <f t="shared" si="56"/>
        <v>0.91769999999999996</v>
      </c>
    </row>
    <row r="167" spans="1:25" s="63" customFormat="1" ht="16.5" customHeight="1" x14ac:dyDescent="0.2">
      <c r="A167" s="279">
        <v>148</v>
      </c>
      <c r="B167" s="301">
        <f t="shared" si="39"/>
        <v>64.110155357793914</v>
      </c>
      <c r="C167" s="302">
        <v>21700</v>
      </c>
      <c r="D167" s="303">
        <f t="shared" si="42"/>
        <v>4061.7589919526376</v>
      </c>
      <c r="E167" s="304">
        <f t="shared" si="45"/>
        <v>1372.8745392799915</v>
      </c>
      <c r="F167" s="304">
        <f t="shared" si="46"/>
        <v>81.235179839052748</v>
      </c>
      <c r="G167" s="101">
        <v>60</v>
      </c>
      <c r="H167" s="305">
        <f t="shared" si="47"/>
        <v>5575.8687110716819</v>
      </c>
      <c r="I167" s="309">
        <f t="shared" si="48"/>
        <v>2.3085</v>
      </c>
      <c r="J167" s="329">
        <f t="shared" si="40"/>
        <v>106.85025892965653</v>
      </c>
      <c r="K167" s="302">
        <v>21700</v>
      </c>
      <c r="L167" s="307">
        <f t="shared" si="43"/>
        <v>2437.0553951715824</v>
      </c>
      <c r="M167" s="304">
        <f t="shared" si="49"/>
        <v>823.72472356799483</v>
      </c>
      <c r="N167" s="304">
        <f t="shared" si="50"/>
        <v>48.741107903431647</v>
      </c>
      <c r="O167" s="308">
        <v>36</v>
      </c>
      <c r="P167" s="305">
        <f t="shared" si="51"/>
        <v>3345.521226643009</v>
      </c>
      <c r="Q167" s="309">
        <f t="shared" si="52"/>
        <v>1.3851</v>
      </c>
      <c r="R167" s="367">
        <f t="shared" si="41"/>
        <v>160.27538839448476</v>
      </c>
      <c r="S167" s="302">
        <v>21700</v>
      </c>
      <c r="T167" s="307">
        <f t="shared" si="44"/>
        <v>1624.7035967810555</v>
      </c>
      <c r="U167" s="101">
        <f t="shared" si="53"/>
        <v>549.14981571199667</v>
      </c>
      <c r="V167" s="304">
        <f t="shared" si="54"/>
        <v>32.494071935621108</v>
      </c>
      <c r="W167" s="308">
        <v>24</v>
      </c>
      <c r="X167" s="305">
        <f t="shared" si="55"/>
        <v>2230.3474844286729</v>
      </c>
      <c r="Y167" s="309">
        <f t="shared" si="56"/>
        <v>0.9234</v>
      </c>
    </row>
    <row r="168" spans="1:25" s="63" customFormat="1" ht="16.5" customHeight="1" x14ac:dyDescent="0.2">
      <c r="A168" s="279">
        <v>149</v>
      </c>
      <c r="B168" s="301">
        <f t="shared" si="39"/>
        <v>64.146014079159571</v>
      </c>
      <c r="C168" s="302">
        <v>21700</v>
      </c>
      <c r="D168" s="303">
        <f t="shared" si="42"/>
        <v>4059.4883990555149</v>
      </c>
      <c r="E168" s="304">
        <f t="shared" si="45"/>
        <v>1372.107078880764</v>
      </c>
      <c r="F168" s="304">
        <f t="shared" si="46"/>
        <v>81.189767981110307</v>
      </c>
      <c r="G168" s="101">
        <v>60</v>
      </c>
      <c r="H168" s="305">
        <f t="shared" si="47"/>
        <v>5572.7852459173891</v>
      </c>
      <c r="I168" s="309">
        <f t="shared" si="48"/>
        <v>2.3228</v>
      </c>
      <c r="J168" s="329">
        <f t="shared" si="40"/>
        <v>106.91002346526595</v>
      </c>
      <c r="K168" s="302">
        <v>21700</v>
      </c>
      <c r="L168" s="307">
        <f t="shared" si="43"/>
        <v>2435.693039433309</v>
      </c>
      <c r="M168" s="304">
        <f t="shared" si="49"/>
        <v>823.2642473284584</v>
      </c>
      <c r="N168" s="304">
        <f t="shared" si="50"/>
        <v>48.713860788666182</v>
      </c>
      <c r="O168" s="308">
        <v>36</v>
      </c>
      <c r="P168" s="305">
        <f t="shared" si="51"/>
        <v>3343.6711475504335</v>
      </c>
      <c r="Q168" s="309">
        <f t="shared" si="52"/>
        <v>1.3936999999999999</v>
      </c>
      <c r="R168" s="367">
        <f t="shared" si="41"/>
        <v>160.36503519789892</v>
      </c>
      <c r="S168" s="302">
        <v>21700</v>
      </c>
      <c r="T168" s="307">
        <f t="shared" si="44"/>
        <v>1623.795359622206</v>
      </c>
      <c r="U168" s="101">
        <f t="shared" si="53"/>
        <v>548.8428315523056</v>
      </c>
      <c r="V168" s="304">
        <f t="shared" si="54"/>
        <v>32.475907192444119</v>
      </c>
      <c r="W168" s="308">
        <v>24</v>
      </c>
      <c r="X168" s="305">
        <f t="shared" si="55"/>
        <v>2229.1140983669557</v>
      </c>
      <c r="Y168" s="309">
        <f t="shared" si="56"/>
        <v>0.92910000000000004</v>
      </c>
    </row>
    <row r="169" spans="1:25" s="63" customFormat="1" ht="16.5" customHeight="1" x14ac:dyDescent="0.2">
      <c r="A169" s="280">
        <v>150</v>
      </c>
      <c r="B169" s="301">
        <f t="shared" si="39"/>
        <v>64.18163294106256</v>
      </c>
      <c r="C169" s="302">
        <v>21700</v>
      </c>
      <c r="D169" s="303">
        <f t="shared" si="42"/>
        <v>4057.235505976033</v>
      </c>
      <c r="E169" s="304">
        <f t="shared" si="45"/>
        <v>1371.345601019899</v>
      </c>
      <c r="F169" s="304">
        <f t="shared" si="46"/>
        <v>81.144710119520667</v>
      </c>
      <c r="G169" s="101">
        <v>60</v>
      </c>
      <c r="H169" s="305">
        <f t="shared" si="47"/>
        <v>5569.7258171154526</v>
      </c>
      <c r="I169" s="309">
        <f t="shared" si="48"/>
        <v>2.3371</v>
      </c>
      <c r="J169" s="329">
        <f t="shared" si="40"/>
        <v>106.96938823510428</v>
      </c>
      <c r="K169" s="302">
        <v>21700</v>
      </c>
      <c r="L169" s="307">
        <f t="shared" si="43"/>
        <v>2434.3413035856202</v>
      </c>
      <c r="M169" s="304">
        <f t="shared" si="49"/>
        <v>822.80736061193954</v>
      </c>
      <c r="N169" s="304">
        <f t="shared" si="50"/>
        <v>48.686826071712403</v>
      </c>
      <c r="O169" s="308">
        <v>36</v>
      </c>
      <c r="P169" s="305">
        <f t="shared" si="51"/>
        <v>3341.8354902692722</v>
      </c>
      <c r="Q169" s="309">
        <f t="shared" si="52"/>
        <v>1.4023000000000001</v>
      </c>
      <c r="R169" s="367">
        <f t="shared" si="41"/>
        <v>160.4540823526564</v>
      </c>
      <c r="S169" s="302">
        <v>21700</v>
      </c>
      <c r="T169" s="307">
        <f t="shared" si="44"/>
        <v>1622.8942023904133</v>
      </c>
      <c r="U169" s="101">
        <f t="shared" si="53"/>
        <v>548.53824040795962</v>
      </c>
      <c r="V169" s="304">
        <f t="shared" si="54"/>
        <v>32.457884047808264</v>
      </c>
      <c r="W169" s="308">
        <v>24</v>
      </c>
      <c r="X169" s="305">
        <f t="shared" si="55"/>
        <v>2227.8903268461813</v>
      </c>
      <c r="Y169" s="309">
        <f t="shared" si="56"/>
        <v>0.93479999999999996</v>
      </c>
    </row>
    <row r="170" spans="1:25" s="63" customFormat="1" ht="16.5" customHeight="1" x14ac:dyDescent="0.2">
      <c r="A170" s="279">
        <v>151</v>
      </c>
      <c r="B170" s="301">
        <f t="shared" si="39"/>
        <v>64.217015131039474</v>
      </c>
      <c r="C170" s="302">
        <v>21700</v>
      </c>
      <c r="D170" s="303">
        <f t="shared" si="42"/>
        <v>4055.0000567394</v>
      </c>
      <c r="E170" s="304">
        <f t="shared" si="45"/>
        <v>1370.5900191779172</v>
      </c>
      <c r="F170" s="304">
        <f t="shared" si="46"/>
        <v>81.100001134788002</v>
      </c>
      <c r="G170" s="101">
        <v>60</v>
      </c>
      <c r="H170" s="305">
        <f t="shared" si="47"/>
        <v>5566.6900770521052</v>
      </c>
      <c r="I170" s="309">
        <f t="shared" si="48"/>
        <v>2.3513999999999999</v>
      </c>
      <c r="J170" s="329">
        <f t="shared" si="40"/>
        <v>107.02835855173247</v>
      </c>
      <c r="K170" s="302">
        <v>21700</v>
      </c>
      <c r="L170" s="307">
        <f t="shared" si="43"/>
        <v>2433.00003404364</v>
      </c>
      <c r="M170" s="304">
        <f t="shared" si="49"/>
        <v>822.35401150675023</v>
      </c>
      <c r="N170" s="304">
        <f t="shared" si="50"/>
        <v>48.660000680872798</v>
      </c>
      <c r="O170" s="308">
        <v>36</v>
      </c>
      <c r="P170" s="305">
        <f t="shared" si="51"/>
        <v>3340.0140462312629</v>
      </c>
      <c r="Q170" s="309">
        <f t="shared" si="52"/>
        <v>1.4108000000000001</v>
      </c>
      <c r="R170" s="367">
        <f t="shared" si="41"/>
        <v>160.54253782759866</v>
      </c>
      <c r="S170" s="302">
        <v>21700</v>
      </c>
      <c r="T170" s="307">
        <f t="shared" si="44"/>
        <v>1622.0000226957604</v>
      </c>
      <c r="U170" s="101">
        <f t="shared" si="53"/>
        <v>548.23600767116693</v>
      </c>
      <c r="V170" s="304">
        <f t="shared" si="54"/>
        <v>32.440000453915211</v>
      </c>
      <c r="W170" s="308">
        <v>24</v>
      </c>
      <c r="X170" s="305">
        <f t="shared" si="55"/>
        <v>2226.6760308208427</v>
      </c>
      <c r="Y170" s="309">
        <f t="shared" si="56"/>
        <v>0.94059999999999999</v>
      </c>
    </row>
    <row r="171" spans="1:25" s="63" customFormat="1" ht="16.5" customHeight="1" x14ac:dyDescent="0.2">
      <c r="A171" s="279">
        <v>152</v>
      </c>
      <c r="B171" s="301">
        <f t="shared" si="39"/>
        <v>64.252163773506425</v>
      </c>
      <c r="C171" s="302">
        <v>21700</v>
      </c>
      <c r="D171" s="303">
        <f t="shared" si="42"/>
        <v>4052.7818007488281</v>
      </c>
      <c r="E171" s="304">
        <f t="shared" si="45"/>
        <v>1369.8402486531038</v>
      </c>
      <c r="F171" s="304">
        <f t="shared" si="46"/>
        <v>81.055636014976571</v>
      </c>
      <c r="G171" s="101">
        <v>60</v>
      </c>
      <c r="H171" s="305">
        <f t="shared" si="47"/>
        <v>5563.6776854169084</v>
      </c>
      <c r="I171" s="309">
        <f t="shared" si="48"/>
        <v>2.3656999999999999</v>
      </c>
      <c r="J171" s="329">
        <f t="shared" si="40"/>
        <v>107.08693962251071</v>
      </c>
      <c r="K171" s="302">
        <v>21700</v>
      </c>
      <c r="L171" s="307">
        <f t="shared" si="43"/>
        <v>2431.6690804492969</v>
      </c>
      <c r="M171" s="304">
        <f t="shared" si="49"/>
        <v>821.9041491918623</v>
      </c>
      <c r="N171" s="304">
        <f t="shared" si="50"/>
        <v>48.633381608985935</v>
      </c>
      <c r="O171" s="308">
        <v>36</v>
      </c>
      <c r="P171" s="305">
        <f t="shared" si="51"/>
        <v>3338.2066112501452</v>
      </c>
      <c r="Q171" s="309">
        <f t="shared" si="52"/>
        <v>1.4194</v>
      </c>
      <c r="R171" s="367">
        <f t="shared" si="41"/>
        <v>160.63040943376606</v>
      </c>
      <c r="S171" s="302">
        <v>21700</v>
      </c>
      <c r="T171" s="307">
        <f t="shared" si="44"/>
        <v>1621.1127202995317</v>
      </c>
      <c r="U171" s="101">
        <f t="shared" si="53"/>
        <v>547.93609946124161</v>
      </c>
      <c r="V171" s="304">
        <f t="shared" si="54"/>
        <v>32.422254405990635</v>
      </c>
      <c r="W171" s="308">
        <v>24</v>
      </c>
      <c r="X171" s="305">
        <f t="shared" si="55"/>
        <v>2225.4710741667641</v>
      </c>
      <c r="Y171" s="309">
        <f t="shared" si="56"/>
        <v>0.94630000000000003</v>
      </c>
    </row>
    <row r="172" spans="1:25" s="63" customFormat="1" ht="16.5" customHeight="1" x14ac:dyDescent="0.2">
      <c r="A172" s="279">
        <v>153</v>
      </c>
      <c r="B172" s="301">
        <f t="shared" si="39"/>
        <v>64.287081931414718</v>
      </c>
      <c r="C172" s="302">
        <v>21700</v>
      </c>
      <c r="D172" s="303">
        <f t="shared" si="42"/>
        <v>4050.580492637856</v>
      </c>
      <c r="E172" s="304">
        <f t="shared" si="45"/>
        <v>1369.0962065115953</v>
      </c>
      <c r="F172" s="304">
        <f t="shared" si="46"/>
        <v>81.011609852757118</v>
      </c>
      <c r="G172" s="101">
        <v>60</v>
      </c>
      <c r="H172" s="305">
        <f t="shared" si="47"/>
        <v>5560.6883090022084</v>
      </c>
      <c r="I172" s="309">
        <f t="shared" si="48"/>
        <v>2.3799000000000001</v>
      </c>
      <c r="J172" s="329">
        <f t="shared" si="40"/>
        <v>107.14513655235787</v>
      </c>
      <c r="K172" s="302">
        <v>21700</v>
      </c>
      <c r="L172" s="307">
        <f t="shared" si="43"/>
        <v>2430.348295582713</v>
      </c>
      <c r="M172" s="304">
        <f t="shared" si="49"/>
        <v>821.45772390695697</v>
      </c>
      <c r="N172" s="304">
        <f t="shared" si="50"/>
        <v>48.606965911654264</v>
      </c>
      <c r="O172" s="308">
        <v>36</v>
      </c>
      <c r="P172" s="305">
        <f t="shared" si="51"/>
        <v>3336.412985401324</v>
      </c>
      <c r="Q172" s="309">
        <f t="shared" si="52"/>
        <v>1.4279999999999999</v>
      </c>
      <c r="R172" s="367">
        <f t="shared" si="41"/>
        <v>160.7177048285368</v>
      </c>
      <c r="S172" s="302">
        <v>21700</v>
      </c>
      <c r="T172" s="307">
        <f t="shared" si="44"/>
        <v>1620.232197055142</v>
      </c>
      <c r="U172" s="101">
        <f t="shared" si="53"/>
        <v>547.63848260463794</v>
      </c>
      <c r="V172" s="304">
        <f t="shared" si="54"/>
        <v>32.40464394110284</v>
      </c>
      <c r="W172" s="308">
        <v>24</v>
      </c>
      <c r="X172" s="305">
        <f t="shared" si="55"/>
        <v>2224.2753236008825</v>
      </c>
      <c r="Y172" s="309">
        <f t="shared" si="56"/>
        <v>0.95199999999999996</v>
      </c>
    </row>
    <row r="173" spans="1:25" s="63" customFormat="1" ht="16.5" customHeight="1" x14ac:dyDescent="0.2">
      <c r="A173" s="279">
        <v>154</v>
      </c>
      <c r="B173" s="301">
        <f t="shared" si="39"/>
        <v>64.32177260785258</v>
      </c>
      <c r="C173" s="302">
        <v>21700</v>
      </c>
      <c r="D173" s="303">
        <f t="shared" si="42"/>
        <v>4048.3958921276626</v>
      </c>
      <c r="E173" s="304">
        <f t="shared" si="45"/>
        <v>1368.3578115391499</v>
      </c>
      <c r="F173" s="304">
        <f t="shared" si="46"/>
        <v>80.967917842553248</v>
      </c>
      <c r="G173" s="101">
        <v>60</v>
      </c>
      <c r="H173" s="305">
        <f t="shared" si="47"/>
        <v>5557.7216215093658</v>
      </c>
      <c r="I173" s="309">
        <f t="shared" si="48"/>
        <v>2.3942000000000001</v>
      </c>
      <c r="J173" s="329">
        <f t="shared" si="40"/>
        <v>107.20295434642097</v>
      </c>
      <c r="K173" s="302">
        <v>21700</v>
      </c>
      <c r="L173" s="307">
        <f t="shared" si="43"/>
        <v>2429.0375352765977</v>
      </c>
      <c r="M173" s="304">
        <f t="shared" si="49"/>
        <v>821.01468692348999</v>
      </c>
      <c r="N173" s="304">
        <f t="shared" si="50"/>
        <v>48.580750705531955</v>
      </c>
      <c r="O173" s="308">
        <v>36</v>
      </c>
      <c r="P173" s="305">
        <f t="shared" si="51"/>
        <v>3334.6329729056197</v>
      </c>
      <c r="Q173" s="309">
        <f t="shared" si="52"/>
        <v>1.4365000000000001</v>
      </c>
      <c r="R173" s="367">
        <f t="shared" si="41"/>
        <v>160.80443151963144</v>
      </c>
      <c r="S173" s="302">
        <v>21700</v>
      </c>
      <c r="T173" s="307">
        <f t="shared" si="44"/>
        <v>1619.3583568510653</v>
      </c>
      <c r="U173" s="101">
        <f t="shared" si="53"/>
        <v>547.34312461566003</v>
      </c>
      <c r="V173" s="304">
        <f t="shared" si="54"/>
        <v>32.387167137021308</v>
      </c>
      <c r="W173" s="308">
        <v>24</v>
      </c>
      <c r="X173" s="305">
        <f t="shared" si="55"/>
        <v>2223.0886486037466</v>
      </c>
      <c r="Y173" s="309">
        <f t="shared" si="56"/>
        <v>0.9577</v>
      </c>
    </row>
    <row r="174" spans="1:25" s="63" customFormat="1" ht="16.5" customHeight="1" x14ac:dyDescent="0.2">
      <c r="A174" s="279">
        <v>155</v>
      </c>
      <c r="B174" s="301">
        <f t="shared" si="39"/>
        <v>64.356238747594986</v>
      </c>
      <c r="C174" s="302">
        <v>21700</v>
      </c>
      <c r="D174" s="303">
        <f t="shared" si="42"/>
        <v>4046.2277638891883</v>
      </c>
      <c r="E174" s="304">
        <f t="shared" si="45"/>
        <v>1367.6249841945455</v>
      </c>
      <c r="F174" s="304">
        <f t="shared" si="46"/>
        <v>80.924555277783767</v>
      </c>
      <c r="G174" s="101">
        <v>60</v>
      </c>
      <c r="H174" s="305">
        <f t="shared" si="47"/>
        <v>5554.7773033615176</v>
      </c>
      <c r="I174" s="309">
        <f t="shared" si="48"/>
        <v>2.4085000000000001</v>
      </c>
      <c r="J174" s="329">
        <f t="shared" si="40"/>
        <v>107.26039791265832</v>
      </c>
      <c r="K174" s="302">
        <v>21700</v>
      </c>
      <c r="L174" s="307">
        <f t="shared" si="43"/>
        <v>2427.7366583335129</v>
      </c>
      <c r="M174" s="304">
        <f t="shared" si="49"/>
        <v>820.57499051672733</v>
      </c>
      <c r="N174" s="304">
        <f t="shared" si="50"/>
        <v>48.55473316667026</v>
      </c>
      <c r="O174" s="308">
        <v>36</v>
      </c>
      <c r="P174" s="305">
        <f t="shared" si="51"/>
        <v>3332.8663820169104</v>
      </c>
      <c r="Q174" s="309">
        <f t="shared" si="52"/>
        <v>1.4451000000000001</v>
      </c>
      <c r="R174" s="367">
        <f t="shared" si="41"/>
        <v>160.89059686898744</v>
      </c>
      <c r="S174" s="302">
        <v>21700</v>
      </c>
      <c r="T174" s="307">
        <f t="shared" si="44"/>
        <v>1618.4911055556754</v>
      </c>
      <c r="U174" s="101">
        <f t="shared" si="53"/>
        <v>547.04999367781818</v>
      </c>
      <c r="V174" s="304">
        <f t="shared" si="54"/>
        <v>32.369822111113507</v>
      </c>
      <c r="W174" s="308">
        <v>24</v>
      </c>
      <c r="X174" s="305">
        <f t="shared" si="55"/>
        <v>2221.9109213446072</v>
      </c>
      <c r="Y174" s="309">
        <f t="shared" si="56"/>
        <v>0.96340000000000003</v>
      </c>
    </row>
    <row r="175" spans="1:25" s="63" customFormat="1" ht="16.5" customHeight="1" x14ac:dyDescent="0.2">
      <c r="A175" s="279">
        <v>156</v>
      </c>
      <c r="B175" s="301">
        <f t="shared" si="39"/>
        <v>64.390483238603792</v>
      </c>
      <c r="C175" s="302">
        <v>21700</v>
      </c>
      <c r="D175" s="303">
        <f t="shared" si="42"/>
        <v>4044.0758774098367</v>
      </c>
      <c r="E175" s="304">
        <f t="shared" si="45"/>
        <v>1366.8976465645246</v>
      </c>
      <c r="F175" s="304">
        <f t="shared" si="46"/>
        <v>80.88151754819674</v>
      </c>
      <c r="G175" s="101">
        <v>60</v>
      </c>
      <c r="H175" s="305">
        <f t="shared" si="47"/>
        <v>5551.8550415225582</v>
      </c>
      <c r="I175" s="309">
        <f t="shared" si="48"/>
        <v>2.4226999999999999</v>
      </c>
      <c r="J175" s="329">
        <f t="shared" si="40"/>
        <v>107.31747206433965</v>
      </c>
      <c r="K175" s="302">
        <v>21700</v>
      </c>
      <c r="L175" s="307">
        <f t="shared" si="43"/>
        <v>2426.4455264459016</v>
      </c>
      <c r="M175" s="304">
        <f t="shared" si="49"/>
        <v>820.13858793871464</v>
      </c>
      <c r="N175" s="304">
        <f t="shared" si="50"/>
        <v>48.528910528918033</v>
      </c>
      <c r="O175" s="308">
        <v>36</v>
      </c>
      <c r="P175" s="305">
        <f t="shared" si="51"/>
        <v>3331.1130249135344</v>
      </c>
      <c r="Q175" s="309">
        <f t="shared" si="52"/>
        <v>1.4536</v>
      </c>
      <c r="R175" s="367">
        <f t="shared" si="41"/>
        <v>160.97620809650948</v>
      </c>
      <c r="S175" s="302">
        <v>21700</v>
      </c>
      <c r="T175" s="307">
        <f t="shared" si="44"/>
        <v>1617.6303509639345</v>
      </c>
      <c r="U175" s="101">
        <f t="shared" si="53"/>
        <v>546.75905862580976</v>
      </c>
      <c r="V175" s="304">
        <f t="shared" si="54"/>
        <v>32.352607019278693</v>
      </c>
      <c r="W175" s="308">
        <v>24</v>
      </c>
      <c r="X175" s="305">
        <f t="shared" si="55"/>
        <v>2220.7420166090228</v>
      </c>
      <c r="Y175" s="309">
        <f t="shared" si="56"/>
        <v>0.96909999999999996</v>
      </c>
    </row>
    <row r="176" spans="1:25" s="63" customFormat="1" ht="16.5" customHeight="1" x14ac:dyDescent="0.2">
      <c r="A176" s="279">
        <v>157</v>
      </c>
      <c r="B176" s="301">
        <f t="shared" si="39"/>
        <v>64.424508913479741</v>
      </c>
      <c r="C176" s="302">
        <v>21700</v>
      </c>
      <c r="D176" s="303">
        <f t="shared" si="42"/>
        <v>4041.9400068646191</v>
      </c>
      <c r="E176" s="304">
        <f t="shared" si="45"/>
        <v>1366.1757223202412</v>
      </c>
      <c r="F176" s="304">
        <f t="shared" si="46"/>
        <v>80.838800137292381</v>
      </c>
      <c r="G176" s="101">
        <v>60</v>
      </c>
      <c r="H176" s="305">
        <f t="shared" si="47"/>
        <v>5548.9545293221527</v>
      </c>
      <c r="I176" s="309">
        <f t="shared" si="48"/>
        <v>2.4369999999999998</v>
      </c>
      <c r="J176" s="329">
        <f t="shared" si="40"/>
        <v>107.37418152246624</v>
      </c>
      <c r="K176" s="302">
        <v>21700</v>
      </c>
      <c r="L176" s="307">
        <f t="shared" si="43"/>
        <v>2425.1640041187711</v>
      </c>
      <c r="M176" s="304">
        <f t="shared" si="49"/>
        <v>819.70543339214453</v>
      </c>
      <c r="N176" s="304">
        <f t="shared" si="50"/>
        <v>48.503280082375426</v>
      </c>
      <c r="O176" s="308">
        <v>36</v>
      </c>
      <c r="P176" s="305">
        <f t="shared" si="51"/>
        <v>3329.3727175932913</v>
      </c>
      <c r="Q176" s="309">
        <f t="shared" si="52"/>
        <v>1.4621999999999999</v>
      </c>
      <c r="R176" s="367">
        <f t="shared" si="41"/>
        <v>161.06127228369934</v>
      </c>
      <c r="S176" s="302">
        <v>21700</v>
      </c>
      <c r="T176" s="307">
        <f t="shared" si="44"/>
        <v>1616.7760027458476</v>
      </c>
      <c r="U176" s="101">
        <f t="shared" si="53"/>
        <v>546.47028892809647</v>
      </c>
      <c r="V176" s="304">
        <f t="shared" si="54"/>
        <v>32.335520054916955</v>
      </c>
      <c r="W176" s="308">
        <v>24</v>
      </c>
      <c r="X176" s="305">
        <f t="shared" si="55"/>
        <v>2219.5818117288609</v>
      </c>
      <c r="Y176" s="309">
        <f t="shared" si="56"/>
        <v>0.9748</v>
      </c>
    </row>
    <row r="177" spans="1:25" s="63" customFormat="1" ht="16.5" customHeight="1" x14ac:dyDescent="0.2">
      <c r="A177" s="279">
        <v>158</v>
      </c>
      <c r="B177" s="301">
        <f t="shared" si="39"/>
        <v>64.458318550868597</v>
      </c>
      <c r="C177" s="302">
        <v>21700</v>
      </c>
      <c r="D177" s="303">
        <f t="shared" si="42"/>
        <v>4039.819930991529</v>
      </c>
      <c r="E177" s="304">
        <f t="shared" si="45"/>
        <v>1365.4591366751367</v>
      </c>
      <c r="F177" s="304">
        <f t="shared" si="46"/>
        <v>80.796398619830583</v>
      </c>
      <c r="G177" s="101">
        <v>60</v>
      </c>
      <c r="H177" s="305">
        <f t="shared" si="47"/>
        <v>5546.0754662864956</v>
      </c>
      <c r="I177" s="309">
        <f t="shared" si="48"/>
        <v>2.4512</v>
      </c>
      <c r="J177" s="329">
        <f t="shared" si="40"/>
        <v>107.43053091811433</v>
      </c>
      <c r="K177" s="302">
        <v>21700</v>
      </c>
      <c r="L177" s="307">
        <f t="shared" si="43"/>
        <v>2423.8919585949179</v>
      </c>
      <c r="M177" s="304">
        <f t="shared" si="49"/>
        <v>819.27548200508215</v>
      </c>
      <c r="N177" s="304">
        <f t="shared" si="50"/>
        <v>48.47783917189836</v>
      </c>
      <c r="O177" s="308">
        <v>36</v>
      </c>
      <c r="P177" s="305">
        <f t="shared" si="51"/>
        <v>3327.6452797718985</v>
      </c>
      <c r="Q177" s="309">
        <f t="shared" si="52"/>
        <v>1.4706999999999999</v>
      </c>
      <c r="R177" s="367">
        <f t="shared" si="41"/>
        <v>161.14579637717148</v>
      </c>
      <c r="S177" s="302">
        <v>21700</v>
      </c>
      <c r="T177" s="307">
        <f t="shared" si="44"/>
        <v>1615.9279723966117</v>
      </c>
      <c r="U177" s="101">
        <f t="shared" si="53"/>
        <v>546.18365467005469</v>
      </c>
      <c r="V177" s="304">
        <f t="shared" si="54"/>
        <v>32.318559447932238</v>
      </c>
      <c r="W177" s="308">
        <v>24</v>
      </c>
      <c r="X177" s="305">
        <f t="shared" si="55"/>
        <v>2218.4301865145985</v>
      </c>
      <c r="Y177" s="309">
        <f t="shared" si="56"/>
        <v>0.98050000000000004</v>
      </c>
    </row>
    <row r="178" spans="1:25" s="63" customFormat="1" ht="16.5" customHeight="1" x14ac:dyDescent="0.2">
      <c r="A178" s="279">
        <v>159</v>
      </c>
      <c r="B178" s="341">
        <f t="shared" si="39"/>
        <v>64.491914876822733</v>
      </c>
      <c r="C178" s="342">
        <v>21700</v>
      </c>
      <c r="D178" s="303">
        <f t="shared" si="42"/>
        <v>4037.7154329710124</v>
      </c>
      <c r="E178" s="343">
        <f t="shared" si="45"/>
        <v>1364.747816344202</v>
      </c>
      <c r="F178" s="343">
        <f t="shared" si="46"/>
        <v>80.754308659420246</v>
      </c>
      <c r="G178" s="101">
        <v>60</v>
      </c>
      <c r="H178" s="344">
        <f t="shared" si="47"/>
        <v>5543.2175579746354</v>
      </c>
      <c r="I178" s="348">
        <f t="shared" si="48"/>
        <v>2.4653999999999998</v>
      </c>
      <c r="J178" s="329">
        <f t="shared" si="40"/>
        <v>107.48652479470456</v>
      </c>
      <c r="K178" s="342">
        <v>21700</v>
      </c>
      <c r="L178" s="345">
        <f t="shared" si="43"/>
        <v>2422.6292597826073</v>
      </c>
      <c r="M178" s="343">
        <f t="shared" si="49"/>
        <v>818.84868980652118</v>
      </c>
      <c r="N178" s="343">
        <f t="shared" si="50"/>
        <v>48.452585195652148</v>
      </c>
      <c r="O178" s="308">
        <v>36</v>
      </c>
      <c r="P178" s="344">
        <f t="shared" si="51"/>
        <v>3325.9305347847808</v>
      </c>
      <c r="Q178" s="348">
        <f t="shared" si="52"/>
        <v>1.4793000000000001</v>
      </c>
      <c r="R178" s="370">
        <f t="shared" si="41"/>
        <v>161.22978719205682</v>
      </c>
      <c r="S178" s="342">
        <v>21700</v>
      </c>
      <c r="T178" s="345">
        <f t="shared" si="44"/>
        <v>1615.0861731884054</v>
      </c>
      <c r="U178" s="347">
        <f t="shared" si="53"/>
        <v>545.89912653768101</v>
      </c>
      <c r="V178" s="343">
        <f t="shared" si="54"/>
        <v>32.301723463768106</v>
      </c>
      <c r="W178" s="308">
        <v>24</v>
      </c>
      <c r="X178" s="344">
        <f t="shared" si="55"/>
        <v>2217.2870231898546</v>
      </c>
      <c r="Y178" s="348">
        <f t="shared" si="56"/>
        <v>0.98619999999999997</v>
      </c>
    </row>
    <row r="179" spans="1:25" s="63" customFormat="1" ht="16.5" customHeight="1" x14ac:dyDescent="0.2">
      <c r="A179" s="280">
        <v>160</v>
      </c>
      <c r="B179" s="301">
        <f t="shared" si="39"/>
        <v>64.525300566120123</v>
      </c>
      <c r="C179" s="302">
        <v>21700</v>
      </c>
      <c r="D179" s="303">
        <f t="shared" si="42"/>
        <v>4035.6263003093472</v>
      </c>
      <c r="E179" s="304">
        <f t="shared" si="45"/>
        <v>1364.0416895045591</v>
      </c>
      <c r="F179" s="304">
        <f t="shared" si="46"/>
        <v>80.712526006186948</v>
      </c>
      <c r="G179" s="101">
        <v>60</v>
      </c>
      <c r="H179" s="305">
        <f t="shared" si="47"/>
        <v>5540.380515820093</v>
      </c>
      <c r="I179" s="309">
        <f t="shared" si="48"/>
        <v>2.4796</v>
      </c>
      <c r="J179" s="329">
        <f t="shared" si="40"/>
        <v>107.54216761020021</v>
      </c>
      <c r="K179" s="302">
        <v>21700</v>
      </c>
      <c r="L179" s="307">
        <f t="shared" si="43"/>
        <v>2421.3757801856082</v>
      </c>
      <c r="M179" s="304">
        <f t="shared" si="49"/>
        <v>818.42501370273544</v>
      </c>
      <c r="N179" s="304">
        <f t="shared" si="50"/>
        <v>48.427515603712166</v>
      </c>
      <c r="O179" s="308">
        <v>36</v>
      </c>
      <c r="P179" s="305">
        <f t="shared" si="51"/>
        <v>3324.2283094920558</v>
      </c>
      <c r="Q179" s="309">
        <f t="shared" si="52"/>
        <v>1.4878</v>
      </c>
      <c r="R179" s="367">
        <f t="shared" si="41"/>
        <v>161.3132514153003</v>
      </c>
      <c r="S179" s="302">
        <v>21700</v>
      </c>
      <c r="T179" s="307">
        <f t="shared" si="44"/>
        <v>1614.2505201237393</v>
      </c>
      <c r="U179" s="101">
        <f t="shared" si="53"/>
        <v>545.61667580182382</v>
      </c>
      <c r="V179" s="304">
        <f t="shared" si="54"/>
        <v>32.285010402474789</v>
      </c>
      <c r="W179" s="308">
        <v>24</v>
      </c>
      <c r="X179" s="305">
        <f t="shared" si="55"/>
        <v>2216.1522063280377</v>
      </c>
      <c r="Y179" s="309">
        <f t="shared" si="56"/>
        <v>0.9919</v>
      </c>
    </row>
    <row r="180" spans="1:25" s="63" customFormat="1" ht="16.5" customHeight="1" x14ac:dyDescent="0.2">
      <c r="A180" s="278">
        <v>161</v>
      </c>
      <c r="B180" s="319">
        <f t="shared" si="39"/>
        <v>64.558478243542268</v>
      </c>
      <c r="C180" s="320">
        <v>21700</v>
      </c>
      <c r="D180" s="321">
        <f t="shared" si="42"/>
        <v>4033.5523247258016</v>
      </c>
      <c r="E180" s="322">
        <f t="shared" si="45"/>
        <v>1363.3406857573209</v>
      </c>
      <c r="F180" s="322">
        <f t="shared" si="46"/>
        <v>80.671046494516034</v>
      </c>
      <c r="G180" s="106">
        <v>60</v>
      </c>
      <c r="H180" s="323">
        <f t="shared" si="47"/>
        <v>5537.5640569776388</v>
      </c>
      <c r="I180" s="328">
        <f t="shared" si="48"/>
        <v>2.4939</v>
      </c>
      <c r="J180" s="324">
        <f t="shared" si="40"/>
        <v>107.59746373923711</v>
      </c>
      <c r="K180" s="320">
        <v>21700</v>
      </c>
      <c r="L180" s="325">
        <f t="shared" si="43"/>
        <v>2420.1313948354805</v>
      </c>
      <c r="M180" s="322">
        <f t="shared" si="49"/>
        <v>818.00441145439231</v>
      </c>
      <c r="N180" s="322">
        <f t="shared" si="50"/>
        <v>48.40262789670961</v>
      </c>
      <c r="O180" s="326">
        <v>36</v>
      </c>
      <c r="P180" s="323">
        <f t="shared" si="51"/>
        <v>3322.538434186582</v>
      </c>
      <c r="Q180" s="328">
        <f t="shared" si="52"/>
        <v>1.4963</v>
      </c>
      <c r="R180" s="366">
        <f t="shared" si="41"/>
        <v>161.39619560885566</v>
      </c>
      <c r="S180" s="320">
        <v>21700</v>
      </c>
      <c r="T180" s="325">
        <f t="shared" si="44"/>
        <v>1613.4209298903206</v>
      </c>
      <c r="U180" s="106">
        <f t="shared" si="53"/>
        <v>545.33627430292836</v>
      </c>
      <c r="V180" s="322">
        <f t="shared" si="54"/>
        <v>32.268418597806416</v>
      </c>
      <c r="W180" s="326">
        <v>24</v>
      </c>
      <c r="X180" s="323">
        <f t="shared" si="55"/>
        <v>2215.0256227910554</v>
      </c>
      <c r="Y180" s="328">
        <f t="shared" si="56"/>
        <v>0.99750000000000005</v>
      </c>
    </row>
    <row r="181" spans="1:25" s="63" customFormat="1" ht="16.5" customHeight="1" x14ac:dyDescent="0.2">
      <c r="A181" s="279">
        <v>162</v>
      </c>
      <c r="B181" s="301">
        <f t="shared" si="39"/>
        <v>64.591450485112446</v>
      </c>
      <c r="C181" s="302">
        <v>21700</v>
      </c>
      <c r="D181" s="303">
        <f t="shared" si="42"/>
        <v>4031.4933020434191</v>
      </c>
      <c r="E181" s="304">
        <f t="shared" si="45"/>
        <v>1362.6447360906755</v>
      </c>
      <c r="F181" s="304">
        <f t="shared" si="46"/>
        <v>80.629866040868379</v>
      </c>
      <c r="G181" s="101">
        <v>60</v>
      </c>
      <c r="H181" s="305">
        <f t="shared" si="47"/>
        <v>5534.7679041749634</v>
      </c>
      <c r="I181" s="309">
        <f t="shared" si="48"/>
        <v>2.5081000000000002</v>
      </c>
      <c r="J181" s="329">
        <f t="shared" si="40"/>
        <v>107.65241747518742</v>
      </c>
      <c r="K181" s="302">
        <v>21700</v>
      </c>
      <c r="L181" s="307">
        <f t="shared" si="43"/>
        <v>2418.8959812260518</v>
      </c>
      <c r="M181" s="304">
        <f t="shared" si="49"/>
        <v>817.58684165440548</v>
      </c>
      <c r="N181" s="304">
        <f t="shared" si="50"/>
        <v>48.377919624521041</v>
      </c>
      <c r="O181" s="308">
        <v>36</v>
      </c>
      <c r="P181" s="305">
        <f t="shared" si="51"/>
        <v>3320.8607425049781</v>
      </c>
      <c r="Q181" s="309">
        <f t="shared" si="52"/>
        <v>1.5047999999999999</v>
      </c>
      <c r="R181" s="367">
        <f t="shared" si="41"/>
        <v>161.47862621278111</v>
      </c>
      <c r="S181" s="302">
        <v>21700</v>
      </c>
      <c r="T181" s="307">
        <f t="shared" si="44"/>
        <v>1612.5973208173677</v>
      </c>
      <c r="U181" s="101">
        <f t="shared" si="53"/>
        <v>545.0578944362702</v>
      </c>
      <c r="V181" s="304">
        <f t="shared" si="54"/>
        <v>32.251946416347359</v>
      </c>
      <c r="W181" s="308">
        <v>24</v>
      </c>
      <c r="X181" s="305">
        <f t="shared" si="55"/>
        <v>2213.9071616699853</v>
      </c>
      <c r="Y181" s="309">
        <f t="shared" si="56"/>
        <v>1.0032000000000001</v>
      </c>
    </row>
    <row r="182" spans="1:25" s="63" customFormat="1" ht="16.5" customHeight="1" x14ac:dyDescent="0.2">
      <c r="A182" s="279">
        <v>163</v>
      </c>
      <c r="B182" s="301">
        <f t="shared" si="39"/>
        <v>64.624219819296002</v>
      </c>
      <c r="C182" s="302">
        <v>21700</v>
      </c>
      <c r="D182" s="303">
        <f t="shared" si="42"/>
        <v>4029.4490320832897</v>
      </c>
      <c r="E182" s="304">
        <f t="shared" si="45"/>
        <v>1361.9537728441517</v>
      </c>
      <c r="F182" s="304">
        <f t="shared" si="46"/>
        <v>80.588980641665799</v>
      </c>
      <c r="G182" s="101">
        <v>60</v>
      </c>
      <c r="H182" s="305">
        <f t="shared" si="47"/>
        <v>5531.9917855691074</v>
      </c>
      <c r="I182" s="309">
        <f t="shared" si="48"/>
        <v>2.5223</v>
      </c>
      <c r="J182" s="329">
        <f t="shared" si="40"/>
        <v>107.70703303216001</v>
      </c>
      <c r="K182" s="302">
        <v>21700</v>
      </c>
      <c r="L182" s="307">
        <f t="shared" si="43"/>
        <v>2417.6694192499731</v>
      </c>
      <c r="M182" s="304">
        <f t="shared" si="49"/>
        <v>817.17226370649087</v>
      </c>
      <c r="N182" s="304">
        <f t="shared" si="50"/>
        <v>48.353388384999462</v>
      </c>
      <c r="O182" s="308">
        <v>36</v>
      </c>
      <c r="P182" s="305">
        <f t="shared" si="51"/>
        <v>3319.1950713414635</v>
      </c>
      <c r="Q182" s="309">
        <f t="shared" si="52"/>
        <v>1.5134000000000001</v>
      </c>
      <c r="R182" s="367">
        <f t="shared" si="41"/>
        <v>161.56054954824</v>
      </c>
      <c r="S182" s="302">
        <v>21700</v>
      </c>
      <c r="T182" s="307">
        <f t="shared" si="44"/>
        <v>1611.7796128333157</v>
      </c>
      <c r="U182" s="101">
        <f t="shared" si="53"/>
        <v>544.78150913766069</v>
      </c>
      <c r="V182" s="304">
        <f t="shared" si="54"/>
        <v>32.235592256666315</v>
      </c>
      <c r="W182" s="308">
        <v>24</v>
      </c>
      <c r="X182" s="305">
        <f t="shared" si="55"/>
        <v>2212.7967142276425</v>
      </c>
      <c r="Y182" s="309">
        <f t="shared" si="56"/>
        <v>1.0088999999999999</v>
      </c>
    </row>
    <row r="183" spans="1:25" s="63" customFormat="1" ht="16.5" customHeight="1" x14ac:dyDescent="0.2">
      <c r="A183" s="279">
        <v>164</v>
      </c>
      <c r="B183" s="301">
        <f t="shared" si="39"/>
        <v>64.65678872816386</v>
      </c>
      <c r="C183" s="302">
        <v>21700</v>
      </c>
      <c r="D183" s="303">
        <f t="shared" si="42"/>
        <v>4027.4193185621716</v>
      </c>
      <c r="E183" s="304">
        <f t="shared" si="45"/>
        <v>1361.2677296740139</v>
      </c>
      <c r="F183" s="304">
        <f t="shared" si="46"/>
        <v>80.548386371243438</v>
      </c>
      <c r="G183" s="101">
        <v>60</v>
      </c>
      <c r="H183" s="305">
        <f t="shared" si="47"/>
        <v>5529.2354346074289</v>
      </c>
      <c r="I183" s="309">
        <f t="shared" si="48"/>
        <v>2.5365000000000002</v>
      </c>
      <c r="J183" s="329">
        <f t="shared" si="40"/>
        <v>107.76131454693977</v>
      </c>
      <c r="K183" s="302">
        <v>21700</v>
      </c>
      <c r="L183" s="307">
        <f t="shared" si="43"/>
        <v>2416.4515911373028</v>
      </c>
      <c r="M183" s="304">
        <f t="shared" si="49"/>
        <v>816.76063780440825</v>
      </c>
      <c r="N183" s="304">
        <f t="shared" si="50"/>
        <v>48.32903182274606</v>
      </c>
      <c r="O183" s="308">
        <v>36</v>
      </c>
      <c r="P183" s="305">
        <f t="shared" si="51"/>
        <v>3317.5412607644571</v>
      </c>
      <c r="Q183" s="309">
        <f t="shared" si="52"/>
        <v>1.5219</v>
      </c>
      <c r="R183" s="367">
        <f t="shared" si="41"/>
        <v>161.64197182040965</v>
      </c>
      <c r="S183" s="302">
        <v>21700</v>
      </c>
      <c r="T183" s="307">
        <f t="shared" si="44"/>
        <v>1610.9677274248686</v>
      </c>
      <c r="U183" s="101">
        <f t="shared" si="53"/>
        <v>544.50709186960557</v>
      </c>
      <c r="V183" s="304">
        <f t="shared" si="54"/>
        <v>32.219354548497371</v>
      </c>
      <c r="W183" s="308">
        <v>24</v>
      </c>
      <c r="X183" s="305">
        <f t="shared" si="55"/>
        <v>2211.6941738429718</v>
      </c>
      <c r="Y183" s="309">
        <f t="shared" si="56"/>
        <v>1.0145999999999999</v>
      </c>
    </row>
    <row r="184" spans="1:25" s="63" customFormat="1" ht="16.5" customHeight="1" x14ac:dyDescent="0.2">
      <c r="A184" s="279">
        <v>165</v>
      </c>
      <c r="B184" s="301">
        <f t="shared" si="39"/>
        <v>64.689159648520587</v>
      </c>
      <c r="C184" s="302">
        <v>21700</v>
      </c>
      <c r="D184" s="303">
        <f t="shared" si="42"/>
        <v>4025.403968993362</v>
      </c>
      <c r="E184" s="304">
        <f t="shared" si="45"/>
        <v>1360.5865415197563</v>
      </c>
      <c r="F184" s="304">
        <f t="shared" si="46"/>
        <v>80.50807937986724</v>
      </c>
      <c r="G184" s="101">
        <v>60</v>
      </c>
      <c r="H184" s="305">
        <f t="shared" si="47"/>
        <v>5526.4985898929854</v>
      </c>
      <c r="I184" s="309">
        <f t="shared" si="48"/>
        <v>2.5507</v>
      </c>
      <c r="J184" s="329">
        <f t="shared" si="40"/>
        <v>107.81526608086764</v>
      </c>
      <c r="K184" s="302">
        <v>21700</v>
      </c>
      <c r="L184" s="307">
        <f t="shared" si="43"/>
        <v>2415.2423813960168</v>
      </c>
      <c r="M184" s="304">
        <f t="shared" si="49"/>
        <v>816.35192491185353</v>
      </c>
      <c r="N184" s="304">
        <f t="shared" si="50"/>
        <v>48.304847627920338</v>
      </c>
      <c r="O184" s="308">
        <v>36</v>
      </c>
      <c r="P184" s="305">
        <f t="shared" si="51"/>
        <v>3315.8991539357908</v>
      </c>
      <c r="Q184" s="309">
        <f t="shared" si="52"/>
        <v>1.5304</v>
      </c>
      <c r="R184" s="367">
        <f t="shared" si="41"/>
        <v>161.72289912130145</v>
      </c>
      <c r="S184" s="302">
        <v>21700</v>
      </c>
      <c r="T184" s="307">
        <f t="shared" si="44"/>
        <v>1610.1615875973448</v>
      </c>
      <c r="U184" s="101">
        <f t="shared" si="53"/>
        <v>544.23461660790247</v>
      </c>
      <c r="V184" s="304">
        <f t="shared" si="54"/>
        <v>32.203231751946895</v>
      </c>
      <c r="W184" s="308">
        <v>24</v>
      </c>
      <c r="X184" s="305">
        <f t="shared" si="55"/>
        <v>2210.5994359571941</v>
      </c>
      <c r="Y184" s="309">
        <f t="shared" si="56"/>
        <v>1.0203</v>
      </c>
    </row>
    <row r="185" spans="1:25" s="63" customFormat="1" ht="16.5" customHeight="1" x14ac:dyDescent="0.2">
      <c r="A185" s="279">
        <v>166</v>
      </c>
      <c r="B185" s="301">
        <f t="shared" ref="B185:B248" si="57">5.325*LN($A185)+37.5</f>
        <v>64.721334972998591</v>
      </c>
      <c r="C185" s="302">
        <v>21700</v>
      </c>
      <c r="D185" s="303">
        <f t="shared" si="42"/>
        <v>4023.4027945906487</v>
      </c>
      <c r="E185" s="304">
        <f t="shared" si="45"/>
        <v>1359.9101445716392</v>
      </c>
      <c r="F185" s="304">
        <f t="shared" si="46"/>
        <v>80.46805589181298</v>
      </c>
      <c r="G185" s="101">
        <v>60</v>
      </c>
      <c r="H185" s="305">
        <f t="shared" si="47"/>
        <v>5523.7809950541005</v>
      </c>
      <c r="I185" s="309">
        <f t="shared" si="48"/>
        <v>2.5648</v>
      </c>
      <c r="J185" s="329">
        <f t="shared" ref="J185:J248" si="58">(5.325*LN($A185)+37.5)/0.6</f>
        <v>107.86889162166432</v>
      </c>
      <c r="K185" s="302">
        <v>21700</v>
      </c>
      <c r="L185" s="307">
        <f t="shared" si="43"/>
        <v>2414.0416767543893</v>
      </c>
      <c r="M185" s="304">
        <f t="shared" si="49"/>
        <v>815.94608674298354</v>
      </c>
      <c r="N185" s="304">
        <f t="shared" si="50"/>
        <v>48.280833535087787</v>
      </c>
      <c r="O185" s="308">
        <v>36</v>
      </c>
      <c r="P185" s="305">
        <f t="shared" si="51"/>
        <v>3314.2685970324605</v>
      </c>
      <c r="Q185" s="309">
        <f t="shared" si="52"/>
        <v>1.5388999999999999</v>
      </c>
      <c r="R185" s="367">
        <f t="shared" ref="R185:R248" si="59">(5.325*LN($A185)+37.5)/0.4</f>
        <v>161.80333743249648</v>
      </c>
      <c r="S185" s="302">
        <v>21700</v>
      </c>
      <c r="T185" s="307">
        <f t="shared" si="44"/>
        <v>1609.3611178362596</v>
      </c>
      <c r="U185" s="101">
        <f t="shared" si="53"/>
        <v>543.96405782865565</v>
      </c>
      <c r="V185" s="304">
        <f t="shared" si="54"/>
        <v>32.187222356725194</v>
      </c>
      <c r="W185" s="308">
        <v>24</v>
      </c>
      <c r="X185" s="305">
        <f t="shared" si="55"/>
        <v>2209.5123980216404</v>
      </c>
      <c r="Y185" s="309">
        <f t="shared" si="56"/>
        <v>1.0259</v>
      </c>
    </row>
    <row r="186" spans="1:25" s="63" customFormat="1" ht="16.5" customHeight="1" x14ac:dyDescent="0.2">
      <c r="A186" s="279">
        <v>167</v>
      </c>
      <c r="B186" s="301">
        <f t="shared" si="57"/>
        <v>64.753317051119225</v>
      </c>
      <c r="C186" s="302">
        <v>21700</v>
      </c>
      <c r="D186" s="303">
        <f t="shared" si="42"/>
        <v>4021.4156101752801</v>
      </c>
      <c r="E186" s="304">
        <f t="shared" si="45"/>
        <v>1359.2384762392446</v>
      </c>
      <c r="F186" s="304">
        <f t="shared" si="46"/>
        <v>80.428312203505598</v>
      </c>
      <c r="G186" s="101">
        <v>60</v>
      </c>
      <c r="H186" s="305">
        <f t="shared" si="47"/>
        <v>5521.0823986180303</v>
      </c>
      <c r="I186" s="309">
        <f t="shared" si="48"/>
        <v>2.5790000000000002</v>
      </c>
      <c r="J186" s="329">
        <f t="shared" si="58"/>
        <v>107.92219508519871</v>
      </c>
      <c r="K186" s="302">
        <v>21700</v>
      </c>
      <c r="L186" s="307">
        <f t="shared" si="43"/>
        <v>2412.849366105168</v>
      </c>
      <c r="M186" s="304">
        <f t="shared" si="49"/>
        <v>815.54308574354673</v>
      </c>
      <c r="N186" s="304">
        <f t="shared" si="50"/>
        <v>48.256987322103363</v>
      </c>
      <c r="O186" s="308">
        <v>36</v>
      </c>
      <c r="P186" s="305">
        <f t="shared" si="51"/>
        <v>3312.6494391708179</v>
      </c>
      <c r="Q186" s="309">
        <f t="shared" si="52"/>
        <v>1.5474000000000001</v>
      </c>
      <c r="R186" s="367">
        <f t="shared" si="59"/>
        <v>161.88329262779806</v>
      </c>
      <c r="S186" s="302">
        <v>21700</v>
      </c>
      <c r="T186" s="307">
        <f t="shared" si="44"/>
        <v>1608.5662440701121</v>
      </c>
      <c r="U186" s="101">
        <f t="shared" si="53"/>
        <v>543.69539049569789</v>
      </c>
      <c r="V186" s="304">
        <f t="shared" si="54"/>
        <v>32.171324881402242</v>
      </c>
      <c r="W186" s="308">
        <v>24</v>
      </c>
      <c r="X186" s="305">
        <f t="shared" si="55"/>
        <v>2208.4329594472119</v>
      </c>
      <c r="Y186" s="309">
        <f t="shared" si="56"/>
        <v>1.0316000000000001</v>
      </c>
    </row>
    <row r="187" spans="1:25" s="63" customFormat="1" ht="16.5" customHeight="1" x14ac:dyDescent="0.2">
      <c r="A187" s="279">
        <v>168</v>
      </c>
      <c r="B187" s="301">
        <f t="shared" si="57"/>
        <v>64.785108190322347</v>
      </c>
      <c r="C187" s="302">
        <v>21700</v>
      </c>
      <c r="D187" s="303">
        <f t="shared" si="42"/>
        <v>4019.4422340858077</v>
      </c>
      <c r="E187" s="304">
        <f t="shared" si="45"/>
        <v>1358.5714751210028</v>
      </c>
      <c r="F187" s="304">
        <f t="shared" si="46"/>
        <v>80.388844681716151</v>
      </c>
      <c r="G187" s="101">
        <v>60</v>
      </c>
      <c r="H187" s="305">
        <f t="shared" si="47"/>
        <v>5518.4025538885271</v>
      </c>
      <c r="I187" s="309">
        <f t="shared" si="48"/>
        <v>2.5931999999999999</v>
      </c>
      <c r="J187" s="329">
        <f t="shared" si="58"/>
        <v>107.97518031720392</v>
      </c>
      <c r="K187" s="302">
        <v>21700</v>
      </c>
      <c r="L187" s="307">
        <f t="shared" si="43"/>
        <v>2411.6653404514841</v>
      </c>
      <c r="M187" s="304">
        <f t="shared" si="49"/>
        <v>815.14288507260153</v>
      </c>
      <c r="N187" s="304">
        <f t="shared" si="50"/>
        <v>48.233306809029685</v>
      </c>
      <c r="O187" s="308">
        <v>36</v>
      </c>
      <c r="P187" s="305">
        <f t="shared" si="51"/>
        <v>3311.0415323331154</v>
      </c>
      <c r="Q187" s="309">
        <f t="shared" si="52"/>
        <v>1.5559000000000001</v>
      </c>
      <c r="R187" s="367">
        <f t="shared" si="59"/>
        <v>161.96277047580585</v>
      </c>
      <c r="S187" s="302">
        <v>21700</v>
      </c>
      <c r="T187" s="307">
        <f t="shared" si="44"/>
        <v>1607.776893634323</v>
      </c>
      <c r="U187" s="101">
        <f t="shared" si="53"/>
        <v>543.42859004840113</v>
      </c>
      <c r="V187" s="304">
        <f t="shared" si="54"/>
        <v>32.155537872686459</v>
      </c>
      <c r="W187" s="308">
        <v>24</v>
      </c>
      <c r="X187" s="305">
        <f t="shared" si="55"/>
        <v>2207.3610215554108</v>
      </c>
      <c r="Y187" s="309">
        <f t="shared" si="56"/>
        <v>1.0373000000000001</v>
      </c>
    </row>
    <row r="188" spans="1:25" s="63" customFormat="1" ht="16.5" customHeight="1" x14ac:dyDescent="0.2">
      <c r="A188" s="279">
        <v>169</v>
      </c>
      <c r="B188" s="301">
        <f t="shared" si="57"/>
        <v>64.81671065696537</v>
      </c>
      <c r="C188" s="302">
        <v>21700</v>
      </c>
      <c r="D188" s="303">
        <f t="shared" si="42"/>
        <v>4017.4824880906963</v>
      </c>
      <c r="E188" s="304">
        <f t="shared" si="45"/>
        <v>1357.9090809746551</v>
      </c>
      <c r="F188" s="304">
        <f t="shared" si="46"/>
        <v>80.349649761813922</v>
      </c>
      <c r="G188" s="101">
        <v>60</v>
      </c>
      <c r="H188" s="305">
        <f t="shared" si="47"/>
        <v>5515.7412188271655</v>
      </c>
      <c r="I188" s="309">
        <f t="shared" si="48"/>
        <v>2.6074000000000002</v>
      </c>
      <c r="J188" s="329">
        <f t="shared" si="58"/>
        <v>108.02785109494229</v>
      </c>
      <c r="K188" s="302">
        <v>21700</v>
      </c>
      <c r="L188" s="307">
        <f t="shared" si="43"/>
        <v>2410.4894928544181</v>
      </c>
      <c r="M188" s="304">
        <f t="shared" si="49"/>
        <v>814.74544858479328</v>
      </c>
      <c r="N188" s="304">
        <f t="shared" si="50"/>
        <v>48.209789857088367</v>
      </c>
      <c r="O188" s="308">
        <v>36</v>
      </c>
      <c r="P188" s="305">
        <f t="shared" si="51"/>
        <v>3309.4447312962998</v>
      </c>
      <c r="Q188" s="309">
        <f t="shared" si="52"/>
        <v>1.5644</v>
      </c>
      <c r="R188" s="367">
        <f t="shared" si="59"/>
        <v>162.04177664241342</v>
      </c>
      <c r="S188" s="302">
        <v>21700</v>
      </c>
      <c r="T188" s="307">
        <f t="shared" si="44"/>
        <v>1606.9929952362786</v>
      </c>
      <c r="U188" s="101">
        <f t="shared" si="53"/>
        <v>543.16363238986207</v>
      </c>
      <c r="V188" s="304">
        <f t="shared" si="54"/>
        <v>32.139859904725576</v>
      </c>
      <c r="W188" s="308">
        <v>24</v>
      </c>
      <c r="X188" s="305">
        <f t="shared" si="55"/>
        <v>2206.2964875308662</v>
      </c>
      <c r="Y188" s="309">
        <f t="shared" si="56"/>
        <v>1.0428999999999999</v>
      </c>
    </row>
    <row r="189" spans="1:25" s="63" customFormat="1" ht="16.5" customHeight="1" x14ac:dyDescent="0.2">
      <c r="A189" s="280">
        <v>170</v>
      </c>
      <c r="B189" s="301">
        <f t="shared" si="57"/>
        <v>64.84812667729264</v>
      </c>
      <c r="C189" s="302">
        <v>21700</v>
      </c>
      <c r="D189" s="303">
        <f t="shared" si="42"/>
        <v>4015.5361973036333</v>
      </c>
      <c r="E189" s="304">
        <f t="shared" si="45"/>
        <v>1357.2512346886278</v>
      </c>
      <c r="F189" s="304">
        <f t="shared" si="46"/>
        <v>80.31072394607267</v>
      </c>
      <c r="G189" s="101">
        <v>60</v>
      </c>
      <c r="H189" s="305">
        <f t="shared" si="47"/>
        <v>5513.0981559383335</v>
      </c>
      <c r="I189" s="309">
        <f t="shared" si="48"/>
        <v>2.6215000000000002</v>
      </c>
      <c r="J189" s="329">
        <f t="shared" si="58"/>
        <v>108.08021112882108</v>
      </c>
      <c r="K189" s="302">
        <v>21700</v>
      </c>
      <c r="L189" s="307">
        <f t="shared" si="43"/>
        <v>2409.3217183821798</v>
      </c>
      <c r="M189" s="304">
        <f t="shared" si="49"/>
        <v>814.35074081317669</v>
      </c>
      <c r="N189" s="304">
        <f t="shared" si="50"/>
        <v>48.186434367643599</v>
      </c>
      <c r="O189" s="308">
        <v>36</v>
      </c>
      <c r="P189" s="305">
        <f t="shared" si="51"/>
        <v>3307.858893563</v>
      </c>
      <c r="Q189" s="309">
        <f t="shared" si="52"/>
        <v>1.5729</v>
      </c>
      <c r="R189" s="367">
        <f t="shared" si="59"/>
        <v>162.12031669323159</v>
      </c>
      <c r="S189" s="302">
        <v>21700</v>
      </c>
      <c r="T189" s="307">
        <f t="shared" si="44"/>
        <v>1606.2144789214535</v>
      </c>
      <c r="U189" s="101">
        <f t="shared" si="53"/>
        <v>542.90049387545128</v>
      </c>
      <c r="V189" s="304">
        <f t="shared" si="54"/>
        <v>32.124289578429071</v>
      </c>
      <c r="W189" s="308">
        <v>24</v>
      </c>
      <c r="X189" s="305">
        <f t="shared" si="55"/>
        <v>2205.239262375334</v>
      </c>
      <c r="Y189" s="309">
        <f t="shared" si="56"/>
        <v>1.0486</v>
      </c>
    </row>
    <row r="190" spans="1:25" s="63" customFormat="1" ht="16.5" customHeight="1" x14ac:dyDescent="0.2">
      <c r="A190" s="279">
        <v>171</v>
      </c>
      <c r="B190" s="301">
        <f t="shared" si="57"/>
        <v>64.87935843837667</v>
      </c>
      <c r="C190" s="302">
        <v>21700</v>
      </c>
      <c r="D190" s="303">
        <f t="shared" si="42"/>
        <v>4013.6031901013885</v>
      </c>
      <c r="E190" s="304">
        <f t="shared" si="45"/>
        <v>1356.5978782542691</v>
      </c>
      <c r="F190" s="304">
        <f t="shared" si="46"/>
        <v>80.272063802027773</v>
      </c>
      <c r="G190" s="101">
        <v>60</v>
      </c>
      <c r="H190" s="305">
        <f t="shared" si="47"/>
        <v>5510.4731321576846</v>
      </c>
      <c r="I190" s="309">
        <f t="shared" si="48"/>
        <v>2.6356999999999999</v>
      </c>
      <c r="J190" s="329">
        <f t="shared" si="58"/>
        <v>108.13226406396112</v>
      </c>
      <c r="K190" s="302">
        <v>21700</v>
      </c>
      <c r="L190" s="307">
        <f t="shared" si="43"/>
        <v>2408.1619140608327</v>
      </c>
      <c r="M190" s="304">
        <f t="shared" si="49"/>
        <v>813.95872695256139</v>
      </c>
      <c r="N190" s="304">
        <f t="shared" si="50"/>
        <v>48.163238281216657</v>
      </c>
      <c r="O190" s="308">
        <v>36</v>
      </c>
      <c r="P190" s="305">
        <f t="shared" si="51"/>
        <v>3306.2838792946109</v>
      </c>
      <c r="Q190" s="309">
        <f t="shared" si="52"/>
        <v>1.5813999999999999</v>
      </c>
      <c r="R190" s="367">
        <f t="shared" si="59"/>
        <v>162.19839609594166</v>
      </c>
      <c r="S190" s="302">
        <v>21700</v>
      </c>
      <c r="T190" s="307">
        <f t="shared" si="44"/>
        <v>1605.4412760405553</v>
      </c>
      <c r="U190" s="101">
        <f t="shared" si="53"/>
        <v>542.63915130170767</v>
      </c>
      <c r="V190" s="304">
        <f t="shared" si="54"/>
        <v>32.108825520811109</v>
      </c>
      <c r="W190" s="308">
        <v>24</v>
      </c>
      <c r="X190" s="305">
        <f t="shared" si="55"/>
        <v>2204.1892528630738</v>
      </c>
      <c r="Y190" s="309">
        <f t="shared" si="56"/>
        <v>1.0543</v>
      </c>
    </row>
    <row r="191" spans="1:25" s="63" customFormat="1" ht="16.5" customHeight="1" x14ac:dyDescent="0.2">
      <c r="A191" s="279">
        <v>172</v>
      </c>
      <c r="B191" s="301">
        <f t="shared" si="57"/>
        <v>64.910408089031634</v>
      </c>
      <c r="C191" s="302">
        <v>21700</v>
      </c>
      <c r="D191" s="303">
        <f t="shared" si="42"/>
        <v>4011.6832980441795</v>
      </c>
      <c r="E191" s="304">
        <f t="shared" si="45"/>
        <v>1355.9489547389326</v>
      </c>
      <c r="F191" s="304">
        <f t="shared" si="46"/>
        <v>80.233665960883599</v>
      </c>
      <c r="G191" s="101">
        <v>60</v>
      </c>
      <c r="H191" s="305">
        <f t="shared" si="47"/>
        <v>5507.8659187439962</v>
      </c>
      <c r="I191" s="309">
        <f t="shared" si="48"/>
        <v>2.6497999999999999</v>
      </c>
      <c r="J191" s="329">
        <f t="shared" si="58"/>
        <v>108.18401348171939</v>
      </c>
      <c r="K191" s="302">
        <v>21700</v>
      </c>
      <c r="L191" s="307">
        <f t="shared" si="43"/>
        <v>2407.0099788265079</v>
      </c>
      <c r="M191" s="304">
        <f t="shared" si="49"/>
        <v>813.56937284335959</v>
      </c>
      <c r="N191" s="304">
        <f t="shared" si="50"/>
        <v>48.140199576530158</v>
      </c>
      <c r="O191" s="308">
        <v>36</v>
      </c>
      <c r="P191" s="305">
        <f t="shared" si="51"/>
        <v>3304.7195512463977</v>
      </c>
      <c r="Q191" s="309">
        <f t="shared" si="52"/>
        <v>1.5899000000000001</v>
      </c>
      <c r="R191" s="367">
        <f t="shared" si="59"/>
        <v>162.27602022257906</v>
      </c>
      <c r="S191" s="302">
        <v>21700</v>
      </c>
      <c r="T191" s="307">
        <f t="shared" si="44"/>
        <v>1604.6733192176716</v>
      </c>
      <c r="U191" s="101">
        <f t="shared" si="53"/>
        <v>542.37958189557298</v>
      </c>
      <c r="V191" s="304">
        <f t="shared" si="54"/>
        <v>32.093466384353434</v>
      </c>
      <c r="W191" s="308">
        <v>24</v>
      </c>
      <c r="X191" s="305">
        <f t="shared" si="55"/>
        <v>2203.1463674975985</v>
      </c>
      <c r="Y191" s="309">
        <f t="shared" si="56"/>
        <v>1.0599000000000001</v>
      </c>
    </row>
    <row r="192" spans="1:25" s="63" customFormat="1" ht="16.5" customHeight="1" x14ac:dyDescent="0.2">
      <c r="A192" s="279">
        <v>173</v>
      </c>
      <c r="B192" s="301">
        <f t="shared" si="57"/>
        <v>64.941277740700684</v>
      </c>
      <c r="C192" s="302">
        <v>21700</v>
      </c>
      <c r="D192" s="303">
        <f t="shared" si="42"/>
        <v>4009.7763557984226</v>
      </c>
      <c r="E192" s="304">
        <f t="shared" si="45"/>
        <v>1355.3044082598667</v>
      </c>
      <c r="F192" s="304">
        <f t="shared" si="46"/>
        <v>80.19552711596846</v>
      </c>
      <c r="G192" s="101">
        <v>60</v>
      </c>
      <c r="H192" s="305">
        <f t="shared" si="47"/>
        <v>5505.2762911742584</v>
      </c>
      <c r="I192" s="309">
        <f t="shared" si="48"/>
        <v>2.6638999999999999</v>
      </c>
      <c r="J192" s="329">
        <f t="shared" si="58"/>
        <v>108.23546290116781</v>
      </c>
      <c r="K192" s="302">
        <v>21700</v>
      </c>
      <c r="L192" s="307">
        <f t="shared" si="43"/>
        <v>2405.8658134790535</v>
      </c>
      <c r="M192" s="304">
        <f t="shared" si="49"/>
        <v>813.18264495591995</v>
      </c>
      <c r="N192" s="304">
        <f t="shared" si="50"/>
        <v>48.117316269581067</v>
      </c>
      <c r="O192" s="308">
        <v>36</v>
      </c>
      <c r="P192" s="305">
        <f t="shared" si="51"/>
        <v>3303.1657747045542</v>
      </c>
      <c r="Q192" s="309">
        <f t="shared" si="52"/>
        <v>1.5984</v>
      </c>
      <c r="R192" s="367">
        <f t="shared" si="59"/>
        <v>162.35319435175171</v>
      </c>
      <c r="S192" s="302">
        <v>21700</v>
      </c>
      <c r="T192" s="307">
        <f t="shared" si="44"/>
        <v>1603.9105423193691</v>
      </c>
      <c r="U192" s="101">
        <f t="shared" si="53"/>
        <v>542.12176330394675</v>
      </c>
      <c r="V192" s="304">
        <f t="shared" si="54"/>
        <v>32.078210846387385</v>
      </c>
      <c r="W192" s="308">
        <v>24</v>
      </c>
      <c r="X192" s="305">
        <f t="shared" si="55"/>
        <v>2202.1105164697033</v>
      </c>
      <c r="Y192" s="309">
        <f t="shared" si="56"/>
        <v>1.0656000000000001</v>
      </c>
    </row>
    <row r="193" spans="1:25" s="63" customFormat="1" ht="16.5" customHeight="1" x14ac:dyDescent="0.2">
      <c r="A193" s="279">
        <v>174</v>
      </c>
      <c r="B193" s="301">
        <f t="shared" si="57"/>
        <v>64.971969468317369</v>
      </c>
      <c r="C193" s="302">
        <v>21700</v>
      </c>
      <c r="D193" s="303">
        <f t="shared" si="42"/>
        <v>4007.8822010618019</v>
      </c>
      <c r="E193" s="304">
        <f t="shared" si="45"/>
        <v>1354.664183958889</v>
      </c>
      <c r="F193" s="304">
        <f t="shared" si="46"/>
        <v>80.157644021236038</v>
      </c>
      <c r="G193" s="101">
        <v>60</v>
      </c>
      <c r="H193" s="305">
        <f t="shared" si="47"/>
        <v>5502.7040290419263</v>
      </c>
      <c r="I193" s="309">
        <f t="shared" si="48"/>
        <v>2.6781000000000001</v>
      </c>
      <c r="J193" s="329">
        <f t="shared" si="58"/>
        <v>108.28661578052895</v>
      </c>
      <c r="K193" s="302">
        <v>21700</v>
      </c>
      <c r="L193" s="307">
        <f t="shared" si="43"/>
        <v>2404.7293206370809</v>
      </c>
      <c r="M193" s="304">
        <f t="shared" si="49"/>
        <v>812.79851037533331</v>
      </c>
      <c r="N193" s="304">
        <f t="shared" si="50"/>
        <v>48.09458641274162</v>
      </c>
      <c r="O193" s="308">
        <v>36</v>
      </c>
      <c r="P193" s="305">
        <f t="shared" si="51"/>
        <v>3301.6224174251556</v>
      </c>
      <c r="Q193" s="309">
        <f t="shared" si="52"/>
        <v>1.6068</v>
      </c>
      <c r="R193" s="367">
        <f t="shared" si="59"/>
        <v>162.42992367079341</v>
      </c>
      <c r="S193" s="302">
        <v>21700</v>
      </c>
      <c r="T193" s="307">
        <f t="shared" si="44"/>
        <v>1603.1528804247209</v>
      </c>
      <c r="U193" s="101">
        <f t="shared" si="53"/>
        <v>541.86567358355558</v>
      </c>
      <c r="V193" s="304">
        <f t="shared" si="54"/>
        <v>32.063057608494418</v>
      </c>
      <c r="W193" s="308">
        <v>24</v>
      </c>
      <c r="X193" s="305">
        <f t="shared" si="55"/>
        <v>2201.0816116167712</v>
      </c>
      <c r="Y193" s="309">
        <f t="shared" si="56"/>
        <v>1.0711999999999999</v>
      </c>
    </row>
    <row r="194" spans="1:25" s="63" customFormat="1" ht="16.5" customHeight="1" x14ac:dyDescent="0.2">
      <c r="A194" s="279">
        <v>175</v>
      </c>
      <c r="B194" s="301">
        <f t="shared" si="57"/>
        <v>65.002485311142721</v>
      </c>
      <c r="C194" s="302">
        <v>21700</v>
      </c>
      <c r="D194" s="303">
        <f t="shared" si="42"/>
        <v>4006.0006744905531</v>
      </c>
      <c r="E194" s="304">
        <f t="shared" si="45"/>
        <v>1354.0282279778069</v>
      </c>
      <c r="F194" s="304">
        <f t="shared" si="46"/>
        <v>80.120013489811058</v>
      </c>
      <c r="G194" s="101">
        <v>60</v>
      </c>
      <c r="H194" s="305">
        <f t="shared" si="47"/>
        <v>5500.1489159581706</v>
      </c>
      <c r="I194" s="309">
        <f t="shared" si="48"/>
        <v>2.6922000000000001</v>
      </c>
      <c r="J194" s="329">
        <f t="shared" si="58"/>
        <v>108.33747551857121</v>
      </c>
      <c r="K194" s="302">
        <v>21700</v>
      </c>
      <c r="L194" s="307">
        <f t="shared" si="43"/>
        <v>2403.6004046943317</v>
      </c>
      <c r="M194" s="304">
        <f t="shared" si="49"/>
        <v>812.416936786684</v>
      </c>
      <c r="N194" s="304">
        <f t="shared" si="50"/>
        <v>48.072008093886637</v>
      </c>
      <c r="O194" s="308">
        <v>36</v>
      </c>
      <c r="P194" s="305">
        <f t="shared" si="51"/>
        <v>3300.0893495749024</v>
      </c>
      <c r="Q194" s="309">
        <f t="shared" si="52"/>
        <v>1.6153</v>
      </c>
      <c r="R194" s="367">
        <f t="shared" si="59"/>
        <v>162.5062132778568</v>
      </c>
      <c r="S194" s="302">
        <v>21700</v>
      </c>
      <c r="T194" s="307">
        <f t="shared" si="44"/>
        <v>1602.400269796221</v>
      </c>
      <c r="U194" s="101">
        <f t="shared" si="53"/>
        <v>541.61129119112263</v>
      </c>
      <c r="V194" s="304">
        <f t="shared" si="54"/>
        <v>32.04800539592442</v>
      </c>
      <c r="W194" s="308">
        <v>24</v>
      </c>
      <c r="X194" s="305">
        <f t="shared" si="55"/>
        <v>2200.0595663832682</v>
      </c>
      <c r="Y194" s="309">
        <f t="shared" si="56"/>
        <v>1.0769</v>
      </c>
    </row>
    <row r="195" spans="1:25" s="63" customFormat="1" ht="16.5" customHeight="1" x14ac:dyDescent="0.2">
      <c r="A195" s="279">
        <v>176</v>
      </c>
      <c r="B195" s="301">
        <f t="shared" si="57"/>
        <v>65.032827273578164</v>
      </c>
      <c r="C195" s="302">
        <v>21700</v>
      </c>
      <c r="D195" s="303">
        <f t="shared" si="42"/>
        <v>4004.1316196289145</v>
      </c>
      <c r="E195" s="304">
        <f t="shared" si="45"/>
        <v>1353.3964874345729</v>
      </c>
      <c r="F195" s="304">
        <f t="shared" si="46"/>
        <v>80.08263239257829</v>
      </c>
      <c r="G195" s="101">
        <v>60</v>
      </c>
      <c r="H195" s="305">
        <f t="shared" si="47"/>
        <v>5497.6107394560659</v>
      </c>
      <c r="I195" s="309">
        <f t="shared" si="48"/>
        <v>2.7063000000000001</v>
      </c>
      <c r="J195" s="329">
        <f t="shared" si="58"/>
        <v>108.38804545596361</v>
      </c>
      <c r="K195" s="302">
        <v>21700</v>
      </c>
      <c r="L195" s="307">
        <f t="shared" si="43"/>
        <v>2402.4789717773492</v>
      </c>
      <c r="M195" s="304">
        <f t="shared" si="49"/>
        <v>812.03789246074393</v>
      </c>
      <c r="N195" s="304">
        <f t="shared" si="50"/>
        <v>48.049579435546988</v>
      </c>
      <c r="O195" s="308">
        <v>36</v>
      </c>
      <c r="P195" s="305">
        <f t="shared" si="51"/>
        <v>3298.5664436736402</v>
      </c>
      <c r="Q195" s="309">
        <f t="shared" si="52"/>
        <v>1.6237999999999999</v>
      </c>
      <c r="R195" s="367">
        <f t="shared" si="59"/>
        <v>162.58206818394541</v>
      </c>
      <c r="S195" s="302">
        <v>21700</v>
      </c>
      <c r="T195" s="307">
        <f t="shared" si="44"/>
        <v>1601.6526478515657</v>
      </c>
      <c r="U195" s="101">
        <f t="shared" si="53"/>
        <v>541.3585949738291</v>
      </c>
      <c r="V195" s="304">
        <f t="shared" si="54"/>
        <v>32.033052957031316</v>
      </c>
      <c r="W195" s="308">
        <v>24</v>
      </c>
      <c r="X195" s="305">
        <f t="shared" si="55"/>
        <v>2199.0442957824262</v>
      </c>
      <c r="Y195" s="309">
        <f t="shared" si="56"/>
        <v>1.0825</v>
      </c>
    </row>
    <row r="196" spans="1:25" s="63" customFormat="1" ht="16.5" customHeight="1" x14ac:dyDescent="0.2">
      <c r="A196" s="279">
        <v>177</v>
      </c>
      <c r="B196" s="301">
        <f t="shared" si="57"/>
        <v>65.062997325955635</v>
      </c>
      <c r="C196" s="302">
        <v>21700</v>
      </c>
      <c r="D196" s="303">
        <f t="shared" si="42"/>
        <v>4002.2748828406402</v>
      </c>
      <c r="E196" s="304">
        <f t="shared" si="45"/>
        <v>1352.7689104001363</v>
      </c>
      <c r="F196" s="304">
        <f t="shared" si="46"/>
        <v>80.045497656812799</v>
      </c>
      <c r="G196" s="101">
        <v>60</v>
      </c>
      <c r="H196" s="305">
        <f t="shared" si="47"/>
        <v>5495.0892908975893</v>
      </c>
      <c r="I196" s="309">
        <f t="shared" si="48"/>
        <v>2.7204000000000002</v>
      </c>
      <c r="J196" s="329">
        <f t="shared" si="58"/>
        <v>108.43832887659273</v>
      </c>
      <c r="K196" s="302">
        <v>21700</v>
      </c>
      <c r="L196" s="307">
        <f t="shared" si="43"/>
        <v>2401.3649297043844</v>
      </c>
      <c r="M196" s="304">
        <f t="shared" si="49"/>
        <v>811.6613462400818</v>
      </c>
      <c r="N196" s="304">
        <f t="shared" si="50"/>
        <v>48.027298594087689</v>
      </c>
      <c r="O196" s="308">
        <v>36</v>
      </c>
      <c r="P196" s="305">
        <f t="shared" si="51"/>
        <v>3297.0535745385541</v>
      </c>
      <c r="Q196" s="309">
        <f t="shared" si="52"/>
        <v>1.6323000000000001</v>
      </c>
      <c r="R196" s="367">
        <f t="shared" si="59"/>
        <v>162.65749331488908</v>
      </c>
      <c r="S196" s="302">
        <v>21700</v>
      </c>
      <c r="T196" s="307">
        <f t="shared" si="44"/>
        <v>1600.9099531362563</v>
      </c>
      <c r="U196" s="101">
        <f t="shared" si="53"/>
        <v>541.10756416005461</v>
      </c>
      <c r="V196" s="304">
        <f t="shared" si="54"/>
        <v>32.018199062725124</v>
      </c>
      <c r="W196" s="308">
        <v>24</v>
      </c>
      <c r="X196" s="305">
        <f t="shared" si="55"/>
        <v>2198.0357163590361</v>
      </c>
      <c r="Y196" s="309">
        <f t="shared" si="56"/>
        <v>1.0882000000000001</v>
      </c>
    </row>
    <row r="197" spans="1:25" s="63" customFormat="1" ht="16.5" customHeight="1" x14ac:dyDescent="0.2">
      <c r="A197" s="279">
        <v>178</v>
      </c>
      <c r="B197" s="301">
        <f t="shared" si="57"/>
        <v>65.092997405305354</v>
      </c>
      <c r="C197" s="302">
        <v>21700</v>
      </c>
      <c r="D197" s="303">
        <f t="shared" si="42"/>
        <v>4000.4303132425161</v>
      </c>
      <c r="E197" s="304">
        <f t="shared" si="45"/>
        <v>1352.1454458759704</v>
      </c>
      <c r="F197" s="304">
        <f t="shared" si="46"/>
        <v>80.008606264850329</v>
      </c>
      <c r="G197" s="101">
        <v>60</v>
      </c>
      <c r="H197" s="305">
        <f t="shared" si="47"/>
        <v>5492.5843653833372</v>
      </c>
      <c r="I197" s="309">
        <f t="shared" si="48"/>
        <v>2.7345000000000002</v>
      </c>
      <c r="J197" s="329">
        <f t="shared" si="58"/>
        <v>108.48832900884226</v>
      </c>
      <c r="K197" s="302">
        <v>21700</v>
      </c>
      <c r="L197" s="307">
        <f t="shared" si="43"/>
        <v>2400.2581879455097</v>
      </c>
      <c r="M197" s="304">
        <f t="shared" si="49"/>
        <v>811.28726752558225</v>
      </c>
      <c r="N197" s="304">
        <f t="shared" si="50"/>
        <v>48.005163758910193</v>
      </c>
      <c r="O197" s="308">
        <v>36</v>
      </c>
      <c r="P197" s="305">
        <f t="shared" si="51"/>
        <v>3295.5506192300022</v>
      </c>
      <c r="Q197" s="309">
        <f t="shared" si="52"/>
        <v>1.6407</v>
      </c>
      <c r="R197" s="367">
        <f t="shared" si="59"/>
        <v>162.73249351326336</v>
      </c>
      <c r="S197" s="302">
        <v>21700</v>
      </c>
      <c r="T197" s="307">
        <f t="shared" si="44"/>
        <v>1600.1721252970069</v>
      </c>
      <c r="U197" s="101">
        <f t="shared" si="53"/>
        <v>540.85817835038824</v>
      </c>
      <c r="V197" s="304">
        <f t="shared" si="54"/>
        <v>32.003442505940136</v>
      </c>
      <c r="W197" s="308">
        <v>24</v>
      </c>
      <c r="X197" s="305">
        <f t="shared" si="55"/>
        <v>2197.0337461533354</v>
      </c>
      <c r="Y197" s="309">
        <f t="shared" si="56"/>
        <v>1.0938000000000001</v>
      </c>
    </row>
    <row r="198" spans="1:25" s="63" customFormat="1" ht="16.5" customHeight="1" x14ac:dyDescent="0.2">
      <c r="A198" s="279">
        <v>179</v>
      </c>
      <c r="B198" s="301">
        <f t="shared" si="57"/>
        <v>65.122829416102022</v>
      </c>
      <c r="C198" s="302">
        <v>21700</v>
      </c>
      <c r="D198" s="303">
        <f t="shared" si="42"/>
        <v>3998.5977626398171</v>
      </c>
      <c r="E198" s="304">
        <f t="shared" si="45"/>
        <v>1351.5260437722582</v>
      </c>
      <c r="F198" s="304">
        <f t="shared" si="46"/>
        <v>79.971955252796349</v>
      </c>
      <c r="G198" s="101">
        <v>60</v>
      </c>
      <c r="H198" s="305">
        <f t="shared" si="47"/>
        <v>5490.095761664872</v>
      </c>
      <c r="I198" s="309">
        <f t="shared" si="48"/>
        <v>2.7486999999999999</v>
      </c>
      <c r="J198" s="329">
        <f t="shared" si="58"/>
        <v>108.5380490268367</v>
      </c>
      <c r="K198" s="302">
        <v>21700</v>
      </c>
      <c r="L198" s="307">
        <f t="shared" si="43"/>
        <v>2399.1586575838901</v>
      </c>
      <c r="M198" s="304">
        <f t="shared" si="49"/>
        <v>810.91562626335474</v>
      </c>
      <c r="N198" s="304">
        <f t="shared" si="50"/>
        <v>47.983173151677804</v>
      </c>
      <c r="O198" s="308">
        <v>36</v>
      </c>
      <c r="P198" s="305">
        <f t="shared" si="51"/>
        <v>3294.0574569989226</v>
      </c>
      <c r="Q198" s="309">
        <f t="shared" si="52"/>
        <v>1.6492</v>
      </c>
      <c r="R198" s="367">
        <f t="shared" si="59"/>
        <v>162.80707354025503</v>
      </c>
      <c r="S198" s="302">
        <v>21700</v>
      </c>
      <c r="T198" s="307">
        <f t="shared" si="44"/>
        <v>1599.439105055927</v>
      </c>
      <c r="U198" s="101">
        <f t="shared" si="53"/>
        <v>540.61041750890331</v>
      </c>
      <c r="V198" s="304">
        <f t="shared" si="54"/>
        <v>31.988782101118542</v>
      </c>
      <c r="W198" s="308">
        <v>24</v>
      </c>
      <c r="X198" s="305">
        <f t="shared" si="55"/>
        <v>2196.0383046659485</v>
      </c>
      <c r="Y198" s="309">
        <f t="shared" si="56"/>
        <v>1.0994999999999999</v>
      </c>
    </row>
    <row r="199" spans="1:25" s="63" customFormat="1" ht="16.5" customHeight="1" x14ac:dyDescent="0.2">
      <c r="A199" s="280">
        <v>180</v>
      </c>
      <c r="B199" s="301">
        <f t="shared" si="57"/>
        <v>65.152495230990368</v>
      </c>
      <c r="C199" s="302">
        <v>21700</v>
      </c>
      <c r="D199" s="303">
        <f t="shared" si="42"/>
        <v>3996.7770854636187</v>
      </c>
      <c r="E199" s="304">
        <f t="shared" si="45"/>
        <v>1350.910654886703</v>
      </c>
      <c r="F199" s="304">
        <f t="shared" si="46"/>
        <v>79.935541709272371</v>
      </c>
      <c r="G199" s="101">
        <v>60</v>
      </c>
      <c r="H199" s="305">
        <f t="shared" si="47"/>
        <v>5487.6232820595942</v>
      </c>
      <c r="I199" s="309">
        <f t="shared" si="48"/>
        <v>2.7627000000000002</v>
      </c>
      <c r="J199" s="329">
        <f t="shared" si="58"/>
        <v>108.58749205165061</v>
      </c>
      <c r="K199" s="302">
        <v>21700</v>
      </c>
      <c r="L199" s="307">
        <f t="shared" si="43"/>
        <v>2398.0662512781714</v>
      </c>
      <c r="M199" s="304">
        <f t="shared" si="49"/>
        <v>810.54639293202183</v>
      </c>
      <c r="N199" s="304">
        <f t="shared" si="50"/>
        <v>47.961325025563433</v>
      </c>
      <c r="O199" s="308">
        <v>36</v>
      </c>
      <c r="P199" s="305">
        <f t="shared" si="51"/>
        <v>3292.5739692357565</v>
      </c>
      <c r="Q199" s="309">
        <f t="shared" si="52"/>
        <v>1.6576</v>
      </c>
      <c r="R199" s="367">
        <f t="shared" si="59"/>
        <v>162.8812380774759</v>
      </c>
      <c r="S199" s="302">
        <v>21700</v>
      </c>
      <c r="T199" s="307">
        <f t="shared" si="44"/>
        <v>1598.7108341854478</v>
      </c>
      <c r="U199" s="101">
        <f t="shared" si="53"/>
        <v>540.3642619546813</v>
      </c>
      <c r="V199" s="304">
        <f t="shared" si="54"/>
        <v>31.974216683708956</v>
      </c>
      <c r="W199" s="308">
        <v>24</v>
      </c>
      <c r="X199" s="305">
        <f t="shared" si="55"/>
        <v>2195.0493128238381</v>
      </c>
      <c r="Y199" s="309">
        <f t="shared" si="56"/>
        <v>1.1051</v>
      </c>
    </row>
    <row r="200" spans="1:25" s="63" customFormat="1" ht="16.5" customHeight="1" x14ac:dyDescent="0.2">
      <c r="A200" s="279">
        <v>181</v>
      </c>
      <c r="B200" s="301">
        <f t="shared" si="57"/>
        <v>65.181996691490525</v>
      </c>
      <c r="C200" s="302">
        <v>21700</v>
      </c>
      <c r="D200" s="303">
        <f t="shared" si="42"/>
        <v>3994.968138709919</v>
      </c>
      <c r="E200" s="304">
        <f t="shared" si="45"/>
        <v>1350.2992308839525</v>
      </c>
      <c r="F200" s="304">
        <f t="shared" si="46"/>
        <v>79.89936277419838</v>
      </c>
      <c r="G200" s="101">
        <v>60</v>
      </c>
      <c r="H200" s="305">
        <f t="shared" si="47"/>
        <v>5485.1667323680704</v>
      </c>
      <c r="I200" s="309">
        <f t="shared" si="48"/>
        <v>2.7768000000000002</v>
      </c>
      <c r="J200" s="329">
        <f t="shared" si="58"/>
        <v>108.63666115248421</v>
      </c>
      <c r="K200" s="302">
        <v>21700</v>
      </c>
      <c r="L200" s="307">
        <f t="shared" si="43"/>
        <v>2396.9808832259514</v>
      </c>
      <c r="M200" s="304">
        <f t="shared" si="49"/>
        <v>810.17953853037147</v>
      </c>
      <c r="N200" s="304">
        <f t="shared" si="50"/>
        <v>47.939617664519027</v>
      </c>
      <c r="O200" s="308">
        <v>36</v>
      </c>
      <c r="P200" s="305">
        <f t="shared" si="51"/>
        <v>3291.1000394208418</v>
      </c>
      <c r="Q200" s="309">
        <f t="shared" si="52"/>
        <v>1.6660999999999999</v>
      </c>
      <c r="R200" s="367">
        <f t="shared" si="59"/>
        <v>162.9549917287263</v>
      </c>
      <c r="S200" s="302">
        <v>21700</v>
      </c>
      <c r="T200" s="307">
        <f t="shared" si="44"/>
        <v>1597.9872554839676</v>
      </c>
      <c r="U200" s="101">
        <f t="shared" si="53"/>
        <v>540.11969235358094</v>
      </c>
      <c r="V200" s="304">
        <f t="shared" si="54"/>
        <v>31.959745109679353</v>
      </c>
      <c r="W200" s="308">
        <v>24</v>
      </c>
      <c r="X200" s="305">
        <f t="shared" si="55"/>
        <v>2194.0666929472277</v>
      </c>
      <c r="Y200" s="309">
        <f t="shared" si="56"/>
        <v>1.1107</v>
      </c>
    </row>
    <row r="201" spans="1:25" s="63" customFormat="1" ht="16.5" customHeight="1" x14ac:dyDescent="0.2">
      <c r="A201" s="279">
        <v>182</v>
      </c>
      <c r="B201" s="301">
        <f t="shared" si="57"/>
        <v>65.211335608683939</v>
      </c>
      <c r="C201" s="302">
        <v>21700</v>
      </c>
      <c r="D201" s="303">
        <f t="shared" si="42"/>
        <v>3993.170781880498</v>
      </c>
      <c r="E201" s="304">
        <f t="shared" si="45"/>
        <v>1349.6917242756083</v>
      </c>
      <c r="F201" s="304">
        <f t="shared" si="46"/>
        <v>79.863415637609961</v>
      </c>
      <c r="G201" s="101">
        <v>60</v>
      </c>
      <c r="H201" s="305">
        <f t="shared" si="47"/>
        <v>5482.7259217937162</v>
      </c>
      <c r="I201" s="309">
        <f t="shared" si="48"/>
        <v>2.7909000000000002</v>
      </c>
      <c r="J201" s="329">
        <f t="shared" si="58"/>
        <v>108.68555934780657</v>
      </c>
      <c r="K201" s="302">
        <v>21700</v>
      </c>
      <c r="L201" s="307">
        <f t="shared" si="43"/>
        <v>2395.9024691282984</v>
      </c>
      <c r="M201" s="304">
        <f t="shared" si="49"/>
        <v>809.81503456536484</v>
      </c>
      <c r="N201" s="304">
        <f t="shared" si="50"/>
        <v>47.918049382565968</v>
      </c>
      <c r="O201" s="308">
        <v>36</v>
      </c>
      <c r="P201" s="305">
        <f t="shared" si="51"/>
        <v>3289.6355530762294</v>
      </c>
      <c r="Q201" s="309">
        <f t="shared" si="52"/>
        <v>1.6746000000000001</v>
      </c>
      <c r="R201" s="367">
        <f t="shared" si="59"/>
        <v>163.02833902170983</v>
      </c>
      <c r="S201" s="302">
        <v>21700</v>
      </c>
      <c r="T201" s="307">
        <f t="shared" si="44"/>
        <v>1597.2683127521996</v>
      </c>
      <c r="U201" s="101">
        <f t="shared" si="53"/>
        <v>539.87668971024345</v>
      </c>
      <c r="V201" s="304">
        <f t="shared" si="54"/>
        <v>31.945366255043993</v>
      </c>
      <c r="W201" s="308">
        <v>24</v>
      </c>
      <c r="X201" s="305">
        <f t="shared" si="55"/>
        <v>2193.0903687174869</v>
      </c>
      <c r="Y201" s="309">
        <f t="shared" si="56"/>
        <v>1.1164000000000001</v>
      </c>
    </row>
    <row r="202" spans="1:25" s="63" customFormat="1" ht="16.5" customHeight="1" x14ac:dyDescent="0.2">
      <c r="A202" s="279">
        <v>183</v>
      </c>
      <c r="B202" s="301">
        <f t="shared" si="57"/>
        <v>65.240513763880571</v>
      </c>
      <c r="C202" s="302">
        <v>21700</v>
      </c>
      <c r="D202" s="303">
        <f t="shared" si="42"/>
        <v>3991.3848769254569</v>
      </c>
      <c r="E202" s="304">
        <f t="shared" si="45"/>
        <v>1349.0880884008043</v>
      </c>
      <c r="F202" s="304">
        <f t="shared" si="46"/>
        <v>79.827697538509142</v>
      </c>
      <c r="G202" s="101">
        <v>60</v>
      </c>
      <c r="H202" s="305">
        <f t="shared" si="47"/>
        <v>5480.3006628647699</v>
      </c>
      <c r="I202" s="309">
        <f t="shared" si="48"/>
        <v>2.8050000000000002</v>
      </c>
      <c r="J202" s="329">
        <f t="shared" si="58"/>
        <v>108.73418960646762</v>
      </c>
      <c r="K202" s="302">
        <v>21700</v>
      </c>
      <c r="L202" s="307">
        <f t="shared" si="43"/>
        <v>2394.830926155274</v>
      </c>
      <c r="M202" s="304">
        <f t="shared" si="49"/>
        <v>809.45285304048252</v>
      </c>
      <c r="N202" s="304">
        <f t="shared" si="50"/>
        <v>47.896618523105481</v>
      </c>
      <c r="O202" s="308">
        <v>36</v>
      </c>
      <c r="P202" s="305">
        <f t="shared" si="51"/>
        <v>3288.180397718862</v>
      </c>
      <c r="Q202" s="309">
        <f t="shared" si="52"/>
        <v>1.6830000000000001</v>
      </c>
      <c r="R202" s="367">
        <f t="shared" si="59"/>
        <v>163.10128440970141</v>
      </c>
      <c r="S202" s="302">
        <v>21700</v>
      </c>
      <c r="T202" s="307">
        <f t="shared" si="44"/>
        <v>1596.5539507701828</v>
      </c>
      <c r="U202" s="101">
        <f t="shared" si="53"/>
        <v>539.63523536032176</v>
      </c>
      <c r="V202" s="304">
        <f t="shared" si="54"/>
        <v>31.931079015403657</v>
      </c>
      <c r="W202" s="308">
        <v>24</v>
      </c>
      <c r="X202" s="305">
        <f t="shared" si="55"/>
        <v>2192.1202651459084</v>
      </c>
      <c r="Y202" s="309">
        <f t="shared" si="56"/>
        <v>1.1220000000000001</v>
      </c>
    </row>
    <row r="203" spans="1:25" s="63" customFormat="1" ht="16.5" customHeight="1" x14ac:dyDescent="0.2">
      <c r="A203" s="279">
        <v>184</v>
      </c>
      <c r="B203" s="301">
        <f t="shared" si="57"/>
        <v>65.269532909267852</v>
      </c>
      <c r="C203" s="302">
        <v>21700</v>
      </c>
      <c r="D203" s="303">
        <f t="shared" si="42"/>
        <v>3989.610288187383</v>
      </c>
      <c r="E203" s="304">
        <f t="shared" si="45"/>
        <v>1348.4882774073353</v>
      </c>
      <c r="F203" s="304">
        <f t="shared" si="46"/>
        <v>79.79220576374766</v>
      </c>
      <c r="G203" s="101">
        <v>60</v>
      </c>
      <c r="H203" s="305">
        <f t="shared" si="47"/>
        <v>5477.8907713584667</v>
      </c>
      <c r="I203" s="309">
        <f t="shared" si="48"/>
        <v>2.8191000000000002</v>
      </c>
      <c r="J203" s="329">
        <f t="shared" si="58"/>
        <v>108.78255484877975</v>
      </c>
      <c r="K203" s="302">
        <v>21700</v>
      </c>
      <c r="L203" s="307">
        <f t="shared" si="43"/>
        <v>2393.7661729124302</v>
      </c>
      <c r="M203" s="304">
        <f t="shared" si="49"/>
        <v>809.09296644440133</v>
      </c>
      <c r="N203" s="304">
        <f t="shared" si="50"/>
        <v>47.875323458248602</v>
      </c>
      <c r="O203" s="308">
        <v>36</v>
      </c>
      <c r="P203" s="305">
        <f t="shared" si="51"/>
        <v>3286.73446281508</v>
      </c>
      <c r="Q203" s="309">
        <f t="shared" si="52"/>
        <v>1.6914</v>
      </c>
      <c r="R203" s="367">
        <f t="shared" si="59"/>
        <v>163.17383227316961</v>
      </c>
      <c r="S203" s="302">
        <v>21700</v>
      </c>
      <c r="T203" s="307">
        <f t="shared" si="44"/>
        <v>1595.8441152749533</v>
      </c>
      <c r="U203" s="101">
        <f t="shared" si="53"/>
        <v>539.39531096293422</v>
      </c>
      <c r="V203" s="304">
        <f t="shared" si="54"/>
        <v>31.916882305499065</v>
      </c>
      <c r="W203" s="308">
        <v>24</v>
      </c>
      <c r="X203" s="305">
        <f t="shared" si="55"/>
        <v>2191.1563085433868</v>
      </c>
      <c r="Y203" s="309">
        <f t="shared" si="56"/>
        <v>1.1275999999999999</v>
      </c>
    </row>
    <row r="204" spans="1:25" s="63" customFormat="1" ht="16.5" customHeight="1" x14ac:dyDescent="0.2">
      <c r="A204" s="279">
        <v>185</v>
      </c>
      <c r="B204" s="301">
        <f t="shared" si="57"/>
        <v>65.298394768542082</v>
      </c>
      <c r="C204" s="302">
        <v>21700</v>
      </c>
      <c r="D204" s="303">
        <f t="shared" si="42"/>
        <v>3987.8468823470885</v>
      </c>
      <c r="E204" s="304">
        <f t="shared" si="45"/>
        <v>1347.8922462333157</v>
      </c>
      <c r="F204" s="304">
        <f t="shared" si="46"/>
        <v>79.756937646941765</v>
      </c>
      <c r="G204" s="101">
        <v>60</v>
      </c>
      <c r="H204" s="305">
        <f t="shared" si="47"/>
        <v>5475.4960662273461</v>
      </c>
      <c r="I204" s="309">
        <f t="shared" si="48"/>
        <v>2.8331</v>
      </c>
      <c r="J204" s="329">
        <f t="shared" si="58"/>
        <v>108.83065794757015</v>
      </c>
      <c r="K204" s="302">
        <v>21700</v>
      </c>
      <c r="L204" s="307">
        <f t="shared" si="43"/>
        <v>2392.7081294082532</v>
      </c>
      <c r="M204" s="304">
        <f t="shared" si="49"/>
        <v>808.73534773998949</v>
      </c>
      <c r="N204" s="304">
        <f t="shared" si="50"/>
        <v>47.854162588165067</v>
      </c>
      <c r="O204" s="308">
        <v>36</v>
      </c>
      <c r="P204" s="305">
        <f t="shared" si="51"/>
        <v>3285.2976397364077</v>
      </c>
      <c r="Q204" s="309">
        <f t="shared" si="52"/>
        <v>1.6999</v>
      </c>
      <c r="R204" s="367">
        <f t="shared" si="59"/>
        <v>163.24598692135518</v>
      </c>
      <c r="S204" s="302">
        <v>21700</v>
      </c>
      <c r="T204" s="307">
        <f t="shared" si="44"/>
        <v>1595.1387529388358</v>
      </c>
      <c r="U204" s="101">
        <f t="shared" si="53"/>
        <v>539.15689849332648</v>
      </c>
      <c r="V204" s="304">
        <f t="shared" si="54"/>
        <v>31.902775058776715</v>
      </c>
      <c r="W204" s="308">
        <v>24</v>
      </c>
      <c r="X204" s="305">
        <f t="shared" si="55"/>
        <v>2190.1984264909388</v>
      </c>
      <c r="Y204" s="309">
        <f t="shared" si="56"/>
        <v>1.1333</v>
      </c>
    </row>
    <row r="205" spans="1:25" s="63" customFormat="1" ht="16.5" customHeight="1" x14ac:dyDescent="0.2">
      <c r="A205" s="279">
        <v>186</v>
      </c>
      <c r="B205" s="301">
        <f t="shared" si="57"/>
        <v>65.327101037522795</v>
      </c>
      <c r="C205" s="302">
        <v>21700</v>
      </c>
      <c r="D205" s="303">
        <f t="shared" si="42"/>
        <v>3986.0945283708606</v>
      </c>
      <c r="E205" s="304">
        <f t="shared" si="45"/>
        <v>1347.2999505893508</v>
      </c>
      <c r="F205" s="304">
        <f t="shared" si="46"/>
        <v>79.721890567417219</v>
      </c>
      <c r="G205" s="101">
        <v>60</v>
      </c>
      <c r="H205" s="305">
        <f t="shared" si="47"/>
        <v>5473.1163695276291</v>
      </c>
      <c r="I205" s="309">
        <f t="shared" si="48"/>
        <v>2.8472</v>
      </c>
      <c r="J205" s="329">
        <f t="shared" si="58"/>
        <v>108.87850172920466</v>
      </c>
      <c r="K205" s="302">
        <v>21700</v>
      </c>
      <c r="L205" s="307">
        <f t="shared" si="43"/>
        <v>2391.6567170225162</v>
      </c>
      <c r="M205" s="304">
        <f t="shared" si="49"/>
        <v>808.37997035361036</v>
      </c>
      <c r="N205" s="304">
        <f t="shared" si="50"/>
        <v>47.833134340450329</v>
      </c>
      <c r="O205" s="308">
        <v>36</v>
      </c>
      <c r="P205" s="305">
        <f t="shared" si="51"/>
        <v>3283.869821716577</v>
      </c>
      <c r="Q205" s="309">
        <f t="shared" si="52"/>
        <v>1.7082999999999999</v>
      </c>
      <c r="R205" s="367">
        <f t="shared" si="59"/>
        <v>163.31775259380697</v>
      </c>
      <c r="S205" s="302">
        <v>21700</v>
      </c>
      <c r="T205" s="307">
        <f t="shared" si="44"/>
        <v>1594.4378113483444</v>
      </c>
      <c r="U205" s="101">
        <f t="shared" si="53"/>
        <v>538.91998023574035</v>
      </c>
      <c r="V205" s="304">
        <f t="shared" si="54"/>
        <v>31.88875622696689</v>
      </c>
      <c r="W205" s="308">
        <v>24</v>
      </c>
      <c r="X205" s="305">
        <f t="shared" si="55"/>
        <v>2189.2465478110516</v>
      </c>
      <c r="Y205" s="309">
        <f t="shared" si="56"/>
        <v>1.1389</v>
      </c>
    </row>
    <row r="206" spans="1:25" s="63" customFormat="1" ht="16.5" customHeight="1" x14ac:dyDescent="0.2">
      <c r="A206" s="279">
        <v>187</v>
      </c>
      <c r="B206" s="301">
        <f t="shared" si="57"/>
        <v>65.355653384750667</v>
      </c>
      <c r="C206" s="302">
        <v>21700</v>
      </c>
      <c r="D206" s="303">
        <f t="shared" si="42"/>
        <v>3984.3530974591822</v>
      </c>
      <c r="E206" s="304">
        <f t="shared" si="45"/>
        <v>1346.7113469412034</v>
      </c>
      <c r="F206" s="304">
        <f t="shared" si="46"/>
        <v>79.687061949183644</v>
      </c>
      <c r="G206" s="101">
        <v>60</v>
      </c>
      <c r="H206" s="305">
        <f t="shared" si="47"/>
        <v>5470.7515063495694</v>
      </c>
      <c r="I206" s="309">
        <f t="shared" si="48"/>
        <v>2.8613</v>
      </c>
      <c r="J206" s="329">
        <f t="shared" si="58"/>
        <v>108.92608897458445</v>
      </c>
      <c r="K206" s="302">
        <v>21700</v>
      </c>
      <c r="L206" s="307">
        <f t="shared" si="43"/>
        <v>2390.6118584755091</v>
      </c>
      <c r="M206" s="304">
        <f t="shared" si="49"/>
        <v>808.02680816472196</v>
      </c>
      <c r="N206" s="304">
        <f t="shared" si="50"/>
        <v>47.812237169510183</v>
      </c>
      <c r="O206" s="308">
        <v>36</v>
      </c>
      <c r="P206" s="305">
        <f t="shared" si="51"/>
        <v>3282.4509038097412</v>
      </c>
      <c r="Q206" s="309">
        <f t="shared" si="52"/>
        <v>1.7168000000000001</v>
      </c>
      <c r="R206" s="367">
        <f t="shared" si="59"/>
        <v>163.38913346187667</v>
      </c>
      <c r="S206" s="302">
        <v>21700</v>
      </c>
      <c r="T206" s="307">
        <f t="shared" si="44"/>
        <v>1593.7412389836732</v>
      </c>
      <c r="U206" s="101">
        <f t="shared" si="53"/>
        <v>538.68453877648142</v>
      </c>
      <c r="V206" s="304">
        <f t="shared" si="54"/>
        <v>31.874824779673464</v>
      </c>
      <c r="W206" s="308">
        <v>24</v>
      </c>
      <c r="X206" s="305">
        <f t="shared" si="55"/>
        <v>2188.3006025398281</v>
      </c>
      <c r="Y206" s="309">
        <f t="shared" si="56"/>
        <v>1.1445000000000001</v>
      </c>
    </row>
    <row r="207" spans="1:25" s="63" customFormat="1" ht="16.5" customHeight="1" x14ac:dyDescent="0.2">
      <c r="A207" s="279">
        <v>188</v>
      </c>
      <c r="B207" s="301">
        <f t="shared" si="57"/>
        <v>65.38405345206948</v>
      </c>
      <c r="C207" s="302">
        <v>21700</v>
      </c>
      <c r="D207" s="303">
        <f t="shared" si="42"/>
        <v>3982.6224629968706</v>
      </c>
      <c r="E207" s="304">
        <f t="shared" si="45"/>
        <v>1346.1263924929422</v>
      </c>
      <c r="F207" s="304">
        <f t="shared" si="46"/>
        <v>79.652449259937413</v>
      </c>
      <c r="G207" s="101">
        <v>60</v>
      </c>
      <c r="H207" s="305">
        <f t="shared" si="47"/>
        <v>5468.4013047497501</v>
      </c>
      <c r="I207" s="309">
        <f t="shared" si="48"/>
        <v>2.8753000000000002</v>
      </c>
      <c r="J207" s="329">
        <f t="shared" si="58"/>
        <v>108.97342242011581</v>
      </c>
      <c r="K207" s="302">
        <v>21700</v>
      </c>
      <c r="L207" s="307">
        <f t="shared" si="43"/>
        <v>2389.5734777981224</v>
      </c>
      <c r="M207" s="304">
        <f t="shared" si="49"/>
        <v>807.67583549576534</v>
      </c>
      <c r="N207" s="304">
        <f t="shared" si="50"/>
        <v>47.79146955596245</v>
      </c>
      <c r="O207" s="308">
        <v>36</v>
      </c>
      <c r="P207" s="305">
        <f t="shared" si="51"/>
        <v>3281.0407828498505</v>
      </c>
      <c r="Q207" s="309">
        <f t="shared" si="52"/>
        <v>1.7252000000000001</v>
      </c>
      <c r="R207" s="367">
        <f t="shared" si="59"/>
        <v>163.46013363017369</v>
      </c>
      <c r="S207" s="302">
        <v>21700</v>
      </c>
      <c r="T207" s="307">
        <f t="shared" si="44"/>
        <v>1593.0489851987484</v>
      </c>
      <c r="U207" s="101">
        <f t="shared" si="53"/>
        <v>538.45055699717693</v>
      </c>
      <c r="V207" s="304">
        <f t="shared" si="54"/>
        <v>31.860979703974969</v>
      </c>
      <c r="W207" s="308">
        <v>24</v>
      </c>
      <c r="X207" s="305">
        <f t="shared" si="55"/>
        <v>2187.3605218999</v>
      </c>
      <c r="Y207" s="309">
        <f t="shared" si="56"/>
        <v>1.1500999999999999</v>
      </c>
    </row>
    <row r="208" spans="1:25" s="63" customFormat="1" ht="16.5" customHeight="1" x14ac:dyDescent="0.2">
      <c r="A208" s="279">
        <v>189</v>
      </c>
      <c r="B208" s="301">
        <f t="shared" si="57"/>
        <v>65.412302855192593</v>
      </c>
      <c r="C208" s="302">
        <v>21700</v>
      </c>
      <c r="D208" s="303">
        <f t="shared" si="42"/>
        <v>3980.9025005045942</v>
      </c>
      <c r="E208" s="304">
        <f t="shared" si="45"/>
        <v>1345.5450451705526</v>
      </c>
      <c r="F208" s="304">
        <f t="shared" si="46"/>
        <v>79.618050010091892</v>
      </c>
      <c r="G208" s="101">
        <v>60</v>
      </c>
      <c r="H208" s="305">
        <f t="shared" si="47"/>
        <v>5466.0655956852388</v>
      </c>
      <c r="I208" s="309">
        <f t="shared" si="48"/>
        <v>2.8894000000000002</v>
      </c>
      <c r="J208" s="329">
        <f t="shared" si="58"/>
        <v>109.02050475865433</v>
      </c>
      <c r="K208" s="302">
        <v>21700</v>
      </c>
      <c r="L208" s="307">
        <f t="shared" si="43"/>
        <v>2388.5415003027565</v>
      </c>
      <c r="M208" s="304">
        <f t="shared" si="49"/>
        <v>807.32702710233161</v>
      </c>
      <c r="N208" s="304">
        <f t="shared" si="50"/>
        <v>47.770830006055128</v>
      </c>
      <c r="O208" s="308">
        <v>36</v>
      </c>
      <c r="P208" s="305">
        <f t="shared" si="51"/>
        <v>3279.6393574111435</v>
      </c>
      <c r="Q208" s="309">
        <f t="shared" si="52"/>
        <v>1.7336</v>
      </c>
      <c r="R208" s="367">
        <f t="shared" si="59"/>
        <v>163.53075713798148</v>
      </c>
      <c r="S208" s="302">
        <v>21700</v>
      </c>
      <c r="T208" s="307">
        <f t="shared" si="44"/>
        <v>1592.3610002018377</v>
      </c>
      <c r="U208" s="101">
        <f t="shared" si="53"/>
        <v>538.21801806822111</v>
      </c>
      <c r="V208" s="304">
        <f t="shared" si="54"/>
        <v>31.847220004036753</v>
      </c>
      <c r="W208" s="308">
        <v>24</v>
      </c>
      <c r="X208" s="305">
        <f t="shared" si="55"/>
        <v>2186.4262382740958</v>
      </c>
      <c r="Y208" s="309">
        <f t="shared" si="56"/>
        <v>1.1556999999999999</v>
      </c>
    </row>
    <row r="209" spans="1:256" s="63" customFormat="1" ht="16.5" customHeight="1" x14ac:dyDescent="0.2">
      <c r="A209" s="280">
        <v>190</v>
      </c>
      <c r="B209" s="301">
        <f t="shared" si="57"/>
        <v>65.440403184254592</v>
      </c>
      <c r="C209" s="302">
        <v>21700</v>
      </c>
      <c r="D209" s="303">
        <f t="shared" si="42"/>
        <v>3979.1930875917033</v>
      </c>
      <c r="E209" s="304">
        <f t="shared" si="45"/>
        <v>1344.9672636059956</v>
      </c>
      <c r="F209" s="304">
        <f t="shared" si="46"/>
        <v>79.583861751834064</v>
      </c>
      <c r="G209" s="101">
        <v>60</v>
      </c>
      <c r="H209" s="305">
        <f t="shared" si="47"/>
        <v>5463.744212949533</v>
      </c>
      <c r="I209" s="309">
        <f t="shared" si="48"/>
        <v>2.9034</v>
      </c>
      <c r="J209" s="329">
        <f t="shared" si="58"/>
        <v>109.06733864042432</v>
      </c>
      <c r="K209" s="302">
        <v>21700</v>
      </c>
      <c r="L209" s="307">
        <f t="shared" si="43"/>
        <v>2387.5158525550223</v>
      </c>
      <c r="M209" s="304">
        <f t="shared" si="49"/>
        <v>806.98035816359743</v>
      </c>
      <c r="N209" s="304">
        <f t="shared" si="50"/>
        <v>47.750317051100446</v>
      </c>
      <c r="O209" s="308">
        <v>36</v>
      </c>
      <c r="P209" s="305">
        <f t="shared" si="51"/>
        <v>3278.2465277697202</v>
      </c>
      <c r="Q209" s="309">
        <f t="shared" si="52"/>
        <v>1.742</v>
      </c>
      <c r="R209" s="367">
        <f t="shared" si="59"/>
        <v>163.60100796063648</v>
      </c>
      <c r="S209" s="302">
        <v>21700</v>
      </c>
      <c r="T209" s="307">
        <f t="shared" si="44"/>
        <v>1591.6772350366819</v>
      </c>
      <c r="U209" s="101">
        <f t="shared" si="53"/>
        <v>537.98690544239844</v>
      </c>
      <c r="V209" s="304">
        <f t="shared" si="54"/>
        <v>31.833544700733636</v>
      </c>
      <c r="W209" s="308">
        <v>24</v>
      </c>
      <c r="X209" s="305">
        <f t="shared" si="55"/>
        <v>2185.4976851798137</v>
      </c>
      <c r="Y209" s="309">
        <f t="shared" si="56"/>
        <v>1.1614</v>
      </c>
    </row>
    <row r="210" spans="1:256" s="63" customFormat="1" ht="16.5" customHeight="1" x14ac:dyDescent="0.2">
      <c r="A210" s="278">
        <v>191</v>
      </c>
      <c r="B210" s="319">
        <f t="shared" si="57"/>
        <v>65.468356004348308</v>
      </c>
      <c r="C210" s="320">
        <v>21700</v>
      </c>
      <c r="D210" s="321">
        <f t="shared" si="42"/>
        <v>3977.4941039103628</v>
      </c>
      <c r="E210" s="322">
        <f t="shared" si="45"/>
        <v>1344.3930071217026</v>
      </c>
      <c r="F210" s="322">
        <f t="shared" si="46"/>
        <v>79.549882078207261</v>
      </c>
      <c r="G210" s="106">
        <v>60</v>
      </c>
      <c r="H210" s="323">
        <f t="shared" si="47"/>
        <v>5461.4369931102729</v>
      </c>
      <c r="I210" s="328">
        <f t="shared" si="48"/>
        <v>2.9174000000000002</v>
      </c>
      <c r="J210" s="324">
        <f t="shared" si="58"/>
        <v>109.11392667391385</v>
      </c>
      <c r="K210" s="320">
        <v>21700</v>
      </c>
      <c r="L210" s="325">
        <f t="shared" si="43"/>
        <v>2386.4964623462179</v>
      </c>
      <c r="M210" s="322">
        <f t="shared" si="49"/>
        <v>806.63580427302156</v>
      </c>
      <c r="N210" s="322">
        <f t="shared" si="50"/>
        <v>47.729929246924357</v>
      </c>
      <c r="O210" s="326">
        <v>36</v>
      </c>
      <c r="P210" s="323">
        <f t="shared" si="51"/>
        <v>3276.8621958661638</v>
      </c>
      <c r="Q210" s="328">
        <f t="shared" si="52"/>
        <v>1.7504999999999999</v>
      </c>
      <c r="R210" s="366">
        <f t="shared" si="59"/>
        <v>163.67089001087075</v>
      </c>
      <c r="S210" s="320">
        <v>21700</v>
      </c>
      <c r="T210" s="325">
        <f t="shared" si="44"/>
        <v>1590.9976415641454</v>
      </c>
      <c r="U210" s="106">
        <f t="shared" si="53"/>
        <v>537.75720284868112</v>
      </c>
      <c r="V210" s="322">
        <f t="shared" si="54"/>
        <v>31.819952831282908</v>
      </c>
      <c r="W210" s="326">
        <v>24</v>
      </c>
      <c r="X210" s="323">
        <f t="shared" si="55"/>
        <v>2184.5747972441095</v>
      </c>
      <c r="Y210" s="328">
        <f t="shared" si="56"/>
        <v>1.167</v>
      </c>
    </row>
    <row r="211" spans="1:256" s="63" customFormat="1" ht="16.5" customHeight="1" x14ac:dyDescent="0.2">
      <c r="A211" s="279">
        <v>192</v>
      </c>
      <c r="B211" s="301">
        <f t="shared" si="57"/>
        <v>65.496162856047931</v>
      </c>
      <c r="C211" s="302">
        <v>21700</v>
      </c>
      <c r="D211" s="303">
        <f t="shared" si="42"/>
        <v>3975.8054311109099</v>
      </c>
      <c r="E211" s="304">
        <f t="shared" si="45"/>
        <v>1343.8222357154875</v>
      </c>
      <c r="F211" s="304">
        <f t="shared" si="46"/>
        <v>79.516108622218198</v>
      </c>
      <c r="G211" s="101">
        <v>60</v>
      </c>
      <c r="H211" s="305">
        <f t="shared" si="47"/>
        <v>5459.1437754486151</v>
      </c>
      <c r="I211" s="309">
        <f t="shared" si="48"/>
        <v>2.9315000000000002</v>
      </c>
      <c r="J211" s="329">
        <f t="shared" si="58"/>
        <v>109.16027142674656</v>
      </c>
      <c r="K211" s="302">
        <v>21700</v>
      </c>
      <c r="L211" s="307">
        <f t="shared" si="43"/>
        <v>2385.4832586665457</v>
      </c>
      <c r="M211" s="304">
        <f t="shared" si="49"/>
        <v>806.29334142929235</v>
      </c>
      <c r="N211" s="304">
        <f t="shared" si="50"/>
        <v>47.709665173330912</v>
      </c>
      <c r="O211" s="308">
        <v>36</v>
      </c>
      <c r="P211" s="305">
        <f t="shared" si="51"/>
        <v>3275.4862652691691</v>
      </c>
      <c r="Q211" s="309">
        <f t="shared" si="52"/>
        <v>1.7588999999999999</v>
      </c>
      <c r="R211" s="367">
        <f t="shared" si="59"/>
        <v>163.74040714011983</v>
      </c>
      <c r="S211" s="302">
        <v>21700</v>
      </c>
      <c r="T211" s="307">
        <f t="shared" si="44"/>
        <v>1590.3221724443638</v>
      </c>
      <c r="U211" s="101">
        <f t="shared" si="53"/>
        <v>537.52889428619494</v>
      </c>
      <c r="V211" s="304">
        <f t="shared" si="54"/>
        <v>31.806443448887276</v>
      </c>
      <c r="W211" s="308">
        <v>24</v>
      </c>
      <c r="X211" s="305">
        <f t="shared" si="55"/>
        <v>2183.657510179446</v>
      </c>
      <c r="Y211" s="309">
        <f t="shared" si="56"/>
        <v>1.1726000000000001</v>
      </c>
    </row>
    <row r="212" spans="1:256" s="63" customFormat="1" ht="16.5" customHeight="1" x14ac:dyDescent="0.2">
      <c r="A212" s="279">
        <v>193</v>
      </c>
      <c r="B212" s="301">
        <f t="shared" si="57"/>
        <v>65.523825255918524</v>
      </c>
      <c r="C212" s="302">
        <v>21700</v>
      </c>
      <c r="D212" s="303">
        <f t="shared" ref="D212:D275" si="60">12*(1/B212*C212)</f>
        <v>3974.1269527984259</v>
      </c>
      <c r="E212" s="304">
        <f t="shared" si="45"/>
        <v>1343.2549100458677</v>
      </c>
      <c r="F212" s="304">
        <f t="shared" si="46"/>
        <v>79.482539055968516</v>
      </c>
      <c r="G212" s="101">
        <v>60</v>
      </c>
      <c r="H212" s="305">
        <f t="shared" si="47"/>
        <v>5456.8644019002613</v>
      </c>
      <c r="I212" s="309">
        <f t="shared" si="48"/>
        <v>2.9455</v>
      </c>
      <c r="J212" s="329">
        <f t="shared" si="58"/>
        <v>109.20637542653088</v>
      </c>
      <c r="K212" s="302">
        <v>21700</v>
      </c>
      <c r="L212" s="307">
        <f t="shared" ref="L212:L275" si="61">12*(1/J212*K212)</f>
        <v>2384.4761716790554</v>
      </c>
      <c r="M212" s="304">
        <f t="shared" si="49"/>
        <v>805.95294602752062</v>
      </c>
      <c r="N212" s="304">
        <f t="shared" si="50"/>
        <v>47.689523433581108</v>
      </c>
      <c r="O212" s="308">
        <v>36</v>
      </c>
      <c r="P212" s="305">
        <f t="shared" si="51"/>
        <v>3274.1186411401573</v>
      </c>
      <c r="Q212" s="309">
        <f t="shared" si="52"/>
        <v>1.7673000000000001</v>
      </c>
      <c r="R212" s="367">
        <f t="shared" si="59"/>
        <v>163.8095631397963</v>
      </c>
      <c r="S212" s="302">
        <v>21700</v>
      </c>
      <c r="T212" s="307">
        <f t="shared" ref="T212:T275" si="62">12*(1/R212*S212)</f>
        <v>1589.6507811193705</v>
      </c>
      <c r="U212" s="101">
        <f t="shared" si="53"/>
        <v>537.30196401834723</v>
      </c>
      <c r="V212" s="304">
        <f t="shared" si="54"/>
        <v>31.793015622387411</v>
      </c>
      <c r="W212" s="308">
        <v>24</v>
      </c>
      <c r="X212" s="305">
        <f t="shared" si="55"/>
        <v>2182.7457607601054</v>
      </c>
      <c r="Y212" s="309">
        <f t="shared" si="56"/>
        <v>1.1781999999999999</v>
      </c>
    </row>
    <row r="213" spans="1:256" s="63" customFormat="1" ht="16.5" customHeight="1" x14ac:dyDescent="0.2">
      <c r="A213" s="279">
        <v>194</v>
      </c>
      <c r="B213" s="301">
        <f t="shared" si="57"/>
        <v>65.551344697012226</v>
      </c>
      <c r="C213" s="302">
        <v>21700</v>
      </c>
      <c r="D213" s="303">
        <f t="shared" si="60"/>
        <v>3972.4585544904739</v>
      </c>
      <c r="E213" s="304">
        <f t="shared" ref="E213:E276" si="63">D213*33.8%</f>
        <v>1342.69099141778</v>
      </c>
      <c r="F213" s="304">
        <f t="shared" ref="F213:F276" si="64">D213*2%</f>
        <v>79.449171089809482</v>
      </c>
      <c r="G213" s="101">
        <v>60</v>
      </c>
      <c r="H213" s="305">
        <f t="shared" ref="H213:H276" si="65">SUM(D213:G213)</f>
        <v>5454.5987169980635</v>
      </c>
      <c r="I213" s="309">
        <f t="shared" ref="I213:I276" si="66">ROUND(A213/B213,4)</f>
        <v>2.9594999999999998</v>
      </c>
      <c r="J213" s="329">
        <f t="shared" si="58"/>
        <v>109.25224116168705</v>
      </c>
      <c r="K213" s="302">
        <v>21700</v>
      </c>
      <c r="L213" s="307">
        <f t="shared" si="61"/>
        <v>2383.4751326942842</v>
      </c>
      <c r="M213" s="304">
        <f t="shared" ref="M213:M276" si="67">L213*33.8%</f>
        <v>805.61459485066803</v>
      </c>
      <c r="N213" s="304">
        <f t="shared" ref="N213:N276" si="68">L213*2%</f>
        <v>47.669502653885687</v>
      </c>
      <c r="O213" s="308">
        <v>36</v>
      </c>
      <c r="P213" s="305">
        <f t="shared" ref="P213:P276" si="69">SUM(L213:O213)</f>
        <v>3272.7592301988379</v>
      </c>
      <c r="Q213" s="309">
        <f t="shared" ref="Q213:Q276" si="70">ROUND(A213/J213,4)</f>
        <v>1.7757000000000001</v>
      </c>
      <c r="R213" s="367">
        <f t="shared" si="59"/>
        <v>163.87836174253056</v>
      </c>
      <c r="S213" s="302">
        <v>21700</v>
      </c>
      <c r="T213" s="307">
        <f t="shared" si="62"/>
        <v>1588.9834217961898</v>
      </c>
      <c r="U213" s="101">
        <f t="shared" ref="U213:U276" si="71">T213*33.8%</f>
        <v>537.07639656711206</v>
      </c>
      <c r="V213" s="304">
        <f t="shared" ref="V213:V276" si="72">T213*2%</f>
        <v>31.779668435923796</v>
      </c>
      <c r="W213" s="308">
        <v>24</v>
      </c>
      <c r="X213" s="305">
        <f t="shared" ref="X213:X276" si="73">SUM(T213:W213)</f>
        <v>2181.8394867992256</v>
      </c>
      <c r="Y213" s="309">
        <f t="shared" ref="Y213:Y276" si="74">ROUND(A213/R213,4)</f>
        <v>1.1838</v>
      </c>
    </row>
    <row r="214" spans="1:256" s="63" customFormat="1" ht="16.5" customHeight="1" x14ac:dyDescent="0.2">
      <c r="A214" s="279">
        <v>195</v>
      </c>
      <c r="B214" s="301">
        <f t="shared" si="57"/>
        <v>65.57872264935196</v>
      </c>
      <c r="C214" s="302">
        <v>21700</v>
      </c>
      <c r="D214" s="303">
        <f t="shared" si="60"/>
        <v>3970.8001235759548</v>
      </c>
      <c r="E214" s="304">
        <f t="shared" si="63"/>
        <v>1342.1304417686727</v>
      </c>
      <c r="F214" s="304">
        <f t="shared" si="64"/>
        <v>79.416002471519093</v>
      </c>
      <c r="G214" s="101">
        <v>60</v>
      </c>
      <c r="H214" s="305">
        <f t="shared" si="65"/>
        <v>5452.3465678161465</v>
      </c>
      <c r="I214" s="309">
        <f t="shared" si="66"/>
        <v>2.9735</v>
      </c>
      <c r="J214" s="329">
        <f t="shared" si="58"/>
        <v>109.29787108225327</v>
      </c>
      <c r="K214" s="302">
        <v>21700</v>
      </c>
      <c r="L214" s="307">
        <f t="shared" si="61"/>
        <v>2382.4800741455724</v>
      </c>
      <c r="M214" s="304">
        <f t="shared" si="67"/>
        <v>805.27826506120334</v>
      </c>
      <c r="N214" s="304">
        <f t="shared" si="68"/>
        <v>47.64960148291145</v>
      </c>
      <c r="O214" s="308">
        <v>36</v>
      </c>
      <c r="P214" s="305">
        <f t="shared" si="69"/>
        <v>3271.4079406896872</v>
      </c>
      <c r="Q214" s="309">
        <f t="shared" si="70"/>
        <v>1.7841</v>
      </c>
      <c r="R214" s="367">
        <f t="shared" si="59"/>
        <v>163.9468066233799</v>
      </c>
      <c r="S214" s="302">
        <v>21700</v>
      </c>
      <c r="T214" s="307">
        <f t="shared" si="62"/>
        <v>1588.3200494303819</v>
      </c>
      <c r="U214" s="101">
        <f t="shared" si="71"/>
        <v>536.85217670746908</v>
      </c>
      <c r="V214" s="304">
        <f t="shared" si="72"/>
        <v>31.766400988607639</v>
      </c>
      <c r="W214" s="308">
        <v>24</v>
      </c>
      <c r="X214" s="305">
        <f t="shared" si="73"/>
        <v>2180.9386271264584</v>
      </c>
      <c r="Y214" s="309">
        <f t="shared" si="74"/>
        <v>1.1894</v>
      </c>
    </row>
    <row r="215" spans="1:256" s="63" customFormat="1" ht="16.5" customHeight="1" x14ac:dyDescent="0.2">
      <c r="A215" s="279">
        <v>196</v>
      </c>
      <c r="B215" s="301">
        <f t="shared" si="57"/>
        <v>65.605960560402508</v>
      </c>
      <c r="C215" s="302">
        <v>21700</v>
      </c>
      <c r="D215" s="303">
        <f t="shared" si="60"/>
        <v>3969.1515492750582</v>
      </c>
      <c r="E215" s="304">
        <f t="shared" si="63"/>
        <v>1341.5732236549695</v>
      </c>
      <c r="F215" s="304">
        <f t="shared" si="64"/>
        <v>79.383030985501165</v>
      </c>
      <c r="G215" s="101">
        <v>60</v>
      </c>
      <c r="H215" s="305">
        <f t="shared" si="65"/>
        <v>5450.1078039155291</v>
      </c>
      <c r="I215" s="309">
        <f t="shared" si="66"/>
        <v>2.9874999999999998</v>
      </c>
      <c r="J215" s="329">
        <f t="shared" si="58"/>
        <v>109.34326760067086</v>
      </c>
      <c r="K215" s="302">
        <v>21700</v>
      </c>
      <c r="L215" s="307">
        <f t="shared" si="61"/>
        <v>2381.490929565035</v>
      </c>
      <c r="M215" s="304">
        <f t="shared" si="67"/>
        <v>804.94393419298171</v>
      </c>
      <c r="N215" s="304">
        <f t="shared" si="68"/>
        <v>47.629818591300698</v>
      </c>
      <c r="O215" s="308">
        <v>36</v>
      </c>
      <c r="P215" s="305">
        <f t="shared" si="69"/>
        <v>3270.0646823493175</v>
      </c>
      <c r="Q215" s="309">
        <f t="shared" si="70"/>
        <v>1.7925</v>
      </c>
      <c r="R215" s="367">
        <f t="shared" si="59"/>
        <v>164.01490140100626</v>
      </c>
      <c r="S215" s="302">
        <v>21700</v>
      </c>
      <c r="T215" s="307">
        <f t="shared" si="62"/>
        <v>1587.6606197100234</v>
      </c>
      <c r="U215" s="101">
        <f t="shared" si="71"/>
        <v>536.62928946198781</v>
      </c>
      <c r="V215" s="304">
        <f t="shared" si="72"/>
        <v>31.753212394200467</v>
      </c>
      <c r="W215" s="308">
        <v>24</v>
      </c>
      <c r="X215" s="305">
        <f t="shared" si="73"/>
        <v>2180.0431215662115</v>
      </c>
      <c r="Y215" s="309">
        <f t="shared" si="74"/>
        <v>1.1950000000000001</v>
      </c>
    </row>
    <row r="216" spans="1:256" s="63" customFormat="1" ht="16.5" customHeight="1" x14ac:dyDescent="0.2">
      <c r="A216" s="279">
        <v>197</v>
      </c>
      <c r="B216" s="301">
        <f t="shared" si="57"/>
        <v>65.633059855529794</v>
      </c>
      <c r="C216" s="302">
        <v>21700</v>
      </c>
      <c r="D216" s="303">
        <f t="shared" si="60"/>
        <v>3967.5127226002774</v>
      </c>
      <c r="E216" s="304">
        <f t="shared" si="63"/>
        <v>1341.0193002388937</v>
      </c>
      <c r="F216" s="304">
        <f t="shared" si="64"/>
        <v>79.350254452005544</v>
      </c>
      <c r="G216" s="101">
        <v>60</v>
      </c>
      <c r="H216" s="305">
        <f t="shared" si="65"/>
        <v>5447.8822772911763</v>
      </c>
      <c r="I216" s="309">
        <f t="shared" si="66"/>
        <v>3.0015000000000001</v>
      </c>
      <c r="J216" s="329">
        <f t="shared" si="58"/>
        <v>109.38843309254966</v>
      </c>
      <c r="K216" s="302">
        <v>21700</v>
      </c>
      <c r="L216" s="307">
        <f t="shared" si="61"/>
        <v>2380.5076335601666</v>
      </c>
      <c r="M216" s="304">
        <f t="shared" si="67"/>
        <v>804.61158014333625</v>
      </c>
      <c r="N216" s="304">
        <f t="shared" si="68"/>
        <v>47.61015267120333</v>
      </c>
      <c r="O216" s="308">
        <v>36</v>
      </c>
      <c r="P216" s="305">
        <f t="shared" si="69"/>
        <v>3268.7293663747059</v>
      </c>
      <c r="Q216" s="309">
        <f t="shared" si="70"/>
        <v>1.8008999999999999</v>
      </c>
      <c r="R216" s="367">
        <f t="shared" si="59"/>
        <v>164.08264963882448</v>
      </c>
      <c r="S216" s="302">
        <v>21700</v>
      </c>
      <c r="T216" s="307">
        <f t="shared" si="62"/>
        <v>1587.0050890401112</v>
      </c>
      <c r="U216" s="101">
        <f t="shared" si="71"/>
        <v>536.40772009555758</v>
      </c>
      <c r="V216" s="304">
        <f t="shared" si="72"/>
        <v>31.740101780802224</v>
      </c>
      <c r="W216" s="308">
        <v>24</v>
      </c>
      <c r="X216" s="305">
        <f t="shared" si="73"/>
        <v>2179.1529109164712</v>
      </c>
      <c r="Y216" s="309">
        <f t="shared" si="74"/>
        <v>1.2005999999999999</v>
      </c>
    </row>
    <row r="217" spans="1:256" s="63" customFormat="1" ht="16.5" customHeight="1" x14ac:dyDescent="0.2">
      <c r="A217" s="279">
        <v>198</v>
      </c>
      <c r="B217" s="301">
        <f t="shared" si="57"/>
        <v>65.660021938448409</v>
      </c>
      <c r="C217" s="302">
        <v>21700</v>
      </c>
      <c r="D217" s="303">
        <f t="shared" si="60"/>
        <v>3965.883536318438</v>
      </c>
      <c r="E217" s="304">
        <f t="shared" si="63"/>
        <v>1340.4686352756319</v>
      </c>
      <c r="F217" s="304">
        <f t="shared" si="64"/>
        <v>79.31767072636876</v>
      </c>
      <c r="G217" s="101">
        <v>60</v>
      </c>
      <c r="H217" s="305">
        <f t="shared" si="65"/>
        <v>5445.669842320438</v>
      </c>
      <c r="I217" s="309">
        <f t="shared" si="66"/>
        <v>3.0154999999999998</v>
      </c>
      <c r="J217" s="329">
        <f t="shared" si="58"/>
        <v>109.43336989741402</v>
      </c>
      <c r="K217" s="302">
        <v>21700</v>
      </c>
      <c r="L217" s="307">
        <f t="shared" si="61"/>
        <v>2379.5301217910624</v>
      </c>
      <c r="M217" s="304">
        <f t="shared" si="67"/>
        <v>804.28118116537905</v>
      </c>
      <c r="N217" s="304">
        <f t="shared" si="68"/>
        <v>47.590602435821246</v>
      </c>
      <c r="O217" s="308">
        <v>36</v>
      </c>
      <c r="P217" s="305">
        <f t="shared" si="69"/>
        <v>3267.401905392263</v>
      </c>
      <c r="Q217" s="309">
        <f t="shared" si="70"/>
        <v>1.8092999999999999</v>
      </c>
      <c r="R217" s="367">
        <f t="shared" si="59"/>
        <v>164.15005484612101</v>
      </c>
      <c r="S217" s="302">
        <v>21700</v>
      </c>
      <c r="T217" s="307">
        <f t="shared" si="62"/>
        <v>1586.3534145273757</v>
      </c>
      <c r="U217" s="101">
        <f t="shared" si="71"/>
        <v>536.18745411025293</v>
      </c>
      <c r="V217" s="304">
        <f t="shared" si="72"/>
        <v>31.727068290547514</v>
      </c>
      <c r="W217" s="308">
        <v>24</v>
      </c>
      <c r="X217" s="305">
        <f t="shared" si="73"/>
        <v>2178.2679369281759</v>
      </c>
      <c r="Y217" s="309">
        <f t="shared" si="74"/>
        <v>1.2061999999999999</v>
      </c>
    </row>
    <row r="218" spans="1:256" s="63" customFormat="1" ht="16.5" customHeight="1" x14ac:dyDescent="0.2">
      <c r="A218" s="279">
        <v>199</v>
      </c>
      <c r="B218" s="301">
        <f t="shared" si="57"/>
        <v>65.68684819165793</v>
      </c>
      <c r="C218" s="302">
        <v>21700</v>
      </c>
      <c r="D218" s="303">
        <f t="shared" si="60"/>
        <v>3964.2638849137256</v>
      </c>
      <c r="E218" s="304">
        <f t="shared" si="63"/>
        <v>1339.9211931008392</v>
      </c>
      <c r="F218" s="304">
        <f t="shared" si="64"/>
        <v>79.285277698274513</v>
      </c>
      <c r="G218" s="101">
        <v>60</v>
      </c>
      <c r="H218" s="305">
        <f t="shared" si="65"/>
        <v>5443.4703557128396</v>
      </c>
      <c r="I218" s="309">
        <f t="shared" si="66"/>
        <v>3.0295000000000001</v>
      </c>
      <c r="J218" s="329">
        <f t="shared" si="58"/>
        <v>109.47808031942989</v>
      </c>
      <c r="K218" s="302">
        <v>21700</v>
      </c>
      <c r="L218" s="307">
        <f t="shared" si="61"/>
        <v>2378.5583309482349</v>
      </c>
      <c r="M218" s="304">
        <f t="shared" si="67"/>
        <v>803.9527158605033</v>
      </c>
      <c r="N218" s="304">
        <f t="shared" si="68"/>
        <v>47.571166618964696</v>
      </c>
      <c r="O218" s="308">
        <v>36</v>
      </c>
      <c r="P218" s="305">
        <f t="shared" si="69"/>
        <v>3266.0822134277028</v>
      </c>
      <c r="Q218" s="309">
        <f t="shared" si="70"/>
        <v>1.8177000000000001</v>
      </c>
      <c r="R218" s="367">
        <f t="shared" si="59"/>
        <v>164.21712047914482</v>
      </c>
      <c r="S218" s="302">
        <v>21700</v>
      </c>
      <c r="T218" s="307">
        <f t="shared" si="62"/>
        <v>1585.7055539654903</v>
      </c>
      <c r="U218" s="101">
        <f t="shared" si="71"/>
        <v>535.96847724033569</v>
      </c>
      <c r="V218" s="304">
        <f t="shared" si="72"/>
        <v>31.714111079309806</v>
      </c>
      <c r="W218" s="308">
        <v>24</v>
      </c>
      <c r="X218" s="305">
        <f t="shared" si="73"/>
        <v>2177.3881422851359</v>
      </c>
      <c r="Y218" s="309">
        <f t="shared" si="74"/>
        <v>1.2118</v>
      </c>
    </row>
    <row r="219" spans="1:256" s="63" customFormat="1" ht="16.5" customHeight="1" x14ac:dyDescent="0.2">
      <c r="A219" s="280">
        <v>200</v>
      </c>
      <c r="B219" s="301">
        <f t="shared" si="57"/>
        <v>65.71353997686829</v>
      </c>
      <c r="C219" s="302">
        <v>21700</v>
      </c>
      <c r="D219" s="303">
        <f t="shared" si="60"/>
        <v>3962.6536645516735</v>
      </c>
      <c r="E219" s="304">
        <f t="shared" si="63"/>
        <v>1339.3769386184656</v>
      </c>
      <c r="F219" s="304">
        <f t="shared" si="64"/>
        <v>79.253073291033473</v>
      </c>
      <c r="G219" s="101">
        <v>60</v>
      </c>
      <c r="H219" s="305">
        <f t="shared" si="65"/>
        <v>5441.2836764611729</v>
      </c>
      <c r="I219" s="309">
        <f t="shared" si="66"/>
        <v>3.0434999999999999</v>
      </c>
      <c r="J219" s="329">
        <f t="shared" si="58"/>
        <v>109.52256662811382</v>
      </c>
      <c r="K219" s="302">
        <v>21700</v>
      </c>
      <c r="L219" s="307">
        <f t="shared" si="61"/>
        <v>2377.5921987310039</v>
      </c>
      <c r="M219" s="304">
        <f t="shared" si="67"/>
        <v>803.62616317107927</v>
      </c>
      <c r="N219" s="304">
        <f t="shared" si="68"/>
        <v>47.551843974620077</v>
      </c>
      <c r="O219" s="308">
        <v>36</v>
      </c>
      <c r="P219" s="305">
        <f t="shared" si="69"/>
        <v>3264.7702058767036</v>
      </c>
      <c r="Q219" s="309">
        <f t="shared" si="70"/>
        <v>1.8261000000000001</v>
      </c>
      <c r="R219" s="367">
        <f t="shared" si="59"/>
        <v>164.28384994217072</v>
      </c>
      <c r="S219" s="302">
        <v>21700</v>
      </c>
      <c r="T219" s="307">
        <f t="shared" si="62"/>
        <v>1585.0614658206696</v>
      </c>
      <c r="U219" s="101">
        <f t="shared" si="71"/>
        <v>535.75077544738622</v>
      </c>
      <c r="V219" s="304">
        <f t="shared" si="72"/>
        <v>31.701229316413393</v>
      </c>
      <c r="W219" s="308">
        <v>24</v>
      </c>
      <c r="X219" s="305">
        <f t="shared" si="73"/>
        <v>2176.5134705844694</v>
      </c>
      <c r="Y219" s="309">
        <f t="shared" si="74"/>
        <v>1.2174</v>
      </c>
    </row>
    <row r="220" spans="1:256" s="63" customFormat="1" ht="16.5" customHeight="1" x14ac:dyDescent="0.2">
      <c r="A220" s="279">
        <v>201</v>
      </c>
      <c r="B220" s="301">
        <f t="shared" si="57"/>
        <v>65.740098635414583</v>
      </c>
      <c r="C220" s="302">
        <v>21700</v>
      </c>
      <c r="D220" s="303">
        <f t="shared" si="60"/>
        <v>3961.0527730440758</v>
      </c>
      <c r="E220" s="304">
        <f t="shared" si="63"/>
        <v>1338.8358372888974</v>
      </c>
      <c r="F220" s="304">
        <f t="shared" si="64"/>
        <v>79.221055460881516</v>
      </c>
      <c r="G220" s="101">
        <v>60</v>
      </c>
      <c r="H220" s="305">
        <f t="shared" si="65"/>
        <v>5439.1096657938551</v>
      </c>
      <c r="I220" s="309">
        <f t="shared" si="66"/>
        <v>3.0575000000000001</v>
      </c>
      <c r="J220" s="329">
        <f t="shared" si="58"/>
        <v>109.56683105902431</v>
      </c>
      <c r="K220" s="302">
        <v>21700</v>
      </c>
      <c r="L220" s="307">
        <f t="shared" si="61"/>
        <v>2376.6316638264452</v>
      </c>
      <c r="M220" s="304">
        <f t="shared" si="67"/>
        <v>803.30150237333839</v>
      </c>
      <c r="N220" s="304">
        <f t="shared" si="68"/>
        <v>47.532633276528905</v>
      </c>
      <c r="O220" s="308">
        <v>36</v>
      </c>
      <c r="P220" s="305">
        <f t="shared" si="69"/>
        <v>3263.4657994763124</v>
      </c>
      <c r="Q220" s="309">
        <f t="shared" si="70"/>
        <v>1.8345</v>
      </c>
      <c r="R220" s="367">
        <f t="shared" si="59"/>
        <v>164.35024658853644</v>
      </c>
      <c r="S220" s="302">
        <v>21700</v>
      </c>
      <c r="T220" s="307">
        <f t="shared" si="62"/>
        <v>1584.4211092176306</v>
      </c>
      <c r="U220" s="101">
        <f t="shared" si="71"/>
        <v>535.53433491555904</v>
      </c>
      <c r="V220" s="304">
        <f t="shared" si="72"/>
        <v>31.688422184352614</v>
      </c>
      <c r="W220" s="308">
        <v>24</v>
      </c>
      <c r="X220" s="305">
        <f t="shared" si="73"/>
        <v>2175.6438663175422</v>
      </c>
      <c r="Y220" s="309">
        <f t="shared" si="74"/>
        <v>1.2230000000000001</v>
      </c>
    </row>
    <row r="221" spans="1:256" s="63" customFormat="1" ht="16.5" customHeight="1" x14ac:dyDescent="0.2">
      <c r="A221" s="279">
        <v>202</v>
      </c>
      <c r="B221" s="301">
        <f t="shared" si="57"/>
        <v>65.766525488661415</v>
      </c>
      <c r="C221" s="302">
        <v>21700</v>
      </c>
      <c r="D221" s="303">
        <f t="shared" si="60"/>
        <v>3959.4611098148202</v>
      </c>
      <c r="E221" s="304">
        <f t="shared" si="63"/>
        <v>1338.2978551174092</v>
      </c>
      <c r="F221" s="304">
        <f t="shared" si="64"/>
        <v>79.189222196296413</v>
      </c>
      <c r="G221" s="101">
        <v>60</v>
      </c>
      <c r="H221" s="305">
        <f t="shared" si="65"/>
        <v>5436.9481871285252</v>
      </c>
      <c r="I221" s="309">
        <f t="shared" si="66"/>
        <v>3.0714999999999999</v>
      </c>
      <c r="J221" s="329">
        <f t="shared" si="58"/>
        <v>109.6108758144357</v>
      </c>
      <c r="K221" s="302">
        <v>21700</v>
      </c>
      <c r="L221" s="307">
        <f t="shared" si="61"/>
        <v>2375.6766658888919</v>
      </c>
      <c r="M221" s="304">
        <f t="shared" si="67"/>
        <v>802.97871307044534</v>
      </c>
      <c r="N221" s="304">
        <f t="shared" si="68"/>
        <v>47.513533317777835</v>
      </c>
      <c r="O221" s="308">
        <v>36</v>
      </c>
      <c r="P221" s="305">
        <f t="shared" si="69"/>
        <v>3262.1689122771149</v>
      </c>
      <c r="Q221" s="309">
        <f t="shared" si="70"/>
        <v>1.8429</v>
      </c>
      <c r="R221" s="367">
        <f t="shared" si="59"/>
        <v>164.41631372165352</v>
      </c>
      <c r="S221" s="302">
        <v>21700</v>
      </c>
      <c r="T221" s="307">
        <f t="shared" si="62"/>
        <v>1583.7844439259284</v>
      </c>
      <c r="U221" s="101">
        <f t="shared" si="71"/>
        <v>535.31914204696375</v>
      </c>
      <c r="V221" s="304">
        <f t="shared" si="72"/>
        <v>31.675688878518567</v>
      </c>
      <c r="W221" s="308">
        <v>24</v>
      </c>
      <c r="X221" s="305">
        <f t="shared" si="73"/>
        <v>2174.7792748514107</v>
      </c>
      <c r="Y221" s="309">
        <f t="shared" si="74"/>
        <v>1.2285999999999999</v>
      </c>
    </row>
    <row r="222" spans="1:256" s="63" customFormat="1" ht="16.5" customHeight="1" x14ac:dyDescent="0.2">
      <c r="A222" s="279">
        <v>203</v>
      </c>
      <c r="B222" s="301">
        <f t="shared" si="57"/>
        <v>65.792821838397515</v>
      </c>
      <c r="C222" s="302">
        <v>21700</v>
      </c>
      <c r="D222" s="303">
        <f t="shared" si="60"/>
        <v>3957.8785758665736</v>
      </c>
      <c r="E222" s="304">
        <f t="shared" si="63"/>
        <v>1337.7629586429018</v>
      </c>
      <c r="F222" s="304">
        <f t="shared" si="64"/>
        <v>79.157571517331476</v>
      </c>
      <c r="G222" s="101">
        <v>60</v>
      </c>
      <c r="H222" s="305">
        <f t="shared" si="65"/>
        <v>5434.7991060268068</v>
      </c>
      <c r="I222" s="309">
        <f t="shared" si="66"/>
        <v>3.0853999999999999</v>
      </c>
      <c r="J222" s="329">
        <f t="shared" si="58"/>
        <v>109.65470306399587</v>
      </c>
      <c r="K222" s="302">
        <v>21700</v>
      </c>
      <c r="L222" s="307">
        <f t="shared" si="61"/>
        <v>2374.7271455199443</v>
      </c>
      <c r="M222" s="304">
        <f t="shared" si="67"/>
        <v>802.65777518574112</v>
      </c>
      <c r="N222" s="304">
        <f t="shared" si="68"/>
        <v>47.494542910398884</v>
      </c>
      <c r="O222" s="308">
        <v>36</v>
      </c>
      <c r="P222" s="305">
        <f t="shared" si="69"/>
        <v>3260.8794636160846</v>
      </c>
      <c r="Q222" s="309">
        <f t="shared" si="70"/>
        <v>1.8512999999999999</v>
      </c>
      <c r="R222" s="367">
        <f t="shared" si="59"/>
        <v>164.48205459599379</v>
      </c>
      <c r="S222" s="302">
        <v>21700</v>
      </c>
      <c r="T222" s="307">
        <f t="shared" si="62"/>
        <v>1583.1514303466299</v>
      </c>
      <c r="U222" s="101">
        <f t="shared" si="71"/>
        <v>535.10518345716082</v>
      </c>
      <c r="V222" s="304">
        <f t="shared" si="72"/>
        <v>31.663028606932599</v>
      </c>
      <c r="W222" s="308">
        <v>24</v>
      </c>
      <c r="X222" s="305">
        <f t="shared" si="73"/>
        <v>2173.9196424107236</v>
      </c>
      <c r="Y222" s="309">
        <f t="shared" si="74"/>
        <v>1.2342</v>
      </c>
    </row>
    <row r="223" spans="1:256" s="240" customFormat="1" ht="16.5" customHeight="1" x14ac:dyDescent="0.2">
      <c r="A223" s="279">
        <v>204</v>
      </c>
      <c r="B223" s="341">
        <f t="shared" si="57"/>
        <v>65.818988967220449</v>
      </c>
      <c r="C223" s="342">
        <v>21700</v>
      </c>
      <c r="D223" s="303">
        <f t="shared" si="60"/>
        <v>3956.3050737483354</v>
      </c>
      <c r="E223" s="343">
        <f t="shared" si="63"/>
        <v>1337.2311149269372</v>
      </c>
      <c r="F223" s="343">
        <f t="shared" si="64"/>
        <v>79.126101474966717</v>
      </c>
      <c r="G223" s="101">
        <v>60</v>
      </c>
      <c r="H223" s="344">
        <f t="shared" si="65"/>
        <v>5432.6622901502396</v>
      </c>
      <c r="I223" s="348">
        <f t="shared" si="66"/>
        <v>3.0994000000000002</v>
      </c>
      <c r="J223" s="329">
        <f t="shared" si="58"/>
        <v>109.69831494536741</v>
      </c>
      <c r="K223" s="342">
        <v>21700</v>
      </c>
      <c r="L223" s="345">
        <f t="shared" si="61"/>
        <v>2373.7830442490017</v>
      </c>
      <c r="M223" s="343">
        <f t="shared" si="67"/>
        <v>802.33866895616245</v>
      </c>
      <c r="N223" s="343">
        <f t="shared" si="68"/>
        <v>47.475660884980037</v>
      </c>
      <c r="O223" s="308">
        <v>36</v>
      </c>
      <c r="P223" s="344">
        <f t="shared" si="69"/>
        <v>3259.5973740901445</v>
      </c>
      <c r="Q223" s="348">
        <f t="shared" si="70"/>
        <v>1.8595999999999999</v>
      </c>
      <c r="R223" s="370">
        <f t="shared" si="59"/>
        <v>164.54747241805111</v>
      </c>
      <c r="S223" s="342">
        <v>21700</v>
      </c>
      <c r="T223" s="345">
        <f t="shared" si="62"/>
        <v>1582.5220294993344</v>
      </c>
      <c r="U223" s="347">
        <f t="shared" si="71"/>
        <v>534.89244597077493</v>
      </c>
      <c r="V223" s="343">
        <f t="shared" si="72"/>
        <v>31.65044058998669</v>
      </c>
      <c r="W223" s="308">
        <v>24</v>
      </c>
      <c r="X223" s="344">
        <f t="shared" si="73"/>
        <v>2173.064916060096</v>
      </c>
      <c r="Y223" s="348">
        <f t="shared" si="74"/>
        <v>1.2398</v>
      </c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3"/>
      <c r="EK223" s="63"/>
      <c r="EL223" s="63"/>
      <c r="EM223" s="63"/>
      <c r="EN223" s="63"/>
      <c r="EO223" s="63"/>
      <c r="EP223" s="63"/>
      <c r="EQ223" s="63"/>
      <c r="ER223" s="63"/>
      <c r="ES223" s="63"/>
      <c r="ET223" s="63"/>
      <c r="EU223" s="63"/>
      <c r="EV223" s="63"/>
      <c r="EW223" s="63"/>
      <c r="EX223" s="63"/>
      <c r="EY223" s="63"/>
      <c r="EZ223" s="63"/>
      <c r="FA223" s="63"/>
      <c r="FB223" s="63"/>
      <c r="FC223" s="63"/>
      <c r="FD223" s="63"/>
      <c r="FE223" s="63"/>
      <c r="FF223" s="63"/>
      <c r="FG223" s="63"/>
      <c r="FH223" s="63"/>
      <c r="FI223" s="63"/>
      <c r="FJ223" s="63"/>
      <c r="FK223" s="63"/>
      <c r="FL223" s="63"/>
      <c r="FM223" s="63"/>
      <c r="FN223" s="63"/>
      <c r="FO223" s="63"/>
      <c r="FP223" s="63"/>
      <c r="FQ223" s="63"/>
      <c r="FR223" s="63"/>
      <c r="FS223" s="63"/>
      <c r="FT223" s="63"/>
      <c r="FU223" s="63"/>
      <c r="FV223" s="63"/>
      <c r="FW223" s="63"/>
      <c r="FX223" s="63"/>
      <c r="FY223" s="63"/>
      <c r="FZ223" s="63"/>
      <c r="GA223" s="63"/>
      <c r="GB223" s="63"/>
      <c r="GC223" s="63"/>
      <c r="GD223" s="63"/>
      <c r="GE223" s="63"/>
      <c r="GF223" s="63"/>
      <c r="GG223" s="63"/>
      <c r="GH223" s="63"/>
      <c r="GI223" s="63"/>
      <c r="GJ223" s="63"/>
      <c r="GK223" s="63"/>
      <c r="GL223" s="63"/>
      <c r="GM223" s="63"/>
      <c r="GN223" s="63"/>
      <c r="GO223" s="63"/>
      <c r="GP223" s="63"/>
      <c r="GQ223" s="63"/>
      <c r="GR223" s="63"/>
      <c r="GS223" s="63"/>
      <c r="GT223" s="63"/>
      <c r="GU223" s="63"/>
      <c r="GV223" s="63"/>
      <c r="GW223" s="63"/>
      <c r="GX223" s="63"/>
      <c r="GY223" s="63"/>
      <c r="GZ223" s="63"/>
      <c r="HA223" s="63"/>
      <c r="HB223" s="63"/>
      <c r="HC223" s="63"/>
      <c r="HD223" s="63"/>
      <c r="HE223" s="63"/>
      <c r="HF223" s="63"/>
      <c r="HG223" s="63"/>
      <c r="HH223" s="63"/>
      <c r="HI223" s="63"/>
      <c r="HJ223" s="63"/>
      <c r="HK223" s="63"/>
      <c r="HL223" s="63"/>
      <c r="HM223" s="63"/>
      <c r="HN223" s="63"/>
      <c r="HO223" s="63"/>
      <c r="HP223" s="63"/>
      <c r="HQ223" s="63"/>
      <c r="HR223" s="63"/>
      <c r="HS223" s="63"/>
      <c r="HT223" s="63"/>
      <c r="HU223" s="63"/>
      <c r="HV223" s="63"/>
      <c r="HW223" s="63"/>
      <c r="HX223" s="63"/>
      <c r="HY223" s="63"/>
      <c r="HZ223" s="63"/>
      <c r="IA223" s="63"/>
      <c r="IB223" s="63"/>
      <c r="IC223" s="63"/>
      <c r="ID223" s="63"/>
      <c r="IE223" s="63"/>
      <c r="IF223" s="63"/>
      <c r="IG223" s="63"/>
      <c r="IH223" s="63"/>
      <c r="II223" s="63"/>
      <c r="IJ223" s="63"/>
      <c r="IK223" s="63"/>
      <c r="IL223" s="63"/>
      <c r="IM223" s="63"/>
      <c r="IN223" s="63"/>
      <c r="IO223" s="63"/>
      <c r="IP223" s="63"/>
      <c r="IQ223" s="63"/>
      <c r="IR223" s="63"/>
      <c r="IS223" s="63"/>
      <c r="IT223" s="63"/>
      <c r="IU223" s="63"/>
      <c r="IV223" s="63"/>
    </row>
    <row r="224" spans="1:256" s="240" customFormat="1" ht="16.5" customHeight="1" x14ac:dyDescent="0.2">
      <c r="A224" s="278">
        <v>205</v>
      </c>
      <c r="B224" s="349">
        <f t="shared" si="57"/>
        <v>65.845028138912028</v>
      </c>
      <c r="C224" s="350">
        <v>21700</v>
      </c>
      <c r="D224" s="321">
        <f t="shared" si="60"/>
        <v>3954.7405075238025</v>
      </c>
      <c r="E224" s="351">
        <f t="shared" si="63"/>
        <v>1336.702291543045</v>
      </c>
      <c r="F224" s="351">
        <f t="shared" si="64"/>
        <v>79.09481015047605</v>
      </c>
      <c r="G224" s="106">
        <v>60</v>
      </c>
      <c r="H224" s="352">
        <f t="shared" si="65"/>
        <v>5430.5376092173237</v>
      </c>
      <c r="I224" s="356">
        <f t="shared" si="66"/>
        <v>3.1133999999999999</v>
      </c>
      <c r="J224" s="324">
        <f t="shared" si="58"/>
        <v>109.74171356485338</v>
      </c>
      <c r="K224" s="350">
        <v>21700</v>
      </c>
      <c r="L224" s="353">
        <f t="shared" si="61"/>
        <v>2372.8443045142817</v>
      </c>
      <c r="M224" s="351">
        <f t="shared" si="67"/>
        <v>802.0213749258271</v>
      </c>
      <c r="N224" s="351">
        <f t="shared" si="68"/>
        <v>47.456886090285636</v>
      </c>
      <c r="O224" s="326">
        <v>36</v>
      </c>
      <c r="P224" s="352">
        <f t="shared" si="69"/>
        <v>3258.3225655303941</v>
      </c>
      <c r="Q224" s="356">
        <f t="shared" si="70"/>
        <v>1.8680000000000001</v>
      </c>
      <c r="R224" s="371">
        <f t="shared" si="59"/>
        <v>164.61257034728007</v>
      </c>
      <c r="S224" s="350">
        <v>21700</v>
      </c>
      <c r="T224" s="353">
        <f t="shared" si="62"/>
        <v>1581.8962030095208</v>
      </c>
      <c r="U224" s="355">
        <f t="shared" si="71"/>
        <v>534.68091661721803</v>
      </c>
      <c r="V224" s="351">
        <f t="shared" si="72"/>
        <v>31.637924060190418</v>
      </c>
      <c r="W224" s="326">
        <v>24</v>
      </c>
      <c r="X224" s="352">
        <f t="shared" si="73"/>
        <v>2172.2150436869292</v>
      </c>
      <c r="Y224" s="356">
        <f t="shared" si="74"/>
        <v>1.2453000000000001</v>
      </c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3"/>
      <c r="EK224" s="63"/>
      <c r="EL224" s="63"/>
      <c r="EM224" s="63"/>
      <c r="EN224" s="63"/>
      <c r="EO224" s="63"/>
      <c r="EP224" s="63"/>
      <c r="EQ224" s="63"/>
      <c r="ER224" s="63"/>
      <c r="ES224" s="63"/>
      <c r="ET224" s="63"/>
      <c r="EU224" s="63"/>
      <c r="EV224" s="63"/>
      <c r="EW224" s="63"/>
      <c r="EX224" s="63"/>
      <c r="EY224" s="63"/>
      <c r="EZ224" s="63"/>
      <c r="FA224" s="63"/>
      <c r="FB224" s="63"/>
      <c r="FC224" s="63"/>
      <c r="FD224" s="63"/>
      <c r="FE224" s="63"/>
      <c r="FF224" s="63"/>
      <c r="FG224" s="63"/>
      <c r="FH224" s="63"/>
      <c r="FI224" s="63"/>
      <c r="FJ224" s="63"/>
      <c r="FK224" s="63"/>
      <c r="FL224" s="63"/>
      <c r="FM224" s="63"/>
      <c r="FN224" s="63"/>
      <c r="FO224" s="63"/>
      <c r="FP224" s="63"/>
      <c r="FQ224" s="63"/>
      <c r="FR224" s="63"/>
      <c r="FS224" s="63"/>
      <c r="FT224" s="63"/>
      <c r="FU224" s="63"/>
      <c r="FV224" s="63"/>
      <c r="FW224" s="63"/>
      <c r="FX224" s="63"/>
      <c r="FY224" s="63"/>
      <c r="FZ224" s="63"/>
      <c r="GA224" s="63"/>
      <c r="GB224" s="63"/>
      <c r="GC224" s="63"/>
      <c r="GD224" s="63"/>
      <c r="GE224" s="63"/>
      <c r="GF224" s="63"/>
      <c r="GG224" s="63"/>
      <c r="GH224" s="63"/>
      <c r="GI224" s="63"/>
      <c r="GJ224" s="63"/>
      <c r="GK224" s="63"/>
      <c r="GL224" s="63"/>
      <c r="GM224" s="63"/>
      <c r="GN224" s="63"/>
      <c r="GO224" s="63"/>
      <c r="GP224" s="63"/>
      <c r="GQ224" s="63"/>
      <c r="GR224" s="63"/>
      <c r="GS224" s="63"/>
      <c r="GT224" s="63"/>
      <c r="GU224" s="63"/>
      <c r="GV224" s="63"/>
      <c r="GW224" s="63"/>
      <c r="GX224" s="63"/>
      <c r="GY224" s="63"/>
      <c r="GZ224" s="63"/>
      <c r="HA224" s="63"/>
      <c r="HB224" s="63"/>
      <c r="HC224" s="63"/>
      <c r="HD224" s="63"/>
      <c r="HE224" s="63"/>
      <c r="HF224" s="63"/>
      <c r="HG224" s="63"/>
      <c r="HH224" s="63"/>
      <c r="HI224" s="63"/>
      <c r="HJ224" s="63"/>
      <c r="HK224" s="63"/>
      <c r="HL224" s="63"/>
      <c r="HM224" s="63"/>
      <c r="HN224" s="63"/>
      <c r="HO224" s="63"/>
      <c r="HP224" s="63"/>
      <c r="HQ224" s="63"/>
      <c r="HR224" s="63"/>
      <c r="HS224" s="63"/>
      <c r="HT224" s="63"/>
      <c r="HU224" s="63"/>
      <c r="HV224" s="63"/>
      <c r="HW224" s="63"/>
      <c r="HX224" s="63"/>
      <c r="HY224" s="63"/>
      <c r="HZ224" s="63"/>
      <c r="IA224" s="63"/>
      <c r="IB224" s="63"/>
      <c r="IC224" s="63"/>
      <c r="ID224" s="63"/>
      <c r="IE224" s="63"/>
      <c r="IF224" s="63"/>
      <c r="IG224" s="63"/>
      <c r="IH224" s="63"/>
      <c r="II224" s="63"/>
      <c r="IJ224" s="63"/>
      <c r="IK224" s="63"/>
      <c r="IL224" s="63"/>
      <c r="IM224" s="63"/>
      <c r="IN224" s="63"/>
      <c r="IO224" s="63"/>
      <c r="IP224" s="63"/>
      <c r="IQ224" s="63"/>
      <c r="IR224" s="63"/>
      <c r="IS224" s="63"/>
      <c r="IT224" s="63"/>
      <c r="IU224" s="63"/>
      <c r="IV224" s="63"/>
    </row>
    <row r="225" spans="1:256" s="240" customFormat="1" ht="16.5" customHeight="1" x14ac:dyDescent="0.2">
      <c r="A225" s="279">
        <v>206</v>
      </c>
      <c r="B225" s="341">
        <f t="shared" si="57"/>
        <v>65.870940598804523</v>
      </c>
      <c r="C225" s="342">
        <v>21700</v>
      </c>
      <c r="D225" s="303">
        <f t="shared" si="60"/>
        <v>3953.184782740539</v>
      </c>
      <c r="E225" s="343">
        <f t="shared" si="63"/>
        <v>1336.176456566302</v>
      </c>
      <c r="F225" s="343">
        <f t="shared" si="64"/>
        <v>79.063695654810786</v>
      </c>
      <c r="G225" s="101">
        <v>60</v>
      </c>
      <c r="H225" s="344">
        <f t="shared" si="65"/>
        <v>5428.4249349616521</v>
      </c>
      <c r="I225" s="348">
        <f t="shared" si="66"/>
        <v>3.1273</v>
      </c>
      <c r="J225" s="329">
        <f t="shared" si="58"/>
        <v>109.78490099800754</v>
      </c>
      <c r="K225" s="342">
        <v>21700</v>
      </c>
      <c r="L225" s="345">
        <f t="shared" si="61"/>
        <v>2371.9108696443232</v>
      </c>
      <c r="M225" s="343">
        <f t="shared" si="67"/>
        <v>801.7058739397811</v>
      </c>
      <c r="N225" s="343">
        <f t="shared" si="68"/>
        <v>47.438217392886465</v>
      </c>
      <c r="O225" s="308">
        <v>36</v>
      </c>
      <c r="P225" s="344">
        <f t="shared" si="69"/>
        <v>3257.054960976991</v>
      </c>
      <c r="Q225" s="348">
        <f t="shared" si="70"/>
        <v>1.8764000000000001</v>
      </c>
      <c r="R225" s="370">
        <f t="shared" si="59"/>
        <v>164.6773514970113</v>
      </c>
      <c r="S225" s="342">
        <v>21700</v>
      </c>
      <c r="T225" s="345">
        <f t="shared" si="62"/>
        <v>1581.2739130962157</v>
      </c>
      <c r="U225" s="347">
        <f t="shared" si="71"/>
        <v>534.47058262652081</v>
      </c>
      <c r="V225" s="343">
        <f t="shared" si="72"/>
        <v>31.625478261924314</v>
      </c>
      <c r="W225" s="308">
        <v>24</v>
      </c>
      <c r="X225" s="344">
        <f t="shared" si="73"/>
        <v>2171.3699739846606</v>
      </c>
      <c r="Y225" s="348">
        <f t="shared" si="74"/>
        <v>1.2508999999999999</v>
      </c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3"/>
      <c r="DF225" s="63"/>
      <c r="DG225" s="63"/>
      <c r="DH225" s="63"/>
      <c r="DI225" s="63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  <c r="EJ225" s="63"/>
      <c r="EK225" s="63"/>
      <c r="EL225" s="63"/>
      <c r="EM225" s="63"/>
      <c r="EN225" s="63"/>
      <c r="EO225" s="63"/>
      <c r="EP225" s="63"/>
      <c r="EQ225" s="63"/>
      <c r="ER225" s="63"/>
      <c r="ES225" s="63"/>
      <c r="ET225" s="63"/>
      <c r="EU225" s="63"/>
      <c r="EV225" s="63"/>
      <c r="EW225" s="63"/>
      <c r="EX225" s="63"/>
      <c r="EY225" s="63"/>
      <c r="EZ225" s="63"/>
      <c r="FA225" s="63"/>
      <c r="FB225" s="63"/>
      <c r="FC225" s="63"/>
      <c r="FD225" s="63"/>
      <c r="FE225" s="63"/>
      <c r="FF225" s="63"/>
      <c r="FG225" s="63"/>
      <c r="FH225" s="63"/>
      <c r="FI225" s="63"/>
      <c r="FJ225" s="63"/>
      <c r="FK225" s="63"/>
      <c r="FL225" s="63"/>
      <c r="FM225" s="63"/>
      <c r="FN225" s="63"/>
      <c r="FO225" s="63"/>
      <c r="FP225" s="63"/>
      <c r="FQ225" s="63"/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D225" s="63"/>
      <c r="GE225" s="63"/>
      <c r="GF225" s="63"/>
      <c r="GG225" s="63"/>
      <c r="GH225" s="63"/>
      <c r="GI225" s="63"/>
      <c r="GJ225" s="63"/>
      <c r="GK225" s="63"/>
      <c r="GL225" s="63"/>
      <c r="GM225" s="63"/>
      <c r="GN225" s="63"/>
      <c r="GO225" s="63"/>
      <c r="GP225" s="63"/>
      <c r="GQ225" s="63"/>
      <c r="GR225" s="63"/>
      <c r="GS225" s="63"/>
      <c r="GT225" s="63"/>
      <c r="GU225" s="63"/>
      <c r="GV225" s="63"/>
      <c r="GW225" s="63"/>
      <c r="GX225" s="63"/>
      <c r="GY225" s="63"/>
      <c r="GZ225" s="63"/>
      <c r="HA225" s="63"/>
      <c r="HB225" s="63"/>
      <c r="HC225" s="63"/>
      <c r="HD225" s="63"/>
      <c r="HE225" s="63"/>
      <c r="HF225" s="63"/>
      <c r="HG225" s="63"/>
      <c r="HH225" s="63"/>
      <c r="HI225" s="63"/>
      <c r="HJ225" s="63"/>
      <c r="HK225" s="63"/>
      <c r="HL225" s="63"/>
      <c r="HM225" s="63"/>
      <c r="HN225" s="63"/>
      <c r="HO225" s="63"/>
      <c r="HP225" s="63"/>
      <c r="HQ225" s="63"/>
      <c r="HR225" s="63"/>
      <c r="HS225" s="63"/>
      <c r="HT225" s="63"/>
      <c r="HU225" s="63"/>
      <c r="HV225" s="63"/>
      <c r="HW225" s="63"/>
      <c r="HX225" s="63"/>
      <c r="HY225" s="63"/>
      <c r="HZ225" s="63"/>
      <c r="IA225" s="63"/>
      <c r="IB225" s="63"/>
      <c r="IC225" s="63"/>
      <c r="ID225" s="63"/>
      <c r="IE225" s="63"/>
      <c r="IF225" s="63"/>
      <c r="IG225" s="63"/>
      <c r="IH225" s="63"/>
      <c r="II225" s="63"/>
      <c r="IJ225" s="63"/>
      <c r="IK225" s="63"/>
      <c r="IL225" s="63"/>
      <c r="IM225" s="63"/>
      <c r="IN225" s="63"/>
      <c r="IO225" s="63"/>
      <c r="IP225" s="63"/>
      <c r="IQ225" s="63"/>
      <c r="IR225" s="63"/>
      <c r="IS225" s="63"/>
      <c r="IT225" s="63"/>
      <c r="IU225" s="63"/>
      <c r="IV225" s="63"/>
    </row>
    <row r="226" spans="1:256" s="240" customFormat="1" ht="16.5" customHeight="1" x14ac:dyDescent="0.2">
      <c r="A226" s="279">
        <v>207</v>
      </c>
      <c r="B226" s="341">
        <f t="shared" si="57"/>
        <v>65.896727574138083</v>
      </c>
      <c r="C226" s="342">
        <v>21700</v>
      </c>
      <c r="D226" s="303">
        <f t="shared" si="60"/>
        <v>3951.6378063999182</v>
      </c>
      <c r="E226" s="343">
        <f t="shared" si="63"/>
        <v>1335.6535785631722</v>
      </c>
      <c r="F226" s="343">
        <f t="shared" si="64"/>
        <v>79.032756127998368</v>
      </c>
      <c r="G226" s="101">
        <v>60</v>
      </c>
      <c r="H226" s="344">
        <f t="shared" si="65"/>
        <v>5426.3241410910887</v>
      </c>
      <c r="I226" s="348">
        <f t="shared" si="66"/>
        <v>3.1413000000000002</v>
      </c>
      <c r="J226" s="329">
        <f t="shared" si="58"/>
        <v>109.82787929023014</v>
      </c>
      <c r="K226" s="342">
        <v>21700</v>
      </c>
      <c r="L226" s="345">
        <f t="shared" si="61"/>
        <v>2370.9826838399504</v>
      </c>
      <c r="M226" s="343">
        <f t="shared" si="67"/>
        <v>801.39214713790318</v>
      </c>
      <c r="N226" s="343">
        <f t="shared" si="68"/>
        <v>47.419653676799008</v>
      </c>
      <c r="O226" s="308">
        <v>36</v>
      </c>
      <c r="P226" s="344">
        <f t="shared" si="69"/>
        <v>3255.7944846546525</v>
      </c>
      <c r="Q226" s="348">
        <f t="shared" si="70"/>
        <v>1.8848</v>
      </c>
      <c r="R226" s="370">
        <f t="shared" si="59"/>
        <v>164.74181893534521</v>
      </c>
      <c r="S226" s="342">
        <v>21700</v>
      </c>
      <c r="T226" s="345">
        <f t="shared" si="62"/>
        <v>1580.6551225599671</v>
      </c>
      <c r="U226" s="347">
        <f t="shared" si="71"/>
        <v>534.26143142526882</v>
      </c>
      <c r="V226" s="343">
        <f t="shared" si="72"/>
        <v>31.613102451199342</v>
      </c>
      <c r="W226" s="308">
        <v>24</v>
      </c>
      <c r="X226" s="344">
        <f t="shared" si="73"/>
        <v>2170.5296564364353</v>
      </c>
      <c r="Y226" s="348">
        <f t="shared" si="74"/>
        <v>1.2565</v>
      </c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  <c r="CC226" s="63"/>
      <c r="CD226" s="63"/>
      <c r="CE226" s="63"/>
      <c r="CF226" s="63"/>
      <c r="CG226" s="63"/>
      <c r="CH226" s="63"/>
      <c r="CI226" s="63"/>
      <c r="CJ226" s="63"/>
      <c r="CK226" s="63"/>
      <c r="CL226" s="63"/>
      <c r="CM226" s="63"/>
      <c r="CN226" s="63"/>
      <c r="CO226" s="63"/>
      <c r="CP226" s="63"/>
      <c r="CQ226" s="63"/>
      <c r="CR226" s="63"/>
      <c r="CS226" s="63"/>
      <c r="CT226" s="63"/>
      <c r="CU226" s="63"/>
      <c r="CV226" s="63"/>
      <c r="CW226" s="63"/>
      <c r="CX226" s="63"/>
      <c r="CY226" s="63"/>
      <c r="CZ226" s="63"/>
      <c r="DA226" s="63"/>
      <c r="DB226" s="63"/>
      <c r="DC226" s="63"/>
      <c r="DD226" s="63"/>
      <c r="DE226" s="63"/>
      <c r="DF226" s="63"/>
      <c r="DG226" s="63"/>
      <c r="DH226" s="63"/>
      <c r="DI226" s="63"/>
      <c r="DJ226" s="63"/>
      <c r="DK226" s="63"/>
      <c r="DL226" s="63"/>
      <c r="DM226" s="63"/>
      <c r="DN226" s="63"/>
      <c r="DO226" s="63"/>
      <c r="DP226" s="63"/>
      <c r="DQ226" s="63"/>
      <c r="DR226" s="63"/>
      <c r="DS226" s="63"/>
      <c r="DT226" s="63"/>
      <c r="DU226" s="63"/>
      <c r="DV226" s="63"/>
      <c r="DW226" s="63"/>
      <c r="DX226" s="63"/>
      <c r="DY226" s="63"/>
      <c r="DZ226" s="63"/>
      <c r="EA226" s="63"/>
      <c r="EB226" s="63"/>
      <c r="EC226" s="63"/>
      <c r="ED226" s="63"/>
      <c r="EE226" s="63"/>
      <c r="EF226" s="63"/>
      <c r="EG226" s="63"/>
      <c r="EH226" s="63"/>
      <c r="EI226" s="63"/>
      <c r="EJ226" s="63"/>
      <c r="EK226" s="63"/>
      <c r="EL226" s="63"/>
      <c r="EM226" s="63"/>
      <c r="EN226" s="63"/>
      <c r="EO226" s="63"/>
      <c r="EP226" s="63"/>
      <c r="EQ226" s="63"/>
      <c r="ER226" s="63"/>
      <c r="ES226" s="63"/>
      <c r="ET226" s="63"/>
      <c r="EU226" s="63"/>
      <c r="EV226" s="63"/>
      <c r="EW226" s="63"/>
      <c r="EX226" s="63"/>
      <c r="EY226" s="63"/>
      <c r="EZ226" s="63"/>
      <c r="FA226" s="63"/>
      <c r="FB226" s="63"/>
      <c r="FC226" s="63"/>
      <c r="FD226" s="63"/>
      <c r="FE226" s="63"/>
      <c r="FF226" s="63"/>
      <c r="FG226" s="63"/>
      <c r="FH226" s="63"/>
      <c r="FI226" s="63"/>
      <c r="FJ226" s="63"/>
      <c r="FK226" s="63"/>
      <c r="FL226" s="63"/>
      <c r="FM226" s="63"/>
      <c r="FN226" s="63"/>
      <c r="FO226" s="63"/>
      <c r="FP226" s="63"/>
      <c r="FQ226" s="63"/>
      <c r="FR226" s="63"/>
      <c r="FS226" s="63"/>
      <c r="FT226" s="63"/>
      <c r="FU226" s="63"/>
      <c r="FV226" s="63"/>
      <c r="FW226" s="63"/>
      <c r="FX226" s="63"/>
      <c r="FY226" s="63"/>
      <c r="FZ226" s="63"/>
      <c r="GA226" s="63"/>
      <c r="GB226" s="63"/>
      <c r="GC226" s="63"/>
      <c r="GD226" s="63"/>
      <c r="GE226" s="63"/>
      <c r="GF226" s="63"/>
      <c r="GG226" s="63"/>
      <c r="GH226" s="63"/>
      <c r="GI226" s="63"/>
      <c r="GJ226" s="63"/>
      <c r="GK226" s="63"/>
      <c r="GL226" s="63"/>
      <c r="GM226" s="63"/>
      <c r="GN226" s="63"/>
      <c r="GO226" s="63"/>
      <c r="GP226" s="63"/>
      <c r="GQ226" s="63"/>
      <c r="GR226" s="63"/>
      <c r="GS226" s="63"/>
      <c r="GT226" s="63"/>
      <c r="GU226" s="63"/>
      <c r="GV226" s="63"/>
      <c r="GW226" s="63"/>
      <c r="GX226" s="63"/>
      <c r="GY226" s="63"/>
      <c r="GZ226" s="63"/>
      <c r="HA226" s="63"/>
      <c r="HB226" s="63"/>
      <c r="HC226" s="63"/>
      <c r="HD226" s="63"/>
      <c r="HE226" s="63"/>
      <c r="HF226" s="63"/>
      <c r="HG226" s="63"/>
      <c r="HH226" s="63"/>
      <c r="HI226" s="63"/>
      <c r="HJ226" s="63"/>
      <c r="HK226" s="63"/>
      <c r="HL226" s="63"/>
      <c r="HM226" s="63"/>
      <c r="HN226" s="63"/>
      <c r="HO226" s="63"/>
      <c r="HP226" s="63"/>
      <c r="HQ226" s="63"/>
      <c r="HR226" s="63"/>
      <c r="HS226" s="63"/>
      <c r="HT226" s="63"/>
      <c r="HU226" s="63"/>
      <c r="HV226" s="63"/>
      <c r="HW226" s="63"/>
      <c r="HX226" s="63"/>
      <c r="HY226" s="63"/>
      <c r="HZ226" s="63"/>
      <c r="IA226" s="63"/>
      <c r="IB226" s="63"/>
      <c r="IC226" s="63"/>
      <c r="ID226" s="63"/>
      <c r="IE226" s="63"/>
      <c r="IF226" s="63"/>
      <c r="IG226" s="63"/>
      <c r="IH226" s="63"/>
      <c r="II226" s="63"/>
      <c r="IJ226" s="63"/>
      <c r="IK226" s="63"/>
      <c r="IL226" s="63"/>
      <c r="IM226" s="63"/>
      <c r="IN226" s="63"/>
      <c r="IO226" s="63"/>
      <c r="IP226" s="63"/>
      <c r="IQ226" s="63"/>
      <c r="IR226" s="63"/>
      <c r="IS226" s="63"/>
      <c r="IT226" s="63"/>
      <c r="IU226" s="63"/>
      <c r="IV226" s="63"/>
    </row>
    <row r="227" spans="1:256" s="240" customFormat="1" ht="16.5" customHeight="1" x14ac:dyDescent="0.2">
      <c r="A227" s="279">
        <v>208</v>
      </c>
      <c r="B227" s="341">
        <f t="shared" si="57"/>
        <v>65.922390274409523</v>
      </c>
      <c r="C227" s="342">
        <v>21700</v>
      </c>
      <c r="D227" s="303">
        <f t="shared" si="60"/>
        <v>3950.0994869278115</v>
      </c>
      <c r="E227" s="343">
        <f t="shared" si="63"/>
        <v>1335.1336265816001</v>
      </c>
      <c r="F227" s="343">
        <f t="shared" si="64"/>
        <v>79.001989738556233</v>
      </c>
      <c r="G227" s="101">
        <v>60</v>
      </c>
      <c r="H227" s="344">
        <f t="shared" si="65"/>
        <v>5424.2351032479683</v>
      </c>
      <c r="I227" s="348">
        <f t="shared" si="66"/>
        <v>3.1551999999999998</v>
      </c>
      <c r="J227" s="329">
        <f t="shared" si="58"/>
        <v>109.87065045734921</v>
      </c>
      <c r="K227" s="342">
        <v>21700</v>
      </c>
      <c r="L227" s="345">
        <f t="shared" si="61"/>
        <v>2370.0596921566871</v>
      </c>
      <c r="M227" s="343">
        <f t="shared" si="67"/>
        <v>801.08017594896012</v>
      </c>
      <c r="N227" s="343">
        <f t="shared" si="68"/>
        <v>47.40119384313374</v>
      </c>
      <c r="O227" s="308">
        <v>36</v>
      </c>
      <c r="P227" s="344">
        <f t="shared" si="69"/>
        <v>3254.5410619487807</v>
      </c>
      <c r="Q227" s="348">
        <f t="shared" si="70"/>
        <v>1.8931</v>
      </c>
      <c r="R227" s="370">
        <f t="shared" si="59"/>
        <v>164.8059756860238</v>
      </c>
      <c r="S227" s="342">
        <v>21700</v>
      </c>
      <c r="T227" s="345">
        <f t="shared" si="62"/>
        <v>1580.0397947711244</v>
      </c>
      <c r="U227" s="347">
        <f t="shared" si="71"/>
        <v>534.05345063263997</v>
      </c>
      <c r="V227" s="343">
        <f t="shared" si="72"/>
        <v>31.60079589542249</v>
      </c>
      <c r="W227" s="308">
        <v>24</v>
      </c>
      <c r="X227" s="344">
        <f t="shared" si="73"/>
        <v>2169.6940412991867</v>
      </c>
      <c r="Y227" s="348">
        <f t="shared" si="74"/>
        <v>1.2621</v>
      </c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  <c r="CH227" s="63"/>
      <c r="CI227" s="63"/>
      <c r="CJ227" s="63"/>
      <c r="CK227" s="63"/>
      <c r="CL227" s="63"/>
      <c r="CM227" s="63"/>
      <c r="CN227" s="63"/>
      <c r="CO227" s="63"/>
      <c r="CP227" s="63"/>
      <c r="CQ227" s="63"/>
      <c r="CR227" s="63"/>
      <c r="CS227" s="63"/>
      <c r="CT227" s="63"/>
      <c r="CU227" s="63"/>
      <c r="CV227" s="63"/>
      <c r="CW227" s="63"/>
      <c r="CX227" s="63"/>
      <c r="CY227" s="63"/>
      <c r="CZ227" s="63"/>
      <c r="DA227" s="63"/>
      <c r="DB227" s="63"/>
      <c r="DC227" s="63"/>
      <c r="DD227" s="63"/>
      <c r="DE227" s="63"/>
      <c r="DF227" s="63"/>
      <c r="DG227" s="63"/>
      <c r="DH227" s="63"/>
      <c r="DI227" s="63"/>
      <c r="DJ227" s="63"/>
      <c r="DK227" s="63"/>
      <c r="DL227" s="63"/>
      <c r="DM227" s="63"/>
      <c r="DN227" s="63"/>
      <c r="DO227" s="63"/>
      <c r="DP227" s="63"/>
      <c r="DQ227" s="63"/>
      <c r="DR227" s="63"/>
      <c r="DS227" s="63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63"/>
      <c r="EW227" s="63"/>
      <c r="EX227" s="63"/>
      <c r="EY227" s="63"/>
      <c r="EZ227" s="63"/>
      <c r="FA227" s="63"/>
      <c r="FB227" s="63"/>
      <c r="FC227" s="63"/>
      <c r="FD227" s="63"/>
      <c r="FE227" s="63"/>
      <c r="FF227" s="63"/>
      <c r="FG227" s="63"/>
      <c r="FH227" s="63"/>
      <c r="FI227" s="63"/>
      <c r="FJ227" s="63"/>
      <c r="FK227" s="63"/>
      <c r="FL227" s="63"/>
      <c r="FM227" s="63"/>
      <c r="FN227" s="63"/>
      <c r="FO227" s="63"/>
      <c r="FP227" s="63"/>
      <c r="FQ227" s="63"/>
      <c r="FR227" s="63"/>
      <c r="FS227" s="63"/>
      <c r="FT227" s="63"/>
      <c r="FU227" s="63"/>
      <c r="FV227" s="63"/>
      <c r="FW227" s="63"/>
      <c r="FX227" s="63"/>
      <c r="FY227" s="63"/>
      <c r="FZ227" s="63"/>
      <c r="GA227" s="63"/>
      <c r="GB227" s="63"/>
      <c r="GC227" s="63"/>
      <c r="GD227" s="63"/>
      <c r="GE227" s="63"/>
      <c r="GF227" s="63"/>
      <c r="GG227" s="63"/>
      <c r="GH227" s="63"/>
      <c r="GI227" s="63"/>
      <c r="GJ227" s="63"/>
      <c r="GK227" s="63"/>
      <c r="GL227" s="63"/>
      <c r="GM227" s="63"/>
      <c r="GN227" s="63"/>
      <c r="GO227" s="63"/>
      <c r="GP227" s="63"/>
      <c r="GQ227" s="63"/>
      <c r="GR227" s="63"/>
      <c r="GS227" s="63"/>
      <c r="GT227" s="63"/>
      <c r="GU227" s="63"/>
      <c r="GV227" s="63"/>
      <c r="GW227" s="63"/>
      <c r="GX227" s="63"/>
      <c r="GY227" s="63"/>
      <c r="GZ227" s="63"/>
      <c r="HA227" s="63"/>
      <c r="HB227" s="63"/>
      <c r="HC227" s="63"/>
      <c r="HD227" s="63"/>
      <c r="HE227" s="63"/>
      <c r="HF227" s="63"/>
      <c r="HG227" s="63"/>
      <c r="HH227" s="63"/>
      <c r="HI227" s="63"/>
      <c r="HJ227" s="63"/>
      <c r="HK227" s="63"/>
      <c r="HL227" s="63"/>
      <c r="HM227" s="63"/>
      <c r="HN227" s="63"/>
      <c r="HO227" s="63"/>
      <c r="HP227" s="63"/>
      <c r="HQ227" s="63"/>
      <c r="HR227" s="63"/>
      <c r="HS227" s="63"/>
      <c r="HT227" s="63"/>
      <c r="HU227" s="63"/>
      <c r="HV227" s="63"/>
      <c r="HW227" s="63"/>
      <c r="HX227" s="63"/>
      <c r="HY227" s="63"/>
      <c r="HZ227" s="63"/>
      <c r="IA227" s="63"/>
      <c r="IB227" s="63"/>
      <c r="IC227" s="63"/>
      <c r="ID227" s="63"/>
      <c r="IE227" s="63"/>
      <c r="IF227" s="63"/>
      <c r="IG227" s="63"/>
      <c r="IH227" s="63"/>
      <c r="II227" s="63"/>
      <c r="IJ227" s="63"/>
      <c r="IK227" s="63"/>
      <c r="IL227" s="63"/>
      <c r="IM227" s="63"/>
      <c r="IN227" s="63"/>
      <c r="IO227" s="63"/>
      <c r="IP227" s="63"/>
      <c r="IQ227" s="63"/>
      <c r="IR227" s="63"/>
      <c r="IS227" s="63"/>
      <c r="IT227" s="63"/>
      <c r="IU227" s="63"/>
      <c r="IV227" s="63"/>
    </row>
    <row r="228" spans="1:256" s="63" customFormat="1" ht="16.5" customHeight="1" x14ac:dyDescent="0.2">
      <c r="A228" s="278">
        <v>209</v>
      </c>
      <c r="B228" s="349">
        <f t="shared" si="57"/>
        <v>65.947929891712619</v>
      </c>
      <c r="C228" s="320">
        <v>21700</v>
      </c>
      <c r="D228" s="321">
        <f t="shared" si="60"/>
        <v>3948.5697341460191</v>
      </c>
      <c r="E228" s="322">
        <f t="shared" si="63"/>
        <v>1334.6165701413543</v>
      </c>
      <c r="F228" s="322">
        <f t="shared" si="64"/>
        <v>78.971394682920376</v>
      </c>
      <c r="G228" s="106">
        <v>60</v>
      </c>
      <c r="H228" s="323">
        <f t="shared" si="65"/>
        <v>5422.1576989702944</v>
      </c>
      <c r="I228" s="328">
        <f t="shared" si="66"/>
        <v>3.1692</v>
      </c>
      <c r="J228" s="324">
        <f t="shared" si="58"/>
        <v>109.91321648618771</v>
      </c>
      <c r="K228" s="320">
        <v>21700</v>
      </c>
      <c r="L228" s="325">
        <f t="shared" si="61"/>
        <v>2369.1418404876113</v>
      </c>
      <c r="M228" s="322">
        <f t="shared" si="67"/>
        <v>800.76994208481256</v>
      </c>
      <c r="N228" s="322">
        <f t="shared" si="68"/>
        <v>47.382836809752227</v>
      </c>
      <c r="O228" s="326">
        <v>36</v>
      </c>
      <c r="P228" s="323">
        <f t="shared" si="69"/>
        <v>3253.2946193821758</v>
      </c>
      <c r="Q228" s="328">
        <f t="shared" si="70"/>
        <v>1.9015</v>
      </c>
      <c r="R228" s="366">
        <f t="shared" si="59"/>
        <v>164.86982472928153</v>
      </c>
      <c r="S228" s="320">
        <v>21700</v>
      </c>
      <c r="T228" s="325">
        <f t="shared" si="62"/>
        <v>1579.4278936584078</v>
      </c>
      <c r="U228" s="106">
        <f t="shared" si="71"/>
        <v>533.84662805654182</v>
      </c>
      <c r="V228" s="322">
        <f t="shared" si="72"/>
        <v>31.588557873168156</v>
      </c>
      <c r="W228" s="326">
        <v>24</v>
      </c>
      <c r="X228" s="323">
        <f t="shared" si="73"/>
        <v>2168.8630795881177</v>
      </c>
      <c r="Y228" s="328">
        <f t="shared" si="74"/>
        <v>1.2677</v>
      </c>
    </row>
    <row r="229" spans="1:256" s="63" customFormat="1" ht="16.5" customHeight="1" x14ac:dyDescent="0.2">
      <c r="A229" s="280">
        <v>210</v>
      </c>
      <c r="B229" s="341">
        <f t="shared" si="57"/>
        <v>65.973347601070515</v>
      </c>
      <c r="C229" s="302">
        <v>21700</v>
      </c>
      <c r="D229" s="303">
        <f t="shared" si="60"/>
        <v>3947.0484592443909</v>
      </c>
      <c r="E229" s="304">
        <f t="shared" si="63"/>
        <v>1334.102379224604</v>
      </c>
      <c r="F229" s="304">
        <f t="shared" si="64"/>
        <v>78.94096918488782</v>
      </c>
      <c r="G229" s="101">
        <v>60</v>
      </c>
      <c r="H229" s="305">
        <f t="shared" si="65"/>
        <v>5420.0918076538828</v>
      </c>
      <c r="I229" s="309">
        <f t="shared" si="66"/>
        <v>3.1831</v>
      </c>
      <c r="J229" s="329">
        <f t="shared" si="58"/>
        <v>109.95557933511753</v>
      </c>
      <c r="K229" s="302">
        <v>21700</v>
      </c>
      <c r="L229" s="307">
        <f t="shared" si="61"/>
        <v>2368.2290755466347</v>
      </c>
      <c r="M229" s="304">
        <f t="shared" si="67"/>
        <v>800.46142753476249</v>
      </c>
      <c r="N229" s="304">
        <f t="shared" si="68"/>
        <v>47.364581510932695</v>
      </c>
      <c r="O229" s="308">
        <v>36</v>
      </c>
      <c r="P229" s="305">
        <f t="shared" si="69"/>
        <v>3252.0550845923299</v>
      </c>
      <c r="Q229" s="309">
        <f t="shared" si="70"/>
        <v>1.9098999999999999</v>
      </c>
      <c r="R229" s="367">
        <f t="shared" si="59"/>
        <v>164.93336900267627</v>
      </c>
      <c r="S229" s="302">
        <v>21700</v>
      </c>
      <c r="T229" s="307">
        <f t="shared" si="62"/>
        <v>1578.8193836977564</v>
      </c>
      <c r="U229" s="101">
        <f t="shared" si="71"/>
        <v>533.64095168984159</v>
      </c>
      <c r="V229" s="304">
        <f t="shared" si="72"/>
        <v>31.576387673955129</v>
      </c>
      <c r="W229" s="308">
        <v>24</v>
      </c>
      <c r="X229" s="305">
        <f t="shared" si="73"/>
        <v>2168.0367230615534</v>
      </c>
      <c r="Y229" s="309">
        <f t="shared" si="74"/>
        <v>1.2732000000000001</v>
      </c>
    </row>
    <row r="230" spans="1:256" s="63" customFormat="1" ht="16.5" customHeight="1" x14ac:dyDescent="0.2">
      <c r="A230" s="279">
        <v>211</v>
      </c>
      <c r="B230" s="301">
        <f t="shared" si="57"/>
        <v>65.998644560760056</v>
      </c>
      <c r="C230" s="302">
        <v>21700</v>
      </c>
      <c r="D230" s="303">
        <f t="shared" si="60"/>
        <v>3945.535574753646</v>
      </c>
      <c r="E230" s="304">
        <f t="shared" si="63"/>
        <v>1333.5910242667321</v>
      </c>
      <c r="F230" s="304">
        <f t="shared" si="64"/>
        <v>78.910711495072917</v>
      </c>
      <c r="G230" s="101">
        <v>60</v>
      </c>
      <c r="H230" s="305">
        <f t="shared" si="65"/>
        <v>5418.0373105154513</v>
      </c>
      <c r="I230" s="309">
        <f t="shared" si="66"/>
        <v>3.1970000000000001</v>
      </c>
      <c r="J230" s="329">
        <f t="shared" si="58"/>
        <v>109.9977409346001</v>
      </c>
      <c r="K230" s="302">
        <v>21700</v>
      </c>
      <c r="L230" s="307">
        <f t="shared" si="61"/>
        <v>2367.3213448521874</v>
      </c>
      <c r="M230" s="304">
        <f t="shared" si="67"/>
        <v>800.15461456003925</v>
      </c>
      <c r="N230" s="304">
        <f t="shared" si="68"/>
        <v>47.346426897043749</v>
      </c>
      <c r="O230" s="308">
        <v>36</v>
      </c>
      <c r="P230" s="305">
        <f t="shared" si="69"/>
        <v>3250.8223863092703</v>
      </c>
      <c r="Q230" s="309">
        <f t="shared" si="70"/>
        <v>1.9181999999999999</v>
      </c>
      <c r="R230" s="367">
        <f t="shared" si="59"/>
        <v>164.99661140190014</v>
      </c>
      <c r="S230" s="302">
        <v>21700</v>
      </c>
      <c r="T230" s="307">
        <f t="shared" si="62"/>
        <v>1578.2142299014581</v>
      </c>
      <c r="U230" s="101">
        <f t="shared" si="71"/>
        <v>533.43640970669276</v>
      </c>
      <c r="V230" s="304">
        <f t="shared" si="72"/>
        <v>31.564284598029165</v>
      </c>
      <c r="W230" s="308">
        <v>24</v>
      </c>
      <c r="X230" s="305">
        <f t="shared" si="73"/>
        <v>2167.2149242061801</v>
      </c>
      <c r="Y230" s="309">
        <f t="shared" si="74"/>
        <v>1.2787999999999999</v>
      </c>
    </row>
    <row r="231" spans="1:256" s="63" customFormat="1" ht="16.5" customHeight="1" x14ac:dyDescent="0.2">
      <c r="A231" s="279">
        <v>212</v>
      </c>
      <c r="B231" s="301">
        <f t="shared" si="57"/>
        <v>66.023821912628463</v>
      </c>
      <c r="C231" s="302">
        <v>21700</v>
      </c>
      <c r="D231" s="303">
        <f t="shared" si="60"/>
        <v>3944.0309945188578</v>
      </c>
      <c r="E231" s="304">
        <f t="shared" si="63"/>
        <v>1333.0824761473739</v>
      </c>
      <c r="F231" s="304">
        <f t="shared" si="64"/>
        <v>78.880619890377162</v>
      </c>
      <c r="G231" s="101">
        <v>60</v>
      </c>
      <c r="H231" s="305">
        <f t="shared" si="65"/>
        <v>5415.9940905566091</v>
      </c>
      <c r="I231" s="309">
        <f t="shared" si="66"/>
        <v>3.2109999999999999</v>
      </c>
      <c r="J231" s="329">
        <f t="shared" si="58"/>
        <v>110.03970318771411</v>
      </c>
      <c r="K231" s="302">
        <v>21700</v>
      </c>
      <c r="L231" s="307">
        <f t="shared" si="61"/>
        <v>2366.4185967113149</v>
      </c>
      <c r="M231" s="304">
        <f t="shared" si="67"/>
        <v>799.84948568842435</v>
      </c>
      <c r="N231" s="304">
        <f t="shared" si="68"/>
        <v>47.328371934226297</v>
      </c>
      <c r="O231" s="308">
        <v>36</v>
      </c>
      <c r="P231" s="305">
        <f t="shared" si="69"/>
        <v>3249.5964543339655</v>
      </c>
      <c r="Q231" s="309">
        <f t="shared" si="70"/>
        <v>1.9266000000000001</v>
      </c>
      <c r="R231" s="367">
        <f t="shared" si="59"/>
        <v>165.05955478157114</v>
      </c>
      <c r="S231" s="302">
        <v>21700</v>
      </c>
      <c r="T231" s="307">
        <f t="shared" si="62"/>
        <v>1577.6123978075434</v>
      </c>
      <c r="U231" s="101">
        <f t="shared" si="71"/>
        <v>533.23299045894964</v>
      </c>
      <c r="V231" s="304">
        <f t="shared" si="72"/>
        <v>31.552247956150868</v>
      </c>
      <c r="W231" s="308">
        <v>24</v>
      </c>
      <c r="X231" s="305">
        <f t="shared" si="73"/>
        <v>2166.397636222644</v>
      </c>
      <c r="Y231" s="309">
        <f t="shared" si="74"/>
        <v>1.2844</v>
      </c>
    </row>
    <row r="232" spans="1:256" s="63" customFormat="1" ht="16.5" customHeight="1" x14ac:dyDescent="0.2">
      <c r="A232" s="279">
        <v>213</v>
      </c>
      <c r="B232" s="301">
        <f t="shared" si="57"/>
        <v>66.048880782402691</v>
      </c>
      <c r="C232" s="302">
        <v>21700</v>
      </c>
      <c r="D232" s="303">
        <f t="shared" si="60"/>
        <v>3942.5346336735806</v>
      </c>
      <c r="E232" s="304">
        <f t="shared" si="63"/>
        <v>1332.57670618167</v>
      </c>
      <c r="F232" s="304">
        <f t="shared" si="64"/>
        <v>78.850692673471613</v>
      </c>
      <c r="G232" s="101">
        <v>60</v>
      </c>
      <c r="H232" s="305">
        <f t="shared" si="65"/>
        <v>5413.9620325287224</v>
      </c>
      <c r="I232" s="309">
        <f t="shared" si="66"/>
        <v>3.2248999999999999</v>
      </c>
      <c r="J232" s="329">
        <f t="shared" si="58"/>
        <v>110.08146797067116</v>
      </c>
      <c r="K232" s="302">
        <v>21700</v>
      </c>
      <c r="L232" s="307">
        <f t="shared" si="61"/>
        <v>2365.5207802041487</v>
      </c>
      <c r="M232" s="304">
        <f t="shared" si="67"/>
        <v>799.54602370900216</v>
      </c>
      <c r="N232" s="304">
        <f t="shared" si="68"/>
        <v>47.310415604082976</v>
      </c>
      <c r="O232" s="308">
        <v>36</v>
      </c>
      <c r="P232" s="305">
        <f t="shared" si="69"/>
        <v>3248.3772195172337</v>
      </c>
      <c r="Q232" s="309">
        <f t="shared" si="70"/>
        <v>1.9349000000000001</v>
      </c>
      <c r="R232" s="367">
        <f t="shared" si="59"/>
        <v>165.12220195600671</v>
      </c>
      <c r="S232" s="302">
        <v>21700</v>
      </c>
      <c r="T232" s="307">
        <f t="shared" si="62"/>
        <v>1577.0138534694327</v>
      </c>
      <c r="U232" s="101">
        <f t="shared" si="71"/>
        <v>533.03068247266822</v>
      </c>
      <c r="V232" s="304">
        <f t="shared" si="72"/>
        <v>31.540277069388654</v>
      </c>
      <c r="W232" s="308">
        <v>24</v>
      </c>
      <c r="X232" s="305">
        <f t="shared" si="73"/>
        <v>2165.5848130114896</v>
      </c>
      <c r="Y232" s="309">
        <f t="shared" si="74"/>
        <v>1.29</v>
      </c>
    </row>
    <row r="233" spans="1:256" s="63" customFormat="1" ht="16.5" customHeight="1" x14ac:dyDescent="0.2">
      <c r="A233" s="279">
        <v>214</v>
      </c>
      <c r="B233" s="301">
        <f t="shared" si="57"/>
        <v>66.073822279991361</v>
      </c>
      <c r="C233" s="302">
        <v>21700</v>
      </c>
      <c r="D233" s="303">
        <f t="shared" si="60"/>
        <v>3941.0464086146103</v>
      </c>
      <c r="E233" s="304">
        <f t="shared" si="63"/>
        <v>1332.0736861117382</v>
      </c>
      <c r="F233" s="304">
        <f t="shared" si="64"/>
        <v>78.820928172292213</v>
      </c>
      <c r="G233" s="101">
        <v>60</v>
      </c>
      <c r="H233" s="305">
        <f t="shared" si="65"/>
        <v>5411.9410228986408</v>
      </c>
      <c r="I233" s="309">
        <f t="shared" si="66"/>
        <v>3.2387999999999999</v>
      </c>
      <c r="J233" s="329">
        <f t="shared" si="58"/>
        <v>110.12303713331895</v>
      </c>
      <c r="K233" s="302">
        <v>21700</v>
      </c>
      <c r="L233" s="307">
        <f t="shared" si="61"/>
        <v>2364.6278451687658</v>
      </c>
      <c r="M233" s="304">
        <f t="shared" si="67"/>
        <v>799.2442116670428</v>
      </c>
      <c r="N233" s="304">
        <f t="shared" si="68"/>
        <v>47.292556903375321</v>
      </c>
      <c r="O233" s="308">
        <v>36</v>
      </c>
      <c r="P233" s="305">
        <f t="shared" si="69"/>
        <v>3247.164613739184</v>
      </c>
      <c r="Q233" s="309">
        <f t="shared" si="70"/>
        <v>1.9433</v>
      </c>
      <c r="R233" s="367">
        <f t="shared" si="59"/>
        <v>165.1845556999784</v>
      </c>
      <c r="S233" s="302">
        <v>21700</v>
      </c>
      <c r="T233" s="307">
        <f t="shared" si="62"/>
        <v>1576.418563445844</v>
      </c>
      <c r="U233" s="101">
        <f t="shared" si="71"/>
        <v>532.82947444469528</v>
      </c>
      <c r="V233" s="304">
        <f t="shared" si="72"/>
        <v>31.528371268916882</v>
      </c>
      <c r="W233" s="308">
        <v>24</v>
      </c>
      <c r="X233" s="305">
        <f t="shared" si="73"/>
        <v>2164.7764091594563</v>
      </c>
      <c r="Y233" s="309">
        <f t="shared" si="74"/>
        <v>1.2955000000000001</v>
      </c>
    </row>
    <row r="234" spans="1:256" s="63" customFormat="1" ht="16.5" customHeight="1" x14ac:dyDescent="0.2">
      <c r="A234" s="279">
        <v>215</v>
      </c>
      <c r="B234" s="301">
        <f t="shared" si="57"/>
        <v>66.098647499779801</v>
      </c>
      <c r="C234" s="302">
        <v>21700</v>
      </c>
      <c r="D234" s="303">
        <f t="shared" si="60"/>
        <v>3939.5662369773527</v>
      </c>
      <c r="E234" s="304">
        <f t="shared" si="63"/>
        <v>1331.573388098345</v>
      </c>
      <c r="F234" s="304">
        <f t="shared" si="64"/>
        <v>78.791324739547051</v>
      </c>
      <c r="G234" s="101">
        <v>60</v>
      </c>
      <c r="H234" s="305">
        <f t="shared" si="65"/>
        <v>5409.9309498152452</v>
      </c>
      <c r="I234" s="309">
        <f t="shared" si="66"/>
        <v>3.2526999999999999</v>
      </c>
      <c r="J234" s="329">
        <f t="shared" si="58"/>
        <v>110.164412499633</v>
      </c>
      <c r="K234" s="302">
        <v>21700</v>
      </c>
      <c r="L234" s="307">
        <f t="shared" si="61"/>
        <v>2363.7397421864111</v>
      </c>
      <c r="M234" s="304">
        <f t="shared" si="67"/>
        <v>798.94403285900694</v>
      </c>
      <c r="N234" s="304">
        <f t="shared" si="68"/>
        <v>47.274794843728223</v>
      </c>
      <c r="O234" s="308">
        <v>36</v>
      </c>
      <c r="P234" s="305">
        <f t="shared" si="69"/>
        <v>3245.958569889146</v>
      </c>
      <c r="Q234" s="309">
        <f t="shared" si="70"/>
        <v>1.9516</v>
      </c>
      <c r="R234" s="367">
        <f t="shared" si="59"/>
        <v>165.24661874944948</v>
      </c>
      <c r="S234" s="302">
        <v>21700</v>
      </c>
      <c r="T234" s="307">
        <f t="shared" si="62"/>
        <v>1575.8264947909415</v>
      </c>
      <c r="U234" s="101">
        <f t="shared" si="71"/>
        <v>532.62935523933822</v>
      </c>
      <c r="V234" s="304">
        <f t="shared" si="72"/>
        <v>31.516529895818831</v>
      </c>
      <c r="W234" s="308">
        <v>24</v>
      </c>
      <c r="X234" s="305">
        <f t="shared" si="73"/>
        <v>2163.9723799260983</v>
      </c>
      <c r="Y234" s="309">
        <f t="shared" si="74"/>
        <v>1.3010999999999999</v>
      </c>
    </row>
    <row r="235" spans="1:256" s="63" customFormat="1" ht="16.5" customHeight="1" x14ac:dyDescent="0.2">
      <c r="A235" s="279">
        <v>216</v>
      </c>
      <c r="B235" s="301">
        <f t="shared" si="57"/>
        <v>66.123357520918177</v>
      </c>
      <c r="C235" s="302">
        <v>21700</v>
      </c>
      <c r="D235" s="303">
        <f t="shared" si="60"/>
        <v>3938.0940376117815</v>
      </c>
      <c r="E235" s="304">
        <f t="shared" si="63"/>
        <v>1331.075784712782</v>
      </c>
      <c r="F235" s="304">
        <f t="shared" si="64"/>
        <v>78.761880752235626</v>
      </c>
      <c r="G235" s="101">
        <v>60</v>
      </c>
      <c r="H235" s="305">
        <f t="shared" si="65"/>
        <v>5407.9317030767997</v>
      </c>
      <c r="I235" s="309">
        <f t="shared" si="66"/>
        <v>3.2665999999999999</v>
      </c>
      <c r="J235" s="329">
        <f t="shared" si="58"/>
        <v>110.20559586819697</v>
      </c>
      <c r="K235" s="302">
        <v>21700</v>
      </c>
      <c r="L235" s="307">
        <f t="shared" si="61"/>
        <v>2362.8564225670684</v>
      </c>
      <c r="M235" s="304">
        <f t="shared" si="67"/>
        <v>798.6454708276691</v>
      </c>
      <c r="N235" s="304">
        <f t="shared" si="68"/>
        <v>47.257128451341366</v>
      </c>
      <c r="O235" s="308">
        <v>36</v>
      </c>
      <c r="P235" s="305">
        <f t="shared" si="69"/>
        <v>3244.7590218460791</v>
      </c>
      <c r="Q235" s="309">
        <f t="shared" si="70"/>
        <v>1.96</v>
      </c>
      <c r="R235" s="367">
        <f t="shared" si="59"/>
        <v>165.30839380229543</v>
      </c>
      <c r="S235" s="302">
        <v>21700</v>
      </c>
      <c r="T235" s="307">
        <f t="shared" si="62"/>
        <v>1575.2376150447126</v>
      </c>
      <c r="U235" s="101">
        <f t="shared" si="71"/>
        <v>532.43031388511281</v>
      </c>
      <c r="V235" s="304">
        <f t="shared" si="72"/>
        <v>31.504752300894253</v>
      </c>
      <c r="W235" s="308">
        <v>24</v>
      </c>
      <c r="X235" s="305">
        <f t="shared" si="73"/>
        <v>2163.1726812307197</v>
      </c>
      <c r="Y235" s="309">
        <f t="shared" si="74"/>
        <v>1.3066</v>
      </c>
    </row>
    <row r="236" spans="1:256" s="63" customFormat="1" ht="16.5" customHeight="1" x14ac:dyDescent="0.2">
      <c r="A236" s="279">
        <v>217</v>
      </c>
      <c r="B236" s="301">
        <f t="shared" si="57"/>
        <v>66.147953407602955</v>
      </c>
      <c r="C236" s="302">
        <v>21700</v>
      </c>
      <c r="D236" s="303">
        <f t="shared" si="60"/>
        <v>3936.6297305589806</v>
      </c>
      <c r="E236" s="304">
        <f t="shared" si="63"/>
        <v>1330.5808489289352</v>
      </c>
      <c r="F236" s="304">
        <f t="shared" si="64"/>
        <v>78.732594611179607</v>
      </c>
      <c r="G236" s="101">
        <v>60</v>
      </c>
      <c r="H236" s="305">
        <f t="shared" si="65"/>
        <v>5405.9431740990949</v>
      </c>
      <c r="I236" s="309">
        <f t="shared" si="66"/>
        <v>3.2805</v>
      </c>
      <c r="J236" s="329">
        <f t="shared" si="58"/>
        <v>110.24658901267159</v>
      </c>
      <c r="K236" s="302">
        <v>21700</v>
      </c>
      <c r="L236" s="307">
        <f t="shared" si="61"/>
        <v>2361.9778383353882</v>
      </c>
      <c r="M236" s="304">
        <f t="shared" si="67"/>
        <v>798.34850935736119</v>
      </c>
      <c r="N236" s="304">
        <f t="shared" si="68"/>
        <v>47.239556766707764</v>
      </c>
      <c r="O236" s="308">
        <v>36</v>
      </c>
      <c r="P236" s="305">
        <f t="shared" si="69"/>
        <v>3243.5659044594572</v>
      </c>
      <c r="Q236" s="309">
        <f t="shared" si="70"/>
        <v>1.9682999999999999</v>
      </c>
      <c r="R236" s="367">
        <f t="shared" si="59"/>
        <v>165.36988351900737</v>
      </c>
      <c r="S236" s="302">
        <v>21700</v>
      </c>
      <c r="T236" s="307">
        <f t="shared" si="62"/>
        <v>1574.6518922235923</v>
      </c>
      <c r="U236" s="101">
        <f t="shared" si="71"/>
        <v>532.23233957157413</v>
      </c>
      <c r="V236" s="304">
        <f t="shared" si="72"/>
        <v>31.493037844471846</v>
      </c>
      <c r="W236" s="308">
        <v>24</v>
      </c>
      <c r="X236" s="305">
        <f t="shared" si="73"/>
        <v>2162.3772696396386</v>
      </c>
      <c r="Y236" s="309">
        <f t="shared" si="74"/>
        <v>1.3122</v>
      </c>
    </row>
    <row r="237" spans="1:256" s="63" customFormat="1" ht="16.5" customHeight="1" x14ac:dyDescent="0.2">
      <c r="A237" s="279">
        <v>218</v>
      </c>
      <c r="B237" s="301">
        <f t="shared" si="57"/>
        <v>66.172436209351901</v>
      </c>
      <c r="C237" s="302">
        <v>21700</v>
      </c>
      <c r="D237" s="303">
        <f t="shared" si="60"/>
        <v>3935.1732370282389</v>
      </c>
      <c r="E237" s="304">
        <f t="shared" si="63"/>
        <v>1330.0885541155446</v>
      </c>
      <c r="F237" s="304">
        <f t="shared" si="64"/>
        <v>78.703464740564783</v>
      </c>
      <c r="G237" s="101">
        <v>60</v>
      </c>
      <c r="H237" s="305">
        <f t="shared" si="65"/>
        <v>5403.9652558843482</v>
      </c>
      <c r="I237" s="309">
        <f t="shared" si="66"/>
        <v>3.2944</v>
      </c>
      <c r="J237" s="329">
        <f t="shared" si="58"/>
        <v>110.28739368225317</v>
      </c>
      <c r="K237" s="302">
        <v>21700</v>
      </c>
      <c r="L237" s="307">
        <f t="shared" si="61"/>
        <v>2361.1039422169438</v>
      </c>
      <c r="M237" s="304">
        <f t="shared" si="67"/>
        <v>798.0531324693269</v>
      </c>
      <c r="N237" s="304">
        <f t="shared" si="68"/>
        <v>47.222078844338874</v>
      </c>
      <c r="O237" s="308">
        <v>36</v>
      </c>
      <c r="P237" s="305">
        <f t="shared" si="69"/>
        <v>3242.3791535306095</v>
      </c>
      <c r="Q237" s="309">
        <f t="shared" si="70"/>
        <v>1.9766999999999999</v>
      </c>
      <c r="R237" s="367">
        <f t="shared" si="59"/>
        <v>165.43109052337974</v>
      </c>
      <c r="S237" s="302">
        <v>21700</v>
      </c>
      <c r="T237" s="307">
        <f t="shared" si="62"/>
        <v>1574.069294811296</v>
      </c>
      <c r="U237" s="101">
        <f t="shared" si="71"/>
        <v>532.03542164621797</v>
      </c>
      <c r="V237" s="304">
        <f t="shared" si="72"/>
        <v>31.48138589622592</v>
      </c>
      <c r="W237" s="308">
        <v>24</v>
      </c>
      <c r="X237" s="305">
        <f t="shared" si="73"/>
        <v>2161.58610235374</v>
      </c>
      <c r="Y237" s="309">
        <f t="shared" si="74"/>
        <v>1.3178000000000001</v>
      </c>
    </row>
    <row r="238" spans="1:256" s="63" customFormat="1" ht="16.5" customHeight="1" x14ac:dyDescent="0.2">
      <c r="A238" s="279">
        <v>219</v>
      </c>
      <c r="B238" s="301">
        <f t="shared" si="57"/>
        <v>66.19680696127287</v>
      </c>
      <c r="C238" s="302">
        <v>21700</v>
      </c>
      <c r="D238" s="303">
        <f t="shared" si="60"/>
        <v>3933.7244793746904</v>
      </c>
      <c r="E238" s="304">
        <f t="shared" si="63"/>
        <v>1329.5988740286452</v>
      </c>
      <c r="F238" s="304">
        <f t="shared" si="64"/>
        <v>78.674489587493809</v>
      </c>
      <c r="G238" s="101">
        <v>60</v>
      </c>
      <c r="H238" s="305">
        <f t="shared" si="65"/>
        <v>5401.9978429908288</v>
      </c>
      <c r="I238" s="309">
        <f t="shared" si="66"/>
        <v>3.3083</v>
      </c>
      <c r="J238" s="329">
        <f t="shared" si="58"/>
        <v>110.32801160212145</v>
      </c>
      <c r="K238" s="302">
        <v>21700</v>
      </c>
      <c r="L238" s="307">
        <f t="shared" si="61"/>
        <v>2360.2346876248143</v>
      </c>
      <c r="M238" s="304">
        <f t="shared" si="67"/>
        <v>797.75932441718714</v>
      </c>
      <c r="N238" s="304">
        <f t="shared" si="68"/>
        <v>47.20469375249629</v>
      </c>
      <c r="O238" s="308">
        <v>36</v>
      </c>
      <c r="P238" s="305">
        <f t="shared" si="69"/>
        <v>3241.198705794498</v>
      </c>
      <c r="Q238" s="309">
        <f t="shared" si="70"/>
        <v>1.9850000000000001</v>
      </c>
      <c r="R238" s="367">
        <f t="shared" si="59"/>
        <v>165.49201740318216</v>
      </c>
      <c r="S238" s="302">
        <v>21700</v>
      </c>
      <c r="T238" s="307">
        <f t="shared" si="62"/>
        <v>1573.4897917498763</v>
      </c>
      <c r="U238" s="101">
        <f t="shared" si="71"/>
        <v>531.8395496114581</v>
      </c>
      <c r="V238" s="304">
        <f t="shared" si="72"/>
        <v>31.469795834997527</v>
      </c>
      <c r="W238" s="308">
        <v>24</v>
      </c>
      <c r="X238" s="305">
        <f t="shared" si="73"/>
        <v>2160.7991371963321</v>
      </c>
      <c r="Y238" s="309">
        <f t="shared" si="74"/>
        <v>1.3232999999999999</v>
      </c>
    </row>
    <row r="239" spans="1:256" s="63" customFormat="1" ht="16.5" customHeight="1" x14ac:dyDescent="0.2">
      <c r="A239" s="280">
        <v>220</v>
      </c>
      <c r="B239" s="301">
        <f t="shared" si="57"/>
        <v>66.221066684326331</v>
      </c>
      <c r="C239" s="302">
        <v>21700</v>
      </c>
      <c r="D239" s="303">
        <f t="shared" si="60"/>
        <v>3932.2833810774791</v>
      </c>
      <c r="E239" s="304">
        <f t="shared" si="63"/>
        <v>1329.1117828041879</v>
      </c>
      <c r="F239" s="304">
        <f t="shared" si="64"/>
        <v>78.645667621549578</v>
      </c>
      <c r="G239" s="101">
        <v>60</v>
      </c>
      <c r="H239" s="305">
        <f t="shared" si="65"/>
        <v>5400.0408315032164</v>
      </c>
      <c r="I239" s="309">
        <f t="shared" si="66"/>
        <v>3.3222</v>
      </c>
      <c r="J239" s="329">
        <f t="shared" si="58"/>
        <v>110.36844447387722</v>
      </c>
      <c r="K239" s="302">
        <v>21700</v>
      </c>
      <c r="L239" s="307">
        <f t="shared" si="61"/>
        <v>2359.3700286464882</v>
      </c>
      <c r="M239" s="304">
        <f t="shared" si="67"/>
        <v>797.46706968251294</v>
      </c>
      <c r="N239" s="304">
        <f t="shared" si="68"/>
        <v>47.187400572929768</v>
      </c>
      <c r="O239" s="308">
        <v>36</v>
      </c>
      <c r="P239" s="305">
        <f t="shared" si="69"/>
        <v>3240.0244989019307</v>
      </c>
      <c r="Q239" s="309">
        <f t="shared" si="70"/>
        <v>1.9933000000000001</v>
      </c>
      <c r="R239" s="367">
        <f t="shared" si="59"/>
        <v>165.55266671081583</v>
      </c>
      <c r="S239" s="302">
        <v>21700</v>
      </c>
      <c r="T239" s="307">
        <f t="shared" si="62"/>
        <v>1572.9133524309918</v>
      </c>
      <c r="U239" s="101">
        <f t="shared" si="71"/>
        <v>531.64471312167518</v>
      </c>
      <c r="V239" s="304">
        <f t="shared" si="72"/>
        <v>31.458267048619838</v>
      </c>
      <c r="W239" s="308">
        <v>24</v>
      </c>
      <c r="X239" s="305">
        <f t="shared" si="73"/>
        <v>2160.0163326012866</v>
      </c>
      <c r="Y239" s="309">
        <f t="shared" si="74"/>
        <v>1.3289</v>
      </c>
    </row>
    <row r="240" spans="1:256" s="63" customFormat="1" ht="16.5" customHeight="1" x14ac:dyDescent="0.2">
      <c r="A240" s="278">
        <v>221</v>
      </c>
      <c r="B240" s="301">
        <f t="shared" si="57"/>
        <v>66.24521638558204</v>
      </c>
      <c r="C240" s="302">
        <v>21700</v>
      </c>
      <c r="D240" s="303">
        <f t="shared" si="60"/>
        <v>3930.849866718449</v>
      </c>
      <c r="E240" s="304">
        <f t="shared" si="63"/>
        <v>1328.6272549508355</v>
      </c>
      <c r="F240" s="304">
        <f t="shared" si="64"/>
        <v>78.616997334368975</v>
      </c>
      <c r="G240" s="101">
        <v>60</v>
      </c>
      <c r="H240" s="305">
        <f t="shared" si="65"/>
        <v>5398.0941190036528</v>
      </c>
      <c r="I240" s="309">
        <f t="shared" si="66"/>
        <v>3.3361000000000001</v>
      </c>
      <c r="J240" s="329">
        <f t="shared" si="58"/>
        <v>110.40869397597007</v>
      </c>
      <c r="K240" s="302">
        <v>21700</v>
      </c>
      <c r="L240" s="307">
        <f t="shared" si="61"/>
        <v>2358.5099200310697</v>
      </c>
      <c r="M240" s="304">
        <f t="shared" si="67"/>
        <v>797.17635297050151</v>
      </c>
      <c r="N240" s="304">
        <f t="shared" si="68"/>
        <v>47.170198400621395</v>
      </c>
      <c r="O240" s="308">
        <v>36</v>
      </c>
      <c r="P240" s="305">
        <f t="shared" si="69"/>
        <v>3238.8564714021923</v>
      </c>
      <c r="Q240" s="309">
        <f t="shared" si="70"/>
        <v>2.0017</v>
      </c>
      <c r="R240" s="367">
        <f t="shared" si="59"/>
        <v>165.61304096395509</v>
      </c>
      <c r="S240" s="302">
        <v>21700</v>
      </c>
      <c r="T240" s="307">
        <f t="shared" si="62"/>
        <v>1572.3399466873798</v>
      </c>
      <c r="U240" s="101">
        <f t="shared" si="71"/>
        <v>531.45090198033427</v>
      </c>
      <c r="V240" s="304">
        <f t="shared" si="72"/>
        <v>31.446798933747598</v>
      </c>
      <c r="W240" s="308">
        <v>24</v>
      </c>
      <c r="X240" s="305">
        <f t="shared" si="73"/>
        <v>2159.237647601462</v>
      </c>
      <c r="Y240" s="309">
        <f t="shared" si="74"/>
        <v>1.3344</v>
      </c>
    </row>
    <row r="241" spans="1:25" s="63" customFormat="1" ht="16.5" customHeight="1" x14ac:dyDescent="0.2">
      <c r="A241" s="279">
        <v>222</v>
      </c>
      <c r="B241" s="301">
        <f t="shared" si="57"/>
        <v>66.26925705846989</v>
      </c>
      <c r="C241" s="302">
        <v>21700</v>
      </c>
      <c r="D241" s="303">
        <f t="shared" si="60"/>
        <v>3929.4238619613166</v>
      </c>
      <c r="E241" s="304">
        <f t="shared" si="63"/>
        <v>1328.1452653429249</v>
      </c>
      <c r="F241" s="304">
        <f t="shared" si="64"/>
        <v>78.588477239226336</v>
      </c>
      <c r="G241" s="101">
        <v>60</v>
      </c>
      <c r="H241" s="305">
        <f t="shared" si="65"/>
        <v>5396.1576045434676</v>
      </c>
      <c r="I241" s="309">
        <f t="shared" si="66"/>
        <v>3.35</v>
      </c>
      <c r="J241" s="329">
        <f t="shared" si="58"/>
        <v>110.44876176411648</v>
      </c>
      <c r="K241" s="302">
        <v>21700</v>
      </c>
      <c r="L241" s="307">
        <f t="shared" si="61"/>
        <v>2357.6543171767898</v>
      </c>
      <c r="M241" s="304">
        <f t="shared" si="67"/>
        <v>796.88715920575487</v>
      </c>
      <c r="N241" s="304">
        <f t="shared" si="68"/>
        <v>47.153086343535797</v>
      </c>
      <c r="O241" s="308">
        <v>36</v>
      </c>
      <c r="P241" s="305">
        <f t="shared" si="69"/>
        <v>3237.6945627260807</v>
      </c>
      <c r="Q241" s="309">
        <f t="shared" si="70"/>
        <v>2.0099999999999998</v>
      </c>
      <c r="R241" s="367">
        <f t="shared" si="59"/>
        <v>165.67314264617471</v>
      </c>
      <c r="S241" s="302">
        <v>21700</v>
      </c>
      <c r="T241" s="307">
        <f t="shared" si="62"/>
        <v>1571.7695447845267</v>
      </c>
      <c r="U241" s="101">
        <f t="shared" si="71"/>
        <v>531.25810613716999</v>
      </c>
      <c r="V241" s="304">
        <f t="shared" si="72"/>
        <v>31.435390895690535</v>
      </c>
      <c r="W241" s="308">
        <v>24</v>
      </c>
      <c r="X241" s="305">
        <f t="shared" si="73"/>
        <v>2158.463041817387</v>
      </c>
      <c r="Y241" s="309">
        <f t="shared" si="74"/>
        <v>1.34</v>
      </c>
    </row>
    <row r="242" spans="1:25" s="63" customFormat="1" ht="16.5" customHeight="1" x14ac:dyDescent="0.2">
      <c r="A242" s="279">
        <v>223</v>
      </c>
      <c r="B242" s="301">
        <f t="shared" si="57"/>
        <v>66.293189683025133</v>
      </c>
      <c r="C242" s="302">
        <v>21700</v>
      </c>
      <c r="D242" s="303">
        <f t="shared" si="60"/>
        <v>3928.0052935313415</v>
      </c>
      <c r="E242" s="304">
        <f t="shared" si="63"/>
        <v>1327.6657892135934</v>
      </c>
      <c r="F242" s="304">
        <f t="shared" si="64"/>
        <v>78.560105870626828</v>
      </c>
      <c r="G242" s="101">
        <v>60</v>
      </c>
      <c r="H242" s="305">
        <f t="shared" si="65"/>
        <v>5394.2311886155621</v>
      </c>
      <c r="I242" s="309">
        <f t="shared" si="66"/>
        <v>3.3637999999999999</v>
      </c>
      <c r="J242" s="329">
        <f t="shared" si="58"/>
        <v>110.48864947170856</v>
      </c>
      <c r="K242" s="302">
        <v>21700</v>
      </c>
      <c r="L242" s="307">
        <f t="shared" si="61"/>
        <v>2356.8031761188045</v>
      </c>
      <c r="M242" s="304">
        <f t="shared" si="67"/>
        <v>796.59947352815584</v>
      </c>
      <c r="N242" s="304">
        <f t="shared" si="68"/>
        <v>47.136063522376091</v>
      </c>
      <c r="O242" s="308">
        <v>36</v>
      </c>
      <c r="P242" s="305">
        <f t="shared" si="69"/>
        <v>3236.5387131693365</v>
      </c>
      <c r="Q242" s="309">
        <f t="shared" si="70"/>
        <v>2.0183</v>
      </c>
      <c r="R242" s="367">
        <f t="shared" si="59"/>
        <v>165.73297420756282</v>
      </c>
      <c r="S242" s="302">
        <v>21700</v>
      </c>
      <c r="T242" s="307">
        <f t="shared" si="62"/>
        <v>1571.2021174125364</v>
      </c>
      <c r="U242" s="101">
        <f t="shared" si="71"/>
        <v>531.06631568543719</v>
      </c>
      <c r="V242" s="304">
        <f t="shared" si="72"/>
        <v>31.42404234825073</v>
      </c>
      <c r="W242" s="308">
        <v>24</v>
      </c>
      <c r="X242" s="305">
        <f t="shared" si="73"/>
        <v>2157.6924754462243</v>
      </c>
      <c r="Y242" s="309">
        <f t="shared" si="74"/>
        <v>1.3454999999999999</v>
      </c>
    </row>
    <row r="243" spans="1:25" s="63" customFormat="1" ht="16.5" customHeight="1" x14ac:dyDescent="0.2">
      <c r="A243" s="279">
        <v>224</v>
      </c>
      <c r="B243" s="301">
        <f t="shared" si="57"/>
        <v>66.317015226128092</v>
      </c>
      <c r="C243" s="302">
        <v>21700</v>
      </c>
      <c r="D243" s="303">
        <f t="shared" si="60"/>
        <v>3926.5940891954615</v>
      </c>
      <c r="E243" s="304">
        <f t="shared" si="63"/>
        <v>1327.1888021480659</v>
      </c>
      <c r="F243" s="304">
        <f t="shared" si="64"/>
        <v>78.531881783909228</v>
      </c>
      <c r="G243" s="101">
        <v>60</v>
      </c>
      <c r="H243" s="305">
        <f t="shared" si="65"/>
        <v>5392.3147731274366</v>
      </c>
      <c r="I243" s="309">
        <f t="shared" si="66"/>
        <v>3.3776999999999999</v>
      </c>
      <c r="J243" s="329">
        <f t="shared" si="58"/>
        <v>110.5283587102135</v>
      </c>
      <c r="K243" s="302">
        <v>21700</v>
      </c>
      <c r="L243" s="307">
        <f t="shared" si="61"/>
        <v>2355.9564535172767</v>
      </c>
      <c r="M243" s="304">
        <f t="shared" si="67"/>
        <v>796.31328128883945</v>
      </c>
      <c r="N243" s="304">
        <f t="shared" si="68"/>
        <v>47.119129070345537</v>
      </c>
      <c r="O243" s="308">
        <v>36</v>
      </c>
      <c r="P243" s="305">
        <f t="shared" si="69"/>
        <v>3235.3888638764615</v>
      </c>
      <c r="Q243" s="309">
        <f t="shared" si="70"/>
        <v>2.0266000000000002</v>
      </c>
      <c r="R243" s="367">
        <f t="shared" si="59"/>
        <v>165.79253806532023</v>
      </c>
      <c r="S243" s="302">
        <v>21700</v>
      </c>
      <c r="T243" s="307">
        <f t="shared" si="62"/>
        <v>1570.6376356781846</v>
      </c>
      <c r="U243" s="101">
        <f t="shared" si="71"/>
        <v>530.8755208592263</v>
      </c>
      <c r="V243" s="304">
        <f t="shared" si="72"/>
        <v>31.412752713563691</v>
      </c>
      <c r="W243" s="308">
        <v>24</v>
      </c>
      <c r="X243" s="305">
        <f t="shared" si="73"/>
        <v>2156.9259092509747</v>
      </c>
      <c r="Y243" s="309">
        <f t="shared" si="74"/>
        <v>1.3511</v>
      </c>
    </row>
    <row r="244" spans="1:25" s="63" customFormat="1" ht="16.5" customHeight="1" x14ac:dyDescent="0.2">
      <c r="A244" s="279">
        <v>225</v>
      </c>
      <c r="B244" s="301">
        <f t="shared" si="57"/>
        <v>66.340734641738536</v>
      </c>
      <c r="C244" s="302">
        <v>21700</v>
      </c>
      <c r="D244" s="303">
        <f t="shared" si="60"/>
        <v>3925.1901777428966</v>
      </c>
      <c r="E244" s="304">
        <f t="shared" si="63"/>
        <v>1326.7142800770989</v>
      </c>
      <c r="F244" s="304">
        <f t="shared" si="64"/>
        <v>78.503803554857939</v>
      </c>
      <c r="G244" s="101">
        <v>60</v>
      </c>
      <c r="H244" s="305">
        <f t="shared" si="65"/>
        <v>5390.4082613748533</v>
      </c>
      <c r="I244" s="309">
        <f t="shared" si="66"/>
        <v>3.3915999999999999</v>
      </c>
      <c r="J244" s="329">
        <f t="shared" si="58"/>
        <v>110.56789106956423</v>
      </c>
      <c r="K244" s="302">
        <v>21700</v>
      </c>
      <c r="L244" s="307">
        <f t="shared" si="61"/>
        <v>2355.1141066457376</v>
      </c>
      <c r="M244" s="304">
        <f t="shared" si="67"/>
        <v>796.02856804625924</v>
      </c>
      <c r="N244" s="304">
        <f t="shared" si="68"/>
        <v>47.102282132914752</v>
      </c>
      <c r="O244" s="308">
        <v>36</v>
      </c>
      <c r="P244" s="305">
        <f t="shared" si="69"/>
        <v>3234.2449568249117</v>
      </c>
      <c r="Q244" s="309">
        <f t="shared" si="70"/>
        <v>2.0348999999999999</v>
      </c>
      <c r="R244" s="367">
        <f t="shared" si="59"/>
        <v>165.85183660434632</v>
      </c>
      <c r="S244" s="302">
        <v>21700</v>
      </c>
      <c r="T244" s="307">
        <f t="shared" si="62"/>
        <v>1570.0760710971585</v>
      </c>
      <c r="U244" s="101">
        <f t="shared" si="71"/>
        <v>530.68571203083957</v>
      </c>
      <c r="V244" s="304">
        <f t="shared" si="72"/>
        <v>31.401521421943173</v>
      </c>
      <c r="W244" s="308">
        <v>24</v>
      </c>
      <c r="X244" s="305">
        <f t="shared" si="73"/>
        <v>2156.1633045499411</v>
      </c>
      <c r="Y244" s="309">
        <f t="shared" si="74"/>
        <v>1.3566</v>
      </c>
    </row>
    <row r="245" spans="1:25" s="63" customFormat="1" ht="16.5" customHeight="1" x14ac:dyDescent="0.2">
      <c r="A245" s="279">
        <v>226</v>
      </c>
      <c r="B245" s="301">
        <f t="shared" si="57"/>
        <v>66.364348871124918</v>
      </c>
      <c r="C245" s="302">
        <v>21700</v>
      </c>
      <c r="D245" s="303">
        <f t="shared" si="60"/>
        <v>3923.7934889661797</v>
      </c>
      <c r="E245" s="304">
        <f t="shared" si="63"/>
        <v>1326.2421992705686</v>
      </c>
      <c r="F245" s="304">
        <f t="shared" si="64"/>
        <v>78.475869779323588</v>
      </c>
      <c r="G245" s="101">
        <v>60</v>
      </c>
      <c r="H245" s="305">
        <f t="shared" si="65"/>
        <v>5388.5115580160718</v>
      </c>
      <c r="I245" s="309">
        <f t="shared" si="66"/>
        <v>3.4054000000000002</v>
      </c>
      <c r="J245" s="329">
        <f t="shared" si="58"/>
        <v>110.60724811854153</v>
      </c>
      <c r="K245" s="302">
        <v>21700</v>
      </c>
      <c r="L245" s="307">
        <f t="shared" si="61"/>
        <v>2354.2760933797076</v>
      </c>
      <c r="M245" s="304">
        <f t="shared" si="67"/>
        <v>795.74531956234114</v>
      </c>
      <c r="N245" s="304">
        <f t="shared" si="68"/>
        <v>47.085521867594153</v>
      </c>
      <c r="O245" s="308">
        <v>36</v>
      </c>
      <c r="P245" s="305">
        <f t="shared" si="69"/>
        <v>3233.106934809643</v>
      </c>
      <c r="Q245" s="309">
        <f t="shared" si="70"/>
        <v>2.0432999999999999</v>
      </c>
      <c r="R245" s="367">
        <f t="shared" si="59"/>
        <v>165.91087217781228</v>
      </c>
      <c r="S245" s="302">
        <v>21700</v>
      </c>
      <c r="T245" s="307">
        <f t="shared" si="62"/>
        <v>1569.517395586472</v>
      </c>
      <c r="U245" s="101">
        <f t="shared" si="71"/>
        <v>530.49687970822754</v>
      </c>
      <c r="V245" s="304">
        <f t="shared" si="72"/>
        <v>31.390347911729442</v>
      </c>
      <c r="W245" s="308">
        <v>24</v>
      </c>
      <c r="X245" s="305">
        <f t="shared" si="73"/>
        <v>2155.4046232064288</v>
      </c>
      <c r="Y245" s="309">
        <f t="shared" si="74"/>
        <v>1.3622000000000001</v>
      </c>
    </row>
    <row r="246" spans="1:25" s="63" customFormat="1" ht="16.5" customHeight="1" x14ac:dyDescent="0.2">
      <c r="A246" s="279">
        <v>227</v>
      </c>
      <c r="B246" s="301">
        <f t="shared" si="57"/>
        <v>66.38785884308848</v>
      </c>
      <c r="C246" s="302">
        <v>21700</v>
      </c>
      <c r="D246" s="303">
        <f t="shared" si="60"/>
        <v>3922.403953642644</v>
      </c>
      <c r="E246" s="304">
        <f t="shared" si="63"/>
        <v>1325.7725363312136</v>
      </c>
      <c r="F246" s="304">
        <f t="shared" si="64"/>
        <v>78.448079072852877</v>
      </c>
      <c r="G246" s="101">
        <v>60</v>
      </c>
      <c r="H246" s="305">
        <f t="shared" si="65"/>
        <v>5386.6245690467103</v>
      </c>
      <c r="I246" s="309">
        <f t="shared" si="66"/>
        <v>3.4192999999999998</v>
      </c>
      <c r="J246" s="329">
        <f t="shared" si="58"/>
        <v>110.64643140514747</v>
      </c>
      <c r="K246" s="302">
        <v>21700</v>
      </c>
      <c r="L246" s="307">
        <f t="shared" si="61"/>
        <v>2353.4423721855865</v>
      </c>
      <c r="M246" s="304">
        <f t="shared" si="67"/>
        <v>795.46352179872815</v>
      </c>
      <c r="N246" s="304">
        <f t="shared" si="68"/>
        <v>47.068847443711732</v>
      </c>
      <c r="O246" s="308">
        <v>36</v>
      </c>
      <c r="P246" s="305">
        <f t="shared" si="69"/>
        <v>3231.9747414280259</v>
      </c>
      <c r="Q246" s="309">
        <f t="shared" si="70"/>
        <v>2.0516000000000001</v>
      </c>
      <c r="R246" s="367">
        <f t="shared" si="59"/>
        <v>165.96964710772119</v>
      </c>
      <c r="S246" s="302">
        <v>21700</v>
      </c>
      <c r="T246" s="307">
        <f t="shared" si="62"/>
        <v>1568.9615814570577</v>
      </c>
      <c r="U246" s="101">
        <f t="shared" si="71"/>
        <v>530.30901453248543</v>
      </c>
      <c r="V246" s="304">
        <f t="shared" si="72"/>
        <v>31.379231629141156</v>
      </c>
      <c r="W246" s="308">
        <v>24</v>
      </c>
      <c r="X246" s="305">
        <f t="shared" si="73"/>
        <v>2154.649827618684</v>
      </c>
      <c r="Y246" s="309">
        <f t="shared" si="74"/>
        <v>1.3676999999999999</v>
      </c>
    </row>
    <row r="247" spans="1:25" s="63" customFormat="1" ht="16.5" customHeight="1" x14ac:dyDescent="0.2">
      <c r="A247" s="279">
        <v>228</v>
      </c>
      <c r="B247" s="301">
        <f t="shared" si="57"/>
        <v>66.4112654741824</v>
      </c>
      <c r="C247" s="302">
        <v>21700</v>
      </c>
      <c r="D247" s="303">
        <f t="shared" si="60"/>
        <v>3921.0215035163178</v>
      </c>
      <c r="E247" s="304">
        <f t="shared" si="63"/>
        <v>1325.3052681885154</v>
      </c>
      <c r="F247" s="304">
        <f t="shared" si="64"/>
        <v>78.420430070326361</v>
      </c>
      <c r="G247" s="101">
        <v>60</v>
      </c>
      <c r="H247" s="305">
        <f t="shared" si="65"/>
        <v>5384.7472017751597</v>
      </c>
      <c r="I247" s="309">
        <f t="shared" si="66"/>
        <v>3.4331999999999998</v>
      </c>
      <c r="J247" s="329">
        <f t="shared" si="58"/>
        <v>110.68544245697068</v>
      </c>
      <c r="K247" s="302">
        <v>21700</v>
      </c>
      <c r="L247" s="307">
        <f t="shared" si="61"/>
        <v>2352.6129021097904</v>
      </c>
      <c r="M247" s="304">
        <f t="shared" si="67"/>
        <v>795.18316091310908</v>
      </c>
      <c r="N247" s="304">
        <f t="shared" si="68"/>
        <v>47.05225804219581</v>
      </c>
      <c r="O247" s="308">
        <v>36</v>
      </c>
      <c r="P247" s="305">
        <f t="shared" si="69"/>
        <v>3230.8483210650952</v>
      </c>
      <c r="Q247" s="309">
        <f t="shared" si="70"/>
        <v>2.0598999999999998</v>
      </c>
      <c r="R247" s="367">
        <f t="shared" si="59"/>
        <v>166.02816368545598</v>
      </c>
      <c r="S247" s="302">
        <v>21700</v>
      </c>
      <c r="T247" s="307">
        <f t="shared" si="62"/>
        <v>1568.4086014065274</v>
      </c>
      <c r="U247" s="101">
        <f t="shared" si="71"/>
        <v>530.12210727540617</v>
      </c>
      <c r="V247" s="304">
        <f t="shared" si="72"/>
        <v>31.368172028130548</v>
      </c>
      <c r="W247" s="308">
        <v>24</v>
      </c>
      <c r="X247" s="305">
        <f t="shared" si="73"/>
        <v>2153.8988807100641</v>
      </c>
      <c r="Y247" s="309">
        <f t="shared" si="74"/>
        <v>1.3733</v>
      </c>
    </row>
    <row r="248" spans="1:25" s="63" customFormat="1" ht="16.5" customHeight="1" x14ac:dyDescent="0.2">
      <c r="A248" s="279">
        <v>229</v>
      </c>
      <c r="B248" s="301">
        <f t="shared" si="57"/>
        <v>66.434569668926329</v>
      </c>
      <c r="C248" s="302">
        <v>21700</v>
      </c>
      <c r="D248" s="303">
        <f t="shared" si="60"/>
        <v>3919.6460712802327</v>
      </c>
      <c r="E248" s="304">
        <f t="shared" si="63"/>
        <v>1324.8403720927186</v>
      </c>
      <c r="F248" s="304">
        <f t="shared" si="64"/>
        <v>78.392921425604655</v>
      </c>
      <c r="G248" s="101">
        <v>60</v>
      </c>
      <c r="H248" s="305">
        <f t="shared" si="65"/>
        <v>5382.8793647985558</v>
      </c>
      <c r="I248" s="309">
        <f t="shared" si="66"/>
        <v>3.4470000000000001</v>
      </c>
      <c r="J248" s="329">
        <f t="shared" si="58"/>
        <v>110.72428278154389</v>
      </c>
      <c r="K248" s="302">
        <v>21700</v>
      </c>
      <c r="L248" s="307">
        <f t="shared" si="61"/>
        <v>2351.7876427681394</v>
      </c>
      <c r="M248" s="304">
        <f t="shared" si="67"/>
        <v>794.90422325563111</v>
      </c>
      <c r="N248" s="304">
        <f t="shared" si="68"/>
        <v>47.035752855362787</v>
      </c>
      <c r="O248" s="308">
        <v>36</v>
      </c>
      <c r="P248" s="305">
        <f t="shared" si="69"/>
        <v>3229.7276188791334</v>
      </c>
      <c r="Q248" s="309">
        <f t="shared" si="70"/>
        <v>2.0682</v>
      </c>
      <c r="R248" s="367">
        <f t="shared" si="59"/>
        <v>166.08642417231582</v>
      </c>
      <c r="S248" s="302">
        <v>21700</v>
      </c>
      <c r="T248" s="307">
        <f t="shared" si="62"/>
        <v>1567.858428512093</v>
      </c>
      <c r="U248" s="101">
        <f t="shared" si="71"/>
        <v>529.93614883708744</v>
      </c>
      <c r="V248" s="304">
        <f t="shared" si="72"/>
        <v>31.357168570241861</v>
      </c>
      <c r="W248" s="308">
        <v>24</v>
      </c>
      <c r="X248" s="305">
        <f t="shared" si="73"/>
        <v>2153.1517459194224</v>
      </c>
      <c r="Y248" s="309">
        <f t="shared" si="74"/>
        <v>1.3788</v>
      </c>
    </row>
    <row r="249" spans="1:25" s="63" customFormat="1" ht="16.5" customHeight="1" x14ac:dyDescent="0.2">
      <c r="A249" s="283">
        <v>230</v>
      </c>
      <c r="B249" s="301">
        <f t="shared" ref="B249:B312" si="75">5.325*LN($A249)+37.5</f>
        <v>66.457772320016019</v>
      </c>
      <c r="C249" s="302">
        <v>21700</v>
      </c>
      <c r="D249" s="303">
        <f t="shared" si="60"/>
        <v>3918.2775905591361</v>
      </c>
      <c r="E249" s="304">
        <f t="shared" si="63"/>
        <v>1324.3778256089879</v>
      </c>
      <c r="F249" s="304">
        <f t="shared" si="64"/>
        <v>78.365551811182726</v>
      </c>
      <c r="G249" s="101">
        <v>60</v>
      </c>
      <c r="H249" s="305">
        <f t="shared" si="65"/>
        <v>5381.020967979307</v>
      </c>
      <c r="I249" s="309">
        <f t="shared" si="66"/>
        <v>3.4607999999999999</v>
      </c>
      <c r="J249" s="329">
        <f t="shared" ref="J249:J312" si="76">(5.325*LN($A249)+37.5)/0.6</f>
        <v>110.76295386669337</v>
      </c>
      <c r="K249" s="302">
        <v>21700</v>
      </c>
      <c r="L249" s="307">
        <f t="shared" si="61"/>
        <v>2350.9665543354813</v>
      </c>
      <c r="M249" s="304">
        <f t="shared" si="67"/>
        <v>794.62669536539261</v>
      </c>
      <c r="N249" s="304">
        <f t="shared" si="68"/>
        <v>47.019331086709627</v>
      </c>
      <c r="O249" s="308">
        <v>36</v>
      </c>
      <c r="P249" s="305">
        <f t="shared" si="69"/>
        <v>3228.6125807875837</v>
      </c>
      <c r="Q249" s="309">
        <f t="shared" si="70"/>
        <v>2.0764999999999998</v>
      </c>
      <c r="R249" s="367">
        <f t="shared" ref="R249:R312" si="77">(5.325*LN($A249)+37.5)/0.4</f>
        <v>166.14443080004003</v>
      </c>
      <c r="S249" s="302">
        <v>21700</v>
      </c>
      <c r="T249" s="307">
        <f t="shared" si="62"/>
        <v>1567.3110362236544</v>
      </c>
      <c r="U249" s="101">
        <f t="shared" si="71"/>
        <v>529.75113024359507</v>
      </c>
      <c r="V249" s="304">
        <f t="shared" si="72"/>
        <v>31.346220724473088</v>
      </c>
      <c r="W249" s="308">
        <v>24</v>
      </c>
      <c r="X249" s="305">
        <f t="shared" si="73"/>
        <v>2152.4083871917223</v>
      </c>
      <c r="Y249" s="309">
        <f t="shared" si="74"/>
        <v>1.3843000000000001</v>
      </c>
    </row>
    <row r="250" spans="1:25" s="63" customFormat="1" ht="16.5" customHeight="1" x14ac:dyDescent="0.2">
      <c r="A250" s="279">
        <v>231</v>
      </c>
      <c r="B250" s="301">
        <f t="shared" si="75"/>
        <v>66.480874308528541</v>
      </c>
      <c r="C250" s="302">
        <v>21700</v>
      </c>
      <c r="D250" s="303">
        <f t="shared" si="60"/>
        <v>3916.9159958925875</v>
      </c>
      <c r="E250" s="304">
        <f t="shared" si="63"/>
        <v>1323.9176066116945</v>
      </c>
      <c r="F250" s="304">
        <f t="shared" si="64"/>
        <v>78.338319917851749</v>
      </c>
      <c r="G250" s="101">
        <v>60</v>
      </c>
      <c r="H250" s="305">
        <f t="shared" si="65"/>
        <v>5379.1719224221333</v>
      </c>
      <c r="I250" s="309">
        <f t="shared" si="66"/>
        <v>3.4746999999999999</v>
      </c>
      <c r="J250" s="329">
        <f t="shared" si="76"/>
        <v>110.8014571808809</v>
      </c>
      <c r="K250" s="302">
        <v>21700</v>
      </c>
      <c r="L250" s="307">
        <f t="shared" si="61"/>
        <v>2350.1495975355529</v>
      </c>
      <c r="M250" s="304">
        <f t="shared" si="67"/>
        <v>794.3505639670168</v>
      </c>
      <c r="N250" s="304">
        <f t="shared" si="68"/>
        <v>47.002991950711056</v>
      </c>
      <c r="O250" s="308">
        <v>36</v>
      </c>
      <c r="P250" s="305">
        <f t="shared" si="69"/>
        <v>3227.5031534532804</v>
      </c>
      <c r="Q250" s="309">
        <f t="shared" si="70"/>
        <v>2.0848</v>
      </c>
      <c r="R250" s="367">
        <f t="shared" si="77"/>
        <v>166.20218577132135</v>
      </c>
      <c r="S250" s="302">
        <v>21700</v>
      </c>
      <c r="T250" s="307">
        <f t="shared" si="62"/>
        <v>1566.7663983570351</v>
      </c>
      <c r="U250" s="101">
        <f t="shared" si="71"/>
        <v>529.56704264467783</v>
      </c>
      <c r="V250" s="304">
        <f t="shared" si="72"/>
        <v>31.335327967140703</v>
      </c>
      <c r="W250" s="308">
        <v>24</v>
      </c>
      <c r="X250" s="305">
        <f t="shared" si="73"/>
        <v>2151.6687689688533</v>
      </c>
      <c r="Y250" s="309">
        <f t="shared" si="74"/>
        <v>1.3898999999999999</v>
      </c>
    </row>
    <row r="251" spans="1:25" s="63" customFormat="1" ht="16.5" customHeight="1" x14ac:dyDescent="0.2">
      <c r="A251" s="279">
        <v>232</v>
      </c>
      <c r="B251" s="301">
        <f t="shared" si="75"/>
        <v>66.503876504123099</v>
      </c>
      <c r="C251" s="302">
        <v>21700</v>
      </c>
      <c r="D251" s="303">
        <f t="shared" si="60"/>
        <v>3915.5612227184347</v>
      </c>
      <c r="E251" s="304">
        <f t="shared" si="63"/>
        <v>1323.4596932788309</v>
      </c>
      <c r="F251" s="304">
        <f t="shared" si="64"/>
        <v>78.311224454368698</v>
      </c>
      <c r="G251" s="101">
        <v>60</v>
      </c>
      <c r="H251" s="305">
        <f t="shared" si="65"/>
        <v>5377.3321404516346</v>
      </c>
      <c r="I251" s="309">
        <f t="shared" si="66"/>
        <v>3.4885000000000002</v>
      </c>
      <c r="J251" s="329">
        <f t="shared" si="76"/>
        <v>110.83979417353851</v>
      </c>
      <c r="K251" s="302">
        <v>21700</v>
      </c>
      <c r="L251" s="307">
        <f t="shared" si="61"/>
        <v>2349.3367336310607</v>
      </c>
      <c r="M251" s="304">
        <f t="shared" si="67"/>
        <v>794.07581596729847</v>
      </c>
      <c r="N251" s="304">
        <f t="shared" si="68"/>
        <v>46.986734672621218</v>
      </c>
      <c r="O251" s="308">
        <v>36</v>
      </c>
      <c r="P251" s="305">
        <f t="shared" si="69"/>
        <v>3226.3992842709804</v>
      </c>
      <c r="Q251" s="309">
        <f t="shared" si="70"/>
        <v>2.0931000000000002</v>
      </c>
      <c r="R251" s="367">
        <f t="shared" si="77"/>
        <v>166.25969126030773</v>
      </c>
      <c r="S251" s="302">
        <v>21700</v>
      </c>
      <c r="T251" s="307">
        <f t="shared" si="62"/>
        <v>1566.2244890873735</v>
      </c>
      <c r="U251" s="101">
        <f t="shared" si="71"/>
        <v>529.38387731153216</v>
      </c>
      <c r="V251" s="304">
        <f t="shared" si="72"/>
        <v>31.32448978174747</v>
      </c>
      <c r="W251" s="308">
        <v>24</v>
      </c>
      <c r="X251" s="305">
        <f t="shared" si="73"/>
        <v>2150.9328561806533</v>
      </c>
      <c r="Y251" s="309">
        <f t="shared" si="74"/>
        <v>1.3954</v>
      </c>
    </row>
    <row r="252" spans="1:25" s="63" customFormat="1" ht="16.5" customHeight="1" x14ac:dyDescent="0.2">
      <c r="A252" s="279">
        <v>233</v>
      </c>
      <c r="B252" s="301">
        <f t="shared" si="75"/>
        <v>66.52677976523735</v>
      </c>
      <c r="C252" s="302">
        <v>21700</v>
      </c>
      <c r="D252" s="303">
        <f t="shared" si="60"/>
        <v>3914.2132073566627</v>
      </c>
      <c r="E252" s="304">
        <f t="shared" si="63"/>
        <v>1323.0040640865518</v>
      </c>
      <c r="F252" s="304">
        <f t="shared" si="64"/>
        <v>78.284264147133257</v>
      </c>
      <c r="G252" s="101">
        <v>60</v>
      </c>
      <c r="H252" s="305">
        <f t="shared" si="65"/>
        <v>5375.5015355903479</v>
      </c>
      <c r="I252" s="309">
        <f t="shared" si="66"/>
        <v>3.5023</v>
      </c>
      <c r="J252" s="329">
        <f t="shared" si="76"/>
        <v>110.87796627539559</v>
      </c>
      <c r="K252" s="302">
        <v>21700</v>
      </c>
      <c r="L252" s="307">
        <f t="shared" si="61"/>
        <v>2348.5279244139974</v>
      </c>
      <c r="M252" s="304">
        <f t="shared" si="67"/>
        <v>793.80243845193104</v>
      </c>
      <c r="N252" s="304">
        <f t="shared" si="68"/>
        <v>46.970558488279949</v>
      </c>
      <c r="O252" s="308">
        <v>36</v>
      </c>
      <c r="P252" s="305">
        <f t="shared" si="69"/>
        <v>3225.3009213542086</v>
      </c>
      <c r="Q252" s="309">
        <f t="shared" si="70"/>
        <v>2.1013999999999999</v>
      </c>
      <c r="R252" s="367">
        <f t="shared" si="77"/>
        <v>166.31694941309337</v>
      </c>
      <c r="S252" s="302">
        <v>21700</v>
      </c>
      <c r="T252" s="307">
        <f t="shared" si="62"/>
        <v>1565.6852829426653</v>
      </c>
      <c r="U252" s="101">
        <f t="shared" si="71"/>
        <v>529.20162563462077</v>
      </c>
      <c r="V252" s="304">
        <f t="shared" si="72"/>
        <v>31.313705658853305</v>
      </c>
      <c r="W252" s="308">
        <v>24</v>
      </c>
      <c r="X252" s="305">
        <f t="shared" si="73"/>
        <v>2150.2006142361392</v>
      </c>
      <c r="Y252" s="309">
        <f t="shared" si="74"/>
        <v>1.4009</v>
      </c>
    </row>
    <row r="253" spans="1:25" s="63" customFormat="1" ht="16.5" customHeight="1" x14ac:dyDescent="0.2">
      <c r="A253" s="279">
        <v>234</v>
      </c>
      <c r="B253" s="301">
        <f t="shared" si="75"/>
        <v>66.549584939279754</v>
      </c>
      <c r="C253" s="302">
        <v>21700</v>
      </c>
      <c r="D253" s="303">
        <f t="shared" si="60"/>
        <v>3912.8718869935929</v>
      </c>
      <c r="E253" s="304">
        <f t="shared" si="63"/>
        <v>1322.5506978038343</v>
      </c>
      <c r="F253" s="304">
        <f t="shared" si="64"/>
        <v>78.257437739871861</v>
      </c>
      <c r="G253" s="101">
        <v>60</v>
      </c>
      <c r="H253" s="305">
        <f t="shared" si="65"/>
        <v>5373.6800225372981</v>
      </c>
      <c r="I253" s="309">
        <f t="shared" si="66"/>
        <v>3.5162</v>
      </c>
      <c r="J253" s="329">
        <f t="shared" si="76"/>
        <v>110.91597489879959</v>
      </c>
      <c r="K253" s="302">
        <v>21700</v>
      </c>
      <c r="L253" s="307">
        <f t="shared" si="61"/>
        <v>2347.7231321961558</v>
      </c>
      <c r="M253" s="304">
        <f t="shared" si="67"/>
        <v>793.53041868230059</v>
      </c>
      <c r="N253" s="304">
        <f t="shared" si="68"/>
        <v>46.954462643923115</v>
      </c>
      <c r="O253" s="308">
        <v>36</v>
      </c>
      <c r="P253" s="305">
        <f t="shared" si="69"/>
        <v>3224.2080135223796</v>
      </c>
      <c r="Q253" s="309">
        <f t="shared" si="70"/>
        <v>2.1097000000000001</v>
      </c>
      <c r="R253" s="367">
        <f t="shared" si="77"/>
        <v>166.37396234819937</v>
      </c>
      <c r="S253" s="302">
        <v>21700</v>
      </c>
      <c r="T253" s="307">
        <f t="shared" si="62"/>
        <v>1565.1487547974375</v>
      </c>
      <c r="U253" s="101">
        <f t="shared" si="71"/>
        <v>529.0202791215338</v>
      </c>
      <c r="V253" s="304">
        <f t="shared" si="72"/>
        <v>31.302975095948749</v>
      </c>
      <c r="W253" s="308">
        <v>24</v>
      </c>
      <c r="X253" s="305">
        <f t="shared" si="73"/>
        <v>2149.4720090149199</v>
      </c>
      <c r="Y253" s="309">
        <f t="shared" si="74"/>
        <v>1.4065000000000001</v>
      </c>
    </row>
    <row r="254" spans="1:25" s="63" customFormat="1" ht="16.5" customHeight="1" x14ac:dyDescent="0.2">
      <c r="A254" s="279">
        <v>235</v>
      </c>
      <c r="B254" s="301">
        <f t="shared" si="75"/>
        <v>66.572292862817648</v>
      </c>
      <c r="C254" s="302">
        <v>21700</v>
      </c>
      <c r="D254" s="303">
        <f t="shared" si="60"/>
        <v>3911.5371996664421</v>
      </c>
      <c r="E254" s="304">
        <f t="shared" si="63"/>
        <v>1322.0995734872572</v>
      </c>
      <c r="F254" s="304">
        <f t="shared" si="64"/>
        <v>78.230743993328844</v>
      </c>
      <c r="G254" s="101">
        <v>60</v>
      </c>
      <c r="H254" s="305">
        <f t="shared" si="65"/>
        <v>5371.8675171470286</v>
      </c>
      <c r="I254" s="309">
        <f t="shared" si="66"/>
        <v>3.53</v>
      </c>
      <c r="J254" s="329">
        <f t="shared" si="76"/>
        <v>110.95382143802942</v>
      </c>
      <c r="K254" s="302">
        <v>21700</v>
      </c>
      <c r="L254" s="307">
        <f t="shared" si="61"/>
        <v>2346.9223197998654</v>
      </c>
      <c r="M254" s="304">
        <f t="shared" si="67"/>
        <v>793.25974409235437</v>
      </c>
      <c r="N254" s="304">
        <f t="shared" si="68"/>
        <v>46.93844639599731</v>
      </c>
      <c r="O254" s="308">
        <v>36</v>
      </c>
      <c r="P254" s="305">
        <f t="shared" si="69"/>
        <v>3223.1205102882172</v>
      </c>
      <c r="Q254" s="309">
        <f t="shared" si="70"/>
        <v>2.1179999999999999</v>
      </c>
      <c r="R254" s="367">
        <f t="shared" si="77"/>
        <v>166.4307321570441</v>
      </c>
      <c r="S254" s="302">
        <v>21700</v>
      </c>
      <c r="T254" s="307">
        <f t="shared" si="62"/>
        <v>1564.614879866577</v>
      </c>
      <c r="U254" s="101">
        <f t="shared" si="71"/>
        <v>528.83982939490295</v>
      </c>
      <c r="V254" s="304">
        <f t="shared" si="72"/>
        <v>31.29229759733154</v>
      </c>
      <c r="W254" s="308">
        <v>24</v>
      </c>
      <c r="X254" s="305">
        <f t="shared" si="73"/>
        <v>2148.7470068588113</v>
      </c>
      <c r="Y254" s="309">
        <f t="shared" si="74"/>
        <v>1.4119999999999999</v>
      </c>
    </row>
    <row r="255" spans="1:25" s="63" customFormat="1" ht="16.5" customHeight="1" x14ac:dyDescent="0.2">
      <c r="A255" s="279">
        <v>236</v>
      </c>
      <c r="B255" s="301">
        <f t="shared" si="75"/>
        <v>66.59490436176138</v>
      </c>
      <c r="C255" s="302">
        <v>21700</v>
      </c>
      <c r="D255" s="303">
        <f t="shared" si="60"/>
        <v>3910.2090842482085</v>
      </c>
      <c r="E255" s="304">
        <f t="shared" si="63"/>
        <v>1321.6506704758942</v>
      </c>
      <c r="F255" s="304">
        <f t="shared" si="64"/>
        <v>78.204181684964169</v>
      </c>
      <c r="G255" s="101">
        <v>60</v>
      </c>
      <c r="H255" s="305">
        <f t="shared" si="65"/>
        <v>5370.0639364090666</v>
      </c>
      <c r="I255" s="309">
        <f t="shared" si="66"/>
        <v>3.5438000000000001</v>
      </c>
      <c r="J255" s="329">
        <f t="shared" si="76"/>
        <v>110.99150726960231</v>
      </c>
      <c r="K255" s="302">
        <v>21700</v>
      </c>
      <c r="L255" s="307">
        <f t="shared" si="61"/>
        <v>2346.1254505489246</v>
      </c>
      <c r="M255" s="304">
        <f t="shared" si="67"/>
        <v>792.99040228553645</v>
      </c>
      <c r="N255" s="304">
        <f t="shared" si="68"/>
        <v>46.922509010978494</v>
      </c>
      <c r="O255" s="308">
        <v>36</v>
      </c>
      <c r="P255" s="305">
        <f t="shared" si="69"/>
        <v>3222.0383618454398</v>
      </c>
      <c r="Q255" s="309">
        <f t="shared" si="70"/>
        <v>2.1263000000000001</v>
      </c>
      <c r="R255" s="367">
        <f t="shared" si="77"/>
        <v>166.48726090440343</v>
      </c>
      <c r="S255" s="302">
        <v>21700</v>
      </c>
      <c r="T255" s="307">
        <f t="shared" si="62"/>
        <v>1564.0836336992836</v>
      </c>
      <c r="U255" s="101">
        <f t="shared" si="71"/>
        <v>528.66026819035778</v>
      </c>
      <c r="V255" s="304">
        <f t="shared" si="72"/>
        <v>31.281672673985671</v>
      </c>
      <c r="W255" s="308">
        <v>24</v>
      </c>
      <c r="X255" s="305">
        <f t="shared" si="73"/>
        <v>2148.0255745636268</v>
      </c>
      <c r="Y255" s="309">
        <f t="shared" si="74"/>
        <v>1.4175</v>
      </c>
    </row>
    <row r="256" spans="1:25" s="63" customFormat="1" ht="16.5" customHeight="1" x14ac:dyDescent="0.2">
      <c r="A256" s="279">
        <v>237</v>
      </c>
      <c r="B256" s="301">
        <f t="shared" si="75"/>
        <v>66.617420251544573</v>
      </c>
      <c r="C256" s="302">
        <v>21700</v>
      </c>
      <c r="D256" s="303">
        <f t="shared" si="60"/>
        <v>3908.8874804329043</v>
      </c>
      <c r="E256" s="304">
        <f t="shared" si="63"/>
        <v>1321.2039683863215</v>
      </c>
      <c r="F256" s="304">
        <f t="shared" si="64"/>
        <v>78.17774960865809</v>
      </c>
      <c r="G256" s="101">
        <v>60</v>
      </c>
      <c r="H256" s="305">
        <f t="shared" si="65"/>
        <v>5368.2691984278836</v>
      </c>
      <c r="I256" s="309">
        <f t="shared" si="66"/>
        <v>3.5575999999999999</v>
      </c>
      <c r="J256" s="329">
        <f t="shared" si="76"/>
        <v>111.02903375257429</v>
      </c>
      <c r="K256" s="302">
        <v>21700</v>
      </c>
      <c r="L256" s="307">
        <f t="shared" si="61"/>
        <v>2345.3324882597426</v>
      </c>
      <c r="M256" s="304">
        <f t="shared" si="67"/>
        <v>792.72238103179291</v>
      </c>
      <c r="N256" s="304">
        <f t="shared" si="68"/>
        <v>46.90664976519485</v>
      </c>
      <c r="O256" s="308">
        <v>36</v>
      </c>
      <c r="P256" s="305">
        <f t="shared" si="69"/>
        <v>3220.9615190567301</v>
      </c>
      <c r="Q256" s="309">
        <f t="shared" si="70"/>
        <v>2.1345999999999998</v>
      </c>
      <c r="R256" s="367">
        <f t="shared" si="77"/>
        <v>166.54355062886142</v>
      </c>
      <c r="S256" s="302">
        <v>21700</v>
      </c>
      <c r="T256" s="307">
        <f t="shared" si="62"/>
        <v>1563.5549921731617</v>
      </c>
      <c r="U256" s="101">
        <f t="shared" si="71"/>
        <v>528.48158735452864</v>
      </c>
      <c r="V256" s="304">
        <f t="shared" si="72"/>
        <v>31.271099843463237</v>
      </c>
      <c r="W256" s="308">
        <v>24</v>
      </c>
      <c r="X256" s="305">
        <f t="shared" si="73"/>
        <v>2147.3076793711534</v>
      </c>
      <c r="Y256" s="309">
        <f t="shared" si="74"/>
        <v>1.4231</v>
      </c>
    </row>
    <row r="257" spans="1:25" s="63" customFormat="1" ht="16.5" customHeight="1" x14ac:dyDescent="0.2">
      <c r="A257" s="279">
        <v>238</v>
      </c>
      <c r="B257" s="301">
        <f t="shared" si="75"/>
        <v>66.639841337300609</v>
      </c>
      <c r="C257" s="302">
        <v>21700</v>
      </c>
      <c r="D257" s="303">
        <f t="shared" si="60"/>
        <v>3907.5723287210949</v>
      </c>
      <c r="E257" s="304">
        <f t="shared" si="63"/>
        <v>1320.75944710773</v>
      </c>
      <c r="F257" s="304">
        <f t="shared" si="64"/>
        <v>78.151446574421897</v>
      </c>
      <c r="G257" s="101">
        <v>60</v>
      </c>
      <c r="H257" s="305">
        <f t="shared" si="65"/>
        <v>5366.4832224032471</v>
      </c>
      <c r="I257" s="309">
        <f t="shared" si="66"/>
        <v>3.5714000000000001</v>
      </c>
      <c r="J257" s="329">
        <f t="shared" si="76"/>
        <v>111.06640222883435</v>
      </c>
      <c r="K257" s="302">
        <v>21700</v>
      </c>
      <c r="L257" s="307">
        <f t="shared" si="61"/>
        <v>2344.5433972326573</v>
      </c>
      <c r="M257" s="304">
        <f t="shared" si="67"/>
        <v>792.45566826463812</v>
      </c>
      <c r="N257" s="304">
        <f t="shared" si="68"/>
        <v>46.890867944653145</v>
      </c>
      <c r="O257" s="308">
        <v>36</v>
      </c>
      <c r="P257" s="305">
        <f t="shared" si="69"/>
        <v>3219.8899334419484</v>
      </c>
      <c r="Q257" s="309">
        <f t="shared" si="70"/>
        <v>2.1429</v>
      </c>
      <c r="R257" s="367">
        <f t="shared" si="77"/>
        <v>166.59960334325152</v>
      </c>
      <c r="S257" s="302">
        <v>21700</v>
      </c>
      <c r="T257" s="307">
        <f t="shared" si="62"/>
        <v>1563.0289314884378</v>
      </c>
      <c r="U257" s="101">
        <f t="shared" si="71"/>
        <v>528.30377884309189</v>
      </c>
      <c r="V257" s="304">
        <f t="shared" si="72"/>
        <v>31.260578629768759</v>
      </c>
      <c r="W257" s="308">
        <v>24</v>
      </c>
      <c r="X257" s="305">
        <f t="shared" si="73"/>
        <v>2146.5932889612982</v>
      </c>
      <c r="Y257" s="309">
        <f t="shared" si="74"/>
        <v>1.4286000000000001</v>
      </c>
    </row>
    <row r="258" spans="1:25" s="63" customFormat="1" ht="16.5" customHeight="1" x14ac:dyDescent="0.2">
      <c r="A258" s="279">
        <v>239</v>
      </c>
      <c r="B258" s="301">
        <f t="shared" si="75"/>
        <v>66.662168414035293</v>
      </c>
      <c r="C258" s="302">
        <v>21700</v>
      </c>
      <c r="D258" s="303">
        <f t="shared" si="60"/>
        <v>3906.2635704057661</v>
      </c>
      <c r="E258" s="304">
        <f t="shared" si="63"/>
        <v>1320.3170867971489</v>
      </c>
      <c r="F258" s="304">
        <f t="shared" si="64"/>
        <v>78.125271408115324</v>
      </c>
      <c r="G258" s="101">
        <v>60</v>
      </c>
      <c r="H258" s="305">
        <f t="shared" si="65"/>
        <v>5364.7059286110307</v>
      </c>
      <c r="I258" s="309">
        <f t="shared" si="66"/>
        <v>3.5851999999999999</v>
      </c>
      <c r="J258" s="329">
        <f t="shared" si="76"/>
        <v>111.10361402339215</v>
      </c>
      <c r="K258" s="302">
        <v>21700</v>
      </c>
      <c r="L258" s="307">
        <f t="shared" si="61"/>
        <v>2343.7581422434596</v>
      </c>
      <c r="M258" s="304">
        <f t="shared" si="67"/>
        <v>792.19025207828929</v>
      </c>
      <c r="N258" s="304">
        <f t="shared" si="68"/>
        <v>46.875162844869195</v>
      </c>
      <c r="O258" s="308">
        <v>36</v>
      </c>
      <c r="P258" s="305">
        <f t="shared" si="69"/>
        <v>3218.8235571666178</v>
      </c>
      <c r="Q258" s="309">
        <f t="shared" si="70"/>
        <v>2.1511</v>
      </c>
      <c r="R258" s="367">
        <f t="shared" si="77"/>
        <v>166.65542103508821</v>
      </c>
      <c r="S258" s="302">
        <v>21700</v>
      </c>
      <c r="T258" s="307">
        <f t="shared" si="62"/>
        <v>1562.5054281623065</v>
      </c>
      <c r="U258" s="101">
        <f t="shared" si="71"/>
        <v>528.12683471885953</v>
      </c>
      <c r="V258" s="304">
        <f t="shared" si="72"/>
        <v>31.250108563246133</v>
      </c>
      <c r="W258" s="308">
        <v>24</v>
      </c>
      <c r="X258" s="305">
        <f t="shared" si="73"/>
        <v>2145.882371444412</v>
      </c>
      <c r="Y258" s="309">
        <f t="shared" si="74"/>
        <v>1.4340999999999999</v>
      </c>
    </row>
    <row r="259" spans="1:25" s="63" customFormat="1" ht="16.5" customHeight="1" x14ac:dyDescent="0.2">
      <c r="A259" s="283">
        <v>240</v>
      </c>
      <c r="B259" s="301">
        <f t="shared" si="75"/>
        <v>66.684402266796099</v>
      </c>
      <c r="C259" s="302">
        <v>21700</v>
      </c>
      <c r="D259" s="303">
        <f t="shared" si="60"/>
        <v>3904.9611475584888</v>
      </c>
      <c r="E259" s="304">
        <f t="shared" si="63"/>
        <v>1319.876867874769</v>
      </c>
      <c r="F259" s="304">
        <f t="shared" si="64"/>
        <v>78.099222951169779</v>
      </c>
      <c r="G259" s="101">
        <v>60</v>
      </c>
      <c r="H259" s="305">
        <f t="shared" si="65"/>
        <v>5362.9372383844275</v>
      </c>
      <c r="I259" s="309">
        <f t="shared" si="66"/>
        <v>3.5990000000000002</v>
      </c>
      <c r="J259" s="329">
        <f t="shared" si="76"/>
        <v>111.14067044466017</v>
      </c>
      <c r="K259" s="302">
        <v>21700</v>
      </c>
      <c r="L259" s="307">
        <f t="shared" si="61"/>
        <v>2342.9766885350932</v>
      </c>
      <c r="M259" s="304">
        <f t="shared" si="67"/>
        <v>791.92612072486145</v>
      </c>
      <c r="N259" s="304">
        <f t="shared" si="68"/>
        <v>46.859533770701866</v>
      </c>
      <c r="O259" s="308">
        <v>36</v>
      </c>
      <c r="P259" s="305">
        <f t="shared" si="69"/>
        <v>3217.7623430306567</v>
      </c>
      <c r="Q259" s="309">
        <f t="shared" si="70"/>
        <v>2.1594000000000002</v>
      </c>
      <c r="R259" s="367">
        <f t="shared" si="77"/>
        <v>166.71100566699025</v>
      </c>
      <c r="S259" s="302">
        <v>21700</v>
      </c>
      <c r="T259" s="307">
        <f t="shared" si="62"/>
        <v>1561.9844590233956</v>
      </c>
      <c r="U259" s="101">
        <f t="shared" si="71"/>
        <v>527.95074714990767</v>
      </c>
      <c r="V259" s="304">
        <f t="shared" si="72"/>
        <v>31.239689180467913</v>
      </c>
      <c r="W259" s="308">
        <v>24</v>
      </c>
      <c r="X259" s="305">
        <f t="shared" si="73"/>
        <v>2145.1748953537713</v>
      </c>
      <c r="Y259" s="309">
        <f t="shared" si="74"/>
        <v>1.4396</v>
      </c>
    </row>
    <row r="260" spans="1:25" s="63" customFormat="1" ht="16.5" customHeight="1" x14ac:dyDescent="0.2">
      <c r="A260" s="279">
        <v>241</v>
      </c>
      <c r="B260" s="301">
        <f t="shared" si="75"/>
        <v>66.706543670837732</v>
      </c>
      <c r="C260" s="302">
        <v>21700</v>
      </c>
      <c r="D260" s="303">
        <f t="shared" si="60"/>
        <v>3903.6650030158844</v>
      </c>
      <c r="E260" s="304">
        <f t="shared" si="63"/>
        <v>1319.4387710193687</v>
      </c>
      <c r="F260" s="304">
        <f t="shared" si="64"/>
        <v>78.073300060317692</v>
      </c>
      <c r="G260" s="101">
        <v>60</v>
      </c>
      <c r="H260" s="305">
        <f t="shared" si="65"/>
        <v>5361.1770740955708</v>
      </c>
      <c r="I260" s="309">
        <f t="shared" si="66"/>
        <v>3.6128</v>
      </c>
      <c r="J260" s="329">
        <f t="shared" si="76"/>
        <v>111.17757278472956</v>
      </c>
      <c r="K260" s="302">
        <v>21700</v>
      </c>
      <c r="L260" s="307">
        <f t="shared" si="61"/>
        <v>2342.1990018095303</v>
      </c>
      <c r="M260" s="304">
        <f t="shared" si="67"/>
        <v>791.66326261162112</v>
      </c>
      <c r="N260" s="304">
        <f t="shared" si="68"/>
        <v>46.843980036190608</v>
      </c>
      <c r="O260" s="308">
        <v>36</v>
      </c>
      <c r="P260" s="305">
        <f t="shared" si="69"/>
        <v>3216.7062444573421</v>
      </c>
      <c r="Q260" s="309">
        <f t="shared" si="70"/>
        <v>2.1677</v>
      </c>
      <c r="R260" s="367">
        <f t="shared" si="77"/>
        <v>166.76635917709433</v>
      </c>
      <c r="S260" s="302">
        <v>21700</v>
      </c>
      <c r="T260" s="307">
        <f t="shared" si="62"/>
        <v>1561.4660012063537</v>
      </c>
      <c r="U260" s="101">
        <f t="shared" si="71"/>
        <v>527.77550840774745</v>
      </c>
      <c r="V260" s="304">
        <f t="shared" si="72"/>
        <v>31.229320024127073</v>
      </c>
      <c r="W260" s="308">
        <v>24</v>
      </c>
      <c r="X260" s="305">
        <f t="shared" si="73"/>
        <v>2144.4708296382282</v>
      </c>
      <c r="Y260" s="309">
        <f t="shared" si="74"/>
        <v>1.4451000000000001</v>
      </c>
    </row>
    <row r="261" spans="1:25" s="63" customFormat="1" ht="16.5" customHeight="1" x14ac:dyDescent="0.2">
      <c r="A261" s="279">
        <v>242</v>
      </c>
      <c r="B261" s="301">
        <f t="shared" si="75"/>
        <v>66.728593391784358</v>
      </c>
      <c r="C261" s="302">
        <v>21700</v>
      </c>
      <c r="D261" s="303">
        <f t="shared" si="60"/>
        <v>3902.3750803663802</v>
      </c>
      <c r="E261" s="304">
        <f t="shared" si="63"/>
        <v>1319.0027771638363</v>
      </c>
      <c r="F261" s="304">
        <f t="shared" si="64"/>
        <v>78.047501607327604</v>
      </c>
      <c r="G261" s="101">
        <v>60</v>
      </c>
      <c r="H261" s="305">
        <f t="shared" si="65"/>
        <v>5359.4253591375445</v>
      </c>
      <c r="I261" s="309">
        <f t="shared" si="66"/>
        <v>3.6265999999999998</v>
      </c>
      <c r="J261" s="329">
        <f t="shared" si="76"/>
        <v>111.2143223196406</v>
      </c>
      <c r="K261" s="302">
        <v>21700</v>
      </c>
      <c r="L261" s="307">
        <f t="shared" si="61"/>
        <v>2341.4250482198286</v>
      </c>
      <c r="M261" s="304">
        <f t="shared" si="67"/>
        <v>791.40166629830196</v>
      </c>
      <c r="N261" s="304">
        <f t="shared" si="68"/>
        <v>46.828500964396575</v>
      </c>
      <c r="O261" s="308">
        <v>36</v>
      </c>
      <c r="P261" s="305">
        <f t="shared" si="69"/>
        <v>3215.6552154825272</v>
      </c>
      <c r="Q261" s="309">
        <f t="shared" si="70"/>
        <v>2.1760000000000002</v>
      </c>
      <c r="R261" s="367">
        <f t="shared" si="77"/>
        <v>166.82148347946088</v>
      </c>
      <c r="S261" s="302">
        <v>21700</v>
      </c>
      <c r="T261" s="307">
        <f t="shared" si="62"/>
        <v>1560.9500321465525</v>
      </c>
      <c r="U261" s="101">
        <f t="shared" si="71"/>
        <v>527.60111086553468</v>
      </c>
      <c r="V261" s="304">
        <f t="shared" si="72"/>
        <v>31.21900064293105</v>
      </c>
      <c r="W261" s="308">
        <v>24</v>
      </c>
      <c r="X261" s="305">
        <f t="shared" si="73"/>
        <v>2143.7701436550183</v>
      </c>
      <c r="Y261" s="309">
        <f t="shared" si="74"/>
        <v>1.4507000000000001</v>
      </c>
    </row>
    <row r="262" spans="1:25" s="63" customFormat="1" ht="16.5" customHeight="1" x14ac:dyDescent="0.2">
      <c r="A262" s="279">
        <v>243</v>
      </c>
      <c r="B262" s="301">
        <f t="shared" si="75"/>
        <v>66.750552185788422</v>
      </c>
      <c r="C262" s="302">
        <v>21700</v>
      </c>
      <c r="D262" s="303">
        <f t="shared" si="60"/>
        <v>3901.0913239372521</v>
      </c>
      <c r="E262" s="304">
        <f t="shared" si="63"/>
        <v>1318.568867490791</v>
      </c>
      <c r="F262" s="304">
        <f t="shared" si="64"/>
        <v>78.021826478745041</v>
      </c>
      <c r="G262" s="101">
        <v>60</v>
      </c>
      <c r="H262" s="305">
        <f t="shared" si="65"/>
        <v>5357.682017906789</v>
      </c>
      <c r="I262" s="309">
        <f t="shared" si="66"/>
        <v>3.6404000000000001</v>
      </c>
      <c r="J262" s="329">
        <f t="shared" si="76"/>
        <v>111.25092030964737</v>
      </c>
      <c r="K262" s="302">
        <v>21700</v>
      </c>
      <c r="L262" s="307">
        <f t="shared" si="61"/>
        <v>2340.6547943623514</v>
      </c>
      <c r="M262" s="304">
        <f t="shared" si="67"/>
        <v>791.14132049447471</v>
      </c>
      <c r="N262" s="304">
        <f t="shared" si="68"/>
        <v>46.81309588724703</v>
      </c>
      <c r="O262" s="308">
        <v>36</v>
      </c>
      <c r="P262" s="305">
        <f t="shared" si="69"/>
        <v>3214.6092107440732</v>
      </c>
      <c r="Q262" s="309">
        <f t="shared" si="70"/>
        <v>2.1842999999999999</v>
      </c>
      <c r="R262" s="367">
        <f t="shared" si="77"/>
        <v>166.87638046447105</v>
      </c>
      <c r="S262" s="302">
        <v>21700</v>
      </c>
      <c r="T262" s="307">
        <f t="shared" si="62"/>
        <v>1560.4365295749008</v>
      </c>
      <c r="U262" s="101">
        <f t="shared" si="71"/>
        <v>527.42754699631644</v>
      </c>
      <c r="V262" s="304">
        <f t="shared" si="72"/>
        <v>31.208730591498014</v>
      </c>
      <c r="W262" s="308">
        <v>24</v>
      </c>
      <c r="X262" s="305">
        <f t="shared" si="73"/>
        <v>2143.072807162715</v>
      </c>
      <c r="Y262" s="309">
        <f t="shared" si="74"/>
        <v>1.4561999999999999</v>
      </c>
    </row>
    <row r="263" spans="1:25" s="63" customFormat="1" ht="16.5" customHeight="1" x14ac:dyDescent="0.2">
      <c r="A263" s="279">
        <v>244</v>
      </c>
      <c r="B263" s="301">
        <f t="shared" si="75"/>
        <v>66.772420799686302</v>
      </c>
      <c r="C263" s="302">
        <v>21700</v>
      </c>
      <c r="D263" s="303">
        <f t="shared" si="60"/>
        <v>3899.8136787819349</v>
      </c>
      <c r="E263" s="304">
        <f t="shared" si="63"/>
        <v>1318.1370234282938</v>
      </c>
      <c r="F263" s="304">
        <f t="shared" si="64"/>
        <v>77.996273575638696</v>
      </c>
      <c r="G263" s="101">
        <v>60</v>
      </c>
      <c r="H263" s="305">
        <f t="shared" si="65"/>
        <v>5355.9469757858678</v>
      </c>
      <c r="I263" s="309">
        <f t="shared" si="66"/>
        <v>3.6541999999999999</v>
      </c>
      <c r="J263" s="329">
        <f t="shared" si="76"/>
        <v>111.28736799947717</v>
      </c>
      <c r="K263" s="302">
        <v>21700</v>
      </c>
      <c r="L263" s="307">
        <f t="shared" si="61"/>
        <v>2339.8882072691604</v>
      </c>
      <c r="M263" s="304">
        <f t="shared" si="67"/>
        <v>790.88221405697618</v>
      </c>
      <c r="N263" s="304">
        <f t="shared" si="68"/>
        <v>46.797764145383205</v>
      </c>
      <c r="O263" s="308">
        <v>36</v>
      </c>
      <c r="P263" s="305">
        <f t="shared" si="69"/>
        <v>3213.5681854715199</v>
      </c>
      <c r="Q263" s="309">
        <f t="shared" si="70"/>
        <v>2.1924999999999999</v>
      </c>
      <c r="R263" s="367">
        <f t="shared" si="77"/>
        <v>166.93105199921575</v>
      </c>
      <c r="S263" s="302">
        <v>21700</v>
      </c>
      <c r="T263" s="307">
        <f t="shared" si="62"/>
        <v>1559.9254715127738</v>
      </c>
      <c r="U263" s="101">
        <f t="shared" si="71"/>
        <v>527.25480937131749</v>
      </c>
      <c r="V263" s="304">
        <f t="shared" si="72"/>
        <v>31.198509430255477</v>
      </c>
      <c r="W263" s="308">
        <v>24</v>
      </c>
      <c r="X263" s="305">
        <f t="shared" si="73"/>
        <v>2142.3787903143466</v>
      </c>
      <c r="Y263" s="309">
        <f t="shared" si="74"/>
        <v>1.4617</v>
      </c>
    </row>
    <row r="264" spans="1:25" s="63" customFormat="1" ht="16.5" customHeight="1" x14ac:dyDescent="0.2">
      <c r="A264" s="279">
        <v>245</v>
      </c>
      <c r="B264" s="301">
        <f t="shared" si="75"/>
        <v>66.794199971150675</v>
      </c>
      <c r="C264" s="302">
        <v>21700</v>
      </c>
      <c r="D264" s="303">
        <f t="shared" si="60"/>
        <v>3898.5420906676077</v>
      </c>
      <c r="E264" s="304">
        <f t="shared" si="63"/>
        <v>1317.7072266456512</v>
      </c>
      <c r="F264" s="304">
        <f t="shared" si="64"/>
        <v>77.970841813352152</v>
      </c>
      <c r="G264" s="101">
        <v>60</v>
      </c>
      <c r="H264" s="305">
        <f t="shared" si="65"/>
        <v>5354.2201591266112</v>
      </c>
      <c r="I264" s="309">
        <f t="shared" si="66"/>
        <v>3.6680000000000001</v>
      </c>
      <c r="J264" s="329">
        <f t="shared" si="76"/>
        <v>111.32366661858447</v>
      </c>
      <c r="K264" s="302">
        <v>21700</v>
      </c>
      <c r="L264" s="307">
        <f t="shared" si="61"/>
        <v>2339.1252544005647</v>
      </c>
      <c r="M264" s="304">
        <f t="shared" si="67"/>
        <v>790.62433598739074</v>
      </c>
      <c r="N264" s="304">
        <f t="shared" si="68"/>
        <v>46.782505088011298</v>
      </c>
      <c r="O264" s="308">
        <v>36</v>
      </c>
      <c r="P264" s="305">
        <f t="shared" si="69"/>
        <v>3212.5320954759668</v>
      </c>
      <c r="Q264" s="309">
        <f t="shared" si="70"/>
        <v>2.2008000000000001</v>
      </c>
      <c r="R264" s="367">
        <f t="shared" si="77"/>
        <v>166.98549992787667</v>
      </c>
      <c r="S264" s="302">
        <v>21700</v>
      </c>
      <c r="T264" s="307">
        <f t="shared" si="62"/>
        <v>1559.4168362670432</v>
      </c>
      <c r="U264" s="101">
        <f t="shared" si="71"/>
        <v>527.08289065826057</v>
      </c>
      <c r="V264" s="304">
        <f t="shared" si="72"/>
        <v>31.188336725340864</v>
      </c>
      <c r="W264" s="308">
        <v>24</v>
      </c>
      <c r="X264" s="305">
        <f t="shared" si="73"/>
        <v>2141.6880636506444</v>
      </c>
      <c r="Y264" s="309">
        <f t="shared" si="74"/>
        <v>1.4672000000000001</v>
      </c>
    </row>
    <row r="265" spans="1:25" s="63" customFormat="1" ht="16.5" customHeight="1" x14ac:dyDescent="0.2">
      <c r="A265" s="279">
        <v>246</v>
      </c>
      <c r="B265" s="301">
        <f t="shared" si="75"/>
        <v>66.815890428839836</v>
      </c>
      <c r="C265" s="302">
        <v>21700</v>
      </c>
      <c r="D265" s="303">
        <f t="shared" si="60"/>
        <v>3897.2765060630427</v>
      </c>
      <c r="E265" s="304">
        <f t="shared" si="63"/>
        <v>1317.2794590493083</v>
      </c>
      <c r="F265" s="304">
        <f t="shared" si="64"/>
        <v>77.945530121260859</v>
      </c>
      <c r="G265" s="101">
        <v>60</v>
      </c>
      <c r="H265" s="305">
        <f t="shared" si="65"/>
        <v>5352.5014952336123</v>
      </c>
      <c r="I265" s="309">
        <f t="shared" si="66"/>
        <v>3.6818</v>
      </c>
      <c r="J265" s="329">
        <f t="shared" si="76"/>
        <v>111.35981738139974</v>
      </c>
      <c r="K265" s="302">
        <v>21700</v>
      </c>
      <c r="L265" s="307">
        <f t="shared" si="61"/>
        <v>2338.3659036378253</v>
      </c>
      <c r="M265" s="304">
        <f t="shared" si="67"/>
        <v>790.36767542958489</v>
      </c>
      <c r="N265" s="304">
        <f t="shared" si="68"/>
        <v>46.76731807275651</v>
      </c>
      <c r="O265" s="308">
        <v>36</v>
      </c>
      <c r="P265" s="305">
        <f t="shared" si="69"/>
        <v>3211.5008971401667</v>
      </c>
      <c r="Q265" s="309">
        <f t="shared" si="70"/>
        <v>2.2090999999999998</v>
      </c>
      <c r="R265" s="367">
        <f t="shared" si="77"/>
        <v>167.03972607209957</v>
      </c>
      <c r="S265" s="302">
        <v>21700</v>
      </c>
      <c r="T265" s="307">
        <f t="shared" si="62"/>
        <v>1558.9106024252169</v>
      </c>
      <c r="U265" s="101">
        <f t="shared" si="71"/>
        <v>526.91178361972322</v>
      </c>
      <c r="V265" s="304">
        <f t="shared" si="72"/>
        <v>31.178212048504339</v>
      </c>
      <c r="W265" s="308">
        <v>24</v>
      </c>
      <c r="X265" s="305">
        <f t="shared" si="73"/>
        <v>2141.0005980934448</v>
      </c>
      <c r="Y265" s="309">
        <f t="shared" si="74"/>
        <v>1.4726999999999999</v>
      </c>
    </row>
    <row r="266" spans="1:25" s="63" customFormat="1" ht="16.5" customHeight="1" x14ac:dyDescent="0.2">
      <c r="A266" s="279">
        <v>247</v>
      </c>
      <c r="B266" s="301">
        <f t="shared" si="75"/>
        <v>66.837492892543978</v>
      </c>
      <c r="C266" s="302">
        <v>21700</v>
      </c>
      <c r="D266" s="303">
        <f t="shared" si="60"/>
        <v>3896.0168721267037</v>
      </c>
      <c r="E266" s="304">
        <f t="shared" si="63"/>
        <v>1316.8537027788257</v>
      </c>
      <c r="F266" s="304">
        <f t="shared" si="64"/>
        <v>77.920337442534077</v>
      </c>
      <c r="G266" s="101">
        <v>60</v>
      </c>
      <c r="H266" s="305">
        <f t="shared" si="65"/>
        <v>5350.790912348064</v>
      </c>
      <c r="I266" s="309">
        <f t="shared" si="66"/>
        <v>3.6955</v>
      </c>
      <c r="J266" s="329">
        <f t="shared" si="76"/>
        <v>111.3958214875733</v>
      </c>
      <c r="K266" s="302">
        <v>21700</v>
      </c>
      <c r="L266" s="307">
        <f t="shared" si="61"/>
        <v>2337.610123276022</v>
      </c>
      <c r="M266" s="304">
        <f t="shared" si="67"/>
        <v>790.11222166729533</v>
      </c>
      <c r="N266" s="304">
        <f t="shared" si="68"/>
        <v>46.75220246552044</v>
      </c>
      <c r="O266" s="308">
        <v>36</v>
      </c>
      <c r="P266" s="305">
        <f t="shared" si="69"/>
        <v>3210.4745474088377</v>
      </c>
      <c r="Q266" s="309">
        <f t="shared" si="70"/>
        <v>2.2172999999999998</v>
      </c>
      <c r="R266" s="367">
        <f t="shared" si="77"/>
        <v>167.09373223135992</v>
      </c>
      <c r="S266" s="302">
        <v>21700</v>
      </c>
      <c r="T266" s="307">
        <f t="shared" si="62"/>
        <v>1558.4067488506817</v>
      </c>
      <c r="U266" s="101">
        <f t="shared" si="71"/>
        <v>526.74148111153033</v>
      </c>
      <c r="V266" s="304">
        <f t="shared" si="72"/>
        <v>31.168134977013633</v>
      </c>
      <c r="W266" s="308">
        <v>24</v>
      </c>
      <c r="X266" s="305">
        <f t="shared" si="73"/>
        <v>2140.3163649392259</v>
      </c>
      <c r="Y266" s="309">
        <f t="shared" si="74"/>
        <v>1.4782</v>
      </c>
    </row>
    <row r="267" spans="1:25" s="63" customFormat="1" ht="16.5" customHeight="1" x14ac:dyDescent="0.2">
      <c r="A267" s="279">
        <v>248</v>
      </c>
      <c r="B267" s="301">
        <f t="shared" si="75"/>
        <v>66.859008073328539</v>
      </c>
      <c r="C267" s="302">
        <v>21700</v>
      </c>
      <c r="D267" s="303">
        <f t="shared" si="60"/>
        <v>3894.7631366950986</v>
      </c>
      <c r="E267" s="304">
        <f t="shared" si="63"/>
        <v>1316.4299402029433</v>
      </c>
      <c r="F267" s="304">
        <f t="shared" si="64"/>
        <v>77.895262733901973</v>
      </c>
      <c r="G267" s="101">
        <v>60</v>
      </c>
      <c r="H267" s="305">
        <f t="shared" si="65"/>
        <v>5349.0883396319441</v>
      </c>
      <c r="I267" s="309">
        <f t="shared" si="66"/>
        <v>3.7092999999999998</v>
      </c>
      <c r="J267" s="329">
        <f t="shared" si="76"/>
        <v>111.43168012221423</v>
      </c>
      <c r="K267" s="302">
        <v>21700</v>
      </c>
      <c r="L267" s="307">
        <f t="shared" si="61"/>
        <v>2336.8578820170592</v>
      </c>
      <c r="M267" s="304">
        <f t="shared" si="67"/>
        <v>789.85796412176592</v>
      </c>
      <c r="N267" s="304">
        <f t="shared" si="68"/>
        <v>46.737157640341188</v>
      </c>
      <c r="O267" s="308">
        <v>36</v>
      </c>
      <c r="P267" s="305">
        <f t="shared" si="69"/>
        <v>3209.4530037791665</v>
      </c>
      <c r="Q267" s="309">
        <f t="shared" si="70"/>
        <v>2.2256</v>
      </c>
      <c r="R267" s="367">
        <f t="shared" si="77"/>
        <v>167.14752018332135</v>
      </c>
      <c r="S267" s="302">
        <v>21700</v>
      </c>
      <c r="T267" s="307">
        <f t="shared" si="62"/>
        <v>1557.9052546780395</v>
      </c>
      <c r="U267" s="101">
        <f t="shared" si="71"/>
        <v>526.57197608117724</v>
      </c>
      <c r="V267" s="304">
        <f t="shared" si="72"/>
        <v>31.158105093560788</v>
      </c>
      <c r="W267" s="308">
        <v>24</v>
      </c>
      <c r="X267" s="305">
        <f t="shared" si="73"/>
        <v>2139.6353358527772</v>
      </c>
      <c r="Y267" s="309">
        <f t="shared" si="74"/>
        <v>1.4837</v>
      </c>
    </row>
    <row r="268" spans="1:25" s="63" customFormat="1" ht="16.5" customHeight="1" x14ac:dyDescent="0.2">
      <c r="A268" s="279">
        <v>249</v>
      </c>
      <c r="B268" s="301">
        <f t="shared" si="75"/>
        <v>66.880436673674566</v>
      </c>
      <c r="C268" s="302">
        <v>21700</v>
      </c>
      <c r="D268" s="303">
        <f t="shared" si="60"/>
        <v>3893.5152482713747</v>
      </c>
      <c r="E268" s="304">
        <f t="shared" si="63"/>
        <v>1316.0081539157245</v>
      </c>
      <c r="F268" s="304">
        <f t="shared" si="64"/>
        <v>77.870304965427493</v>
      </c>
      <c r="G268" s="101">
        <v>60</v>
      </c>
      <c r="H268" s="305">
        <f t="shared" si="65"/>
        <v>5347.393707152527</v>
      </c>
      <c r="I268" s="309">
        <f t="shared" si="66"/>
        <v>3.7231000000000001</v>
      </c>
      <c r="J268" s="329">
        <f t="shared" si="76"/>
        <v>111.46739445612428</v>
      </c>
      <c r="K268" s="302">
        <v>21700</v>
      </c>
      <c r="L268" s="307">
        <f t="shared" si="61"/>
        <v>2336.1091489628252</v>
      </c>
      <c r="M268" s="304">
        <f t="shared" si="67"/>
        <v>789.60489234943486</v>
      </c>
      <c r="N268" s="304">
        <f t="shared" si="68"/>
        <v>46.722182979256502</v>
      </c>
      <c r="O268" s="308">
        <v>36</v>
      </c>
      <c r="P268" s="305">
        <f t="shared" si="69"/>
        <v>3208.4362242915167</v>
      </c>
      <c r="Q268" s="309">
        <f t="shared" si="70"/>
        <v>2.2338</v>
      </c>
      <c r="R268" s="367">
        <f t="shared" si="77"/>
        <v>167.20109168418639</v>
      </c>
      <c r="S268" s="302">
        <v>21700</v>
      </c>
      <c r="T268" s="307">
        <f t="shared" si="62"/>
        <v>1557.4060993085502</v>
      </c>
      <c r="U268" s="101">
        <f t="shared" si="71"/>
        <v>526.40326156628987</v>
      </c>
      <c r="V268" s="304">
        <f t="shared" si="72"/>
        <v>31.148121986171006</v>
      </c>
      <c r="W268" s="308">
        <v>24</v>
      </c>
      <c r="X268" s="305">
        <f t="shared" si="73"/>
        <v>2138.9574828610112</v>
      </c>
      <c r="Y268" s="309">
        <f t="shared" si="74"/>
        <v>1.4892000000000001</v>
      </c>
    </row>
    <row r="269" spans="1:25" s="63" customFormat="1" ht="16.5" customHeight="1" x14ac:dyDescent="0.2">
      <c r="A269" s="283">
        <v>250</v>
      </c>
      <c r="B269" s="301">
        <f t="shared" si="75"/>
        <v>66.901779387616457</v>
      </c>
      <c r="C269" s="302">
        <v>21700</v>
      </c>
      <c r="D269" s="303">
        <f t="shared" si="60"/>
        <v>3892.2731560141456</v>
      </c>
      <c r="E269" s="304">
        <f t="shared" si="63"/>
        <v>1315.5883267327811</v>
      </c>
      <c r="F269" s="304">
        <f t="shared" si="64"/>
        <v>77.845463120282915</v>
      </c>
      <c r="G269" s="101">
        <v>60</v>
      </c>
      <c r="H269" s="305">
        <f t="shared" si="65"/>
        <v>5345.7069458672095</v>
      </c>
      <c r="I269" s="309">
        <f t="shared" si="66"/>
        <v>3.7368000000000001</v>
      </c>
      <c r="J269" s="329">
        <f t="shared" si="76"/>
        <v>111.50296564602743</v>
      </c>
      <c r="K269" s="302">
        <v>21700</v>
      </c>
      <c r="L269" s="307">
        <f t="shared" si="61"/>
        <v>2335.3638936084872</v>
      </c>
      <c r="M269" s="304">
        <f t="shared" si="67"/>
        <v>789.3529960396686</v>
      </c>
      <c r="N269" s="304">
        <f t="shared" si="68"/>
        <v>46.707277872169747</v>
      </c>
      <c r="O269" s="308">
        <v>36</v>
      </c>
      <c r="P269" s="305">
        <f t="shared" si="69"/>
        <v>3207.4241675203257</v>
      </c>
      <c r="Q269" s="309">
        <f t="shared" si="70"/>
        <v>2.2421000000000002</v>
      </c>
      <c r="R269" s="367">
        <f t="shared" si="77"/>
        <v>167.25444846904114</v>
      </c>
      <c r="S269" s="302">
        <v>21700</v>
      </c>
      <c r="T269" s="307">
        <f t="shared" si="62"/>
        <v>1556.9092624056584</v>
      </c>
      <c r="U269" s="101">
        <f t="shared" si="71"/>
        <v>526.23533069311247</v>
      </c>
      <c r="V269" s="304">
        <f t="shared" si="72"/>
        <v>31.138185248113167</v>
      </c>
      <c r="W269" s="308">
        <v>24</v>
      </c>
      <c r="X269" s="305">
        <f t="shared" si="73"/>
        <v>2138.2827783468842</v>
      </c>
      <c r="Y269" s="309">
        <f t="shared" si="74"/>
        <v>1.4946999999999999</v>
      </c>
    </row>
    <row r="270" spans="1:25" s="63" customFormat="1" ht="16.5" customHeight="1" x14ac:dyDescent="0.2">
      <c r="A270" s="279">
        <v>251</v>
      </c>
      <c r="B270" s="301">
        <f t="shared" si="75"/>
        <v>66.923036900876752</v>
      </c>
      <c r="C270" s="302">
        <v>21700</v>
      </c>
      <c r="D270" s="303">
        <f t="shared" si="60"/>
        <v>3891.0368097265546</v>
      </c>
      <c r="E270" s="304">
        <f t="shared" si="63"/>
        <v>1315.1704416875752</v>
      </c>
      <c r="F270" s="304">
        <f t="shared" si="64"/>
        <v>77.820736194531094</v>
      </c>
      <c r="G270" s="101">
        <v>60</v>
      </c>
      <c r="H270" s="305">
        <f t="shared" si="65"/>
        <v>5344.0279876086615</v>
      </c>
      <c r="I270" s="309">
        <f t="shared" si="66"/>
        <v>3.7505999999999999</v>
      </c>
      <c r="J270" s="329">
        <f t="shared" si="76"/>
        <v>111.53839483479459</v>
      </c>
      <c r="K270" s="302">
        <v>21700</v>
      </c>
      <c r="L270" s="307">
        <f t="shared" si="61"/>
        <v>2334.6220858359329</v>
      </c>
      <c r="M270" s="304">
        <f t="shared" si="67"/>
        <v>789.10226501254522</v>
      </c>
      <c r="N270" s="304">
        <f t="shared" si="68"/>
        <v>46.692441716718662</v>
      </c>
      <c r="O270" s="308">
        <v>36</v>
      </c>
      <c r="P270" s="305">
        <f t="shared" si="69"/>
        <v>3206.4167925651968</v>
      </c>
      <c r="Q270" s="309">
        <f t="shared" si="70"/>
        <v>2.2503000000000002</v>
      </c>
      <c r="R270" s="367">
        <f t="shared" si="77"/>
        <v>167.30759225219188</v>
      </c>
      <c r="S270" s="302">
        <v>21700</v>
      </c>
      <c r="T270" s="307">
        <f t="shared" si="62"/>
        <v>1556.4147238906221</v>
      </c>
      <c r="U270" s="101">
        <f t="shared" si="71"/>
        <v>526.06817667503026</v>
      </c>
      <c r="V270" s="304">
        <f t="shared" si="72"/>
        <v>31.128294477812442</v>
      </c>
      <c r="W270" s="308">
        <v>24</v>
      </c>
      <c r="X270" s="305">
        <f t="shared" si="73"/>
        <v>2137.6111950434647</v>
      </c>
      <c r="Y270" s="309">
        <f t="shared" si="74"/>
        <v>1.5002</v>
      </c>
    </row>
    <row r="271" spans="1:25" s="63" customFormat="1" ht="16.5" customHeight="1" x14ac:dyDescent="0.2">
      <c r="A271" s="279">
        <v>252</v>
      </c>
      <c r="B271" s="301">
        <f t="shared" si="75"/>
        <v>66.944209890998337</v>
      </c>
      <c r="C271" s="302">
        <v>21700</v>
      </c>
      <c r="D271" s="303">
        <f t="shared" si="60"/>
        <v>3889.8061598455688</v>
      </c>
      <c r="E271" s="304">
        <f t="shared" si="63"/>
        <v>1314.7544820278022</v>
      </c>
      <c r="F271" s="304">
        <f t="shared" si="64"/>
        <v>77.796123196911381</v>
      </c>
      <c r="G271" s="101">
        <v>60</v>
      </c>
      <c r="H271" s="305">
        <f t="shared" si="65"/>
        <v>5342.3567650702826</v>
      </c>
      <c r="I271" s="309">
        <f t="shared" si="66"/>
        <v>3.7643</v>
      </c>
      <c r="J271" s="329">
        <f t="shared" si="76"/>
        <v>111.5736831516639</v>
      </c>
      <c r="K271" s="302">
        <v>21700</v>
      </c>
      <c r="L271" s="307">
        <f t="shared" si="61"/>
        <v>2333.8836959073415</v>
      </c>
      <c r="M271" s="304">
        <f t="shared" si="67"/>
        <v>788.85268921668137</v>
      </c>
      <c r="N271" s="304">
        <f t="shared" si="68"/>
        <v>46.67767391814683</v>
      </c>
      <c r="O271" s="308">
        <v>36</v>
      </c>
      <c r="P271" s="305">
        <f t="shared" si="69"/>
        <v>3205.4140590421698</v>
      </c>
      <c r="Q271" s="309">
        <f t="shared" si="70"/>
        <v>2.2585999999999999</v>
      </c>
      <c r="R271" s="367">
        <f t="shared" si="77"/>
        <v>167.36052472749583</v>
      </c>
      <c r="S271" s="302">
        <v>21700</v>
      </c>
      <c r="T271" s="307">
        <f t="shared" si="62"/>
        <v>1555.9224639382278</v>
      </c>
      <c r="U271" s="101">
        <f t="shared" si="71"/>
        <v>525.90179281112091</v>
      </c>
      <c r="V271" s="304">
        <f t="shared" si="72"/>
        <v>31.118449278764558</v>
      </c>
      <c r="W271" s="308">
        <v>24</v>
      </c>
      <c r="X271" s="305">
        <f t="shared" si="73"/>
        <v>2136.9427060281137</v>
      </c>
      <c r="Y271" s="309">
        <f t="shared" si="74"/>
        <v>1.5057</v>
      </c>
    </row>
    <row r="272" spans="1:25" s="63" customFormat="1" ht="16.5" customHeight="1" x14ac:dyDescent="0.2">
      <c r="A272" s="279">
        <v>253</v>
      </c>
      <c r="B272" s="301">
        <f t="shared" si="75"/>
        <v>66.965299027474046</v>
      </c>
      <c r="C272" s="302">
        <v>21700</v>
      </c>
      <c r="D272" s="303">
        <f t="shared" si="60"/>
        <v>3888.5811574314775</v>
      </c>
      <c r="E272" s="304">
        <f t="shared" si="63"/>
        <v>1314.3404312118394</v>
      </c>
      <c r="F272" s="304">
        <f t="shared" si="64"/>
        <v>77.771623148629558</v>
      </c>
      <c r="G272" s="101">
        <v>60</v>
      </c>
      <c r="H272" s="305">
        <f t="shared" si="65"/>
        <v>5340.6932117919459</v>
      </c>
      <c r="I272" s="309">
        <f t="shared" si="66"/>
        <v>3.7780999999999998</v>
      </c>
      <c r="J272" s="329">
        <f t="shared" si="76"/>
        <v>111.60883171245675</v>
      </c>
      <c r="K272" s="302">
        <v>21700</v>
      </c>
      <c r="L272" s="307">
        <f t="shared" si="61"/>
        <v>2333.1486944588864</v>
      </c>
      <c r="M272" s="304">
        <f t="shared" si="67"/>
        <v>788.60425872710357</v>
      </c>
      <c r="N272" s="304">
        <f t="shared" si="68"/>
        <v>46.662973889177728</v>
      </c>
      <c r="O272" s="308">
        <v>36</v>
      </c>
      <c r="P272" s="305">
        <f t="shared" si="69"/>
        <v>3204.4159270751679</v>
      </c>
      <c r="Q272" s="309">
        <f t="shared" si="70"/>
        <v>2.2667999999999999</v>
      </c>
      <c r="R272" s="367">
        <f t="shared" si="77"/>
        <v>167.41324756868511</v>
      </c>
      <c r="S272" s="302">
        <v>21700</v>
      </c>
      <c r="T272" s="307">
        <f t="shared" si="62"/>
        <v>1555.4324629725911</v>
      </c>
      <c r="U272" s="101">
        <f t="shared" si="71"/>
        <v>525.73617248473579</v>
      </c>
      <c r="V272" s="304">
        <f t="shared" si="72"/>
        <v>31.108649259451823</v>
      </c>
      <c r="W272" s="308">
        <v>24</v>
      </c>
      <c r="X272" s="305">
        <f t="shared" si="73"/>
        <v>2136.2772847167785</v>
      </c>
      <c r="Y272" s="309">
        <f t="shared" si="74"/>
        <v>1.5112000000000001</v>
      </c>
    </row>
    <row r="273" spans="1:25" s="63" customFormat="1" ht="16.5" customHeight="1" x14ac:dyDescent="0.2">
      <c r="A273" s="279">
        <v>254</v>
      </c>
      <c r="B273" s="301">
        <f t="shared" si="75"/>
        <v>66.986304971873707</v>
      </c>
      <c r="C273" s="302">
        <v>21700</v>
      </c>
      <c r="D273" s="303">
        <f t="shared" si="60"/>
        <v>3887.3617541576159</v>
      </c>
      <c r="E273" s="304">
        <f t="shared" si="63"/>
        <v>1313.9282729052741</v>
      </c>
      <c r="F273" s="304">
        <f t="shared" si="64"/>
        <v>77.747235083152319</v>
      </c>
      <c r="G273" s="101">
        <v>60</v>
      </c>
      <c r="H273" s="305">
        <f t="shared" si="65"/>
        <v>5339.0372621460419</v>
      </c>
      <c r="I273" s="309">
        <f t="shared" si="66"/>
        <v>3.7917999999999998</v>
      </c>
      <c r="J273" s="329">
        <f t="shared" si="76"/>
        <v>111.64384161978951</v>
      </c>
      <c r="K273" s="302">
        <v>21700</v>
      </c>
      <c r="L273" s="307">
        <f t="shared" si="61"/>
        <v>2332.4170524945694</v>
      </c>
      <c r="M273" s="304">
        <f t="shared" si="67"/>
        <v>788.35696374316433</v>
      </c>
      <c r="N273" s="304">
        <f t="shared" si="68"/>
        <v>46.648341049891386</v>
      </c>
      <c r="O273" s="308">
        <v>36</v>
      </c>
      <c r="P273" s="305">
        <f t="shared" si="69"/>
        <v>3203.4223572876249</v>
      </c>
      <c r="Q273" s="309">
        <f t="shared" si="70"/>
        <v>2.2751000000000001</v>
      </c>
      <c r="R273" s="367">
        <f t="shared" si="77"/>
        <v>167.46576242968425</v>
      </c>
      <c r="S273" s="302">
        <v>21700</v>
      </c>
      <c r="T273" s="307">
        <f t="shared" si="62"/>
        <v>1554.9447016630468</v>
      </c>
      <c r="U273" s="101">
        <f t="shared" si="71"/>
        <v>525.57130916210974</v>
      </c>
      <c r="V273" s="304">
        <f t="shared" si="72"/>
        <v>31.098894033260937</v>
      </c>
      <c r="W273" s="308">
        <v>24</v>
      </c>
      <c r="X273" s="305">
        <f t="shared" si="73"/>
        <v>2135.6149048584175</v>
      </c>
      <c r="Y273" s="309">
        <f t="shared" si="74"/>
        <v>1.5166999999999999</v>
      </c>
    </row>
    <row r="274" spans="1:25" s="63" customFormat="1" ht="16.5" customHeight="1" x14ac:dyDescent="0.2">
      <c r="A274" s="279">
        <v>255</v>
      </c>
      <c r="B274" s="301">
        <f t="shared" si="75"/>
        <v>67.007228377968616</v>
      </c>
      <c r="C274" s="302">
        <v>21700</v>
      </c>
      <c r="D274" s="303">
        <f t="shared" si="60"/>
        <v>3886.1479023003021</v>
      </c>
      <c r="E274" s="304">
        <f t="shared" si="63"/>
        <v>1313.517990977502</v>
      </c>
      <c r="F274" s="304">
        <f t="shared" si="64"/>
        <v>77.722958046006042</v>
      </c>
      <c r="G274" s="101">
        <v>60</v>
      </c>
      <c r="H274" s="305">
        <f t="shared" si="65"/>
        <v>5337.3888513238107</v>
      </c>
      <c r="I274" s="309">
        <f t="shared" si="66"/>
        <v>3.8056000000000001</v>
      </c>
      <c r="J274" s="329">
        <f t="shared" si="76"/>
        <v>111.67871396328103</v>
      </c>
      <c r="K274" s="302">
        <v>21700</v>
      </c>
      <c r="L274" s="307">
        <f t="shared" si="61"/>
        <v>2331.6887413801815</v>
      </c>
      <c r="M274" s="304">
        <f t="shared" si="67"/>
        <v>788.11079458650124</v>
      </c>
      <c r="N274" s="304">
        <f t="shared" si="68"/>
        <v>46.633774827603631</v>
      </c>
      <c r="O274" s="308">
        <v>36</v>
      </c>
      <c r="P274" s="305">
        <f t="shared" si="69"/>
        <v>3202.4333107942866</v>
      </c>
      <c r="Q274" s="309">
        <f t="shared" si="70"/>
        <v>2.2833000000000001</v>
      </c>
      <c r="R274" s="367">
        <f t="shared" si="77"/>
        <v>167.51807094492153</v>
      </c>
      <c r="S274" s="302">
        <v>21700</v>
      </c>
      <c r="T274" s="307">
        <f t="shared" si="62"/>
        <v>1554.4591609201209</v>
      </c>
      <c r="U274" s="101">
        <f t="shared" si="71"/>
        <v>525.40719639100087</v>
      </c>
      <c r="V274" s="304">
        <f t="shared" si="72"/>
        <v>31.089183218402418</v>
      </c>
      <c r="W274" s="308">
        <v>24</v>
      </c>
      <c r="X274" s="305">
        <f t="shared" si="73"/>
        <v>2134.9555405295241</v>
      </c>
      <c r="Y274" s="309">
        <f t="shared" si="74"/>
        <v>1.5222</v>
      </c>
    </row>
    <row r="275" spans="1:25" s="63" customFormat="1" ht="16.5" customHeight="1" x14ac:dyDescent="0.2">
      <c r="A275" s="279">
        <v>256</v>
      </c>
      <c r="B275" s="301">
        <f t="shared" si="75"/>
        <v>67.028069891853676</v>
      </c>
      <c r="C275" s="302">
        <v>21700</v>
      </c>
      <c r="D275" s="303">
        <f t="shared" si="60"/>
        <v>3884.9395547289655</v>
      </c>
      <c r="E275" s="304">
        <f t="shared" si="63"/>
        <v>1313.1095694983901</v>
      </c>
      <c r="F275" s="304">
        <f t="shared" si="64"/>
        <v>77.698791094579306</v>
      </c>
      <c r="G275" s="101">
        <v>60</v>
      </c>
      <c r="H275" s="305">
        <f t="shared" si="65"/>
        <v>5335.7479153219347</v>
      </c>
      <c r="I275" s="309">
        <f t="shared" si="66"/>
        <v>3.8193000000000001</v>
      </c>
      <c r="J275" s="329">
        <f t="shared" si="76"/>
        <v>111.71344981975614</v>
      </c>
      <c r="K275" s="302">
        <v>21700</v>
      </c>
      <c r="L275" s="307">
        <f t="shared" si="61"/>
        <v>2330.9637328373792</v>
      </c>
      <c r="M275" s="304">
        <f t="shared" si="67"/>
        <v>787.86574169903406</v>
      </c>
      <c r="N275" s="304">
        <f t="shared" si="68"/>
        <v>46.619274656747585</v>
      </c>
      <c r="O275" s="308">
        <v>36</v>
      </c>
      <c r="P275" s="305">
        <f t="shared" si="69"/>
        <v>3201.4487491931609</v>
      </c>
      <c r="Q275" s="309">
        <f t="shared" si="70"/>
        <v>2.2915999999999999</v>
      </c>
      <c r="R275" s="367">
        <f t="shared" si="77"/>
        <v>167.57017472963418</v>
      </c>
      <c r="S275" s="302">
        <v>21700</v>
      </c>
      <c r="T275" s="307">
        <f t="shared" si="62"/>
        <v>1553.9758218915861</v>
      </c>
      <c r="U275" s="101">
        <f t="shared" si="71"/>
        <v>525.24382779935604</v>
      </c>
      <c r="V275" s="304">
        <f t="shared" si="72"/>
        <v>31.079516437831721</v>
      </c>
      <c r="W275" s="308">
        <v>24</v>
      </c>
      <c r="X275" s="305">
        <f t="shared" si="73"/>
        <v>2134.2991661287738</v>
      </c>
      <c r="Y275" s="309">
        <f t="shared" si="74"/>
        <v>1.5277000000000001</v>
      </c>
    </row>
    <row r="276" spans="1:25" s="63" customFormat="1" ht="16.5" customHeight="1" x14ac:dyDescent="0.2">
      <c r="A276" s="279">
        <v>257</v>
      </c>
      <c r="B276" s="301">
        <f t="shared" si="75"/>
        <v>67.04883015206704</v>
      </c>
      <c r="C276" s="302">
        <v>21700</v>
      </c>
      <c r="D276" s="303">
        <f t="shared" ref="D276:D339" si="78">12*(1/B276*C276)</f>
        <v>3883.7366648964889</v>
      </c>
      <c r="E276" s="304">
        <f t="shared" si="63"/>
        <v>1312.7029927350131</v>
      </c>
      <c r="F276" s="304">
        <f t="shared" si="64"/>
        <v>77.674733297929777</v>
      </c>
      <c r="G276" s="101">
        <v>60</v>
      </c>
      <c r="H276" s="305">
        <f t="shared" si="65"/>
        <v>5334.1143909294315</v>
      </c>
      <c r="I276" s="309">
        <f t="shared" si="66"/>
        <v>3.8330000000000002</v>
      </c>
      <c r="J276" s="329">
        <f t="shared" si="76"/>
        <v>111.74805025344507</v>
      </c>
      <c r="K276" s="302">
        <v>21700</v>
      </c>
      <c r="L276" s="307">
        <f t="shared" ref="L276:L339" si="79">12*(1/J276*K276)</f>
        <v>2330.2419989378932</v>
      </c>
      <c r="M276" s="304">
        <f t="shared" si="67"/>
        <v>787.62179564100779</v>
      </c>
      <c r="N276" s="304">
        <f t="shared" si="68"/>
        <v>46.604839978757866</v>
      </c>
      <c r="O276" s="308">
        <v>36</v>
      </c>
      <c r="P276" s="305">
        <f t="shared" si="69"/>
        <v>3200.4686345576588</v>
      </c>
      <c r="Q276" s="309">
        <f t="shared" si="70"/>
        <v>2.2997999999999998</v>
      </c>
      <c r="R276" s="367">
        <f t="shared" si="77"/>
        <v>167.62207538016759</v>
      </c>
      <c r="S276" s="302">
        <v>21700</v>
      </c>
      <c r="T276" s="307">
        <f t="shared" ref="T276:T339" si="80">12*(1/R276*S276)</f>
        <v>1553.4946659585958</v>
      </c>
      <c r="U276" s="101">
        <f t="shared" si="71"/>
        <v>525.08119709400535</v>
      </c>
      <c r="V276" s="304">
        <f t="shared" si="72"/>
        <v>31.069893319171914</v>
      </c>
      <c r="W276" s="308">
        <v>24</v>
      </c>
      <c r="X276" s="305">
        <f t="shared" si="73"/>
        <v>2133.6457563717731</v>
      </c>
      <c r="Y276" s="309">
        <f t="shared" si="74"/>
        <v>1.5331999999999999</v>
      </c>
    </row>
    <row r="277" spans="1:25" s="63" customFormat="1" ht="16.5" customHeight="1" x14ac:dyDescent="0.2">
      <c r="A277" s="279">
        <v>258</v>
      </c>
      <c r="B277" s="301">
        <f t="shared" si="75"/>
        <v>67.06950978970761</v>
      </c>
      <c r="C277" s="302">
        <v>21700</v>
      </c>
      <c r="D277" s="303">
        <f t="shared" si="78"/>
        <v>3882.5391868297302</v>
      </c>
      <c r="E277" s="304">
        <f t="shared" ref="E277:E339" si="81">D277*33.8%</f>
        <v>1312.2982451484486</v>
      </c>
      <c r="F277" s="304">
        <f t="shared" ref="F277:F339" si="82">D277*2%</f>
        <v>77.650783736594605</v>
      </c>
      <c r="G277" s="101">
        <v>60</v>
      </c>
      <c r="H277" s="305">
        <f t="shared" ref="H277:H339" si="83">SUM(D277:G277)</f>
        <v>5332.4882157147731</v>
      </c>
      <c r="I277" s="309">
        <f t="shared" ref="I277:I339" si="84">ROUND(A277/B277,4)</f>
        <v>3.8468</v>
      </c>
      <c r="J277" s="329">
        <f t="shared" si="76"/>
        <v>111.78251631617935</v>
      </c>
      <c r="K277" s="302">
        <v>21700</v>
      </c>
      <c r="L277" s="307">
        <f t="shared" si="79"/>
        <v>2329.5235120978377</v>
      </c>
      <c r="M277" s="304">
        <f t="shared" ref="M277:M339" si="85">L277*33.8%</f>
        <v>787.37894708906913</v>
      </c>
      <c r="N277" s="304">
        <f t="shared" ref="N277:N339" si="86">L277*2%</f>
        <v>46.590470241956758</v>
      </c>
      <c r="O277" s="308">
        <v>36</v>
      </c>
      <c r="P277" s="305">
        <f t="shared" ref="P277:P339" si="87">SUM(L277:O277)</f>
        <v>3199.4929294288636</v>
      </c>
      <c r="Q277" s="309">
        <f t="shared" ref="Q277:Q339" si="88">ROUND(A277/J277,4)</f>
        <v>2.3081</v>
      </c>
      <c r="R277" s="367">
        <f t="shared" si="77"/>
        <v>167.67377447426901</v>
      </c>
      <c r="S277" s="302">
        <v>21700</v>
      </c>
      <c r="T277" s="307">
        <f t="shared" si="80"/>
        <v>1553.0156747318922</v>
      </c>
      <c r="U277" s="101">
        <f t="shared" ref="U277:U339" si="89">T277*33.8%</f>
        <v>524.91929805937946</v>
      </c>
      <c r="V277" s="304">
        <f t="shared" ref="V277:V339" si="90">T277*2%</f>
        <v>31.060313494637846</v>
      </c>
      <c r="W277" s="308">
        <v>24</v>
      </c>
      <c r="X277" s="305">
        <f t="shared" ref="X277:X339" si="91">SUM(T277:W277)</f>
        <v>2132.9952862859095</v>
      </c>
      <c r="Y277" s="309">
        <f t="shared" ref="Y277:Y339" si="92">ROUND(A277/R277,4)</f>
        <v>1.5387</v>
      </c>
    </row>
    <row r="278" spans="1:25" s="63" customFormat="1" ht="16.5" customHeight="1" x14ac:dyDescent="0.2">
      <c r="A278" s="279">
        <v>259</v>
      </c>
      <c r="B278" s="301">
        <f t="shared" si="75"/>
        <v>67.090109428550036</v>
      </c>
      <c r="C278" s="302">
        <v>21700</v>
      </c>
      <c r="D278" s="303">
        <f t="shared" si="78"/>
        <v>3881.3470751202472</v>
      </c>
      <c r="E278" s="304">
        <f t="shared" si="81"/>
        <v>1311.8953113906434</v>
      </c>
      <c r="F278" s="304">
        <f t="shared" si="82"/>
        <v>77.626941502404947</v>
      </c>
      <c r="G278" s="101">
        <v>60</v>
      </c>
      <c r="H278" s="305">
        <f t="shared" si="83"/>
        <v>5330.8693280132957</v>
      </c>
      <c r="I278" s="309">
        <f t="shared" si="84"/>
        <v>3.8605</v>
      </c>
      <c r="J278" s="329">
        <f t="shared" si="76"/>
        <v>111.8168490475834</v>
      </c>
      <c r="K278" s="302">
        <v>21700</v>
      </c>
      <c r="L278" s="307">
        <f t="shared" si="79"/>
        <v>2328.8082450721481</v>
      </c>
      <c r="M278" s="304">
        <f t="shared" si="85"/>
        <v>787.13718683438594</v>
      </c>
      <c r="N278" s="304">
        <f t="shared" si="86"/>
        <v>46.576164901442965</v>
      </c>
      <c r="O278" s="308">
        <v>36</v>
      </c>
      <c r="P278" s="305">
        <f t="shared" si="87"/>
        <v>3198.5215968079769</v>
      </c>
      <c r="Q278" s="309">
        <f t="shared" si="88"/>
        <v>2.3163</v>
      </c>
      <c r="R278" s="367">
        <f t="shared" si="77"/>
        <v>167.72527357137508</v>
      </c>
      <c r="S278" s="302">
        <v>21700</v>
      </c>
      <c r="T278" s="307">
        <f t="shared" si="80"/>
        <v>1552.538830048099</v>
      </c>
      <c r="U278" s="101">
        <f t="shared" si="89"/>
        <v>524.75812455625737</v>
      </c>
      <c r="V278" s="304">
        <f t="shared" si="90"/>
        <v>31.050776600961981</v>
      </c>
      <c r="W278" s="308">
        <v>24</v>
      </c>
      <c r="X278" s="305">
        <f t="shared" si="91"/>
        <v>2132.3477312053183</v>
      </c>
      <c r="Y278" s="309">
        <f t="shared" si="92"/>
        <v>1.5442</v>
      </c>
    </row>
    <row r="279" spans="1:25" s="63" customFormat="1" ht="17.25" customHeight="1" x14ac:dyDescent="0.2">
      <c r="A279" s="283">
        <v>260</v>
      </c>
      <c r="B279" s="301">
        <f t="shared" si="75"/>
        <v>67.11062968515769</v>
      </c>
      <c r="C279" s="302">
        <v>21700</v>
      </c>
      <c r="D279" s="303">
        <f t="shared" si="78"/>
        <v>3880.1602849152005</v>
      </c>
      <c r="E279" s="304">
        <f t="shared" si="81"/>
        <v>1311.4941763013376</v>
      </c>
      <c r="F279" s="304">
        <f t="shared" si="82"/>
        <v>77.603205698304009</v>
      </c>
      <c r="G279" s="101">
        <v>60</v>
      </c>
      <c r="H279" s="305">
        <f t="shared" si="83"/>
        <v>5329.257666914842</v>
      </c>
      <c r="I279" s="309">
        <f t="shared" si="84"/>
        <v>3.8742000000000001</v>
      </c>
      <c r="J279" s="329">
        <f t="shared" si="76"/>
        <v>111.85104947526283</v>
      </c>
      <c r="K279" s="302">
        <v>21700</v>
      </c>
      <c r="L279" s="307">
        <f t="shared" si="79"/>
        <v>2328.0961709491207</v>
      </c>
      <c r="M279" s="304">
        <f t="shared" si="85"/>
        <v>786.89650578080273</v>
      </c>
      <c r="N279" s="304">
        <f t="shared" si="86"/>
        <v>46.561923418982417</v>
      </c>
      <c r="O279" s="308">
        <v>36</v>
      </c>
      <c r="P279" s="305">
        <f t="shared" si="87"/>
        <v>3197.554600148906</v>
      </c>
      <c r="Q279" s="309">
        <f t="shared" si="88"/>
        <v>2.3245</v>
      </c>
      <c r="R279" s="367">
        <f t="shared" si="77"/>
        <v>167.77657421289422</v>
      </c>
      <c r="S279" s="302">
        <v>21700</v>
      </c>
      <c r="T279" s="307">
        <f t="shared" si="80"/>
        <v>1552.0641139660804</v>
      </c>
      <c r="U279" s="101">
        <f t="shared" si="89"/>
        <v>524.59767052053508</v>
      </c>
      <c r="V279" s="304">
        <f t="shared" si="90"/>
        <v>31.04128227932161</v>
      </c>
      <c r="W279" s="308">
        <v>24</v>
      </c>
      <c r="X279" s="305">
        <f t="shared" si="91"/>
        <v>2131.7030667659369</v>
      </c>
      <c r="Y279" s="309">
        <f t="shared" si="92"/>
        <v>1.5497000000000001</v>
      </c>
    </row>
    <row r="280" spans="1:25" ht="17.25" customHeight="1" x14ac:dyDescent="0.2">
      <c r="A280" s="279">
        <v>261</v>
      </c>
      <c r="B280" s="301">
        <f t="shared" si="75"/>
        <v>67.131071168993344</v>
      </c>
      <c r="C280" s="302">
        <v>21700</v>
      </c>
      <c r="D280" s="303">
        <f t="shared" si="78"/>
        <v>3878.978771908442</v>
      </c>
      <c r="E280" s="304">
        <f t="shared" si="81"/>
        <v>1311.0948249050532</v>
      </c>
      <c r="F280" s="304">
        <f t="shared" si="82"/>
        <v>77.579575438168845</v>
      </c>
      <c r="G280" s="101">
        <v>60</v>
      </c>
      <c r="H280" s="305">
        <f t="shared" si="83"/>
        <v>5327.6531722516638</v>
      </c>
      <c r="I280" s="309">
        <f t="shared" si="84"/>
        <v>3.8879000000000001</v>
      </c>
      <c r="J280" s="329">
        <f t="shared" si="76"/>
        <v>111.88511861498891</v>
      </c>
      <c r="K280" s="302">
        <v>21700</v>
      </c>
      <c r="L280" s="307">
        <f t="shared" si="79"/>
        <v>2327.3872631450649</v>
      </c>
      <c r="M280" s="304">
        <f t="shared" si="85"/>
        <v>786.65689494303183</v>
      </c>
      <c r="N280" s="304">
        <f t="shared" si="86"/>
        <v>46.547745262901302</v>
      </c>
      <c r="O280" s="308">
        <v>36</v>
      </c>
      <c r="P280" s="305">
        <f t="shared" si="87"/>
        <v>3196.5919033509981</v>
      </c>
      <c r="Q280" s="309">
        <f t="shared" si="88"/>
        <v>2.3327</v>
      </c>
      <c r="R280" s="367">
        <f t="shared" si="77"/>
        <v>167.82767792248336</v>
      </c>
      <c r="S280" s="302">
        <v>21700</v>
      </c>
      <c r="T280" s="307">
        <f t="shared" si="80"/>
        <v>1551.5915087633766</v>
      </c>
      <c r="U280" s="101">
        <f t="shared" si="89"/>
        <v>524.43792996202126</v>
      </c>
      <c r="V280" s="304">
        <f t="shared" si="90"/>
        <v>31.031830175267533</v>
      </c>
      <c r="W280" s="308">
        <v>24</v>
      </c>
      <c r="X280" s="305">
        <f t="shared" si="91"/>
        <v>2131.0612689006657</v>
      </c>
      <c r="Y280" s="309">
        <f t="shared" si="92"/>
        <v>1.5551999999999999</v>
      </c>
    </row>
    <row r="281" spans="1:25" ht="17.25" customHeight="1" x14ac:dyDescent="0.2">
      <c r="A281" s="279">
        <v>262</v>
      </c>
      <c r="B281" s="301">
        <f t="shared" si="75"/>
        <v>67.151434482527833</v>
      </c>
      <c r="C281" s="302">
        <v>21700</v>
      </c>
      <c r="D281" s="303">
        <f t="shared" si="78"/>
        <v>3877.8024923317698</v>
      </c>
      <c r="E281" s="304">
        <f t="shared" si="81"/>
        <v>1310.697242408138</v>
      </c>
      <c r="F281" s="304">
        <f t="shared" si="82"/>
        <v>77.556049846635403</v>
      </c>
      <c r="G281" s="101">
        <v>60</v>
      </c>
      <c r="H281" s="305">
        <f t="shared" si="83"/>
        <v>5326.0557845865433</v>
      </c>
      <c r="I281" s="309">
        <f t="shared" si="84"/>
        <v>3.9016000000000002</v>
      </c>
      <c r="J281" s="329">
        <f t="shared" si="76"/>
        <v>111.91905747087972</v>
      </c>
      <c r="K281" s="302">
        <v>21700</v>
      </c>
      <c r="L281" s="307">
        <f t="shared" si="79"/>
        <v>2326.681495399062</v>
      </c>
      <c r="M281" s="304">
        <f t="shared" si="85"/>
        <v>786.4183454448829</v>
      </c>
      <c r="N281" s="304">
        <f t="shared" si="86"/>
        <v>46.533629907981243</v>
      </c>
      <c r="O281" s="308">
        <v>36</v>
      </c>
      <c r="P281" s="305">
        <f t="shared" si="87"/>
        <v>3195.6334707519263</v>
      </c>
      <c r="Q281" s="309">
        <f t="shared" si="88"/>
        <v>2.3410000000000002</v>
      </c>
      <c r="R281" s="367">
        <f t="shared" si="77"/>
        <v>167.87858620631957</v>
      </c>
      <c r="S281" s="302">
        <v>21700</v>
      </c>
      <c r="T281" s="307">
        <f t="shared" si="80"/>
        <v>1551.1209969327083</v>
      </c>
      <c r="U281" s="101">
        <f t="shared" si="89"/>
        <v>524.27889696325531</v>
      </c>
      <c r="V281" s="304">
        <f t="shared" si="90"/>
        <v>31.022419938654167</v>
      </c>
      <c r="W281" s="308">
        <v>24</v>
      </c>
      <c r="X281" s="305">
        <f t="shared" si="91"/>
        <v>2130.4223138346179</v>
      </c>
      <c r="Y281" s="309">
        <f t="shared" si="92"/>
        <v>1.5607</v>
      </c>
    </row>
    <row r="282" spans="1:25" ht="17.25" customHeight="1" x14ac:dyDescent="0.2">
      <c r="A282" s="279">
        <v>263</v>
      </c>
      <c r="B282" s="301">
        <f t="shared" si="75"/>
        <v>67.17172022134659</v>
      </c>
      <c r="C282" s="302">
        <v>21700</v>
      </c>
      <c r="D282" s="303">
        <f t="shared" si="78"/>
        <v>3876.631402946372</v>
      </c>
      <c r="E282" s="304">
        <f t="shared" si="81"/>
        <v>1310.3014141958736</v>
      </c>
      <c r="F282" s="304">
        <f t="shared" si="82"/>
        <v>77.532628058927443</v>
      </c>
      <c r="G282" s="101">
        <v>60</v>
      </c>
      <c r="H282" s="305">
        <f t="shared" si="83"/>
        <v>5324.4654452011728</v>
      </c>
      <c r="I282" s="309">
        <f t="shared" si="84"/>
        <v>3.9152999999999998</v>
      </c>
      <c r="J282" s="329">
        <f t="shared" si="76"/>
        <v>111.95286703557765</v>
      </c>
      <c r="K282" s="302">
        <v>21700</v>
      </c>
      <c r="L282" s="307">
        <f t="shared" si="79"/>
        <v>2325.9788417678228</v>
      </c>
      <c r="M282" s="304">
        <f t="shared" si="85"/>
        <v>786.18084851752405</v>
      </c>
      <c r="N282" s="304">
        <f t="shared" si="86"/>
        <v>46.51957683535646</v>
      </c>
      <c r="O282" s="308">
        <v>36</v>
      </c>
      <c r="P282" s="305">
        <f t="shared" si="87"/>
        <v>3194.6792671207036</v>
      </c>
      <c r="Q282" s="309">
        <f t="shared" si="88"/>
        <v>2.3492000000000002</v>
      </c>
      <c r="R282" s="367">
        <f t="shared" si="77"/>
        <v>167.92930055336646</v>
      </c>
      <c r="S282" s="302">
        <v>21700</v>
      </c>
      <c r="T282" s="307">
        <f t="shared" si="80"/>
        <v>1550.6525611785489</v>
      </c>
      <c r="U282" s="101">
        <f t="shared" si="89"/>
        <v>524.12056567834952</v>
      </c>
      <c r="V282" s="304">
        <f t="shared" si="90"/>
        <v>31.013051223570979</v>
      </c>
      <c r="W282" s="308">
        <v>24</v>
      </c>
      <c r="X282" s="305">
        <f t="shared" si="91"/>
        <v>2129.7861780804697</v>
      </c>
      <c r="Y282" s="309">
        <f t="shared" si="92"/>
        <v>1.5661</v>
      </c>
    </row>
    <row r="283" spans="1:25" ht="17.25" customHeight="1" x14ac:dyDescent="0.2">
      <c r="A283" s="279">
        <v>264</v>
      </c>
      <c r="B283" s="301">
        <f t="shared" si="75"/>
        <v>67.191928974254125</v>
      </c>
      <c r="C283" s="302">
        <v>21700</v>
      </c>
      <c r="D283" s="303">
        <f t="shared" si="78"/>
        <v>3875.4654610344232</v>
      </c>
      <c r="E283" s="304">
        <f t="shared" si="81"/>
        <v>1309.9073258296348</v>
      </c>
      <c r="F283" s="304">
        <f t="shared" si="82"/>
        <v>77.509309220688465</v>
      </c>
      <c r="G283" s="101">
        <v>60</v>
      </c>
      <c r="H283" s="305">
        <f t="shared" si="83"/>
        <v>5322.8820960847461</v>
      </c>
      <c r="I283" s="309">
        <f t="shared" si="84"/>
        <v>3.9289999999999998</v>
      </c>
      <c r="J283" s="329">
        <f t="shared" si="76"/>
        <v>111.98654829042354</v>
      </c>
      <c r="K283" s="302">
        <v>21700</v>
      </c>
      <c r="L283" s="307">
        <f t="shared" si="79"/>
        <v>2325.2792766206539</v>
      </c>
      <c r="M283" s="304">
        <f t="shared" si="85"/>
        <v>785.94439549778099</v>
      </c>
      <c r="N283" s="304">
        <f t="shared" si="86"/>
        <v>46.505585532413079</v>
      </c>
      <c r="O283" s="308">
        <v>36</v>
      </c>
      <c r="P283" s="305">
        <f t="shared" si="87"/>
        <v>3193.729257650848</v>
      </c>
      <c r="Q283" s="309">
        <f t="shared" si="88"/>
        <v>2.3574000000000002</v>
      </c>
      <c r="R283" s="367">
        <f t="shared" si="77"/>
        <v>167.9798224356353</v>
      </c>
      <c r="S283" s="302">
        <v>21700</v>
      </c>
      <c r="T283" s="307">
        <f t="shared" si="80"/>
        <v>1550.1861844137698</v>
      </c>
      <c r="U283" s="101">
        <f t="shared" si="89"/>
        <v>523.96293033185418</v>
      </c>
      <c r="V283" s="304">
        <f t="shared" si="90"/>
        <v>31.003723688275397</v>
      </c>
      <c r="W283" s="308">
        <v>24</v>
      </c>
      <c r="X283" s="305">
        <f t="shared" si="91"/>
        <v>2129.1528384338994</v>
      </c>
      <c r="Y283" s="309">
        <f t="shared" si="92"/>
        <v>1.5716000000000001</v>
      </c>
    </row>
    <row r="284" spans="1:25" ht="17.25" customHeight="1" x14ac:dyDescent="0.2">
      <c r="A284" s="279">
        <v>265</v>
      </c>
      <c r="B284" s="301">
        <f t="shared" si="75"/>
        <v>67.212061323376631</v>
      </c>
      <c r="C284" s="302">
        <v>21700</v>
      </c>
      <c r="D284" s="303">
        <f t="shared" si="78"/>
        <v>3874.3046243908584</v>
      </c>
      <c r="E284" s="304">
        <f t="shared" si="81"/>
        <v>1309.5149630441101</v>
      </c>
      <c r="F284" s="304">
        <f t="shared" si="82"/>
        <v>77.486092487817174</v>
      </c>
      <c r="G284" s="101">
        <v>60</v>
      </c>
      <c r="H284" s="305">
        <f t="shared" si="83"/>
        <v>5321.3056799227861</v>
      </c>
      <c r="I284" s="309">
        <f t="shared" si="84"/>
        <v>3.9426999999999999</v>
      </c>
      <c r="J284" s="329">
        <f t="shared" si="76"/>
        <v>112.02010220562772</v>
      </c>
      <c r="K284" s="302">
        <v>21700</v>
      </c>
      <c r="L284" s="307">
        <f t="shared" si="79"/>
        <v>2324.5827746345144</v>
      </c>
      <c r="M284" s="304">
        <f t="shared" si="85"/>
        <v>785.7089778264658</v>
      </c>
      <c r="N284" s="304">
        <f t="shared" si="86"/>
        <v>46.491655492690292</v>
      </c>
      <c r="O284" s="308">
        <v>36</v>
      </c>
      <c r="P284" s="305">
        <f t="shared" si="87"/>
        <v>3192.7834079536706</v>
      </c>
      <c r="Q284" s="309">
        <f t="shared" si="88"/>
        <v>2.3656000000000001</v>
      </c>
      <c r="R284" s="367">
        <f t="shared" si="77"/>
        <v>168.03015330844156</v>
      </c>
      <c r="S284" s="302">
        <v>21700</v>
      </c>
      <c r="T284" s="307">
        <f t="shared" si="80"/>
        <v>1549.7218497563431</v>
      </c>
      <c r="U284" s="101">
        <f t="shared" si="89"/>
        <v>523.80598521764387</v>
      </c>
      <c r="V284" s="304">
        <f t="shared" si="90"/>
        <v>30.994436995126861</v>
      </c>
      <c r="W284" s="308">
        <v>24</v>
      </c>
      <c r="X284" s="305">
        <f t="shared" si="91"/>
        <v>2128.5222719691137</v>
      </c>
      <c r="Y284" s="309">
        <f t="shared" si="92"/>
        <v>1.5770999999999999</v>
      </c>
    </row>
    <row r="285" spans="1:25" ht="17.25" customHeight="1" x14ac:dyDescent="0.2">
      <c r="A285" s="279">
        <v>266</v>
      </c>
      <c r="B285" s="301">
        <f t="shared" si="75"/>
        <v>67.232117844262547</v>
      </c>
      <c r="C285" s="302">
        <v>21700</v>
      </c>
      <c r="D285" s="303">
        <f t="shared" si="78"/>
        <v>3873.1488513152945</v>
      </c>
      <c r="E285" s="304">
        <f t="shared" si="81"/>
        <v>1309.1243117445695</v>
      </c>
      <c r="F285" s="304">
        <f t="shared" si="82"/>
        <v>77.462977026305893</v>
      </c>
      <c r="G285" s="101">
        <v>60</v>
      </c>
      <c r="H285" s="305">
        <f t="shared" si="83"/>
        <v>5319.7361400861691</v>
      </c>
      <c r="I285" s="309">
        <f t="shared" si="84"/>
        <v>3.9563999999999999</v>
      </c>
      <c r="J285" s="329">
        <f t="shared" si="76"/>
        <v>112.05352974043758</v>
      </c>
      <c r="K285" s="302">
        <v>21700</v>
      </c>
      <c r="L285" s="307">
        <f t="shared" si="79"/>
        <v>2323.8893107891763</v>
      </c>
      <c r="M285" s="304">
        <f t="shared" si="85"/>
        <v>785.47458704674148</v>
      </c>
      <c r="N285" s="304">
        <f t="shared" si="86"/>
        <v>46.477786215783524</v>
      </c>
      <c r="O285" s="308">
        <v>36</v>
      </c>
      <c r="P285" s="305">
        <f t="shared" si="87"/>
        <v>3191.8416840517011</v>
      </c>
      <c r="Q285" s="309">
        <f t="shared" si="88"/>
        <v>2.3738999999999999</v>
      </c>
      <c r="R285" s="367">
        <f t="shared" si="77"/>
        <v>168.08029461065635</v>
      </c>
      <c r="S285" s="302">
        <v>21700</v>
      </c>
      <c r="T285" s="307">
        <f t="shared" si="80"/>
        <v>1549.2595405261179</v>
      </c>
      <c r="U285" s="101">
        <f t="shared" si="89"/>
        <v>523.64972469782776</v>
      </c>
      <c r="V285" s="304">
        <f t="shared" si="90"/>
        <v>30.985190810522358</v>
      </c>
      <c r="W285" s="308">
        <v>24</v>
      </c>
      <c r="X285" s="305">
        <f t="shared" si="91"/>
        <v>2127.894456034468</v>
      </c>
      <c r="Y285" s="309">
        <f t="shared" si="92"/>
        <v>1.5826</v>
      </c>
    </row>
    <row r="286" spans="1:25" ht="17.25" customHeight="1" x14ac:dyDescent="0.2">
      <c r="A286" s="279">
        <v>267</v>
      </c>
      <c r="B286" s="301">
        <f t="shared" si="75"/>
        <v>67.25209910598133</v>
      </c>
      <c r="C286" s="302">
        <v>21700</v>
      </c>
      <c r="D286" s="303">
        <f t="shared" si="78"/>
        <v>3871.9981006041244</v>
      </c>
      <c r="E286" s="304">
        <f t="shared" si="81"/>
        <v>1308.7353580041938</v>
      </c>
      <c r="F286" s="304">
        <f t="shared" si="82"/>
        <v>77.439962012082489</v>
      </c>
      <c r="G286" s="101">
        <v>60</v>
      </c>
      <c r="H286" s="305">
        <f t="shared" si="83"/>
        <v>5318.1734206204001</v>
      </c>
      <c r="I286" s="309">
        <f t="shared" si="84"/>
        <v>3.9701</v>
      </c>
      <c r="J286" s="329">
        <f t="shared" si="76"/>
        <v>112.08683184330222</v>
      </c>
      <c r="K286" s="302">
        <v>21700</v>
      </c>
      <c r="L286" s="307">
        <f t="shared" si="79"/>
        <v>2323.1988603624741</v>
      </c>
      <c r="M286" s="304">
        <f t="shared" si="85"/>
        <v>785.2412148025162</v>
      </c>
      <c r="N286" s="304">
        <f t="shared" si="86"/>
        <v>46.463977207249485</v>
      </c>
      <c r="O286" s="308">
        <v>36</v>
      </c>
      <c r="P286" s="305">
        <f t="shared" si="87"/>
        <v>3190.9040523722397</v>
      </c>
      <c r="Q286" s="309">
        <f t="shared" si="88"/>
        <v>2.3820999999999999</v>
      </c>
      <c r="R286" s="367">
        <f t="shared" si="77"/>
        <v>168.13024776495331</v>
      </c>
      <c r="S286" s="302">
        <v>21700</v>
      </c>
      <c r="T286" s="307">
        <f t="shared" si="80"/>
        <v>1548.7992402416498</v>
      </c>
      <c r="U286" s="101">
        <f t="shared" si="89"/>
        <v>523.49414320167762</v>
      </c>
      <c r="V286" s="304">
        <f t="shared" si="90"/>
        <v>30.975984804832997</v>
      </c>
      <c r="W286" s="308">
        <v>24</v>
      </c>
      <c r="X286" s="305">
        <f t="shared" si="91"/>
        <v>2127.2693682481604</v>
      </c>
      <c r="Y286" s="309">
        <f t="shared" si="92"/>
        <v>1.5881000000000001</v>
      </c>
    </row>
    <row r="287" spans="1:25" ht="17.25" customHeight="1" x14ac:dyDescent="0.2">
      <c r="A287" s="279">
        <v>268</v>
      </c>
      <c r="B287" s="301">
        <f t="shared" si="75"/>
        <v>67.272005671220313</v>
      </c>
      <c r="C287" s="302">
        <v>21700</v>
      </c>
      <c r="D287" s="303">
        <f t="shared" si="78"/>
        <v>3870.8523315427456</v>
      </c>
      <c r="E287" s="304">
        <f t="shared" si="81"/>
        <v>1308.3480880614479</v>
      </c>
      <c r="F287" s="304">
        <f t="shared" si="82"/>
        <v>77.417046630854912</v>
      </c>
      <c r="G287" s="101">
        <v>60</v>
      </c>
      <c r="H287" s="305">
        <f t="shared" si="83"/>
        <v>5316.6174662350486</v>
      </c>
      <c r="I287" s="309">
        <f t="shared" si="84"/>
        <v>3.9838</v>
      </c>
      <c r="J287" s="329">
        <f t="shared" si="76"/>
        <v>112.12000945203386</v>
      </c>
      <c r="K287" s="302">
        <v>21700</v>
      </c>
      <c r="L287" s="307">
        <f t="shared" si="79"/>
        <v>2322.5113989256479</v>
      </c>
      <c r="M287" s="304">
        <f t="shared" si="85"/>
        <v>785.00885283686887</v>
      </c>
      <c r="N287" s="304">
        <f t="shared" si="86"/>
        <v>46.450227978512956</v>
      </c>
      <c r="O287" s="308">
        <v>36</v>
      </c>
      <c r="P287" s="305">
        <f t="shared" si="87"/>
        <v>3189.9704797410295</v>
      </c>
      <c r="Q287" s="309">
        <f t="shared" si="88"/>
        <v>2.3902999999999999</v>
      </c>
      <c r="R287" s="367">
        <f t="shared" si="77"/>
        <v>168.18001417805078</v>
      </c>
      <c r="S287" s="302">
        <v>21700</v>
      </c>
      <c r="T287" s="307">
        <f t="shared" si="80"/>
        <v>1548.3409326170986</v>
      </c>
      <c r="U287" s="101">
        <f t="shared" si="89"/>
        <v>523.33923522457928</v>
      </c>
      <c r="V287" s="304">
        <f t="shared" si="90"/>
        <v>30.966818652341974</v>
      </c>
      <c r="W287" s="308">
        <v>24</v>
      </c>
      <c r="X287" s="305">
        <f t="shared" si="91"/>
        <v>2126.6469864940195</v>
      </c>
      <c r="Y287" s="309">
        <f t="shared" si="92"/>
        <v>1.5934999999999999</v>
      </c>
    </row>
    <row r="288" spans="1:25" ht="17.25" customHeight="1" x14ac:dyDescent="0.2">
      <c r="A288" s="279">
        <v>269</v>
      </c>
      <c r="B288" s="301">
        <f t="shared" si="75"/>
        <v>67.291838096379792</v>
      </c>
      <c r="C288" s="302">
        <v>21700</v>
      </c>
      <c r="D288" s="303">
        <f t="shared" si="78"/>
        <v>3869.7115038979618</v>
      </c>
      <c r="E288" s="304">
        <f t="shared" si="81"/>
        <v>1307.9624883175111</v>
      </c>
      <c r="F288" s="304">
        <f t="shared" si="82"/>
        <v>77.394230077959236</v>
      </c>
      <c r="G288" s="101">
        <v>60</v>
      </c>
      <c r="H288" s="305">
        <f t="shared" si="83"/>
        <v>5315.068222293432</v>
      </c>
      <c r="I288" s="309">
        <f t="shared" si="84"/>
        <v>3.9975000000000001</v>
      </c>
      <c r="J288" s="329">
        <f t="shared" si="76"/>
        <v>112.15306349396633</v>
      </c>
      <c r="K288" s="302">
        <v>21700</v>
      </c>
      <c r="L288" s="307">
        <f t="shared" si="79"/>
        <v>2321.826902338777</v>
      </c>
      <c r="M288" s="304">
        <f t="shared" si="85"/>
        <v>784.77749299050652</v>
      </c>
      <c r="N288" s="304">
        <f t="shared" si="86"/>
        <v>46.436538046775539</v>
      </c>
      <c r="O288" s="308">
        <v>36</v>
      </c>
      <c r="P288" s="305">
        <f t="shared" si="87"/>
        <v>3189.0409333760595</v>
      </c>
      <c r="Q288" s="309">
        <f t="shared" si="88"/>
        <v>2.3984999999999999</v>
      </c>
      <c r="R288" s="367">
        <f t="shared" si="77"/>
        <v>168.22959524094946</v>
      </c>
      <c r="S288" s="302">
        <v>21700</v>
      </c>
      <c r="T288" s="307">
        <f t="shared" si="80"/>
        <v>1547.8846015591848</v>
      </c>
      <c r="U288" s="101">
        <f t="shared" si="89"/>
        <v>523.18499532700446</v>
      </c>
      <c r="V288" s="304">
        <f t="shared" si="90"/>
        <v>30.957692031183697</v>
      </c>
      <c r="W288" s="308">
        <v>24</v>
      </c>
      <c r="X288" s="305">
        <f t="shared" si="91"/>
        <v>2126.027288917373</v>
      </c>
      <c r="Y288" s="309">
        <f t="shared" si="92"/>
        <v>1.599</v>
      </c>
    </row>
    <row r="289" spans="1:25" ht="17.25" customHeight="1" x14ac:dyDescent="0.2">
      <c r="A289" s="283">
        <v>270</v>
      </c>
      <c r="B289" s="301">
        <f t="shared" si="75"/>
        <v>67.311596931666344</v>
      </c>
      <c r="C289" s="302">
        <v>21700</v>
      </c>
      <c r="D289" s="303">
        <f t="shared" si="78"/>
        <v>3868.5755779105029</v>
      </c>
      <c r="E289" s="304">
        <f t="shared" si="81"/>
        <v>1307.5785453337498</v>
      </c>
      <c r="F289" s="304">
        <f t="shared" si="82"/>
        <v>77.371511558210059</v>
      </c>
      <c r="G289" s="101">
        <v>60</v>
      </c>
      <c r="H289" s="305">
        <f t="shared" si="83"/>
        <v>5313.5256348024623</v>
      </c>
      <c r="I289" s="309">
        <f t="shared" si="84"/>
        <v>4.0111999999999997</v>
      </c>
      <c r="J289" s="329">
        <f t="shared" si="76"/>
        <v>112.18599488611058</v>
      </c>
      <c r="K289" s="302">
        <v>21700</v>
      </c>
      <c r="L289" s="307">
        <f t="shared" si="79"/>
        <v>2321.145346746302</v>
      </c>
      <c r="M289" s="304">
        <f t="shared" si="85"/>
        <v>784.54712720024997</v>
      </c>
      <c r="N289" s="304">
        <f t="shared" si="86"/>
        <v>46.42290693492604</v>
      </c>
      <c r="O289" s="308">
        <v>36</v>
      </c>
      <c r="P289" s="305">
        <f t="shared" si="87"/>
        <v>3188.1153808814784</v>
      </c>
      <c r="Q289" s="309">
        <f t="shared" si="88"/>
        <v>2.4066999999999998</v>
      </c>
      <c r="R289" s="367">
        <f t="shared" si="77"/>
        <v>168.27899232916585</v>
      </c>
      <c r="S289" s="302">
        <v>21700</v>
      </c>
      <c r="T289" s="307">
        <f t="shared" si="80"/>
        <v>1547.4302311642014</v>
      </c>
      <c r="U289" s="101">
        <f t="shared" si="89"/>
        <v>523.03141813349998</v>
      </c>
      <c r="V289" s="304">
        <f t="shared" si="90"/>
        <v>30.948604623284027</v>
      </c>
      <c r="W289" s="308">
        <v>24</v>
      </c>
      <c r="X289" s="305">
        <f t="shared" si="91"/>
        <v>2125.4102539209853</v>
      </c>
      <c r="Y289" s="309">
        <f t="shared" si="92"/>
        <v>1.6045</v>
      </c>
    </row>
    <row r="290" spans="1:25" ht="17.25" customHeight="1" x14ac:dyDescent="0.2">
      <c r="A290" s="279">
        <v>271</v>
      </c>
      <c r="B290" s="301">
        <f t="shared" si="75"/>
        <v>67.331282721184408</v>
      </c>
      <c r="C290" s="302">
        <v>21700</v>
      </c>
      <c r="D290" s="303">
        <f t="shared" si="78"/>
        <v>3867.4445142877171</v>
      </c>
      <c r="E290" s="304">
        <f t="shared" si="81"/>
        <v>1307.1962458292483</v>
      </c>
      <c r="F290" s="304">
        <f t="shared" si="82"/>
        <v>77.348890285754337</v>
      </c>
      <c r="G290" s="101">
        <v>60</v>
      </c>
      <c r="H290" s="305">
        <f t="shared" si="83"/>
        <v>5311.9896504027192</v>
      </c>
      <c r="I290" s="309">
        <f t="shared" si="84"/>
        <v>4.0248999999999997</v>
      </c>
      <c r="J290" s="329">
        <f t="shared" si="76"/>
        <v>112.21880453530736</v>
      </c>
      <c r="K290" s="302">
        <v>21700</v>
      </c>
      <c r="L290" s="307">
        <f t="shared" si="79"/>
        <v>2320.4667085726301</v>
      </c>
      <c r="M290" s="304">
        <f t="shared" si="85"/>
        <v>784.31774749754891</v>
      </c>
      <c r="N290" s="304">
        <f t="shared" si="86"/>
        <v>46.409334171452599</v>
      </c>
      <c r="O290" s="308">
        <v>36</v>
      </c>
      <c r="P290" s="305">
        <f t="shared" si="87"/>
        <v>3187.1937902416312</v>
      </c>
      <c r="Q290" s="309">
        <f t="shared" si="88"/>
        <v>2.4148999999999998</v>
      </c>
      <c r="R290" s="367">
        <f t="shared" si="77"/>
        <v>168.32820680296101</v>
      </c>
      <c r="S290" s="302">
        <v>21700</v>
      </c>
      <c r="T290" s="307">
        <f t="shared" si="80"/>
        <v>1546.977805715087</v>
      </c>
      <c r="U290" s="101">
        <f t="shared" si="89"/>
        <v>522.87849833169935</v>
      </c>
      <c r="V290" s="304">
        <f t="shared" si="90"/>
        <v>30.939556114301741</v>
      </c>
      <c r="W290" s="308">
        <v>24</v>
      </c>
      <c r="X290" s="305">
        <f t="shared" si="91"/>
        <v>2124.7958601610881</v>
      </c>
      <c r="Y290" s="309">
        <f t="shared" si="92"/>
        <v>1.61</v>
      </c>
    </row>
    <row r="291" spans="1:25" ht="17.25" customHeight="1" x14ac:dyDescent="0.2">
      <c r="A291" s="279">
        <v>272</v>
      </c>
      <c r="B291" s="301">
        <f t="shared" si="75"/>
        <v>67.350896003026193</v>
      </c>
      <c r="C291" s="302">
        <v>21700</v>
      </c>
      <c r="D291" s="303">
        <f t="shared" si="78"/>
        <v>3866.3182741963788</v>
      </c>
      <c r="E291" s="304">
        <f t="shared" si="81"/>
        <v>1306.8155766783759</v>
      </c>
      <c r="F291" s="304">
        <f t="shared" si="82"/>
        <v>77.326365483927574</v>
      </c>
      <c r="G291" s="101">
        <v>60</v>
      </c>
      <c r="H291" s="305">
        <f t="shared" si="83"/>
        <v>5310.4602163586824</v>
      </c>
      <c r="I291" s="309">
        <f t="shared" si="84"/>
        <v>4.0385999999999997</v>
      </c>
      <c r="J291" s="329">
        <f t="shared" si="76"/>
        <v>112.25149333837699</v>
      </c>
      <c r="K291" s="302">
        <v>21700</v>
      </c>
      <c r="L291" s="307">
        <f t="shared" si="79"/>
        <v>2319.790964517827</v>
      </c>
      <c r="M291" s="304">
        <f t="shared" si="85"/>
        <v>784.08934600702548</v>
      </c>
      <c r="N291" s="304">
        <f t="shared" si="86"/>
        <v>46.395819290356542</v>
      </c>
      <c r="O291" s="308">
        <v>36</v>
      </c>
      <c r="P291" s="305">
        <f t="shared" si="87"/>
        <v>3186.2761298152091</v>
      </c>
      <c r="Q291" s="309">
        <f t="shared" si="88"/>
        <v>2.4230999999999998</v>
      </c>
      <c r="R291" s="367">
        <f t="shared" si="77"/>
        <v>168.37724000756546</v>
      </c>
      <c r="S291" s="302">
        <v>21700</v>
      </c>
      <c r="T291" s="307">
        <f t="shared" si="80"/>
        <v>1546.5273096785518</v>
      </c>
      <c r="U291" s="101">
        <f t="shared" si="89"/>
        <v>522.72623067135044</v>
      </c>
      <c r="V291" s="304">
        <f t="shared" si="90"/>
        <v>30.930546193571036</v>
      </c>
      <c r="W291" s="308">
        <v>24</v>
      </c>
      <c r="X291" s="305">
        <f t="shared" si="91"/>
        <v>2124.1840865434733</v>
      </c>
      <c r="Y291" s="309">
        <f t="shared" si="92"/>
        <v>1.6153999999999999</v>
      </c>
    </row>
    <row r="292" spans="1:25" ht="17.25" customHeight="1" x14ac:dyDescent="0.2">
      <c r="A292" s="279">
        <v>273</v>
      </c>
      <c r="B292" s="301">
        <f t="shared" si="75"/>
        <v>67.370437309359914</v>
      </c>
      <c r="C292" s="302">
        <v>21700</v>
      </c>
      <c r="D292" s="303">
        <f t="shared" si="78"/>
        <v>3865.1968192556487</v>
      </c>
      <c r="E292" s="304">
        <f t="shared" si="81"/>
        <v>1306.4365249084092</v>
      </c>
      <c r="F292" s="304">
        <f t="shared" si="82"/>
        <v>77.303936385112976</v>
      </c>
      <c r="G292" s="101">
        <v>60</v>
      </c>
      <c r="H292" s="305">
        <f t="shared" si="83"/>
        <v>5308.9372805491712</v>
      </c>
      <c r="I292" s="309">
        <f t="shared" si="84"/>
        <v>4.0522</v>
      </c>
      <c r="J292" s="329">
        <f t="shared" si="76"/>
        <v>112.28406218226652</v>
      </c>
      <c r="K292" s="302">
        <v>21700</v>
      </c>
      <c r="L292" s="307">
        <f t="shared" si="79"/>
        <v>2319.1180915533891</v>
      </c>
      <c r="M292" s="304">
        <f t="shared" si="85"/>
        <v>783.86191494504544</v>
      </c>
      <c r="N292" s="304">
        <f t="shared" si="86"/>
        <v>46.382361831067783</v>
      </c>
      <c r="O292" s="308">
        <v>36</v>
      </c>
      <c r="P292" s="305">
        <f t="shared" si="87"/>
        <v>3185.3623683295027</v>
      </c>
      <c r="Q292" s="309">
        <f t="shared" si="88"/>
        <v>2.4312999999999998</v>
      </c>
      <c r="R292" s="367">
        <f t="shared" si="77"/>
        <v>168.42609327339977</v>
      </c>
      <c r="S292" s="302">
        <v>21700</v>
      </c>
      <c r="T292" s="307">
        <f t="shared" si="80"/>
        <v>1546.0787277022596</v>
      </c>
      <c r="U292" s="101">
        <f t="shared" si="89"/>
        <v>522.57460996336374</v>
      </c>
      <c r="V292" s="304">
        <f t="shared" si="90"/>
        <v>30.921574554045193</v>
      </c>
      <c r="W292" s="308">
        <v>24</v>
      </c>
      <c r="X292" s="305">
        <f t="shared" si="91"/>
        <v>2123.5749122196685</v>
      </c>
      <c r="Y292" s="309">
        <f t="shared" si="92"/>
        <v>1.6209</v>
      </c>
    </row>
    <row r="293" spans="1:25" ht="17.25" customHeight="1" x14ac:dyDescent="0.2">
      <c r="A293" s="279">
        <v>274</v>
      </c>
      <c r="B293" s="301">
        <f t="shared" si="75"/>
        <v>67.38990716651648</v>
      </c>
      <c r="C293" s="302">
        <v>21700</v>
      </c>
      <c r="D293" s="303">
        <f t="shared" si="78"/>
        <v>3864.0801115301583</v>
      </c>
      <c r="E293" s="304">
        <f t="shared" si="81"/>
        <v>1306.0590776971933</v>
      </c>
      <c r="F293" s="304">
        <f t="shared" si="82"/>
        <v>77.28160223060317</v>
      </c>
      <c r="G293" s="101">
        <v>60</v>
      </c>
      <c r="H293" s="305">
        <f t="shared" si="83"/>
        <v>5307.4207914579547</v>
      </c>
      <c r="I293" s="309">
        <f t="shared" si="84"/>
        <v>4.0659000000000001</v>
      </c>
      <c r="J293" s="329">
        <f t="shared" si="76"/>
        <v>112.31651194419413</v>
      </c>
      <c r="K293" s="302">
        <v>21700</v>
      </c>
      <c r="L293" s="307">
        <f t="shared" si="79"/>
        <v>2318.4480669180948</v>
      </c>
      <c r="M293" s="304">
        <f t="shared" si="85"/>
        <v>783.635446618316</v>
      </c>
      <c r="N293" s="304">
        <f t="shared" si="86"/>
        <v>46.368961338361899</v>
      </c>
      <c r="O293" s="308">
        <v>36</v>
      </c>
      <c r="P293" s="305">
        <f t="shared" si="87"/>
        <v>3184.4524748747726</v>
      </c>
      <c r="Q293" s="309">
        <f t="shared" si="88"/>
        <v>2.4394999999999998</v>
      </c>
      <c r="R293" s="367">
        <f t="shared" si="77"/>
        <v>168.4747679162912</v>
      </c>
      <c r="S293" s="302">
        <v>21700</v>
      </c>
      <c r="T293" s="307">
        <f t="shared" si="80"/>
        <v>1545.6320446120631</v>
      </c>
      <c r="U293" s="101">
        <f t="shared" si="89"/>
        <v>522.42363107887729</v>
      </c>
      <c r="V293" s="304">
        <f t="shared" si="90"/>
        <v>30.91264089224126</v>
      </c>
      <c r="W293" s="308">
        <v>24</v>
      </c>
      <c r="X293" s="305">
        <f t="shared" si="91"/>
        <v>2122.9683165831816</v>
      </c>
      <c r="Y293" s="309">
        <f t="shared" si="92"/>
        <v>1.6264000000000001</v>
      </c>
    </row>
    <row r="294" spans="1:25" ht="17.25" customHeight="1" x14ac:dyDescent="0.2">
      <c r="A294" s="279">
        <v>275</v>
      </c>
      <c r="B294" s="301">
        <f t="shared" si="75"/>
        <v>67.409306095074498</v>
      </c>
      <c r="C294" s="302">
        <v>21700</v>
      </c>
      <c r="D294" s="303">
        <f t="shared" si="78"/>
        <v>3862.9681135232313</v>
      </c>
      <c r="E294" s="304">
        <f t="shared" si="81"/>
        <v>1305.683222370852</v>
      </c>
      <c r="F294" s="304">
        <f t="shared" si="82"/>
        <v>77.259362270464621</v>
      </c>
      <c r="G294" s="101">
        <v>60</v>
      </c>
      <c r="H294" s="305">
        <f t="shared" si="83"/>
        <v>5305.9106981645473</v>
      </c>
      <c r="I294" s="309">
        <f t="shared" si="84"/>
        <v>4.0796000000000001</v>
      </c>
      <c r="J294" s="329">
        <f t="shared" si="76"/>
        <v>112.34884349179083</v>
      </c>
      <c r="K294" s="302">
        <v>21700</v>
      </c>
      <c r="L294" s="307">
        <f t="shared" si="79"/>
        <v>2317.7808681139391</v>
      </c>
      <c r="M294" s="304">
        <f t="shared" si="85"/>
        <v>783.40993342251136</v>
      </c>
      <c r="N294" s="304">
        <f t="shared" si="86"/>
        <v>46.355617362278785</v>
      </c>
      <c r="O294" s="308">
        <v>36</v>
      </c>
      <c r="P294" s="305">
        <f t="shared" si="87"/>
        <v>3183.5464188987294</v>
      </c>
      <c r="Q294" s="309">
        <f t="shared" si="88"/>
        <v>2.4477000000000002</v>
      </c>
      <c r="R294" s="367">
        <f t="shared" si="77"/>
        <v>168.52326523768625</v>
      </c>
      <c r="S294" s="302">
        <v>21700</v>
      </c>
      <c r="T294" s="307">
        <f t="shared" si="80"/>
        <v>1545.1872454092922</v>
      </c>
      <c r="U294" s="101">
        <f t="shared" si="89"/>
        <v>522.27328894834068</v>
      </c>
      <c r="V294" s="304">
        <f t="shared" si="90"/>
        <v>30.903744908185846</v>
      </c>
      <c r="W294" s="308">
        <v>24</v>
      </c>
      <c r="X294" s="305">
        <f t="shared" si="91"/>
        <v>2122.3642792658188</v>
      </c>
      <c r="Y294" s="309">
        <f t="shared" si="92"/>
        <v>1.6317999999999999</v>
      </c>
    </row>
    <row r="295" spans="1:25" ht="17.25" customHeight="1" x14ac:dyDescent="0.2">
      <c r="A295" s="279">
        <v>276</v>
      </c>
      <c r="B295" s="301">
        <f t="shared" si="75"/>
        <v>67.428634609943828</v>
      </c>
      <c r="C295" s="302">
        <v>21700</v>
      </c>
      <c r="D295" s="303">
        <f t="shared" si="78"/>
        <v>3861.8607881702283</v>
      </c>
      <c r="E295" s="304">
        <f t="shared" si="81"/>
        <v>1305.308946401537</v>
      </c>
      <c r="F295" s="304">
        <f t="shared" si="82"/>
        <v>77.237215763404564</v>
      </c>
      <c r="G295" s="101">
        <v>60</v>
      </c>
      <c r="H295" s="305">
        <f t="shared" si="83"/>
        <v>5304.4069503351702</v>
      </c>
      <c r="I295" s="309">
        <f t="shared" si="84"/>
        <v>4.0932000000000004</v>
      </c>
      <c r="J295" s="329">
        <f t="shared" si="76"/>
        <v>112.38105768323972</v>
      </c>
      <c r="K295" s="302">
        <v>21700</v>
      </c>
      <c r="L295" s="307">
        <f t="shared" si="79"/>
        <v>2317.1164729021366</v>
      </c>
      <c r="M295" s="304">
        <f t="shared" si="85"/>
        <v>783.18536784092214</v>
      </c>
      <c r="N295" s="304">
        <f t="shared" si="86"/>
        <v>46.342329458042734</v>
      </c>
      <c r="O295" s="308">
        <v>36</v>
      </c>
      <c r="P295" s="305">
        <f t="shared" si="87"/>
        <v>3182.6441702011011</v>
      </c>
      <c r="Q295" s="309">
        <f t="shared" si="88"/>
        <v>2.4559000000000002</v>
      </c>
      <c r="R295" s="367">
        <f t="shared" si="77"/>
        <v>168.57158652485955</v>
      </c>
      <c r="S295" s="302">
        <v>21700</v>
      </c>
      <c r="T295" s="307">
        <f t="shared" si="80"/>
        <v>1544.7443152680917</v>
      </c>
      <c r="U295" s="101">
        <f t="shared" si="89"/>
        <v>522.12357856061499</v>
      </c>
      <c r="V295" s="304">
        <f t="shared" si="90"/>
        <v>30.894886305361833</v>
      </c>
      <c r="W295" s="308">
        <v>24</v>
      </c>
      <c r="X295" s="305">
        <f t="shared" si="91"/>
        <v>2121.7627801340686</v>
      </c>
      <c r="Y295" s="309">
        <f t="shared" si="92"/>
        <v>1.6373</v>
      </c>
    </row>
    <row r="296" spans="1:25" ht="17.25" customHeight="1" x14ac:dyDescent="0.2">
      <c r="A296" s="279">
        <v>277</v>
      </c>
      <c r="B296" s="301">
        <f t="shared" si="75"/>
        <v>67.447893220447583</v>
      </c>
      <c r="C296" s="302">
        <v>21700</v>
      </c>
      <c r="D296" s="303">
        <f t="shared" si="78"/>
        <v>3860.7580988320151</v>
      </c>
      <c r="E296" s="304">
        <f t="shared" si="81"/>
        <v>1304.9362374052209</v>
      </c>
      <c r="F296" s="304">
        <f t="shared" si="82"/>
        <v>77.215161976640303</v>
      </c>
      <c r="G296" s="101">
        <v>60</v>
      </c>
      <c r="H296" s="305">
        <f t="shared" si="83"/>
        <v>5302.9094982138758</v>
      </c>
      <c r="I296" s="309">
        <f t="shared" si="84"/>
        <v>4.1069000000000004</v>
      </c>
      <c r="J296" s="329">
        <f t="shared" si="76"/>
        <v>112.41315536741264</v>
      </c>
      <c r="K296" s="302">
        <v>21700</v>
      </c>
      <c r="L296" s="307">
        <f t="shared" si="79"/>
        <v>2316.4548592992091</v>
      </c>
      <c r="M296" s="304">
        <f t="shared" si="85"/>
        <v>782.96174244313261</v>
      </c>
      <c r="N296" s="304">
        <f t="shared" si="86"/>
        <v>46.329097185984182</v>
      </c>
      <c r="O296" s="308">
        <v>36</v>
      </c>
      <c r="P296" s="305">
        <f t="shared" si="87"/>
        <v>3181.745698928326</v>
      </c>
      <c r="Q296" s="309">
        <f t="shared" si="88"/>
        <v>2.4641000000000002</v>
      </c>
      <c r="R296" s="367">
        <f t="shared" si="77"/>
        <v>168.61973305111894</v>
      </c>
      <c r="S296" s="302">
        <v>21700</v>
      </c>
      <c r="T296" s="307">
        <f t="shared" si="80"/>
        <v>1544.3032395328064</v>
      </c>
      <c r="U296" s="101">
        <f t="shared" si="89"/>
        <v>521.97449496208856</v>
      </c>
      <c r="V296" s="304">
        <f t="shared" si="90"/>
        <v>30.886064790656128</v>
      </c>
      <c r="W296" s="308">
        <v>24</v>
      </c>
      <c r="X296" s="305">
        <f t="shared" si="91"/>
        <v>2121.1637992855512</v>
      </c>
      <c r="Y296" s="309">
        <f t="shared" si="92"/>
        <v>1.6427</v>
      </c>
    </row>
    <row r="297" spans="1:25" ht="17.25" customHeight="1" x14ac:dyDescent="0.2">
      <c r="A297" s="279">
        <v>278</v>
      </c>
      <c r="B297" s="301">
        <f t="shared" si="75"/>
        <v>67.467082430402641</v>
      </c>
      <c r="C297" s="302">
        <v>21700</v>
      </c>
      <c r="D297" s="303">
        <f t="shared" si="78"/>
        <v>3859.6600092885619</v>
      </c>
      <c r="E297" s="304">
        <f t="shared" si="81"/>
        <v>1304.5650831395337</v>
      </c>
      <c r="F297" s="304">
        <f t="shared" si="82"/>
        <v>77.193200185771246</v>
      </c>
      <c r="G297" s="101">
        <v>60</v>
      </c>
      <c r="H297" s="305">
        <f t="shared" si="83"/>
        <v>5301.4182926138674</v>
      </c>
      <c r="I297" s="309">
        <f t="shared" si="84"/>
        <v>4.1204999999999998</v>
      </c>
      <c r="J297" s="329">
        <f t="shared" si="76"/>
        <v>112.44513738400441</v>
      </c>
      <c r="K297" s="302">
        <v>21700</v>
      </c>
      <c r="L297" s="307">
        <f t="shared" si="79"/>
        <v>2315.7960055731369</v>
      </c>
      <c r="M297" s="304">
        <f t="shared" si="85"/>
        <v>782.73904988372021</v>
      </c>
      <c r="N297" s="304">
        <f t="shared" si="86"/>
        <v>46.315920111462738</v>
      </c>
      <c r="O297" s="308">
        <v>36</v>
      </c>
      <c r="P297" s="305">
        <f t="shared" si="87"/>
        <v>3180.8509755683199</v>
      </c>
      <c r="Q297" s="309">
        <f t="shared" si="88"/>
        <v>2.4723000000000002</v>
      </c>
      <c r="R297" s="367">
        <f t="shared" si="77"/>
        <v>168.6677060760066</v>
      </c>
      <c r="S297" s="302">
        <v>21700</v>
      </c>
      <c r="T297" s="307">
        <f t="shared" si="80"/>
        <v>1543.8640037154246</v>
      </c>
      <c r="U297" s="101">
        <f t="shared" si="89"/>
        <v>521.82603325581351</v>
      </c>
      <c r="V297" s="304">
        <f t="shared" si="90"/>
        <v>30.877280074308491</v>
      </c>
      <c r="W297" s="308">
        <v>24</v>
      </c>
      <c r="X297" s="305">
        <f t="shared" si="91"/>
        <v>2120.5673170455466</v>
      </c>
      <c r="Y297" s="309">
        <f t="shared" si="92"/>
        <v>1.6482000000000001</v>
      </c>
    </row>
    <row r="298" spans="1:25" ht="17.25" customHeight="1" x14ac:dyDescent="0.2">
      <c r="A298" s="279">
        <v>279</v>
      </c>
      <c r="B298" s="301">
        <f t="shared" si="75"/>
        <v>67.48620273819877</v>
      </c>
      <c r="C298" s="302">
        <v>21700</v>
      </c>
      <c r="D298" s="303">
        <f t="shared" si="78"/>
        <v>3858.5664837326449</v>
      </c>
      <c r="E298" s="304">
        <f t="shared" si="81"/>
        <v>1304.1954715016338</v>
      </c>
      <c r="F298" s="304">
        <f t="shared" si="82"/>
        <v>77.171329674652895</v>
      </c>
      <c r="G298" s="101">
        <v>60</v>
      </c>
      <c r="H298" s="305">
        <f t="shared" si="83"/>
        <v>5299.9332849089315</v>
      </c>
      <c r="I298" s="309">
        <f t="shared" si="84"/>
        <v>4.1341999999999999</v>
      </c>
      <c r="J298" s="329">
        <f t="shared" si="76"/>
        <v>112.47700456366462</v>
      </c>
      <c r="K298" s="302">
        <v>21700</v>
      </c>
      <c r="L298" s="307">
        <f t="shared" si="79"/>
        <v>2315.1398902395867</v>
      </c>
      <c r="M298" s="304">
        <f t="shared" si="85"/>
        <v>782.51728290098026</v>
      </c>
      <c r="N298" s="304">
        <f t="shared" si="86"/>
        <v>46.302797804791737</v>
      </c>
      <c r="O298" s="308">
        <v>36</v>
      </c>
      <c r="P298" s="305">
        <f t="shared" si="87"/>
        <v>3179.9599709453587</v>
      </c>
      <c r="Q298" s="309">
        <f t="shared" si="88"/>
        <v>2.4805000000000001</v>
      </c>
      <c r="R298" s="367">
        <f t="shared" si="77"/>
        <v>168.71550684549692</v>
      </c>
      <c r="S298" s="302">
        <v>21700</v>
      </c>
      <c r="T298" s="307">
        <f t="shared" si="80"/>
        <v>1543.4265934930581</v>
      </c>
      <c r="U298" s="101">
        <f t="shared" si="89"/>
        <v>521.67818860065358</v>
      </c>
      <c r="V298" s="304">
        <f t="shared" si="90"/>
        <v>30.868531869861162</v>
      </c>
      <c r="W298" s="308">
        <v>24</v>
      </c>
      <c r="X298" s="305">
        <f t="shared" si="91"/>
        <v>2119.9733139635732</v>
      </c>
      <c r="Y298" s="309">
        <f t="shared" si="92"/>
        <v>1.6536999999999999</v>
      </c>
    </row>
    <row r="299" spans="1:25" ht="17.25" customHeight="1" x14ac:dyDescent="0.2">
      <c r="A299" s="283">
        <v>280</v>
      </c>
      <c r="B299" s="301">
        <f t="shared" si="75"/>
        <v>67.505254636876259</v>
      </c>
      <c r="C299" s="302">
        <v>21700</v>
      </c>
      <c r="D299" s="303">
        <f t="shared" si="78"/>
        <v>3857.4774867636852</v>
      </c>
      <c r="E299" s="304">
        <f t="shared" si="81"/>
        <v>1303.8273905261256</v>
      </c>
      <c r="F299" s="304">
        <f t="shared" si="82"/>
        <v>77.149549735273709</v>
      </c>
      <c r="G299" s="101">
        <v>60</v>
      </c>
      <c r="H299" s="305">
        <f t="shared" si="83"/>
        <v>5298.4544270250844</v>
      </c>
      <c r="I299" s="309">
        <f t="shared" si="84"/>
        <v>4.1478000000000002</v>
      </c>
      <c r="J299" s="329">
        <f t="shared" si="76"/>
        <v>112.50875772812711</v>
      </c>
      <c r="K299" s="302">
        <v>21700</v>
      </c>
      <c r="L299" s="307">
        <f t="shared" si="79"/>
        <v>2314.4864920582104</v>
      </c>
      <c r="M299" s="304">
        <f t="shared" si="85"/>
        <v>782.29643431567501</v>
      </c>
      <c r="N299" s="304">
        <f t="shared" si="86"/>
        <v>46.28972984116421</v>
      </c>
      <c r="O299" s="308">
        <v>36</v>
      </c>
      <c r="P299" s="305">
        <f t="shared" si="87"/>
        <v>3179.0726562150494</v>
      </c>
      <c r="Q299" s="309">
        <f t="shared" si="88"/>
        <v>2.4887000000000001</v>
      </c>
      <c r="R299" s="367">
        <f t="shared" si="77"/>
        <v>168.76313659219065</v>
      </c>
      <c r="S299" s="302">
        <v>21700</v>
      </c>
      <c r="T299" s="307">
        <f t="shared" si="80"/>
        <v>1542.9909947054739</v>
      </c>
      <c r="U299" s="101">
        <f t="shared" si="89"/>
        <v>521.53095621045009</v>
      </c>
      <c r="V299" s="304">
        <f t="shared" si="90"/>
        <v>30.859819894109478</v>
      </c>
      <c r="W299" s="308">
        <v>24</v>
      </c>
      <c r="X299" s="305">
        <f t="shared" si="91"/>
        <v>2119.3817708100337</v>
      </c>
      <c r="Y299" s="309">
        <f t="shared" si="92"/>
        <v>1.6591</v>
      </c>
    </row>
    <row r="300" spans="1:25" ht="17.25" customHeight="1" x14ac:dyDescent="0.2">
      <c r="A300" s="279">
        <v>281</v>
      </c>
      <c r="B300" s="301">
        <f t="shared" si="75"/>
        <v>67.52423861420219</v>
      </c>
      <c r="C300" s="302">
        <v>21700</v>
      </c>
      <c r="D300" s="303">
        <f t="shared" si="78"/>
        <v>3856.3929833816856</v>
      </c>
      <c r="E300" s="304">
        <f t="shared" si="81"/>
        <v>1303.4608283830096</v>
      </c>
      <c r="F300" s="304">
        <f t="shared" si="82"/>
        <v>77.127859667633714</v>
      </c>
      <c r="G300" s="101">
        <v>60</v>
      </c>
      <c r="H300" s="305">
        <f t="shared" si="83"/>
        <v>5296.9816714323288</v>
      </c>
      <c r="I300" s="309">
        <f t="shared" si="84"/>
        <v>4.1615000000000002</v>
      </c>
      <c r="J300" s="329">
        <f t="shared" si="76"/>
        <v>112.54039769033699</v>
      </c>
      <c r="K300" s="302">
        <v>21700</v>
      </c>
      <c r="L300" s="307">
        <f t="shared" si="79"/>
        <v>2313.8357900290112</v>
      </c>
      <c r="M300" s="304">
        <f t="shared" si="85"/>
        <v>782.07649702980564</v>
      </c>
      <c r="N300" s="304">
        <f t="shared" si="86"/>
        <v>46.276715800580227</v>
      </c>
      <c r="O300" s="308">
        <v>36</v>
      </c>
      <c r="P300" s="305">
        <f t="shared" si="87"/>
        <v>3178.1890028593971</v>
      </c>
      <c r="Q300" s="309">
        <f t="shared" si="88"/>
        <v>2.4969000000000001</v>
      </c>
      <c r="R300" s="367">
        <f t="shared" si="77"/>
        <v>168.81059653550545</v>
      </c>
      <c r="S300" s="302">
        <v>21700</v>
      </c>
      <c r="T300" s="307">
        <f t="shared" si="80"/>
        <v>1542.5571933526744</v>
      </c>
      <c r="U300" s="101">
        <f t="shared" si="89"/>
        <v>521.38433135320395</v>
      </c>
      <c r="V300" s="304">
        <f t="shared" si="90"/>
        <v>30.851143867053487</v>
      </c>
      <c r="W300" s="308">
        <v>24</v>
      </c>
      <c r="X300" s="305">
        <f t="shared" si="91"/>
        <v>2118.7926685729317</v>
      </c>
      <c r="Y300" s="309">
        <f t="shared" si="92"/>
        <v>1.6646000000000001</v>
      </c>
    </row>
    <row r="301" spans="1:25" ht="17.25" customHeight="1" x14ac:dyDescent="0.2">
      <c r="A301" s="279">
        <v>282</v>
      </c>
      <c r="B301" s="301">
        <f t="shared" si="75"/>
        <v>67.543155152745456</v>
      </c>
      <c r="C301" s="302">
        <v>21700</v>
      </c>
      <c r="D301" s="303">
        <f t="shared" si="78"/>
        <v>3855.3129389812848</v>
      </c>
      <c r="E301" s="304">
        <f t="shared" si="81"/>
        <v>1303.0957733756741</v>
      </c>
      <c r="F301" s="304">
        <f t="shared" si="82"/>
        <v>77.106258779625691</v>
      </c>
      <c r="G301" s="101">
        <v>60</v>
      </c>
      <c r="H301" s="305">
        <f t="shared" si="83"/>
        <v>5295.5149711365848</v>
      </c>
      <c r="I301" s="309">
        <f t="shared" si="84"/>
        <v>4.1750999999999996</v>
      </c>
      <c r="J301" s="329">
        <f t="shared" si="76"/>
        <v>112.57192525457576</v>
      </c>
      <c r="K301" s="302">
        <v>21700</v>
      </c>
      <c r="L301" s="307">
        <f t="shared" si="79"/>
        <v>2313.1877633887707</v>
      </c>
      <c r="M301" s="304">
        <f t="shared" si="85"/>
        <v>781.8574640254044</v>
      </c>
      <c r="N301" s="304">
        <f t="shared" si="86"/>
        <v>46.263755267775416</v>
      </c>
      <c r="O301" s="308">
        <v>36</v>
      </c>
      <c r="P301" s="305">
        <f t="shared" si="87"/>
        <v>3177.3089826819505</v>
      </c>
      <c r="Q301" s="309">
        <f t="shared" si="88"/>
        <v>2.5051000000000001</v>
      </c>
      <c r="R301" s="367">
        <f t="shared" si="77"/>
        <v>168.85788788186363</v>
      </c>
      <c r="S301" s="302">
        <v>21700</v>
      </c>
      <c r="T301" s="307">
        <f t="shared" si="80"/>
        <v>1542.1251755925141</v>
      </c>
      <c r="U301" s="101">
        <f t="shared" si="89"/>
        <v>521.23830935026967</v>
      </c>
      <c r="V301" s="304">
        <f t="shared" si="90"/>
        <v>30.842503511850282</v>
      </c>
      <c r="W301" s="308">
        <v>24</v>
      </c>
      <c r="X301" s="305">
        <f t="shared" si="91"/>
        <v>2118.2059884546338</v>
      </c>
      <c r="Y301" s="309">
        <f t="shared" si="92"/>
        <v>1.67</v>
      </c>
    </row>
    <row r="302" spans="1:25" ht="17.25" customHeight="1" x14ac:dyDescent="0.2">
      <c r="A302" s="279">
        <v>283</v>
      </c>
      <c r="B302" s="301">
        <f t="shared" si="75"/>
        <v>67.562004729950246</v>
      </c>
      <c r="C302" s="302">
        <v>21700</v>
      </c>
      <c r="D302" s="303">
        <f t="shared" si="78"/>
        <v>3854.237319345923</v>
      </c>
      <c r="E302" s="304">
        <f t="shared" si="81"/>
        <v>1302.7322139389219</v>
      </c>
      <c r="F302" s="304">
        <f t="shared" si="82"/>
        <v>77.084746386918468</v>
      </c>
      <c r="G302" s="101">
        <v>60</v>
      </c>
      <c r="H302" s="305">
        <f t="shared" si="83"/>
        <v>5294.0542796717637</v>
      </c>
      <c r="I302" s="309">
        <f t="shared" si="84"/>
        <v>4.1886999999999999</v>
      </c>
      <c r="J302" s="329">
        <f t="shared" si="76"/>
        <v>112.60334121658374</v>
      </c>
      <c r="K302" s="302">
        <v>21700</v>
      </c>
      <c r="L302" s="307">
        <f t="shared" si="79"/>
        <v>2312.5423916075533</v>
      </c>
      <c r="M302" s="304">
        <f t="shared" si="85"/>
        <v>781.639328363353</v>
      </c>
      <c r="N302" s="304">
        <f t="shared" si="86"/>
        <v>46.250847832151067</v>
      </c>
      <c r="O302" s="308">
        <v>36</v>
      </c>
      <c r="P302" s="305">
        <f t="shared" si="87"/>
        <v>3176.4325678030573</v>
      </c>
      <c r="Q302" s="309">
        <f t="shared" si="88"/>
        <v>2.5131999999999999</v>
      </c>
      <c r="R302" s="367">
        <f t="shared" si="77"/>
        <v>168.9050118248756</v>
      </c>
      <c r="S302" s="302">
        <v>21700</v>
      </c>
      <c r="T302" s="307">
        <f t="shared" si="80"/>
        <v>1541.6949277383696</v>
      </c>
      <c r="U302" s="101">
        <f t="shared" si="89"/>
        <v>521.09288557556886</v>
      </c>
      <c r="V302" s="304">
        <f t="shared" si="90"/>
        <v>30.833898554767394</v>
      </c>
      <c r="W302" s="308">
        <v>24</v>
      </c>
      <c r="X302" s="305">
        <f t="shared" si="91"/>
        <v>2117.6217118687059</v>
      </c>
      <c r="Y302" s="309">
        <f t="shared" si="92"/>
        <v>1.6755</v>
      </c>
    </row>
    <row r="303" spans="1:25" ht="17.25" customHeight="1" x14ac:dyDescent="0.2">
      <c r="A303" s="279">
        <v>284</v>
      </c>
      <c r="B303" s="301">
        <f t="shared" si="75"/>
        <v>67.580787818208421</v>
      </c>
      <c r="C303" s="302">
        <v>21700</v>
      </c>
      <c r="D303" s="303">
        <f t="shared" si="78"/>
        <v>3853.1660906421093</v>
      </c>
      <c r="E303" s="304">
        <f t="shared" si="81"/>
        <v>1302.3701386370328</v>
      </c>
      <c r="F303" s="304">
        <f t="shared" si="82"/>
        <v>77.06332181284219</v>
      </c>
      <c r="G303" s="101">
        <v>60</v>
      </c>
      <c r="H303" s="305">
        <f t="shared" si="83"/>
        <v>5292.5995510919847</v>
      </c>
      <c r="I303" s="309">
        <f t="shared" si="84"/>
        <v>4.2023999999999999</v>
      </c>
      <c r="J303" s="329">
        <f t="shared" si="76"/>
        <v>112.6346463636807</v>
      </c>
      <c r="K303" s="302">
        <v>21700</v>
      </c>
      <c r="L303" s="307">
        <f t="shared" si="79"/>
        <v>2311.8996543852654</v>
      </c>
      <c r="M303" s="304">
        <f t="shared" si="85"/>
        <v>781.42208318221958</v>
      </c>
      <c r="N303" s="304">
        <f t="shared" si="86"/>
        <v>46.237993087705313</v>
      </c>
      <c r="O303" s="308">
        <v>36</v>
      </c>
      <c r="P303" s="305">
        <f t="shared" si="87"/>
        <v>3175.5597306551904</v>
      </c>
      <c r="Q303" s="309">
        <f t="shared" si="88"/>
        <v>2.5213999999999999</v>
      </c>
      <c r="R303" s="367">
        <f t="shared" si="77"/>
        <v>168.95196954552105</v>
      </c>
      <c r="S303" s="302">
        <v>21700</v>
      </c>
      <c r="T303" s="307">
        <f t="shared" si="80"/>
        <v>1541.2664362568435</v>
      </c>
      <c r="U303" s="101">
        <f t="shared" si="89"/>
        <v>520.94805545481302</v>
      </c>
      <c r="V303" s="304">
        <f t="shared" si="90"/>
        <v>30.82532872513687</v>
      </c>
      <c r="W303" s="308">
        <v>24</v>
      </c>
      <c r="X303" s="305">
        <f t="shared" si="91"/>
        <v>2117.0398204367934</v>
      </c>
      <c r="Y303" s="309">
        <f t="shared" si="92"/>
        <v>1.681</v>
      </c>
    </row>
    <row r="304" spans="1:25" ht="17.25" customHeight="1" x14ac:dyDescent="0.2">
      <c r="A304" s="279">
        <v>285</v>
      </c>
      <c r="B304" s="301">
        <f t="shared" si="75"/>
        <v>67.599504884930568</v>
      </c>
      <c r="C304" s="302">
        <v>21700</v>
      </c>
      <c r="D304" s="303">
        <f t="shared" si="78"/>
        <v>3852.0992194137939</v>
      </c>
      <c r="E304" s="304">
        <f t="shared" si="81"/>
        <v>1302.0095361618621</v>
      </c>
      <c r="F304" s="304">
        <f t="shared" si="82"/>
        <v>77.041984388275878</v>
      </c>
      <c r="G304" s="101">
        <v>60</v>
      </c>
      <c r="H304" s="305">
        <f t="shared" si="83"/>
        <v>5291.1507399639313</v>
      </c>
      <c r="I304" s="309">
        <f t="shared" si="84"/>
        <v>4.2160000000000002</v>
      </c>
      <c r="J304" s="329">
        <f t="shared" si="76"/>
        <v>112.66584147488429</v>
      </c>
      <c r="K304" s="302">
        <v>21700</v>
      </c>
      <c r="L304" s="307">
        <f t="shared" si="79"/>
        <v>2311.2595316482762</v>
      </c>
      <c r="M304" s="304">
        <f t="shared" si="85"/>
        <v>781.20572169711727</v>
      </c>
      <c r="N304" s="304">
        <f t="shared" si="86"/>
        <v>46.225190632965521</v>
      </c>
      <c r="O304" s="308">
        <v>36</v>
      </c>
      <c r="P304" s="305">
        <f t="shared" si="87"/>
        <v>3174.6904439783593</v>
      </c>
      <c r="Q304" s="309">
        <f t="shared" si="88"/>
        <v>2.5295999999999998</v>
      </c>
      <c r="R304" s="367">
        <f t="shared" si="77"/>
        <v>168.9987622123264</v>
      </c>
      <c r="S304" s="302">
        <v>21700</v>
      </c>
      <c r="T304" s="307">
        <f t="shared" si="80"/>
        <v>1540.8396877655177</v>
      </c>
      <c r="U304" s="101">
        <f t="shared" si="89"/>
        <v>520.80381446474496</v>
      </c>
      <c r="V304" s="304">
        <f t="shared" si="90"/>
        <v>30.816793755310357</v>
      </c>
      <c r="W304" s="308">
        <v>24</v>
      </c>
      <c r="X304" s="305">
        <f t="shared" si="91"/>
        <v>2116.4602959855729</v>
      </c>
      <c r="Y304" s="309">
        <f t="shared" si="92"/>
        <v>1.6863999999999999</v>
      </c>
    </row>
    <row r="305" spans="1:25" ht="17.25" customHeight="1" x14ac:dyDescent="0.2">
      <c r="A305" s="279">
        <v>286</v>
      </c>
      <c r="B305" s="301">
        <f t="shared" si="75"/>
        <v>67.618156392615717</v>
      </c>
      <c r="C305" s="302">
        <v>21700</v>
      </c>
      <c r="D305" s="303">
        <f t="shared" si="78"/>
        <v>3851.0366725768517</v>
      </c>
      <c r="E305" s="304">
        <f t="shared" si="81"/>
        <v>1301.6503953309757</v>
      </c>
      <c r="F305" s="304">
        <f t="shared" si="82"/>
        <v>77.020733451537041</v>
      </c>
      <c r="G305" s="101">
        <v>60</v>
      </c>
      <c r="H305" s="305">
        <f t="shared" si="83"/>
        <v>5289.7078013593646</v>
      </c>
      <c r="I305" s="309">
        <f t="shared" si="84"/>
        <v>4.2295999999999996</v>
      </c>
      <c r="J305" s="329">
        <f t="shared" si="76"/>
        <v>112.69692732102619</v>
      </c>
      <c r="K305" s="302">
        <v>21700</v>
      </c>
      <c r="L305" s="307">
        <f t="shared" si="79"/>
        <v>2310.622003546111</v>
      </c>
      <c r="M305" s="304">
        <f t="shared" si="85"/>
        <v>780.99023719858542</v>
      </c>
      <c r="N305" s="304">
        <f t="shared" si="86"/>
        <v>46.21244007092222</v>
      </c>
      <c r="O305" s="308">
        <v>36</v>
      </c>
      <c r="P305" s="305">
        <f t="shared" si="87"/>
        <v>3173.8246808156186</v>
      </c>
      <c r="Q305" s="309">
        <f t="shared" si="88"/>
        <v>2.5377999999999998</v>
      </c>
      <c r="R305" s="367">
        <f t="shared" si="77"/>
        <v>169.04539098153927</v>
      </c>
      <c r="S305" s="302">
        <v>21700</v>
      </c>
      <c r="T305" s="307">
        <f t="shared" si="80"/>
        <v>1540.4146690307407</v>
      </c>
      <c r="U305" s="101">
        <f t="shared" si="89"/>
        <v>520.66015813239028</v>
      </c>
      <c r="V305" s="304">
        <f t="shared" si="90"/>
        <v>30.808293380614813</v>
      </c>
      <c r="W305" s="308">
        <v>24</v>
      </c>
      <c r="X305" s="305">
        <f t="shared" si="91"/>
        <v>2115.8831205437459</v>
      </c>
      <c r="Y305" s="309">
        <f t="shared" si="92"/>
        <v>1.6919</v>
      </c>
    </row>
    <row r="306" spans="1:25" ht="17.25" customHeight="1" x14ac:dyDescent="0.2">
      <c r="A306" s="279">
        <v>287</v>
      </c>
      <c r="B306" s="301">
        <f t="shared" si="75"/>
        <v>67.636742798919983</v>
      </c>
      <c r="C306" s="302">
        <v>21700</v>
      </c>
      <c r="D306" s="303">
        <f t="shared" si="78"/>
        <v>3849.9784174136494</v>
      </c>
      <c r="E306" s="304">
        <f t="shared" si="81"/>
        <v>1301.2927050858134</v>
      </c>
      <c r="F306" s="304">
        <f t="shared" si="82"/>
        <v>76.999568348272987</v>
      </c>
      <c r="G306" s="101">
        <v>60</v>
      </c>
      <c r="H306" s="305">
        <f t="shared" si="83"/>
        <v>5288.2706908477358</v>
      </c>
      <c r="I306" s="309">
        <f t="shared" si="84"/>
        <v>4.2432999999999996</v>
      </c>
      <c r="J306" s="329">
        <f t="shared" si="76"/>
        <v>112.72790466486664</v>
      </c>
      <c r="K306" s="302">
        <v>21700</v>
      </c>
      <c r="L306" s="307">
        <f t="shared" si="79"/>
        <v>2309.9870504481896</v>
      </c>
      <c r="M306" s="304">
        <f t="shared" si="85"/>
        <v>780.77562305148797</v>
      </c>
      <c r="N306" s="304">
        <f t="shared" si="86"/>
        <v>46.199741008963791</v>
      </c>
      <c r="O306" s="308">
        <v>36</v>
      </c>
      <c r="P306" s="305">
        <f t="shared" si="87"/>
        <v>3172.9624145086414</v>
      </c>
      <c r="Q306" s="309">
        <f t="shared" si="88"/>
        <v>2.5459999999999998</v>
      </c>
      <c r="R306" s="367">
        <f t="shared" si="77"/>
        <v>169.09185699729994</v>
      </c>
      <c r="S306" s="302">
        <v>21700</v>
      </c>
      <c r="T306" s="307">
        <f t="shared" si="80"/>
        <v>1539.9913669654597</v>
      </c>
      <c r="U306" s="101">
        <f t="shared" si="89"/>
        <v>520.51708203432531</v>
      </c>
      <c r="V306" s="304">
        <f t="shared" si="90"/>
        <v>30.799827339309196</v>
      </c>
      <c r="W306" s="308">
        <v>24</v>
      </c>
      <c r="X306" s="305">
        <f t="shared" si="91"/>
        <v>2115.3082763390944</v>
      </c>
      <c r="Y306" s="309">
        <f t="shared" si="92"/>
        <v>1.6973</v>
      </c>
    </row>
    <row r="307" spans="1:25" ht="17.25" customHeight="1" x14ac:dyDescent="0.2">
      <c r="A307" s="279">
        <v>288</v>
      </c>
      <c r="B307" s="301">
        <f t="shared" si="75"/>
        <v>67.655264556723921</v>
      </c>
      <c r="C307" s="302">
        <v>21700</v>
      </c>
      <c r="D307" s="303">
        <f t="shared" si="78"/>
        <v>3848.9244215677245</v>
      </c>
      <c r="E307" s="304">
        <f t="shared" si="81"/>
        <v>1300.9364544898908</v>
      </c>
      <c r="F307" s="304">
        <f t="shared" si="82"/>
        <v>76.978488431354492</v>
      </c>
      <c r="G307" s="101">
        <v>60</v>
      </c>
      <c r="H307" s="305">
        <f t="shared" si="83"/>
        <v>5286.8393644889702</v>
      </c>
      <c r="I307" s="309">
        <f t="shared" si="84"/>
        <v>4.2568999999999999</v>
      </c>
      <c r="J307" s="329">
        <f t="shared" si="76"/>
        <v>112.75877426120654</v>
      </c>
      <c r="K307" s="302">
        <v>21700</v>
      </c>
      <c r="L307" s="307">
        <f t="shared" si="79"/>
        <v>2309.3546529406349</v>
      </c>
      <c r="M307" s="304">
        <f t="shared" si="85"/>
        <v>780.56187269393456</v>
      </c>
      <c r="N307" s="304">
        <f t="shared" si="86"/>
        <v>46.1870930588127</v>
      </c>
      <c r="O307" s="308">
        <v>36</v>
      </c>
      <c r="P307" s="305">
        <f t="shared" si="87"/>
        <v>3172.103618693382</v>
      </c>
      <c r="Q307" s="309">
        <f t="shared" si="88"/>
        <v>2.5541</v>
      </c>
      <c r="R307" s="367">
        <f t="shared" si="77"/>
        <v>169.1381613918098</v>
      </c>
      <c r="S307" s="302">
        <v>21700</v>
      </c>
      <c r="T307" s="307">
        <f t="shared" si="80"/>
        <v>1539.5697686270901</v>
      </c>
      <c r="U307" s="101">
        <f t="shared" si="89"/>
        <v>520.37458179595637</v>
      </c>
      <c r="V307" s="304">
        <f t="shared" si="90"/>
        <v>30.791395372541803</v>
      </c>
      <c r="W307" s="308">
        <v>24</v>
      </c>
      <c r="X307" s="305">
        <f t="shared" si="91"/>
        <v>2114.7357457955886</v>
      </c>
      <c r="Y307" s="309">
        <f t="shared" si="92"/>
        <v>1.7027000000000001</v>
      </c>
    </row>
    <row r="308" spans="1:25" ht="17.25" customHeight="1" x14ac:dyDescent="0.2">
      <c r="A308" s="279">
        <v>289</v>
      </c>
      <c r="B308" s="301">
        <f t="shared" si="75"/>
        <v>67.673722114198711</v>
      </c>
      <c r="C308" s="302">
        <v>21700</v>
      </c>
      <c r="D308" s="303">
        <f t="shared" si="78"/>
        <v>3847.8746530385552</v>
      </c>
      <c r="E308" s="304">
        <f t="shared" si="81"/>
        <v>1300.5816327270315</v>
      </c>
      <c r="F308" s="304">
        <f t="shared" si="82"/>
        <v>76.9574930607711</v>
      </c>
      <c r="G308" s="101">
        <v>60</v>
      </c>
      <c r="H308" s="305">
        <f t="shared" si="83"/>
        <v>5285.4137788263579</v>
      </c>
      <c r="I308" s="309">
        <f t="shared" si="84"/>
        <v>4.2705000000000002</v>
      </c>
      <c r="J308" s="329">
        <f t="shared" si="76"/>
        <v>112.78953685699786</v>
      </c>
      <c r="K308" s="302">
        <v>21700</v>
      </c>
      <c r="L308" s="307">
        <f t="shared" si="79"/>
        <v>2308.7247918231333</v>
      </c>
      <c r="M308" s="304">
        <f t="shared" si="85"/>
        <v>780.34897963621893</v>
      </c>
      <c r="N308" s="304">
        <f t="shared" si="86"/>
        <v>46.174495836462668</v>
      </c>
      <c r="O308" s="308">
        <v>36</v>
      </c>
      <c r="P308" s="305">
        <f t="shared" si="87"/>
        <v>3171.2482672958149</v>
      </c>
      <c r="Q308" s="309">
        <f t="shared" si="88"/>
        <v>2.5623</v>
      </c>
      <c r="R308" s="367">
        <f t="shared" si="77"/>
        <v>169.18430528549678</v>
      </c>
      <c r="S308" s="302">
        <v>21700</v>
      </c>
      <c r="T308" s="307">
        <f t="shared" si="80"/>
        <v>1539.1498612154223</v>
      </c>
      <c r="U308" s="101">
        <f t="shared" si="89"/>
        <v>520.23265309081273</v>
      </c>
      <c r="V308" s="304">
        <f t="shared" si="90"/>
        <v>30.782997224308449</v>
      </c>
      <c r="W308" s="308">
        <v>24</v>
      </c>
      <c r="X308" s="305">
        <f t="shared" si="91"/>
        <v>2114.1655115305434</v>
      </c>
      <c r="Y308" s="309">
        <f t="shared" si="92"/>
        <v>1.7081999999999999</v>
      </c>
    </row>
    <row r="309" spans="1:25" ht="17.25" customHeight="1" x14ac:dyDescent="0.2">
      <c r="A309" s="283">
        <v>290</v>
      </c>
      <c r="B309" s="301">
        <f t="shared" si="75"/>
        <v>67.692115914871266</v>
      </c>
      <c r="C309" s="302">
        <v>21700</v>
      </c>
      <c r="D309" s="303">
        <f t="shared" si="78"/>
        <v>3846.8290801764224</v>
      </c>
      <c r="E309" s="304">
        <f t="shared" si="81"/>
        <v>1300.2282290996307</v>
      </c>
      <c r="F309" s="304">
        <f t="shared" si="82"/>
        <v>76.936581603528452</v>
      </c>
      <c r="G309" s="101">
        <v>60</v>
      </c>
      <c r="H309" s="305">
        <f t="shared" si="83"/>
        <v>5283.9938908795821</v>
      </c>
      <c r="I309" s="309">
        <f t="shared" si="84"/>
        <v>4.2840999999999996</v>
      </c>
      <c r="J309" s="329">
        <f t="shared" si="76"/>
        <v>112.82019319145212</v>
      </c>
      <c r="K309" s="302">
        <v>21700</v>
      </c>
      <c r="L309" s="307">
        <f t="shared" si="79"/>
        <v>2308.0974481058529</v>
      </c>
      <c r="M309" s="304">
        <f t="shared" si="85"/>
        <v>780.13693745977821</v>
      </c>
      <c r="N309" s="304">
        <f t="shared" si="86"/>
        <v>46.161948962117059</v>
      </c>
      <c r="O309" s="308">
        <v>36</v>
      </c>
      <c r="P309" s="305">
        <f t="shared" si="87"/>
        <v>3170.396334527748</v>
      </c>
      <c r="Q309" s="309">
        <f t="shared" si="88"/>
        <v>2.5705</v>
      </c>
      <c r="R309" s="367">
        <f t="shared" si="77"/>
        <v>169.23028978717815</v>
      </c>
      <c r="S309" s="302">
        <v>21700</v>
      </c>
      <c r="T309" s="307">
        <f t="shared" si="80"/>
        <v>1538.731632070569</v>
      </c>
      <c r="U309" s="101">
        <f t="shared" si="89"/>
        <v>520.09129163985233</v>
      </c>
      <c r="V309" s="304">
        <f t="shared" si="90"/>
        <v>30.774632641411383</v>
      </c>
      <c r="W309" s="308">
        <v>24</v>
      </c>
      <c r="X309" s="305">
        <f t="shared" si="91"/>
        <v>2113.5975563518327</v>
      </c>
      <c r="Y309" s="309">
        <f t="shared" si="92"/>
        <v>1.7136</v>
      </c>
    </row>
    <row r="310" spans="1:25" ht="17.25" customHeight="1" x14ac:dyDescent="0.2">
      <c r="A310" s="279">
        <v>291</v>
      </c>
      <c r="B310" s="301">
        <f t="shared" si="75"/>
        <v>67.710446397688202</v>
      </c>
      <c r="C310" s="302">
        <v>21700</v>
      </c>
      <c r="D310" s="303">
        <f t="shared" si="78"/>
        <v>3845.7876716773599</v>
      </c>
      <c r="E310" s="304">
        <f t="shared" si="81"/>
        <v>1299.8762330269476</v>
      </c>
      <c r="F310" s="304">
        <f t="shared" si="82"/>
        <v>76.915753433547195</v>
      </c>
      <c r="G310" s="101">
        <v>60</v>
      </c>
      <c r="H310" s="305">
        <f t="shared" si="83"/>
        <v>5282.5796581378545</v>
      </c>
      <c r="I310" s="309">
        <f t="shared" si="84"/>
        <v>4.2976999999999999</v>
      </c>
      <c r="J310" s="329">
        <f t="shared" si="76"/>
        <v>112.850743996147</v>
      </c>
      <c r="K310" s="302">
        <v>21700</v>
      </c>
      <c r="L310" s="307">
        <f t="shared" si="79"/>
        <v>2307.4726030064157</v>
      </c>
      <c r="M310" s="304">
        <f t="shared" si="85"/>
        <v>779.9257398161684</v>
      </c>
      <c r="N310" s="304">
        <f t="shared" si="86"/>
        <v>46.149452060128318</v>
      </c>
      <c r="O310" s="308">
        <v>36</v>
      </c>
      <c r="P310" s="305">
        <f t="shared" si="87"/>
        <v>3169.5477948827124</v>
      </c>
      <c r="Q310" s="309">
        <f t="shared" si="88"/>
        <v>2.5785999999999998</v>
      </c>
      <c r="R310" s="367">
        <f t="shared" si="77"/>
        <v>169.2761159942205</v>
      </c>
      <c r="S310" s="302">
        <v>21700</v>
      </c>
      <c r="T310" s="307">
        <f t="shared" si="80"/>
        <v>1538.3150686709439</v>
      </c>
      <c r="U310" s="101">
        <f t="shared" si="89"/>
        <v>519.95049321077897</v>
      </c>
      <c r="V310" s="304">
        <f t="shared" si="90"/>
        <v>30.76630137341888</v>
      </c>
      <c r="W310" s="308">
        <v>24</v>
      </c>
      <c r="X310" s="305">
        <f t="shared" si="91"/>
        <v>2113.0318632551421</v>
      </c>
      <c r="Y310" s="309">
        <f t="shared" si="92"/>
        <v>1.7191000000000001</v>
      </c>
    </row>
    <row r="311" spans="1:25" ht="17.25" customHeight="1" x14ac:dyDescent="0.2">
      <c r="A311" s="279">
        <v>292</v>
      </c>
      <c r="B311" s="301">
        <f t="shared" si="75"/>
        <v>67.7287139970786</v>
      </c>
      <c r="C311" s="302">
        <v>21700</v>
      </c>
      <c r="D311" s="303">
        <f t="shared" si="78"/>
        <v>3844.750396578208</v>
      </c>
      <c r="E311" s="304">
        <f t="shared" si="81"/>
        <v>1299.5256340434341</v>
      </c>
      <c r="F311" s="304">
        <f t="shared" si="82"/>
        <v>76.895007931564166</v>
      </c>
      <c r="G311" s="101">
        <v>60</v>
      </c>
      <c r="H311" s="305">
        <f t="shared" si="83"/>
        <v>5281.1710385532069</v>
      </c>
      <c r="I311" s="309">
        <f t="shared" si="84"/>
        <v>4.3113000000000001</v>
      </c>
      <c r="J311" s="329">
        <f t="shared" si="76"/>
        <v>112.88118999513101</v>
      </c>
      <c r="K311" s="302">
        <v>21700</v>
      </c>
      <c r="L311" s="307">
        <f t="shared" si="79"/>
        <v>2306.8502379469251</v>
      </c>
      <c r="M311" s="304">
        <f t="shared" si="85"/>
        <v>779.71538042606062</v>
      </c>
      <c r="N311" s="304">
        <f t="shared" si="86"/>
        <v>46.137004758938502</v>
      </c>
      <c r="O311" s="308">
        <v>36</v>
      </c>
      <c r="P311" s="305">
        <f t="shared" si="87"/>
        <v>3168.7026231319242</v>
      </c>
      <c r="Q311" s="309">
        <f t="shared" si="88"/>
        <v>2.5868000000000002</v>
      </c>
      <c r="R311" s="367">
        <f t="shared" si="77"/>
        <v>169.32178499269648</v>
      </c>
      <c r="S311" s="302">
        <v>21700</v>
      </c>
      <c r="T311" s="307">
        <f t="shared" si="80"/>
        <v>1537.9001586312834</v>
      </c>
      <c r="U311" s="101">
        <f t="shared" si="89"/>
        <v>519.81025361737375</v>
      </c>
      <c r="V311" s="304">
        <f t="shared" si="90"/>
        <v>30.758003172625667</v>
      </c>
      <c r="W311" s="308">
        <v>24</v>
      </c>
      <c r="X311" s="305">
        <f t="shared" si="91"/>
        <v>2112.4684154212828</v>
      </c>
      <c r="Y311" s="309">
        <f t="shared" si="92"/>
        <v>1.7244999999999999</v>
      </c>
    </row>
    <row r="312" spans="1:25" ht="17.25" customHeight="1" x14ac:dyDescent="0.2">
      <c r="A312" s="279">
        <v>293</v>
      </c>
      <c r="B312" s="301">
        <f t="shared" si="75"/>
        <v>67.746919143015887</v>
      </c>
      <c r="C312" s="302">
        <v>21700</v>
      </c>
      <c r="D312" s="303">
        <f t="shared" si="78"/>
        <v>3843.717224251739</v>
      </c>
      <c r="E312" s="304">
        <f t="shared" si="81"/>
        <v>1299.1764217970876</v>
      </c>
      <c r="F312" s="304">
        <f t="shared" si="82"/>
        <v>76.874344485034783</v>
      </c>
      <c r="G312" s="101">
        <v>60</v>
      </c>
      <c r="H312" s="305">
        <f t="shared" si="83"/>
        <v>5279.7679905338618</v>
      </c>
      <c r="I312" s="309">
        <f t="shared" si="84"/>
        <v>4.3249000000000004</v>
      </c>
      <c r="J312" s="329">
        <f t="shared" si="76"/>
        <v>112.91153190502648</v>
      </c>
      <c r="K312" s="302">
        <v>21700</v>
      </c>
      <c r="L312" s="307">
        <f t="shared" si="79"/>
        <v>2306.2303345510431</v>
      </c>
      <c r="M312" s="304">
        <f t="shared" si="85"/>
        <v>779.50585307825247</v>
      </c>
      <c r="N312" s="304">
        <f t="shared" si="86"/>
        <v>46.124606691020865</v>
      </c>
      <c r="O312" s="308">
        <v>36</v>
      </c>
      <c r="P312" s="305">
        <f t="shared" si="87"/>
        <v>3167.8607943203165</v>
      </c>
      <c r="Q312" s="309">
        <f t="shared" si="88"/>
        <v>2.5950000000000002</v>
      </c>
      <c r="R312" s="367">
        <f t="shared" si="77"/>
        <v>169.36729785753971</v>
      </c>
      <c r="S312" s="302">
        <v>21700</v>
      </c>
      <c r="T312" s="307">
        <f t="shared" si="80"/>
        <v>1537.4868897006954</v>
      </c>
      <c r="U312" s="101">
        <f t="shared" si="89"/>
        <v>519.67056871883506</v>
      </c>
      <c r="V312" s="304">
        <f t="shared" si="90"/>
        <v>30.74973779401391</v>
      </c>
      <c r="W312" s="308">
        <v>24</v>
      </c>
      <c r="X312" s="305">
        <f t="shared" si="91"/>
        <v>2111.9071962135445</v>
      </c>
      <c r="Y312" s="309">
        <f t="shared" si="92"/>
        <v>1.73</v>
      </c>
    </row>
    <row r="313" spans="1:25" ht="17.25" customHeight="1" x14ac:dyDescent="0.2">
      <c r="A313" s="279">
        <v>294</v>
      </c>
      <c r="B313" s="301">
        <f t="shared" ref="B313:B319" si="93">5.325*LN($A313)+37.5</f>
        <v>67.765062261078484</v>
      </c>
      <c r="C313" s="302">
        <v>21700</v>
      </c>
      <c r="D313" s="303">
        <f t="shared" si="78"/>
        <v>3842.688124401875</v>
      </c>
      <c r="E313" s="304">
        <f t="shared" si="81"/>
        <v>1298.8285860478336</v>
      </c>
      <c r="F313" s="304">
        <f t="shared" si="82"/>
        <v>76.853762488037503</v>
      </c>
      <c r="G313" s="101">
        <v>60</v>
      </c>
      <c r="H313" s="305">
        <f t="shared" si="83"/>
        <v>5278.3704729377459</v>
      </c>
      <c r="I313" s="309">
        <f t="shared" si="84"/>
        <v>4.3384999999999998</v>
      </c>
      <c r="J313" s="329">
        <f t="shared" ref="J313:J319" si="94">(5.325*LN($A313)+37.5)/0.6</f>
        <v>112.94177043513081</v>
      </c>
      <c r="K313" s="302">
        <v>21700</v>
      </c>
      <c r="L313" s="307">
        <f t="shared" si="79"/>
        <v>2305.6128746411255</v>
      </c>
      <c r="M313" s="304">
        <f t="shared" si="85"/>
        <v>779.29715162870036</v>
      </c>
      <c r="N313" s="304">
        <f t="shared" si="86"/>
        <v>46.112257492822508</v>
      </c>
      <c r="O313" s="308">
        <v>36</v>
      </c>
      <c r="P313" s="305">
        <f t="shared" si="87"/>
        <v>3167.0222837626484</v>
      </c>
      <c r="Q313" s="309">
        <f t="shared" si="88"/>
        <v>2.6031</v>
      </c>
      <c r="R313" s="367">
        <f t="shared" ref="R313:R319" si="95">(5.325*LN($A313)+37.5)/0.4</f>
        <v>169.4126556526962</v>
      </c>
      <c r="S313" s="302">
        <v>21700</v>
      </c>
      <c r="T313" s="307">
        <f t="shared" si="80"/>
        <v>1537.0752497607502</v>
      </c>
      <c r="U313" s="101">
        <f t="shared" si="89"/>
        <v>519.53143441913357</v>
      </c>
      <c r="V313" s="304">
        <f t="shared" si="90"/>
        <v>30.741504995215006</v>
      </c>
      <c r="W313" s="308">
        <v>24</v>
      </c>
      <c r="X313" s="305">
        <f t="shared" si="91"/>
        <v>2111.3481891750989</v>
      </c>
      <c r="Y313" s="309">
        <f t="shared" si="92"/>
        <v>1.7354000000000001</v>
      </c>
    </row>
    <row r="314" spans="1:25" ht="17.25" customHeight="1" x14ac:dyDescent="0.2">
      <c r="A314" s="279">
        <v>295</v>
      </c>
      <c r="B314" s="301">
        <f t="shared" si="93"/>
        <v>67.783143772509547</v>
      </c>
      <c r="C314" s="302">
        <v>21700</v>
      </c>
      <c r="D314" s="303">
        <f t="shared" si="78"/>
        <v>3841.6630670589975</v>
      </c>
      <c r="E314" s="304">
        <f t="shared" si="81"/>
        <v>1298.482116665941</v>
      </c>
      <c r="F314" s="304">
        <f t="shared" si="82"/>
        <v>76.833261341179949</v>
      </c>
      <c r="G314" s="101">
        <v>60</v>
      </c>
      <c r="H314" s="305">
        <f t="shared" si="83"/>
        <v>5276.9784450661191</v>
      </c>
      <c r="I314" s="309">
        <f t="shared" si="84"/>
        <v>4.3521000000000001</v>
      </c>
      <c r="J314" s="329">
        <f t="shared" si="94"/>
        <v>112.97190628751592</v>
      </c>
      <c r="K314" s="302">
        <v>21700</v>
      </c>
      <c r="L314" s="307">
        <f t="shared" si="79"/>
        <v>2304.9978402353981</v>
      </c>
      <c r="M314" s="304">
        <f t="shared" si="85"/>
        <v>779.08926999956452</v>
      </c>
      <c r="N314" s="304">
        <f t="shared" si="86"/>
        <v>46.099956804707965</v>
      </c>
      <c r="O314" s="308">
        <v>36</v>
      </c>
      <c r="P314" s="305">
        <f t="shared" si="87"/>
        <v>3166.1870670396706</v>
      </c>
      <c r="Q314" s="309">
        <f t="shared" si="88"/>
        <v>2.6113</v>
      </c>
      <c r="R314" s="367">
        <f t="shared" si="95"/>
        <v>169.45785943127385</v>
      </c>
      <c r="S314" s="302">
        <v>21700</v>
      </c>
      <c r="T314" s="307">
        <f t="shared" si="80"/>
        <v>1536.6652268235989</v>
      </c>
      <c r="U314" s="101">
        <f t="shared" si="89"/>
        <v>519.39284666637639</v>
      </c>
      <c r="V314" s="304">
        <f t="shared" si="90"/>
        <v>30.73330453647198</v>
      </c>
      <c r="W314" s="308">
        <v>24</v>
      </c>
      <c r="X314" s="305">
        <f t="shared" si="91"/>
        <v>2110.7913780264475</v>
      </c>
      <c r="Y314" s="309">
        <f t="shared" si="92"/>
        <v>1.7407999999999999</v>
      </c>
    </row>
    <row r="315" spans="1:25" ht="17.25" customHeight="1" x14ac:dyDescent="0.2">
      <c r="A315" s="279">
        <v>296</v>
      </c>
      <c r="B315" s="301">
        <f t="shared" si="93"/>
        <v>67.80116409427562</v>
      </c>
      <c r="C315" s="302">
        <v>21700</v>
      </c>
      <c r="D315" s="303">
        <f t="shared" si="78"/>
        <v>3840.6420225753218</v>
      </c>
      <c r="E315" s="304">
        <f t="shared" si="81"/>
        <v>1298.1370036304586</v>
      </c>
      <c r="F315" s="304">
        <f t="shared" si="82"/>
        <v>76.812840451506432</v>
      </c>
      <c r="G315" s="101">
        <v>60</v>
      </c>
      <c r="H315" s="305">
        <f t="shared" si="83"/>
        <v>5275.591866657287</v>
      </c>
      <c r="I315" s="309">
        <f t="shared" si="84"/>
        <v>4.3657000000000004</v>
      </c>
      <c r="J315" s="329">
        <f t="shared" si="94"/>
        <v>113.00194015712604</v>
      </c>
      <c r="K315" s="302">
        <v>21700</v>
      </c>
      <c r="L315" s="307">
        <f t="shared" si="79"/>
        <v>2304.385213545193</v>
      </c>
      <c r="M315" s="304">
        <f t="shared" si="85"/>
        <v>778.88220217827518</v>
      </c>
      <c r="N315" s="304">
        <f t="shared" si="86"/>
        <v>46.087704270903863</v>
      </c>
      <c r="O315" s="308">
        <v>36</v>
      </c>
      <c r="P315" s="305">
        <f t="shared" si="87"/>
        <v>3165.3551199943722</v>
      </c>
      <c r="Q315" s="309">
        <f t="shared" si="88"/>
        <v>2.6194000000000002</v>
      </c>
      <c r="R315" s="367">
        <f t="shared" si="95"/>
        <v>169.50291023568903</v>
      </c>
      <c r="S315" s="302">
        <v>21700</v>
      </c>
      <c r="T315" s="307">
        <f t="shared" si="80"/>
        <v>1536.2568090301288</v>
      </c>
      <c r="U315" s="101">
        <f t="shared" si="89"/>
        <v>519.25480145218353</v>
      </c>
      <c r="V315" s="304">
        <f t="shared" si="90"/>
        <v>30.725136180602576</v>
      </c>
      <c r="W315" s="308">
        <v>24</v>
      </c>
      <c r="X315" s="305">
        <f t="shared" si="91"/>
        <v>2110.2367466629148</v>
      </c>
      <c r="Y315" s="309">
        <f t="shared" si="92"/>
        <v>1.7463</v>
      </c>
    </row>
    <row r="316" spans="1:25" ht="17.25" customHeight="1" x14ac:dyDescent="0.2">
      <c r="A316" s="279">
        <v>297</v>
      </c>
      <c r="B316" s="301">
        <f t="shared" si="93"/>
        <v>67.819123639124371</v>
      </c>
      <c r="C316" s="302">
        <v>21700</v>
      </c>
      <c r="D316" s="303">
        <f t="shared" si="78"/>
        <v>3839.624961620369</v>
      </c>
      <c r="E316" s="304">
        <f t="shared" si="81"/>
        <v>1297.7932370276847</v>
      </c>
      <c r="F316" s="304">
        <f t="shared" si="82"/>
        <v>76.79249923240738</v>
      </c>
      <c r="G316" s="101">
        <v>60</v>
      </c>
      <c r="H316" s="305">
        <f t="shared" si="83"/>
        <v>5274.2106978804604</v>
      </c>
      <c r="I316" s="309">
        <f t="shared" si="84"/>
        <v>4.3792999999999997</v>
      </c>
      <c r="J316" s="329">
        <f t="shared" si="94"/>
        <v>113.03187273187396</v>
      </c>
      <c r="K316" s="302">
        <v>21700</v>
      </c>
      <c r="L316" s="307">
        <f t="shared" si="79"/>
        <v>2303.7749769722213</v>
      </c>
      <c r="M316" s="304">
        <f t="shared" si="85"/>
        <v>778.67594221661079</v>
      </c>
      <c r="N316" s="304">
        <f t="shared" si="86"/>
        <v>46.075499539444429</v>
      </c>
      <c r="O316" s="308">
        <v>36</v>
      </c>
      <c r="P316" s="305">
        <f t="shared" si="87"/>
        <v>3164.5264187282764</v>
      </c>
      <c r="Q316" s="309">
        <f t="shared" si="88"/>
        <v>2.6276000000000002</v>
      </c>
      <c r="R316" s="367">
        <f t="shared" si="95"/>
        <v>169.54780909781093</v>
      </c>
      <c r="S316" s="302">
        <v>21700</v>
      </c>
      <c r="T316" s="307">
        <f t="shared" si="80"/>
        <v>1535.8499846481477</v>
      </c>
      <c r="U316" s="101">
        <f t="shared" si="89"/>
        <v>519.11729481107386</v>
      </c>
      <c r="V316" s="304">
        <f t="shared" si="90"/>
        <v>30.716999692962954</v>
      </c>
      <c r="W316" s="308">
        <v>24</v>
      </c>
      <c r="X316" s="305">
        <f t="shared" si="91"/>
        <v>2109.6842791521844</v>
      </c>
      <c r="Y316" s="309">
        <f t="shared" si="92"/>
        <v>1.7517</v>
      </c>
    </row>
    <row r="317" spans="1:25" ht="17.25" customHeight="1" x14ac:dyDescent="0.2">
      <c r="A317" s="279">
        <v>298</v>
      </c>
      <c r="B317" s="301">
        <f t="shared" si="93"/>
        <v>67.837022815641276</v>
      </c>
      <c r="C317" s="302">
        <v>21700</v>
      </c>
      <c r="D317" s="303">
        <f t="shared" si="78"/>
        <v>3838.6118551765103</v>
      </c>
      <c r="E317" s="304">
        <f t="shared" si="81"/>
        <v>1297.4508070496604</v>
      </c>
      <c r="F317" s="304">
        <f t="shared" si="82"/>
        <v>76.772237103530202</v>
      </c>
      <c r="G317" s="101">
        <v>60</v>
      </c>
      <c r="H317" s="305">
        <f t="shared" si="83"/>
        <v>5272.8348993297013</v>
      </c>
      <c r="I317" s="309">
        <f t="shared" si="84"/>
        <v>4.3929</v>
      </c>
      <c r="J317" s="329">
        <f t="shared" si="94"/>
        <v>113.06170469273546</v>
      </c>
      <c r="K317" s="302">
        <v>21700</v>
      </c>
      <c r="L317" s="307">
        <f t="shared" si="79"/>
        <v>2303.1671131059061</v>
      </c>
      <c r="M317" s="304">
        <f t="shared" si="85"/>
        <v>778.47048422979617</v>
      </c>
      <c r="N317" s="304">
        <f t="shared" si="86"/>
        <v>46.06334226211812</v>
      </c>
      <c r="O317" s="308">
        <v>36</v>
      </c>
      <c r="P317" s="305">
        <f t="shared" si="87"/>
        <v>3163.7009395978203</v>
      </c>
      <c r="Q317" s="309">
        <f t="shared" si="88"/>
        <v>2.6356999999999999</v>
      </c>
      <c r="R317" s="367">
        <f t="shared" si="95"/>
        <v>169.59255703910318</v>
      </c>
      <c r="S317" s="302">
        <v>21700</v>
      </c>
      <c r="T317" s="307">
        <f t="shared" si="80"/>
        <v>1535.4447420706042</v>
      </c>
      <c r="U317" s="101">
        <f t="shared" si="89"/>
        <v>518.98032281986423</v>
      </c>
      <c r="V317" s="304">
        <f t="shared" si="90"/>
        <v>30.708894841412086</v>
      </c>
      <c r="W317" s="308">
        <v>24</v>
      </c>
      <c r="X317" s="305">
        <f t="shared" si="91"/>
        <v>2109.1339597318806</v>
      </c>
      <c r="Y317" s="309">
        <f t="shared" si="92"/>
        <v>1.7572000000000001</v>
      </c>
    </row>
    <row r="318" spans="1:25" ht="17.25" customHeight="1" x14ac:dyDescent="0.2">
      <c r="A318" s="279">
        <v>299</v>
      </c>
      <c r="B318" s="301">
        <f t="shared" si="93"/>
        <v>67.854862028305405</v>
      </c>
      <c r="C318" s="302">
        <v>21700</v>
      </c>
      <c r="D318" s="303">
        <f t="shared" si="78"/>
        <v>3837.6026745345839</v>
      </c>
      <c r="E318" s="304">
        <f t="shared" si="81"/>
        <v>1297.1097039926892</v>
      </c>
      <c r="F318" s="304">
        <f t="shared" si="82"/>
        <v>76.752053490691679</v>
      </c>
      <c r="G318" s="101">
        <v>60</v>
      </c>
      <c r="H318" s="305">
        <f t="shared" si="83"/>
        <v>5271.464432017965</v>
      </c>
      <c r="I318" s="309">
        <f t="shared" si="84"/>
        <v>4.4065000000000003</v>
      </c>
      <c r="J318" s="329">
        <f t="shared" si="94"/>
        <v>113.09143671384234</v>
      </c>
      <c r="K318" s="302">
        <v>21700</v>
      </c>
      <c r="L318" s="307">
        <f t="shared" si="79"/>
        <v>2302.5616047207504</v>
      </c>
      <c r="M318" s="304">
        <f t="shared" si="85"/>
        <v>778.26582239561355</v>
      </c>
      <c r="N318" s="304">
        <f t="shared" si="86"/>
        <v>46.051232094415006</v>
      </c>
      <c r="O318" s="308">
        <v>36</v>
      </c>
      <c r="P318" s="305">
        <f t="shared" si="87"/>
        <v>3162.878659210779</v>
      </c>
      <c r="Q318" s="309">
        <f t="shared" si="88"/>
        <v>2.6438999999999999</v>
      </c>
      <c r="R318" s="367">
        <f t="shared" si="95"/>
        <v>169.6371550707635</v>
      </c>
      <c r="S318" s="302">
        <v>21700</v>
      </c>
      <c r="T318" s="307">
        <f t="shared" si="80"/>
        <v>1535.0410698138337</v>
      </c>
      <c r="U318" s="101">
        <f t="shared" si="89"/>
        <v>518.84388159707578</v>
      </c>
      <c r="V318" s="304">
        <f t="shared" si="90"/>
        <v>30.700821396276673</v>
      </c>
      <c r="W318" s="308">
        <v>24</v>
      </c>
      <c r="X318" s="305">
        <f t="shared" si="91"/>
        <v>2108.5857728071865</v>
      </c>
      <c r="Y318" s="309">
        <f t="shared" si="92"/>
        <v>1.7625999999999999</v>
      </c>
    </row>
    <row r="319" spans="1:25" ht="17.25" customHeight="1" thickBot="1" x14ac:dyDescent="0.25">
      <c r="A319" s="284">
        <v>300</v>
      </c>
      <c r="B319" s="310">
        <f t="shared" si="93"/>
        <v>67.872641677544266</v>
      </c>
      <c r="C319" s="311">
        <v>21700</v>
      </c>
      <c r="D319" s="312">
        <f t="shared" si="78"/>
        <v>3836.5973912895984</v>
      </c>
      <c r="E319" s="313">
        <f t="shared" si="81"/>
        <v>1296.769918255884</v>
      </c>
      <c r="F319" s="313">
        <f t="shared" si="82"/>
        <v>76.731947825791963</v>
      </c>
      <c r="G319" s="115">
        <v>60</v>
      </c>
      <c r="H319" s="314">
        <f t="shared" si="83"/>
        <v>5270.0992573712747</v>
      </c>
      <c r="I319" s="318">
        <f t="shared" si="84"/>
        <v>4.42</v>
      </c>
      <c r="J319" s="331">
        <f t="shared" si="94"/>
        <v>113.12106946257379</v>
      </c>
      <c r="K319" s="311">
        <v>21700</v>
      </c>
      <c r="L319" s="316">
        <f t="shared" si="79"/>
        <v>2301.9584347737587</v>
      </c>
      <c r="M319" s="313">
        <f t="shared" si="85"/>
        <v>778.0619509535303</v>
      </c>
      <c r="N319" s="313">
        <f t="shared" si="86"/>
        <v>46.039168695475176</v>
      </c>
      <c r="O319" s="317">
        <v>36</v>
      </c>
      <c r="P319" s="314">
        <f t="shared" si="87"/>
        <v>3162.0595544227644</v>
      </c>
      <c r="Q319" s="318">
        <f t="shared" si="88"/>
        <v>2.6520000000000001</v>
      </c>
      <c r="R319" s="368">
        <f t="shared" si="95"/>
        <v>169.68160419386066</v>
      </c>
      <c r="S319" s="311">
        <v>21700</v>
      </c>
      <c r="T319" s="316">
        <f t="shared" si="80"/>
        <v>1534.6389565158393</v>
      </c>
      <c r="U319" s="115">
        <f t="shared" si="89"/>
        <v>518.70796730235361</v>
      </c>
      <c r="V319" s="313">
        <f t="shared" si="90"/>
        <v>30.692779130316787</v>
      </c>
      <c r="W319" s="317">
        <v>24</v>
      </c>
      <c r="X319" s="314">
        <f t="shared" si="91"/>
        <v>2108.0397029485098</v>
      </c>
      <c r="Y319" s="318">
        <f t="shared" si="92"/>
        <v>1.768</v>
      </c>
    </row>
    <row r="320" spans="1:25" ht="17.25" customHeight="1" x14ac:dyDescent="0.2">
      <c r="A320" s="278">
        <v>301</v>
      </c>
      <c r="B320" s="425">
        <f>4.325*LN($A320)+43.2</f>
        <v>67.883251895038882</v>
      </c>
      <c r="C320" s="320">
        <v>21700</v>
      </c>
      <c r="D320" s="321">
        <f t="shared" si="78"/>
        <v>3835.99772743107</v>
      </c>
      <c r="E320" s="322">
        <f t="shared" si="81"/>
        <v>1296.5672318717016</v>
      </c>
      <c r="F320" s="322">
        <f t="shared" si="82"/>
        <v>76.719954548621402</v>
      </c>
      <c r="G320" s="106">
        <v>60</v>
      </c>
      <c r="H320" s="323">
        <f t="shared" si="83"/>
        <v>5269.284913851393</v>
      </c>
      <c r="I320" s="328">
        <f t="shared" si="84"/>
        <v>4.4340999999999999</v>
      </c>
      <c r="J320" s="324">
        <f>(4.325*LN($A320)+43.2)/0.6</f>
        <v>113.13875315839815</v>
      </c>
      <c r="K320" s="320">
        <v>21700</v>
      </c>
      <c r="L320" s="325">
        <f t="shared" si="79"/>
        <v>2301.5986364586415</v>
      </c>
      <c r="M320" s="322">
        <f t="shared" si="85"/>
        <v>777.94033912302075</v>
      </c>
      <c r="N320" s="322">
        <f t="shared" si="86"/>
        <v>46.031972729172828</v>
      </c>
      <c r="O320" s="326">
        <v>36</v>
      </c>
      <c r="P320" s="323">
        <f t="shared" si="87"/>
        <v>3161.5709483108353</v>
      </c>
      <c r="Q320" s="328">
        <f t="shared" si="88"/>
        <v>2.6604999999999999</v>
      </c>
      <c r="R320" s="366">
        <f t="shared" ref="R320:R383" si="96">(4.325*LN($A320)+43.2)/0.4</f>
        <v>169.7081297375972</v>
      </c>
      <c r="S320" s="320">
        <v>21700</v>
      </c>
      <c r="T320" s="325">
        <f t="shared" si="80"/>
        <v>1534.3990909724278</v>
      </c>
      <c r="U320" s="106">
        <f t="shared" si="89"/>
        <v>518.62689274868058</v>
      </c>
      <c r="V320" s="322">
        <f t="shared" si="90"/>
        <v>30.687981819448556</v>
      </c>
      <c r="W320" s="326">
        <v>24</v>
      </c>
      <c r="X320" s="323">
        <f t="shared" si="91"/>
        <v>2107.7139655405567</v>
      </c>
      <c r="Y320" s="328">
        <f t="shared" si="92"/>
        <v>1.7736000000000001</v>
      </c>
    </row>
    <row r="321" spans="1:25" ht="17.25" customHeight="1" x14ac:dyDescent="0.2">
      <c r="A321" s="279">
        <v>302</v>
      </c>
      <c r="B321" s="301">
        <f t="shared" ref="B321:B384" si="97">4.325*LN($A321)+43.2</f>
        <v>67.897596850146314</v>
      </c>
      <c r="C321" s="302">
        <v>21700</v>
      </c>
      <c r="D321" s="303">
        <f t="shared" si="78"/>
        <v>3835.1872832070467</v>
      </c>
      <c r="E321" s="304">
        <f t="shared" si="81"/>
        <v>1296.2933017239816</v>
      </c>
      <c r="F321" s="304">
        <f t="shared" si="82"/>
        <v>76.703745664140939</v>
      </c>
      <c r="G321" s="101">
        <v>60</v>
      </c>
      <c r="H321" s="305">
        <f t="shared" si="83"/>
        <v>5268.1843305951697</v>
      </c>
      <c r="I321" s="309">
        <f t="shared" si="84"/>
        <v>4.4478999999999997</v>
      </c>
      <c r="J321" s="329">
        <f t="shared" ref="J321:J384" si="98">(4.325*LN($A321)+43.2)/0.6</f>
        <v>113.16266141691052</v>
      </c>
      <c r="K321" s="302">
        <v>21700</v>
      </c>
      <c r="L321" s="307">
        <f t="shared" si="79"/>
        <v>2301.1123699242285</v>
      </c>
      <c r="M321" s="304">
        <f t="shared" si="85"/>
        <v>777.77598103438913</v>
      </c>
      <c r="N321" s="304">
        <f t="shared" si="86"/>
        <v>46.022247398484573</v>
      </c>
      <c r="O321" s="308">
        <v>36</v>
      </c>
      <c r="P321" s="305">
        <f t="shared" si="87"/>
        <v>3160.9105983571021</v>
      </c>
      <c r="Q321" s="309">
        <f t="shared" si="88"/>
        <v>2.6686999999999999</v>
      </c>
      <c r="R321" s="367">
        <f t="shared" si="96"/>
        <v>169.74399212536576</v>
      </c>
      <c r="S321" s="302">
        <v>21700</v>
      </c>
      <c r="T321" s="307">
        <f t="shared" si="80"/>
        <v>1534.0749132828191</v>
      </c>
      <c r="U321" s="101">
        <f t="shared" si="89"/>
        <v>518.51732068959279</v>
      </c>
      <c r="V321" s="304">
        <f t="shared" si="90"/>
        <v>30.681498265656383</v>
      </c>
      <c r="W321" s="308">
        <v>24</v>
      </c>
      <c r="X321" s="305">
        <f t="shared" si="91"/>
        <v>2107.2737322380685</v>
      </c>
      <c r="Y321" s="309">
        <f t="shared" si="92"/>
        <v>1.7790999999999999</v>
      </c>
    </row>
    <row r="322" spans="1:25" ht="17.25" customHeight="1" x14ac:dyDescent="0.2">
      <c r="A322" s="279">
        <v>303</v>
      </c>
      <c r="B322" s="301">
        <f t="shared" si="97"/>
        <v>67.911894383828027</v>
      </c>
      <c r="C322" s="302">
        <v>21700</v>
      </c>
      <c r="D322" s="303">
        <f t="shared" si="78"/>
        <v>3834.3798588249879</v>
      </c>
      <c r="E322" s="304">
        <f t="shared" si="81"/>
        <v>1296.0203922828457</v>
      </c>
      <c r="F322" s="304">
        <f t="shared" si="82"/>
        <v>76.687597176499764</v>
      </c>
      <c r="G322" s="101">
        <v>60</v>
      </c>
      <c r="H322" s="305">
        <f t="shared" si="83"/>
        <v>5267.0878482843327</v>
      </c>
      <c r="I322" s="309">
        <f t="shared" si="84"/>
        <v>4.4617000000000004</v>
      </c>
      <c r="J322" s="329">
        <f t="shared" si="98"/>
        <v>113.18649063971338</v>
      </c>
      <c r="K322" s="302">
        <v>21700</v>
      </c>
      <c r="L322" s="307">
        <f t="shared" si="79"/>
        <v>2300.6279152949928</v>
      </c>
      <c r="M322" s="304">
        <f t="shared" si="85"/>
        <v>777.61223536970749</v>
      </c>
      <c r="N322" s="304">
        <f t="shared" si="86"/>
        <v>46.012558305899859</v>
      </c>
      <c r="O322" s="308">
        <v>36</v>
      </c>
      <c r="P322" s="305">
        <f t="shared" si="87"/>
        <v>3160.2527089706</v>
      </c>
      <c r="Q322" s="309">
        <f t="shared" si="88"/>
        <v>2.677</v>
      </c>
      <c r="R322" s="367">
        <f t="shared" si="96"/>
        <v>169.77973595957005</v>
      </c>
      <c r="S322" s="302">
        <v>21700</v>
      </c>
      <c r="T322" s="307">
        <f t="shared" si="80"/>
        <v>1533.7519435299953</v>
      </c>
      <c r="U322" s="101">
        <f t="shared" si="89"/>
        <v>518.40815691313833</v>
      </c>
      <c r="V322" s="304">
        <f t="shared" si="90"/>
        <v>30.675038870599906</v>
      </c>
      <c r="W322" s="308">
        <v>24</v>
      </c>
      <c r="X322" s="305">
        <f t="shared" si="91"/>
        <v>2106.8351393137336</v>
      </c>
      <c r="Y322" s="309">
        <f t="shared" si="92"/>
        <v>1.7847</v>
      </c>
    </row>
    <row r="323" spans="1:25" ht="17.25" customHeight="1" x14ac:dyDescent="0.2">
      <c r="A323" s="279">
        <v>304</v>
      </c>
      <c r="B323" s="301">
        <f t="shared" si="97"/>
        <v>67.92614480858191</v>
      </c>
      <c r="C323" s="302">
        <v>21700</v>
      </c>
      <c r="D323" s="303">
        <f t="shared" si="78"/>
        <v>3833.5754330503473</v>
      </c>
      <c r="E323" s="304">
        <f t="shared" si="81"/>
        <v>1295.7484963710174</v>
      </c>
      <c r="F323" s="304">
        <f t="shared" si="82"/>
        <v>76.671508661006953</v>
      </c>
      <c r="G323" s="101">
        <v>60</v>
      </c>
      <c r="H323" s="305">
        <f t="shared" si="83"/>
        <v>5265.995438082371</v>
      </c>
      <c r="I323" s="309">
        <f t="shared" si="84"/>
        <v>4.4753999999999996</v>
      </c>
      <c r="J323" s="329">
        <f t="shared" si="98"/>
        <v>113.21024134763653</v>
      </c>
      <c r="K323" s="302">
        <v>21700</v>
      </c>
      <c r="L323" s="307">
        <f t="shared" si="79"/>
        <v>2300.1452598302085</v>
      </c>
      <c r="M323" s="304">
        <f t="shared" si="85"/>
        <v>777.44909782261038</v>
      </c>
      <c r="N323" s="304">
        <f t="shared" si="86"/>
        <v>46.002905196604168</v>
      </c>
      <c r="O323" s="308">
        <v>36</v>
      </c>
      <c r="P323" s="305">
        <f t="shared" si="87"/>
        <v>3159.5972628494233</v>
      </c>
      <c r="Q323" s="309">
        <f t="shared" si="88"/>
        <v>2.6852999999999998</v>
      </c>
      <c r="R323" s="367">
        <f t="shared" si="96"/>
        <v>169.81536202145477</v>
      </c>
      <c r="S323" s="302">
        <v>21700</v>
      </c>
      <c r="T323" s="307">
        <f t="shared" si="80"/>
        <v>1533.4301732201388</v>
      </c>
      <c r="U323" s="101">
        <f t="shared" si="89"/>
        <v>518.29939854840688</v>
      </c>
      <c r="V323" s="304">
        <f t="shared" si="90"/>
        <v>30.668603464402779</v>
      </c>
      <c r="W323" s="308">
        <v>24</v>
      </c>
      <c r="X323" s="305">
        <f t="shared" si="91"/>
        <v>2106.3981752329482</v>
      </c>
      <c r="Y323" s="309">
        <f t="shared" si="92"/>
        <v>1.7902</v>
      </c>
    </row>
    <row r="324" spans="1:25" ht="17.25" customHeight="1" x14ac:dyDescent="0.2">
      <c r="A324" s="279">
        <v>305</v>
      </c>
      <c r="B324" s="301">
        <f t="shared" si="97"/>
        <v>67.940348433827069</v>
      </c>
      <c r="C324" s="302">
        <v>21700</v>
      </c>
      <c r="D324" s="303">
        <f t="shared" si="78"/>
        <v>3832.773984867415</v>
      </c>
      <c r="E324" s="304">
        <f t="shared" si="81"/>
        <v>1295.4776068851861</v>
      </c>
      <c r="F324" s="304">
        <f t="shared" si="82"/>
        <v>76.655479697348298</v>
      </c>
      <c r="G324" s="101">
        <v>60</v>
      </c>
      <c r="H324" s="305">
        <f t="shared" si="83"/>
        <v>5264.9070714499503</v>
      </c>
      <c r="I324" s="309">
        <f t="shared" si="84"/>
        <v>4.4892000000000003</v>
      </c>
      <c r="J324" s="329">
        <f t="shared" si="98"/>
        <v>113.23391405637845</v>
      </c>
      <c r="K324" s="302">
        <v>21700</v>
      </c>
      <c r="L324" s="307">
        <f t="shared" si="79"/>
        <v>2299.664390920449</v>
      </c>
      <c r="M324" s="304">
        <f t="shared" si="85"/>
        <v>777.28656413111173</v>
      </c>
      <c r="N324" s="304">
        <f t="shared" si="86"/>
        <v>45.99328781840898</v>
      </c>
      <c r="O324" s="308">
        <v>36</v>
      </c>
      <c r="P324" s="305">
        <f t="shared" si="87"/>
        <v>3158.9442428699699</v>
      </c>
      <c r="Q324" s="309">
        <f t="shared" si="88"/>
        <v>2.6934999999999998</v>
      </c>
      <c r="R324" s="367">
        <f t="shared" si="96"/>
        <v>169.85087108456767</v>
      </c>
      <c r="S324" s="302">
        <v>21700</v>
      </c>
      <c r="T324" s="307">
        <f t="shared" si="80"/>
        <v>1533.1095939469658</v>
      </c>
      <c r="U324" s="101">
        <f t="shared" si="89"/>
        <v>518.19104275407437</v>
      </c>
      <c r="V324" s="304">
        <f t="shared" si="90"/>
        <v>30.662191878939318</v>
      </c>
      <c r="W324" s="308">
        <v>24</v>
      </c>
      <c r="X324" s="305">
        <f t="shared" si="91"/>
        <v>2105.9628285799795</v>
      </c>
      <c r="Y324" s="309">
        <f t="shared" si="92"/>
        <v>1.7957000000000001</v>
      </c>
    </row>
    <row r="325" spans="1:25" ht="17.25" customHeight="1" x14ac:dyDescent="0.2">
      <c r="A325" s="279">
        <v>306</v>
      </c>
      <c r="B325" s="301">
        <f t="shared" si="97"/>
        <v>67.954505565944046</v>
      </c>
      <c r="C325" s="302">
        <v>21700</v>
      </c>
      <c r="D325" s="303">
        <f t="shared" si="78"/>
        <v>3831.9754934763532</v>
      </c>
      <c r="E325" s="304">
        <f t="shared" si="81"/>
        <v>1295.2077167950072</v>
      </c>
      <c r="F325" s="304">
        <f t="shared" si="82"/>
        <v>76.63950986952706</v>
      </c>
      <c r="G325" s="101">
        <v>60</v>
      </c>
      <c r="H325" s="305">
        <f t="shared" si="83"/>
        <v>5263.8227201408881</v>
      </c>
      <c r="I325" s="309">
        <f t="shared" si="84"/>
        <v>4.5030000000000001</v>
      </c>
      <c r="J325" s="329">
        <f t="shared" si="98"/>
        <v>113.25750927657342</v>
      </c>
      <c r="K325" s="302">
        <v>21700</v>
      </c>
      <c r="L325" s="307">
        <f t="shared" si="79"/>
        <v>2299.1852960858114</v>
      </c>
      <c r="M325" s="304">
        <f t="shared" si="85"/>
        <v>777.12463007700421</v>
      </c>
      <c r="N325" s="304">
        <f t="shared" si="86"/>
        <v>45.983705921716229</v>
      </c>
      <c r="O325" s="308">
        <v>36</v>
      </c>
      <c r="P325" s="305">
        <f t="shared" si="87"/>
        <v>3158.293632084532</v>
      </c>
      <c r="Q325" s="309">
        <f t="shared" si="88"/>
        <v>2.7018</v>
      </c>
      <c r="R325" s="367">
        <f t="shared" si="96"/>
        <v>169.88626391486011</v>
      </c>
      <c r="S325" s="302">
        <v>21700</v>
      </c>
      <c r="T325" s="307">
        <f t="shared" si="80"/>
        <v>1532.7901973905414</v>
      </c>
      <c r="U325" s="101">
        <f t="shared" si="89"/>
        <v>518.08308671800296</v>
      </c>
      <c r="V325" s="304">
        <f t="shared" si="90"/>
        <v>30.655803947810828</v>
      </c>
      <c r="W325" s="308">
        <v>24</v>
      </c>
      <c r="X325" s="305">
        <f t="shared" si="91"/>
        <v>2105.5290880563552</v>
      </c>
      <c r="Y325" s="309">
        <f t="shared" si="92"/>
        <v>1.8011999999999999</v>
      </c>
    </row>
    <row r="326" spans="1:25" ht="17.25" customHeight="1" x14ac:dyDescent="0.2">
      <c r="A326" s="279">
        <v>307</v>
      </c>
      <c r="B326" s="301">
        <f t="shared" si="97"/>
        <v>67.968616508314625</v>
      </c>
      <c r="C326" s="302">
        <v>21700</v>
      </c>
      <c r="D326" s="303">
        <f t="shared" si="78"/>
        <v>3831.1799382902718</v>
      </c>
      <c r="E326" s="304">
        <f t="shared" si="81"/>
        <v>1294.9388191421117</v>
      </c>
      <c r="F326" s="304">
        <f t="shared" si="82"/>
        <v>76.62359876580544</v>
      </c>
      <c r="G326" s="101">
        <v>60</v>
      </c>
      <c r="H326" s="305">
        <f t="shared" si="83"/>
        <v>5262.7423561981886</v>
      </c>
      <c r="I326" s="309">
        <f t="shared" si="84"/>
        <v>4.5167999999999999</v>
      </c>
      <c r="J326" s="329">
        <f t="shared" si="98"/>
        <v>113.28102751385771</v>
      </c>
      <c r="K326" s="302">
        <v>21700</v>
      </c>
      <c r="L326" s="307">
        <f t="shared" si="79"/>
        <v>2298.7079629741629</v>
      </c>
      <c r="M326" s="304">
        <f t="shared" si="85"/>
        <v>776.96329148526695</v>
      </c>
      <c r="N326" s="304">
        <f t="shared" si="86"/>
        <v>45.974159259483258</v>
      </c>
      <c r="O326" s="308">
        <v>36</v>
      </c>
      <c r="P326" s="305">
        <f t="shared" si="87"/>
        <v>3157.645413718913</v>
      </c>
      <c r="Q326" s="309">
        <f t="shared" si="88"/>
        <v>2.7101000000000002</v>
      </c>
      <c r="R326" s="367">
        <f t="shared" si="96"/>
        <v>169.92154127078655</v>
      </c>
      <c r="S326" s="302">
        <v>21700</v>
      </c>
      <c r="T326" s="307">
        <f t="shared" si="80"/>
        <v>1532.4719753161089</v>
      </c>
      <c r="U326" s="101">
        <f t="shared" si="89"/>
        <v>517.97552765684475</v>
      </c>
      <c r="V326" s="304">
        <f t="shared" si="90"/>
        <v>30.649439506322178</v>
      </c>
      <c r="W326" s="308">
        <v>24</v>
      </c>
      <c r="X326" s="305">
        <f t="shared" si="91"/>
        <v>2105.0969424792761</v>
      </c>
      <c r="Y326" s="309">
        <f t="shared" si="92"/>
        <v>1.8067</v>
      </c>
    </row>
    <row r="327" spans="1:25" ht="17.25" customHeight="1" x14ac:dyDescent="0.2">
      <c r="A327" s="279">
        <v>308</v>
      </c>
      <c r="B327" s="301">
        <f t="shared" si="97"/>
        <v>67.982681561360707</v>
      </c>
      <c r="C327" s="302">
        <v>21700</v>
      </c>
      <c r="D327" s="303">
        <f t="shared" si="78"/>
        <v>3830.3872989323718</v>
      </c>
      <c r="E327" s="304">
        <f t="shared" si="81"/>
        <v>1294.6709070391416</v>
      </c>
      <c r="F327" s="304">
        <f t="shared" si="82"/>
        <v>76.607745978647444</v>
      </c>
      <c r="G327" s="101">
        <v>60</v>
      </c>
      <c r="H327" s="305">
        <f t="shared" si="83"/>
        <v>5261.6659519501609</v>
      </c>
      <c r="I327" s="309">
        <f t="shared" si="84"/>
        <v>4.5305999999999997</v>
      </c>
      <c r="J327" s="329">
        <f t="shared" si="98"/>
        <v>113.30446926893451</v>
      </c>
      <c r="K327" s="302">
        <v>21700</v>
      </c>
      <c r="L327" s="307">
        <f t="shared" si="79"/>
        <v>2298.2323793594232</v>
      </c>
      <c r="M327" s="304">
        <f t="shared" si="85"/>
        <v>776.80254422348503</v>
      </c>
      <c r="N327" s="304">
        <f t="shared" si="86"/>
        <v>45.964647587188466</v>
      </c>
      <c r="O327" s="308">
        <v>36</v>
      </c>
      <c r="P327" s="305">
        <f t="shared" si="87"/>
        <v>3156.9995711700967</v>
      </c>
      <c r="Q327" s="309">
        <f t="shared" si="88"/>
        <v>2.7183000000000002</v>
      </c>
      <c r="R327" s="367">
        <f t="shared" si="96"/>
        <v>169.95670390340175</v>
      </c>
      <c r="S327" s="302">
        <v>21700</v>
      </c>
      <c r="T327" s="307">
        <f t="shared" si="80"/>
        <v>1532.154919572949</v>
      </c>
      <c r="U327" s="101">
        <f t="shared" si="89"/>
        <v>517.86836281565672</v>
      </c>
      <c r="V327" s="304">
        <f t="shared" si="90"/>
        <v>30.643098391458981</v>
      </c>
      <c r="W327" s="308">
        <v>24</v>
      </c>
      <c r="X327" s="305">
        <f t="shared" si="91"/>
        <v>2104.6663807800646</v>
      </c>
      <c r="Y327" s="309">
        <f t="shared" si="92"/>
        <v>1.8122</v>
      </c>
    </row>
    <row r="328" spans="1:25" ht="17.25" customHeight="1" x14ac:dyDescent="0.2">
      <c r="A328" s="279">
        <v>309</v>
      </c>
      <c r="B328" s="301">
        <f t="shared" si="97"/>
        <v>67.996701022582755</v>
      </c>
      <c r="C328" s="302">
        <v>21700</v>
      </c>
      <c r="D328" s="303">
        <f t="shared" si="78"/>
        <v>3829.5975552331151</v>
      </c>
      <c r="E328" s="304">
        <f t="shared" si="81"/>
        <v>1294.4039736687928</v>
      </c>
      <c r="F328" s="304">
        <f t="shared" si="82"/>
        <v>76.5919511046623</v>
      </c>
      <c r="G328" s="101">
        <v>60</v>
      </c>
      <c r="H328" s="305">
        <f t="shared" si="83"/>
        <v>5260.5934800065706</v>
      </c>
      <c r="I328" s="309">
        <f t="shared" si="84"/>
        <v>4.5442999999999998</v>
      </c>
      <c r="J328" s="329">
        <f t="shared" si="98"/>
        <v>113.32783503763793</v>
      </c>
      <c r="K328" s="302">
        <v>21700</v>
      </c>
      <c r="L328" s="307">
        <f t="shared" si="79"/>
        <v>2297.7585331398695</v>
      </c>
      <c r="M328" s="304">
        <f t="shared" si="85"/>
        <v>776.64238420127583</v>
      </c>
      <c r="N328" s="304">
        <f t="shared" si="86"/>
        <v>45.955170662797393</v>
      </c>
      <c r="O328" s="308">
        <v>36</v>
      </c>
      <c r="P328" s="305">
        <f t="shared" si="87"/>
        <v>3156.3560880039427</v>
      </c>
      <c r="Q328" s="309">
        <f t="shared" si="88"/>
        <v>2.7265999999999999</v>
      </c>
      <c r="R328" s="367">
        <f t="shared" si="96"/>
        <v>169.99175255645687</v>
      </c>
      <c r="S328" s="302">
        <v>21700</v>
      </c>
      <c r="T328" s="307">
        <f t="shared" si="80"/>
        <v>1531.8390220932463</v>
      </c>
      <c r="U328" s="101">
        <f t="shared" si="89"/>
        <v>517.76158946751718</v>
      </c>
      <c r="V328" s="304">
        <f t="shared" si="90"/>
        <v>30.636780441864925</v>
      </c>
      <c r="W328" s="308">
        <v>24</v>
      </c>
      <c r="X328" s="305">
        <f t="shared" si="91"/>
        <v>2104.2373920026284</v>
      </c>
      <c r="Y328" s="309">
        <f t="shared" si="92"/>
        <v>1.8177000000000001</v>
      </c>
    </row>
    <row r="329" spans="1:25" ht="17.25" customHeight="1" x14ac:dyDescent="0.2">
      <c r="A329" s="283">
        <v>310</v>
      </c>
      <c r="B329" s="301">
        <f t="shared" si="97"/>
        <v>68.01067518659751</v>
      </c>
      <c r="C329" s="302">
        <v>21700</v>
      </c>
      <c r="D329" s="303">
        <f t="shared" si="78"/>
        <v>3828.8106872274602</v>
      </c>
      <c r="E329" s="304">
        <f t="shared" si="81"/>
        <v>1294.1380122828814</v>
      </c>
      <c r="F329" s="304">
        <f t="shared" si="82"/>
        <v>76.576213744549207</v>
      </c>
      <c r="G329" s="101">
        <v>60</v>
      </c>
      <c r="H329" s="305">
        <f t="shared" si="83"/>
        <v>5259.5249132548906</v>
      </c>
      <c r="I329" s="309">
        <f t="shared" si="84"/>
        <v>4.5580999999999996</v>
      </c>
      <c r="J329" s="329">
        <f t="shared" si="98"/>
        <v>113.35112531099585</v>
      </c>
      <c r="K329" s="302">
        <v>21700</v>
      </c>
      <c r="L329" s="307">
        <f t="shared" si="79"/>
        <v>2297.2864123364761</v>
      </c>
      <c r="M329" s="304">
        <f t="shared" si="85"/>
        <v>776.4828073697289</v>
      </c>
      <c r="N329" s="304">
        <f t="shared" si="86"/>
        <v>45.945728246729523</v>
      </c>
      <c r="O329" s="308">
        <v>36</v>
      </c>
      <c r="P329" s="305">
        <f t="shared" si="87"/>
        <v>3155.7149479529348</v>
      </c>
      <c r="Q329" s="309">
        <f t="shared" si="88"/>
        <v>2.7349000000000001</v>
      </c>
      <c r="R329" s="367">
        <f t="shared" si="96"/>
        <v>170.02668796649377</v>
      </c>
      <c r="S329" s="302">
        <v>21700</v>
      </c>
      <c r="T329" s="307">
        <f t="shared" si="80"/>
        <v>1531.5242748909841</v>
      </c>
      <c r="U329" s="101">
        <f t="shared" si="89"/>
        <v>517.6552049131526</v>
      </c>
      <c r="V329" s="304">
        <f t="shared" si="90"/>
        <v>30.630485497819681</v>
      </c>
      <c r="W329" s="308">
        <v>24</v>
      </c>
      <c r="X329" s="305">
        <f t="shared" si="91"/>
        <v>2103.8099653019563</v>
      </c>
      <c r="Y329" s="309">
        <f t="shared" si="92"/>
        <v>1.8231999999999999</v>
      </c>
    </row>
    <row r="330" spans="1:25" ht="17.25" customHeight="1" x14ac:dyDescent="0.2">
      <c r="A330" s="279">
        <v>311</v>
      </c>
      <c r="B330" s="301">
        <f t="shared" si="97"/>
        <v>68.024604345175192</v>
      </c>
      <c r="C330" s="302">
        <v>21700</v>
      </c>
      <c r="D330" s="303">
        <f t="shared" si="78"/>
        <v>3828.0266751521285</v>
      </c>
      <c r="E330" s="304">
        <f t="shared" si="81"/>
        <v>1293.8730162014192</v>
      </c>
      <c r="F330" s="304">
        <f t="shared" si="82"/>
        <v>76.560533503042578</v>
      </c>
      <c r="G330" s="101">
        <v>60</v>
      </c>
      <c r="H330" s="305">
        <f t="shared" si="83"/>
        <v>5258.4602248565898</v>
      </c>
      <c r="I330" s="309">
        <f t="shared" si="84"/>
        <v>4.5719000000000003</v>
      </c>
      <c r="J330" s="329">
        <f t="shared" si="98"/>
        <v>113.374340575292</v>
      </c>
      <c r="K330" s="302">
        <v>21700</v>
      </c>
      <c r="L330" s="307">
        <f t="shared" si="79"/>
        <v>2296.816005091277</v>
      </c>
      <c r="M330" s="304">
        <f t="shared" si="85"/>
        <v>776.32380972085161</v>
      </c>
      <c r="N330" s="304">
        <f t="shared" si="86"/>
        <v>45.936320101825544</v>
      </c>
      <c r="O330" s="308">
        <v>36</v>
      </c>
      <c r="P330" s="305">
        <f t="shared" si="87"/>
        <v>3155.0761349139543</v>
      </c>
      <c r="Q330" s="309">
        <f t="shared" si="88"/>
        <v>2.7431000000000001</v>
      </c>
      <c r="R330" s="367">
        <f t="shared" si="96"/>
        <v>170.06151086293798</v>
      </c>
      <c r="S330" s="302">
        <v>21700</v>
      </c>
      <c r="T330" s="307">
        <f t="shared" si="80"/>
        <v>1531.2106700608513</v>
      </c>
      <c r="U330" s="101">
        <f t="shared" si="89"/>
        <v>517.5492064805677</v>
      </c>
      <c r="V330" s="304">
        <f t="shared" si="90"/>
        <v>30.624213401217027</v>
      </c>
      <c r="W330" s="308">
        <v>24</v>
      </c>
      <c r="X330" s="305">
        <f t="shared" si="91"/>
        <v>2103.3840899426359</v>
      </c>
      <c r="Y330" s="309">
        <f t="shared" si="92"/>
        <v>1.8288</v>
      </c>
    </row>
    <row r="331" spans="1:25" ht="17.25" customHeight="1" x14ac:dyDescent="0.2">
      <c r="A331" s="279">
        <v>312</v>
      </c>
      <c r="B331" s="301">
        <f t="shared" si="97"/>
        <v>68.038488787276009</v>
      </c>
      <c r="C331" s="302">
        <v>21700</v>
      </c>
      <c r="D331" s="303">
        <f t="shared" si="78"/>
        <v>3827.2454994429254</v>
      </c>
      <c r="E331" s="304">
        <f t="shared" si="81"/>
        <v>1293.6089788117088</v>
      </c>
      <c r="F331" s="304">
        <f t="shared" si="82"/>
        <v>76.544909988858507</v>
      </c>
      <c r="G331" s="101">
        <v>60</v>
      </c>
      <c r="H331" s="305">
        <f t="shared" si="83"/>
        <v>5257.3993882434925</v>
      </c>
      <c r="I331" s="309">
        <f t="shared" si="84"/>
        <v>4.5856000000000003</v>
      </c>
      <c r="J331" s="329">
        <f t="shared" si="98"/>
        <v>113.39748131212669</v>
      </c>
      <c r="K331" s="302">
        <v>21700</v>
      </c>
      <c r="L331" s="307">
        <f t="shared" si="79"/>
        <v>2296.3472996657547</v>
      </c>
      <c r="M331" s="304">
        <f t="shared" si="85"/>
        <v>776.16538728702506</v>
      </c>
      <c r="N331" s="304">
        <f t="shared" si="86"/>
        <v>45.926945993315094</v>
      </c>
      <c r="O331" s="308">
        <v>36</v>
      </c>
      <c r="P331" s="305">
        <f t="shared" si="87"/>
        <v>3154.4396329460951</v>
      </c>
      <c r="Q331" s="309">
        <f t="shared" si="88"/>
        <v>2.7513999999999998</v>
      </c>
      <c r="R331" s="367">
        <f t="shared" si="96"/>
        <v>170.09622196819001</v>
      </c>
      <c r="S331" s="302">
        <v>21700</v>
      </c>
      <c r="T331" s="307">
        <f t="shared" si="80"/>
        <v>1530.8981997771702</v>
      </c>
      <c r="U331" s="101">
        <f t="shared" si="89"/>
        <v>517.44359152468348</v>
      </c>
      <c r="V331" s="304">
        <f t="shared" si="90"/>
        <v>30.617963995543406</v>
      </c>
      <c r="W331" s="308">
        <v>24</v>
      </c>
      <c r="X331" s="305">
        <f t="shared" si="91"/>
        <v>2102.9597552973974</v>
      </c>
      <c r="Y331" s="309">
        <f t="shared" si="92"/>
        <v>1.8343</v>
      </c>
    </row>
    <row r="332" spans="1:25" ht="17.25" customHeight="1" x14ac:dyDescent="0.2">
      <c r="A332" s="279">
        <v>313</v>
      </c>
      <c r="B332" s="301">
        <f t="shared" si="97"/>
        <v>68.052328799086169</v>
      </c>
      <c r="C332" s="302">
        <v>21700</v>
      </c>
      <c r="D332" s="303">
        <f t="shared" si="78"/>
        <v>3826.4671407320998</v>
      </c>
      <c r="E332" s="304">
        <f t="shared" si="81"/>
        <v>1293.3458935674496</v>
      </c>
      <c r="F332" s="304">
        <f t="shared" si="82"/>
        <v>76.529342814641993</v>
      </c>
      <c r="G332" s="101">
        <v>60</v>
      </c>
      <c r="H332" s="305">
        <f t="shared" si="83"/>
        <v>5256.3423771141915</v>
      </c>
      <c r="I332" s="309">
        <f t="shared" si="84"/>
        <v>4.5994000000000002</v>
      </c>
      <c r="J332" s="329">
        <f t="shared" si="98"/>
        <v>113.42054799847695</v>
      </c>
      <c r="K332" s="302">
        <v>21700</v>
      </c>
      <c r="L332" s="307">
        <f t="shared" si="79"/>
        <v>2295.8802844392599</v>
      </c>
      <c r="M332" s="304">
        <f t="shared" si="85"/>
        <v>776.00753614046971</v>
      </c>
      <c r="N332" s="304">
        <f t="shared" si="86"/>
        <v>45.917605688785201</v>
      </c>
      <c r="O332" s="308">
        <v>36</v>
      </c>
      <c r="P332" s="305">
        <f t="shared" si="87"/>
        <v>3153.8054262685146</v>
      </c>
      <c r="Q332" s="309">
        <f t="shared" si="88"/>
        <v>2.7595999999999998</v>
      </c>
      <c r="R332" s="367">
        <f t="shared" si="96"/>
        <v>170.1308219977154</v>
      </c>
      <c r="S332" s="302">
        <v>21700</v>
      </c>
      <c r="T332" s="307">
        <f t="shared" si="80"/>
        <v>1530.5868562928404</v>
      </c>
      <c r="U332" s="101">
        <f t="shared" si="89"/>
        <v>517.33835742698</v>
      </c>
      <c r="V332" s="304">
        <f t="shared" si="90"/>
        <v>30.611737125856809</v>
      </c>
      <c r="W332" s="308">
        <v>24</v>
      </c>
      <c r="X332" s="305">
        <f t="shared" si="91"/>
        <v>2102.5369508456774</v>
      </c>
      <c r="Y332" s="309">
        <f t="shared" si="92"/>
        <v>1.8398000000000001</v>
      </c>
    </row>
    <row r="333" spans="1:25" ht="17.25" customHeight="1" x14ac:dyDescent="0.2">
      <c r="A333" s="279">
        <v>314</v>
      </c>
      <c r="B333" s="301">
        <f t="shared" si="97"/>
        <v>68.066124664053206</v>
      </c>
      <c r="C333" s="302">
        <v>21700</v>
      </c>
      <c r="D333" s="303">
        <f t="shared" si="78"/>
        <v>3825.6915798457576</v>
      </c>
      <c r="E333" s="304">
        <f t="shared" si="81"/>
        <v>1293.083753987866</v>
      </c>
      <c r="F333" s="304">
        <f t="shared" si="82"/>
        <v>76.513831596915153</v>
      </c>
      <c r="G333" s="101">
        <v>60</v>
      </c>
      <c r="H333" s="305">
        <f t="shared" si="83"/>
        <v>5255.2891654305386</v>
      </c>
      <c r="I333" s="309">
        <f t="shared" si="84"/>
        <v>4.6132</v>
      </c>
      <c r="J333" s="329">
        <f t="shared" si="98"/>
        <v>113.44354110675535</v>
      </c>
      <c r="K333" s="302">
        <v>21700</v>
      </c>
      <c r="L333" s="307">
        <f t="shared" si="79"/>
        <v>2295.4149479074545</v>
      </c>
      <c r="M333" s="304">
        <f t="shared" si="85"/>
        <v>775.85025239271954</v>
      </c>
      <c r="N333" s="304">
        <f t="shared" si="86"/>
        <v>45.908298958149089</v>
      </c>
      <c r="O333" s="308">
        <v>36</v>
      </c>
      <c r="P333" s="305">
        <f t="shared" si="87"/>
        <v>3153.1734992583233</v>
      </c>
      <c r="Q333" s="309">
        <f t="shared" si="88"/>
        <v>2.7679</v>
      </c>
      <c r="R333" s="367">
        <f t="shared" si="96"/>
        <v>170.165311660133</v>
      </c>
      <c r="S333" s="302">
        <v>21700</v>
      </c>
      <c r="T333" s="307">
        <f t="shared" si="80"/>
        <v>1530.2766319383031</v>
      </c>
      <c r="U333" s="101">
        <f t="shared" si="89"/>
        <v>517.23350159514644</v>
      </c>
      <c r="V333" s="304">
        <f t="shared" si="90"/>
        <v>30.605532638766064</v>
      </c>
      <c r="W333" s="308">
        <v>24</v>
      </c>
      <c r="X333" s="305">
        <f t="shared" si="91"/>
        <v>2102.1156661722157</v>
      </c>
      <c r="Y333" s="309">
        <f t="shared" si="92"/>
        <v>1.8452999999999999</v>
      </c>
    </row>
    <row r="334" spans="1:25" ht="17.25" customHeight="1" x14ac:dyDescent="0.2">
      <c r="A334" s="279">
        <v>315</v>
      </c>
      <c r="B334" s="301">
        <f t="shared" si="97"/>
        <v>68.079876662920867</v>
      </c>
      <c r="C334" s="302">
        <v>21700</v>
      </c>
      <c r="D334" s="303">
        <f t="shared" si="78"/>
        <v>3824.9187978012992</v>
      </c>
      <c r="E334" s="304">
        <f t="shared" si="81"/>
        <v>1292.8225536568391</v>
      </c>
      <c r="F334" s="304">
        <f t="shared" si="82"/>
        <v>76.498375956025981</v>
      </c>
      <c r="G334" s="101">
        <v>60</v>
      </c>
      <c r="H334" s="305">
        <f t="shared" si="83"/>
        <v>5254.2397274141649</v>
      </c>
      <c r="I334" s="309">
        <f t="shared" si="84"/>
        <v>4.6269</v>
      </c>
      <c r="J334" s="329">
        <f t="shared" si="98"/>
        <v>113.46646110486812</v>
      </c>
      <c r="K334" s="302">
        <v>21700</v>
      </c>
      <c r="L334" s="307">
        <f t="shared" si="79"/>
        <v>2294.9512786807791</v>
      </c>
      <c r="M334" s="304">
        <f t="shared" si="85"/>
        <v>775.69353219410323</v>
      </c>
      <c r="N334" s="304">
        <f t="shared" si="86"/>
        <v>45.899025573615582</v>
      </c>
      <c r="O334" s="308">
        <v>36</v>
      </c>
      <c r="P334" s="305">
        <f t="shared" si="87"/>
        <v>3152.543836448498</v>
      </c>
      <c r="Q334" s="309">
        <f t="shared" si="88"/>
        <v>2.7761999999999998</v>
      </c>
      <c r="R334" s="367">
        <f t="shared" si="96"/>
        <v>170.19969165730217</v>
      </c>
      <c r="S334" s="302">
        <v>21700</v>
      </c>
      <c r="T334" s="307">
        <f t="shared" si="80"/>
        <v>1529.9675191205197</v>
      </c>
      <c r="U334" s="101">
        <f t="shared" si="89"/>
        <v>517.12902146273564</v>
      </c>
      <c r="V334" s="304">
        <f t="shared" si="90"/>
        <v>30.599350382410393</v>
      </c>
      <c r="W334" s="308">
        <v>24</v>
      </c>
      <c r="X334" s="305">
        <f t="shared" si="91"/>
        <v>2101.6958909656655</v>
      </c>
      <c r="Y334" s="309">
        <f t="shared" si="92"/>
        <v>1.8508</v>
      </c>
    </row>
    <row r="335" spans="1:25" ht="17.25" customHeight="1" x14ac:dyDescent="0.2">
      <c r="A335" s="279">
        <v>316</v>
      </c>
      <c r="B335" s="301">
        <f t="shared" si="97"/>
        <v>68.093585073763393</v>
      </c>
      <c r="C335" s="302">
        <v>21700</v>
      </c>
      <c r="D335" s="303">
        <f t="shared" si="78"/>
        <v>3824.1487758049134</v>
      </c>
      <c r="E335" s="304">
        <f t="shared" si="81"/>
        <v>1292.5622862220605</v>
      </c>
      <c r="F335" s="304">
        <f t="shared" si="82"/>
        <v>76.482975516098264</v>
      </c>
      <c r="G335" s="101">
        <v>60</v>
      </c>
      <c r="H335" s="305">
        <f t="shared" si="83"/>
        <v>5253.1940375430722</v>
      </c>
      <c r="I335" s="309">
        <f t="shared" si="84"/>
        <v>4.6406999999999998</v>
      </c>
      <c r="J335" s="329">
        <f t="shared" si="98"/>
        <v>113.48930845627233</v>
      </c>
      <c r="K335" s="302">
        <v>21700</v>
      </c>
      <c r="L335" s="307">
        <f t="shared" si="79"/>
        <v>2294.4892654829478</v>
      </c>
      <c r="M335" s="304">
        <f t="shared" si="85"/>
        <v>775.53737173323623</v>
      </c>
      <c r="N335" s="304">
        <f t="shared" si="86"/>
        <v>45.889785309658954</v>
      </c>
      <c r="O335" s="308">
        <v>36</v>
      </c>
      <c r="P335" s="305">
        <f t="shared" si="87"/>
        <v>3151.9164225258432</v>
      </c>
      <c r="Q335" s="309">
        <f t="shared" si="88"/>
        <v>2.7844000000000002</v>
      </c>
      <c r="R335" s="367">
        <f t="shared" si="96"/>
        <v>170.23396268440848</v>
      </c>
      <c r="S335" s="302">
        <v>21700</v>
      </c>
      <c r="T335" s="307">
        <f t="shared" si="80"/>
        <v>1529.6595103219654</v>
      </c>
      <c r="U335" s="101">
        <f t="shared" si="89"/>
        <v>517.02491448882427</v>
      </c>
      <c r="V335" s="304">
        <f t="shared" si="90"/>
        <v>30.59319020643931</v>
      </c>
      <c r="W335" s="308">
        <v>24</v>
      </c>
      <c r="X335" s="305">
        <f t="shared" si="91"/>
        <v>2101.277615017229</v>
      </c>
      <c r="Y335" s="309">
        <f t="shared" si="92"/>
        <v>1.8563000000000001</v>
      </c>
    </row>
    <row r="336" spans="1:25" ht="17.25" customHeight="1" x14ac:dyDescent="0.2">
      <c r="A336" s="279">
        <v>317</v>
      </c>
      <c r="B336" s="301">
        <f t="shared" si="97"/>
        <v>68.107250172019235</v>
      </c>
      <c r="C336" s="302">
        <v>21700</v>
      </c>
      <c r="D336" s="303">
        <f t="shared" si="78"/>
        <v>3823.3814952491084</v>
      </c>
      <c r="E336" s="304">
        <f t="shared" si="81"/>
        <v>1292.3029453941986</v>
      </c>
      <c r="F336" s="304">
        <f t="shared" si="82"/>
        <v>76.467629904982175</v>
      </c>
      <c r="G336" s="101">
        <v>60</v>
      </c>
      <c r="H336" s="305">
        <f t="shared" si="83"/>
        <v>5252.152070548289</v>
      </c>
      <c r="I336" s="309">
        <f t="shared" si="84"/>
        <v>4.6543999999999999</v>
      </c>
      <c r="J336" s="329">
        <f t="shared" si="98"/>
        <v>113.51208362003206</v>
      </c>
      <c r="K336" s="302">
        <v>21700</v>
      </c>
      <c r="L336" s="307">
        <f t="shared" si="79"/>
        <v>2294.0288971494647</v>
      </c>
      <c r="M336" s="304">
        <f t="shared" si="85"/>
        <v>775.38176723651895</v>
      </c>
      <c r="N336" s="304">
        <f t="shared" si="86"/>
        <v>45.880577942989298</v>
      </c>
      <c r="O336" s="308">
        <v>36</v>
      </c>
      <c r="P336" s="305">
        <f t="shared" si="87"/>
        <v>3151.2912423289731</v>
      </c>
      <c r="Q336" s="309">
        <f t="shared" si="88"/>
        <v>2.7927</v>
      </c>
      <c r="R336" s="367">
        <f t="shared" si="96"/>
        <v>170.26812543004809</v>
      </c>
      <c r="S336" s="302">
        <v>21700</v>
      </c>
      <c r="T336" s="307">
        <f t="shared" si="80"/>
        <v>1529.3525980996433</v>
      </c>
      <c r="U336" s="101">
        <f t="shared" si="89"/>
        <v>516.92117815767938</v>
      </c>
      <c r="V336" s="304">
        <f t="shared" si="90"/>
        <v>30.587051961992866</v>
      </c>
      <c r="W336" s="308">
        <v>24</v>
      </c>
      <c r="X336" s="305">
        <f t="shared" si="91"/>
        <v>2100.8608282193154</v>
      </c>
      <c r="Y336" s="309">
        <f t="shared" si="92"/>
        <v>1.8617999999999999</v>
      </c>
    </row>
    <row r="337" spans="1:25" ht="17.25" customHeight="1" x14ac:dyDescent="0.2">
      <c r="A337" s="279">
        <v>318</v>
      </c>
      <c r="B337" s="301">
        <f t="shared" si="97"/>
        <v>68.12087223052427</v>
      </c>
      <c r="C337" s="302">
        <v>21700</v>
      </c>
      <c r="D337" s="303">
        <f t="shared" si="78"/>
        <v>3822.616937710281</v>
      </c>
      <c r="E337" s="304">
        <f t="shared" si="81"/>
        <v>1292.0445249460749</v>
      </c>
      <c r="F337" s="304">
        <f t="shared" si="82"/>
        <v>76.452338754205627</v>
      </c>
      <c r="G337" s="101">
        <v>60</v>
      </c>
      <c r="H337" s="305">
        <f t="shared" si="83"/>
        <v>5251.1138014105618</v>
      </c>
      <c r="I337" s="309">
        <f t="shared" si="84"/>
        <v>4.6681999999999997</v>
      </c>
      <c r="J337" s="329">
        <f t="shared" si="98"/>
        <v>113.53478705087379</v>
      </c>
      <c r="K337" s="302">
        <v>21700</v>
      </c>
      <c r="L337" s="307">
        <f t="shared" si="79"/>
        <v>2293.570162626168</v>
      </c>
      <c r="M337" s="304">
        <f t="shared" si="85"/>
        <v>775.22671496764474</v>
      </c>
      <c r="N337" s="304">
        <f t="shared" si="86"/>
        <v>45.871403252523358</v>
      </c>
      <c r="O337" s="308">
        <v>36</v>
      </c>
      <c r="P337" s="305">
        <f t="shared" si="87"/>
        <v>3150.6682808463361</v>
      </c>
      <c r="Q337" s="309">
        <f t="shared" si="88"/>
        <v>2.8008999999999999</v>
      </c>
      <c r="R337" s="367">
        <f t="shared" si="96"/>
        <v>170.30218057631066</v>
      </c>
      <c r="S337" s="302">
        <v>21700</v>
      </c>
      <c r="T337" s="307">
        <f t="shared" si="80"/>
        <v>1529.0467750841126</v>
      </c>
      <c r="U337" s="101">
        <f t="shared" si="89"/>
        <v>516.81780997842998</v>
      </c>
      <c r="V337" s="304">
        <f t="shared" si="90"/>
        <v>30.580935501682251</v>
      </c>
      <c r="W337" s="308">
        <v>24</v>
      </c>
      <c r="X337" s="305">
        <f t="shared" si="91"/>
        <v>2100.4455205642248</v>
      </c>
      <c r="Y337" s="309">
        <f t="shared" si="92"/>
        <v>1.8673</v>
      </c>
    </row>
    <row r="338" spans="1:25" ht="17.25" customHeight="1" x14ac:dyDescent="0.2">
      <c r="A338" s="279">
        <v>319</v>
      </c>
      <c r="B338" s="301">
        <f t="shared" si="97"/>
        <v>68.134451519544456</v>
      </c>
      <c r="C338" s="302">
        <v>21700</v>
      </c>
      <c r="D338" s="303">
        <f t="shared" si="78"/>
        <v>3821.8550849463272</v>
      </c>
      <c r="E338" s="304">
        <f t="shared" si="81"/>
        <v>1291.7870187118585</v>
      </c>
      <c r="F338" s="304">
        <f t="shared" si="82"/>
        <v>76.43710169892654</v>
      </c>
      <c r="G338" s="101">
        <v>60</v>
      </c>
      <c r="H338" s="305">
        <f t="shared" si="83"/>
        <v>5250.0792053571122</v>
      </c>
      <c r="I338" s="309">
        <f t="shared" si="84"/>
        <v>4.6818999999999997</v>
      </c>
      <c r="J338" s="329">
        <f t="shared" si="98"/>
        <v>113.55741919924077</v>
      </c>
      <c r="K338" s="302">
        <v>21700</v>
      </c>
      <c r="L338" s="307">
        <f t="shared" si="79"/>
        <v>2293.113050967796</v>
      </c>
      <c r="M338" s="304">
        <f t="shared" si="85"/>
        <v>775.07221122711496</v>
      </c>
      <c r="N338" s="304">
        <f t="shared" si="86"/>
        <v>45.86226101935592</v>
      </c>
      <c r="O338" s="308">
        <v>36</v>
      </c>
      <c r="P338" s="305">
        <f t="shared" si="87"/>
        <v>3150.0475232142671</v>
      </c>
      <c r="Q338" s="309">
        <f t="shared" si="88"/>
        <v>2.8092000000000001</v>
      </c>
      <c r="R338" s="367">
        <f t="shared" si="96"/>
        <v>170.33612879886113</v>
      </c>
      <c r="S338" s="302">
        <v>21700</v>
      </c>
      <c r="T338" s="307">
        <f t="shared" si="80"/>
        <v>1528.742033978531</v>
      </c>
      <c r="U338" s="101">
        <f t="shared" si="89"/>
        <v>516.71480748474346</v>
      </c>
      <c r="V338" s="304">
        <f t="shared" si="90"/>
        <v>30.57484067957062</v>
      </c>
      <c r="W338" s="308">
        <v>24</v>
      </c>
      <c r="X338" s="305">
        <f t="shared" si="91"/>
        <v>2100.0316821428451</v>
      </c>
      <c r="Y338" s="309">
        <f t="shared" si="92"/>
        <v>1.8728</v>
      </c>
    </row>
    <row r="339" spans="1:25" ht="17.25" customHeight="1" x14ac:dyDescent="0.2">
      <c r="A339" s="283">
        <v>320</v>
      </c>
      <c r="B339" s="301">
        <f t="shared" si="97"/>
        <v>68.14798830680806</v>
      </c>
      <c r="C339" s="302">
        <v>21700</v>
      </c>
      <c r="D339" s="303">
        <f t="shared" si="78"/>
        <v>3821.0959188942888</v>
      </c>
      <c r="E339" s="304">
        <f t="shared" si="81"/>
        <v>1291.5304205862694</v>
      </c>
      <c r="F339" s="304">
        <f t="shared" si="82"/>
        <v>76.421918377885774</v>
      </c>
      <c r="G339" s="101">
        <v>60</v>
      </c>
      <c r="H339" s="305">
        <f t="shared" si="83"/>
        <v>5249.0482578584442</v>
      </c>
      <c r="I339" s="309">
        <f t="shared" si="84"/>
        <v>4.6957000000000004</v>
      </c>
      <c r="J339" s="329">
        <f t="shared" si="98"/>
        <v>113.57998051134678</v>
      </c>
      <c r="K339" s="302">
        <v>21700</v>
      </c>
      <c r="L339" s="307">
        <f t="shared" si="79"/>
        <v>2292.6575513365729</v>
      </c>
      <c r="M339" s="304">
        <f t="shared" si="85"/>
        <v>774.91825235176157</v>
      </c>
      <c r="N339" s="304">
        <f t="shared" si="86"/>
        <v>45.85315102673146</v>
      </c>
      <c r="O339" s="308">
        <v>36</v>
      </c>
      <c r="P339" s="305">
        <f t="shared" si="87"/>
        <v>3149.4289547150661</v>
      </c>
      <c r="Q339" s="309">
        <f t="shared" si="88"/>
        <v>2.8174000000000001</v>
      </c>
      <c r="R339" s="367">
        <f t="shared" si="96"/>
        <v>170.36997076702013</v>
      </c>
      <c r="S339" s="302">
        <v>21700</v>
      </c>
      <c r="T339" s="307">
        <f t="shared" si="80"/>
        <v>1528.4383675577158</v>
      </c>
      <c r="U339" s="101">
        <f t="shared" si="89"/>
        <v>516.61216823450786</v>
      </c>
      <c r="V339" s="304">
        <f t="shared" si="90"/>
        <v>30.568767351154317</v>
      </c>
      <c r="W339" s="308">
        <v>24</v>
      </c>
      <c r="X339" s="305">
        <f t="shared" si="91"/>
        <v>2099.6193031433781</v>
      </c>
      <c r="Y339" s="309">
        <f t="shared" si="92"/>
        <v>1.8783000000000001</v>
      </c>
    </row>
    <row r="340" spans="1:25" ht="15.75" customHeight="1" x14ac:dyDescent="0.2">
      <c r="A340" s="424">
        <v>321</v>
      </c>
      <c r="B340" s="301">
        <f t="shared" si="97"/>
        <v>68.161482857537322</v>
      </c>
      <c r="C340" s="302">
        <v>21700</v>
      </c>
      <c r="D340" s="303">
        <f t="shared" ref="D340:D403" si="99">12*(1/B340*C340)</f>
        <v>3820.3394216680372</v>
      </c>
      <c r="E340" s="304">
        <f t="shared" ref="E340:E403" si="100">D340*33.8%</f>
        <v>1291.2747245237965</v>
      </c>
      <c r="F340" s="304">
        <f t="shared" ref="F340:F403" si="101">D340*2%</f>
        <v>76.406788433360745</v>
      </c>
      <c r="G340" s="101">
        <v>60</v>
      </c>
      <c r="H340" s="305">
        <f t="shared" ref="H340:H403" si="102">SUM(D340:G340)</f>
        <v>5248.020934625195</v>
      </c>
      <c r="I340" s="309">
        <f t="shared" ref="I340:I403" si="103">ROUND(A340/B340,4)</f>
        <v>4.7093999999999996</v>
      </c>
      <c r="J340" s="329">
        <f t="shared" si="98"/>
        <v>113.60247142922887</v>
      </c>
      <c r="K340" s="302">
        <v>21700</v>
      </c>
      <c r="L340" s="307">
        <f t="shared" ref="L340:L403" si="104">12*(1/J340*K340)</f>
        <v>2292.2036530008227</v>
      </c>
      <c r="M340" s="304">
        <f t="shared" ref="M340:M403" si="105">L340*33.8%</f>
        <v>774.76483471427798</v>
      </c>
      <c r="N340" s="304">
        <f t="shared" ref="N340:N403" si="106">L340*2%</f>
        <v>45.844073060016456</v>
      </c>
      <c r="O340" s="308">
        <v>36</v>
      </c>
      <c r="P340" s="305">
        <f t="shared" ref="P340:P403" si="107">SUM(L340:O340)</f>
        <v>3148.8125607751172</v>
      </c>
      <c r="Q340" s="309">
        <f t="shared" ref="Q340:Q403" si="108">ROUND(A340/J340,4)</f>
        <v>2.8256000000000001</v>
      </c>
      <c r="R340" s="367">
        <f t="shared" si="96"/>
        <v>170.40370714384329</v>
      </c>
      <c r="S340" s="302">
        <v>21700</v>
      </c>
      <c r="T340" s="307">
        <f t="shared" ref="T340:T403" si="109">12*(1/R340*S340)</f>
        <v>1528.135768667215</v>
      </c>
      <c r="U340" s="101">
        <f t="shared" ref="U340:U403" si="110">T340*33.8%</f>
        <v>516.50988980951865</v>
      </c>
      <c r="V340" s="304">
        <f t="shared" ref="V340:V403" si="111">T340*2%</f>
        <v>30.5627153733443</v>
      </c>
      <c r="W340" s="308">
        <v>24</v>
      </c>
      <c r="X340" s="305">
        <f t="shared" ref="X340:X403" si="112">SUM(T340:W340)</f>
        <v>2099.2083738500778</v>
      </c>
      <c r="Y340" s="309">
        <f t="shared" ref="Y340:Y403" si="113">ROUND(A340/R340,4)</f>
        <v>1.8837999999999999</v>
      </c>
    </row>
    <row r="341" spans="1:25" ht="15.75" customHeight="1" x14ac:dyDescent="0.2">
      <c r="A341" s="424">
        <v>322</v>
      </c>
      <c r="B341" s="301">
        <f t="shared" si="97"/>
        <v>68.174935434479579</v>
      </c>
      <c r="C341" s="302">
        <v>21700</v>
      </c>
      <c r="D341" s="303">
        <f t="shared" si="99"/>
        <v>3819.5855755560024</v>
      </c>
      <c r="E341" s="304">
        <f t="shared" si="100"/>
        <v>1291.0199245379288</v>
      </c>
      <c r="F341" s="304">
        <f t="shared" si="101"/>
        <v>76.39171151112005</v>
      </c>
      <c r="G341" s="101">
        <v>60</v>
      </c>
      <c r="H341" s="305">
        <f t="shared" si="102"/>
        <v>5246.9972116050512</v>
      </c>
      <c r="I341" s="309">
        <f t="shared" si="103"/>
        <v>4.7230999999999996</v>
      </c>
      <c r="J341" s="329">
        <f t="shared" si="98"/>
        <v>113.6248923907993</v>
      </c>
      <c r="K341" s="302">
        <v>21700</v>
      </c>
      <c r="L341" s="307">
        <f t="shared" si="104"/>
        <v>2291.7513453336014</v>
      </c>
      <c r="M341" s="304">
        <f t="shared" si="105"/>
        <v>774.61195472275722</v>
      </c>
      <c r="N341" s="304">
        <f t="shared" si="106"/>
        <v>45.835026906672027</v>
      </c>
      <c r="O341" s="308">
        <v>36</v>
      </c>
      <c r="P341" s="305">
        <f t="shared" si="107"/>
        <v>3148.1983269630305</v>
      </c>
      <c r="Q341" s="309">
        <f t="shared" si="108"/>
        <v>2.8338999999999999</v>
      </c>
      <c r="R341" s="367">
        <f t="shared" si="96"/>
        <v>170.43733858619893</v>
      </c>
      <c r="S341" s="302">
        <v>21700</v>
      </c>
      <c r="T341" s="307">
        <f t="shared" si="109"/>
        <v>1527.8342302224014</v>
      </c>
      <c r="U341" s="101">
        <f t="shared" si="110"/>
        <v>516.40796981517167</v>
      </c>
      <c r="V341" s="304">
        <f t="shared" si="111"/>
        <v>30.55668460444803</v>
      </c>
      <c r="W341" s="308">
        <v>24</v>
      </c>
      <c r="X341" s="305">
        <f t="shared" si="112"/>
        <v>2098.7988846420212</v>
      </c>
      <c r="Y341" s="309">
        <f t="shared" si="113"/>
        <v>1.8893</v>
      </c>
    </row>
    <row r="342" spans="1:25" ht="15.75" customHeight="1" x14ac:dyDescent="0.2">
      <c r="A342" s="424">
        <v>323</v>
      </c>
      <c r="B342" s="301">
        <f t="shared" si="97"/>
        <v>68.188346297937997</v>
      </c>
      <c r="C342" s="302">
        <v>21700</v>
      </c>
      <c r="D342" s="303">
        <f t="shared" si="99"/>
        <v>3818.8343630189265</v>
      </c>
      <c r="E342" s="304">
        <f t="shared" si="100"/>
        <v>1290.7660147003971</v>
      </c>
      <c r="F342" s="304">
        <f t="shared" si="101"/>
        <v>76.376687260378532</v>
      </c>
      <c r="G342" s="101">
        <v>60</v>
      </c>
      <c r="H342" s="305">
        <f t="shared" si="102"/>
        <v>5245.9770649797019</v>
      </c>
      <c r="I342" s="309">
        <f t="shared" si="103"/>
        <v>4.7369000000000003</v>
      </c>
      <c r="J342" s="329">
        <f t="shared" si="98"/>
        <v>113.64724382989667</v>
      </c>
      <c r="K342" s="302">
        <v>21700</v>
      </c>
      <c r="L342" s="307">
        <f t="shared" si="104"/>
        <v>2291.3006178113556</v>
      </c>
      <c r="M342" s="304">
        <f t="shared" si="105"/>
        <v>774.45960882023815</v>
      </c>
      <c r="N342" s="304">
        <f t="shared" si="106"/>
        <v>45.82601235622711</v>
      </c>
      <c r="O342" s="308">
        <v>36</v>
      </c>
      <c r="P342" s="305">
        <f t="shared" si="107"/>
        <v>3147.5862389878207</v>
      </c>
      <c r="Q342" s="309">
        <f t="shared" si="108"/>
        <v>2.8420999999999998</v>
      </c>
      <c r="R342" s="367">
        <f t="shared" si="96"/>
        <v>170.47086574484499</v>
      </c>
      <c r="S342" s="302">
        <v>21700</v>
      </c>
      <c r="T342" s="307">
        <f t="shared" si="109"/>
        <v>1527.5337452075705</v>
      </c>
      <c r="U342" s="101">
        <f t="shared" si="110"/>
        <v>516.30640588015876</v>
      </c>
      <c r="V342" s="304">
        <f t="shared" si="111"/>
        <v>30.550674904151411</v>
      </c>
      <c r="W342" s="308">
        <v>24</v>
      </c>
      <c r="X342" s="305">
        <f t="shared" si="112"/>
        <v>2098.3908259918808</v>
      </c>
      <c r="Y342" s="309">
        <f t="shared" si="113"/>
        <v>1.8948</v>
      </c>
    </row>
    <row r="343" spans="1:25" ht="15.75" customHeight="1" x14ac:dyDescent="0.2">
      <c r="A343" s="424">
        <v>324</v>
      </c>
      <c r="B343" s="301">
        <f t="shared" si="97"/>
        <v>68.201715705801831</v>
      </c>
      <c r="C343" s="302">
        <v>21700</v>
      </c>
      <c r="D343" s="303">
        <f t="shared" si="99"/>
        <v>3818.0857666876573</v>
      </c>
      <c r="E343" s="304">
        <f t="shared" si="100"/>
        <v>1290.5129891404281</v>
      </c>
      <c r="F343" s="304">
        <f t="shared" si="101"/>
        <v>76.361715333753153</v>
      </c>
      <c r="G343" s="101">
        <v>60</v>
      </c>
      <c r="H343" s="305">
        <f t="shared" si="102"/>
        <v>5244.9604711618376</v>
      </c>
      <c r="I343" s="309">
        <f t="shared" si="103"/>
        <v>4.7506000000000004</v>
      </c>
      <c r="J343" s="329">
        <f t="shared" si="98"/>
        <v>113.66952617633639</v>
      </c>
      <c r="K343" s="302">
        <v>21700</v>
      </c>
      <c r="L343" s="307">
        <f t="shared" si="104"/>
        <v>2290.8514600125941</v>
      </c>
      <c r="M343" s="304">
        <f t="shared" si="105"/>
        <v>774.30779348425676</v>
      </c>
      <c r="N343" s="304">
        <f t="shared" si="106"/>
        <v>45.817029200251881</v>
      </c>
      <c r="O343" s="308">
        <v>36</v>
      </c>
      <c r="P343" s="305">
        <f t="shared" si="107"/>
        <v>3146.9762826971028</v>
      </c>
      <c r="Q343" s="309">
        <f t="shared" si="108"/>
        <v>2.8504</v>
      </c>
      <c r="R343" s="367">
        <f t="shared" si="96"/>
        <v>170.50428926450456</v>
      </c>
      <c r="S343" s="302">
        <v>21700</v>
      </c>
      <c r="T343" s="307">
        <f t="shared" si="109"/>
        <v>1527.234306675063</v>
      </c>
      <c r="U343" s="101">
        <f t="shared" si="110"/>
        <v>516.20519565617121</v>
      </c>
      <c r="V343" s="304">
        <f t="shared" si="111"/>
        <v>30.544686133501258</v>
      </c>
      <c r="W343" s="308">
        <v>24</v>
      </c>
      <c r="X343" s="305">
        <f t="shared" si="112"/>
        <v>2097.9841884647353</v>
      </c>
      <c r="Y343" s="309">
        <f t="shared" si="113"/>
        <v>1.9001999999999999</v>
      </c>
    </row>
    <row r="344" spans="1:25" ht="15.75" customHeight="1" x14ac:dyDescent="0.2">
      <c r="A344" s="424">
        <v>325</v>
      </c>
      <c r="B344" s="301">
        <f t="shared" si="97"/>
        <v>68.215043913576125</v>
      </c>
      <c r="C344" s="302">
        <v>21700</v>
      </c>
      <c r="D344" s="303">
        <f t="shared" si="99"/>
        <v>3817.3397693609832</v>
      </c>
      <c r="E344" s="304">
        <f t="shared" si="100"/>
        <v>1290.2608420440122</v>
      </c>
      <c r="F344" s="304">
        <f t="shared" si="101"/>
        <v>76.346795387219672</v>
      </c>
      <c r="G344" s="101">
        <v>60</v>
      </c>
      <c r="H344" s="305">
        <f t="shared" si="102"/>
        <v>5243.9474067922147</v>
      </c>
      <c r="I344" s="309">
        <f t="shared" si="103"/>
        <v>4.7643000000000004</v>
      </c>
      <c r="J344" s="329">
        <f t="shared" si="98"/>
        <v>113.69173985596021</v>
      </c>
      <c r="K344" s="302">
        <v>21700</v>
      </c>
      <c r="L344" s="307">
        <f t="shared" si="104"/>
        <v>2290.4038616165899</v>
      </c>
      <c r="M344" s="304">
        <f t="shared" si="105"/>
        <v>774.15650522640726</v>
      </c>
      <c r="N344" s="304">
        <f t="shared" si="106"/>
        <v>45.808077232331797</v>
      </c>
      <c r="O344" s="308">
        <v>36</v>
      </c>
      <c r="P344" s="305">
        <f t="shared" si="107"/>
        <v>3146.3684440753291</v>
      </c>
      <c r="Q344" s="309">
        <f t="shared" si="108"/>
        <v>2.8586</v>
      </c>
      <c r="R344" s="367">
        <f t="shared" si="96"/>
        <v>170.5376097839403</v>
      </c>
      <c r="S344" s="302">
        <v>21700</v>
      </c>
      <c r="T344" s="307">
        <f t="shared" si="109"/>
        <v>1526.9359077443933</v>
      </c>
      <c r="U344" s="101">
        <f t="shared" si="110"/>
        <v>516.10433681760492</v>
      </c>
      <c r="V344" s="304">
        <f t="shared" si="111"/>
        <v>30.538718154887867</v>
      </c>
      <c r="W344" s="308">
        <v>24</v>
      </c>
      <c r="X344" s="305">
        <f t="shared" si="112"/>
        <v>2097.5789627168861</v>
      </c>
      <c r="Y344" s="309">
        <f t="shared" si="113"/>
        <v>1.9056999999999999</v>
      </c>
    </row>
    <row r="345" spans="1:25" ht="15.75" customHeight="1" x14ac:dyDescent="0.2">
      <c r="A345" s="424">
        <v>326</v>
      </c>
      <c r="B345" s="301">
        <f t="shared" si="97"/>
        <v>68.228331174411011</v>
      </c>
      <c r="C345" s="302">
        <v>21700</v>
      </c>
      <c r="D345" s="303">
        <f t="shared" si="99"/>
        <v>3816.5963540034945</v>
      </c>
      <c r="E345" s="304">
        <f t="shared" si="100"/>
        <v>1290.009567653181</v>
      </c>
      <c r="F345" s="304">
        <f t="shared" si="101"/>
        <v>76.331927080069889</v>
      </c>
      <c r="G345" s="101">
        <v>60</v>
      </c>
      <c r="H345" s="305">
        <f t="shared" si="102"/>
        <v>5242.9378487367458</v>
      </c>
      <c r="I345" s="309">
        <f t="shared" si="103"/>
        <v>4.7781000000000002</v>
      </c>
      <c r="J345" s="329">
        <f t="shared" si="98"/>
        <v>113.71388529068503</v>
      </c>
      <c r="K345" s="302">
        <v>21700</v>
      </c>
      <c r="L345" s="307">
        <f t="shared" si="104"/>
        <v>2289.9578124020964</v>
      </c>
      <c r="M345" s="304">
        <f t="shared" si="105"/>
        <v>774.00574059190853</v>
      </c>
      <c r="N345" s="304">
        <f t="shared" si="106"/>
        <v>45.799156248041925</v>
      </c>
      <c r="O345" s="308">
        <v>36</v>
      </c>
      <c r="P345" s="305">
        <f t="shared" si="107"/>
        <v>3145.7627092420471</v>
      </c>
      <c r="Q345" s="309">
        <f t="shared" si="108"/>
        <v>2.8668</v>
      </c>
      <c r="R345" s="367">
        <f t="shared" si="96"/>
        <v>170.57082793602751</v>
      </c>
      <c r="S345" s="302">
        <v>21700</v>
      </c>
      <c r="T345" s="307">
        <f t="shared" si="109"/>
        <v>1526.6385416013979</v>
      </c>
      <c r="U345" s="101">
        <f t="shared" si="110"/>
        <v>516.00382706127243</v>
      </c>
      <c r="V345" s="304">
        <f t="shared" si="111"/>
        <v>30.53277083202796</v>
      </c>
      <c r="W345" s="308">
        <v>24</v>
      </c>
      <c r="X345" s="305">
        <f t="shared" si="112"/>
        <v>2097.1751394946982</v>
      </c>
      <c r="Y345" s="309">
        <f t="shared" si="113"/>
        <v>1.9112</v>
      </c>
    </row>
    <row r="346" spans="1:25" ht="15.75" customHeight="1" x14ac:dyDescent="0.2">
      <c r="A346" s="424">
        <v>327</v>
      </c>
      <c r="B346" s="301">
        <f t="shared" si="97"/>
        <v>68.241577739130634</v>
      </c>
      <c r="C346" s="302">
        <v>21700</v>
      </c>
      <c r="D346" s="303">
        <f t="shared" si="99"/>
        <v>3815.8555037434771</v>
      </c>
      <c r="E346" s="304">
        <f t="shared" si="100"/>
        <v>1289.7591602652951</v>
      </c>
      <c r="F346" s="304">
        <f t="shared" si="101"/>
        <v>76.317110074869547</v>
      </c>
      <c r="G346" s="101">
        <v>60</v>
      </c>
      <c r="H346" s="305">
        <f t="shared" si="102"/>
        <v>5241.9317740836414</v>
      </c>
      <c r="I346" s="309">
        <f t="shared" si="103"/>
        <v>4.7918000000000003</v>
      </c>
      <c r="J346" s="329">
        <f t="shared" si="98"/>
        <v>113.73596289855107</v>
      </c>
      <c r="K346" s="302">
        <v>21700</v>
      </c>
      <c r="L346" s="307">
        <f t="shared" si="104"/>
        <v>2289.5133022460859</v>
      </c>
      <c r="M346" s="304">
        <f t="shared" si="105"/>
        <v>773.85549615917694</v>
      </c>
      <c r="N346" s="304">
        <f t="shared" si="106"/>
        <v>45.790266044921722</v>
      </c>
      <c r="O346" s="308">
        <v>36</v>
      </c>
      <c r="P346" s="305">
        <f t="shared" si="107"/>
        <v>3145.1590644501848</v>
      </c>
      <c r="Q346" s="309">
        <f t="shared" si="108"/>
        <v>2.8751000000000002</v>
      </c>
      <c r="R346" s="367">
        <f t="shared" si="96"/>
        <v>170.60394434782657</v>
      </c>
      <c r="S346" s="302">
        <v>21700</v>
      </c>
      <c r="T346" s="307">
        <f t="shared" si="109"/>
        <v>1526.342201497391</v>
      </c>
      <c r="U346" s="101">
        <f t="shared" si="110"/>
        <v>515.90366410611807</v>
      </c>
      <c r="V346" s="304">
        <f t="shared" si="111"/>
        <v>30.526844029947821</v>
      </c>
      <c r="W346" s="308">
        <v>24</v>
      </c>
      <c r="X346" s="305">
        <f t="shared" si="112"/>
        <v>2096.772709633457</v>
      </c>
      <c r="Y346" s="309">
        <f t="shared" si="113"/>
        <v>1.9167000000000001</v>
      </c>
    </row>
    <row r="347" spans="1:25" ht="15.75" customHeight="1" x14ac:dyDescent="0.2">
      <c r="A347" s="424">
        <v>328</v>
      </c>
      <c r="B347" s="301">
        <f t="shared" si="97"/>
        <v>68.254783856261426</v>
      </c>
      <c r="C347" s="302">
        <v>21700</v>
      </c>
      <c r="D347" s="303">
        <f t="shared" si="99"/>
        <v>3815.1172018708539</v>
      </c>
      <c r="E347" s="304">
        <f t="shared" si="100"/>
        <v>1289.5096142323484</v>
      </c>
      <c r="F347" s="304">
        <f t="shared" si="101"/>
        <v>76.302344037417086</v>
      </c>
      <c r="G347" s="101">
        <v>60</v>
      </c>
      <c r="H347" s="305">
        <f t="shared" si="102"/>
        <v>5240.9291601406194</v>
      </c>
      <c r="I347" s="309">
        <f t="shared" si="103"/>
        <v>4.8055000000000003</v>
      </c>
      <c r="J347" s="329">
        <f t="shared" si="98"/>
        <v>113.75797309376905</v>
      </c>
      <c r="K347" s="302">
        <v>21700</v>
      </c>
      <c r="L347" s="307">
        <f t="shared" si="104"/>
        <v>2289.0703211225118</v>
      </c>
      <c r="M347" s="304">
        <f t="shared" si="105"/>
        <v>773.70576853940895</v>
      </c>
      <c r="N347" s="304">
        <f t="shared" si="106"/>
        <v>45.781406422450239</v>
      </c>
      <c r="O347" s="308">
        <v>36</v>
      </c>
      <c r="P347" s="305">
        <f t="shared" si="107"/>
        <v>3144.557496084371</v>
      </c>
      <c r="Q347" s="309">
        <f t="shared" si="108"/>
        <v>2.8833000000000002</v>
      </c>
      <c r="R347" s="367">
        <f t="shared" si="96"/>
        <v>170.63695964065354</v>
      </c>
      <c r="S347" s="302">
        <v>21700</v>
      </c>
      <c r="T347" s="307">
        <f t="shared" si="109"/>
        <v>1526.0468807483417</v>
      </c>
      <c r="U347" s="101">
        <f t="shared" si="110"/>
        <v>515.80384569293938</v>
      </c>
      <c r="V347" s="304">
        <f t="shared" si="111"/>
        <v>30.520937614966833</v>
      </c>
      <c r="W347" s="308">
        <v>24</v>
      </c>
      <c r="X347" s="305">
        <f t="shared" si="112"/>
        <v>2096.3716640562479</v>
      </c>
      <c r="Y347" s="309">
        <f t="shared" si="113"/>
        <v>1.9221999999999999</v>
      </c>
    </row>
    <row r="348" spans="1:25" ht="15.75" customHeight="1" x14ac:dyDescent="0.2">
      <c r="A348" s="424">
        <v>329</v>
      </c>
      <c r="B348" s="301">
        <f t="shared" si="97"/>
        <v>68.267949772060234</v>
      </c>
      <c r="C348" s="302">
        <v>21700</v>
      </c>
      <c r="D348" s="303">
        <f t="shared" si="99"/>
        <v>3814.3814318351319</v>
      </c>
      <c r="E348" s="304">
        <f t="shared" si="100"/>
        <v>1289.2609239602746</v>
      </c>
      <c r="F348" s="304">
        <f t="shared" si="101"/>
        <v>76.287628636702635</v>
      </c>
      <c r="G348" s="101">
        <v>60</v>
      </c>
      <c r="H348" s="305">
        <f t="shared" si="102"/>
        <v>5239.9299844321094</v>
      </c>
      <c r="I348" s="309">
        <f t="shared" si="103"/>
        <v>4.8192000000000004</v>
      </c>
      <c r="J348" s="329">
        <f t="shared" si="98"/>
        <v>113.77991628676706</v>
      </c>
      <c r="K348" s="302">
        <v>21700</v>
      </c>
      <c r="L348" s="307">
        <f t="shared" si="104"/>
        <v>2288.6288591010793</v>
      </c>
      <c r="M348" s="304">
        <f t="shared" si="105"/>
        <v>773.55655437616474</v>
      </c>
      <c r="N348" s="304">
        <f t="shared" si="106"/>
        <v>45.772577182021585</v>
      </c>
      <c r="O348" s="308">
        <v>36</v>
      </c>
      <c r="P348" s="305">
        <f t="shared" si="107"/>
        <v>3143.9579906592653</v>
      </c>
      <c r="Q348" s="309">
        <f t="shared" si="108"/>
        <v>2.8915000000000002</v>
      </c>
      <c r="R348" s="367">
        <f t="shared" si="96"/>
        <v>170.66987443015057</v>
      </c>
      <c r="S348" s="302">
        <v>21700</v>
      </c>
      <c r="T348" s="307">
        <f t="shared" si="109"/>
        <v>1525.7525727340528</v>
      </c>
      <c r="U348" s="101">
        <f t="shared" si="110"/>
        <v>515.70436958410983</v>
      </c>
      <c r="V348" s="304">
        <f t="shared" si="111"/>
        <v>30.515051454681057</v>
      </c>
      <c r="W348" s="308">
        <v>24</v>
      </c>
      <c r="X348" s="305">
        <f t="shared" si="112"/>
        <v>2095.9719937728437</v>
      </c>
      <c r="Y348" s="309">
        <f t="shared" si="113"/>
        <v>1.9277</v>
      </c>
    </row>
    <row r="349" spans="1:25" ht="15.75" customHeight="1" x14ac:dyDescent="0.2">
      <c r="A349" s="283">
        <v>330</v>
      </c>
      <c r="B349" s="301">
        <f t="shared" si="97"/>
        <v>68.281075730541772</v>
      </c>
      <c r="C349" s="302">
        <v>21700</v>
      </c>
      <c r="D349" s="303">
        <f t="shared" si="99"/>
        <v>3813.6481772434117</v>
      </c>
      <c r="E349" s="304">
        <f t="shared" si="100"/>
        <v>1289.0130839082731</v>
      </c>
      <c r="F349" s="304">
        <f t="shared" si="101"/>
        <v>76.272963544868233</v>
      </c>
      <c r="G349" s="101">
        <v>60</v>
      </c>
      <c r="H349" s="305">
        <f t="shared" si="102"/>
        <v>5238.9342246965534</v>
      </c>
      <c r="I349" s="309">
        <f t="shared" si="103"/>
        <v>4.8330000000000002</v>
      </c>
      <c r="J349" s="329">
        <f t="shared" si="98"/>
        <v>113.80179288423629</v>
      </c>
      <c r="K349" s="302">
        <v>21700</v>
      </c>
      <c r="L349" s="307">
        <f t="shared" si="104"/>
        <v>2288.1889063460471</v>
      </c>
      <c r="M349" s="304">
        <f t="shared" si="105"/>
        <v>773.40785034496389</v>
      </c>
      <c r="N349" s="304">
        <f t="shared" si="106"/>
        <v>45.763778126920947</v>
      </c>
      <c r="O349" s="308">
        <v>36</v>
      </c>
      <c r="P349" s="305">
        <f t="shared" si="107"/>
        <v>3143.3605348179321</v>
      </c>
      <c r="Q349" s="309">
        <f t="shared" si="108"/>
        <v>2.8997999999999999</v>
      </c>
      <c r="R349" s="367">
        <f t="shared" si="96"/>
        <v>170.70268932635443</v>
      </c>
      <c r="S349" s="302">
        <v>21700</v>
      </c>
      <c r="T349" s="307">
        <f t="shared" si="109"/>
        <v>1525.4592708973648</v>
      </c>
      <c r="U349" s="101">
        <f t="shared" si="110"/>
        <v>515.6052335633093</v>
      </c>
      <c r="V349" s="304">
        <f t="shared" si="111"/>
        <v>30.509185417947297</v>
      </c>
      <c r="W349" s="308">
        <v>24</v>
      </c>
      <c r="X349" s="305">
        <f t="shared" si="112"/>
        <v>2095.5736898786213</v>
      </c>
      <c r="Y349" s="309">
        <f t="shared" si="113"/>
        <v>1.9332</v>
      </c>
    </row>
    <row r="350" spans="1:25" ht="15.75" customHeight="1" x14ac:dyDescent="0.2">
      <c r="A350" s="424">
        <v>331</v>
      </c>
      <c r="B350" s="301">
        <f t="shared" si="97"/>
        <v>68.294161973505794</v>
      </c>
      <c r="C350" s="302">
        <v>21700</v>
      </c>
      <c r="D350" s="303">
        <f t="shared" si="99"/>
        <v>3812.9174218584044</v>
      </c>
      <c r="E350" s="304">
        <f t="shared" si="100"/>
        <v>1288.7660885881405</v>
      </c>
      <c r="F350" s="304">
        <f t="shared" si="101"/>
        <v>76.258348437168095</v>
      </c>
      <c r="G350" s="101">
        <v>60</v>
      </c>
      <c r="H350" s="305">
        <f t="shared" si="102"/>
        <v>5237.9418588837125</v>
      </c>
      <c r="I350" s="309">
        <f t="shared" si="103"/>
        <v>4.8467000000000002</v>
      </c>
      <c r="J350" s="329">
        <f t="shared" si="98"/>
        <v>113.82360328917633</v>
      </c>
      <c r="K350" s="302">
        <v>21700</v>
      </c>
      <c r="L350" s="307">
        <f t="shared" si="104"/>
        <v>2287.7504531150425</v>
      </c>
      <c r="M350" s="304">
        <f t="shared" si="105"/>
        <v>773.25965315288431</v>
      </c>
      <c r="N350" s="304">
        <f t="shared" si="106"/>
        <v>45.75500906230085</v>
      </c>
      <c r="O350" s="308">
        <v>36</v>
      </c>
      <c r="P350" s="305">
        <f t="shared" si="107"/>
        <v>3142.7651153302277</v>
      </c>
      <c r="Q350" s="309">
        <f t="shared" si="108"/>
        <v>2.9079999999999999</v>
      </c>
      <c r="R350" s="367">
        <f t="shared" si="96"/>
        <v>170.73540493376447</v>
      </c>
      <c r="S350" s="302">
        <v>21700</v>
      </c>
      <c r="T350" s="307">
        <f t="shared" si="109"/>
        <v>1525.1669687433618</v>
      </c>
      <c r="U350" s="101">
        <f t="shared" si="110"/>
        <v>515.50643543525621</v>
      </c>
      <c r="V350" s="304">
        <f t="shared" si="111"/>
        <v>30.503339374867238</v>
      </c>
      <c r="W350" s="308">
        <v>24</v>
      </c>
      <c r="X350" s="305">
        <f t="shared" si="112"/>
        <v>2095.1767435534853</v>
      </c>
      <c r="Y350" s="309">
        <f t="shared" si="113"/>
        <v>1.9387000000000001</v>
      </c>
    </row>
    <row r="351" spans="1:25" ht="15.75" customHeight="1" x14ac:dyDescent="0.2">
      <c r="A351" s="424">
        <v>332</v>
      </c>
      <c r="B351" s="301">
        <f t="shared" si="97"/>
        <v>68.307208740563823</v>
      </c>
      <c r="C351" s="302">
        <v>21700</v>
      </c>
      <c r="D351" s="303">
        <f t="shared" si="99"/>
        <v>3812.189149596491</v>
      </c>
      <c r="E351" s="304">
        <f t="shared" si="100"/>
        <v>1288.5199325636138</v>
      </c>
      <c r="F351" s="304">
        <f t="shared" si="101"/>
        <v>76.24378299192982</v>
      </c>
      <c r="G351" s="101">
        <v>60</v>
      </c>
      <c r="H351" s="305">
        <f t="shared" si="102"/>
        <v>5236.952865152035</v>
      </c>
      <c r="I351" s="309">
        <f t="shared" si="103"/>
        <v>4.8604000000000003</v>
      </c>
      <c r="J351" s="329">
        <f t="shared" si="98"/>
        <v>113.84534790093971</v>
      </c>
      <c r="K351" s="302">
        <v>21700</v>
      </c>
      <c r="L351" s="307">
        <f t="shared" si="104"/>
        <v>2287.3134897578948</v>
      </c>
      <c r="M351" s="304">
        <f t="shared" si="105"/>
        <v>773.11195953816832</v>
      </c>
      <c r="N351" s="304">
        <f t="shared" si="106"/>
        <v>45.746269795157893</v>
      </c>
      <c r="O351" s="308">
        <v>36</v>
      </c>
      <c r="P351" s="305">
        <f t="shared" si="107"/>
        <v>3142.1717190912209</v>
      </c>
      <c r="Q351" s="309">
        <f t="shared" si="108"/>
        <v>2.9161999999999999</v>
      </c>
      <c r="R351" s="367">
        <f t="shared" si="96"/>
        <v>170.76802185140954</v>
      </c>
      <c r="S351" s="302">
        <v>21700</v>
      </c>
      <c r="T351" s="307">
        <f t="shared" si="109"/>
        <v>1524.8756598385967</v>
      </c>
      <c r="U351" s="101">
        <f t="shared" si="110"/>
        <v>515.40797302544559</v>
      </c>
      <c r="V351" s="304">
        <f t="shared" si="111"/>
        <v>30.497513196771934</v>
      </c>
      <c r="W351" s="308">
        <v>24</v>
      </c>
      <c r="X351" s="305">
        <f t="shared" si="112"/>
        <v>2094.7811460608145</v>
      </c>
      <c r="Y351" s="309">
        <f t="shared" si="113"/>
        <v>1.9441999999999999</v>
      </c>
    </row>
    <row r="352" spans="1:25" ht="15.75" customHeight="1" x14ac:dyDescent="0.2">
      <c r="A352" s="424">
        <v>333</v>
      </c>
      <c r="B352" s="301">
        <f t="shared" si="97"/>
        <v>68.320216269165428</v>
      </c>
      <c r="C352" s="302">
        <v>21700</v>
      </c>
      <c r="D352" s="303">
        <f t="shared" si="99"/>
        <v>3811.4633445258114</v>
      </c>
      <c r="E352" s="304">
        <f t="shared" si="100"/>
        <v>1288.2746104497242</v>
      </c>
      <c r="F352" s="304">
        <f t="shared" si="101"/>
        <v>76.229266890516229</v>
      </c>
      <c r="G352" s="101">
        <v>60</v>
      </c>
      <c r="H352" s="305">
        <f t="shared" si="102"/>
        <v>5235.9672218660517</v>
      </c>
      <c r="I352" s="309">
        <f t="shared" si="103"/>
        <v>4.8741000000000003</v>
      </c>
      <c r="J352" s="329">
        <f t="shared" si="98"/>
        <v>113.86702711527572</v>
      </c>
      <c r="K352" s="302">
        <v>21700</v>
      </c>
      <c r="L352" s="307">
        <f t="shared" si="104"/>
        <v>2286.8780067154867</v>
      </c>
      <c r="M352" s="304">
        <f t="shared" si="105"/>
        <v>772.9647662698344</v>
      </c>
      <c r="N352" s="304">
        <f t="shared" si="106"/>
        <v>45.737560134309732</v>
      </c>
      <c r="O352" s="308">
        <v>36</v>
      </c>
      <c r="P352" s="305">
        <f t="shared" si="107"/>
        <v>3141.5803331196307</v>
      </c>
      <c r="Q352" s="309">
        <f t="shared" si="108"/>
        <v>2.9245000000000001</v>
      </c>
      <c r="R352" s="367">
        <f t="shared" si="96"/>
        <v>170.80054067291357</v>
      </c>
      <c r="S352" s="302">
        <v>21700</v>
      </c>
      <c r="T352" s="307">
        <f t="shared" si="109"/>
        <v>1524.5853378103245</v>
      </c>
      <c r="U352" s="101">
        <f t="shared" si="110"/>
        <v>515.30984417988964</v>
      </c>
      <c r="V352" s="304">
        <f t="shared" si="111"/>
        <v>30.49170675620649</v>
      </c>
      <c r="W352" s="308">
        <v>24</v>
      </c>
      <c r="X352" s="305">
        <f t="shared" si="112"/>
        <v>2094.3868887464205</v>
      </c>
      <c r="Y352" s="309">
        <f t="shared" si="113"/>
        <v>1.9496</v>
      </c>
    </row>
    <row r="353" spans="1:25" ht="15.75" customHeight="1" x14ac:dyDescent="0.2">
      <c r="A353" s="424">
        <v>334</v>
      </c>
      <c r="B353" s="301">
        <f t="shared" si="97"/>
        <v>68.333184794624231</v>
      </c>
      <c r="C353" s="302">
        <v>21700</v>
      </c>
      <c r="D353" s="303">
        <f t="shared" si="99"/>
        <v>3810.7399908643747</v>
      </c>
      <c r="E353" s="304">
        <f t="shared" si="100"/>
        <v>1288.0301169121585</v>
      </c>
      <c r="F353" s="304">
        <f t="shared" si="101"/>
        <v>76.214799817287499</v>
      </c>
      <c r="G353" s="101">
        <v>60</v>
      </c>
      <c r="H353" s="305">
        <f t="shared" si="102"/>
        <v>5234.9849075938209</v>
      </c>
      <c r="I353" s="309">
        <f t="shared" si="103"/>
        <v>4.8878000000000004</v>
      </c>
      <c r="J353" s="329">
        <f t="shared" si="98"/>
        <v>113.88864132437372</v>
      </c>
      <c r="K353" s="302">
        <v>21700</v>
      </c>
      <c r="L353" s="307">
        <f t="shared" si="104"/>
        <v>2286.443994518625</v>
      </c>
      <c r="M353" s="304">
        <f t="shared" si="105"/>
        <v>772.8180701472952</v>
      </c>
      <c r="N353" s="304">
        <f t="shared" si="106"/>
        <v>45.728879890372504</v>
      </c>
      <c r="O353" s="308">
        <v>36</v>
      </c>
      <c r="P353" s="305">
        <f t="shared" si="107"/>
        <v>3140.9909445562926</v>
      </c>
      <c r="Q353" s="309">
        <f t="shared" si="108"/>
        <v>2.9327000000000001</v>
      </c>
      <c r="R353" s="367">
        <f t="shared" si="96"/>
        <v>170.83296198656058</v>
      </c>
      <c r="S353" s="302">
        <v>21700</v>
      </c>
      <c r="T353" s="307">
        <f t="shared" si="109"/>
        <v>1524.2959963457502</v>
      </c>
      <c r="U353" s="101">
        <f t="shared" si="110"/>
        <v>515.21204676486354</v>
      </c>
      <c r="V353" s="304">
        <f t="shared" si="111"/>
        <v>30.485919926915003</v>
      </c>
      <c r="W353" s="308">
        <v>24</v>
      </c>
      <c r="X353" s="305">
        <f t="shared" si="112"/>
        <v>2093.9939630375288</v>
      </c>
      <c r="Y353" s="309">
        <f t="shared" si="113"/>
        <v>1.9551000000000001</v>
      </c>
    </row>
    <row r="354" spans="1:25" ht="15.75" customHeight="1" x14ac:dyDescent="0.2">
      <c r="A354" s="424">
        <v>335</v>
      </c>
      <c r="B354" s="301">
        <f t="shared" si="97"/>
        <v>68.346114550143412</v>
      </c>
      <c r="C354" s="302">
        <v>21700</v>
      </c>
      <c r="D354" s="303">
        <f t="shared" si="99"/>
        <v>3810.0190729782107</v>
      </c>
      <c r="E354" s="304">
        <f t="shared" si="100"/>
        <v>1287.7864466666351</v>
      </c>
      <c r="F354" s="304">
        <f t="shared" si="101"/>
        <v>76.200381459564213</v>
      </c>
      <c r="G354" s="101">
        <v>60</v>
      </c>
      <c r="H354" s="305">
        <f t="shared" si="102"/>
        <v>5234.0059011044104</v>
      </c>
      <c r="I354" s="309">
        <f t="shared" si="103"/>
        <v>4.9015000000000004</v>
      </c>
      <c r="J354" s="329">
        <f t="shared" si="98"/>
        <v>113.91019091690569</v>
      </c>
      <c r="K354" s="302">
        <v>21700</v>
      </c>
      <c r="L354" s="307">
        <f t="shared" si="104"/>
        <v>2286.0114437869261</v>
      </c>
      <c r="M354" s="304">
        <f t="shared" si="105"/>
        <v>772.67186799998092</v>
      </c>
      <c r="N354" s="304">
        <f t="shared" si="106"/>
        <v>45.72022887573852</v>
      </c>
      <c r="O354" s="308">
        <v>36</v>
      </c>
      <c r="P354" s="305">
        <f t="shared" si="107"/>
        <v>3140.4035406626454</v>
      </c>
      <c r="Q354" s="309">
        <f t="shared" si="108"/>
        <v>2.9409000000000001</v>
      </c>
      <c r="R354" s="367">
        <f t="shared" si="96"/>
        <v>170.86528637535852</v>
      </c>
      <c r="S354" s="302">
        <v>21700</v>
      </c>
      <c r="T354" s="307">
        <f t="shared" si="109"/>
        <v>1524.0076291912844</v>
      </c>
      <c r="U354" s="101">
        <f t="shared" si="110"/>
        <v>515.1145786666541</v>
      </c>
      <c r="V354" s="304">
        <f t="shared" si="111"/>
        <v>30.480152583825689</v>
      </c>
      <c r="W354" s="308">
        <v>24</v>
      </c>
      <c r="X354" s="305">
        <f t="shared" si="112"/>
        <v>2093.6023604417642</v>
      </c>
      <c r="Y354" s="309">
        <f t="shared" si="113"/>
        <v>1.9605999999999999</v>
      </c>
    </row>
    <row r="355" spans="1:25" ht="15.75" customHeight="1" x14ac:dyDescent="0.2">
      <c r="A355" s="424">
        <v>336</v>
      </c>
      <c r="B355" s="301">
        <f t="shared" si="97"/>
        <v>68.359005766840866</v>
      </c>
      <c r="C355" s="302">
        <v>21700</v>
      </c>
      <c r="D355" s="303">
        <f t="shared" si="99"/>
        <v>3809.3005753795369</v>
      </c>
      <c r="E355" s="304">
        <f t="shared" si="100"/>
        <v>1287.5435944782832</v>
      </c>
      <c r="F355" s="304">
        <f t="shared" si="101"/>
        <v>76.186011507590734</v>
      </c>
      <c r="G355" s="101">
        <v>60</v>
      </c>
      <c r="H355" s="305">
        <f t="shared" si="102"/>
        <v>5233.0301813654105</v>
      </c>
      <c r="I355" s="309">
        <f t="shared" si="103"/>
        <v>4.9151999999999996</v>
      </c>
      <c r="J355" s="329">
        <f t="shared" si="98"/>
        <v>113.93167627806811</v>
      </c>
      <c r="K355" s="302">
        <v>21700</v>
      </c>
      <c r="L355" s="307">
        <f t="shared" si="104"/>
        <v>2285.5803452277223</v>
      </c>
      <c r="M355" s="304">
        <f t="shared" si="105"/>
        <v>772.52615668697001</v>
      </c>
      <c r="N355" s="304">
        <f t="shared" si="106"/>
        <v>45.711606904554451</v>
      </c>
      <c r="O355" s="308">
        <v>36</v>
      </c>
      <c r="P355" s="305">
        <f t="shared" si="107"/>
        <v>3139.8181088192468</v>
      </c>
      <c r="Q355" s="309">
        <f t="shared" si="108"/>
        <v>2.9491000000000001</v>
      </c>
      <c r="R355" s="367">
        <f t="shared" si="96"/>
        <v>170.89751441710214</v>
      </c>
      <c r="S355" s="302">
        <v>21700</v>
      </c>
      <c r="T355" s="307">
        <f t="shared" si="109"/>
        <v>1523.720230151815</v>
      </c>
      <c r="U355" s="101">
        <f t="shared" si="110"/>
        <v>515.01743779131345</v>
      </c>
      <c r="V355" s="304">
        <f t="shared" si="111"/>
        <v>30.474404603036302</v>
      </c>
      <c r="W355" s="308">
        <v>24</v>
      </c>
      <c r="X355" s="305">
        <f t="shared" si="112"/>
        <v>2093.212072546165</v>
      </c>
      <c r="Y355" s="309">
        <f t="shared" si="113"/>
        <v>1.9661</v>
      </c>
    </row>
    <row r="356" spans="1:25" ht="15.75" customHeight="1" x14ac:dyDescent="0.2">
      <c r="A356" s="424">
        <v>337</v>
      </c>
      <c r="B356" s="301">
        <f t="shared" si="97"/>
        <v>68.371858673773971</v>
      </c>
      <c r="C356" s="302">
        <v>21700</v>
      </c>
      <c r="D356" s="303">
        <f t="shared" si="99"/>
        <v>3808.5844827249675</v>
      </c>
      <c r="E356" s="304">
        <f t="shared" si="100"/>
        <v>1287.301555161039</v>
      </c>
      <c r="F356" s="304">
        <f t="shared" si="101"/>
        <v>76.171689654499346</v>
      </c>
      <c r="G356" s="101">
        <v>60</v>
      </c>
      <c r="H356" s="305">
        <f t="shared" si="102"/>
        <v>5232.0577275405058</v>
      </c>
      <c r="I356" s="309">
        <f t="shared" si="103"/>
        <v>4.9288999999999996</v>
      </c>
      <c r="J356" s="329">
        <f t="shared" si="98"/>
        <v>113.95309778962329</v>
      </c>
      <c r="K356" s="302">
        <v>21700</v>
      </c>
      <c r="L356" s="307">
        <f t="shared" si="104"/>
        <v>2285.1506896349802</v>
      </c>
      <c r="M356" s="304">
        <f t="shared" si="105"/>
        <v>772.38093309662327</v>
      </c>
      <c r="N356" s="304">
        <f t="shared" si="106"/>
        <v>45.703013792699601</v>
      </c>
      <c r="O356" s="308">
        <v>36</v>
      </c>
      <c r="P356" s="305">
        <f t="shared" si="107"/>
        <v>3139.2346365243029</v>
      </c>
      <c r="Q356" s="309">
        <f t="shared" si="108"/>
        <v>2.9573999999999998</v>
      </c>
      <c r="R356" s="367">
        <f t="shared" si="96"/>
        <v>170.92964668443491</v>
      </c>
      <c r="S356" s="302">
        <v>21700</v>
      </c>
      <c r="T356" s="307">
        <f t="shared" si="109"/>
        <v>1523.4337930899871</v>
      </c>
      <c r="U356" s="101">
        <f t="shared" si="110"/>
        <v>514.92062206441562</v>
      </c>
      <c r="V356" s="304">
        <f t="shared" si="111"/>
        <v>30.468675861799742</v>
      </c>
      <c r="W356" s="308">
        <v>24</v>
      </c>
      <c r="X356" s="305">
        <f t="shared" si="112"/>
        <v>2092.8230910162029</v>
      </c>
      <c r="Y356" s="309">
        <f t="shared" si="113"/>
        <v>1.9716</v>
      </c>
    </row>
    <row r="357" spans="1:25" ht="15.75" customHeight="1" x14ac:dyDescent="0.2">
      <c r="A357" s="424">
        <v>338</v>
      </c>
      <c r="B357" s="301">
        <f t="shared" si="97"/>
        <v>68.384673497964059</v>
      </c>
      <c r="C357" s="302">
        <v>21700</v>
      </c>
      <c r="D357" s="303">
        <f t="shared" si="99"/>
        <v>3807.8707798137348</v>
      </c>
      <c r="E357" s="304">
        <f t="shared" si="100"/>
        <v>1287.0603235770423</v>
      </c>
      <c r="F357" s="304">
        <f t="shared" si="101"/>
        <v>76.157415596274703</v>
      </c>
      <c r="G357" s="101">
        <v>60</v>
      </c>
      <c r="H357" s="305">
        <f t="shared" si="102"/>
        <v>5231.0885189870514</v>
      </c>
      <c r="I357" s="309">
        <f t="shared" si="103"/>
        <v>4.9425999999999997</v>
      </c>
      <c r="J357" s="329">
        <f t="shared" si="98"/>
        <v>113.9744558299401</v>
      </c>
      <c r="K357" s="302">
        <v>21700</v>
      </c>
      <c r="L357" s="307">
        <f t="shared" si="104"/>
        <v>2284.7224678882408</v>
      </c>
      <c r="M357" s="304">
        <f t="shared" si="105"/>
        <v>772.23619414622533</v>
      </c>
      <c r="N357" s="304">
        <f t="shared" si="106"/>
        <v>45.694449357764817</v>
      </c>
      <c r="O357" s="308">
        <v>36</v>
      </c>
      <c r="P357" s="305">
        <f t="shared" si="107"/>
        <v>3138.653111392231</v>
      </c>
      <c r="Q357" s="309">
        <f t="shared" si="108"/>
        <v>2.9655999999999998</v>
      </c>
      <c r="R357" s="367">
        <f t="shared" si="96"/>
        <v>170.96168374491015</v>
      </c>
      <c r="S357" s="302">
        <v>21700</v>
      </c>
      <c r="T357" s="307">
        <f t="shared" si="109"/>
        <v>1523.1483119254938</v>
      </c>
      <c r="U357" s="101">
        <f t="shared" si="110"/>
        <v>514.82412943081681</v>
      </c>
      <c r="V357" s="304">
        <f t="shared" si="111"/>
        <v>30.462966238509875</v>
      </c>
      <c r="W357" s="308">
        <v>24</v>
      </c>
      <c r="X357" s="305">
        <f t="shared" si="112"/>
        <v>2092.4354075948204</v>
      </c>
      <c r="Y357" s="309">
        <f t="shared" si="113"/>
        <v>1.9771000000000001</v>
      </c>
    </row>
    <row r="358" spans="1:25" ht="15.75" customHeight="1" x14ac:dyDescent="0.2">
      <c r="A358" s="424">
        <v>339</v>
      </c>
      <c r="B358" s="301">
        <f t="shared" si="97"/>
        <v>68.397450464420444</v>
      </c>
      <c r="C358" s="302">
        <v>21700</v>
      </c>
      <c r="D358" s="303">
        <f t="shared" si="99"/>
        <v>3807.1594515859483</v>
      </c>
      <c r="E358" s="304">
        <f t="shared" si="100"/>
        <v>1286.8198946360503</v>
      </c>
      <c r="F358" s="304">
        <f t="shared" si="101"/>
        <v>76.143189031718961</v>
      </c>
      <c r="G358" s="101">
        <v>60</v>
      </c>
      <c r="H358" s="305">
        <f t="shared" si="102"/>
        <v>5230.1225352537176</v>
      </c>
      <c r="I358" s="309">
        <f t="shared" si="103"/>
        <v>4.9562999999999997</v>
      </c>
      <c r="J358" s="329">
        <f t="shared" si="98"/>
        <v>113.99575077403408</v>
      </c>
      <c r="K358" s="302">
        <v>21700</v>
      </c>
      <c r="L358" s="307">
        <f t="shared" si="104"/>
        <v>2284.2956709515688</v>
      </c>
      <c r="M358" s="304">
        <f t="shared" si="105"/>
        <v>772.09193678163024</v>
      </c>
      <c r="N358" s="304">
        <f t="shared" si="106"/>
        <v>45.68591341903138</v>
      </c>
      <c r="O358" s="308">
        <v>36</v>
      </c>
      <c r="P358" s="305">
        <f t="shared" si="107"/>
        <v>3138.0735211522301</v>
      </c>
      <c r="Q358" s="309">
        <f t="shared" si="108"/>
        <v>2.9738000000000002</v>
      </c>
      <c r="R358" s="367">
        <f t="shared" si="96"/>
        <v>170.99362616105111</v>
      </c>
      <c r="S358" s="302">
        <v>21700</v>
      </c>
      <c r="T358" s="307">
        <f t="shared" si="109"/>
        <v>1522.8637806343793</v>
      </c>
      <c r="U358" s="101">
        <f t="shared" si="110"/>
        <v>514.7279578544202</v>
      </c>
      <c r="V358" s="304">
        <f t="shared" si="111"/>
        <v>30.457275612687585</v>
      </c>
      <c r="W358" s="308">
        <v>24</v>
      </c>
      <c r="X358" s="305">
        <f t="shared" si="112"/>
        <v>2092.049014101487</v>
      </c>
      <c r="Y358" s="309">
        <f t="shared" si="113"/>
        <v>1.9824999999999999</v>
      </c>
    </row>
    <row r="359" spans="1:25" ht="15.75" customHeight="1" x14ac:dyDescent="0.2">
      <c r="A359" s="283">
        <v>340</v>
      </c>
      <c r="B359" s="301">
        <f t="shared" si="97"/>
        <v>68.410189796164147</v>
      </c>
      <c r="C359" s="302">
        <v>21700</v>
      </c>
      <c r="D359" s="303">
        <f t="shared" si="99"/>
        <v>3806.4504831208783</v>
      </c>
      <c r="E359" s="304">
        <f t="shared" si="100"/>
        <v>1286.5802632948566</v>
      </c>
      <c r="F359" s="304">
        <f t="shared" si="101"/>
        <v>76.129009662417573</v>
      </c>
      <c r="G359" s="101">
        <v>60</v>
      </c>
      <c r="H359" s="305">
        <f t="shared" si="102"/>
        <v>5229.1597560781529</v>
      </c>
      <c r="I359" s="309">
        <f t="shared" si="103"/>
        <v>4.97</v>
      </c>
      <c r="J359" s="329">
        <f t="shared" si="98"/>
        <v>114.01698299360692</v>
      </c>
      <c r="K359" s="302">
        <v>21700</v>
      </c>
      <c r="L359" s="307">
        <f t="shared" si="104"/>
        <v>2283.8702898725269</v>
      </c>
      <c r="M359" s="304">
        <f t="shared" si="105"/>
        <v>771.94815797691399</v>
      </c>
      <c r="N359" s="304">
        <f t="shared" si="106"/>
        <v>45.67740579745054</v>
      </c>
      <c r="O359" s="308">
        <v>36</v>
      </c>
      <c r="P359" s="305">
        <f t="shared" si="107"/>
        <v>3137.4958536468912</v>
      </c>
      <c r="Q359" s="309">
        <f t="shared" si="108"/>
        <v>2.9820000000000002</v>
      </c>
      <c r="R359" s="367">
        <f t="shared" si="96"/>
        <v>171.02547449041035</v>
      </c>
      <c r="S359" s="302">
        <v>21700</v>
      </c>
      <c r="T359" s="307">
        <f t="shared" si="109"/>
        <v>1522.5801932483514</v>
      </c>
      <c r="U359" s="101">
        <f t="shared" si="110"/>
        <v>514.63210531794277</v>
      </c>
      <c r="V359" s="304">
        <f t="shared" si="111"/>
        <v>30.45160386496703</v>
      </c>
      <c r="W359" s="308">
        <v>24</v>
      </c>
      <c r="X359" s="305">
        <f t="shared" si="112"/>
        <v>2091.6639024312612</v>
      </c>
      <c r="Y359" s="309">
        <f t="shared" si="113"/>
        <v>1.988</v>
      </c>
    </row>
    <row r="360" spans="1:25" ht="15.75" customHeight="1" x14ac:dyDescent="0.2">
      <c r="A360" s="424">
        <v>341</v>
      </c>
      <c r="B360" s="301">
        <f t="shared" si="97"/>
        <v>68.422891714251222</v>
      </c>
      <c r="C360" s="302">
        <v>21700</v>
      </c>
      <c r="D360" s="303">
        <f t="shared" si="99"/>
        <v>3805.7438596352622</v>
      </c>
      <c r="E360" s="304">
        <f t="shared" si="100"/>
        <v>1286.3414245567185</v>
      </c>
      <c r="F360" s="304">
        <f t="shared" si="101"/>
        <v>76.114877192705251</v>
      </c>
      <c r="G360" s="101">
        <v>60</v>
      </c>
      <c r="H360" s="305">
        <f t="shared" si="102"/>
        <v>5228.200161384686</v>
      </c>
      <c r="I360" s="309">
        <f t="shared" si="103"/>
        <v>4.9836999999999998</v>
      </c>
      <c r="J360" s="329">
        <f t="shared" si="98"/>
        <v>114.03815285708538</v>
      </c>
      <c r="K360" s="302">
        <v>21700</v>
      </c>
      <c r="L360" s="307">
        <f t="shared" si="104"/>
        <v>2283.446315781157</v>
      </c>
      <c r="M360" s="304">
        <f t="shared" si="105"/>
        <v>771.80485473403098</v>
      </c>
      <c r="N360" s="304">
        <f t="shared" si="106"/>
        <v>45.668926315623139</v>
      </c>
      <c r="O360" s="308">
        <v>36</v>
      </c>
      <c r="P360" s="305">
        <f t="shared" si="107"/>
        <v>3136.920096830811</v>
      </c>
      <c r="Q360" s="309">
        <f t="shared" si="108"/>
        <v>2.9902000000000002</v>
      </c>
      <c r="R360" s="367">
        <f t="shared" si="96"/>
        <v>171.05722928562804</v>
      </c>
      <c r="S360" s="302">
        <v>21700</v>
      </c>
      <c r="T360" s="307">
        <f t="shared" si="109"/>
        <v>1522.2975438541048</v>
      </c>
      <c r="U360" s="101">
        <f t="shared" si="110"/>
        <v>514.5365698226874</v>
      </c>
      <c r="V360" s="304">
        <f t="shared" si="111"/>
        <v>30.445950877082097</v>
      </c>
      <c r="W360" s="308">
        <v>24</v>
      </c>
      <c r="X360" s="305">
        <f t="shared" si="112"/>
        <v>2091.2800645538741</v>
      </c>
      <c r="Y360" s="309">
        <f t="shared" si="113"/>
        <v>1.9935</v>
      </c>
    </row>
    <row r="361" spans="1:25" ht="15.75" customHeight="1" x14ac:dyDescent="0.2">
      <c r="A361" s="424">
        <v>342</v>
      </c>
      <c r="B361" s="301">
        <f t="shared" si="97"/>
        <v>68.435556437795768</v>
      </c>
      <c r="C361" s="302">
        <v>21700</v>
      </c>
      <c r="D361" s="303">
        <f t="shared" si="99"/>
        <v>3805.0395664816369</v>
      </c>
      <c r="E361" s="304">
        <f t="shared" si="100"/>
        <v>1286.1033734707933</v>
      </c>
      <c r="F361" s="304">
        <f t="shared" si="101"/>
        <v>76.100791329632742</v>
      </c>
      <c r="G361" s="101">
        <v>60</v>
      </c>
      <c r="H361" s="305">
        <f t="shared" si="102"/>
        <v>5227.243731282063</v>
      </c>
      <c r="I361" s="309">
        <f t="shared" si="103"/>
        <v>4.9973999999999998</v>
      </c>
      <c r="J361" s="329">
        <f t="shared" si="98"/>
        <v>114.05926072965961</v>
      </c>
      <c r="K361" s="302">
        <v>21700</v>
      </c>
      <c r="L361" s="307">
        <f t="shared" si="104"/>
        <v>2283.0237398889822</v>
      </c>
      <c r="M361" s="304">
        <f t="shared" si="105"/>
        <v>771.66202408247591</v>
      </c>
      <c r="N361" s="304">
        <f t="shared" si="106"/>
        <v>45.660474797779642</v>
      </c>
      <c r="O361" s="308">
        <v>36</v>
      </c>
      <c r="P361" s="305">
        <f t="shared" si="107"/>
        <v>3136.3462387692375</v>
      </c>
      <c r="Q361" s="309">
        <f t="shared" si="108"/>
        <v>2.9984000000000002</v>
      </c>
      <c r="R361" s="367">
        <f t="shared" si="96"/>
        <v>171.08889109448941</v>
      </c>
      <c r="S361" s="302">
        <v>21700</v>
      </c>
      <c r="T361" s="307">
        <f t="shared" si="109"/>
        <v>1522.0158265926548</v>
      </c>
      <c r="U361" s="101">
        <f t="shared" si="110"/>
        <v>514.44134938831724</v>
      </c>
      <c r="V361" s="304">
        <f t="shared" si="111"/>
        <v>30.440316531853096</v>
      </c>
      <c r="W361" s="308">
        <v>24</v>
      </c>
      <c r="X361" s="305">
        <f t="shared" si="112"/>
        <v>2090.897492512825</v>
      </c>
      <c r="Y361" s="309">
        <f t="shared" si="113"/>
        <v>1.9990000000000001</v>
      </c>
    </row>
    <row r="362" spans="1:25" ht="15.75" customHeight="1" x14ac:dyDescent="0.2">
      <c r="A362" s="424">
        <v>343</v>
      </c>
      <c r="B362" s="301">
        <f t="shared" si="97"/>
        <v>68.448184183992694</v>
      </c>
      <c r="C362" s="302">
        <v>21700</v>
      </c>
      <c r="D362" s="303">
        <f t="shared" si="99"/>
        <v>3804.3375891466994</v>
      </c>
      <c r="E362" s="304">
        <f t="shared" si="100"/>
        <v>1285.8661051315844</v>
      </c>
      <c r="F362" s="304">
        <f t="shared" si="101"/>
        <v>76.086751782933987</v>
      </c>
      <c r="G362" s="101">
        <v>60</v>
      </c>
      <c r="H362" s="305">
        <f t="shared" si="102"/>
        <v>5226.2904460612172</v>
      </c>
      <c r="I362" s="309">
        <f t="shared" si="103"/>
        <v>5.0110999999999999</v>
      </c>
      <c r="J362" s="329">
        <f t="shared" si="98"/>
        <v>114.08030697332116</v>
      </c>
      <c r="K362" s="302">
        <v>21700</v>
      </c>
      <c r="L362" s="307">
        <f t="shared" si="104"/>
        <v>2282.6025534880196</v>
      </c>
      <c r="M362" s="304">
        <f t="shared" si="105"/>
        <v>771.51966307895054</v>
      </c>
      <c r="N362" s="304">
        <f t="shared" si="106"/>
        <v>45.65205106976039</v>
      </c>
      <c r="O362" s="308">
        <v>36</v>
      </c>
      <c r="P362" s="305">
        <f t="shared" si="107"/>
        <v>3135.7742676367307</v>
      </c>
      <c r="Q362" s="309">
        <f t="shared" si="108"/>
        <v>3.0066999999999999</v>
      </c>
      <c r="R362" s="367">
        <f t="shared" si="96"/>
        <v>171.12046045998173</v>
      </c>
      <c r="S362" s="302">
        <v>21700</v>
      </c>
      <c r="T362" s="307">
        <f t="shared" si="109"/>
        <v>1521.7350356586799</v>
      </c>
      <c r="U362" s="101">
        <f t="shared" si="110"/>
        <v>514.34644205263373</v>
      </c>
      <c r="V362" s="304">
        <f t="shared" si="111"/>
        <v>30.434700713173598</v>
      </c>
      <c r="W362" s="308">
        <v>24</v>
      </c>
      <c r="X362" s="305">
        <f t="shared" si="112"/>
        <v>2090.5161784244874</v>
      </c>
      <c r="Y362" s="309">
        <f t="shared" si="113"/>
        <v>2.0044</v>
      </c>
    </row>
    <row r="363" spans="1:25" ht="15.75" customHeight="1" x14ac:dyDescent="0.2">
      <c r="A363" s="424">
        <v>344</v>
      </c>
      <c r="B363" s="301">
        <f t="shared" si="97"/>
        <v>68.460775168139946</v>
      </c>
      <c r="C363" s="302">
        <v>21700</v>
      </c>
      <c r="D363" s="303">
        <f t="shared" si="99"/>
        <v>3803.6379132496904</v>
      </c>
      <c r="E363" s="304">
        <f t="shared" si="100"/>
        <v>1285.6296146783952</v>
      </c>
      <c r="F363" s="304">
        <f t="shared" si="101"/>
        <v>76.072758264993809</v>
      </c>
      <c r="G363" s="101">
        <v>60</v>
      </c>
      <c r="H363" s="305">
        <f t="shared" si="102"/>
        <v>5225.340286193079</v>
      </c>
      <c r="I363" s="309">
        <f t="shared" si="103"/>
        <v>5.0247999999999999</v>
      </c>
      <c r="J363" s="329">
        <f t="shared" si="98"/>
        <v>114.10129194689992</v>
      </c>
      <c r="K363" s="302">
        <v>21700</v>
      </c>
      <c r="L363" s="307">
        <f t="shared" si="104"/>
        <v>2282.1827479498133</v>
      </c>
      <c r="M363" s="304">
        <f t="shared" si="105"/>
        <v>771.37776880703689</v>
      </c>
      <c r="N363" s="304">
        <f t="shared" si="106"/>
        <v>45.643654958996265</v>
      </c>
      <c r="O363" s="308">
        <v>36</v>
      </c>
      <c r="P363" s="305">
        <f t="shared" si="107"/>
        <v>3135.2041717158463</v>
      </c>
      <c r="Q363" s="309">
        <f t="shared" si="108"/>
        <v>3.0148999999999999</v>
      </c>
      <c r="R363" s="367">
        <f t="shared" si="96"/>
        <v>171.15193792034987</v>
      </c>
      <c r="S363" s="302">
        <v>21700</v>
      </c>
      <c r="T363" s="307">
        <f t="shared" si="109"/>
        <v>1521.4551652998759</v>
      </c>
      <c r="U363" s="101">
        <f t="shared" si="110"/>
        <v>514.251845871358</v>
      </c>
      <c r="V363" s="304">
        <f t="shared" si="111"/>
        <v>30.429103305997518</v>
      </c>
      <c r="W363" s="308">
        <v>24</v>
      </c>
      <c r="X363" s="305">
        <f t="shared" si="112"/>
        <v>2090.1361144772313</v>
      </c>
      <c r="Y363" s="309">
        <f t="shared" si="113"/>
        <v>2.0099</v>
      </c>
    </row>
    <row r="364" spans="1:25" ht="15.75" customHeight="1" x14ac:dyDescent="0.2">
      <c r="A364" s="424">
        <v>345</v>
      </c>
      <c r="B364" s="301">
        <f t="shared" si="97"/>
        <v>68.47332960366063</v>
      </c>
      <c r="C364" s="302">
        <v>21700</v>
      </c>
      <c r="D364" s="303">
        <f t="shared" si="99"/>
        <v>3802.9405245407961</v>
      </c>
      <c r="E364" s="304">
        <f t="shared" si="100"/>
        <v>1285.393897294789</v>
      </c>
      <c r="F364" s="304">
        <f t="shared" si="101"/>
        <v>76.058810490815929</v>
      </c>
      <c r="G364" s="101">
        <v>60</v>
      </c>
      <c r="H364" s="305">
        <f t="shared" si="102"/>
        <v>5224.3932323264007</v>
      </c>
      <c r="I364" s="309">
        <f t="shared" si="103"/>
        <v>5.0385</v>
      </c>
      <c r="J364" s="329">
        <f t="shared" si="98"/>
        <v>114.12221600610106</v>
      </c>
      <c r="K364" s="302">
        <v>21700</v>
      </c>
      <c r="L364" s="307">
        <f t="shared" si="104"/>
        <v>2281.764314724478</v>
      </c>
      <c r="M364" s="304">
        <f t="shared" si="105"/>
        <v>771.2363383768735</v>
      </c>
      <c r="N364" s="304">
        <f t="shared" si="106"/>
        <v>45.635286294489561</v>
      </c>
      <c r="O364" s="308">
        <v>36</v>
      </c>
      <c r="P364" s="305">
        <f t="shared" si="107"/>
        <v>3134.635939395841</v>
      </c>
      <c r="Q364" s="309">
        <f t="shared" si="108"/>
        <v>3.0230999999999999</v>
      </c>
      <c r="R364" s="367">
        <f t="shared" si="96"/>
        <v>171.18332400915156</v>
      </c>
      <c r="S364" s="302">
        <v>21700</v>
      </c>
      <c r="T364" s="307">
        <f t="shared" si="109"/>
        <v>1521.1762098163185</v>
      </c>
      <c r="U364" s="101">
        <f t="shared" si="110"/>
        <v>514.15755891791559</v>
      </c>
      <c r="V364" s="304">
        <f t="shared" si="111"/>
        <v>30.423524196326373</v>
      </c>
      <c r="W364" s="308">
        <v>24</v>
      </c>
      <c r="X364" s="305">
        <f t="shared" si="112"/>
        <v>2089.7572929305607</v>
      </c>
      <c r="Y364" s="309">
        <f t="shared" si="113"/>
        <v>2.0154000000000001</v>
      </c>
    </row>
    <row r="365" spans="1:25" ht="15.75" customHeight="1" x14ac:dyDescent="0.2">
      <c r="A365" s="424">
        <v>346</v>
      </c>
      <c r="B365" s="301">
        <f t="shared" si="97"/>
        <v>68.485847702124659</v>
      </c>
      <c r="C365" s="302">
        <v>21700</v>
      </c>
      <c r="D365" s="303">
        <f t="shared" si="99"/>
        <v>3802.2454088995896</v>
      </c>
      <c r="E365" s="304">
        <f t="shared" si="100"/>
        <v>1285.1589482080612</v>
      </c>
      <c r="F365" s="304">
        <f t="shared" si="101"/>
        <v>76.0449081779918</v>
      </c>
      <c r="G365" s="101">
        <v>60</v>
      </c>
      <c r="H365" s="305">
        <f t="shared" si="102"/>
        <v>5223.4492652856425</v>
      </c>
      <c r="I365" s="309">
        <f t="shared" si="103"/>
        <v>5.0521000000000003</v>
      </c>
      <c r="J365" s="329">
        <f t="shared" si="98"/>
        <v>114.1430795035411</v>
      </c>
      <c r="K365" s="302">
        <v>21700</v>
      </c>
      <c r="L365" s="307">
        <f t="shared" si="104"/>
        <v>2281.347245339754</v>
      </c>
      <c r="M365" s="304">
        <f t="shared" si="105"/>
        <v>771.09536892483675</v>
      </c>
      <c r="N365" s="304">
        <f t="shared" si="106"/>
        <v>45.626944906795082</v>
      </c>
      <c r="O365" s="308">
        <v>36</v>
      </c>
      <c r="P365" s="305">
        <f t="shared" si="107"/>
        <v>3134.0695591713857</v>
      </c>
      <c r="Q365" s="309">
        <f t="shared" si="108"/>
        <v>3.0312999999999999</v>
      </c>
      <c r="R365" s="367">
        <f t="shared" si="96"/>
        <v>171.21461925531165</v>
      </c>
      <c r="S365" s="302">
        <v>21700</v>
      </c>
      <c r="T365" s="307">
        <f t="shared" si="109"/>
        <v>1520.8981635598359</v>
      </c>
      <c r="U365" s="101">
        <f t="shared" si="110"/>
        <v>514.0635792832245</v>
      </c>
      <c r="V365" s="304">
        <f t="shared" si="111"/>
        <v>30.417963271196719</v>
      </c>
      <c r="W365" s="308">
        <v>24</v>
      </c>
      <c r="X365" s="305">
        <f t="shared" si="112"/>
        <v>2089.3797061142573</v>
      </c>
      <c r="Y365" s="309">
        <f t="shared" si="113"/>
        <v>2.0209000000000001</v>
      </c>
    </row>
    <row r="366" spans="1:25" ht="15.75" customHeight="1" x14ac:dyDescent="0.2">
      <c r="A366" s="424">
        <v>347</v>
      </c>
      <c r="B366" s="301">
        <f t="shared" si="97"/>
        <v>68.498329673270177</v>
      </c>
      <c r="C366" s="302">
        <v>21700</v>
      </c>
      <c r="D366" s="303">
        <f t="shared" si="99"/>
        <v>3801.5525523334745</v>
      </c>
      <c r="E366" s="304">
        <f t="shared" si="100"/>
        <v>1284.9247626887143</v>
      </c>
      <c r="F366" s="304">
        <f t="shared" si="101"/>
        <v>76.031051046669489</v>
      </c>
      <c r="G366" s="101">
        <v>60</v>
      </c>
      <c r="H366" s="305">
        <f t="shared" si="102"/>
        <v>5222.5083660688588</v>
      </c>
      <c r="I366" s="309">
        <f t="shared" si="103"/>
        <v>5.0658000000000003</v>
      </c>
      <c r="J366" s="329">
        <f t="shared" si="98"/>
        <v>114.16388278878364</v>
      </c>
      <c r="K366" s="302">
        <v>21700</v>
      </c>
      <c r="L366" s="307">
        <f t="shared" si="104"/>
        <v>2280.9315314000842</v>
      </c>
      <c r="M366" s="304">
        <f t="shared" si="105"/>
        <v>770.95485761322834</v>
      </c>
      <c r="N366" s="304">
        <f t="shared" si="106"/>
        <v>45.618630628001682</v>
      </c>
      <c r="O366" s="308">
        <v>36</v>
      </c>
      <c r="P366" s="305">
        <f t="shared" si="107"/>
        <v>3133.505019641314</v>
      </c>
      <c r="Q366" s="309">
        <f t="shared" si="108"/>
        <v>3.0394999999999999</v>
      </c>
      <c r="R366" s="367">
        <f t="shared" si="96"/>
        <v>171.24582418317544</v>
      </c>
      <c r="S366" s="302">
        <v>21700</v>
      </c>
      <c r="T366" s="307">
        <f t="shared" si="109"/>
        <v>1520.6210209333897</v>
      </c>
      <c r="U366" s="101">
        <f t="shared" si="110"/>
        <v>513.96990507548571</v>
      </c>
      <c r="V366" s="304">
        <f t="shared" si="111"/>
        <v>30.412420418667793</v>
      </c>
      <c r="W366" s="308">
        <v>24</v>
      </c>
      <c r="X366" s="305">
        <f t="shared" si="112"/>
        <v>2089.003346427543</v>
      </c>
      <c r="Y366" s="309">
        <f t="shared" si="113"/>
        <v>2.0263</v>
      </c>
    </row>
    <row r="367" spans="1:25" ht="15.75" customHeight="1" x14ac:dyDescent="0.2">
      <c r="A367" s="424">
        <v>348</v>
      </c>
      <c r="B367" s="301">
        <f t="shared" si="97"/>
        <v>68.510775725024601</v>
      </c>
      <c r="C367" s="302">
        <v>21700</v>
      </c>
      <c r="D367" s="303">
        <f t="shared" si="99"/>
        <v>3800.8619409761686</v>
      </c>
      <c r="E367" s="304">
        <f t="shared" si="100"/>
        <v>1284.6913360499448</v>
      </c>
      <c r="F367" s="304">
        <f t="shared" si="101"/>
        <v>76.017238819523371</v>
      </c>
      <c r="G367" s="101">
        <v>60</v>
      </c>
      <c r="H367" s="305">
        <f t="shared" si="102"/>
        <v>5221.5705158456367</v>
      </c>
      <c r="I367" s="309">
        <f t="shared" si="103"/>
        <v>5.0795000000000003</v>
      </c>
      <c r="J367" s="329">
        <f t="shared" si="98"/>
        <v>114.18462620837434</v>
      </c>
      <c r="K367" s="302">
        <v>21700</v>
      </c>
      <c r="L367" s="307">
        <f t="shared" si="104"/>
        <v>2280.5171645857013</v>
      </c>
      <c r="M367" s="304">
        <f t="shared" si="105"/>
        <v>770.81480162996695</v>
      </c>
      <c r="N367" s="304">
        <f t="shared" si="106"/>
        <v>45.610343291714024</v>
      </c>
      <c r="O367" s="308">
        <v>36</v>
      </c>
      <c r="P367" s="305">
        <f t="shared" si="107"/>
        <v>3132.9423095073821</v>
      </c>
      <c r="Q367" s="309">
        <f t="shared" si="108"/>
        <v>3.0476999999999999</v>
      </c>
      <c r="R367" s="367">
        <f t="shared" si="96"/>
        <v>171.2769393125615</v>
      </c>
      <c r="S367" s="302">
        <v>21700</v>
      </c>
      <c r="T367" s="307">
        <f t="shared" si="109"/>
        <v>1520.3447763904678</v>
      </c>
      <c r="U367" s="101">
        <f t="shared" si="110"/>
        <v>513.87653441997804</v>
      </c>
      <c r="V367" s="304">
        <f t="shared" si="111"/>
        <v>30.406895527809358</v>
      </c>
      <c r="W367" s="308">
        <v>24</v>
      </c>
      <c r="X367" s="305">
        <f t="shared" si="112"/>
        <v>2088.628206338255</v>
      </c>
      <c r="Y367" s="309">
        <f t="shared" si="113"/>
        <v>2.0318000000000001</v>
      </c>
    </row>
    <row r="368" spans="1:25" ht="15.75" customHeight="1" x14ac:dyDescent="0.2">
      <c r="A368" s="424">
        <v>349</v>
      </c>
      <c r="B368" s="301">
        <f t="shared" si="97"/>
        <v>68.5231860635255</v>
      </c>
      <c r="C368" s="302">
        <v>21700</v>
      </c>
      <c r="D368" s="303">
        <f t="shared" si="99"/>
        <v>3800.1735610862006</v>
      </c>
      <c r="E368" s="304">
        <f t="shared" si="100"/>
        <v>1284.4586636471356</v>
      </c>
      <c r="F368" s="304">
        <f t="shared" si="101"/>
        <v>76.003471221724013</v>
      </c>
      <c r="G368" s="101">
        <v>60</v>
      </c>
      <c r="H368" s="305">
        <f t="shared" si="102"/>
        <v>5220.6356959550603</v>
      </c>
      <c r="I368" s="309">
        <f t="shared" si="103"/>
        <v>5.0932000000000004</v>
      </c>
      <c r="J368" s="329">
        <f t="shared" si="98"/>
        <v>114.20531010587584</v>
      </c>
      <c r="K368" s="302">
        <v>21700</v>
      </c>
      <c r="L368" s="307">
        <f t="shared" si="104"/>
        <v>2280.1041366517202</v>
      </c>
      <c r="M368" s="304">
        <f t="shared" si="105"/>
        <v>770.67519818828134</v>
      </c>
      <c r="N368" s="304">
        <f t="shared" si="106"/>
        <v>45.602082733034408</v>
      </c>
      <c r="O368" s="308">
        <v>36</v>
      </c>
      <c r="P368" s="305">
        <f t="shared" si="107"/>
        <v>3132.3814175730358</v>
      </c>
      <c r="Q368" s="309">
        <f t="shared" si="108"/>
        <v>3.0558999999999998</v>
      </c>
      <c r="R368" s="367">
        <f t="shared" si="96"/>
        <v>171.30796515881374</v>
      </c>
      <c r="S368" s="302">
        <v>21700</v>
      </c>
      <c r="T368" s="307">
        <f t="shared" si="109"/>
        <v>1520.0694244344804</v>
      </c>
      <c r="U368" s="101">
        <f t="shared" si="110"/>
        <v>513.78346545885438</v>
      </c>
      <c r="V368" s="304">
        <f t="shared" si="111"/>
        <v>30.401388488689609</v>
      </c>
      <c r="W368" s="308">
        <v>24</v>
      </c>
      <c r="X368" s="305">
        <f t="shared" si="112"/>
        <v>2088.2542783820245</v>
      </c>
      <c r="Y368" s="309">
        <f t="shared" si="113"/>
        <v>2.0373000000000001</v>
      </c>
    </row>
    <row r="369" spans="1:25" ht="15.75" customHeight="1" x14ac:dyDescent="0.2">
      <c r="A369" s="283">
        <v>350</v>
      </c>
      <c r="B369" s="301">
        <f t="shared" si="97"/>
        <v>68.535560893140968</v>
      </c>
      <c r="C369" s="302">
        <v>21700</v>
      </c>
      <c r="D369" s="303">
        <f t="shared" si="99"/>
        <v>3799.4873990454321</v>
      </c>
      <c r="E369" s="304">
        <f t="shared" si="100"/>
        <v>1284.226740877356</v>
      </c>
      <c r="F369" s="304">
        <f t="shared" si="101"/>
        <v>75.989747980908646</v>
      </c>
      <c r="G369" s="101">
        <v>60</v>
      </c>
      <c r="H369" s="305">
        <f t="shared" si="102"/>
        <v>5219.7038879036963</v>
      </c>
      <c r="I369" s="309">
        <f t="shared" si="103"/>
        <v>5.1067999999999998</v>
      </c>
      <c r="J369" s="329">
        <f t="shared" si="98"/>
        <v>114.22593482190162</v>
      </c>
      <c r="K369" s="302">
        <v>21700</v>
      </c>
      <c r="L369" s="307">
        <f t="shared" si="104"/>
        <v>2279.6924394272592</v>
      </c>
      <c r="M369" s="304">
        <f t="shared" si="105"/>
        <v>770.53604452641355</v>
      </c>
      <c r="N369" s="304">
        <f t="shared" si="106"/>
        <v>45.593848788545181</v>
      </c>
      <c r="O369" s="308">
        <v>36</v>
      </c>
      <c r="P369" s="305">
        <f t="shared" si="107"/>
        <v>3131.8223327422179</v>
      </c>
      <c r="Q369" s="309">
        <f t="shared" si="108"/>
        <v>3.0640999999999998</v>
      </c>
      <c r="R369" s="367">
        <f t="shared" si="96"/>
        <v>171.3389022328524</v>
      </c>
      <c r="S369" s="302">
        <v>21700</v>
      </c>
      <c r="T369" s="307">
        <f t="shared" si="109"/>
        <v>1519.7949596181729</v>
      </c>
      <c r="U369" s="101">
        <f t="shared" si="110"/>
        <v>513.6906963509424</v>
      </c>
      <c r="V369" s="304">
        <f t="shared" si="111"/>
        <v>30.395899192363458</v>
      </c>
      <c r="W369" s="308">
        <v>24</v>
      </c>
      <c r="X369" s="305">
        <f t="shared" si="112"/>
        <v>2087.8815551614789</v>
      </c>
      <c r="Y369" s="309">
        <f t="shared" si="113"/>
        <v>2.0427</v>
      </c>
    </row>
    <row r="370" spans="1:25" ht="15.75" customHeight="1" x14ac:dyDescent="0.2">
      <c r="A370" s="424">
        <v>351</v>
      </c>
      <c r="B370" s="301">
        <f t="shared" si="97"/>
        <v>68.547900416489867</v>
      </c>
      <c r="C370" s="302">
        <v>21700</v>
      </c>
      <c r="D370" s="303">
        <f t="shared" si="99"/>
        <v>3798.8034413576033</v>
      </c>
      <c r="E370" s="304">
        <f t="shared" si="100"/>
        <v>1283.9955631788698</v>
      </c>
      <c r="F370" s="304">
        <f t="shared" si="101"/>
        <v>75.976068827152062</v>
      </c>
      <c r="G370" s="101">
        <v>60</v>
      </c>
      <c r="H370" s="305">
        <f t="shared" si="102"/>
        <v>5218.7750733636249</v>
      </c>
      <c r="I370" s="309">
        <f t="shared" si="103"/>
        <v>5.1204999999999998</v>
      </c>
      <c r="J370" s="329">
        <f t="shared" si="98"/>
        <v>114.24650069414979</v>
      </c>
      <c r="K370" s="302">
        <v>21700</v>
      </c>
      <c r="L370" s="307">
        <f t="shared" si="104"/>
        <v>2279.2820648145616</v>
      </c>
      <c r="M370" s="304">
        <f t="shared" si="105"/>
        <v>770.3973379073218</v>
      </c>
      <c r="N370" s="304">
        <f t="shared" si="106"/>
        <v>45.585641296291236</v>
      </c>
      <c r="O370" s="308">
        <v>36</v>
      </c>
      <c r="P370" s="305">
        <f t="shared" si="107"/>
        <v>3131.2650440181746</v>
      </c>
      <c r="Q370" s="309">
        <f t="shared" si="108"/>
        <v>3.0722999999999998</v>
      </c>
      <c r="R370" s="367">
        <f t="shared" si="96"/>
        <v>171.36975104122465</v>
      </c>
      <c r="S370" s="302">
        <v>21700</v>
      </c>
      <c r="T370" s="307">
        <f t="shared" si="109"/>
        <v>1519.5213765430417</v>
      </c>
      <c r="U370" s="101">
        <f t="shared" si="110"/>
        <v>513.59822527154802</v>
      </c>
      <c r="V370" s="304">
        <f t="shared" si="111"/>
        <v>30.390427530860833</v>
      </c>
      <c r="W370" s="308">
        <v>24</v>
      </c>
      <c r="X370" s="305">
        <f t="shared" si="112"/>
        <v>2087.5100293454507</v>
      </c>
      <c r="Y370" s="309">
        <f t="shared" si="113"/>
        <v>2.0482</v>
      </c>
    </row>
    <row r="371" spans="1:25" ht="15.75" customHeight="1" x14ac:dyDescent="0.2">
      <c r="A371" s="424">
        <v>352</v>
      </c>
      <c r="B371" s="301">
        <f t="shared" si="97"/>
        <v>68.560204834461771</v>
      </c>
      <c r="C371" s="302">
        <v>21700</v>
      </c>
      <c r="D371" s="303">
        <f t="shared" si="99"/>
        <v>3798.121674646894</v>
      </c>
      <c r="E371" s="304">
        <f t="shared" si="100"/>
        <v>1283.76512603065</v>
      </c>
      <c r="F371" s="304">
        <f t="shared" si="101"/>
        <v>75.962433492937876</v>
      </c>
      <c r="G371" s="101">
        <v>60</v>
      </c>
      <c r="H371" s="305">
        <f t="shared" si="102"/>
        <v>5217.8492341704814</v>
      </c>
      <c r="I371" s="309">
        <f t="shared" si="103"/>
        <v>5.1341999999999999</v>
      </c>
      <c r="J371" s="329">
        <f t="shared" si="98"/>
        <v>114.26700805743629</v>
      </c>
      <c r="K371" s="302">
        <v>21700</v>
      </c>
      <c r="L371" s="307">
        <f t="shared" si="104"/>
        <v>2278.8730047881363</v>
      </c>
      <c r="M371" s="304">
        <f t="shared" si="105"/>
        <v>770.25907561838994</v>
      </c>
      <c r="N371" s="304">
        <f t="shared" si="106"/>
        <v>45.577460095762724</v>
      </c>
      <c r="O371" s="308">
        <v>36</v>
      </c>
      <c r="P371" s="305">
        <f t="shared" si="107"/>
        <v>3130.7095405022892</v>
      </c>
      <c r="Q371" s="309">
        <f t="shared" si="108"/>
        <v>3.0804999999999998</v>
      </c>
      <c r="R371" s="367">
        <f t="shared" si="96"/>
        <v>171.40051208615441</v>
      </c>
      <c r="S371" s="302">
        <v>21700</v>
      </c>
      <c r="T371" s="307">
        <f t="shared" si="109"/>
        <v>1519.2486698587577</v>
      </c>
      <c r="U371" s="101">
        <f t="shared" si="110"/>
        <v>513.50605041226004</v>
      </c>
      <c r="V371" s="304">
        <f t="shared" si="111"/>
        <v>30.384973397175155</v>
      </c>
      <c r="W371" s="308">
        <v>24</v>
      </c>
      <c r="X371" s="305">
        <f t="shared" si="112"/>
        <v>2087.1396936681931</v>
      </c>
      <c r="Y371" s="309">
        <f t="shared" si="113"/>
        <v>2.0537000000000001</v>
      </c>
    </row>
    <row r="372" spans="1:25" ht="15.75" customHeight="1" x14ac:dyDescent="0.2">
      <c r="A372" s="424">
        <v>353</v>
      </c>
      <c r="B372" s="301">
        <f t="shared" si="97"/>
        <v>68.572474346236504</v>
      </c>
      <c r="C372" s="302">
        <v>21700</v>
      </c>
      <c r="D372" s="303">
        <f t="shared" si="99"/>
        <v>3797.4420856565121</v>
      </c>
      <c r="E372" s="304">
        <f t="shared" si="100"/>
        <v>1283.5354249519009</v>
      </c>
      <c r="F372" s="304">
        <f t="shared" si="101"/>
        <v>75.94884171313025</v>
      </c>
      <c r="G372" s="101">
        <v>60</v>
      </c>
      <c r="H372" s="305">
        <f t="shared" si="102"/>
        <v>5216.9263523215432</v>
      </c>
      <c r="I372" s="309">
        <f t="shared" si="103"/>
        <v>5.1478000000000002</v>
      </c>
      <c r="J372" s="329">
        <f t="shared" si="98"/>
        <v>114.28745724372752</v>
      </c>
      <c r="K372" s="302">
        <v>21700</v>
      </c>
      <c r="L372" s="307">
        <f t="shared" si="104"/>
        <v>2278.4652513939068</v>
      </c>
      <c r="M372" s="304">
        <f t="shared" si="105"/>
        <v>770.12125497114039</v>
      </c>
      <c r="N372" s="304">
        <f t="shared" si="106"/>
        <v>45.569305027878137</v>
      </c>
      <c r="O372" s="308">
        <v>36</v>
      </c>
      <c r="P372" s="305">
        <f t="shared" si="107"/>
        <v>3130.1558113929254</v>
      </c>
      <c r="Q372" s="309">
        <f t="shared" si="108"/>
        <v>3.0886999999999998</v>
      </c>
      <c r="R372" s="367">
        <f t="shared" si="96"/>
        <v>171.43118586559126</v>
      </c>
      <c r="S372" s="302">
        <v>21700</v>
      </c>
      <c r="T372" s="307">
        <f t="shared" si="109"/>
        <v>1518.9768342626046</v>
      </c>
      <c r="U372" s="101">
        <f t="shared" si="110"/>
        <v>513.41416998076033</v>
      </c>
      <c r="V372" s="304">
        <f t="shared" si="111"/>
        <v>30.379536685252091</v>
      </c>
      <c r="W372" s="308">
        <v>24</v>
      </c>
      <c r="X372" s="305">
        <f t="shared" si="112"/>
        <v>2086.7705409286168</v>
      </c>
      <c r="Y372" s="309">
        <f t="shared" si="113"/>
        <v>2.0590999999999999</v>
      </c>
    </row>
    <row r="373" spans="1:25" ht="15.75" customHeight="1" x14ac:dyDescent="0.2">
      <c r="A373" s="424">
        <v>354</v>
      </c>
      <c r="B373" s="301">
        <f t="shared" si="97"/>
        <v>68.584709149303578</v>
      </c>
      <c r="C373" s="302">
        <v>21700</v>
      </c>
      <c r="D373" s="303">
        <f t="shared" si="99"/>
        <v>3796.7646612472972</v>
      </c>
      <c r="E373" s="304">
        <f t="shared" si="100"/>
        <v>1283.3064555015862</v>
      </c>
      <c r="F373" s="304">
        <f t="shared" si="101"/>
        <v>75.935293224945951</v>
      </c>
      <c r="G373" s="101">
        <v>60</v>
      </c>
      <c r="H373" s="305">
        <f t="shared" si="102"/>
        <v>5216.0064099738292</v>
      </c>
      <c r="I373" s="309">
        <f t="shared" si="103"/>
        <v>5.1615000000000002</v>
      </c>
      <c r="J373" s="329">
        <f t="shared" si="98"/>
        <v>114.30784858217264</v>
      </c>
      <c r="K373" s="302">
        <v>21700</v>
      </c>
      <c r="L373" s="307">
        <f t="shared" si="104"/>
        <v>2278.058796748378</v>
      </c>
      <c r="M373" s="304">
        <f t="shared" si="105"/>
        <v>769.9838733009517</v>
      </c>
      <c r="N373" s="304">
        <f t="shared" si="106"/>
        <v>45.561175934967558</v>
      </c>
      <c r="O373" s="308">
        <v>36</v>
      </c>
      <c r="P373" s="305">
        <f t="shared" si="107"/>
        <v>3129.6038459842975</v>
      </c>
      <c r="Q373" s="309">
        <f t="shared" si="108"/>
        <v>3.0969000000000002</v>
      </c>
      <c r="R373" s="367">
        <f t="shared" si="96"/>
        <v>171.46177287325892</v>
      </c>
      <c r="S373" s="302">
        <v>21700</v>
      </c>
      <c r="T373" s="307">
        <f t="shared" si="109"/>
        <v>1518.705864498919</v>
      </c>
      <c r="U373" s="101">
        <f t="shared" si="110"/>
        <v>513.32258220063454</v>
      </c>
      <c r="V373" s="304">
        <f t="shared" si="111"/>
        <v>30.374117289978383</v>
      </c>
      <c r="W373" s="308">
        <v>24</v>
      </c>
      <c r="X373" s="305">
        <f t="shared" si="112"/>
        <v>2086.4025639895322</v>
      </c>
      <c r="Y373" s="309">
        <f t="shared" si="113"/>
        <v>2.0646</v>
      </c>
    </row>
    <row r="374" spans="1:25" ht="15.75" customHeight="1" x14ac:dyDescent="0.2">
      <c r="A374" s="424">
        <v>355</v>
      </c>
      <c r="B374" s="301">
        <f t="shared" si="97"/>
        <v>68.59690943948118</v>
      </c>
      <c r="C374" s="302">
        <v>21700</v>
      </c>
      <c r="D374" s="303">
        <f t="shared" si="99"/>
        <v>3796.0893883963508</v>
      </c>
      <c r="E374" s="304">
        <f t="shared" si="100"/>
        <v>1283.0782132779664</v>
      </c>
      <c r="F374" s="304">
        <f t="shared" si="101"/>
        <v>75.921787767927015</v>
      </c>
      <c r="G374" s="101">
        <v>60</v>
      </c>
      <c r="H374" s="305">
        <f t="shared" si="102"/>
        <v>5215.0893894422434</v>
      </c>
      <c r="I374" s="309">
        <f t="shared" si="103"/>
        <v>5.1752000000000002</v>
      </c>
      <c r="J374" s="329">
        <f t="shared" si="98"/>
        <v>114.3281823991353</v>
      </c>
      <c r="K374" s="302">
        <v>21700</v>
      </c>
      <c r="L374" s="307">
        <f t="shared" si="104"/>
        <v>2277.6536330378108</v>
      </c>
      <c r="M374" s="304">
        <f t="shared" si="105"/>
        <v>769.84692796677996</v>
      </c>
      <c r="N374" s="304">
        <f t="shared" si="106"/>
        <v>45.553072660756214</v>
      </c>
      <c r="O374" s="308">
        <v>36</v>
      </c>
      <c r="P374" s="305">
        <f t="shared" si="107"/>
        <v>3129.0536336653472</v>
      </c>
      <c r="Q374" s="309">
        <f t="shared" si="108"/>
        <v>3.1051000000000002</v>
      </c>
      <c r="R374" s="367">
        <f t="shared" si="96"/>
        <v>171.49227359870295</v>
      </c>
      <c r="S374" s="302">
        <v>21700</v>
      </c>
      <c r="T374" s="307">
        <f t="shared" si="109"/>
        <v>1518.4357553585405</v>
      </c>
      <c r="U374" s="101">
        <f t="shared" si="110"/>
        <v>513.23128531118664</v>
      </c>
      <c r="V374" s="304">
        <f t="shared" si="111"/>
        <v>30.368715107170811</v>
      </c>
      <c r="W374" s="308">
        <v>24</v>
      </c>
      <c r="X374" s="305">
        <f t="shared" si="112"/>
        <v>2086.035755776898</v>
      </c>
      <c r="Y374" s="309">
        <f t="shared" si="113"/>
        <v>2.0701000000000001</v>
      </c>
    </row>
    <row r="375" spans="1:25" ht="15.75" customHeight="1" x14ac:dyDescent="0.2">
      <c r="A375" s="424">
        <v>356</v>
      </c>
      <c r="B375" s="301">
        <f t="shared" si="97"/>
        <v>68.609075410935034</v>
      </c>
      <c r="C375" s="302">
        <v>21700</v>
      </c>
      <c r="D375" s="303">
        <f t="shared" si="99"/>
        <v>3795.4162541956803</v>
      </c>
      <c r="E375" s="304">
        <f t="shared" si="100"/>
        <v>1282.8506939181398</v>
      </c>
      <c r="F375" s="304">
        <f t="shared" si="101"/>
        <v>75.90832508391361</v>
      </c>
      <c r="G375" s="101">
        <v>60</v>
      </c>
      <c r="H375" s="305">
        <f t="shared" si="102"/>
        <v>5214.175273197734</v>
      </c>
      <c r="I375" s="309">
        <f t="shared" si="103"/>
        <v>5.1887999999999996</v>
      </c>
      <c r="J375" s="329">
        <f t="shared" si="98"/>
        <v>114.34845901822506</v>
      </c>
      <c r="K375" s="302">
        <v>21700</v>
      </c>
      <c r="L375" s="307">
        <f t="shared" si="104"/>
        <v>2277.2497525174081</v>
      </c>
      <c r="M375" s="304">
        <f t="shared" si="105"/>
        <v>769.71041635088386</v>
      </c>
      <c r="N375" s="304">
        <f t="shared" si="106"/>
        <v>45.544995050348163</v>
      </c>
      <c r="O375" s="308">
        <v>36</v>
      </c>
      <c r="P375" s="305">
        <f t="shared" si="107"/>
        <v>3128.5051639186399</v>
      </c>
      <c r="Q375" s="309">
        <f t="shared" si="108"/>
        <v>3.1133000000000002</v>
      </c>
      <c r="R375" s="367">
        <f t="shared" si="96"/>
        <v>171.52268852733758</v>
      </c>
      <c r="S375" s="302">
        <v>21700</v>
      </c>
      <c r="T375" s="307">
        <f t="shared" si="109"/>
        <v>1518.1665016782722</v>
      </c>
      <c r="U375" s="101">
        <f t="shared" si="110"/>
        <v>513.14027756725591</v>
      </c>
      <c r="V375" s="304">
        <f t="shared" si="111"/>
        <v>30.363330033565443</v>
      </c>
      <c r="W375" s="308">
        <v>24</v>
      </c>
      <c r="X375" s="305">
        <f t="shared" si="112"/>
        <v>2085.6701092790936</v>
      </c>
      <c r="Y375" s="309">
        <f t="shared" si="113"/>
        <v>2.0754999999999999</v>
      </c>
    </row>
    <row r="376" spans="1:25" ht="15.75" customHeight="1" x14ac:dyDescent="0.2">
      <c r="A376" s="424">
        <v>357</v>
      </c>
      <c r="B376" s="301">
        <f t="shared" si="97"/>
        <v>68.621207256196939</v>
      </c>
      <c r="C376" s="302">
        <v>21700</v>
      </c>
      <c r="D376" s="303">
        <f t="shared" si="99"/>
        <v>3794.7452458508615</v>
      </c>
      <c r="E376" s="304">
        <f t="shared" si="100"/>
        <v>1282.623893097591</v>
      </c>
      <c r="F376" s="304">
        <f t="shared" si="101"/>
        <v>75.894904917017229</v>
      </c>
      <c r="G376" s="101">
        <v>60</v>
      </c>
      <c r="H376" s="305">
        <f t="shared" si="102"/>
        <v>5213.2640438654689</v>
      </c>
      <c r="I376" s="309">
        <f t="shared" si="103"/>
        <v>5.2024999999999997</v>
      </c>
      <c r="J376" s="329">
        <f t="shared" si="98"/>
        <v>114.36867876032824</v>
      </c>
      <c r="K376" s="302">
        <v>21700</v>
      </c>
      <c r="L376" s="307">
        <f t="shared" si="104"/>
        <v>2276.8471475105171</v>
      </c>
      <c r="M376" s="304">
        <f t="shared" si="105"/>
        <v>769.57433585855472</v>
      </c>
      <c r="N376" s="304">
        <f t="shared" si="106"/>
        <v>45.536942950210339</v>
      </c>
      <c r="O376" s="308">
        <v>36</v>
      </c>
      <c r="P376" s="305">
        <f t="shared" si="107"/>
        <v>3127.9584263192819</v>
      </c>
      <c r="Q376" s="309">
        <f t="shared" si="108"/>
        <v>3.1215000000000002</v>
      </c>
      <c r="R376" s="367">
        <f t="shared" si="96"/>
        <v>171.55301814049233</v>
      </c>
      <c r="S376" s="302">
        <v>21700</v>
      </c>
      <c r="T376" s="307">
        <f t="shared" si="109"/>
        <v>1517.8980983403449</v>
      </c>
      <c r="U376" s="101">
        <f t="shared" si="110"/>
        <v>513.04955723903652</v>
      </c>
      <c r="V376" s="304">
        <f t="shared" si="111"/>
        <v>30.357961966806897</v>
      </c>
      <c r="W376" s="308">
        <v>24</v>
      </c>
      <c r="X376" s="305">
        <f t="shared" si="112"/>
        <v>2085.3056175461879</v>
      </c>
      <c r="Y376" s="309">
        <f t="shared" si="113"/>
        <v>2.081</v>
      </c>
    </row>
    <row r="377" spans="1:25" ht="15.75" customHeight="1" x14ac:dyDescent="0.2">
      <c r="A377" s="424">
        <v>358</v>
      </c>
      <c r="B377" s="301">
        <f t="shared" si="97"/>
        <v>68.633305166183035</v>
      </c>
      <c r="C377" s="302">
        <v>21700</v>
      </c>
      <c r="D377" s="303">
        <f t="shared" si="99"/>
        <v>3794.0763506797302</v>
      </c>
      <c r="E377" s="304">
        <f t="shared" si="100"/>
        <v>1282.3978065297488</v>
      </c>
      <c r="F377" s="304">
        <f t="shared" si="101"/>
        <v>75.881527013594607</v>
      </c>
      <c r="G377" s="101">
        <v>60</v>
      </c>
      <c r="H377" s="305">
        <f t="shared" si="102"/>
        <v>5212.3556842230737</v>
      </c>
      <c r="I377" s="309">
        <f t="shared" si="103"/>
        <v>5.2161</v>
      </c>
      <c r="J377" s="329">
        <f t="shared" si="98"/>
        <v>114.3888419436384</v>
      </c>
      <c r="K377" s="302">
        <v>21700</v>
      </c>
      <c r="L377" s="307">
        <f t="shared" si="104"/>
        <v>2276.4458104078381</v>
      </c>
      <c r="M377" s="304">
        <f t="shared" si="105"/>
        <v>769.43868391784918</v>
      </c>
      <c r="N377" s="304">
        <f t="shared" si="106"/>
        <v>45.528916208156765</v>
      </c>
      <c r="O377" s="308">
        <v>36</v>
      </c>
      <c r="P377" s="305">
        <f t="shared" si="107"/>
        <v>3127.4134105338439</v>
      </c>
      <c r="Q377" s="309">
        <f t="shared" si="108"/>
        <v>3.1297000000000001</v>
      </c>
      <c r="R377" s="367">
        <f t="shared" si="96"/>
        <v>171.58326291545757</v>
      </c>
      <c r="S377" s="302">
        <v>21700</v>
      </c>
      <c r="T377" s="307">
        <f t="shared" si="109"/>
        <v>1517.6305402718922</v>
      </c>
      <c r="U377" s="101">
        <f t="shared" si="110"/>
        <v>512.95912261189949</v>
      </c>
      <c r="V377" s="304">
        <f t="shared" si="111"/>
        <v>30.352610805437845</v>
      </c>
      <c r="W377" s="308">
        <v>24</v>
      </c>
      <c r="X377" s="305">
        <f t="shared" si="112"/>
        <v>2084.9422736892298</v>
      </c>
      <c r="Y377" s="309">
        <f t="shared" si="113"/>
        <v>2.0865</v>
      </c>
    </row>
    <row r="378" spans="1:25" ht="15.75" customHeight="1" x14ac:dyDescent="0.2">
      <c r="A378" s="424">
        <v>359</v>
      </c>
      <c r="B378" s="301">
        <f t="shared" si="97"/>
        <v>68.645369330211807</v>
      </c>
      <c r="C378" s="302">
        <v>21700</v>
      </c>
      <c r="D378" s="303">
        <f t="shared" si="99"/>
        <v>3793.4095561110812</v>
      </c>
      <c r="E378" s="304">
        <f t="shared" si="100"/>
        <v>1282.1724299655452</v>
      </c>
      <c r="F378" s="304">
        <f t="shared" si="101"/>
        <v>75.868191122221631</v>
      </c>
      <c r="G378" s="101">
        <v>60</v>
      </c>
      <c r="H378" s="305">
        <f t="shared" si="102"/>
        <v>5211.450177198848</v>
      </c>
      <c r="I378" s="309">
        <f t="shared" si="103"/>
        <v>5.2298</v>
      </c>
      <c r="J378" s="329">
        <f t="shared" si="98"/>
        <v>114.40894888368635</v>
      </c>
      <c r="K378" s="302">
        <v>21700</v>
      </c>
      <c r="L378" s="307">
        <f t="shared" si="104"/>
        <v>2276.0457336666486</v>
      </c>
      <c r="M378" s="304">
        <f t="shared" si="105"/>
        <v>769.30345797932716</v>
      </c>
      <c r="N378" s="304">
        <f t="shared" si="106"/>
        <v>45.520914673332975</v>
      </c>
      <c r="O378" s="308">
        <v>36</v>
      </c>
      <c r="P378" s="305">
        <f t="shared" si="107"/>
        <v>3126.8701063193084</v>
      </c>
      <c r="Q378" s="309">
        <f t="shared" si="108"/>
        <v>3.1379000000000001</v>
      </c>
      <c r="R378" s="367">
        <f t="shared" si="96"/>
        <v>171.61342332552951</v>
      </c>
      <c r="S378" s="302">
        <v>21700</v>
      </c>
      <c r="T378" s="307">
        <f t="shared" si="109"/>
        <v>1517.3638224444326</v>
      </c>
      <c r="U378" s="101">
        <f t="shared" si="110"/>
        <v>512.86897198621818</v>
      </c>
      <c r="V378" s="304">
        <f t="shared" si="111"/>
        <v>30.347276448888653</v>
      </c>
      <c r="W378" s="308">
        <v>24</v>
      </c>
      <c r="X378" s="305">
        <f t="shared" si="112"/>
        <v>2084.5800708795396</v>
      </c>
      <c r="Y378" s="309">
        <f t="shared" si="113"/>
        <v>2.0918999999999999</v>
      </c>
    </row>
    <row r="379" spans="1:25" ht="15.75" customHeight="1" x14ac:dyDescent="0.2">
      <c r="A379" s="283">
        <v>360</v>
      </c>
      <c r="B379" s="301">
        <f t="shared" si="97"/>
        <v>68.657399936021932</v>
      </c>
      <c r="C379" s="302">
        <v>21700</v>
      </c>
      <c r="D379" s="303">
        <f t="shared" si="99"/>
        <v>3792.7448496833913</v>
      </c>
      <c r="E379" s="304">
        <f t="shared" si="100"/>
        <v>1281.947759192986</v>
      </c>
      <c r="F379" s="304">
        <f t="shared" si="101"/>
        <v>75.854896993667822</v>
      </c>
      <c r="G379" s="101">
        <v>60</v>
      </c>
      <c r="H379" s="305">
        <f t="shared" si="102"/>
        <v>5210.5475058700458</v>
      </c>
      <c r="I379" s="309">
        <f t="shared" si="103"/>
        <v>5.2434000000000003</v>
      </c>
      <c r="J379" s="329">
        <f t="shared" si="98"/>
        <v>114.42899989336989</v>
      </c>
      <c r="K379" s="302">
        <v>21700</v>
      </c>
      <c r="L379" s="307">
        <f t="shared" si="104"/>
        <v>2275.6469098100351</v>
      </c>
      <c r="M379" s="304">
        <f t="shared" si="105"/>
        <v>769.16865551579178</v>
      </c>
      <c r="N379" s="304">
        <f t="shared" si="106"/>
        <v>45.5129381962007</v>
      </c>
      <c r="O379" s="308">
        <v>36</v>
      </c>
      <c r="P379" s="305">
        <f t="shared" si="107"/>
        <v>3126.3285035220274</v>
      </c>
      <c r="Q379" s="309">
        <f t="shared" si="108"/>
        <v>3.1461000000000001</v>
      </c>
      <c r="R379" s="367">
        <f t="shared" si="96"/>
        <v>171.64349984005483</v>
      </c>
      <c r="S379" s="302">
        <v>21700</v>
      </c>
      <c r="T379" s="307">
        <f t="shared" si="109"/>
        <v>1517.0979398733566</v>
      </c>
      <c r="U379" s="101">
        <f t="shared" si="110"/>
        <v>512.77910367719448</v>
      </c>
      <c r="V379" s="304">
        <f t="shared" si="111"/>
        <v>30.341958797467132</v>
      </c>
      <c r="W379" s="308">
        <v>24</v>
      </c>
      <c r="X379" s="305">
        <f t="shared" si="112"/>
        <v>2084.2190023480184</v>
      </c>
      <c r="Y379" s="309">
        <f t="shared" si="113"/>
        <v>2.0973999999999999</v>
      </c>
    </row>
    <row r="380" spans="1:25" ht="15.75" customHeight="1" x14ac:dyDescent="0.2">
      <c r="A380" s="424">
        <v>361</v>
      </c>
      <c r="B380" s="301">
        <f t="shared" si="97"/>
        <v>68.669397169789704</v>
      </c>
      <c r="C380" s="302">
        <v>21700</v>
      </c>
      <c r="D380" s="303">
        <f t="shared" si="99"/>
        <v>3792.0822190435647</v>
      </c>
      <c r="E380" s="304">
        <f t="shared" si="100"/>
        <v>1281.7237900367247</v>
      </c>
      <c r="F380" s="304">
        <f t="shared" si="101"/>
        <v>75.841644380871301</v>
      </c>
      <c r="G380" s="101">
        <v>60</v>
      </c>
      <c r="H380" s="305">
        <f t="shared" si="102"/>
        <v>5209.6476534611602</v>
      </c>
      <c r="I380" s="309">
        <f t="shared" si="103"/>
        <v>5.2571000000000003</v>
      </c>
      <c r="J380" s="329">
        <f t="shared" si="98"/>
        <v>114.44899528298285</v>
      </c>
      <c r="K380" s="302">
        <v>21700</v>
      </c>
      <c r="L380" s="307">
        <f t="shared" si="104"/>
        <v>2275.2493314261383</v>
      </c>
      <c r="M380" s="304">
        <f t="shared" si="105"/>
        <v>769.03427402203465</v>
      </c>
      <c r="N380" s="304">
        <f t="shared" si="106"/>
        <v>45.504986628522765</v>
      </c>
      <c r="O380" s="308">
        <v>36</v>
      </c>
      <c r="P380" s="305">
        <f t="shared" si="107"/>
        <v>3125.7885920766957</v>
      </c>
      <c r="Q380" s="309">
        <f t="shared" si="108"/>
        <v>3.1541999999999999</v>
      </c>
      <c r="R380" s="367">
        <f t="shared" si="96"/>
        <v>171.67349292447426</v>
      </c>
      <c r="S380" s="302">
        <v>21700</v>
      </c>
      <c r="T380" s="307">
        <f t="shared" si="109"/>
        <v>1516.832887617426</v>
      </c>
      <c r="U380" s="101">
        <f t="shared" si="110"/>
        <v>512.68951601468996</v>
      </c>
      <c r="V380" s="304">
        <f t="shared" si="111"/>
        <v>30.336657752348518</v>
      </c>
      <c r="W380" s="308">
        <v>24</v>
      </c>
      <c r="X380" s="305">
        <f t="shared" si="112"/>
        <v>2083.8590613844644</v>
      </c>
      <c r="Y380" s="309">
        <f t="shared" si="113"/>
        <v>2.1027999999999998</v>
      </c>
    </row>
    <row r="381" spans="1:25" ht="15.75" customHeight="1" x14ac:dyDescent="0.2">
      <c r="A381" s="424">
        <v>362</v>
      </c>
      <c r="B381" s="301">
        <f t="shared" si="97"/>
        <v>68.68136121614647</v>
      </c>
      <c r="C381" s="302">
        <v>21700</v>
      </c>
      <c r="D381" s="303">
        <f t="shared" si="99"/>
        <v>3791.4216519456795</v>
      </c>
      <c r="E381" s="304">
        <f t="shared" si="100"/>
        <v>1281.5005183576395</v>
      </c>
      <c r="F381" s="304">
        <f t="shared" si="101"/>
        <v>75.828433038913587</v>
      </c>
      <c r="G381" s="101">
        <v>60</v>
      </c>
      <c r="H381" s="305">
        <f t="shared" si="102"/>
        <v>5208.7506033422324</v>
      </c>
      <c r="I381" s="309">
        <f t="shared" si="103"/>
        <v>5.2706999999999997</v>
      </c>
      <c r="J381" s="329">
        <f t="shared" si="98"/>
        <v>114.46893536024412</v>
      </c>
      <c r="K381" s="302">
        <v>21700</v>
      </c>
      <c r="L381" s="307">
        <f t="shared" si="104"/>
        <v>2274.8529911674082</v>
      </c>
      <c r="M381" s="304">
        <f t="shared" si="105"/>
        <v>768.90031101458385</v>
      </c>
      <c r="N381" s="304">
        <f t="shared" si="106"/>
        <v>45.497059823348167</v>
      </c>
      <c r="O381" s="308">
        <v>36</v>
      </c>
      <c r="P381" s="305">
        <f t="shared" si="107"/>
        <v>3125.2503620053399</v>
      </c>
      <c r="Q381" s="309">
        <f t="shared" si="108"/>
        <v>3.1623999999999999</v>
      </c>
      <c r="R381" s="367">
        <f t="shared" si="96"/>
        <v>171.70340304036617</v>
      </c>
      <c r="S381" s="302">
        <v>21700</v>
      </c>
      <c r="T381" s="307">
        <f t="shared" si="109"/>
        <v>1516.568660778272</v>
      </c>
      <c r="U381" s="101">
        <f t="shared" si="110"/>
        <v>512.6002073430559</v>
      </c>
      <c r="V381" s="304">
        <f t="shared" si="111"/>
        <v>30.331373215565442</v>
      </c>
      <c r="W381" s="308">
        <v>24</v>
      </c>
      <c r="X381" s="305">
        <f t="shared" si="112"/>
        <v>2083.5002413368934</v>
      </c>
      <c r="Y381" s="309">
        <f t="shared" si="113"/>
        <v>2.1082999999999998</v>
      </c>
    </row>
    <row r="382" spans="1:25" ht="15.75" customHeight="1" x14ac:dyDescent="0.2">
      <c r="A382" s="424">
        <v>363</v>
      </c>
      <c r="B382" s="301">
        <f t="shared" si="97"/>
        <v>68.693292258195484</v>
      </c>
      <c r="C382" s="302">
        <v>21700</v>
      </c>
      <c r="D382" s="303">
        <f t="shared" si="99"/>
        <v>3790.7631362497823</v>
      </c>
      <c r="E382" s="304">
        <f t="shared" si="100"/>
        <v>1281.2779400524264</v>
      </c>
      <c r="F382" s="304">
        <f t="shared" si="101"/>
        <v>75.815262724995648</v>
      </c>
      <c r="G382" s="101">
        <v>60</v>
      </c>
      <c r="H382" s="305">
        <f t="shared" si="102"/>
        <v>5207.8563390272038</v>
      </c>
      <c r="I382" s="309">
        <f t="shared" si="103"/>
        <v>5.2843999999999998</v>
      </c>
      <c r="J382" s="329">
        <f t="shared" si="98"/>
        <v>114.48882043032582</v>
      </c>
      <c r="K382" s="302">
        <v>21700</v>
      </c>
      <c r="L382" s="307">
        <f t="shared" si="104"/>
        <v>2274.4578817498691</v>
      </c>
      <c r="M382" s="304">
        <f t="shared" si="105"/>
        <v>768.76676403145564</v>
      </c>
      <c r="N382" s="304">
        <f t="shared" si="106"/>
        <v>45.489157634997383</v>
      </c>
      <c r="O382" s="308">
        <v>36</v>
      </c>
      <c r="P382" s="305">
        <f t="shared" si="107"/>
        <v>3124.7138034163222</v>
      </c>
      <c r="Q382" s="309">
        <f t="shared" si="108"/>
        <v>3.1705999999999999</v>
      </c>
      <c r="R382" s="367">
        <f t="shared" si="96"/>
        <v>171.7332306454887</v>
      </c>
      <c r="S382" s="302">
        <v>21700</v>
      </c>
      <c r="T382" s="307">
        <f t="shared" si="109"/>
        <v>1516.305254499913</v>
      </c>
      <c r="U382" s="101">
        <f t="shared" si="110"/>
        <v>512.51117602097054</v>
      </c>
      <c r="V382" s="304">
        <f t="shared" si="111"/>
        <v>30.326105089998261</v>
      </c>
      <c r="W382" s="308">
        <v>24</v>
      </c>
      <c r="X382" s="305">
        <f t="shared" si="112"/>
        <v>2083.1425356108816</v>
      </c>
      <c r="Y382" s="309">
        <f t="shared" si="113"/>
        <v>2.1137000000000001</v>
      </c>
    </row>
    <row r="383" spans="1:25" ht="15.75" customHeight="1" x14ac:dyDescent="0.2">
      <c r="A383" s="424">
        <v>364</v>
      </c>
      <c r="B383" s="301">
        <f t="shared" si="97"/>
        <v>68.705190477528902</v>
      </c>
      <c r="C383" s="302">
        <v>21700</v>
      </c>
      <c r="D383" s="303">
        <f t="shared" si="99"/>
        <v>3790.1066599206633</v>
      </c>
      <c r="E383" s="304">
        <f t="shared" si="100"/>
        <v>1281.0560510531841</v>
      </c>
      <c r="F383" s="304">
        <f t="shared" si="101"/>
        <v>75.802133198413273</v>
      </c>
      <c r="G383" s="101">
        <v>60</v>
      </c>
      <c r="H383" s="305">
        <f t="shared" si="102"/>
        <v>5206.9648441722611</v>
      </c>
      <c r="I383" s="309">
        <f t="shared" si="103"/>
        <v>5.298</v>
      </c>
      <c r="J383" s="329">
        <f t="shared" si="98"/>
        <v>114.50865079588151</v>
      </c>
      <c r="K383" s="302">
        <v>21700</v>
      </c>
      <c r="L383" s="307">
        <f t="shared" si="104"/>
        <v>2274.0639959523978</v>
      </c>
      <c r="M383" s="304">
        <f t="shared" si="105"/>
        <v>768.63363063191036</v>
      </c>
      <c r="N383" s="304">
        <f t="shared" si="106"/>
        <v>45.481279919047957</v>
      </c>
      <c r="O383" s="308">
        <v>36</v>
      </c>
      <c r="P383" s="305">
        <f t="shared" si="107"/>
        <v>3124.1789065033563</v>
      </c>
      <c r="Q383" s="309">
        <f t="shared" si="108"/>
        <v>3.1787999999999998</v>
      </c>
      <c r="R383" s="367">
        <f t="shared" si="96"/>
        <v>171.76297619382225</v>
      </c>
      <c r="S383" s="302">
        <v>21700</v>
      </c>
      <c r="T383" s="307">
        <f t="shared" si="109"/>
        <v>1516.0426639682651</v>
      </c>
      <c r="U383" s="101">
        <f t="shared" si="110"/>
        <v>512.4224204212735</v>
      </c>
      <c r="V383" s="304">
        <f t="shared" si="111"/>
        <v>30.320853279365302</v>
      </c>
      <c r="W383" s="308">
        <v>24</v>
      </c>
      <c r="X383" s="305">
        <f t="shared" si="112"/>
        <v>2082.7859376689039</v>
      </c>
      <c r="Y383" s="309">
        <f t="shared" si="113"/>
        <v>2.1192000000000002</v>
      </c>
    </row>
    <row r="384" spans="1:25" ht="15.75" customHeight="1" x14ac:dyDescent="0.2">
      <c r="A384" s="424">
        <v>365</v>
      </c>
      <c r="B384" s="301">
        <f t="shared" si="97"/>
        <v>68.717056054244281</v>
      </c>
      <c r="C384" s="302">
        <v>21700</v>
      </c>
      <c r="D384" s="303">
        <f t="shared" si="99"/>
        <v>3789.4522110266753</v>
      </c>
      <c r="E384" s="304">
        <f t="shared" si="100"/>
        <v>1280.8348473270162</v>
      </c>
      <c r="F384" s="304">
        <f t="shared" si="101"/>
        <v>75.789044220533512</v>
      </c>
      <c r="G384" s="101">
        <v>60</v>
      </c>
      <c r="H384" s="305">
        <f t="shared" si="102"/>
        <v>5206.0761025742249</v>
      </c>
      <c r="I384" s="309">
        <f t="shared" si="103"/>
        <v>5.3116000000000003</v>
      </c>
      <c r="J384" s="329">
        <f t="shared" si="98"/>
        <v>114.5284267570738</v>
      </c>
      <c r="K384" s="302">
        <v>21700</v>
      </c>
      <c r="L384" s="307">
        <f t="shared" si="104"/>
        <v>2273.6713266160054</v>
      </c>
      <c r="M384" s="304">
        <f t="shared" si="105"/>
        <v>768.50090839620975</v>
      </c>
      <c r="N384" s="304">
        <f t="shared" si="106"/>
        <v>45.473426532320111</v>
      </c>
      <c r="O384" s="308">
        <v>36</v>
      </c>
      <c r="P384" s="305">
        <f t="shared" si="107"/>
        <v>3123.6456615445354</v>
      </c>
      <c r="Q384" s="309">
        <f t="shared" si="108"/>
        <v>3.1869999999999998</v>
      </c>
      <c r="R384" s="367">
        <f t="shared" ref="R384:R447" si="114">(4.325*LN($A384)+43.2)/0.4</f>
        <v>171.7926401356107</v>
      </c>
      <c r="S384" s="302">
        <v>21700</v>
      </c>
      <c r="T384" s="307">
        <f t="shared" si="109"/>
        <v>1515.7808844106703</v>
      </c>
      <c r="U384" s="101">
        <f t="shared" si="110"/>
        <v>512.33393893080654</v>
      </c>
      <c r="V384" s="304">
        <f t="shared" si="111"/>
        <v>30.315617688213408</v>
      </c>
      <c r="W384" s="308">
        <v>24</v>
      </c>
      <c r="X384" s="305">
        <f t="shared" si="112"/>
        <v>2082.4304410296904</v>
      </c>
      <c r="Y384" s="309">
        <f t="shared" si="113"/>
        <v>2.1246999999999998</v>
      </c>
    </row>
    <row r="385" spans="1:25" ht="15.75" customHeight="1" x14ac:dyDescent="0.2">
      <c r="A385" s="424">
        <v>366</v>
      </c>
      <c r="B385" s="301">
        <f t="shared" ref="B385:B448" si="115">4.325*LN($A385)+43.2</f>
        <v>68.728889166960911</v>
      </c>
      <c r="C385" s="302">
        <v>21700</v>
      </c>
      <c r="D385" s="303">
        <f t="shared" si="99"/>
        <v>3788.7997777385654</v>
      </c>
      <c r="E385" s="304">
        <f t="shared" si="100"/>
        <v>1280.614324875635</v>
      </c>
      <c r="F385" s="304">
        <f t="shared" si="101"/>
        <v>75.775995554771313</v>
      </c>
      <c r="G385" s="101">
        <v>60</v>
      </c>
      <c r="H385" s="305">
        <f t="shared" si="102"/>
        <v>5205.1900981689723</v>
      </c>
      <c r="I385" s="309">
        <f t="shared" si="103"/>
        <v>5.3253000000000004</v>
      </c>
      <c r="J385" s="329">
        <f t="shared" ref="J385:J448" si="116">(4.325*LN($A385)+43.2)/0.6</f>
        <v>114.54814861160152</v>
      </c>
      <c r="K385" s="302">
        <v>21700</v>
      </c>
      <c r="L385" s="307">
        <f t="shared" si="104"/>
        <v>2273.2798666431395</v>
      </c>
      <c r="M385" s="304">
        <f t="shared" si="105"/>
        <v>768.3685949253811</v>
      </c>
      <c r="N385" s="304">
        <f t="shared" si="106"/>
        <v>45.465597332862792</v>
      </c>
      <c r="O385" s="308">
        <v>36</v>
      </c>
      <c r="P385" s="305">
        <f t="shared" si="107"/>
        <v>3123.114058901383</v>
      </c>
      <c r="Q385" s="309">
        <f t="shared" si="108"/>
        <v>3.1951999999999998</v>
      </c>
      <c r="R385" s="367">
        <f t="shared" si="114"/>
        <v>171.82222291740226</v>
      </c>
      <c r="S385" s="302">
        <v>21700</v>
      </c>
      <c r="T385" s="307">
        <f t="shared" si="109"/>
        <v>1515.5199110954263</v>
      </c>
      <c r="U385" s="101">
        <f t="shared" si="110"/>
        <v>512.24572995025403</v>
      </c>
      <c r="V385" s="304">
        <f t="shared" si="111"/>
        <v>30.310398221908528</v>
      </c>
      <c r="W385" s="308">
        <v>24</v>
      </c>
      <c r="X385" s="305">
        <f t="shared" si="112"/>
        <v>2082.0760392675888</v>
      </c>
      <c r="Y385" s="309">
        <f t="shared" si="113"/>
        <v>2.1301000000000001</v>
      </c>
    </row>
    <row r="386" spans="1:25" ht="15.75" customHeight="1" x14ac:dyDescent="0.2">
      <c r="A386" s="424">
        <v>367</v>
      </c>
      <c r="B386" s="301">
        <f t="shared" si="115"/>
        <v>68.740689992836025</v>
      </c>
      <c r="C386" s="302">
        <v>21700</v>
      </c>
      <c r="D386" s="303">
        <f t="shared" si="99"/>
        <v>3788.1493483283075</v>
      </c>
      <c r="E386" s="304">
        <f t="shared" si="100"/>
        <v>1280.3944797349677</v>
      </c>
      <c r="F386" s="304">
        <f t="shared" si="101"/>
        <v>75.762986966566146</v>
      </c>
      <c r="G386" s="101">
        <v>60</v>
      </c>
      <c r="H386" s="305">
        <f t="shared" si="102"/>
        <v>5204.3068150298413</v>
      </c>
      <c r="I386" s="309">
        <f t="shared" si="103"/>
        <v>5.3388999999999998</v>
      </c>
      <c r="J386" s="329">
        <f t="shared" si="116"/>
        <v>114.56781665472671</v>
      </c>
      <c r="K386" s="302">
        <v>21700</v>
      </c>
      <c r="L386" s="307">
        <f t="shared" si="104"/>
        <v>2272.8896089969849</v>
      </c>
      <c r="M386" s="304">
        <f t="shared" si="105"/>
        <v>768.23668784098084</v>
      </c>
      <c r="N386" s="304">
        <f t="shared" si="106"/>
        <v>45.457792179939695</v>
      </c>
      <c r="O386" s="308">
        <v>36</v>
      </c>
      <c r="P386" s="305">
        <f t="shared" si="107"/>
        <v>3122.5840890179052</v>
      </c>
      <c r="Q386" s="309">
        <f t="shared" si="108"/>
        <v>3.2033</v>
      </c>
      <c r="R386" s="367">
        <f t="shared" si="114"/>
        <v>171.85172498209005</v>
      </c>
      <c r="S386" s="302">
        <v>21700</v>
      </c>
      <c r="T386" s="307">
        <f t="shared" si="109"/>
        <v>1515.2597393313231</v>
      </c>
      <c r="U386" s="101">
        <f t="shared" si="110"/>
        <v>512.15779189398711</v>
      </c>
      <c r="V386" s="304">
        <f t="shared" si="111"/>
        <v>30.305194786626462</v>
      </c>
      <c r="W386" s="308">
        <v>24</v>
      </c>
      <c r="X386" s="305">
        <f t="shared" si="112"/>
        <v>2081.7227260119366</v>
      </c>
      <c r="Y386" s="309">
        <f t="shared" si="113"/>
        <v>2.1356000000000002</v>
      </c>
    </row>
    <row r="387" spans="1:25" ht="15.75" customHeight="1" x14ac:dyDescent="0.2">
      <c r="A387" s="424">
        <v>368</v>
      </c>
      <c r="B387" s="301">
        <f t="shared" si="115"/>
        <v>68.752458707580629</v>
      </c>
      <c r="C387" s="302">
        <v>21700</v>
      </c>
      <c r="D387" s="303">
        <f t="shared" si="99"/>
        <v>3787.5009111679719</v>
      </c>
      <c r="E387" s="304">
        <f t="shared" si="100"/>
        <v>1280.1753079747743</v>
      </c>
      <c r="F387" s="304">
        <f t="shared" si="101"/>
        <v>75.750018223359447</v>
      </c>
      <c r="G387" s="101">
        <v>60</v>
      </c>
      <c r="H387" s="305">
        <f t="shared" si="102"/>
        <v>5203.4262373661059</v>
      </c>
      <c r="I387" s="309">
        <f t="shared" si="103"/>
        <v>5.3525</v>
      </c>
      <c r="J387" s="329">
        <f t="shared" si="116"/>
        <v>114.58743117930105</v>
      </c>
      <c r="K387" s="302">
        <v>21700</v>
      </c>
      <c r="L387" s="307">
        <f t="shared" si="104"/>
        <v>2272.5005467007832</v>
      </c>
      <c r="M387" s="304">
        <f t="shared" si="105"/>
        <v>768.1051847848646</v>
      </c>
      <c r="N387" s="304">
        <f t="shared" si="106"/>
        <v>45.450010934015665</v>
      </c>
      <c r="O387" s="308">
        <v>36</v>
      </c>
      <c r="P387" s="305">
        <f t="shared" si="107"/>
        <v>3122.0557424196636</v>
      </c>
      <c r="Q387" s="309">
        <f t="shared" si="108"/>
        <v>3.2115</v>
      </c>
      <c r="R387" s="367">
        <f t="shared" si="114"/>
        <v>171.88114676895157</v>
      </c>
      <c r="S387" s="302">
        <v>21700</v>
      </c>
      <c r="T387" s="307">
        <f t="shared" si="109"/>
        <v>1515.0003644671888</v>
      </c>
      <c r="U387" s="101">
        <f t="shared" si="110"/>
        <v>512.07012318990974</v>
      </c>
      <c r="V387" s="304">
        <f t="shared" si="111"/>
        <v>30.300007289343775</v>
      </c>
      <c r="W387" s="308">
        <v>24</v>
      </c>
      <c r="X387" s="305">
        <f t="shared" si="112"/>
        <v>2081.3704949464422</v>
      </c>
      <c r="Y387" s="309">
        <f t="shared" si="113"/>
        <v>2.141</v>
      </c>
    </row>
    <row r="388" spans="1:25" ht="15.75" customHeight="1" x14ac:dyDescent="0.2">
      <c r="A388" s="424">
        <v>369</v>
      </c>
      <c r="B388" s="301">
        <f t="shared" si="115"/>
        <v>68.764195485475284</v>
      </c>
      <c r="C388" s="302">
        <v>21700</v>
      </c>
      <c r="D388" s="303">
        <f t="shared" si="99"/>
        <v>3786.8544547285942</v>
      </c>
      <c r="E388" s="304">
        <f t="shared" si="100"/>
        <v>1279.9568056982648</v>
      </c>
      <c r="F388" s="304">
        <f t="shared" si="101"/>
        <v>75.737089094571886</v>
      </c>
      <c r="G388" s="101">
        <v>60</v>
      </c>
      <c r="H388" s="305">
        <f t="shared" si="102"/>
        <v>5202.5483495214312</v>
      </c>
      <c r="I388" s="309">
        <f t="shared" si="103"/>
        <v>5.3662000000000001</v>
      </c>
      <c r="J388" s="329">
        <f t="shared" si="116"/>
        <v>114.60699247579214</v>
      </c>
      <c r="K388" s="302">
        <v>21700</v>
      </c>
      <c r="L388" s="307">
        <f t="shared" si="104"/>
        <v>2272.1126728371564</v>
      </c>
      <c r="M388" s="304">
        <f t="shared" si="105"/>
        <v>767.9740834189588</v>
      </c>
      <c r="N388" s="304">
        <f t="shared" si="106"/>
        <v>45.442253456743131</v>
      </c>
      <c r="O388" s="308">
        <v>36</v>
      </c>
      <c r="P388" s="305">
        <f t="shared" si="107"/>
        <v>3121.5290097128582</v>
      </c>
      <c r="Q388" s="309">
        <f t="shared" si="108"/>
        <v>3.2197</v>
      </c>
      <c r="R388" s="367">
        <f t="shared" si="114"/>
        <v>171.91048871368821</v>
      </c>
      <c r="S388" s="302">
        <v>21700</v>
      </c>
      <c r="T388" s="307">
        <f t="shared" si="109"/>
        <v>1514.7417818914378</v>
      </c>
      <c r="U388" s="101">
        <f t="shared" si="110"/>
        <v>511.9827222793059</v>
      </c>
      <c r="V388" s="304">
        <f t="shared" si="111"/>
        <v>30.294835637828754</v>
      </c>
      <c r="W388" s="308">
        <v>24</v>
      </c>
      <c r="X388" s="305">
        <f t="shared" si="112"/>
        <v>2081.0193398085726</v>
      </c>
      <c r="Y388" s="309">
        <f t="shared" si="113"/>
        <v>2.1465000000000001</v>
      </c>
    </row>
    <row r="389" spans="1:25" ht="15.75" customHeight="1" x14ac:dyDescent="0.2">
      <c r="A389" s="283">
        <v>370</v>
      </c>
      <c r="B389" s="301">
        <f t="shared" si="115"/>
        <v>68.775900499385529</v>
      </c>
      <c r="C389" s="302">
        <v>21700</v>
      </c>
      <c r="D389" s="303">
        <f t="shared" si="99"/>
        <v>3786.2099675790723</v>
      </c>
      <c r="E389" s="304">
        <f t="shared" si="100"/>
        <v>1279.7389690417262</v>
      </c>
      <c r="F389" s="304">
        <f t="shared" si="101"/>
        <v>75.724199351581447</v>
      </c>
      <c r="G389" s="101">
        <v>60</v>
      </c>
      <c r="H389" s="305">
        <f t="shared" si="102"/>
        <v>5201.6731359723799</v>
      </c>
      <c r="I389" s="309">
        <f t="shared" si="103"/>
        <v>5.3798000000000004</v>
      </c>
      <c r="J389" s="329">
        <f t="shared" si="116"/>
        <v>114.62650083230922</v>
      </c>
      <c r="K389" s="302">
        <v>21700</v>
      </c>
      <c r="L389" s="307">
        <f t="shared" si="104"/>
        <v>2271.7259805474432</v>
      </c>
      <c r="M389" s="304">
        <f t="shared" si="105"/>
        <v>767.84338142503577</v>
      </c>
      <c r="N389" s="304">
        <f t="shared" si="106"/>
        <v>45.434519610948868</v>
      </c>
      <c r="O389" s="308">
        <v>36</v>
      </c>
      <c r="P389" s="305">
        <f t="shared" si="107"/>
        <v>3121.0038815834278</v>
      </c>
      <c r="Q389" s="309">
        <f t="shared" si="108"/>
        <v>3.2279</v>
      </c>
      <c r="R389" s="367">
        <f t="shared" si="114"/>
        <v>171.93975124846381</v>
      </c>
      <c r="S389" s="302">
        <v>21700</v>
      </c>
      <c r="T389" s="307">
        <f t="shared" si="109"/>
        <v>1514.4839870316291</v>
      </c>
      <c r="U389" s="101">
        <f t="shared" si="110"/>
        <v>511.89558761669059</v>
      </c>
      <c r="V389" s="304">
        <f t="shared" si="111"/>
        <v>30.289679740632582</v>
      </c>
      <c r="W389" s="308">
        <v>24</v>
      </c>
      <c r="X389" s="305">
        <f t="shared" si="112"/>
        <v>2080.6692543889521</v>
      </c>
      <c r="Y389" s="309">
        <f t="shared" si="113"/>
        <v>2.1518999999999999</v>
      </c>
    </row>
    <row r="390" spans="1:25" ht="15.75" customHeight="1" x14ac:dyDescent="0.2">
      <c r="A390" s="424">
        <v>371</v>
      </c>
      <c r="B390" s="301">
        <f t="shared" si="115"/>
        <v>68.787573920777163</v>
      </c>
      <c r="C390" s="302">
        <v>21700</v>
      </c>
      <c r="D390" s="303">
        <f t="shared" si="99"/>
        <v>3785.5674383850696</v>
      </c>
      <c r="E390" s="304">
        <f t="shared" si="100"/>
        <v>1279.5217941741535</v>
      </c>
      <c r="F390" s="304">
        <f t="shared" si="101"/>
        <v>75.711348767701395</v>
      </c>
      <c r="G390" s="101">
        <v>60</v>
      </c>
      <c r="H390" s="305">
        <f t="shared" si="102"/>
        <v>5200.8005813269247</v>
      </c>
      <c r="I390" s="309">
        <f t="shared" si="103"/>
        <v>5.3933999999999997</v>
      </c>
      <c r="J390" s="329">
        <f t="shared" si="116"/>
        <v>114.64595653462861</v>
      </c>
      <c r="K390" s="302">
        <v>21700</v>
      </c>
      <c r="L390" s="307">
        <f t="shared" si="104"/>
        <v>2271.3404630310415</v>
      </c>
      <c r="M390" s="304">
        <f t="shared" si="105"/>
        <v>767.71307650449194</v>
      </c>
      <c r="N390" s="304">
        <f t="shared" si="106"/>
        <v>45.426809260620828</v>
      </c>
      <c r="O390" s="308">
        <v>36</v>
      </c>
      <c r="P390" s="305">
        <f t="shared" si="107"/>
        <v>3120.4803487961544</v>
      </c>
      <c r="Q390" s="309">
        <f t="shared" si="108"/>
        <v>3.2360000000000002</v>
      </c>
      <c r="R390" s="367">
        <f t="shared" si="114"/>
        <v>171.96893480194291</v>
      </c>
      <c r="S390" s="302">
        <v>21700</v>
      </c>
      <c r="T390" s="307">
        <f t="shared" si="109"/>
        <v>1514.2269753540277</v>
      </c>
      <c r="U390" s="101">
        <f t="shared" si="110"/>
        <v>511.80871766966129</v>
      </c>
      <c r="V390" s="304">
        <f t="shared" si="111"/>
        <v>30.284539507080552</v>
      </c>
      <c r="W390" s="308">
        <v>24</v>
      </c>
      <c r="X390" s="305">
        <f t="shared" si="112"/>
        <v>2080.3202325307693</v>
      </c>
      <c r="Y390" s="309">
        <f t="shared" si="113"/>
        <v>2.1574</v>
      </c>
    </row>
    <row r="391" spans="1:25" ht="15.75" customHeight="1" x14ac:dyDescent="0.2">
      <c r="A391" s="424">
        <v>372</v>
      </c>
      <c r="B391" s="301">
        <f t="shared" si="115"/>
        <v>68.799215919731353</v>
      </c>
      <c r="C391" s="302">
        <v>21700</v>
      </c>
      <c r="D391" s="303">
        <f t="shared" si="99"/>
        <v>3784.9268559079364</v>
      </c>
      <c r="E391" s="304">
        <f t="shared" si="100"/>
        <v>1279.3052772968824</v>
      </c>
      <c r="F391" s="304">
        <f t="shared" si="101"/>
        <v>75.698537118158725</v>
      </c>
      <c r="G391" s="101">
        <v>60</v>
      </c>
      <c r="H391" s="305">
        <f t="shared" si="102"/>
        <v>5199.9306703229777</v>
      </c>
      <c r="I391" s="309">
        <f t="shared" si="103"/>
        <v>5.407</v>
      </c>
      <c r="J391" s="329">
        <f t="shared" si="116"/>
        <v>114.66535986621892</v>
      </c>
      <c r="K391" s="302">
        <v>21700</v>
      </c>
      <c r="L391" s="307">
        <f t="shared" si="104"/>
        <v>2270.9561135447616</v>
      </c>
      <c r="M391" s="304">
        <f t="shared" si="105"/>
        <v>767.58316637812936</v>
      </c>
      <c r="N391" s="304">
        <f t="shared" si="106"/>
        <v>45.41912227089523</v>
      </c>
      <c r="O391" s="308">
        <v>36</v>
      </c>
      <c r="P391" s="305">
        <f t="shared" si="107"/>
        <v>3119.9584021937862</v>
      </c>
      <c r="Q391" s="309">
        <f t="shared" si="108"/>
        <v>3.2442000000000002</v>
      </c>
      <c r="R391" s="367">
        <f t="shared" si="114"/>
        <v>171.99803979932838</v>
      </c>
      <c r="S391" s="302">
        <v>21700</v>
      </c>
      <c r="T391" s="307">
        <f t="shared" si="109"/>
        <v>1513.9707423631744</v>
      </c>
      <c r="U391" s="101">
        <f t="shared" si="110"/>
        <v>511.72211091875289</v>
      </c>
      <c r="V391" s="304">
        <f t="shared" si="111"/>
        <v>30.279414847263489</v>
      </c>
      <c r="W391" s="308">
        <v>24</v>
      </c>
      <c r="X391" s="305">
        <f t="shared" si="112"/>
        <v>2079.9722681291905</v>
      </c>
      <c r="Y391" s="309">
        <f t="shared" si="113"/>
        <v>2.1627999999999998</v>
      </c>
    </row>
    <row r="392" spans="1:25" ht="15.75" customHeight="1" x14ac:dyDescent="0.2">
      <c r="A392" s="424">
        <v>373</v>
      </c>
      <c r="B392" s="301">
        <f t="shared" si="115"/>
        <v>68.810826664959507</v>
      </c>
      <c r="C392" s="302">
        <v>21700</v>
      </c>
      <c r="D392" s="303">
        <f t="shared" si="99"/>
        <v>3784.2882090036469</v>
      </c>
      <c r="E392" s="304">
        <f t="shared" si="100"/>
        <v>1279.0894146432324</v>
      </c>
      <c r="F392" s="304">
        <f t="shared" si="101"/>
        <v>75.685764180072937</v>
      </c>
      <c r="G392" s="101">
        <v>60</v>
      </c>
      <c r="H392" s="305">
        <f t="shared" si="102"/>
        <v>5199.0633878269518</v>
      </c>
      <c r="I392" s="309">
        <f t="shared" si="103"/>
        <v>5.4207000000000001</v>
      </c>
      <c r="J392" s="329">
        <f t="shared" si="116"/>
        <v>114.68471110826584</v>
      </c>
      <c r="K392" s="302">
        <v>21700</v>
      </c>
      <c r="L392" s="307">
        <f t="shared" si="104"/>
        <v>2270.572925402188</v>
      </c>
      <c r="M392" s="304">
        <f t="shared" si="105"/>
        <v>767.45364878593944</v>
      </c>
      <c r="N392" s="304">
        <f t="shared" si="106"/>
        <v>45.411458508043765</v>
      </c>
      <c r="O392" s="308">
        <v>36</v>
      </c>
      <c r="P392" s="305">
        <f t="shared" si="107"/>
        <v>3119.4380326961714</v>
      </c>
      <c r="Q392" s="309">
        <f t="shared" si="108"/>
        <v>3.2524000000000002</v>
      </c>
      <c r="R392" s="367">
        <f t="shared" si="114"/>
        <v>172.02706666239877</v>
      </c>
      <c r="S392" s="302">
        <v>21700</v>
      </c>
      <c r="T392" s="307">
        <f t="shared" si="109"/>
        <v>1513.7152836014586</v>
      </c>
      <c r="U392" s="101">
        <f t="shared" si="110"/>
        <v>511.63576585729294</v>
      </c>
      <c r="V392" s="304">
        <f t="shared" si="111"/>
        <v>30.274305672029172</v>
      </c>
      <c r="W392" s="308">
        <v>24</v>
      </c>
      <c r="X392" s="305">
        <f t="shared" si="112"/>
        <v>2079.6253551307805</v>
      </c>
      <c r="Y392" s="309">
        <f t="shared" si="113"/>
        <v>2.1682999999999999</v>
      </c>
    </row>
    <row r="393" spans="1:25" ht="15.75" customHeight="1" x14ac:dyDescent="0.2">
      <c r="A393" s="424">
        <v>374</v>
      </c>
      <c r="B393" s="301">
        <f t="shared" si="115"/>
        <v>68.822406323817859</v>
      </c>
      <c r="C393" s="302">
        <v>21700</v>
      </c>
      <c r="D393" s="303">
        <f t="shared" si="99"/>
        <v>3783.6514866217567</v>
      </c>
      <c r="E393" s="304">
        <f t="shared" si="100"/>
        <v>1278.8742024781536</v>
      </c>
      <c r="F393" s="304">
        <f t="shared" si="101"/>
        <v>75.67302973243514</v>
      </c>
      <c r="G393" s="101">
        <v>60</v>
      </c>
      <c r="H393" s="305">
        <f t="shared" si="102"/>
        <v>5198.1987188323446</v>
      </c>
      <c r="I393" s="309">
        <f t="shared" si="103"/>
        <v>5.4343000000000004</v>
      </c>
      <c r="J393" s="329">
        <f t="shared" si="116"/>
        <v>114.70401053969644</v>
      </c>
      <c r="K393" s="302">
        <v>21700</v>
      </c>
      <c r="L393" s="307">
        <f t="shared" si="104"/>
        <v>2270.1908919730536</v>
      </c>
      <c r="M393" s="304">
        <f t="shared" si="105"/>
        <v>767.32452148689208</v>
      </c>
      <c r="N393" s="304">
        <f t="shared" si="106"/>
        <v>45.40381783946107</v>
      </c>
      <c r="O393" s="308">
        <v>36</v>
      </c>
      <c r="P393" s="305">
        <f t="shared" si="107"/>
        <v>3118.9192312994069</v>
      </c>
      <c r="Q393" s="309">
        <f t="shared" si="108"/>
        <v>3.2606000000000002</v>
      </c>
      <c r="R393" s="367">
        <f t="shared" si="114"/>
        <v>172.05601580954465</v>
      </c>
      <c r="S393" s="302">
        <v>21700</v>
      </c>
      <c r="T393" s="307">
        <f t="shared" si="109"/>
        <v>1513.4605946487025</v>
      </c>
      <c r="U393" s="101">
        <f t="shared" si="110"/>
        <v>511.54968099126137</v>
      </c>
      <c r="V393" s="304">
        <f t="shared" si="111"/>
        <v>30.269211892974049</v>
      </c>
      <c r="W393" s="308">
        <v>24</v>
      </c>
      <c r="X393" s="305">
        <f t="shared" si="112"/>
        <v>2079.2794875329378</v>
      </c>
      <c r="Y393" s="309">
        <f t="shared" si="113"/>
        <v>2.1737000000000002</v>
      </c>
    </row>
    <row r="394" spans="1:25" ht="15.75" customHeight="1" x14ac:dyDescent="0.2">
      <c r="A394" s="424">
        <v>375</v>
      </c>
      <c r="B394" s="301">
        <f t="shared" si="115"/>
        <v>68.833955062322033</v>
      </c>
      <c r="C394" s="302">
        <v>21700</v>
      </c>
      <c r="D394" s="303">
        <f t="shared" si="99"/>
        <v>3783.0166778043586</v>
      </c>
      <c r="E394" s="304">
        <f t="shared" si="100"/>
        <v>1278.659637097873</v>
      </c>
      <c r="F394" s="304">
        <f t="shared" si="101"/>
        <v>75.660333556087167</v>
      </c>
      <c r="G394" s="101">
        <v>60</v>
      </c>
      <c r="H394" s="305">
        <f t="shared" si="102"/>
        <v>5197.3366484583194</v>
      </c>
      <c r="I394" s="309">
        <f t="shared" si="103"/>
        <v>5.4478999999999997</v>
      </c>
      <c r="J394" s="329">
        <f t="shared" si="116"/>
        <v>114.7232584372034</v>
      </c>
      <c r="K394" s="302">
        <v>21700</v>
      </c>
      <c r="L394" s="307">
        <f t="shared" si="104"/>
        <v>2269.8100066826155</v>
      </c>
      <c r="M394" s="304">
        <f t="shared" si="105"/>
        <v>767.19578225872397</v>
      </c>
      <c r="N394" s="304">
        <f t="shared" si="106"/>
        <v>45.396200133652307</v>
      </c>
      <c r="O394" s="308">
        <v>36</v>
      </c>
      <c r="P394" s="305">
        <f t="shared" si="107"/>
        <v>3118.4019890749914</v>
      </c>
      <c r="Q394" s="309">
        <f t="shared" si="108"/>
        <v>3.2686999999999999</v>
      </c>
      <c r="R394" s="367">
        <f t="shared" si="114"/>
        <v>172.08488765580506</v>
      </c>
      <c r="S394" s="302">
        <v>21700</v>
      </c>
      <c r="T394" s="307">
        <f t="shared" si="109"/>
        <v>1513.2066711217435</v>
      </c>
      <c r="U394" s="101">
        <f t="shared" si="110"/>
        <v>511.46385483914923</v>
      </c>
      <c r="V394" s="304">
        <f t="shared" si="111"/>
        <v>30.26413342243487</v>
      </c>
      <c r="W394" s="308">
        <v>24</v>
      </c>
      <c r="X394" s="305">
        <f t="shared" si="112"/>
        <v>2078.9346593833275</v>
      </c>
      <c r="Y394" s="309">
        <f t="shared" si="113"/>
        <v>2.1791999999999998</v>
      </c>
    </row>
    <row r="395" spans="1:25" ht="15.75" customHeight="1" x14ac:dyDescent="0.2">
      <c r="A395" s="424">
        <v>376</v>
      </c>
      <c r="B395" s="301">
        <f t="shared" si="115"/>
        <v>68.845473045161299</v>
      </c>
      <c r="C395" s="302">
        <v>21700</v>
      </c>
      <c r="D395" s="303">
        <f t="shared" si="99"/>
        <v>3782.3837716850694</v>
      </c>
      <c r="E395" s="304">
        <f t="shared" si="100"/>
        <v>1278.4457148295533</v>
      </c>
      <c r="F395" s="304">
        <f t="shared" si="101"/>
        <v>75.647675433701394</v>
      </c>
      <c r="G395" s="101">
        <v>60</v>
      </c>
      <c r="H395" s="305">
        <f t="shared" si="102"/>
        <v>5196.4771619483245</v>
      </c>
      <c r="I395" s="309">
        <f t="shared" si="103"/>
        <v>5.4615</v>
      </c>
      <c r="J395" s="329">
        <f t="shared" si="116"/>
        <v>114.74245507526884</v>
      </c>
      <c r="K395" s="302">
        <v>21700</v>
      </c>
      <c r="L395" s="307">
        <f t="shared" si="104"/>
        <v>2269.4302630110415</v>
      </c>
      <c r="M395" s="304">
        <f t="shared" si="105"/>
        <v>767.06742889773193</v>
      </c>
      <c r="N395" s="304">
        <f t="shared" si="106"/>
        <v>45.388605260220828</v>
      </c>
      <c r="O395" s="308">
        <v>36</v>
      </c>
      <c r="P395" s="305">
        <f t="shared" si="107"/>
        <v>3117.8862971689941</v>
      </c>
      <c r="Q395" s="309">
        <f t="shared" si="108"/>
        <v>3.2768999999999999</v>
      </c>
      <c r="R395" s="367">
        <f t="shared" si="114"/>
        <v>172.11368261290323</v>
      </c>
      <c r="S395" s="302">
        <v>21700</v>
      </c>
      <c r="T395" s="307">
        <f t="shared" si="109"/>
        <v>1512.9535086740279</v>
      </c>
      <c r="U395" s="101">
        <f t="shared" si="110"/>
        <v>511.37828593182138</v>
      </c>
      <c r="V395" s="304">
        <f t="shared" si="111"/>
        <v>30.259070173480559</v>
      </c>
      <c r="W395" s="308">
        <v>24</v>
      </c>
      <c r="X395" s="305">
        <f t="shared" si="112"/>
        <v>2078.5908647793299</v>
      </c>
      <c r="Y395" s="309">
        <f t="shared" si="113"/>
        <v>2.1846000000000001</v>
      </c>
    </row>
    <row r="396" spans="1:25" ht="15.75" customHeight="1" x14ac:dyDescent="0.2">
      <c r="A396" s="424">
        <v>377</v>
      </c>
      <c r="B396" s="301">
        <f t="shared" si="115"/>
        <v>68.856960435712651</v>
      </c>
      <c r="C396" s="302">
        <v>21700</v>
      </c>
      <c r="D396" s="303">
        <f t="shared" si="99"/>
        <v>3781.7527574880228</v>
      </c>
      <c r="E396" s="304">
        <f t="shared" si="100"/>
        <v>1278.2324320309515</v>
      </c>
      <c r="F396" s="304">
        <f t="shared" si="101"/>
        <v>75.635055149760461</v>
      </c>
      <c r="G396" s="101">
        <v>60</v>
      </c>
      <c r="H396" s="305">
        <f t="shared" si="102"/>
        <v>5195.6202446687348</v>
      </c>
      <c r="I396" s="309">
        <f t="shared" si="103"/>
        <v>5.4751000000000003</v>
      </c>
      <c r="J396" s="329">
        <f t="shared" si="116"/>
        <v>114.76160072618775</v>
      </c>
      <c r="K396" s="302">
        <v>21700</v>
      </c>
      <c r="L396" s="307">
        <f t="shared" si="104"/>
        <v>2269.0516544928137</v>
      </c>
      <c r="M396" s="304">
        <f t="shared" si="105"/>
        <v>766.93945921857096</v>
      </c>
      <c r="N396" s="304">
        <f t="shared" si="106"/>
        <v>45.381033089856274</v>
      </c>
      <c r="O396" s="308">
        <v>36</v>
      </c>
      <c r="P396" s="305">
        <f t="shared" si="107"/>
        <v>3117.3721468012409</v>
      </c>
      <c r="Q396" s="309">
        <f t="shared" si="108"/>
        <v>3.2850999999999999</v>
      </c>
      <c r="R396" s="367">
        <f t="shared" si="114"/>
        <v>172.14240108928161</v>
      </c>
      <c r="S396" s="302">
        <v>21700</v>
      </c>
      <c r="T396" s="307">
        <f t="shared" si="109"/>
        <v>1512.7011029952093</v>
      </c>
      <c r="U396" s="101">
        <f t="shared" si="110"/>
        <v>511.2929728123807</v>
      </c>
      <c r="V396" s="304">
        <f t="shared" si="111"/>
        <v>30.254022059904187</v>
      </c>
      <c r="W396" s="308">
        <v>24</v>
      </c>
      <c r="X396" s="305">
        <f t="shared" si="112"/>
        <v>2078.2480978674944</v>
      </c>
      <c r="Y396" s="309">
        <f t="shared" si="113"/>
        <v>2.19</v>
      </c>
    </row>
    <row r="397" spans="1:25" ht="15.75" customHeight="1" x14ac:dyDescent="0.2">
      <c r="A397" s="424">
        <v>378</v>
      </c>
      <c r="B397" s="301">
        <f t="shared" si="115"/>
        <v>68.868417396054724</v>
      </c>
      <c r="C397" s="302">
        <v>21700</v>
      </c>
      <c r="D397" s="303">
        <f t="shared" si="99"/>
        <v>3781.1236245268728</v>
      </c>
      <c r="E397" s="304">
        <f t="shared" si="100"/>
        <v>1278.0197850900829</v>
      </c>
      <c r="F397" s="304">
        <f t="shared" si="101"/>
        <v>75.622472490537461</v>
      </c>
      <c r="G397" s="101">
        <v>60</v>
      </c>
      <c r="H397" s="305">
        <f t="shared" si="102"/>
        <v>5194.7658821074938</v>
      </c>
      <c r="I397" s="309">
        <f t="shared" si="103"/>
        <v>5.4886999999999997</v>
      </c>
      <c r="J397" s="329">
        <f t="shared" si="116"/>
        <v>114.78069566009121</v>
      </c>
      <c r="K397" s="302">
        <v>21700</v>
      </c>
      <c r="L397" s="307">
        <f t="shared" si="104"/>
        <v>2268.6741747161241</v>
      </c>
      <c r="M397" s="304">
        <f t="shared" si="105"/>
        <v>766.8118710540499</v>
      </c>
      <c r="N397" s="304">
        <f t="shared" si="106"/>
        <v>45.373483494322485</v>
      </c>
      <c r="O397" s="308">
        <v>36</v>
      </c>
      <c r="P397" s="305">
        <f t="shared" si="107"/>
        <v>3116.8595292644964</v>
      </c>
      <c r="Q397" s="309">
        <f t="shared" si="108"/>
        <v>3.2932000000000001</v>
      </c>
      <c r="R397" s="367">
        <f t="shared" si="114"/>
        <v>172.17104349013681</v>
      </c>
      <c r="S397" s="302">
        <v>21700</v>
      </c>
      <c r="T397" s="307">
        <f t="shared" si="109"/>
        <v>1512.4494498107492</v>
      </c>
      <c r="U397" s="101">
        <f t="shared" si="110"/>
        <v>511.20791403603317</v>
      </c>
      <c r="V397" s="304">
        <f t="shared" si="111"/>
        <v>30.248988996214987</v>
      </c>
      <c r="W397" s="308">
        <v>24</v>
      </c>
      <c r="X397" s="305">
        <f t="shared" si="112"/>
        <v>2077.9063528429974</v>
      </c>
      <c r="Y397" s="309">
        <f t="shared" si="113"/>
        <v>2.1955</v>
      </c>
    </row>
    <row r="398" spans="1:25" ht="15.75" customHeight="1" x14ac:dyDescent="0.2">
      <c r="A398" s="424">
        <v>379</v>
      </c>
      <c r="B398" s="301">
        <f t="shared" si="115"/>
        <v>68.879844086981493</v>
      </c>
      <c r="C398" s="302">
        <v>21700</v>
      </c>
      <c r="D398" s="303">
        <f t="shared" si="99"/>
        <v>3780.4963622038222</v>
      </c>
      <c r="E398" s="304">
        <f t="shared" si="100"/>
        <v>1277.8077704248917</v>
      </c>
      <c r="F398" s="304">
        <f t="shared" si="101"/>
        <v>75.609927244076445</v>
      </c>
      <c r="G398" s="101">
        <v>60</v>
      </c>
      <c r="H398" s="305">
        <f t="shared" si="102"/>
        <v>5193.9140598727899</v>
      </c>
      <c r="I398" s="309">
        <f t="shared" si="103"/>
        <v>5.5023</v>
      </c>
      <c r="J398" s="329">
        <f t="shared" si="116"/>
        <v>114.79974014496916</v>
      </c>
      <c r="K398" s="302">
        <v>21700</v>
      </c>
      <c r="L398" s="307">
        <f t="shared" si="104"/>
        <v>2268.2978173222932</v>
      </c>
      <c r="M398" s="304">
        <f t="shared" si="105"/>
        <v>766.68466225493501</v>
      </c>
      <c r="N398" s="304">
        <f t="shared" si="106"/>
        <v>45.365956346445863</v>
      </c>
      <c r="O398" s="308">
        <v>36</v>
      </c>
      <c r="P398" s="305">
        <f t="shared" si="107"/>
        <v>3116.3484359236741</v>
      </c>
      <c r="Q398" s="309">
        <f t="shared" si="108"/>
        <v>3.3014000000000001</v>
      </c>
      <c r="R398" s="367">
        <f t="shared" si="114"/>
        <v>172.19961021745371</v>
      </c>
      <c r="S398" s="302">
        <v>21700</v>
      </c>
      <c r="T398" s="307">
        <f t="shared" si="109"/>
        <v>1512.1985448815292</v>
      </c>
      <c r="U398" s="101">
        <f t="shared" si="110"/>
        <v>511.12310816995682</v>
      </c>
      <c r="V398" s="304">
        <f t="shared" si="111"/>
        <v>30.243970897630586</v>
      </c>
      <c r="W398" s="308">
        <v>24</v>
      </c>
      <c r="X398" s="305">
        <f t="shared" si="112"/>
        <v>2077.5656239491168</v>
      </c>
      <c r="Y398" s="309">
        <f t="shared" si="113"/>
        <v>2.2008999999999999</v>
      </c>
    </row>
    <row r="399" spans="1:25" ht="15.75" customHeight="1" x14ac:dyDescent="0.2">
      <c r="A399" s="283">
        <v>380</v>
      </c>
      <c r="B399" s="301">
        <f t="shared" si="115"/>
        <v>68.891240668015868</v>
      </c>
      <c r="C399" s="302">
        <v>21700</v>
      </c>
      <c r="D399" s="303">
        <f t="shared" si="99"/>
        <v>3779.870960008649</v>
      </c>
      <c r="E399" s="304">
        <f t="shared" si="100"/>
        <v>1277.5963844829232</v>
      </c>
      <c r="F399" s="304">
        <f t="shared" si="101"/>
        <v>75.597419200172979</v>
      </c>
      <c r="G399" s="101">
        <v>60</v>
      </c>
      <c r="H399" s="305">
        <f t="shared" si="102"/>
        <v>5193.0647636917456</v>
      </c>
      <c r="I399" s="309">
        <f t="shared" si="103"/>
        <v>5.5159000000000002</v>
      </c>
      <c r="J399" s="329">
        <f t="shared" si="116"/>
        <v>114.81873444669311</v>
      </c>
      <c r="K399" s="302">
        <v>21700</v>
      </c>
      <c r="L399" s="307">
        <f t="shared" si="104"/>
        <v>2267.9225760051891</v>
      </c>
      <c r="M399" s="304">
        <f t="shared" si="105"/>
        <v>766.55783068975381</v>
      </c>
      <c r="N399" s="304">
        <f t="shared" si="106"/>
        <v>45.358451520103785</v>
      </c>
      <c r="O399" s="308">
        <v>36</v>
      </c>
      <c r="P399" s="305">
        <f t="shared" si="107"/>
        <v>3115.8388582150465</v>
      </c>
      <c r="Q399" s="309">
        <f t="shared" si="108"/>
        <v>3.3096000000000001</v>
      </c>
      <c r="R399" s="367">
        <f t="shared" si="114"/>
        <v>172.22810167003965</v>
      </c>
      <c r="S399" s="302">
        <v>21700</v>
      </c>
      <c r="T399" s="307">
        <f t="shared" si="109"/>
        <v>1511.9483840034598</v>
      </c>
      <c r="U399" s="101">
        <f t="shared" si="110"/>
        <v>511.03855379316934</v>
      </c>
      <c r="V399" s="304">
        <f t="shared" si="111"/>
        <v>30.238967680069194</v>
      </c>
      <c r="W399" s="308">
        <v>24</v>
      </c>
      <c r="X399" s="305">
        <f t="shared" si="112"/>
        <v>2077.2259054766982</v>
      </c>
      <c r="Y399" s="309">
        <f t="shared" si="113"/>
        <v>2.2063999999999999</v>
      </c>
    </row>
    <row r="400" spans="1:25" ht="15.75" customHeight="1" x14ac:dyDescent="0.2">
      <c r="A400" s="424">
        <v>381</v>
      </c>
      <c r="B400" s="301">
        <f t="shared" si="115"/>
        <v>68.902607297422989</v>
      </c>
      <c r="C400" s="302">
        <v>21700</v>
      </c>
      <c r="D400" s="303">
        <f t="shared" si="99"/>
        <v>3779.2474075177588</v>
      </c>
      <c r="E400" s="304">
        <f t="shared" si="100"/>
        <v>1277.3856237410023</v>
      </c>
      <c r="F400" s="304">
        <f t="shared" si="101"/>
        <v>75.584948150355174</v>
      </c>
      <c r="G400" s="101">
        <v>60</v>
      </c>
      <c r="H400" s="305">
        <f t="shared" si="102"/>
        <v>5192.2179794091171</v>
      </c>
      <c r="I400" s="309">
        <f t="shared" si="103"/>
        <v>5.5294999999999996</v>
      </c>
      <c r="J400" s="329">
        <f t="shared" si="116"/>
        <v>114.83767882903832</v>
      </c>
      <c r="K400" s="302">
        <v>21700</v>
      </c>
      <c r="L400" s="307">
        <f t="shared" si="104"/>
        <v>2267.5484445106549</v>
      </c>
      <c r="M400" s="304">
        <f t="shared" si="105"/>
        <v>766.43137424460133</v>
      </c>
      <c r="N400" s="304">
        <f t="shared" si="106"/>
        <v>45.350968890213096</v>
      </c>
      <c r="O400" s="308">
        <v>36</v>
      </c>
      <c r="P400" s="305">
        <f t="shared" si="107"/>
        <v>3115.3307876454692</v>
      </c>
      <c r="Q400" s="309">
        <f t="shared" si="108"/>
        <v>3.3176999999999999</v>
      </c>
      <c r="R400" s="367">
        <f t="shared" si="114"/>
        <v>172.25651824355745</v>
      </c>
      <c r="S400" s="302">
        <v>21700</v>
      </c>
      <c r="T400" s="307">
        <f t="shared" si="109"/>
        <v>1511.6989630071034</v>
      </c>
      <c r="U400" s="101">
        <f t="shared" si="110"/>
        <v>510.95424949640091</v>
      </c>
      <c r="V400" s="304">
        <f t="shared" si="111"/>
        <v>30.233979260142068</v>
      </c>
      <c r="W400" s="308">
        <v>24</v>
      </c>
      <c r="X400" s="305">
        <f t="shared" si="112"/>
        <v>2076.8871917636466</v>
      </c>
      <c r="Y400" s="309">
        <f t="shared" si="113"/>
        <v>2.2118000000000002</v>
      </c>
    </row>
    <row r="401" spans="1:25" ht="15.75" customHeight="1" x14ac:dyDescent="0.2">
      <c r="A401" s="424">
        <v>382</v>
      </c>
      <c r="B401" s="301">
        <f t="shared" si="115"/>
        <v>68.913944132223435</v>
      </c>
      <c r="C401" s="302">
        <v>21700</v>
      </c>
      <c r="D401" s="303">
        <f t="shared" si="99"/>
        <v>3778.625694393244</v>
      </c>
      <c r="E401" s="304">
        <f t="shared" si="100"/>
        <v>1277.1754847049162</v>
      </c>
      <c r="F401" s="304">
        <f t="shared" si="101"/>
        <v>75.572513887864886</v>
      </c>
      <c r="G401" s="101">
        <v>60</v>
      </c>
      <c r="H401" s="305">
        <f t="shared" si="102"/>
        <v>5191.3736929860252</v>
      </c>
      <c r="I401" s="309">
        <f t="shared" si="103"/>
        <v>5.5430999999999999</v>
      </c>
      <c r="J401" s="329">
        <f t="shared" si="116"/>
        <v>114.85657355370573</v>
      </c>
      <c r="K401" s="302">
        <v>21700</v>
      </c>
      <c r="L401" s="307">
        <f t="shared" si="104"/>
        <v>2267.175416635946</v>
      </c>
      <c r="M401" s="304">
        <f t="shared" si="105"/>
        <v>766.3052908229497</v>
      </c>
      <c r="N401" s="304">
        <f t="shared" si="106"/>
        <v>45.343508332718919</v>
      </c>
      <c r="O401" s="308">
        <v>36</v>
      </c>
      <c r="P401" s="305">
        <f t="shared" si="107"/>
        <v>3114.8242157916147</v>
      </c>
      <c r="Q401" s="309">
        <f t="shared" si="108"/>
        <v>3.3258999999999999</v>
      </c>
      <c r="R401" s="367">
        <f t="shared" si="114"/>
        <v>172.28486033055859</v>
      </c>
      <c r="S401" s="302">
        <v>21700</v>
      </c>
      <c r="T401" s="307">
        <f t="shared" si="109"/>
        <v>1511.4502777572975</v>
      </c>
      <c r="U401" s="101">
        <f t="shared" si="110"/>
        <v>510.87019388196649</v>
      </c>
      <c r="V401" s="304">
        <f t="shared" si="111"/>
        <v>30.22900555514595</v>
      </c>
      <c r="W401" s="308">
        <v>24</v>
      </c>
      <c r="X401" s="305">
        <f t="shared" si="112"/>
        <v>2076.54947719441</v>
      </c>
      <c r="Y401" s="309">
        <f t="shared" si="113"/>
        <v>2.2172999999999998</v>
      </c>
    </row>
    <row r="402" spans="1:25" ht="15.75" customHeight="1" x14ac:dyDescent="0.2">
      <c r="A402" s="424">
        <v>383</v>
      </c>
      <c r="B402" s="301">
        <f t="shared" si="115"/>
        <v>68.925251328206301</v>
      </c>
      <c r="C402" s="302">
        <v>21700</v>
      </c>
      <c r="D402" s="303">
        <f t="shared" si="99"/>
        <v>3778.0058103819556</v>
      </c>
      <c r="E402" s="304">
        <f t="shared" si="100"/>
        <v>1276.9659639091008</v>
      </c>
      <c r="F402" s="304">
        <f t="shared" si="101"/>
        <v>75.560116207639112</v>
      </c>
      <c r="G402" s="101">
        <v>60</v>
      </c>
      <c r="H402" s="305">
        <f t="shared" si="102"/>
        <v>5190.5318904986952</v>
      </c>
      <c r="I402" s="309">
        <f t="shared" si="103"/>
        <v>5.5567000000000002</v>
      </c>
      <c r="J402" s="329">
        <f t="shared" si="116"/>
        <v>114.87541888034384</v>
      </c>
      <c r="K402" s="302">
        <v>21700</v>
      </c>
      <c r="L402" s="307">
        <f t="shared" si="104"/>
        <v>2266.8034862291734</v>
      </c>
      <c r="M402" s="304">
        <f t="shared" si="105"/>
        <v>766.17957834546053</v>
      </c>
      <c r="N402" s="304">
        <f t="shared" si="106"/>
        <v>45.336069724583467</v>
      </c>
      <c r="O402" s="308">
        <v>36</v>
      </c>
      <c r="P402" s="305">
        <f t="shared" si="107"/>
        <v>3114.3191342992172</v>
      </c>
      <c r="Q402" s="309">
        <f t="shared" si="108"/>
        <v>3.3340000000000001</v>
      </c>
      <c r="R402" s="367">
        <f t="shared" si="114"/>
        <v>172.31312832051574</v>
      </c>
      <c r="S402" s="302">
        <v>21700</v>
      </c>
      <c r="T402" s="307">
        <f t="shared" si="109"/>
        <v>1511.2023241527822</v>
      </c>
      <c r="U402" s="101">
        <f t="shared" si="110"/>
        <v>510.78638556364035</v>
      </c>
      <c r="V402" s="304">
        <f t="shared" si="111"/>
        <v>30.224046483055645</v>
      </c>
      <c r="W402" s="308">
        <v>24</v>
      </c>
      <c r="X402" s="305">
        <f t="shared" si="112"/>
        <v>2076.2127561994785</v>
      </c>
      <c r="Y402" s="309">
        <f t="shared" si="113"/>
        <v>2.2227000000000001</v>
      </c>
    </row>
    <row r="403" spans="1:25" ht="15.75" customHeight="1" x14ac:dyDescent="0.2">
      <c r="A403" s="424">
        <v>384</v>
      </c>
      <c r="B403" s="301">
        <f t="shared" si="115"/>
        <v>68.936529039941917</v>
      </c>
      <c r="C403" s="302">
        <v>21700</v>
      </c>
      <c r="D403" s="303">
        <f t="shared" si="99"/>
        <v>3777.3877453145906</v>
      </c>
      <c r="E403" s="304">
        <f t="shared" si="100"/>
        <v>1276.7570579163314</v>
      </c>
      <c r="F403" s="304">
        <f t="shared" si="101"/>
        <v>75.547754906291814</v>
      </c>
      <c r="G403" s="101">
        <v>60</v>
      </c>
      <c r="H403" s="305">
        <f t="shared" si="102"/>
        <v>5189.6925581372134</v>
      </c>
      <c r="I403" s="309">
        <f t="shared" si="103"/>
        <v>5.5702999999999996</v>
      </c>
      <c r="J403" s="329">
        <f t="shared" si="116"/>
        <v>114.89421506656987</v>
      </c>
      <c r="K403" s="302">
        <v>21700</v>
      </c>
      <c r="L403" s="307">
        <f t="shared" si="104"/>
        <v>2266.4326471887543</v>
      </c>
      <c r="M403" s="304">
        <f t="shared" si="105"/>
        <v>766.05423474979887</v>
      </c>
      <c r="N403" s="304">
        <f t="shared" si="106"/>
        <v>45.32865294377509</v>
      </c>
      <c r="O403" s="308">
        <v>36</v>
      </c>
      <c r="P403" s="305">
        <f t="shared" si="107"/>
        <v>3113.8155348823284</v>
      </c>
      <c r="Q403" s="309">
        <f t="shared" si="108"/>
        <v>3.3422000000000001</v>
      </c>
      <c r="R403" s="367">
        <f t="shared" si="114"/>
        <v>172.34132259985478</v>
      </c>
      <c r="S403" s="302">
        <v>21700</v>
      </c>
      <c r="T403" s="307">
        <f t="shared" si="109"/>
        <v>1510.9550981258362</v>
      </c>
      <c r="U403" s="101">
        <f t="shared" si="110"/>
        <v>510.7028231665326</v>
      </c>
      <c r="V403" s="304">
        <f t="shared" si="111"/>
        <v>30.219101962516724</v>
      </c>
      <c r="W403" s="308">
        <v>24</v>
      </c>
      <c r="X403" s="305">
        <f t="shared" si="112"/>
        <v>2075.8770232548854</v>
      </c>
      <c r="Y403" s="309">
        <f t="shared" si="113"/>
        <v>2.2281</v>
      </c>
    </row>
    <row r="404" spans="1:25" ht="15.75" customHeight="1" x14ac:dyDescent="0.2">
      <c r="A404" s="424">
        <v>385</v>
      </c>
      <c r="B404" s="301">
        <f t="shared" si="115"/>
        <v>68.947777420794665</v>
      </c>
      <c r="C404" s="302">
        <v>21700</v>
      </c>
      <c r="D404" s="303">
        <f t="shared" ref="D404:D467" si="117">12*(1/B404*C404)</f>
        <v>3776.7714891047854</v>
      </c>
      <c r="E404" s="304">
        <f t="shared" ref="E404:E467" si="118">D404*33.8%</f>
        <v>1276.5487633174173</v>
      </c>
      <c r="F404" s="304">
        <f t="shared" ref="F404:F467" si="119">D404*2%</f>
        <v>75.535429782095704</v>
      </c>
      <c r="G404" s="101">
        <v>60</v>
      </c>
      <c r="H404" s="305">
        <f t="shared" ref="H404:H467" si="120">SUM(D404:G404)</f>
        <v>5188.8556822042983</v>
      </c>
      <c r="I404" s="309">
        <f t="shared" ref="I404:I467" si="121">ROUND(A404/B404,4)</f>
        <v>5.5838999999999999</v>
      </c>
      <c r="J404" s="329">
        <f t="shared" si="116"/>
        <v>114.91296236799111</v>
      </c>
      <c r="K404" s="302">
        <v>21700</v>
      </c>
      <c r="L404" s="307">
        <f t="shared" ref="L404:L467" si="122">12*(1/J404*K404)</f>
        <v>2266.0628934628717</v>
      </c>
      <c r="M404" s="304">
        <f t="shared" ref="M404:M467" si="123">L404*33.8%</f>
        <v>765.92925799045054</v>
      </c>
      <c r="N404" s="304">
        <f t="shared" ref="N404:N467" si="124">L404*2%</f>
        <v>45.321257869257437</v>
      </c>
      <c r="O404" s="308">
        <v>36</v>
      </c>
      <c r="P404" s="305">
        <f t="shared" ref="P404:P467" si="125">SUM(L404:O404)</f>
        <v>3113.3134093225794</v>
      </c>
      <c r="Q404" s="309">
        <f t="shared" ref="Q404:Q467" si="126">ROUND(A404/J404,4)</f>
        <v>3.3504</v>
      </c>
      <c r="R404" s="367">
        <f t="shared" si="114"/>
        <v>172.36944355198665</v>
      </c>
      <c r="S404" s="302">
        <v>21700</v>
      </c>
      <c r="T404" s="307">
        <f t="shared" ref="T404:T467" si="127">12*(1/R404*S404)</f>
        <v>1510.7085956419146</v>
      </c>
      <c r="U404" s="101">
        <f t="shared" ref="U404:U467" si="128">T404*33.8%</f>
        <v>510.6195053269671</v>
      </c>
      <c r="V404" s="304">
        <f t="shared" ref="V404:V467" si="129">T404*2%</f>
        <v>30.214171912838292</v>
      </c>
      <c r="W404" s="308">
        <v>24</v>
      </c>
      <c r="X404" s="305">
        <f t="shared" ref="X404:X467" si="130">SUM(T404:W404)</f>
        <v>2075.5422728817198</v>
      </c>
      <c r="Y404" s="309">
        <f t="shared" ref="Y404:Y467" si="131">ROUND(A404/R404,4)</f>
        <v>2.2336</v>
      </c>
    </row>
    <row r="405" spans="1:25" ht="15.75" customHeight="1" x14ac:dyDescent="0.2">
      <c r="A405" s="424">
        <v>386</v>
      </c>
      <c r="B405" s="301">
        <f t="shared" si="115"/>
        <v>68.958996622935402</v>
      </c>
      <c r="C405" s="302">
        <v>21700</v>
      </c>
      <c r="D405" s="303">
        <f t="shared" si="117"/>
        <v>3776.1570317482306</v>
      </c>
      <c r="E405" s="304">
        <f t="shared" si="118"/>
        <v>1276.3410767309017</v>
      </c>
      <c r="F405" s="304">
        <f t="shared" si="119"/>
        <v>75.523140634964619</v>
      </c>
      <c r="G405" s="101">
        <v>60</v>
      </c>
      <c r="H405" s="305">
        <f t="shared" si="120"/>
        <v>5188.0212491140974</v>
      </c>
      <c r="I405" s="309">
        <f t="shared" si="121"/>
        <v>5.5975000000000001</v>
      </c>
      <c r="J405" s="329">
        <f t="shared" si="116"/>
        <v>114.93166103822567</v>
      </c>
      <c r="K405" s="302">
        <v>21700</v>
      </c>
      <c r="L405" s="307">
        <f t="shared" si="122"/>
        <v>2265.6942190489385</v>
      </c>
      <c r="M405" s="304">
        <f t="shared" si="123"/>
        <v>765.80464603854114</v>
      </c>
      <c r="N405" s="304">
        <f t="shared" si="124"/>
        <v>45.31388438097877</v>
      </c>
      <c r="O405" s="308">
        <v>36</v>
      </c>
      <c r="P405" s="305">
        <f t="shared" si="125"/>
        <v>3112.8127494684586</v>
      </c>
      <c r="Q405" s="309">
        <f t="shared" si="126"/>
        <v>3.3584999999999998</v>
      </c>
      <c r="R405" s="367">
        <f t="shared" si="114"/>
        <v>172.3974915573385</v>
      </c>
      <c r="S405" s="302">
        <v>21700</v>
      </c>
      <c r="T405" s="307">
        <f t="shared" si="127"/>
        <v>1510.462812699292</v>
      </c>
      <c r="U405" s="101">
        <f t="shared" si="128"/>
        <v>510.53643069236068</v>
      </c>
      <c r="V405" s="304">
        <f t="shared" si="129"/>
        <v>30.209256253985842</v>
      </c>
      <c r="W405" s="308">
        <v>24</v>
      </c>
      <c r="X405" s="305">
        <f t="shared" si="130"/>
        <v>2075.2084996456388</v>
      </c>
      <c r="Y405" s="309">
        <f t="shared" si="131"/>
        <v>2.2389999999999999</v>
      </c>
    </row>
    <row r="406" spans="1:25" ht="15.75" customHeight="1" x14ac:dyDescent="0.2">
      <c r="A406" s="424">
        <v>387</v>
      </c>
      <c r="B406" s="301">
        <f t="shared" si="115"/>
        <v>68.970186797353819</v>
      </c>
      <c r="C406" s="302">
        <v>21700</v>
      </c>
      <c r="D406" s="303">
        <f t="shared" si="117"/>
        <v>3775.5443633217883</v>
      </c>
      <c r="E406" s="304">
        <f t="shared" si="118"/>
        <v>1276.1339948027644</v>
      </c>
      <c r="F406" s="304">
        <f t="shared" si="119"/>
        <v>75.510887266435773</v>
      </c>
      <c r="G406" s="101">
        <v>60</v>
      </c>
      <c r="H406" s="305">
        <f t="shared" si="120"/>
        <v>5187.1892453909886</v>
      </c>
      <c r="I406" s="309">
        <f t="shared" si="121"/>
        <v>5.6111000000000004</v>
      </c>
      <c r="J406" s="329">
        <f t="shared" si="116"/>
        <v>114.95031132892304</v>
      </c>
      <c r="K406" s="302">
        <v>21700</v>
      </c>
      <c r="L406" s="307">
        <f t="shared" si="122"/>
        <v>2265.3266179930729</v>
      </c>
      <c r="M406" s="304">
        <f t="shared" si="123"/>
        <v>765.68039688165857</v>
      </c>
      <c r="N406" s="304">
        <f t="shared" si="124"/>
        <v>45.306532359861457</v>
      </c>
      <c r="O406" s="308">
        <v>36</v>
      </c>
      <c r="P406" s="305">
        <f t="shared" si="125"/>
        <v>3112.313547234593</v>
      </c>
      <c r="Q406" s="309">
        <f t="shared" si="126"/>
        <v>3.3666999999999998</v>
      </c>
      <c r="R406" s="367">
        <f t="shared" si="114"/>
        <v>172.42546699338453</v>
      </c>
      <c r="S406" s="302">
        <v>21700</v>
      </c>
      <c r="T406" s="307">
        <f t="shared" si="127"/>
        <v>1510.2177453287154</v>
      </c>
      <c r="U406" s="101">
        <f t="shared" si="128"/>
        <v>510.45359792110577</v>
      </c>
      <c r="V406" s="304">
        <f t="shared" si="129"/>
        <v>30.204354906574309</v>
      </c>
      <c r="W406" s="308">
        <v>24</v>
      </c>
      <c r="X406" s="305">
        <f t="shared" si="130"/>
        <v>2074.8756981563956</v>
      </c>
      <c r="Y406" s="309">
        <f t="shared" si="131"/>
        <v>2.2444000000000002</v>
      </c>
    </row>
    <row r="407" spans="1:25" ht="15.75" customHeight="1" x14ac:dyDescent="0.2">
      <c r="A407" s="424">
        <v>388</v>
      </c>
      <c r="B407" s="301">
        <f t="shared" si="115"/>
        <v>68.981348093870665</v>
      </c>
      <c r="C407" s="302">
        <v>21700</v>
      </c>
      <c r="D407" s="303">
        <f t="shared" si="117"/>
        <v>3774.9334739826263</v>
      </c>
      <c r="E407" s="304">
        <f t="shared" si="118"/>
        <v>1275.9275142061276</v>
      </c>
      <c r="F407" s="304">
        <f t="shared" si="119"/>
        <v>75.498669479652534</v>
      </c>
      <c r="G407" s="101">
        <v>60</v>
      </c>
      <c r="H407" s="305">
        <f t="shared" si="120"/>
        <v>5186.3596576684067</v>
      </c>
      <c r="I407" s="309">
        <f t="shared" si="121"/>
        <v>5.6246999999999998</v>
      </c>
      <c r="J407" s="329">
        <f t="shared" si="116"/>
        <v>114.96891348978444</v>
      </c>
      <c r="K407" s="302">
        <v>21700</v>
      </c>
      <c r="L407" s="307">
        <f t="shared" si="122"/>
        <v>2264.960084389576</v>
      </c>
      <c r="M407" s="304">
        <f t="shared" si="123"/>
        <v>765.5565085236766</v>
      </c>
      <c r="N407" s="304">
        <f t="shared" si="124"/>
        <v>45.299201687791523</v>
      </c>
      <c r="O407" s="308">
        <v>36</v>
      </c>
      <c r="P407" s="305">
        <f t="shared" si="125"/>
        <v>3111.8157946010442</v>
      </c>
      <c r="Q407" s="309">
        <f t="shared" si="126"/>
        <v>3.3748</v>
      </c>
      <c r="R407" s="367">
        <f t="shared" si="114"/>
        <v>172.45337023467664</v>
      </c>
      <c r="S407" s="302">
        <v>21700</v>
      </c>
      <c r="T407" s="307">
        <f t="shared" si="127"/>
        <v>1509.9733895930508</v>
      </c>
      <c r="U407" s="101">
        <f t="shared" si="128"/>
        <v>510.37100568245114</v>
      </c>
      <c r="V407" s="304">
        <f t="shared" si="129"/>
        <v>30.199467791861018</v>
      </c>
      <c r="W407" s="308">
        <v>24</v>
      </c>
      <c r="X407" s="305">
        <f t="shared" si="130"/>
        <v>2074.543863067363</v>
      </c>
      <c r="Y407" s="309">
        <f t="shared" si="131"/>
        <v>2.2498999999999998</v>
      </c>
    </row>
    <row r="408" spans="1:25" ht="15.75" customHeight="1" x14ac:dyDescent="0.2">
      <c r="A408" s="424">
        <v>389</v>
      </c>
      <c r="B408" s="301">
        <f t="shared" si="115"/>
        <v>68.992480661149784</v>
      </c>
      <c r="C408" s="302">
        <v>21700</v>
      </c>
      <c r="D408" s="303">
        <f t="shared" si="117"/>
        <v>3774.3243539673635</v>
      </c>
      <c r="E408" s="304">
        <f t="shared" si="118"/>
        <v>1275.7216316409688</v>
      </c>
      <c r="F408" s="304">
        <f t="shared" si="119"/>
        <v>75.48648707934727</v>
      </c>
      <c r="G408" s="101">
        <v>60</v>
      </c>
      <c r="H408" s="305">
        <f t="shared" si="120"/>
        <v>5185.5324726876797</v>
      </c>
      <c r="I408" s="309">
        <f t="shared" si="121"/>
        <v>5.6383000000000001</v>
      </c>
      <c r="J408" s="329">
        <f t="shared" si="116"/>
        <v>114.98746776858297</v>
      </c>
      <c r="K408" s="302">
        <v>21700</v>
      </c>
      <c r="L408" s="307">
        <f t="shared" si="122"/>
        <v>2264.5946123804183</v>
      </c>
      <c r="M408" s="304">
        <f t="shared" si="123"/>
        <v>765.43297898458127</v>
      </c>
      <c r="N408" s="304">
        <f t="shared" si="124"/>
        <v>45.291892247608367</v>
      </c>
      <c r="O408" s="308">
        <v>36</v>
      </c>
      <c r="P408" s="305">
        <f t="shared" si="125"/>
        <v>3111.3194836126077</v>
      </c>
      <c r="Q408" s="309">
        <f t="shared" si="126"/>
        <v>3.383</v>
      </c>
      <c r="R408" s="367">
        <f t="shared" si="114"/>
        <v>172.48120165287446</v>
      </c>
      <c r="S408" s="302">
        <v>21700</v>
      </c>
      <c r="T408" s="307">
        <f t="shared" si="127"/>
        <v>1509.7297415869457</v>
      </c>
      <c r="U408" s="101">
        <f t="shared" si="128"/>
        <v>510.28865265638757</v>
      </c>
      <c r="V408" s="304">
        <f t="shared" si="129"/>
        <v>30.194594831738915</v>
      </c>
      <c r="W408" s="308">
        <v>24</v>
      </c>
      <c r="X408" s="305">
        <f t="shared" si="130"/>
        <v>2074.2129890750721</v>
      </c>
      <c r="Y408" s="309">
        <f t="shared" si="131"/>
        <v>2.2553000000000001</v>
      </c>
    </row>
    <row r="409" spans="1:25" ht="15.75" customHeight="1" x14ac:dyDescent="0.2">
      <c r="A409" s="283">
        <v>390</v>
      </c>
      <c r="B409" s="301">
        <f t="shared" si="115"/>
        <v>69.003584646709967</v>
      </c>
      <c r="C409" s="302">
        <v>21700</v>
      </c>
      <c r="D409" s="303">
        <f t="shared" si="117"/>
        <v>3773.7169935912257</v>
      </c>
      <c r="E409" s="304">
        <f t="shared" si="118"/>
        <v>1275.5163438338341</v>
      </c>
      <c r="F409" s="304">
        <f t="shared" si="119"/>
        <v>75.474339871824512</v>
      </c>
      <c r="G409" s="101">
        <v>60</v>
      </c>
      <c r="H409" s="305">
        <f t="shared" si="120"/>
        <v>5184.707677296884</v>
      </c>
      <c r="I409" s="309">
        <f t="shared" si="121"/>
        <v>5.6519000000000004</v>
      </c>
      <c r="J409" s="329">
        <f t="shared" si="116"/>
        <v>115.00597441118329</v>
      </c>
      <c r="K409" s="302">
        <v>21700</v>
      </c>
      <c r="L409" s="307">
        <f t="shared" si="122"/>
        <v>2264.2301961547355</v>
      </c>
      <c r="M409" s="304">
        <f t="shared" si="123"/>
        <v>765.30980630030058</v>
      </c>
      <c r="N409" s="304">
        <f t="shared" si="124"/>
        <v>45.284603923094714</v>
      </c>
      <c r="O409" s="308">
        <v>36</v>
      </c>
      <c r="P409" s="305">
        <f t="shared" si="125"/>
        <v>3110.8246063781312</v>
      </c>
      <c r="Q409" s="309">
        <f t="shared" si="126"/>
        <v>3.3910999999999998</v>
      </c>
      <c r="R409" s="367">
        <f t="shared" si="114"/>
        <v>172.50896161677491</v>
      </c>
      <c r="S409" s="302">
        <v>21700</v>
      </c>
      <c r="T409" s="307">
        <f t="shared" si="127"/>
        <v>1509.4867974364904</v>
      </c>
      <c r="U409" s="101">
        <f t="shared" si="128"/>
        <v>510.20653753353372</v>
      </c>
      <c r="V409" s="304">
        <f t="shared" si="129"/>
        <v>30.189735948729808</v>
      </c>
      <c r="W409" s="308">
        <v>24</v>
      </c>
      <c r="X409" s="305">
        <f t="shared" si="130"/>
        <v>2073.8830709187541</v>
      </c>
      <c r="Y409" s="309">
        <f t="shared" si="131"/>
        <v>2.2608000000000001</v>
      </c>
    </row>
    <row r="410" spans="1:25" ht="15.75" customHeight="1" x14ac:dyDescent="0.2">
      <c r="A410" s="424">
        <v>391</v>
      </c>
      <c r="B410" s="301">
        <f t="shared" si="115"/>
        <v>69.014660196936717</v>
      </c>
      <c r="C410" s="302">
        <v>21700</v>
      </c>
      <c r="D410" s="303">
        <f t="shared" si="117"/>
        <v>3773.1113832472092</v>
      </c>
      <c r="E410" s="304">
        <f t="shared" si="118"/>
        <v>1275.3116475375566</v>
      </c>
      <c r="F410" s="304">
        <f t="shared" si="119"/>
        <v>75.46222766494418</v>
      </c>
      <c r="G410" s="101">
        <v>60</v>
      </c>
      <c r="H410" s="305">
        <f t="shared" si="120"/>
        <v>5183.8852584497099</v>
      </c>
      <c r="I410" s="309">
        <f t="shared" si="121"/>
        <v>5.6654999999999998</v>
      </c>
      <c r="J410" s="329">
        <f t="shared" si="116"/>
        <v>115.0244336615612</v>
      </c>
      <c r="K410" s="302">
        <v>21700</v>
      </c>
      <c r="L410" s="307">
        <f t="shared" si="122"/>
        <v>2263.8668299483252</v>
      </c>
      <c r="M410" s="304">
        <f t="shared" si="123"/>
        <v>765.18698852253385</v>
      </c>
      <c r="N410" s="304">
        <f t="shared" si="124"/>
        <v>45.277336598966507</v>
      </c>
      <c r="O410" s="308">
        <v>36</v>
      </c>
      <c r="P410" s="305">
        <f t="shared" si="125"/>
        <v>3110.3311550698254</v>
      </c>
      <c r="Q410" s="309">
        <f t="shared" si="126"/>
        <v>3.3993000000000002</v>
      </c>
      <c r="R410" s="367">
        <f t="shared" si="114"/>
        <v>172.53665049234178</v>
      </c>
      <c r="S410" s="302">
        <v>21700</v>
      </c>
      <c r="T410" s="307">
        <f t="shared" si="127"/>
        <v>1509.2445532988836</v>
      </c>
      <c r="U410" s="101">
        <f t="shared" si="128"/>
        <v>510.12465901502259</v>
      </c>
      <c r="V410" s="304">
        <f t="shared" si="129"/>
        <v>30.184891065977673</v>
      </c>
      <c r="W410" s="308">
        <v>24</v>
      </c>
      <c r="X410" s="305">
        <f t="shared" si="130"/>
        <v>2073.5541033798841</v>
      </c>
      <c r="Y410" s="309">
        <f t="shared" si="131"/>
        <v>2.2662</v>
      </c>
    </row>
    <row r="411" spans="1:25" ht="15.75" customHeight="1" x14ac:dyDescent="0.2">
      <c r="A411" s="424">
        <v>392</v>
      </c>
      <c r="B411" s="301">
        <f t="shared" si="115"/>
        <v>69.025707457093745</v>
      </c>
      <c r="C411" s="302">
        <v>21700</v>
      </c>
      <c r="D411" s="303">
        <f t="shared" si="117"/>
        <v>3772.5075134052659</v>
      </c>
      <c r="E411" s="304">
        <f t="shared" si="118"/>
        <v>1275.1075395309797</v>
      </c>
      <c r="F411" s="304">
        <f t="shared" si="119"/>
        <v>75.450150268105318</v>
      </c>
      <c r="G411" s="101">
        <v>60</v>
      </c>
      <c r="H411" s="305">
        <f t="shared" si="120"/>
        <v>5183.0652032043508</v>
      </c>
      <c r="I411" s="309">
        <f t="shared" si="121"/>
        <v>5.6790000000000003</v>
      </c>
      <c r="J411" s="329">
        <f t="shared" si="116"/>
        <v>115.04284576182292</v>
      </c>
      <c r="K411" s="302">
        <v>21700</v>
      </c>
      <c r="L411" s="307">
        <f t="shared" si="122"/>
        <v>2263.5045080431591</v>
      </c>
      <c r="M411" s="304">
        <f t="shared" si="123"/>
        <v>765.06452371858768</v>
      </c>
      <c r="N411" s="304">
        <f t="shared" si="124"/>
        <v>45.270090160863184</v>
      </c>
      <c r="O411" s="308">
        <v>36</v>
      </c>
      <c r="P411" s="305">
        <f t="shared" si="125"/>
        <v>3109.83912192261</v>
      </c>
      <c r="Q411" s="309">
        <f t="shared" si="126"/>
        <v>3.4074</v>
      </c>
      <c r="R411" s="367">
        <f t="shared" si="114"/>
        <v>172.56426864273436</v>
      </c>
      <c r="S411" s="302">
        <v>21700</v>
      </c>
      <c r="T411" s="307">
        <f t="shared" si="127"/>
        <v>1509.003005362106</v>
      </c>
      <c r="U411" s="101">
        <f t="shared" si="128"/>
        <v>510.04301581239179</v>
      </c>
      <c r="V411" s="304">
        <f t="shared" si="129"/>
        <v>30.18006010724212</v>
      </c>
      <c r="W411" s="308">
        <v>24</v>
      </c>
      <c r="X411" s="305">
        <f t="shared" si="130"/>
        <v>2073.2260812817399</v>
      </c>
      <c r="Y411" s="309">
        <f t="shared" si="131"/>
        <v>2.2715999999999998</v>
      </c>
    </row>
    <row r="412" spans="1:25" ht="15.75" customHeight="1" x14ac:dyDescent="0.2">
      <c r="A412" s="424">
        <v>393</v>
      </c>
      <c r="B412" s="301">
        <f t="shared" si="115"/>
        <v>69.036726571334555</v>
      </c>
      <c r="C412" s="302">
        <v>21700</v>
      </c>
      <c r="D412" s="303">
        <f t="shared" si="117"/>
        <v>3771.9053746114805</v>
      </c>
      <c r="E412" s="304">
        <f t="shared" si="118"/>
        <v>1274.9040166186803</v>
      </c>
      <c r="F412" s="304">
        <f t="shared" si="119"/>
        <v>75.438107492229605</v>
      </c>
      <c r="G412" s="101">
        <v>60</v>
      </c>
      <c r="H412" s="305">
        <f t="shared" si="120"/>
        <v>5182.2474987223904</v>
      </c>
      <c r="I412" s="309">
        <f t="shared" si="121"/>
        <v>5.6925999999999997</v>
      </c>
      <c r="J412" s="329">
        <f t="shared" si="116"/>
        <v>115.06121095222426</v>
      </c>
      <c r="K412" s="302">
        <v>21700</v>
      </c>
      <c r="L412" s="307">
        <f t="shared" si="122"/>
        <v>2263.1432247668881</v>
      </c>
      <c r="M412" s="304">
        <f t="shared" si="123"/>
        <v>764.94240997120812</v>
      </c>
      <c r="N412" s="304">
        <f t="shared" si="124"/>
        <v>45.262864495337766</v>
      </c>
      <c r="O412" s="308">
        <v>36</v>
      </c>
      <c r="P412" s="305">
        <f t="shared" si="125"/>
        <v>3109.3484992334343</v>
      </c>
      <c r="Q412" s="309">
        <f t="shared" si="126"/>
        <v>3.4156</v>
      </c>
      <c r="R412" s="367">
        <f t="shared" si="114"/>
        <v>172.59181642833639</v>
      </c>
      <c r="S412" s="302">
        <v>21700</v>
      </c>
      <c r="T412" s="307">
        <f t="shared" si="127"/>
        <v>1508.7621498445922</v>
      </c>
      <c r="U412" s="101">
        <f t="shared" si="128"/>
        <v>509.96160664747208</v>
      </c>
      <c r="V412" s="304">
        <f t="shared" si="129"/>
        <v>30.175242996891843</v>
      </c>
      <c r="W412" s="308">
        <v>24</v>
      </c>
      <c r="X412" s="305">
        <f t="shared" si="130"/>
        <v>2072.8989994889562</v>
      </c>
      <c r="Y412" s="309">
        <f t="shared" si="131"/>
        <v>2.2770000000000001</v>
      </c>
    </row>
    <row r="413" spans="1:25" ht="15.75" customHeight="1" x14ac:dyDescent="0.2">
      <c r="A413" s="424">
        <v>394</v>
      </c>
      <c r="B413" s="301">
        <f t="shared" si="115"/>
        <v>69.047717682713568</v>
      </c>
      <c r="C413" s="302">
        <v>21700</v>
      </c>
      <c r="D413" s="303">
        <f t="shared" si="117"/>
        <v>3771.3049574872825</v>
      </c>
      <c r="E413" s="304">
        <f t="shared" si="118"/>
        <v>1274.7010756307013</v>
      </c>
      <c r="F413" s="304">
        <f t="shared" si="119"/>
        <v>75.426099149745653</v>
      </c>
      <c r="G413" s="101">
        <v>60</v>
      </c>
      <c r="H413" s="305">
        <f t="shared" si="120"/>
        <v>5181.4321322677297</v>
      </c>
      <c r="I413" s="309">
        <f t="shared" si="121"/>
        <v>5.7061999999999999</v>
      </c>
      <c r="J413" s="329">
        <f t="shared" si="116"/>
        <v>115.07952947118929</v>
      </c>
      <c r="K413" s="302">
        <v>21700</v>
      </c>
      <c r="L413" s="307">
        <f t="shared" si="122"/>
        <v>2262.7829744923697</v>
      </c>
      <c r="M413" s="304">
        <f t="shared" si="123"/>
        <v>764.82064537842086</v>
      </c>
      <c r="N413" s="304">
        <f t="shared" si="124"/>
        <v>45.255659489847396</v>
      </c>
      <c r="O413" s="308">
        <v>36</v>
      </c>
      <c r="P413" s="305">
        <f t="shared" si="125"/>
        <v>3108.8592793606381</v>
      </c>
      <c r="Q413" s="309">
        <f t="shared" si="126"/>
        <v>3.4237000000000002</v>
      </c>
      <c r="R413" s="367">
        <f t="shared" si="114"/>
        <v>172.61929420678391</v>
      </c>
      <c r="S413" s="302">
        <v>21700</v>
      </c>
      <c r="T413" s="307">
        <f t="shared" si="127"/>
        <v>1508.5219829949133</v>
      </c>
      <c r="U413" s="101">
        <f t="shared" si="128"/>
        <v>509.88043025228063</v>
      </c>
      <c r="V413" s="304">
        <f t="shared" si="129"/>
        <v>30.170439659898268</v>
      </c>
      <c r="W413" s="308">
        <v>24</v>
      </c>
      <c r="X413" s="305">
        <f t="shared" si="130"/>
        <v>2072.5728529070921</v>
      </c>
      <c r="Y413" s="309">
        <f t="shared" si="131"/>
        <v>2.2825000000000002</v>
      </c>
    </row>
    <row r="414" spans="1:25" ht="15.75" customHeight="1" x14ac:dyDescent="0.2">
      <c r="A414" s="424">
        <v>395</v>
      </c>
      <c r="B414" s="301">
        <f t="shared" si="115"/>
        <v>69.058680933197351</v>
      </c>
      <c r="C414" s="302">
        <v>21700</v>
      </c>
      <c r="D414" s="303">
        <f t="shared" si="117"/>
        <v>3770.7062527286494</v>
      </c>
      <c r="E414" s="304">
        <f t="shared" si="118"/>
        <v>1274.4987134222833</v>
      </c>
      <c r="F414" s="304">
        <f t="shared" si="119"/>
        <v>75.414125054572992</v>
      </c>
      <c r="G414" s="101">
        <v>60</v>
      </c>
      <c r="H414" s="305">
        <f t="shared" si="120"/>
        <v>5180.6190912055054</v>
      </c>
      <c r="I414" s="309">
        <f t="shared" si="121"/>
        <v>5.7198000000000002</v>
      </c>
      <c r="J414" s="329">
        <f t="shared" si="116"/>
        <v>115.09780155532893</v>
      </c>
      <c r="K414" s="302">
        <v>21700</v>
      </c>
      <c r="L414" s="307">
        <f t="shared" si="122"/>
        <v>2262.4237516371891</v>
      </c>
      <c r="M414" s="304">
        <f t="shared" si="123"/>
        <v>764.69922805336978</v>
      </c>
      <c r="N414" s="304">
        <f t="shared" si="124"/>
        <v>45.248475032743784</v>
      </c>
      <c r="O414" s="308">
        <v>36</v>
      </c>
      <c r="P414" s="305">
        <f t="shared" si="125"/>
        <v>3108.371454723303</v>
      </c>
      <c r="Q414" s="309">
        <f t="shared" si="126"/>
        <v>3.4319000000000002</v>
      </c>
      <c r="R414" s="367">
        <f t="shared" si="114"/>
        <v>172.64670233299336</v>
      </c>
      <c r="S414" s="302">
        <v>21700</v>
      </c>
      <c r="T414" s="307">
        <f t="shared" si="127"/>
        <v>1508.2825010914598</v>
      </c>
      <c r="U414" s="101">
        <f t="shared" si="128"/>
        <v>509.79948536891339</v>
      </c>
      <c r="V414" s="304">
        <f t="shared" si="129"/>
        <v>30.165650021829197</v>
      </c>
      <c r="W414" s="308">
        <v>24</v>
      </c>
      <c r="X414" s="305">
        <f t="shared" si="130"/>
        <v>2072.2476364822023</v>
      </c>
      <c r="Y414" s="309">
        <f t="shared" si="131"/>
        <v>2.2879</v>
      </c>
    </row>
    <row r="415" spans="1:25" ht="15.75" customHeight="1" x14ac:dyDescent="0.2">
      <c r="A415" s="424">
        <v>396</v>
      </c>
      <c r="B415" s="301">
        <f t="shared" si="115"/>
        <v>69.069616463675629</v>
      </c>
      <c r="C415" s="302">
        <v>21700</v>
      </c>
      <c r="D415" s="303">
        <f t="shared" si="117"/>
        <v>3770.109251105323</v>
      </c>
      <c r="E415" s="304">
        <f t="shared" si="118"/>
        <v>1274.296926873599</v>
      </c>
      <c r="F415" s="304">
        <f t="shared" si="119"/>
        <v>75.402185022106465</v>
      </c>
      <c r="G415" s="101">
        <v>60</v>
      </c>
      <c r="H415" s="305">
        <f t="shared" si="120"/>
        <v>5179.8083630010278</v>
      </c>
      <c r="I415" s="309">
        <f t="shared" si="121"/>
        <v>5.7332999999999998</v>
      </c>
      <c r="J415" s="329">
        <f t="shared" si="116"/>
        <v>115.11602743945939</v>
      </c>
      <c r="K415" s="302">
        <v>21700</v>
      </c>
      <c r="L415" s="307">
        <f t="shared" si="122"/>
        <v>2262.0655506631938</v>
      </c>
      <c r="M415" s="304">
        <f t="shared" si="123"/>
        <v>764.57815612415948</v>
      </c>
      <c r="N415" s="304">
        <f t="shared" si="124"/>
        <v>45.241311013263875</v>
      </c>
      <c r="O415" s="308">
        <v>36</v>
      </c>
      <c r="P415" s="305">
        <f t="shared" si="125"/>
        <v>3107.8850178006169</v>
      </c>
      <c r="Q415" s="309">
        <f t="shared" si="126"/>
        <v>3.44</v>
      </c>
      <c r="R415" s="367">
        <f t="shared" si="114"/>
        <v>172.67404115918907</v>
      </c>
      <c r="S415" s="302">
        <v>21700</v>
      </c>
      <c r="T415" s="307">
        <f t="shared" si="127"/>
        <v>1508.0437004421292</v>
      </c>
      <c r="U415" s="101">
        <f t="shared" si="128"/>
        <v>509.71877074943961</v>
      </c>
      <c r="V415" s="304">
        <f t="shared" si="129"/>
        <v>30.160874008842583</v>
      </c>
      <c r="W415" s="308">
        <v>24</v>
      </c>
      <c r="X415" s="305">
        <f t="shared" si="130"/>
        <v>2071.9233452004109</v>
      </c>
      <c r="Y415" s="309">
        <f t="shared" si="131"/>
        <v>2.2932999999999999</v>
      </c>
    </row>
    <row r="416" spans="1:25" ht="15.75" customHeight="1" x14ac:dyDescent="0.2">
      <c r="A416" s="424">
        <v>397</v>
      </c>
      <c r="B416" s="301">
        <f t="shared" si="115"/>
        <v>69.0805244139721</v>
      </c>
      <c r="C416" s="302">
        <v>21700</v>
      </c>
      <c r="D416" s="303">
        <f t="shared" si="117"/>
        <v>3769.5139434600469</v>
      </c>
      <c r="E416" s="304">
        <f t="shared" si="118"/>
        <v>1274.0957128894956</v>
      </c>
      <c r="F416" s="304">
        <f t="shared" si="119"/>
        <v>75.390278869200941</v>
      </c>
      <c r="G416" s="101">
        <v>60</v>
      </c>
      <c r="H416" s="305">
        <f t="shared" si="120"/>
        <v>5178.9999352187442</v>
      </c>
      <c r="I416" s="309">
        <f t="shared" si="121"/>
        <v>5.7469000000000001</v>
      </c>
      <c r="J416" s="329">
        <f t="shared" si="116"/>
        <v>115.13420735662017</v>
      </c>
      <c r="K416" s="302">
        <v>21700</v>
      </c>
      <c r="L416" s="307">
        <f t="shared" si="122"/>
        <v>2261.7083660760277</v>
      </c>
      <c r="M416" s="304">
        <f t="shared" si="123"/>
        <v>764.45742773369727</v>
      </c>
      <c r="N416" s="304">
        <f t="shared" si="124"/>
        <v>45.234167321520552</v>
      </c>
      <c r="O416" s="308">
        <v>36</v>
      </c>
      <c r="P416" s="305">
        <f t="shared" si="125"/>
        <v>3107.3999611312456</v>
      </c>
      <c r="Q416" s="309">
        <f t="shared" si="126"/>
        <v>3.4481000000000002</v>
      </c>
      <c r="R416" s="367">
        <f t="shared" si="114"/>
        <v>172.70131103493023</v>
      </c>
      <c r="S416" s="302">
        <v>21700</v>
      </c>
      <c r="T416" s="307">
        <f t="shared" si="127"/>
        <v>1507.805577384019</v>
      </c>
      <c r="U416" s="101">
        <f t="shared" si="128"/>
        <v>509.63828515579837</v>
      </c>
      <c r="V416" s="304">
        <f t="shared" si="129"/>
        <v>30.156111547680382</v>
      </c>
      <c r="W416" s="308">
        <v>24</v>
      </c>
      <c r="X416" s="305">
        <f t="shared" si="130"/>
        <v>2071.5999740874977</v>
      </c>
      <c r="Y416" s="309">
        <f t="shared" si="131"/>
        <v>2.2988</v>
      </c>
    </row>
    <row r="417" spans="1:25" ht="15.75" customHeight="1" x14ac:dyDescent="0.2">
      <c r="A417" s="424">
        <v>398</v>
      </c>
      <c r="B417" s="301">
        <f t="shared" si="115"/>
        <v>69.09140492285519</v>
      </c>
      <c r="C417" s="302">
        <v>21700</v>
      </c>
      <c r="D417" s="303">
        <f t="shared" si="117"/>
        <v>3768.9203207078017</v>
      </c>
      <c r="E417" s="304">
        <f t="shared" si="118"/>
        <v>1273.8950683992368</v>
      </c>
      <c r="F417" s="304">
        <f t="shared" si="119"/>
        <v>75.378406414156032</v>
      </c>
      <c r="G417" s="101">
        <v>60</v>
      </c>
      <c r="H417" s="305">
        <f t="shared" si="120"/>
        <v>5178.1937955211952</v>
      </c>
      <c r="I417" s="309">
        <f t="shared" si="121"/>
        <v>5.7605000000000004</v>
      </c>
      <c r="J417" s="329">
        <f t="shared" si="116"/>
        <v>115.15234153809199</v>
      </c>
      <c r="K417" s="302">
        <v>21700</v>
      </c>
      <c r="L417" s="307">
        <f t="shared" si="122"/>
        <v>2261.3521924246811</v>
      </c>
      <c r="M417" s="304">
        <f t="shared" si="123"/>
        <v>764.3370410395421</v>
      </c>
      <c r="N417" s="304">
        <f t="shared" si="124"/>
        <v>45.227043848493622</v>
      </c>
      <c r="O417" s="308">
        <v>36</v>
      </c>
      <c r="P417" s="305">
        <f t="shared" si="125"/>
        <v>3106.9162773127173</v>
      </c>
      <c r="Q417" s="309">
        <f t="shared" si="126"/>
        <v>3.4563000000000001</v>
      </c>
      <c r="R417" s="367">
        <f t="shared" si="114"/>
        <v>172.72851230713798</v>
      </c>
      <c r="S417" s="302">
        <v>21700</v>
      </c>
      <c r="T417" s="307">
        <f t="shared" si="127"/>
        <v>1507.5681282831208</v>
      </c>
      <c r="U417" s="101">
        <f t="shared" si="128"/>
        <v>509.55802735969479</v>
      </c>
      <c r="V417" s="304">
        <f t="shared" si="129"/>
        <v>30.151362565662417</v>
      </c>
      <c r="W417" s="308">
        <v>24</v>
      </c>
      <c r="X417" s="305">
        <f t="shared" si="130"/>
        <v>2071.2775182084779</v>
      </c>
      <c r="Y417" s="309">
        <f t="shared" si="131"/>
        <v>2.3041999999999998</v>
      </c>
    </row>
    <row r="418" spans="1:25" ht="15.75" customHeight="1" x14ac:dyDescent="0.2">
      <c r="A418" s="424">
        <v>399</v>
      </c>
      <c r="B418" s="301">
        <f t="shared" si="115"/>
        <v>69.102258128048661</v>
      </c>
      <c r="C418" s="302">
        <v>21700</v>
      </c>
      <c r="D418" s="303">
        <f t="shared" si="117"/>
        <v>3768.3283738350574</v>
      </c>
      <c r="E418" s="304">
        <f t="shared" si="118"/>
        <v>1273.6949903562493</v>
      </c>
      <c r="F418" s="304">
        <f t="shared" si="119"/>
        <v>75.36656747670115</v>
      </c>
      <c r="G418" s="101">
        <v>60</v>
      </c>
      <c r="H418" s="305">
        <f t="shared" si="120"/>
        <v>5177.3899316680072</v>
      </c>
      <c r="I418" s="309">
        <f t="shared" si="121"/>
        <v>5.7740999999999998</v>
      </c>
      <c r="J418" s="329">
        <f t="shared" si="116"/>
        <v>115.17043021341443</v>
      </c>
      <c r="K418" s="302">
        <v>21700</v>
      </c>
      <c r="L418" s="307">
        <f t="shared" si="122"/>
        <v>2260.9970243010343</v>
      </c>
      <c r="M418" s="304">
        <f t="shared" si="123"/>
        <v>764.21699421374956</v>
      </c>
      <c r="N418" s="304">
        <f t="shared" si="124"/>
        <v>45.21994048602069</v>
      </c>
      <c r="O418" s="308">
        <v>36</v>
      </c>
      <c r="P418" s="305">
        <f t="shared" si="125"/>
        <v>3106.4339590008044</v>
      </c>
      <c r="Q418" s="309">
        <f t="shared" si="126"/>
        <v>3.4643999999999999</v>
      </c>
      <c r="R418" s="367">
        <f t="shared" si="114"/>
        <v>172.75564532012163</v>
      </c>
      <c r="S418" s="302">
        <v>21700</v>
      </c>
      <c r="T418" s="307">
        <f t="shared" si="127"/>
        <v>1507.3313495340233</v>
      </c>
      <c r="U418" s="101">
        <f t="shared" si="128"/>
        <v>509.47799614249982</v>
      </c>
      <c r="V418" s="304">
        <f t="shared" si="129"/>
        <v>30.146626990680467</v>
      </c>
      <c r="W418" s="308">
        <v>24</v>
      </c>
      <c r="X418" s="305">
        <f t="shared" si="130"/>
        <v>2070.9559726672037</v>
      </c>
      <c r="Y418" s="309">
        <f t="shared" si="131"/>
        <v>2.3096000000000001</v>
      </c>
    </row>
    <row r="419" spans="1:25" ht="15.75" customHeight="1" x14ac:dyDescent="0.2">
      <c r="A419" s="283">
        <v>400</v>
      </c>
      <c r="B419" s="301">
        <f t="shared" si="115"/>
        <v>69.113084166242032</v>
      </c>
      <c r="C419" s="302">
        <v>21700</v>
      </c>
      <c r="D419" s="303">
        <f t="shared" si="117"/>
        <v>3767.73809389903</v>
      </c>
      <c r="E419" s="304">
        <f t="shared" si="118"/>
        <v>1273.4954757378721</v>
      </c>
      <c r="F419" s="304">
        <f t="shared" si="119"/>
        <v>75.354761877980607</v>
      </c>
      <c r="G419" s="101">
        <v>60</v>
      </c>
      <c r="H419" s="305">
        <f t="shared" si="120"/>
        <v>5176.5883315148822</v>
      </c>
      <c r="I419" s="309">
        <f t="shared" si="121"/>
        <v>5.7876000000000003</v>
      </c>
      <c r="J419" s="329">
        <f t="shared" si="116"/>
        <v>115.18847361040339</v>
      </c>
      <c r="K419" s="302">
        <v>21700</v>
      </c>
      <c r="L419" s="307">
        <f t="shared" si="122"/>
        <v>2260.6428563394184</v>
      </c>
      <c r="M419" s="304">
        <f t="shared" si="123"/>
        <v>764.09728544272332</v>
      </c>
      <c r="N419" s="304">
        <f t="shared" si="124"/>
        <v>45.212857126788371</v>
      </c>
      <c r="O419" s="308">
        <v>36</v>
      </c>
      <c r="P419" s="305">
        <f t="shared" si="125"/>
        <v>3105.9529989089301</v>
      </c>
      <c r="Q419" s="309">
        <f t="shared" si="126"/>
        <v>3.4725999999999999</v>
      </c>
      <c r="R419" s="367">
        <f t="shared" si="114"/>
        <v>172.78271041560507</v>
      </c>
      <c r="S419" s="302">
        <v>21700</v>
      </c>
      <c r="T419" s="307">
        <f t="shared" si="127"/>
        <v>1507.0952375596121</v>
      </c>
      <c r="U419" s="101">
        <f t="shared" si="128"/>
        <v>509.39819029514882</v>
      </c>
      <c r="V419" s="304">
        <f t="shared" si="129"/>
        <v>30.141904751192243</v>
      </c>
      <c r="W419" s="308">
        <v>24</v>
      </c>
      <c r="X419" s="305">
        <f t="shared" si="130"/>
        <v>2070.6353326059534</v>
      </c>
      <c r="Y419" s="309">
        <f t="shared" si="131"/>
        <v>2.3149999999999999</v>
      </c>
    </row>
    <row r="420" spans="1:25" ht="15.75" customHeight="1" x14ac:dyDescent="0.2">
      <c r="A420" s="424">
        <v>401</v>
      </c>
      <c r="B420" s="301">
        <f t="shared" si="115"/>
        <v>69.123883173100921</v>
      </c>
      <c r="C420" s="302">
        <v>21700</v>
      </c>
      <c r="D420" s="303">
        <f t="shared" si="117"/>
        <v>3767.1494720269538</v>
      </c>
      <c r="E420" s="304">
        <f t="shared" si="118"/>
        <v>1273.2965215451102</v>
      </c>
      <c r="F420" s="304">
        <f t="shared" si="119"/>
        <v>75.342989440539085</v>
      </c>
      <c r="G420" s="101">
        <v>60</v>
      </c>
      <c r="H420" s="305">
        <f t="shared" si="120"/>
        <v>5175.7889830126032</v>
      </c>
      <c r="I420" s="309">
        <f t="shared" si="121"/>
        <v>5.8011999999999997</v>
      </c>
      <c r="J420" s="329">
        <f t="shared" si="116"/>
        <v>115.20647195516821</v>
      </c>
      <c r="K420" s="302">
        <v>21700</v>
      </c>
      <c r="L420" s="307">
        <f t="shared" si="122"/>
        <v>2260.2896832161723</v>
      </c>
      <c r="M420" s="304">
        <f t="shared" si="123"/>
        <v>763.9779129270662</v>
      </c>
      <c r="N420" s="304">
        <f t="shared" si="124"/>
        <v>45.205793664323444</v>
      </c>
      <c r="O420" s="308">
        <v>36</v>
      </c>
      <c r="P420" s="305">
        <f t="shared" si="125"/>
        <v>3105.4733898075624</v>
      </c>
      <c r="Q420" s="309">
        <f t="shared" si="126"/>
        <v>3.4807000000000001</v>
      </c>
      <c r="R420" s="367">
        <f t="shared" si="114"/>
        <v>172.8097079327523</v>
      </c>
      <c r="S420" s="302">
        <v>21700</v>
      </c>
      <c r="T420" s="307">
        <f t="shared" si="127"/>
        <v>1506.8597888107818</v>
      </c>
      <c r="U420" s="101">
        <f t="shared" si="128"/>
        <v>509.31860861804421</v>
      </c>
      <c r="V420" s="304">
        <f t="shared" si="129"/>
        <v>30.137195776215634</v>
      </c>
      <c r="W420" s="308">
        <v>24</v>
      </c>
      <c r="X420" s="305">
        <f t="shared" si="130"/>
        <v>2070.3155932050413</v>
      </c>
      <c r="Y420" s="309">
        <f t="shared" si="131"/>
        <v>2.3205</v>
      </c>
    </row>
    <row r="421" spans="1:25" ht="15.75" customHeight="1" x14ac:dyDescent="0.2">
      <c r="A421" s="424">
        <v>402</v>
      </c>
      <c r="B421" s="301">
        <f t="shared" si="115"/>
        <v>69.134655283277269</v>
      </c>
      <c r="C421" s="302">
        <v>21700</v>
      </c>
      <c r="D421" s="303">
        <f t="shared" si="117"/>
        <v>3766.5624994153573</v>
      </c>
      <c r="E421" s="304">
        <f t="shared" si="118"/>
        <v>1273.0981248023907</v>
      </c>
      <c r="F421" s="304">
        <f t="shared" si="119"/>
        <v>75.33124998830715</v>
      </c>
      <c r="G421" s="101">
        <v>60</v>
      </c>
      <c r="H421" s="305">
        <f t="shared" si="120"/>
        <v>5174.9918742060545</v>
      </c>
      <c r="I421" s="309">
        <f t="shared" si="121"/>
        <v>5.8147000000000002</v>
      </c>
      <c r="J421" s="329">
        <f t="shared" si="116"/>
        <v>115.22442547212879</v>
      </c>
      <c r="K421" s="302">
        <v>21700</v>
      </c>
      <c r="L421" s="307">
        <f t="shared" si="122"/>
        <v>2259.9374996492143</v>
      </c>
      <c r="M421" s="304">
        <f t="shared" si="123"/>
        <v>763.8588748814343</v>
      </c>
      <c r="N421" s="304">
        <f t="shared" si="124"/>
        <v>45.198749992984283</v>
      </c>
      <c r="O421" s="308">
        <v>36</v>
      </c>
      <c r="P421" s="305">
        <f t="shared" si="125"/>
        <v>3104.995124523633</v>
      </c>
      <c r="Q421" s="309">
        <f t="shared" si="126"/>
        <v>3.4887999999999999</v>
      </c>
      <c r="R421" s="367">
        <f t="shared" si="114"/>
        <v>172.83663820819316</v>
      </c>
      <c r="S421" s="302">
        <v>21700</v>
      </c>
      <c r="T421" s="307">
        <f t="shared" si="127"/>
        <v>1506.624999766143</v>
      </c>
      <c r="U421" s="101">
        <f t="shared" si="128"/>
        <v>509.2392499209563</v>
      </c>
      <c r="V421" s="304">
        <f t="shared" si="129"/>
        <v>30.13249999532286</v>
      </c>
      <c r="W421" s="308">
        <v>24</v>
      </c>
      <c r="X421" s="305">
        <f t="shared" si="130"/>
        <v>2069.996749682422</v>
      </c>
      <c r="Y421" s="309">
        <f t="shared" si="131"/>
        <v>2.3258999999999999</v>
      </c>
    </row>
    <row r="422" spans="1:25" ht="15.75" customHeight="1" x14ac:dyDescent="0.2">
      <c r="A422" s="424">
        <v>403</v>
      </c>
      <c r="B422" s="301">
        <f t="shared" si="115"/>
        <v>69.145400630419402</v>
      </c>
      <c r="C422" s="302">
        <v>21700</v>
      </c>
      <c r="D422" s="303">
        <f t="shared" si="117"/>
        <v>3765.9771673293508</v>
      </c>
      <c r="E422" s="304">
        <f t="shared" si="118"/>
        <v>1272.9002825573205</v>
      </c>
      <c r="F422" s="304">
        <f t="shared" si="119"/>
        <v>75.319543346587011</v>
      </c>
      <c r="G422" s="101">
        <v>60</v>
      </c>
      <c r="H422" s="305">
        <f t="shared" si="120"/>
        <v>5174.1969932332586</v>
      </c>
      <c r="I422" s="309">
        <f t="shared" si="121"/>
        <v>5.8282999999999996</v>
      </c>
      <c r="J422" s="329">
        <f t="shared" si="116"/>
        <v>115.24233438403235</v>
      </c>
      <c r="K422" s="302">
        <v>21700</v>
      </c>
      <c r="L422" s="307">
        <f t="shared" si="122"/>
        <v>2259.5863003976106</v>
      </c>
      <c r="M422" s="304">
        <f t="shared" si="123"/>
        <v>763.74016953439229</v>
      </c>
      <c r="N422" s="304">
        <f t="shared" si="124"/>
        <v>45.191726007952212</v>
      </c>
      <c r="O422" s="308">
        <v>36</v>
      </c>
      <c r="P422" s="305">
        <f t="shared" si="125"/>
        <v>3104.5181959399551</v>
      </c>
      <c r="Q422" s="309">
        <f t="shared" si="126"/>
        <v>3.4969999999999999</v>
      </c>
      <c r="R422" s="367">
        <f t="shared" si="114"/>
        <v>172.86350157604849</v>
      </c>
      <c r="S422" s="302">
        <v>21700</v>
      </c>
      <c r="T422" s="307">
        <f t="shared" si="127"/>
        <v>1506.3908669317407</v>
      </c>
      <c r="U422" s="101">
        <f t="shared" si="128"/>
        <v>509.16011302292827</v>
      </c>
      <c r="V422" s="304">
        <f t="shared" si="129"/>
        <v>30.127817338634813</v>
      </c>
      <c r="W422" s="308">
        <v>24</v>
      </c>
      <c r="X422" s="305">
        <f t="shared" si="130"/>
        <v>2069.6787972933034</v>
      </c>
      <c r="Y422" s="309">
        <f t="shared" si="131"/>
        <v>2.3313000000000001</v>
      </c>
    </row>
    <row r="423" spans="1:25" ht="15.75" customHeight="1" x14ac:dyDescent="0.2">
      <c r="A423" s="424">
        <v>404</v>
      </c>
      <c r="B423" s="301">
        <f t="shared" si="115"/>
        <v>69.156119347181985</v>
      </c>
      <c r="C423" s="302">
        <v>21700</v>
      </c>
      <c r="D423" s="303">
        <f t="shared" si="117"/>
        <v>3765.3934671019242</v>
      </c>
      <c r="E423" s="304">
        <f t="shared" si="118"/>
        <v>1272.7029918804503</v>
      </c>
      <c r="F423" s="304">
        <f t="shared" si="119"/>
        <v>75.307869342038487</v>
      </c>
      <c r="G423" s="101">
        <v>60</v>
      </c>
      <c r="H423" s="305">
        <f t="shared" si="120"/>
        <v>5173.4043283244127</v>
      </c>
      <c r="I423" s="309">
        <f t="shared" si="121"/>
        <v>5.8418999999999999</v>
      </c>
      <c r="J423" s="329">
        <f t="shared" si="116"/>
        <v>115.26019891196998</v>
      </c>
      <c r="K423" s="302">
        <v>21700</v>
      </c>
      <c r="L423" s="307">
        <f t="shared" si="122"/>
        <v>2259.2360802611543</v>
      </c>
      <c r="M423" s="304">
        <f t="shared" si="123"/>
        <v>763.62179512827004</v>
      </c>
      <c r="N423" s="304">
        <f t="shared" si="124"/>
        <v>45.184721605223089</v>
      </c>
      <c r="O423" s="308">
        <v>36</v>
      </c>
      <c r="P423" s="305">
        <f t="shared" si="125"/>
        <v>3104.0425969946473</v>
      </c>
      <c r="Q423" s="309">
        <f t="shared" si="126"/>
        <v>3.5051000000000001</v>
      </c>
      <c r="R423" s="367">
        <f t="shared" si="114"/>
        <v>172.89029836795495</v>
      </c>
      <c r="S423" s="302">
        <v>21700</v>
      </c>
      <c r="T423" s="307">
        <f t="shared" si="127"/>
        <v>1506.1573868407695</v>
      </c>
      <c r="U423" s="101">
        <f t="shared" si="128"/>
        <v>509.08119675218006</v>
      </c>
      <c r="V423" s="304">
        <f t="shared" si="129"/>
        <v>30.12314773681539</v>
      </c>
      <c r="W423" s="308">
        <v>24</v>
      </c>
      <c r="X423" s="305">
        <f t="shared" si="130"/>
        <v>2069.3617313297646</v>
      </c>
      <c r="Y423" s="309">
        <f t="shared" si="131"/>
        <v>2.3367</v>
      </c>
    </row>
    <row r="424" spans="1:25" ht="15.75" customHeight="1" x14ac:dyDescent="0.2">
      <c r="A424" s="424">
        <v>405</v>
      </c>
      <c r="B424" s="301">
        <f t="shared" si="115"/>
        <v>69.166811565235776</v>
      </c>
      <c r="C424" s="302">
        <v>21700</v>
      </c>
      <c r="D424" s="303">
        <f t="shared" si="117"/>
        <v>3764.8113901332526</v>
      </c>
      <c r="E424" s="304">
        <f t="shared" si="118"/>
        <v>1272.5062498650393</v>
      </c>
      <c r="F424" s="304">
        <f t="shared" si="119"/>
        <v>75.296227802665058</v>
      </c>
      <c r="G424" s="101">
        <v>60</v>
      </c>
      <c r="H424" s="305">
        <f t="shared" si="120"/>
        <v>5172.6138678009575</v>
      </c>
      <c r="I424" s="309">
        <f t="shared" si="121"/>
        <v>5.8554000000000004</v>
      </c>
      <c r="J424" s="329">
        <f t="shared" si="116"/>
        <v>115.27801927539296</v>
      </c>
      <c r="K424" s="302">
        <v>21700</v>
      </c>
      <c r="L424" s="307">
        <f t="shared" si="122"/>
        <v>2258.8868340799513</v>
      </c>
      <c r="M424" s="304">
        <f t="shared" si="123"/>
        <v>763.50374991902345</v>
      </c>
      <c r="N424" s="304">
        <f t="shared" si="124"/>
        <v>45.177736681599029</v>
      </c>
      <c r="O424" s="308">
        <v>36</v>
      </c>
      <c r="P424" s="305">
        <f t="shared" si="125"/>
        <v>3103.5683206805738</v>
      </c>
      <c r="Q424" s="309">
        <f t="shared" si="126"/>
        <v>3.5131999999999999</v>
      </c>
      <c r="R424" s="367">
        <f t="shared" si="114"/>
        <v>172.91702891308944</v>
      </c>
      <c r="S424" s="302">
        <v>21700</v>
      </c>
      <c r="T424" s="307">
        <f t="shared" si="127"/>
        <v>1505.9245560533009</v>
      </c>
      <c r="U424" s="101">
        <f t="shared" si="128"/>
        <v>509.00249994601563</v>
      </c>
      <c r="V424" s="304">
        <f t="shared" si="129"/>
        <v>30.118491121066018</v>
      </c>
      <c r="W424" s="308">
        <v>24</v>
      </c>
      <c r="X424" s="305">
        <f t="shared" si="130"/>
        <v>2069.0455471203823</v>
      </c>
      <c r="Y424" s="309">
        <f t="shared" si="131"/>
        <v>2.3422000000000001</v>
      </c>
    </row>
    <row r="425" spans="1:25" ht="15.75" customHeight="1" x14ac:dyDescent="0.2">
      <c r="A425" s="424">
        <v>406</v>
      </c>
      <c r="B425" s="301">
        <f t="shared" si="115"/>
        <v>69.177477415277494</v>
      </c>
      <c r="C425" s="302">
        <v>21700</v>
      </c>
      <c r="D425" s="303">
        <f t="shared" si="117"/>
        <v>3764.230927890007</v>
      </c>
      <c r="E425" s="304">
        <f t="shared" si="118"/>
        <v>1272.3100536268223</v>
      </c>
      <c r="F425" s="304">
        <f t="shared" si="119"/>
        <v>75.284618557800144</v>
      </c>
      <c r="G425" s="101">
        <v>60</v>
      </c>
      <c r="H425" s="305">
        <f t="shared" si="120"/>
        <v>5171.8256000746296</v>
      </c>
      <c r="I425" s="309">
        <f t="shared" si="121"/>
        <v>5.8689999999999998</v>
      </c>
      <c r="J425" s="329">
        <f t="shared" si="116"/>
        <v>115.29579569212916</v>
      </c>
      <c r="K425" s="302">
        <v>21700</v>
      </c>
      <c r="L425" s="307">
        <f t="shared" si="122"/>
        <v>2258.538556734004</v>
      </c>
      <c r="M425" s="304">
        <f t="shared" si="123"/>
        <v>763.38603217609329</v>
      </c>
      <c r="N425" s="304">
        <f t="shared" si="124"/>
        <v>45.170771134680081</v>
      </c>
      <c r="O425" s="308">
        <v>36</v>
      </c>
      <c r="P425" s="305">
        <f t="shared" si="125"/>
        <v>3103.0953600447774</v>
      </c>
      <c r="Q425" s="309">
        <f t="shared" si="126"/>
        <v>3.5213999999999999</v>
      </c>
      <c r="R425" s="367">
        <f t="shared" si="114"/>
        <v>172.94369353819371</v>
      </c>
      <c r="S425" s="302">
        <v>21700</v>
      </c>
      <c r="T425" s="307">
        <f t="shared" si="127"/>
        <v>1505.692371156003</v>
      </c>
      <c r="U425" s="101">
        <f t="shared" si="128"/>
        <v>508.92402145072896</v>
      </c>
      <c r="V425" s="304">
        <f t="shared" si="129"/>
        <v>30.11384742312006</v>
      </c>
      <c r="W425" s="308">
        <v>24</v>
      </c>
      <c r="X425" s="305">
        <f t="shared" si="130"/>
        <v>2068.7302400298522</v>
      </c>
      <c r="Y425" s="309">
        <f t="shared" si="131"/>
        <v>2.3475999999999999</v>
      </c>
    </row>
    <row r="426" spans="1:25" ht="15.75" customHeight="1" x14ac:dyDescent="0.2">
      <c r="A426" s="424">
        <v>407</v>
      </c>
      <c r="B426" s="301">
        <f t="shared" si="115"/>
        <v>69.188117027039226</v>
      </c>
      <c r="C426" s="302">
        <v>21700</v>
      </c>
      <c r="D426" s="303">
        <f t="shared" si="117"/>
        <v>3763.6520719046853</v>
      </c>
      <c r="E426" s="304">
        <f t="shared" si="118"/>
        <v>1272.1144003037834</v>
      </c>
      <c r="F426" s="304">
        <f t="shared" si="119"/>
        <v>75.273041438093713</v>
      </c>
      <c r="G426" s="101">
        <v>60</v>
      </c>
      <c r="H426" s="305">
        <f t="shared" si="120"/>
        <v>5171.0395136465622</v>
      </c>
      <c r="I426" s="309">
        <f t="shared" si="121"/>
        <v>5.8825000000000003</v>
      </c>
      <c r="J426" s="329">
        <f t="shared" si="116"/>
        <v>115.31352837839871</v>
      </c>
      <c r="K426" s="302">
        <v>21700</v>
      </c>
      <c r="L426" s="307">
        <f t="shared" si="122"/>
        <v>2258.1912431428109</v>
      </c>
      <c r="M426" s="304">
        <f t="shared" si="123"/>
        <v>763.26864018227002</v>
      </c>
      <c r="N426" s="304">
        <f t="shared" si="124"/>
        <v>45.163824862856217</v>
      </c>
      <c r="O426" s="308">
        <v>36</v>
      </c>
      <c r="P426" s="305">
        <f t="shared" si="125"/>
        <v>3102.6237081879372</v>
      </c>
      <c r="Q426" s="309">
        <f t="shared" si="126"/>
        <v>3.5295000000000001</v>
      </c>
      <c r="R426" s="367">
        <f t="shared" si="114"/>
        <v>172.97029256759805</v>
      </c>
      <c r="S426" s="302">
        <v>21700</v>
      </c>
      <c r="T426" s="307">
        <f t="shared" si="127"/>
        <v>1505.4608287618742</v>
      </c>
      <c r="U426" s="101">
        <f t="shared" si="128"/>
        <v>508.84576012151342</v>
      </c>
      <c r="V426" s="304">
        <f t="shared" si="129"/>
        <v>30.109216575237483</v>
      </c>
      <c r="W426" s="308">
        <v>24</v>
      </c>
      <c r="X426" s="305">
        <f t="shared" si="130"/>
        <v>2068.4158054586251</v>
      </c>
      <c r="Y426" s="309">
        <f t="shared" si="131"/>
        <v>2.3530000000000002</v>
      </c>
    </row>
    <row r="427" spans="1:25" ht="15.75" customHeight="1" x14ac:dyDescent="0.2">
      <c r="A427" s="424">
        <v>408</v>
      </c>
      <c r="B427" s="301">
        <f t="shared" si="115"/>
        <v>69.198730529298004</v>
      </c>
      <c r="C427" s="302">
        <v>21700</v>
      </c>
      <c r="D427" s="303">
        <f t="shared" si="117"/>
        <v>3763.0748137749351</v>
      </c>
      <c r="E427" s="304">
        <f t="shared" si="118"/>
        <v>1271.919287055928</v>
      </c>
      <c r="F427" s="304">
        <f t="shared" si="119"/>
        <v>75.2614962754987</v>
      </c>
      <c r="G427" s="101">
        <v>60</v>
      </c>
      <c r="H427" s="305">
        <f t="shared" si="120"/>
        <v>5170.2555971063621</v>
      </c>
      <c r="I427" s="309">
        <f t="shared" si="121"/>
        <v>5.8960999999999997</v>
      </c>
      <c r="J427" s="329">
        <f t="shared" si="116"/>
        <v>115.33121754883001</v>
      </c>
      <c r="K427" s="302">
        <v>21700</v>
      </c>
      <c r="L427" s="307">
        <f t="shared" si="122"/>
        <v>2257.8448882649609</v>
      </c>
      <c r="M427" s="304">
        <f t="shared" si="123"/>
        <v>763.15157223355675</v>
      </c>
      <c r="N427" s="304">
        <f t="shared" si="124"/>
        <v>45.15689776529922</v>
      </c>
      <c r="O427" s="308">
        <v>36</v>
      </c>
      <c r="P427" s="305">
        <f t="shared" si="125"/>
        <v>3102.1533582638167</v>
      </c>
      <c r="Q427" s="309">
        <f t="shared" si="126"/>
        <v>3.5375999999999999</v>
      </c>
      <c r="R427" s="367">
        <f t="shared" si="114"/>
        <v>172.99682632324499</v>
      </c>
      <c r="S427" s="302">
        <v>21700</v>
      </c>
      <c r="T427" s="307">
        <f t="shared" si="127"/>
        <v>1505.2299255099742</v>
      </c>
      <c r="U427" s="101">
        <f t="shared" si="128"/>
        <v>508.76771482237126</v>
      </c>
      <c r="V427" s="304">
        <f t="shared" si="129"/>
        <v>30.104598510199484</v>
      </c>
      <c r="W427" s="308">
        <v>24</v>
      </c>
      <c r="X427" s="305">
        <f t="shared" si="130"/>
        <v>2068.1022388425454</v>
      </c>
      <c r="Y427" s="309">
        <f t="shared" si="131"/>
        <v>2.3584000000000001</v>
      </c>
    </row>
    <row r="428" spans="1:25" ht="15.75" customHeight="1" x14ac:dyDescent="0.2">
      <c r="A428" s="424">
        <v>409</v>
      </c>
      <c r="B428" s="301">
        <f t="shared" si="115"/>
        <v>69.209318049885127</v>
      </c>
      <c r="C428" s="302">
        <v>21700</v>
      </c>
      <c r="D428" s="303">
        <f t="shared" si="117"/>
        <v>3762.4991451628994</v>
      </c>
      <c r="E428" s="304">
        <f t="shared" si="118"/>
        <v>1271.7247110650599</v>
      </c>
      <c r="F428" s="304">
        <f t="shared" si="119"/>
        <v>75.249982903257987</v>
      </c>
      <c r="G428" s="101">
        <v>60</v>
      </c>
      <c r="H428" s="305">
        <f t="shared" si="120"/>
        <v>5169.4738391312167</v>
      </c>
      <c r="I428" s="309">
        <f t="shared" si="121"/>
        <v>5.9096000000000002</v>
      </c>
      <c r="J428" s="329">
        <f t="shared" si="116"/>
        <v>115.34886341647521</v>
      </c>
      <c r="K428" s="302">
        <v>21700</v>
      </c>
      <c r="L428" s="307">
        <f t="shared" si="122"/>
        <v>2257.4994870977393</v>
      </c>
      <c r="M428" s="304">
        <f t="shared" si="123"/>
        <v>763.03482663903583</v>
      </c>
      <c r="N428" s="304">
        <f t="shared" si="124"/>
        <v>45.149989741954791</v>
      </c>
      <c r="O428" s="308">
        <v>36</v>
      </c>
      <c r="P428" s="305">
        <f t="shared" si="125"/>
        <v>3101.6843034787303</v>
      </c>
      <c r="Q428" s="309">
        <f t="shared" si="126"/>
        <v>3.5457999999999998</v>
      </c>
      <c r="R428" s="367">
        <f t="shared" si="114"/>
        <v>173.0232951247128</v>
      </c>
      <c r="S428" s="302">
        <v>21700</v>
      </c>
      <c r="T428" s="307">
        <f t="shared" si="127"/>
        <v>1504.9996580651598</v>
      </c>
      <c r="U428" s="101">
        <f t="shared" si="128"/>
        <v>508.68988442602398</v>
      </c>
      <c r="V428" s="304">
        <f t="shared" si="129"/>
        <v>30.099993161303196</v>
      </c>
      <c r="W428" s="308">
        <v>24</v>
      </c>
      <c r="X428" s="305">
        <f t="shared" si="130"/>
        <v>2067.7895356524868</v>
      </c>
      <c r="Y428" s="309">
        <f t="shared" si="131"/>
        <v>2.3637999999999999</v>
      </c>
    </row>
    <row r="429" spans="1:25" ht="15.75" customHeight="1" x14ac:dyDescent="0.2">
      <c r="A429" s="283">
        <v>410</v>
      </c>
      <c r="B429" s="301">
        <f t="shared" si="115"/>
        <v>69.219879715695384</v>
      </c>
      <c r="C429" s="302">
        <v>21700</v>
      </c>
      <c r="D429" s="303">
        <f t="shared" si="117"/>
        <v>3761.9250577945622</v>
      </c>
      <c r="E429" s="304">
        <f t="shared" si="118"/>
        <v>1271.5306695345619</v>
      </c>
      <c r="F429" s="304">
        <f t="shared" si="119"/>
        <v>75.238501155891242</v>
      </c>
      <c r="G429" s="101">
        <v>60</v>
      </c>
      <c r="H429" s="305">
        <f t="shared" si="120"/>
        <v>5168.6942284850147</v>
      </c>
      <c r="I429" s="309">
        <f t="shared" si="121"/>
        <v>5.9231999999999996</v>
      </c>
      <c r="J429" s="329">
        <f t="shared" si="116"/>
        <v>115.36646619282564</v>
      </c>
      <c r="K429" s="302">
        <v>21700</v>
      </c>
      <c r="L429" s="307">
        <f t="shared" si="122"/>
        <v>2257.1550346767372</v>
      </c>
      <c r="M429" s="304">
        <f t="shared" si="123"/>
        <v>762.91840172073705</v>
      </c>
      <c r="N429" s="304">
        <f t="shared" si="124"/>
        <v>45.143100693534741</v>
      </c>
      <c r="O429" s="308">
        <v>36</v>
      </c>
      <c r="P429" s="305">
        <f t="shared" si="125"/>
        <v>3101.2165370910093</v>
      </c>
      <c r="Q429" s="309">
        <f t="shared" si="126"/>
        <v>3.5539000000000001</v>
      </c>
      <c r="R429" s="367">
        <f t="shared" si="114"/>
        <v>173.04969928923845</v>
      </c>
      <c r="S429" s="302">
        <v>21700</v>
      </c>
      <c r="T429" s="307">
        <f t="shared" si="127"/>
        <v>1504.7700231178251</v>
      </c>
      <c r="U429" s="101">
        <f t="shared" si="128"/>
        <v>508.61226781382481</v>
      </c>
      <c r="V429" s="304">
        <f t="shared" si="129"/>
        <v>30.095400462356501</v>
      </c>
      <c r="W429" s="308">
        <v>24</v>
      </c>
      <c r="X429" s="305">
        <f t="shared" si="130"/>
        <v>2067.4776913940068</v>
      </c>
      <c r="Y429" s="309">
        <f t="shared" si="131"/>
        <v>2.3693</v>
      </c>
    </row>
    <row r="430" spans="1:25" ht="15.75" customHeight="1" x14ac:dyDescent="0.2">
      <c r="A430" s="424">
        <v>411</v>
      </c>
      <c r="B430" s="301">
        <f t="shared" si="115"/>
        <v>69.230415652696223</v>
      </c>
      <c r="C430" s="302">
        <v>21700</v>
      </c>
      <c r="D430" s="303">
        <f t="shared" si="117"/>
        <v>3761.3525434591056</v>
      </c>
      <c r="E430" s="304">
        <f t="shared" si="118"/>
        <v>1271.3371596891775</v>
      </c>
      <c r="F430" s="304">
        <f t="shared" si="119"/>
        <v>75.227050869182108</v>
      </c>
      <c r="G430" s="101">
        <v>60</v>
      </c>
      <c r="H430" s="305">
        <f t="shared" si="120"/>
        <v>5167.9167540174649</v>
      </c>
      <c r="I430" s="309">
        <f t="shared" si="121"/>
        <v>5.9367000000000001</v>
      </c>
      <c r="J430" s="329">
        <f t="shared" si="116"/>
        <v>115.38402608782704</v>
      </c>
      <c r="K430" s="302">
        <v>21700</v>
      </c>
      <c r="L430" s="307">
        <f t="shared" si="122"/>
        <v>2256.811526075463</v>
      </c>
      <c r="M430" s="304">
        <f t="shared" si="123"/>
        <v>762.80229581350648</v>
      </c>
      <c r="N430" s="304">
        <f t="shared" si="124"/>
        <v>45.136230521509262</v>
      </c>
      <c r="O430" s="308">
        <v>36</v>
      </c>
      <c r="P430" s="305">
        <f t="shared" si="125"/>
        <v>3100.7500524104789</v>
      </c>
      <c r="Q430" s="309">
        <f t="shared" si="126"/>
        <v>3.5619999999999998</v>
      </c>
      <c r="R430" s="367">
        <f t="shared" si="114"/>
        <v>173.07603913174054</v>
      </c>
      <c r="S430" s="302">
        <v>21700</v>
      </c>
      <c r="T430" s="307">
        <f t="shared" si="127"/>
        <v>1504.5410173836422</v>
      </c>
      <c r="U430" s="101">
        <f t="shared" si="128"/>
        <v>508.53486387567102</v>
      </c>
      <c r="V430" s="304">
        <f t="shared" si="129"/>
        <v>30.090820347672842</v>
      </c>
      <c r="W430" s="308">
        <v>24</v>
      </c>
      <c r="X430" s="305">
        <f t="shared" si="130"/>
        <v>2067.166701606986</v>
      </c>
      <c r="Y430" s="309">
        <f t="shared" si="131"/>
        <v>2.3746999999999998</v>
      </c>
    </row>
    <row r="431" spans="1:25" ht="15.75" customHeight="1" x14ac:dyDescent="0.2">
      <c r="A431" s="424">
        <v>412</v>
      </c>
      <c r="B431" s="301">
        <f t="shared" si="115"/>
        <v>69.240925985936713</v>
      </c>
      <c r="C431" s="302">
        <v>21700</v>
      </c>
      <c r="D431" s="303">
        <f t="shared" si="117"/>
        <v>3760.7815940082737</v>
      </c>
      <c r="E431" s="304">
        <f t="shared" si="118"/>
        <v>1271.1441787747965</v>
      </c>
      <c r="F431" s="304">
        <f t="shared" si="119"/>
        <v>75.215631880165475</v>
      </c>
      <c r="G431" s="101">
        <v>60</v>
      </c>
      <c r="H431" s="305">
        <f t="shared" si="120"/>
        <v>5167.1414046632353</v>
      </c>
      <c r="I431" s="309">
        <f t="shared" si="121"/>
        <v>5.9501999999999997</v>
      </c>
      <c r="J431" s="329">
        <f t="shared" si="116"/>
        <v>115.40154330989452</v>
      </c>
      <c r="K431" s="302">
        <v>21700</v>
      </c>
      <c r="L431" s="307">
        <f t="shared" si="122"/>
        <v>2256.4689564049645</v>
      </c>
      <c r="M431" s="304">
        <f t="shared" si="123"/>
        <v>762.68650726487795</v>
      </c>
      <c r="N431" s="304">
        <f t="shared" si="124"/>
        <v>45.129379128099288</v>
      </c>
      <c r="O431" s="308">
        <v>36</v>
      </c>
      <c r="P431" s="305">
        <f t="shared" si="125"/>
        <v>3100.2848427979416</v>
      </c>
      <c r="Q431" s="309">
        <f t="shared" si="126"/>
        <v>3.5701000000000001</v>
      </c>
      <c r="R431" s="367">
        <f t="shared" si="114"/>
        <v>173.10231496484178</v>
      </c>
      <c r="S431" s="302">
        <v>21700</v>
      </c>
      <c r="T431" s="307">
        <f t="shared" si="127"/>
        <v>1504.3126376033097</v>
      </c>
      <c r="U431" s="101">
        <f t="shared" si="128"/>
        <v>508.45767150991861</v>
      </c>
      <c r="V431" s="304">
        <f t="shared" si="129"/>
        <v>30.086252752066194</v>
      </c>
      <c r="W431" s="308">
        <v>24</v>
      </c>
      <c r="X431" s="305">
        <f t="shared" si="130"/>
        <v>2066.8565618652947</v>
      </c>
      <c r="Y431" s="309">
        <f t="shared" si="131"/>
        <v>2.3801000000000001</v>
      </c>
    </row>
    <row r="432" spans="1:25" ht="15.75" customHeight="1" x14ac:dyDescent="0.2">
      <c r="A432" s="424">
        <v>413</v>
      </c>
      <c r="B432" s="301">
        <f t="shared" si="115"/>
        <v>69.25141083955647</v>
      </c>
      <c r="C432" s="302">
        <v>21700</v>
      </c>
      <c r="D432" s="303">
        <f t="shared" si="117"/>
        <v>3760.2122013557491</v>
      </c>
      <c r="E432" s="304">
        <f t="shared" si="118"/>
        <v>1270.9517240582431</v>
      </c>
      <c r="F432" s="304">
        <f t="shared" si="119"/>
        <v>75.204244027114981</v>
      </c>
      <c r="G432" s="101">
        <v>60</v>
      </c>
      <c r="H432" s="305">
        <f t="shared" si="120"/>
        <v>5166.3681694411071</v>
      </c>
      <c r="I432" s="309">
        <f t="shared" si="121"/>
        <v>5.9638</v>
      </c>
      <c r="J432" s="329">
        <f t="shared" si="116"/>
        <v>115.41901806592746</v>
      </c>
      <c r="K432" s="302">
        <v>21700</v>
      </c>
      <c r="L432" s="307">
        <f t="shared" si="122"/>
        <v>2256.1273208134489</v>
      </c>
      <c r="M432" s="304">
        <f t="shared" si="123"/>
        <v>762.57103443494566</v>
      </c>
      <c r="N432" s="304">
        <f t="shared" si="124"/>
        <v>45.122546416268982</v>
      </c>
      <c r="O432" s="308">
        <v>36</v>
      </c>
      <c r="P432" s="305">
        <f t="shared" si="125"/>
        <v>3099.8209016646633</v>
      </c>
      <c r="Q432" s="309">
        <f t="shared" si="126"/>
        <v>3.5783</v>
      </c>
      <c r="R432" s="367">
        <f t="shared" si="114"/>
        <v>173.12852709889117</v>
      </c>
      <c r="S432" s="302">
        <v>21700</v>
      </c>
      <c r="T432" s="307">
        <f t="shared" si="127"/>
        <v>1504.0848805422995</v>
      </c>
      <c r="U432" s="101">
        <f t="shared" si="128"/>
        <v>508.3806896232972</v>
      </c>
      <c r="V432" s="304">
        <f t="shared" si="129"/>
        <v>30.081697610845993</v>
      </c>
      <c r="W432" s="308">
        <v>24</v>
      </c>
      <c r="X432" s="305">
        <f t="shared" si="130"/>
        <v>2066.5472677764428</v>
      </c>
      <c r="Y432" s="309">
        <f t="shared" si="131"/>
        <v>2.3855</v>
      </c>
    </row>
    <row r="433" spans="1:25" ht="15.75" customHeight="1" x14ac:dyDescent="0.2">
      <c r="A433" s="424">
        <v>414</v>
      </c>
      <c r="B433" s="301">
        <f t="shared" si="115"/>
        <v>69.261870336794487</v>
      </c>
      <c r="C433" s="302">
        <v>21700</v>
      </c>
      <c r="D433" s="303">
        <f t="shared" si="117"/>
        <v>3759.6443574765235</v>
      </c>
      <c r="E433" s="304">
        <f t="shared" si="118"/>
        <v>1270.7597928270648</v>
      </c>
      <c r="F433" s="304">
        <f t="shared" si="119"/>
        <v>75.192887149530478</v>
      </c>
      <c r="G433" s="101">
        <v>60</v>
      </c>
      <c r="H433" s="305">
        <f t="shared" si="120"/>
        <v>5165.597037453118</v>
      </c>
      <c r="I433" s="309">
        <f t="shared" si="121"/>
        <v>5.9772999999999996</v>
      </c>
      <c r="J433" s="329">
        <f t="shared" si="116"/>
        <v>115.43645056132415</v>
      </c>
      <c r="K433" s="302">
        <v>21700</v>
      </c>
      <c r="L433" s="307">
        <f t="shared" si="122"/>
        <v>2255.786614485914</v>
      </c>
      <c r="M433" s="304">
        <f t="shared" si="123"/>
        <v>762.45587569623888</v>
      </c>
      <c r="N433" s="304">
        <f t="shared" si="124"/>
        <v>45.115732289718281</v>
      </c>
      <c r="O433" s="308">
        <v>36</v>
      </c>
      <c r="P433" s="305">
        <f t="shared" si="125"/>
        <v>3099.3582224718712</v>
      </c>
      <c r="Q433" s="309">
        <f t="shared" si="126"/>
        <v>3.5863999999999998</v>
      </c>
      <c r="R433" s="367">
        <f t="shared" si="114"/>
        <v>173.1546758419862</v>
      </c>
      <c r="S433" s="302">
        <v>21700</v>
      </c>
      <c r="T433" s="307">
        <f t="shared" si="127"/>
        <v>1503.8577429906095</v>
      </c>
      <c r="U433" s="101">
        <f t="shared" si="128"/>
        <v>508.30391713082594</v>
      </c>
      <c r="V433" s="304">
        <f t="shared" si="129"/>
        <v>30.07715485981219</v>
      </c>
      <c r="W433" s="308">
        <v>24</v>
      </c>
      <c r="X433" s="305">
        <f t="shared" si="130"/>
        <v>2066.2388149812477</v>
      </c>
      <c r="Y433" s="309">
        <f t="shared" si="131"/>
        <v>2.3908999999999998</v>
      </c>
    </row>
    <row r="434" spans="1:25" ht="15.75" customHeight="1" x14ac:dyDescent="0.2">
      <c r="A434" s="424">
        <v>415</v>
      </c>
      <c r="B434" s="301">
        <f t="shared" si="115"/>
        <v>69.272304599997767</v>
      </c>
      <c r="C434" s="302">
        <v>21700</v>
      </c>
      <c r="D434" s="303">
        <f t="shared" si="117"/>
        <v>3759.0780544062973</v>
      </c>
      <c r="E434" s="304">
        <f t="shared" si="118"/>
        <v>1270.5683823893285</v>
      </c>
      <c r="F434" s="304">
        <f t="shared" si="119"/>
        <v>75.181561088125946</v>
      </c>
      <c r="G434" s="101">
        <v>60</v>
      </c>
      <c r="H434" s="305">
        <f t="shared" si="120"/>
        <v>5164.8279978837518</v>
      </c>
      <c r="I434" s="309">
        <f t="shared" si="121"/>
        <v>5.9908999999999999</v>
      </c>
      <c r="J434" s="329">
        <f t="shared" si="116"/>
        <v>115.45384099999629</v>
      </c>
      <c r="K434" s="302">
        <v>21700</v>
      </c>
      <c r="L434" s="307">
        <f t="shared" si="122"/>
        <v>2255.4468326437782</v>
      </c>
      <c r="M434" s="304">
        <f t="shared" si="123"/>
        <v>762.34102943359699</v>
      </c>
      <c r="N434" s="304">
        <f t="shared" si="124"/>
        <v>45.108936652875563</v>
      </c>
      <c r="O434" s="308">
        <v>36</v>
      </c>
      <c r="P434" s="305">
        <f t="shared" si="125"/>
        <v>3098.8967987302508</v>
      </c>
      <c r="Q434" s="309">
        <f t="shared" si="126"/>
        <v>3.5945</v>
      </c>
      <c r="R434" s="367">
        <f t="shared" si="114"/>
        <v>173.18076149999442</v>
      </c>
      <c r="S434" s="302">
        <v>21700</v>
      </c>
      <c r="T434" s="307">
        <f t="shared" si="127"/>
        <v>1503.6312217625191</v>
      </c>
      <c r="U434" s="101">
        <f t="shared" si="128"/>
        <v>508.22735295573142</v>
      </c>
      <c r="V434" s="304">
        <f t="shared" si="129"/>
        <v>30.072624435250383</v>
      </c>
      <c r="W434" s="308">
        <v>24</v>
      </c>
      <c r="X434" s="305">
        <f t="shared" si="130"/>
        <v>2065.931199153501</v>
      </c>
      <c r="Y434" s="309">
        <f t="shared" si="131"/>
        <v>2.3963000000000001</v>
      </c>
    </row>
    <row r="435" spans="1:25" ht="15.75" customHeight="1" x14ac:dyDescent="0.2">
      <c r="A435" s="424">
        <v>416</v>
      </c>
      <c r="B435" s="301">
        <f t="shared" si="115"/>
        <v>69.282713750629966</v>
      </c>
      <c r="C435" s="302">
        <v>21700</v>
      </c>
      <c r="D435" s="303">
        <f t="shared" si="117"/>
        <v>3758.5132842408657</v>
      </c>
      <c r="E435" s="304">
        <f t="shared" si="118"/>
        <v>1270.3774900734124</v>
      </c>
      <c r="F435" s="304">
        <f t="shared" si="119"/>
        <v>75.170265684817309</v>
      </c>
      <c r="G435" s="101">
        <v>60</v>
      </c>
      <c r="H435" s="305">
        <f t="shared" si="120"/>
        <v>5164.0610399990956</v>
      </c>
      <c r="I435" s="309">
        <f t="shared" si="121"/>
        <v>6.0044000000000004</v>
      </c>
      <c r="J435" s="329">
        <f t="shared" si="116"/>
        <v>115.47118958438328</v>
      </c>
      <c r="K435" s="302">
        <v>21700</v>
      </c>
      <c r="L435" s="307">
        <f t="shared" si="122"/>
        <v>2255.107970544519</v>
      </c>
      <c r="M435" s="304">
        <f t="shared" si="123"/>
        <v>762.2264940440474</v>
      </c>
      <c r="N435" s="304">
        <f t="shared" si="124"/>
        <v>45.10215941089038</v>
      </c>
      <c r="O435" s="308">
        <v>36</v>
      </c>
      <c r="P435" s="305">
        <f t="shared" si="125"/>
        <v>3098.4366239994565</v>
      </c>
      <c r="Q435" s="309">
        <f t="shared" si="126"/>
        <v>3.6025999999999998</v>
      </c>
      <c r="R435" s="367">
        <f t="shared" si="114"/>
        <v>173.20678437657492</v>
      </c>
      <c r="S435" s="302">
        <v>21700</v>
      </c>
      <c r="T435" s="307">
        <f t="shared" si="127"/>
        <v>1503.4053136963462</v>
      </c>
      <c r="U435" s="101">
        <f t="shared" si="128"/>
        <v>508.15099602936493</v>
      </c>
      <c r="V435" s="304">
        <f t="shared" si="129"/>
        <v>30.068106273926926</v>
      </c>
      <c r="W435" s="308">
        <v>24</v>
      </c>
      <c r="X435" s="305">
        <f t="shared" si="130"/>
        <v>2065.6244159996381</v>
      </c>
      <c r="Y435" s="309">
        <f t="shared" si="131"/>
        <v>2.4018000000000002</v>
      </c>
    </row>
    <row r="436" spans="1:25" ht="15.75" customHeight="1" x14ac:dyDescent="0.2">
      <c r="A436" s="424">
        <v>417</v>
      </c>
      <c r="B436" s="301">
        <f t="shared" si="115"/>
        <v>69.293097909279822</v>
      </c>
      <c r="C436" s="302">
        <v>21700</v>
      </c>
      <c r="D436" s="303">
        <f t="shared" si="117"/>
        <v>3757.9500391355264</v>
      </c>
      <c r="E436" s="304">
        <f t="shared" si="118"/>
        <v>1270.1871132278077</v>
      </c>
      <c r="F436" s="304">
        <f t="shared" si="119"/>
        <v>75.159000782710535</v>
      </c>
      <c r="G436" s="101">
        <v>60</v>
      </c>
      <c r="H436" s="305">
        <f t="shared" si="120"/>
        <v>5163.2961531460451</v>
      </c>
      <c r="I436" s="309">
        <f t="shared" si="121"/>
        <v>6.0179</v>
      </c>
      <c r="J436" s="329">
        <f t="shared" si="116"/>
        <v>115.48849651546638</v>
      </c>
      <c r="K436" s="302">
        <v>21700</v>
      </c>
      <c r="L436" s="307">
        <f t="shared" si="122"/>
        <v>2254.7700234813165</v>
      </c>
      <c r="M436" s="304">
        <f t="shared" si="123"/>
        <v>762.11226793668493</v>
      </c>
      <c r="N436" s="304">
        <f t="shared" si="124"/>
        <v>45.095400469626327</v>
      </c>
      <c r="O436" s="308">
        <v>36</v>
      </c>
      <c r="P436" s="305">
        <f t="shared" si="125"/>
        <v>3097.9776918876278</v>
      </c>
      <c r="Q436" s="309">
        <f t="shared" si="126"/>
        <v>3.6107</v>
      </c>
      <c r="R436" s="367">
        <f t="shared" si="114"/>
        <v>173.23274477319956</v>
      </c>
      <c r="S436" s="302">
        <v>21700</v>
      </c>
      <c r="T436" s="307">
        <f t="shared" si="127"/>
        <v>1503.1800156542108</v>
      </c>
      <c r="U436" s="101">
        <f t="shared" si="128"/>
        <v>508.07484529112321</v>
      </c>
      <c r="V436" s="304">
        <f t="shared" si="129"/>
        <v>30.063600313084216</v>
      </c>
      <c r="W436" s="308">
        <v>24</v>
      </c>
      <c r="X436" s="305">
        <f t="shared" si="130"/>
        <v>2065.3184612584182</v>
      </c>
      <c r="Y436" s="309">
        <f t="shared" si="131"/>
        <v>2.4072</v>
      </c>
    </row>
    <row r="437" spans="1:25" ht="15.75" customHeight="1" x14ac:dyDescent="0.2">
      <c r="A437" s="424">
        <v>418</v>
      </c>
      <c r="B437" s="301">
        <f t="shared" si="115"/>
        <v>69.30345719566958</v>
      </c>
      <c r="C437" s="302">
        <v>21700</v>
      </c>
      <c r="D437" s="303">
        <f t="shared" si="117"/>
        <v>3757.3883113044913</v>
      </c>
      <c r="E437" s="304">
        <f t="shared" si="118"/>
        <v>1269.9972492209179</v>
      </c>
      <c r="F437" s="304">
        <f t="shared" si="119"/>
        <v>75.147766226089828</v>
      </c>
      <c r="G437" s="101">
        <v>60</v>
      </c>
      <c r="H437" s="305">
        <f t="shared" si="120"/>
        <v>5162.5333267514989</v>
      </c>
      <c r="I437" s="309">
        <f t="shared" si="121"/>
        <v>6.0313999999999997</v>
      </c>
      <c r="J437" s="329">
        <f t="shared" si="116"/>
        <v>115.50576199278264</v>
      </c>
      <c r="K437" s="302">
        <v>21700</v>
      </c>
      <c r="L437" s="307">
        <f t="shared" si="122"/>
        <v>2254.4329867826946</v>
      </c>
      <c r="M437" s="304">
        <f t="shared" si="123"/>
        <v>761.99834953255072</v>
      </c>
      <c r="N437" s="304">
        <f t="shared" si="124"/>
        <v>45.088659735653891</v>
      </c>
      <c r="O437" s="308">
        <v>36</v>
      </c>
      <c r="P437" s="305">
        <f t="shared" si="125"/>
        <v>3097.519996050899</v>
      </c>
      <c r="Q437" s="309">
        <f t="shared" si="126"/>
        <v>3.6189</v>
      </c>
      <c r="R437" s="367">
        <f t="shared" si="114"/>
        <v>173.25864298917395</v>
      </c>
      <c r="S437" s="302">
        <v>21700</v>
      </c>
      <c r="T437" s="307">
        <f t="shared" si="127"/>
        <v>1502.9553245217967</v>
      </c>
      <c r="U437" s="101">
        <f t="shared" si="128"/>
        <v>507.9988996883672</v>
      </c>
      <c r="V437" s="304">
        <f t="shared" si="129"/>
        <v>30.059106490435934</v>
      </c>
      <c r="W437" s="308">
        <v>24</v>
      </c>
      <c r="X437" s="305">
        <f t="shared" si="130"/>
        <v>2065.0133307005999</v>
      </c>
      <c r="Y437" s="309">
        <f t="shared" si="131"/>
        <v>2.4125999999999999</v>
      </c>
    </row>
    <row r="438" spans="1:25" ht="15.75" customHeight="1" x14ac:dyDescent="0.2">
      <c r="A438" s="424">
        <v>419</v>
      </c>
      <c r="B438" s="301">
        <f t="shared" si="115"/>
        <v>69.313791728663247</v>
      </c>
      <c r="C438" s="302">
        <v>21700</v>
      </c>
      <c r="D438" s="303">
        <f t="shared" si="117"/>
        <v>3756.8280930202973</v>
      </c>
      <c r="E438" s="304">
        <f t="shared" si="118"/>
        <v>1269.8078954408604</v>
      </c>
      <c r="F438" s="304">
        <f t="shared" si="119"/>
        <v>75.136561860405948</v>
      </c>
      <c r="G438" s="101">
        <v>60</v>
      </c>
      <c r="H438" s="305">
        <f t="shared" si="120"/>
        <v>5161.7725503215634</v>
      </c>
      <c r="I438" s="309">
        <f t="shared" si="121"/>
        <v>6.0449999999999999</v>
      </c>
      <c r="J438" s="329">
        <f t="shared" si="116"/>
        <v>115.52298621443875</v>
      </c>
      <c r="K438" s="302">
        <v>21700</v>
      </c>
      <c r="L438" s="307">
        <f t="shared" si="122"/>
        <v>2254.0968558121781</v>
      </c>
      <c r="M438" s="304">
        <f t="shared" si="123"/>
        <v>761.88473726451616</v>
      </c>
      <c r="N438" s="304">
        <f t="shared" si="124"/>
        <v>45.081937116243566</v>
      </c>
      <c r="O438" s="308">
        <v>36</v>
      </c>
      <c r="P438" s="305">
        <f t="shared" si="125"/>
        <v>3097.0635301929378</v>
      </c>
      <c r="Q438" s="309">
        <f t="shared" si="126"/>
        <v>3.6269999999999998</v>
      </c>
      <c r="R438" s="367">
        <f t="shared" si="114"/>
        <v>173.2844793216581</v>
      </c>
      <c r="S438" s="302">
        <v>21700</v>
      </c>
      <c r="T438" s="307">
        <f t="shared" si="127"/>
        <v>1502.7312372081192</v>
      </c>
      <c r="U438" s="101">
        <f t="shared" si="128"/>
        <v>507.92315817634426</v>
      </c>
      <c r="V438" s="304">
        <f t="shared" si="129"/>
        <v>30.054624744162385</v>
      </c>
      <c r="W438" s="308">
        <v>24</v>
      </c>
      <c r="X438" s="305">
        <f t="shared" si="130"/>
        <v>2064.7090201286255</v>
      </c>
      <c r="Y438" s="309">
        <f t="shared" si="131"/>
        <v>2.4180000000000001</v>
      </c>
    </row>
    <row r="439" spans="1:25" ht="15.75" customHeight="1" x14ac:dyDescent="0.2">
      <c r="A439" s="283">
        <v>420</v>
      </c>
      <c r="B439" s="301">
        <f t="shared" si="115"/>
        <v>69.324101626274825</v>
      </c>
      <c r="C439" s="302">
        <v>21700</v>
      </c>
      <c r="D439" s="303">
        <f t="shared" si="117"/>
        <v>3756.2693766132361</v>
      </c>
      <c r="E439" s="304">
        <f t="shared" si="118"/>
        <v>1269.6190492952737</v>
      </c>
      <c r="F439" s="304">
        <f t="shared" si="119"/>
        <v>75.125387532264725</v>
      </c>
      <c r="G439" s="101">
        <v>60</v>
      </c>
      <c r="H439" s="305">
        <f t="shared" si="120"/>
        <v>5161.0138134407744</v>
      </c>
      <c r="I439" s="309">
        <f t="shared" si="121"/>
        <v>6.0585000000000004</v>
      </c>
      <c r="J439" s="329">
        <f t="shared" si="116"/>
        <v>115.54016937712471</v>
      </c>
      <c r="K439" s="302">
        <v>21700</v>
      </c>
      <c r="L439" s="307">
        <f t="shared" si="122"/>
        <v>2253.7616259679417</v>
      </c>
      <c r="M439" s="304">
        <f t="shared" si="123"/>
        <v>761.77142957716421</v>
      </c>
      <c r="N439" s="304">
        <f t="shared" si="124"/>
        <v>45.075232519358835</v>
      </c>
      <c r="O439" s="308">
        <v>36</v>
      </c>
      <c r="P439" s="305">
        <f t="shared" si="125"/>
        <v>3096.6082880644649</v>
      </c>
      <c r="Q439" s="309">
        <f t="shared" si="126"/>
        <v>3.6351</v>
      </c>
      <c r="R439" s="367">
        <f t="shared" si="114"/>
        <v>173.31025406568705</v>
      </c>
      <c r="S439" s="302">
        <v>21700</v>
      </c>
      <c r="T439" s="307">
        <f t="shared" si="127"/>
        <v>1502.5077506452947</v>
      </c>
      <c r="U439" s="101">
        <f t="shared" si="128"/>
        <v>507.84761971810957</v>
      </c>
      <c r="V439" s="304">
        <f t="shared" si="129"/>
        <v>30.050155012905893</v>
      </c>
      <c r="W439" s="308">
        <v>24</v>
      </c>
      <c r="X439" s="305">
        <f t="shared" si="130"/>
        <v>2064.4055253763099</v>
      </c>
      <c r="Y439" s="309">
        <f t="shared" si="131"/>
        <v>2.4234</v>
      </c>
    </row>
    <row r="440" spans="1:25" ht="15.75" customHeight="1" x14ac:dyDescent="0.2">
      <c r="A440" s="424">
        <v>421</v>
      </c>
      <c r="B440" s="301">
        <f t="shared" si="115"/>
        <v>69.334387005676305</v>
      </c>
      <c r="C440" s="302">
        <v>21700</v>
      </c>
      <c r="D440" s="303">
        <f t="shared" si="117"/>
        <v>3755.7121544707888</v>
      </c>
      <c r="E440" s="304">
        <f t="shared" si="118"/>
        <v>1269.4307082111266</v>
      </c>
      <c r="F440" s="304">
        <f t="shared" si="119"/>
        <v>75.11424308941578</v>
      </c>
      <c r="G440" s="101">
        <v>60</v>
      </c>
      <c r="H440" s="305">
        <f t="shared" si="120"/>
        <v>5160.2571057713312</v>
      </c>
      <c r="I440" s="309">
        <f t="shared" si="121"/>
        <v>6.0720000000000001</v>
      </c>
      <c r="J440" s="329">
        <f t="shared" si="116"/>
        <v>115.55731167612718</v>
      </c>
      <c r="K440" s="302">
        <v>21700</v>
      </c>
      <c r="L440" s="307">
        <f t="shared" si="122"/>
        <v>2253.4272926824724</v>
      </c>
      <c r="M440" s="304">
        <f t="shared" si="123"/>
        <v>761.65842492667559</v>
      </c>
      <c r="N440" s="304">
        <f t="shared" si="124"/>
        <v>45.068545853649447</v>
      </c>
      <c r="O440" s="308">
        <v>36</v>
      </c>
      <c r="P440" s="305">
        <f t="shared" si="125"/>
        <v>3096.1542634627976</v>
      </c>
      <c r="Q440" s="309">
        <f t="shared" si="126"/>
        <v>3.6432000000000002</v>
      </c>
      <c r="R440" s="367">
        <f t="shared" si="114"/>
        <v>173.33596751419074</v>
      </c>
      <c r="S440" s="302">
        <v>21700</v>
      </c>
      <c r="T440" s="307">
        <f t="shared" si="127"/>
        <v>1502.2848617883155</v>
      </c>
      <c r="U440" s="101">
        <f t="shared" si="128"/>
        <v>507.77228328445062</v>
      </c>
      <c r="V440" s="304">
        <f t="shared" si="129"/>
        <v>30.045697235766312</v>
      </c>
      <c r="W440" s="308">
        <v>24</v>
      </c>
      <c r="X440" s="305">
        <f t="shared" si="130"/>
        <v>2064.1028423085327</v>
      </c>
      <c r="Y440" s="309">
        <f t="shared" si="131"/>
        <v>2.4287999999999998</v>
      </c>
    </row>
    <row r="441" spans="1:25" ht="15.75" customHeight="1" x14ac:dyDescent="0.2">
      <c r="A441" s="424">
        <v>422</v>
      </c>
      <c r="B441" s="301">
        <f t="shared" si="115"/>
        <v>69.344647983205761</v>
      </c>
      <c r="C441" s="302">
        <v>21700</v>
      </c>
      <c r="D441" s="303">
        <f t="shared" si="117"/>
        <v>3755.1564190370541</v>
      </c>
      <c r="E441" s="304">
        <f t="shared" si="118"/>
        <v>1269.2428696345241</v>
      </c>
      <c r="F441" s="304">
        <f t="shared" si="119"/>
        <v>75.103128380741083</v>
      </c>
      <c r="G441" s="101">
        <v>60</v>
      </c>
      <c r="H441" s="305">
        <f t="shared" si="120"/>
        <v>5159.5024170523202</v>
      </c>
      <c r="I441" s="309">
        <f t="shared" si="121"/>
        <v>6.0854999999999997</v>
      </c>
      <c r="J441" s="329">
        <f t="shared" si="116"/>
        <v>115.57441330534294</v>
      </c>
      <c r="K441" s="302">
        <v>21700</v>
      </c>
      <c r="L441" s="307">
        <f t="shared" si="122"/>
        <v>2253.0938514222325</v>
      </c>
      <c r="M441" s="304">
        <f t="shared" si="123"/>
        <v>761.54572178071453</v>
      </c>
      <c r="N441" s="304">
        <f t="shared" si="124"/>
        <v>45.061877028444648</v>
      </c>
      <c r="O441" s="308">
        <v>36</v>
      </c>
      <c r="P441" s="305">
        <f t="shared" si="125"/>
        <v>3095.7014502313914</v>
      </c>
      <c r="Q441" s="309">
        <f t="shared" si="126"/>
        <v>3.6513</v>
      </c>
      <c r="R441" s="367">
        <f t="shared" si="114"/>
        <v>173.36161995801439</v>
      </c>
      <c r="S441" s="302">
        <v>21700</v>
      </c>
      <c r="T441" s="307">
        <f t="shared" si="127"/>
        <v>1502.0625676148218</v>
      </c>
      <c r="U441" s="101">
        <f t="shared" si="128"/>
        <v>507.69714785380972</v>
      </c>
      <c r="V441" s="304">
        <f t="shared" si="129"/>
        <v>30.041251352296435</v>
      </c>
      <c r="W441" s="308">
        <v>24</v>
      </c>
      <c r="X441" s="305">
        <f t="shared" si="130"/>
        <v>2063.8009668209279</v>
      </c>
      <c r="Y441" s="309">
        <f t="shared" si="131"/>
        <v>2.4342000000000001</v>
      </c>
    </row>
    <row r="442" spans="1:25" ht="15.75" customHeight="1" x14ac:dyDescent="0.2">
      <c r="A442" s="424">
        <v>423</v>
      </c>
      <c r="B442" s="301">
        <f t="shared" si="115"/>
        <v>69.354884674375157</v>
      </c>
      <c r="C442" s="302">
        <v>21700</v>
      </c>
      <c r="D442" s="303">
        <f t="shared" si="117"/>
        <v>3754.6021628122048</v>
      </c>
      <c r="E442" s="304">
        <f t="shared" si="118"/>
        <v>1269.0555310305251</v>
      </c>
      <c r="F442" s="304">
        <f t="shared" si="119"/>
        <v>75.092043256244096</v>
      </c>
      <c r="G442" s="101">
        <v>60</v>
      </c>
      <c r="H442" s="305">
        <f t="shared" si="120"/>
        <v>5158.749737098974</v>
      </c>
      <c r="I442" s="309">
        <f t="shared" si="121"/>
        <v>6.0991</v>
      </c>
      <c r="J442" s="329">
        <f t="shared" si="116"/>
        <v>115.59147445729194</v>
      </c>
      <c r="K442" s="302">
        <v>21700</v>
      </c>
      <c r="L442" s="307">
        <f t="shared" si="122"/>
        <v>2252.7612976873224</v>
      </c>
      <c r="M442" s="304">
        <f t="shared" si="123"/>
        <v>761.43331861831496</v>
      </c>
      <c r="N442" s="304">
        <f t="shared" si="124"/>
        <v>45.055225953746451</v>
      </c>
      <c r="O442" s="308">
        <v>36</v>
      </c>
      <c r="P442" s="305">
        <f t="shared" si="125"/>
        <v>3095.2498422593835</v>
      </c>
      <c r="Q442" s="309">
        <f t="shared" si="126"/>
        <v>3.6594000000000002</v>
      </c>
      <c r="R442" s="367">
        <f t="shared" si="114"/>
        <v>173.38721168593787</v>
      </c>
      <c r="S442" s="302">
        <v>21700</v>
      </c>
      <c r="T442" s="307">
        <f t="shared" si="127"/>
        <v>1501.8408651248822</v>
      </c>
      <c r="U442" s="101">
        <f t="shared" si="128"/>
        <v>507.6222124122101</v>
      </c>
      <c r="V442" s="304">
        <f t="shared" si="129"/>
        <v>30.036817302497642</v>
      </c>
      <c r="W442" s="308">
        <v>24</v>
      </c>
      <c r="X442" s="305">
        <f t="shared" si="130"/>
        <v>2063.4998948395896</v>
      </c>
      <c r="Y442" s="309">
        <f t="shared" si="131"/>
        <v>2.4396</v>
      </c>
    </row>
    <row r="443" spans="1:25" ht="15.75" customHeight="1" x14ac:dyDescent="0.2">
      <c r="A443" s="424">
        <v>424</v>
      </c>
      <c r="B443" s="301">
        <f t="shared" si="115"/>
        <v>69.365097193878228</v>
      </c>
      <c r="C443" s="302">
        <v>21700</v>
      </c>
      <c r="D443" s="303">
        <f t="shared" si="117"/>
        <v>3754.0493783519332</v>
      </c>
      <c r="E443" s="304">
        <f t="shared" si="118"/>
        <v>1268.8686898829533</v>
      </c>
      <c r="F443" s="304">
        <f t="shared" si="119"/>
        <v>75.080987567038662</v>
      </c>
      <c r="G443" s="101">
        <v>60</v>
      </c>
      <c r="H443" s="305">
        <f t="shared" si="120"/>
        <v>5157.9990558019254</v>
      </c>
      <c r="I443" s="309">
        <f t="shared" si="121"/>
        <v>6.1125999999999996</v>
      </c>
      <c r="J443" s="329">
        <f t="shared" si="116"/>
        <v>115.60849532313038</v>
      </c>
      <c r="K443" s="302">
        <v>21700</v>
      </c>
      <c r="L443" s="307">
        <f t="shared" si="122"/>
        <v>2252.4296270111599</v>
      </c>
      <c r="M443" s="304">
        <f t="shared" si="123"/>
        <v>761.32121392977194</v>
      </c>
      <c r="N443" s="304">
        <f t="shared" si="124"/>
        <v>45.048592540223197</v>
      </c>
      <c r="O443" s="308">
        <v>36</v>
      </c>
      <c r="P443" s="305">
        <f t="shared" si="125"/>
        <v>3094.7994334811551</v>
      </c>
      <c r="Q443" s="309">
        <f t="shared" si="126"/>
        <v>3.6676000000000002</v>
      </c>
      <c r="R443" s="367">
        <f t="shared" si="114"/>
        <v>173.41274298469557</v>
      </c>
      <c r="S443" s="302">
        <v>21700</v>
      </c>
      <c r="T443" s="307">
        <f t="shared" si="127"/>
        <v>1501.6197513407733</v>
      </c>
      <c r="U443" s="101">
        <f t="shared" si="128"/>
        <v>507.54747595318133</v>
      </c>
      <c r="V443" s="304">
        <f t="shared" si="129"/>
        <v>30.032395026815465</v>
      </c>
      <c r="W443" s="308">
        <v>24</v>
      </c>
      <c r="X443" s="305">
        <f t="shared" si="130"/>
        <v>2063.1996223207698</v>
      </c>
      <c r="Y443" s="309">
        <f t="shared" si="131"/>
        <v>2.4449999999999998</v>
      </c>
    </row>
    <row r="444" spans="1:25" ht="15.75" customHeight="1" x14ac:dyDescent="0.2">
      <c r="A444" s="424">
        <v>425</v>
      </c>
      <c r="B444" s="301">
        <f t="shared" si="115"/>
        <v>69.375285655598105</v>
      </c>
      <c r="C444" s="302">
        <v>21700</v>
      </c>
      <c r="D444" s="303">
        <f t="shared" si="117"/>
        <v>3753.4980582669141</v>
      </c>
      <c r="E444" s="304">
        <f t="shared" si="118"/>
        <v>1268.6823436942168</v>
      </c>
      <c r="F444" s="304">
        <f t="shared" si="119"/>
        <v>75.069961165338285</v>
      </c>
      <c r="G444" s="101">
        <v>60</v>
      </c>
      <c r="H444" s="305">
        <f t="shared" si="120"/>
        <v>5157.250363126469</v>
      </c>
      <c r="I444" s="309">
        <f t="shared" si="121"/>
        <v>6.1261000000000001</v>
      </c>
      <c r="J444" s="329">
        <f t="shared" si="116"/>
        <v>115.62547609266352</v>
      </c>
      <c r="K444" s="302">
        <v>21700</v>
      </c>
      <c r="L444" s="307">
        <f t="shared" si="122"/>
        <v>2252.098834960148</v>
      </c>
      <c r="M444" s="304">
        <f t="shared" si="123"/>
        <v>761.20940621652994</v>
      </c>
      <c r="N444" s="304">
        <f t="shared" si="124"/>
        <v>45.041976699202962</v>
      </c>
      <c r="O444" s="308">
        <v>36</v>
      </c>
      <c r="P444" s="305">
        <f t="shared" si="125"/>
        <v>3094.3502178758813</v>
      </c>
      <c r="Q444" s="309">
        <f t="shared" si="126"/>
        <v>3.6757</v>
      </c>
      <c r="R444" s="367">
        <f t="shared" si="114"/>
        <v>173.43821413899525</v>
      </c>
      <c r="S444" s="302">
        <v>21700</v>
      </c>
      <c r="T444" s="307">
        <f t="shared" si="127"/>
        <v>1501.3992233067656</v>
      </c>
      <c r="U444" s="101">
        <f t="shared" si="128"/>
        <v>507.47293747768674</v>
      </c>
      <c r="V444" s="304">
        <f t="shared" si="129"/>
        <v>30.027984466135312</v>
      </c>
      <c r="W444" s="308">
        <v>24</v>
      </c>
      <c r="X444" s="305">
        <f t="shared" si="130"/>
        <v>2062.9001452505877</v>
      </c>
      <c r="Y444" s="309">
        <f t="shared" si="131"/>
        <v>2.4504000000000001</v>
      </c>
    </row>
    <row r="445" spans="1:25" ht="15.75" customHeight="1" x14ac:dyDescent="0.2">
      <c r="A445" s="424">
        <v>426</v>
      </c>
      <c r="B445" s="301">
        <f t="shared" si="115"/>
        <v>69.385450172615037</v>
      </c>
      <c r="C445" s="302">
        <v>21700</v>
      </c>
      <c r="D445" s="303">
        <f t="shared" si="117"/>
        <v>3752.948195222265</v>
      </c>
      <c r="E445" s="304">
        <f t="shared" si="118"/>
        <v>1268.4964899851254</v>
      </c>
      <c r="F445" s="304">
        <f t="shared" si="119"/>
        <v>75.058963904445307</v>
      </c>
      <c r="G445" s="101">
        <v>60</v>
      </c>
      <c r="H445" s="305">
        <f t="shared" si="120"/>
        <v>5156.5036491118362</v>
      </c>
      <c r="I445" s="309">
        <f t="shared" si="121"/>
        <v>6.1395999999999997</v>
      </c>
      <c r="J445" s="329">
        <f t="shared" si="116"/>
        <v>115.6424169543584</v>
      </c>
      <c r="K445" s="302">
        <v>21700</v>
      </c>
      <c r="L445" s="307">
        <f t="shared" si="122"/>
        <v>2251.7689171333591</v>
      </c>
      <c r="M445" s="304">
        <f t="shared" si="123"/>
        <v>761.09789399107535</v>
      </c>
      <c r="N445" s="304">
        <f t="shared" si="124"/>
        <v>45.03537834266718</v>
      </c>
      <c r="O445" s="308">
        <v>36</v>
      </c>
      <c r="P445" s="305">
        <f t="shared" si="125"/>
        <v>3093.9021894671014</v>
      </c>
      <c r="Q445" s="309">
        <f t="shared" si="126"/>
        <v>3.6838000000000002</v>
      </c>
      <c r="R445" s="367">
        <f t="shared" si="114"/>
        <v>173.46362543153759</v>
      </c>
      <c r="S445" s="302">
        <v>21700</v>
      </c>
      <c r="T445" s="307">
        <f t="shared" si="127"/>
        <v>1501.1792780889059</v>
      </c>
      <c r="U445" s="101">
        <f t="shared" si="128"/>
        <v>507.39859599405014</v>
      </c>
      <c r="V445" s="304">
        <f t="shared" si="129"/>
        <v>30.02358556177812</v>
      </c>
      <c r="W445" s="308">
        <v>24</v>
      </c>
      <c r="X445" s="305">
        <f t="shared" si="130"/>
        <v>2062.6014596447339</v>
      </c>
      <c r="Y445" s="309">
        <f t="shared" si="131"/>
        <v>2.4558</v>
      </c>
    </row>
    <row r="446" spans="1:25" ht="15.75" customHeight="1" x14ac:dyDescent="0.2">
      <c r="A446" s="424">
        <v>427</v>
      </c>
      <c r="B446" s="301">
        <f t="shared" si="115"/>
        <v>69.395590857213804</v>
      </c>
      <c r="C446" s="302">
        <v>21700</v>
      </c>
      <c r="D446" s="303">
        <f t="shared" si="117"/>
        <v>3752.3997819370234</v>
      </c>
      <c r="E446" s="304">
        <f t="shared" si="118"/>
        <v>1268.3111262947139</v>
      </c>
      <c r="F446" s="304">
        <f t="shared" si="119"/>
        <v>75.047995638740474</v>
      </c>
      <c r="G446" s="101">
        <v>60</v>
      </c>
      <c r="H446" s="305">
        <f t="shared" si="120"/>
        <v>5155.7589038704782</v>
      </c>
      <c r="I446" s="309">
        <f t="shared" si="121"/>
        <v>6.1531000000000002</v>
      </c>
      <c r="J446" s="329">
        <f t="shared" si="116"/>
        <v>115.65931809535634</v>
      </c>
      <c r="K446" s="302">
        <v>21700</v>
      </c>
      <c r="L446" s="307">
        <f t="shared" si="122"/>
        <v>2251.4398691622141</v>
      </c>
      <c r="M446" s="304">
        <f t="shared" si="123"/>
        <v>760.98667577682829</v>
      </c>
      <c r="N446" s="304">
        <f t="shared" si="124"/>
        <v>45.028797383244282</v>
      </c>
      <c r="O446" s="308">
        <v>36</v>
      </c>
      <c r="P446" s="305">
        <f t="shared" si="125"/>
        <v>3093.4553423222865</v>
      </c>
      <c r="Q446" s="309">
        <f t="shared" si="126"/>
        <v>3.6919</v>
      </c>
      <c r="R446" s="367">
        <f t="shared" si="114"/>
        <v>173.4889771430345</v>
      </c>
      <c r="S446" s="302">
        <v>21700</v>
      </c>
      <c r="T446" s="307">
        <f t="shared" si="127"/>
        <v>1500.9599127748095</v>
      </c>
      <c r="U446" s="101">
        <f t="shared" si="128"/>
        <v>507.32445051788557</v>
      </c>
      <c r="V446" s="304">
        <f t="shared" si="129"/>
        <v>30.019198255496189</v>
      </c>
      <c r="W446" s="308">
        <v>24</v>
      </c>
      <c r="X446" s="305">
        <f t="shared" si="130"/>
        <v>2062.3035615481913</v>
      </c>
      <c r="Y446" s="309">
        <f t="shared" si="131"/>
        <v>2.4613</v>
      </c>
    </row>
    <row r="447" spans="1:25" ht="15.75" customHeight="1" x14ac:dyDescent="0.2">
      <c r="A447" s="424">
        <v>428</v>
      </c>
      <c r="B447" s="301">
        <f t="shared" si="115"/>
        <v>69.40570782089128</v>
      </c>
      <c r="C447" s="302">
        <v>21700</v>
      </c>
      <c r="D447" s="303">
        <f t="shared" si="117"/>
        <v>3751.8528111836213</v>
      </c>
      <c r="E447" s="304">
        <f t="shared" si="118"/>
        <v>1268.1262501800638</v>
      </c>
      <c r="F447" s="304">
        <f t="shared" si="119"/>
        <v>75.037056223672423</v>
      </c>
      <c r="G447" s="101">
        <v>60</v>
      </c>
      <c r="H447" s="305">
        <f t="shared" si="120"/>
        <v>5155.0161175873573</v>
      </c>
      <c r="I447" s="309">
        <f t="shared" si="121"/>
        <v>6.1665999999999999</v>
      </c>
      <c r="J447" s="329">
        <f t="shared" si="116"/>
        <v>115.67617970148547</v>
      </c>
      <c r="K447" s="302">
        <v>21700</v>
      </c>
      <c r="L447" s="307">
        <f t="shared" si="122"/>
        <v>2251.1116867101728</v>
      </c>
      <c r="M447" s="304">
        <f t="shared" si="123"/>
        <v>760.87575010803835</v>
      </c>
      <c r="N447" s="304">
        <f t="shared" si="124"/>
        <v>45.022233734203454</v>
      </c>
      <c r="O447" s="308">
        <v>36</v>
      </c>
      <c r="P447" s="305">
        <f t="shared" si="125"/>
        <v>3093.0096705524143</v>
      </c>
      <c r="Q447" s="309">
        <f t="shared" si="126"/>
        <v>3.7</v>
      </c>
      <c r="R447" s="367">
        <f t="shared" si="114"/>
        <v>173.5142695522282</v>
      </c>
      <c r="S447" s="302">
        <v>21700</v>
      </c>
      <c r="T447" s="307">
        <f t="shared" si="127"/>
        <v>1500.7411244734485</v>
      </c>
      <c r="U447" s="101">
        <f t="shared" si="128"/>
        <v>507.25050007202555</v>
      </c>
      <c r="V447" s="304">
        <f t="shared" si="129"/>
        <v>30.014822489468969</v>
      </c>
      <c r="W447" s="308">
        <v>24</v>
      </c>
      <c r="X447" s="305">
        <f t="shared" si="130"/>
        <v>2062.006447034943</v>
      </c>
      <c r="Y447" s="309">
        <f t="shared" si="131"/>
        <v>2.4666999999999999</v>
      </c>
    </row>
    <row r="448" spans="1:25" ht="15.75" customHeight="1" x14ac:dyDescent="0.2">
      <c r="A448" s="424">
        <v>429</v>
      </c>
      <c r="B448" s="301">
        <f t="shared" si="115"/>
        <v>69.415801174363679</v>
      </c>
      <c r="C448" s="302">
        <v>21700</v>
      </c>
      <c r="D448" s="303">
        <f t="shared" si="117"/>
        <v>3751.3072757873706</v>
      </c>
      <c r="E448" s="304">
        <f t="shared" si="118"/>
        <v>1267.9418592161312</v>
      </c>
      <c r="F448" s="304">
        <f t="shared" si="119"/>
        <v>75.026145515747416</v>
      </c>
      <c r="G448" s="101">
        <v>60</v>
      </c>
      <c r="H448" s="305">
        <f t="shared" si="120"/>
        <v>5154.2752805192486</v>
      </c>
      <c r="I448" s="309">
        <f t="shared" si="121"/>
        <v>6.1801000000000004</v>
      </c>
      <c r="J448" s="329">
        <f t="shared" si="116"/>
        <v>115.6930019572728</v>
      </c>
      <c r="K448" s="302">
        <v>21700</v>
      </c>
      <c r="L448" s="307">
        <f t="shared" si="122"/>
        <v>2250.7843654724225</v>
      </c>
      <c r="M448" s="304">
        <f t="shared" si="123"/>
        <v>760.76511552967872</v>
      </c>
      <c r="N448" s="304">
        <f t="shared" si="124"/>
        <v>45.015687309448452</v>
      </c>
      <c r="O448" s="308">
        <v>36</v>
      </c>
      <c r="P448" s="305">
        <f t="shared" si="125"/>
        <v>3092.5651683115493</v>
      </c>
      <c r="Q448" s="309">
        <f t="shared" si="126"/>
        <v>3.7081</v>
      </c>
      <c r="R448" s="367">
        <f t="shared" ref="R448:R511" si="132">(4.325*LN($A448)+43.2)/0.4</f>
        <v>173.53950293590918</v>
      </c>
      <c r="S448" s="302">
        <v>21700</v>
      </c>
      <c r="T448" s="307">
        <f t="shared" si="127"/>
        <v>1500.5229103149484</v>
      </c>
      <c r="U448" s="101">
        <f t="shared" si="128"/>
        <v>507.17674368645248</v>
      </c>
      <c r="V448" s="304">
        <f t="shared" si="129"/>
        <v>30.010458206298967</v>
      </c>
      <c r="W448" s="308">
        <v>24</v>
      </c>
      <c r="X448" s="305">
        <f t="shared" si="130"/>
        <v>2061.7101122077001</v>
      </c>
      <c r="Y448" s="309">
        <f t="shared" si="131"/>
        <v>2.4721000000000002</v>
      </c>
    </row>
    <row r="449" spans="1:25" ht="15.75" customHeight="1" x14ac:dyDescent="0.2">
      <c r="A449" s="283">
        <v>430</v>
      </c>
      <c r="B449" s="301">
        <f t="shared" ref="B449:B512" si="133">4.325*LN($A449)+43.2</f>
        <v>69.425871027573905</v>
      </c>
      <c r="C449" s="302">
        <v>21700</v>
      </c>
      <c r="D449" s="303">
        <f t="shared" si="117"/>
        <v>3750.7631686259556</v>
      </c>
      <c r="E449" s="304">
        <f t="shared" si="118"/>
        <v>1267.7579509955729</v>
      </c>
      <c r="F449" s="304">
        <f t="shared" si="119"/>
        <v>75.015263372519115</v>
      </c>
      <c r="G449" s="101">
        <v>60</v>
      </c>
      <c r="H449" s="305">
        <f t="shared" si="120"/>
        <v>5153.5363829940479</v>
      </c>
      <c r="I449" s="309">
        <f t="shared" si="121"/>
        <v>6.1936999999999998</v>
      </c>
      <c r="J449" s="329">
        <f t="shared" ref="J449:J512" si="134">(4.325*LN($A449)+43.2)/0.6</f>
        <v>115.70978504595651</v>
      </c>
      <c r="K449" s="302">
        <v>21700</v>
      </c>
      <c r="L449" s="307">
        <f t="shared" si="122"/>
        <v>2250.4579011755732</v>
      </c>
      <c r="M449" s="304">
        <f t="shared" si="123"/>
        <v>760.65477059734371</v>
      </c>
      <c r="N449" s="304">
        <f t="shared" si="124"/>
        <v>45.009158023511468</v>
      </c>
      <c r="O449" s="308">
        <v>36</v>
      </c>
      <c r="P449" s="305">
        <f t="shared" si="125"/>
        <v>3092.1218297964283</v>
      </c>
      <c r="Q449" s="309">
        <f t="shared" si="126"/>
        <v>3.7162000000000002</v>
      </c>
      <c r="R449" s="367">
        <f t="shared" si="132"/>
        <v>173.56467756893474</v>
      </c>
      <c r="S449" s="302">
        <v>21700</v>
      </c>
      <c r="T449" s="307">
        <f t="shared" si="127"/>
        <v>1500.3052674503822</v>
      </c>
      <c r="U449" s="101">
        <f t="shared" si="128"/>
        <v>507.10318039822914</v>
      </c>
      <c r="V449" s="304">
        <f t="shared" si="129"/>
        <v>30.006105349007644</v>
      </c>
      <c r="W449" s="308">
        <v>24</v>
      </c>
      <c r="X449" s="305">
        <f t="shared" si="130"/>
        <v>2061.4145531976192</v>
      </c>
      <c r="Y449" s="309">
        <f t="shared" si="131"/>
        <v>2.4775</v>
      </c>
    </row>
    <row r="450" spans="1:25" ht="15.75" customHeight="1" x14ac:dyDescent="0.2">
      <c r="A450" s="424">
        <v>431</v>
      </c>
      <c r="B450" s="301">
        <f t="shared" si="133"/>
        <v>69.43591748969871</v>
      </c>
      <c r="C450" s="302">
        <v>21700</v>
      </c>
      <c r="D450" s="303">
        <f t="shared" si="117"/>
        <v>3750.220482628923</v>
      </c>
      <c r="E450" s="304">
        <f t="shared" si="118"/>
        <v>1267.5745231285759</v>
      </c>
      <c r="F450" s="304">
        <f t="shared" si="119"/>
        <v>75.00440965257846</v>
      </c>
      <c r="G450" s="101">
        <v>60</v>
      </c>
      <c r="H450" s="305">
        <f t="shared" si="120"/>
        <v>5152.799415410077</v>
      </c>
      <c r="I450" s="309">
        <f t="shared" si="121"/>
        <v>6.2072000000000003</v>
      </c>
      <c r="J450" s="329">
        <f t="shared" si="134"/>
        <v>115.72652914949785</v>
      </c>
      <c r="K450" s="302">
        <v>21700</v>
      </c>
      <c r="L450" s="307">
        <f t="shared" si="122"/>
        <v>2250.1322895773537</v>
      </c>
      <c r="M450" s="304">
        <f t="shared" si="123"/>
        <v>760.54471387714545</v>
      </c>
      <c r="N450" s="304">
        <f t="shared" si="124"/>
        <v>45.002645791547074</v>
      </c>
      <c r="O450" s="308">
        <v>36</v>
      </c>
      <c r="P450" s="305">
        <f t="shared" si="125"/>
        <v>3091.6796492460462</v>
      </c>
      <c r="Q450" s="309">
        <f t="shared" si="126"/>
        <v>3.7242999999999999</v>
      </c>
      <c r="R450" s="367">
        <f t="shared" si="132"/>
        <v>173.58979372424676</v>
      </c>
      <c r="S450" s="302">
        <v>21700</v>
      </c>
      <c r="T450" s="307">
        <f t="shared" si="127"/>
        <v>1500.0881930515693</v>
      </c>
      <c r="U450" s="101">
        <f t="shared" si="128"/>
        <v>507.02980925143038</v>
      </c>
      <c r="V450" s="304">
        <f t="shared" si="129"/>
        <v>30.001763861031385</v>
      </c>
      <c r="W450" s="308">
        <v>24</v>
      </c>
      <c r="X450" s="305">
        <f t="shared" si="130"/>
        <v>2061.1197661640308</v>
      </c>
      <c r="Y450" s="309">
        <f t="shared" si="131"/>
        <v>2.4828999999999999</v>
      </c>
    </row>
    <row r="451" spans="1:25" ht="15.75" customHeight="1" x14ac:dyDescent="0.2">
      <c r="A451" s="424">
        <v>432</v>
      </c>
      <c r="B451" s="301">
        <f t="shared" si="133"/>
        <v>69.445940669155789</v>
      </c>
      <c r="C451" s="302">
        <v>21700</v>
      </c>
      <c r="D451" s="303">
        <f t="shared" si="117"/>
        <v>3749.6792107771953</v>
      </c>
      <c r="E451" s="304">
        <f t="shared" si="118"/>
        <v>1267.3915732426919</v>
      </c>
      <c r="F451" s="304">
        <f t="shared" si="119"/>
        <v>74.993584215543905</v>
      </c>
      <c r="G451" s="101">
        <v>60</v>
      </c>
      <c r="H451" s="305">
        <f t="shared" si="120"/>
        <v>5152.0643682354312</v>
      </c>
      <c r="I451" s="309">
        <f t="shared" si="121"/>
        <v>6.2206999999999999</v>
      </c>
      <c r="J451" s="329">
        <f t="shared" si="134"/>
        <v>115.74323444859299</v>
      </c>
      <c r="K451" s="302">
        <v>21700</v>
      </c>
      <c r="L451" s="307">
        <f t="shared" si="122"/>
        <v>2249.8075264663171</v>
      </c>
      <c r="M451" s="304">
        <f t="shared" si="123"/>
        <v>760.43494394561515</v>
      </c>
      <c r="N451" s="304">
        <f t="shared" si="124"/>
        <v>44.996150529326343</v>
      </c>
      <c r="O451" s="308">
        <v>36</v>
      </c>
      <c r="P451" s="305">
        <f t="shared" si="125"/>
        <v>3091.2386209412584</v>
      </c>
      <c r="Q451" s="309">
        <f t="shared" si="126"/>
        <v>3.7324000000000002</v>
      </c>
      <c r="R451" s="367">
        <f t="shared" si="132"/>
        <v>173.61485167288947</v>
      </c>
      <c r="S451" s="302">
        <v>21700</v>
      </c>
      <c r="T451" s="307">
        <f t="shared" si="127"/>
        <v>1499.871684310878</v>
      </c>
      <c r="U451" s="101">
        <f t="shared" si="128"/>
        <v>506.95662929707669</v>
      </c>
      <c r="V451" s="304">
        <f t="shared" si="129"/>
        <v>29.997433686217562</v>
      </c>
      <c r="W451" s="308">
        <v>24</v>
      </c>
      <c r="X451" s="305">
        <f t="shared" si="130"/>
        <v>2060.8257472941723</v>
      </c>
      <c r="Y451" s="309">
        <f t="shared" si="131"/>
        <v>2.4883000000000002</v>
      </c>
    </row>
    <row r="452" spans="1:25" ht="15.75" customHeight="1" x14ac:dyDescent="0.2">
      <c r="A452" s="424">
        <v>433</v>
      </c>
      <c r="B452" s="301">
        <f t="shared" si="133"/>
        <v>69.455940673610769</v>
      </c>
      <c r="C452" s="302">
        <v>21700</v>
      </c>
      <c r="D452" s="303">
        <f t="shared" si="117"/>
        <v>3749.13934610257</v>
      </c>
      <c r="E452" s="304">
        <f t="shared" si="118"/>
        <v>1267.2090989826686</v>
      </c>
      <c r="F452" s="304">
        <f t="shared" si="119"/>
        <v>74.982786922051403</v>
      </c>
      <c r="G452" s="101">
        <v>60</v>
      </c>
      <c r="H452" s="305">
        <f t="shared" si="120"/>
        <v>5151.3312320072901</v>
      </c>
      <c r="I452" s="309">
        <f t="shared" si="121"/>
        <v>6.2342000000000004</v>
      </c>
      <c r="J452" s="329">
        <f t="shared" si="134"/>
        <v>115.75990112268462</v>
      </c>
      <c r="K452" s="302">
        <v>21700</v>
      </c>
      <c r="L452" s="307">
        <f t="shared" si="122"/>
        <v>2249.483607661542</v>
      </c>
      <c r="M452" s="304">
        <f t="shared" si="123"/>
        <v>760.32545938960118</v>
      </c>
      <c r="N452" s="304">
        <f t="shared" si="124"/>
        <v>44.989672153230842</v>
      </c>
      <c r="O452" s="308">
        <v>36</v>
      </c>
      <c r="P452" s="305">
        <f t="shared" si="125"/>
        <v>3090.7987392043742</v>
      </c>
      <c r="Q452" s="309">
        <f t="shared" si="126"/>
        <v>3.7404999999999999</v>
      </c>
      <c r="R452" s="367">
        <f t="shared" si="132"/>
        <v>173.63985168402692</v>
      </c>
      <c r="S452" s="302">
        <v>21700</v>
      </c>
      <c r="T452" s="307">
        <f t="shared" si="127"/>
        <v>1499.6557384410282</v>
      </c>
      <c r="U452" s="101">
        <f t="shared" si="128"/>
        <v>506.88363959306747</v>
      </c>
      <c r="V452" s="304">
        <f t="shared" si="129"/>
        <v>29.993114768820565</v>
      </c>
      <c r="W452" s="308">
        <v>24</v>
      </c>
      <c r="X452" s="305">
        <f t="shared" si="130"/>
        <v>2060.5324928029163</v>
      </c>
      <c r="Y452" s="309">
        <f t="shared" si="131"/>
        <v>2.4937</v>
      </c>
    </row>
    <row r="453" spans="1:25" ht="15.75" customHeight="1" x14ac:dyDescent="0.2">
      <c r="A453" s="424">
        <v>434</v>
      </c>
      <c r="B453" s="301">
        <f t="shared" si="133"/>
        <v>69.46591760998426</v>
      </c>
      <c r="C453" s="302">
        <v>21700</v>
      </c>
      <c r="D453" s="303">
        <f t="shared" si="117"/>
        <v>3748.6008816872377</v>
      </c>
      <c r="E453" s="304">
        <f t="shared" si="118"/>
        <v>1267.0270980102862</v>
      </c>
      <c r="F453" s="304">
        <f t="shared" si="119"/>
        <v>74.972017633744755</v>
      </c>
      <c r="G453" s="101">
        <v>60</v>
      </c>
      <c r="H453" s="305">
        <f t="shared" si="120"/>
        <v>5150.5999973312692</v>
      </c>
      <c r="I453" s="309">
        <f t="shared" si="121"/>
        <v>6.2477</v>
      </c>
      <c r="J453" s="329">
        <f t="shared" si="134"/>
        <v>115.77652934997377</v>
      </c>
      <c r="K453" s="302">
        <v>21700</v>
      </c>
      <c r="L453" s="307">
        <f t="shared" si="122"/>
        <v>2249.1605290123425</v>
      </c>
      <c r="M453" s="304">
        <f t="shared" si="123"/>
        <v>760.21625880617171</v>
      </c>
      <c r="N453" s="304">
        <f t="shared" si="124"/>
        <v>44.983210580246855</v>
      </c>
      <c r="O453" s="308">
        <v>36</v>
      </c>
      <c r="P453" s="305">
        <f t="shared" si="125"/>
        <v>3090.3599983987615</v>
      </c>
      <c r="Q453" s="309">
        <f t="shared" si="126"/>
        <v>3.7486000000000002</v>
      </c>
      <c r="R453" s="367">
        <f t="shared" si="132"/>
        <v>173.66479402496063</v>
      </c>
      <c r="S453" s="302">
        <v>21700</v>
      </c>
      <c r="T453" s="307">
        <f t="shared" si="127"/>
        <v>1499.4403526748952</v>
      </c>
      <c r="U453" s="101">
        <f t="shared" si="128"/>
        <v>506.81083920411453</v>
      </c>
      <c r="V453" s="304">
        <f t="shared" si="129"/>
        <v>29.988807053497904</v>
      </c>
      <c r="W453" s="308">
        <v>24</v>
      </c>
      <c r="X453" s="305">
        <f t="shared" si="130"/>
        <v>2060.2399989325077</v>
      </c>
      <c r="Y453" s="309">
        <f t="shared" si="131"/>
        <v>2.4990999999999999</v>
      </c>
    </row>
    <row r="454" spans="1:25" ht="15.75" customHeight="1" x14ac:dyDescent="0.2">
      <c r="A454" s="424">
        <v>435</v>
      </c>
      <c r="B454" s="301">
        <f t="shared" si="133"/>
        <v>69.475871584458559</v>
      </c>
      <c r="C454" s="302">
        <v>21700</v>
      </c>
      <c r="D454" s="303">
        <f t="shared" si="117"/>
        <v>3748.0638106633023</v>
      </c>
      <c r="E454" s="304">
        <f t="shared" si="118"/>
        <v>1266.8455680041961</v>
      </c>
      <c r="F454" s="304">
        <f t="shared" si="119"/>
        <v>74.961276213266046</v>
      </c>
      <c r="G454" s="101">
        <v>60</v>
      </c>
      <c r="H454" s="305">
        <f t="shared" si="120"/>
        <v>5149.8706548807641</v>
      </c>
      <c r="I454" s="309">
        <f t="shared" si="121"/>
        <v>6.2611999999999997</v>
      </c>
      <c r="J454" s="329">
        <f t="shared" si="134"/>
        <v>115.79311930743094</v>
      </c>
      <c r="K454" s="302">
        <v>21700</v>
      </c>
      <c r="L454" s="307">
        <f t="shared" si="122"/>
        <v>2248.8382863979814</v>
      </c>
      <c r="M454" s="304">
        <f t="shared" si="123"/>
        <v>760.10734080251768</v>
      </c>
      <c r="N454" s="304">
        <f t="shared" si="124"/>
        <v>44.976765727959631</v>
      </c>
      <c r="O454" s="308">
        <v>36</v>
      </c>
      <c r="P454" s="305">
        <f t="shared" si="125"/>
        <v>3089.9223929284585</v>
      </c>
      <c r="Q454" s="309">
        <f t="shared" si="126"/>
        <v>3.7566999999999999</v>
      </c>
      <c r="R454" s="367">
        <f t="shared" si="132"/>
        <v>173.6896789611464</v>
      </c>
      <c r="S454" s="302">
        <v>21700</v>
      </c>
      <c r="T454" s="307">
        <f t="shared" si="127"/>
        <v>1499.2255242653209</v>
      </c>
      <c r="U454" s="101">
        <f t="shared" si="128"/>
        <v>506.7382272016784</v>
      </c>
      <c r="V454" s="304">
        <f t="shared" si="129"/>
        <v>29.984510485306419</v>
      </c>
      <c r="W454" s="308">
        <v>24</v>
      </c>
      <c r="X454" s="305">
        <f t="shared" si="130"/>
        <v>2059.948261952306</v>
      </c>
      <c r="Y454" s="309">
        <f t="shared" si="131"/>
        <v>2.5045000000000002</v>
      </c>
    </row>
    <row r="455" spans="1:25" ht="15.75" customHeight="1" x14ac:dyDescent="0.2">
      <c r="A455" s="424">
        <v>436</v>
      </c>
      <c r="B455" s="301">
        <f t="shared" si="133"/>
        <v>69.485802702484577</v>
      </c>
      <c r="C455" s="302">
        <v>21700</v>
      </c>
      <c r="D455" s="303">
        <f t="shared" si="117"/>
        <v>3747.5281262123062</v>
      </c>
      <c r="E455" s="304">
        <f t="shared" si="118"/>
        <v>1266.6645066597594</v>
      </c>
      <c r="F455" s="304">
        <f t="shared" si="119"/>
        <v>74.950562524246124</v>
      </c>
      <c r="G455" s="101">
        <v>60</v>
      </c>
      <c r="H455" s="305">
        <f t="shared" si="120"/>
        <v>5149.143195396312</v>
      </c>
      <c r="I455" s="309">
        <f t="shared" si="121"/>
        <v>6.2747000000000002</v>
      </c>
      <c r="J455" s="329">
        <f t="shared" si="134"/>
        <v>115.80967117080763</v>
      </c>
      <c r="K455" s="302">
        <v>21700</v>
      </c>
      <c r="L455" s="307">
        <f t="shared" si="122"/>
        <v>2248.5168757273836</v>
      </c>
      <c r="M455" s="304">
        <f t="shared" si="123"/>
        <v>759.99870399585564</v>
      </c>
      <c r="N455" s="304">
        <f t="shared" si="124"/>
        <v>44.970337514547673</v>
      </c>
      <c r="O455" s="308">
        <v>36</v>
      </c>
      <c r="P455" s="305">
        <f t="shared" si="125"/>
        <v>3089.4859172377869</v>
      </c>
      <c r="Q455" s="309">
        <f t="shared" si="126"/>
        <v>3.7648000000000001</v>
      </c>
      <c r="R455" s="367">
        <f t="shared" si="132"/>
        <v>173.71450675621142</v>
      </c>
      <c r="S455" s="302">
        <v>21700</v>
      </c>
      <c r="T455" s="307">
        <f t="shared" si="127"/>
        <v>1499.0112504849226</v>
      </c>
      <c r="U455" s="101">
        <f t="shared" si="128"/>
        <v>506.66580266390378</v>
      </c>
      <c r="V455" s="304">
        <f t="shared" si="129"/>
        <v>29.980225009698451</v>
      </c>
      <c r="W455" s="308">
        <v>24</v>
      </c>
      <c r="X455" s="305">
        <f t="shared" si="130"/>
        <v>2059.6572781585246</v>
      </c>
      <c r="Y455" s="309">
        <f t="shared" si="131"/>
        <v>2.5099</v>
      </c>
    </row>
    <row r="456" spans="1:25" ht="15.75" customHeight="1" x14ac:dyDescent="0.2">
      <c r="A456" s="424">
        <v>437</v>
      </c>
      <c r="B456" s="301">
        <f t="shared" si="133"/>
        <v>69.495711068788438</v>
      </c>
      <c r="C456" s="302">
        <v>21700</v>
      </c>
      <c r="D456" s="303">
        <f t="shared" si="117"/>
        <v>3746.9938215647603</v>
      </c>
      <c r="E456" s="304">
        <f t="shared" si="118"/>
        <v>1266.4839116888888</v>
      </c>
      <c r="F456" s="304">
        <f t="shared" si="119"/>
        <v>74.939876431295204</v>
      </c>
      <c r="G456" s="101">
        <v>60</v>
      </c>
      <c r="H456" s="305">
        <f t="shared" si="120"/>
        <v>5148.4176096849442</v>
      </c>
      <c r="I456" s="309">
        <f t="shared" si="121"/>
        <v>6.2881999999999998</v>
      </c>
      <c r="J456" s="329">
        <f t="shared" si="134"/>
        <v>115.8261851146474</v>
      </c>
      <c r="K456" s="302">
        <v>21700</v>
      </c>
      <c r="L456" s="307">
        <f t="shared" si="122"/>
        <v>2248.1962929388565</v>
      </c>
      <c r="M456" s="304">
        <f t="shared" si="123"/>
        <v>759.89034701333344</v>
      </c>
      <c r="N456" s="304">
        <f t="shared" si="124"/>
        <v>44.963925858777131</v>
      </c>
      <c r="O456" s="308">
        <v>36</v>
      </c>
      <c r="P456" s="305">
        <f t="shared" si="125"/>
        <v>3089.0505658109673</v>
      </c>
      <c r="Q456" s="309">
        <f t="shared" si="126"/>
        <v>3.7728999999999999</v>
      </c>
      <c r="R456" s="367">
        <f t="shared" si="132"/>
        <v>173.73927767197108</v>
      </c>
      <c r="S456" s="302">
        <v>21700</v>
      </c>
      <c r="T456" s="307">
        <f t="shared" si="127"/>
        <v>1498.7975286259043</v>
      </c>
      <c r="U456" s="101">
        <f t="shared" si="128"/>
        <v>506.59356467555563</v>
      </c>
      <c r="V456" s="304">
        <f t="shared" si="129"/>
        <v>29.975950572518087</v>
      </c>
      <c r="W456" s="308">
        <v>24</v>
      </c>
      <c r="X456" s="305">
        <f t="shared" si="130"/>
        <v>2059.3670438739782</v>
      </c>
      <c r="Y456" s="309">
        <f t="shared" si="131"/>
        <v>2.5152999999999999</v>
      </c>
    </row>
    <row r="457" spans="1:25" ht="15.75" customHeight="1" x14ac:dyDescent="0.2">
      <c r="A457" s="424">
        <v>438</v>
      </c>
      <c r="B457" s="301">
        <f t="shared" si="133"/>
        <v>69.505596787378138</v>
      </c>
      <c r="C457" s="302">
        <v>21700</v>
      </c>
      <c r="D457" s="303">
        <f t="shared" si="117"/>
        <v>3746.4608899996856</v>
      </c>
      <c r="E457" s="304">
        <f t="shared" si="118"/>
        <v>1266.3037808198935</v>
      </c>
      <c r="F457" s="304">
        <f t="shared" si="119"/>
        <v>74.929217799993708</v>
      </c>
      <c r="G457" s="101">
        <v>60</v>
      </c>
      <c r="H457" s="305">
        <f t="shared" si="120"/>
        <v>5147.693888619573</v>
      </c>
      <c r="I457" s="309">
        <f t="shared" si="121"/>
        <v>6.3017000000000003</v>
      </c>
      <c r="J457" s="329">
        <f t="shared" si="134"/>
        <v>115.8426613122969</v>
      </c>
      <c r="K457" s="302">
        <v>21700</v>
      </c>
      <c r="L457" s="307">
        <f t="shared" si="122"/>
        <v>2247.8765339998117</v>
      </c>
      <c r="M457" s="304">
        <f t="shared" si="123"/>
        <v>759.78226849193629</v>
      </c>
      <c r="N457" s="304">
        <f t="shared" si="124"/>
        <v>44.957530679996232</v>
      </c>
      <c r="O457" s="308">
        <v>36</v>
      </c>
      <c r="P457" s="305">
        <f t="shared" si="125"/>
        <v>3088.6163331717444</v>
      </c>
      <c r="Q457" s="309">
        <f t="shared" si="126"/>
        <v>3.7810000000000001</v>
      </c>
      <c r="R457" s="367">
        <f t="shared" si="132"/>
        <v>173.76399196844534</v>
      </c>
      <c r="S457" s="302">
        <v>21700</v>
      </c>
      <c r="T457" s="307">
        <f t="shared" si="127"/>
        <v>1498.5843559998743</v>
      </c>
      <c r="U457" s="101">
        <f t="shared" si="128"/>
        <v>506.52151232795745</v>
      </c>
      <c r="V457" s="304">
        <f t="shared" si="129"/>
        <v>29.971687119997487</v>
      </c>
      <c r="W457" s="308">
        <v>24</v>
      </c>
      <c r="X457" s="305">
        <f t="shared" si="130"/>
        <v>2059.0775554478296</v>
      </c>
      <c r="Y457" s="309">
        <f t="shared" si="131"/>
        <v>2.5207000000000002</v>
      </c>
    </row>
    <row r="458" spans="1:25" ht="15.75" customHeight="1" x14ac:dyDescent="0.2">
      <c r="A458" s="424">
        <v>439</v>
      </c>
      <c r="B458" s="301">
        <f t="shared" si="133"/>
        <v>69.515459961550121</v>
      </c>
      <c r="C458" s="302">
        <v>21700</v>
      </c>
      <c r="D458" s="303">
        <f t="shared" si="117"/>
        <v>3745.92932484415</v>
      </c>
      <c r="E458" s="304">
        <f t="shared" si="118"/>
        <v>1266.1241117973225</v>
      </c>
      <c r="F458" s="304">
        <f t="shared" si="119"/>
        <v>74.918586496882995</v>
      </c>
      <c r="G458" s="101">
        <v>60</v>
      </c>
      <c r="H458" s="305">
        <f t="shared" si="120"/>
        <v>5146.9720231383553</v>
      </c>
      <c r="I458" s="309">
        <f t="shared" si="121"/>
        <v>6.3151000000000002</v>
      </c>
      <c r="J458" s="329">
        <f t="shared" si="134"/>
        <v>115.85909993591687</v>
      </c>
      <c r="K458" s="302">
        <v>21700</v>
      </c>
      <c r="L458" s="307">
        <f t="shared" si="122"/>
        <v>2247.5575949064896</v>
      </c>
      <c r="M458" s="304">
        <f t="shared" si="123"/>
        <v>759.67446707839338</v>
      </c>
      <c r="N458" s="304">
        <f t="shared" si="124"/>
        <v>44.951151898129794</v>
      </c>
      <c r="O458" s="308">
        <v>36</v>
      </c>
      <c r="P458" s="305">
        <f t="shared" si="125"/>
        <v>3088.1832138830127</v>
      </c>
      <c r="Q458" s="309">
        <f t="shared" si="126"/>
        <v>3.7890999999999999</v>
      </c>
      <c r="R458" s="367">
        <f t="shared" si="132"/>
        <v>173.7886499038753</v>
      </c>
      <c r="S458" s="302">
        <v>21700</v>
      </c>
      <c r="T458" s="307">
        <f t="shared" si="127"/>
        <v>1498.3717299376601</v>
      </c>
      <c r="U458" s="101">
        <f t="shared" si="128"/>
        <v>506.44964471892905</v>
      </c>
      <c r="V458" s="304">
        <f t="shared" si="129"/>
        <v>29.967434598753204</v>
      </c>
      <c r="W458" s="308">
        <v>24</v>
      </c>
      <c r="X458" s="305">
        <f t="shared" si="130"/>
        <v>2058.7888092553421</v>
      </c>
      <c r="Y458" s="309">
        <f t="shared" si="131"/>
        <v>2.5261</v>
      </c>
    </row>
    <row r="459" spans="1:25" ht="15.75" customHeight="1" x14ac:dyDescent="0.2">
      <c r="A459" s="283">
        <v>440</v>
      </c>
      <c r="B459" s="301">
        <f t="shared" si="133"/>
        <v>69.52530069389573</v>
      </c>
      <c r="C459" s="302">
        <v>21700</v>
      </c>
      <c r="D459" s="303">
        <f t="shared" si="117"/>
        <v>3745.3991194728183</v>
      </c>
      <c r="E459" s="304">
        <f t="shared" si="118"/>
        <v>1265.9449023818124</v>
      </c>
      <c r="F459" s="304">
        <f t="shared" si="119"/>
        <v>74.907982389456365</v>
      </c>
      <c r="G459" s="101">
        <v>60</v>
      </c>
      <c r="H459" s="305">
        <f t="shared" si="120"/>
        <v>5146.2520042440874</v>
      </c>
      <c r="I459" s="309">
        <f t="shared" si="121"/>
        <v>6.3285999999999998</v>
      </c>
      <c r="J459" s="329">
        <f t="shared" si="134"/>
        <v>115.87550115649289</v>
      </c>
      <c r="K459" s="302">
        <v>21700</v>
      </c>
      <c r="L459" s="307">
        <f t="shared" si="122"/>
        <v>2247.2394716836911</v>
      </c>
      <c r="M459" s="304">
        <f t="shared" si="123"/>
        <v>759.56694142908748</v>
      </c>
      <c r="N459" s="304">
        <f t="shared" si="124"/>
        <v>44.944789433673826</v>
      </c>
      <c r="O459" s="308">
        <v>36</v>
      </c>
      <c r="P459" s="305">
        <f t="shared" si="125"/>
        <v>3087.7512025464525</v>
      </c>
      <c r="Q459" s="309">
        <f t="shared" si="126"/>
        <v>3.7972000000000001</v>
      </c>
      <c r="R459" s="367">
        <f t="shared" si="132"/>
        <v>173.81325173473931</v>
      </c>
      <c r="S459" s="302">
        <v>21700</v>
      </c>
      <c r="T459" s="307">
        <f t="shared" si="127"/>
        <v>1498.1596477891276</v>
      </c>
      <c r="U459" s="101">
        <f t="shared" si="128"/>
        <v>506.37796095272506</v>
      </c>
      <c r="V459" s="304">
        <f t="shared" si="129"/>
        <v>29.963192955782553</v>
      </c>
      <c r="W459" s="308">
        <v>24</v>
      </c>
      <c r="X459" s="305">
        <f t="shared" si="130"/>
        <v>2058.5008016976353</v>
      </c>
      <c r="Y459" s="309">
        <f t="shared" si="131"/>
        <v>2.5314999999999999</v>
      </c>
    </row>
    <row r="460" spans="1:25" ht="15.75" customHeight="1" x14ac:dyDescent="0.2">
      <c r="A460" s="424">
        <v>441</v>
      </c>
      <c r="B460" s="301">
        <f t="shared" si="133"/>
        <v>69.535119086307617</v>
      </c>
      <c r="C460" s="302">
        <v>21700</v>
      </c>
      <c r="D460" s="303">
        <f t="shared" si="117"/>
        <v>3744.8702673075045</v>
      </c>
      <c r="E460" s="304">
        <f t="shared" si="118"/>
        <v>1265.7661503499364</v>
      </c>
      <c r="F460" s="304">
        <f t="shared" si="119"/>
        <v>74.897405346150094</v>
      </c>
      <c r="G460" s="101">
        <v>60</v>
      </c>
      <c r="H460" s="305">
        <f t="shared" si="120"/>
        <v>5145.5338230035904</v>
      </c>
      <c r="I460" s="309">
        <f t="shared" si="121"/>
        <v>6.3421000000000003</v>
      </c>
      <c r="J460" s="329">
        <f t="shared" si="134"/>
        <v>115.89186514384603</v>
      </c>
      <c r="K460" s="302">
        <v>21700</v>
      </c>
      <c r="L460" s="307">
        <f t="shared" si="122"/>
        <v>2246.9221603845026</v>
      </c>
      <c r="M460" s="304">
        <f t="shared" si="123"/>
        <v>759.45969020996176</v>
      </c>
      <c r="N460" s="304">
        <f t="shared" si="124"/>
        <v>44.93844320769005</v>
      </c>
      <c r="O460" s="308">
        <v>36</v>
      </c>
      <c r="P460" s="305">
        <f t="shared" si="125"/>
        <v>3087.3202938021545</v>
      </c>
      <c r="Q460" s="309">
        <f t="shared" si="126"/>
        <v>3.8052999999999999</v>
      </c>
      <c r="R460" s="367">
        <f t="shared" si="132"/>
        <v>173.83779771576903</v>
      </c>
      <c r="S460" s="302">
        <v>21700</v>
      </c>
      <c r="T460" s="307">
        <f t="shared" si="127"/>
        <v>1497.9481069230021</v>
      </c>
      <c r="U460" s="101">
        <f t="shared" si="128"/>
        <v>506.30646013997466</v>
      </c>
      <c r="V460" s="304">
        <f t="shared" si="129"/>
        <v>29.958962138460041</v>
      </c>
      <c r="W460" s="308">
        <v>24</v>
      </c>
      <c r="X460" s="305">
        <f t="shared" si="130"/>
        <v>2058.2135292014368</v>
      </c>
      <c r="Y460" s="309">
        <f t="shared" si="131"/>
        <v>2.5367999999999999</v>
      </c>
    </row>
    <row r="461" spans="1:25" ht="15.75" customHeight="1" x14ac:dyDescent="0.2">
      <c r="A461" s="424">
        <v>442</v>
      </c>
      <c r="B461" s="301">
        <f t="shared" si="133"/>
        <v>69.54491523998604</v>
      </c>
      <c r="C461" s="302">
        <v>21700</v>
      </c>
      <c r="D461" s="303">
        <f t="shared" si="117"/>
        <v>3744.3427618167343</v>
      </c>
      <c r="E461" s="304">
        <f t="shared" si="118"/>
        <v>1265.5878534940562</v>
      </c>
      <c r="F461" s="304">
        <f t="shared" si="119"/>
        <v>74.886855236334682</v>
      </c>
      <c r="G461" s="101">
        <v>60</v>
      </c>
      <c r="H461" s="305">
        <f t="shared" si="120"/>
        <v>5144.8174705471247</v>
      </c>
      <c r="I461" s="309">
        <f t="shared" si="121"/>
        <v>6.3555999999999999</v>
      </c>
      <c r="J461" s="329">
        <f t="shared" si="134"/>
        <v>115.90819206664341</v>
      </c>
      <c r="K461" s="302">
        <v>21700</v>
      </c>
      <c r="L461" s="307">
        <f t="shared" si="122"/>
        <v>2246.6056570900405</v>
      </c>
      <c r="M461" s="304">
        <f t="shared" si="123"/>
        <v>759.35271209643361</v>
      </c>
      <c r="N461" s="304">
        <f t="shared" si="124"/>
        <v>44.932113141800812</v>
      </c>
      <c r="O461" s="308">
        <v>36</v>
      </c>
      <c r="P461" s="305">
        <f t="shared" si="125"/>
        <v>3086.8904823282751</v>
      </c>
      <c r="Q461" s="309">
        <f t="shared" si="126"/>
        <v>3.8134000000000001</v>
      </c>
      <c r="R461" s="367">
        <f t="shared" si="132"/>
        <v>173.8622880999651</v>
      </c>
      <c r="S461" s="302">
        <v>21700</v>
      </c>
      <c r="T461" s="307">
        <f t="shared" si="127"/>
        <v>1497.7371047266938</v>
      </c>
      <c r="U461" s="101">
        <f t="shared" si="128"/>
        <v>506.23514139762244</v>
      </c>
      <c r="V461" s="304">
        <f t="shared" si="129"/>
        <v>29.954742094533877</v>
      </c>
      <c r="W461" s="308">
        <v>24</v>
      </c>
      <c r="X461" s="305">
        <f t="shared" si="130"/>
        <v>2057.9269882188501</v>
      </c>
      <c r="Y461" s="309">
        <f t="shared" si="131"/>
        <v>2.5421999999999998</v>
      </c>
    </row>
    <row r="462" spans="1:25" ht="15.75" customHeight="1" x14ac:dyDescent="0.2">
      <c r="A462" s="424">
        <v>443</v>
      </c>
      <c r="B462" s="301">
        <f t="shared" si="133"/>
        <v>69.554689255445211</v>
      </c>
      <c r="C462" s="302">
        <v>21700</v>
      </c>
      <c r="D462" s="303">
        <f t="shared" si="117"/>
        <v>3743.8165965152975</v>
      </c>
      <c r="E462" s="304">
        <f t="shared" si="118"/>
        <v>1265.4100096221705</v>
      </c>
      <c r="F462" s="304">
        <f t="shared" si="119"/>
        <v>74.876331930305952</v>
      </c>
      <c r="G462" s="101">
        <v>60</v>
      </c>
      <c r="H462" s="305">
        <f t="shared" si="120"/>
        <v>5144.1029380677746</v>
      </c>
      <c r="I462" s="309">
        <f t="shared" si="121"/>
        <v>6.3691000000000004</v>
      </c>
      <c r="J462" s="329">
        <f t="shared" si="134"/>
        <v>115.9244820924087</v>
      </c>
      <c r="K462" s="302">
        <v>21700</v>
      </c>
      <c r="L462" s="307">
        <f t="shared" si="122"/>
        <v>2246.2899579091782</v>
      </c>
      <c r="M462" s="304">
        <f t="shared" si="123"/>
        <v>759.24600577330216</v>
      </c>
      <c r="N462" s="304">
        <f t="shared" si="124"/>
        <v>44.925799158183565</v>
      </c>
      <c r="O462" s="308">
        <v>36</v>
      </c>
      <c r="P462" s="305">
        <f t="shared" si="125"/>
        <v>3086.4617628406641</v>
      </c>
      <c r="Q462" s="309">
        <f t="shared" si="126"/>
        <v>3.8214999999999999</v>
      </c>
      <c r="R462" s="367">
        <f t="shared" si="132"/>
        <v>173.88672313861301</v>
      </c>
      <c r="S462" s="302">
        <v>21700</v>
      </c>
      <c r="T462" s="307">
        <f t="shared" si="127"/>
        <v>1497.5266386061191</v>
      </c>
      <c r="U462" s="101">
        <f t="shared" si="128"/>
        <v>506.16400384886822</v>
      </c>
      <c r="V462" s="304">
        <f t="shared" si="129"/>
        <v>29.950532772122383</v>
      </c>
      <c r="W462" s="308">
        <v>24</v>
      </c>
      <c r="X462" s="305">
        <f t="shared" si="130"/>
        <v>2057.6411752271097</v>
      </c>
      <c r="Y462" s="309">
        <f t="shared" si="131"/>
        <v>2.5476000000000001</v>
      </c>
    </row>
    <row r="463" spans="1:25" ht="15.75" customHeight="1" x14ac:dyDescent="0.2">
      <c r="A463" s="424">
        <v>444</v>
      </c>
      <c r="B463" s="301">
        <f t="shared" si="133"/>
        <v>69.564441232519371</v>
      </c>
      <c r="C463" s="302">
        <v>21700</v>
      </c>
      <c r="D463" s="303">
        <f t="shared" si="117"/>
        <v>3743.2917649638293</v>
      </c>
      <c r="E463" s="304">
        <f t="shared" si="118"/>
        <v>1265.2326165577742</v>
      </c>
      <c r="F463" s="304">
        <f t="shared" si="119"/>
        <v>74.865835299276583</v>
      </c>
      <c r="G463" s="101">
        <v>60</v>
      </c>
      <c r="H463" s="305">
        <f t="shared" si="120"/>
        <v>5143.3902168208806</v>
      </c>
      <c r="I463" s="309">
        <f t="shared" si="121"/>
        <v>6.3826000000000001</v>
      </c>
      <c r="J463" s="329">
        <f t="shared" si="134"/>
        <v>115.94073538753229</v>
      </c>
      <c r="K463" s="302">
        <v>21700</v>
      </c>
      <c r="L463" s="307">
        <f t="shared" si="122"/>
        <v>2245.9750589782975</v>
      </c>
      <c r="M463" s="304">
        <f t="shared" si="123"/>
        <v>759.13956993466445</v>
      </c>
      <c r="N463" s="304">
        <f t="shared" si="124"/>
        <v>44.919501179565948</v>
      </c>
      <c r="O463" s="308">
        <v>36</v>
      </c>
      <c r="P463" s="305">
        <f t="shared" si="125"/>
        <v>3086.0341300925279</v>
      </c>
      <c r="Q463" s="309">
        <f t="shared" si="126"/>
        <v>3.8294999999999999</v>
      </c>
      <c r="R463" s="367">
        <f t="shared" si="132"/>
        <v>173.91110308129842</v>
      </c>
      <c r="S463" s="302">
        <v>21700</v>
      </c>
      <c r="T463" s="307">
        <f t="shared" si="127"/>
        <v>1497.3167059855318</v>
      </c>
      <c r="U463" s="101">
        <f t="shared" si="128"/>
        <v>506.09304662310973</v>
      </c>
      <c r="V463" s="304">
        <f t="shared" si="129"/>
        <v>29.946334119710638</v>
      </c>
      <c r="W463" s="308">
        <v>24</v>
      </c>
      <c r="X463" s="305">
        <f t="shared" si="130"/>
        <v>2057.3560867283522</v>
      </c>
      <c r="Y463" s="309">
        <f t="shared" si="131"/>
        <v>2.5529999999999999</v>
      </c>
    </row>
    <row r="464" spans="1:25" ht="15.75" customHeight="1" x14ac:dyDescent="0.2">
      <c r="A464" s="424">
        <v>445</v>
      </c>
      <c r="B464" s="301">
        <f t="shared" si="133"/>
        <v>69.574171270368993</v>
      </c>
      <c r="C464" s="302">
        <v>21700</v>
      </c>
      <c r="D464" s="303">
        <f t="shared" si="117"/>
        <v>3742.7682607683746</v>
      </c>
      <c r="E464" s="304">
        <f t="shared" si="118"/>
        <v>1265.0556721397104</v>
      </c>
      <c r="F464" s="304">
        <f t="shared" si="119"/>
        <v>74.855365215367499</v>
      </c>
      <c r="G464" s="101">
        <v>60</v>
      </c>
      <c r="H464" s="305">
        <f t="shared" si="120"/>
        <v>5142.679298123453</v>
      </c>
      <c r="I464" s="309">
        <f t="shared" si="121"/>
        <v>6.3960999999999997</v>
      </c>
      <c r="J464" s="329">
        <f t="shared" si="134"/>
        <v>115.95695211728166</v>
      </c>
      <c r="K464" s="302">
        <v>21700</v>
      </c>
      <c r="L464" s="307">
        <f t="shared" si="122"/>
        <v>2245.6609564610249</v>
      </c>
      <c r="M464" s="304">
        <f t="shared" si="123"/>
        <v>759.03340328382637</v>
      </c>
      <c r="N464" s="304">
        <f t="shared" si="124"/>
        <v>44.913219129220501</v>
      </c>
      <c r="O464" s="308">
        <v>36</v>
      </c>
      <c r="P464" s="305">
        <f t="shared" si="125"/>
        <v>3085.6075788740718</v>
      </c>
      <c r="Q464" s="309">
        <f t="shared" si="126"/>
        <v>3.8376000000000001</v>
      </c>
      <c r="R464" s="367">
        <f t="shared" si="132"/>
        <v>173.93542817592248</v>
      </c>
      <c r="S464" s="302">
        <v>21700</v>
      </c>
      <c r="T464" s="307">
        <f t="shared" si="127"/>
        <v>1497.10730430735</v>
      </c>
      <c r="U464" s="101">
        <f t="shared" si="128"/>
        <v>506.02226885588425</v>
      </c>
      <c r="V464" s="304">
        <f t="shared" si="129"/>
        <v>29.942146086147002</v>
      </c>
      <c r="W464" s="308">
        <v>24</v>
      </c>
      <c r="X464" s="305">
        <f t="shared" si="130"/>
        <v>2057.0717192493812</v>
      </c>
      <c r="Y464" s="309">
        <f t="shared" si="131"/>
        <v>2.5583999999999998</v>
      </c>
    </row>
    <row r="465" spans="1:25" ht="15.75" customHeight="1" x14ac:dyDescent="0.2">
      <c r="A465" s="424">
        <v>446</v>
      </c>
      <c r="B465" s="301">
        <f t="shared" si="133"/>
        <v>69.583879467486781</v>
      </c>
      <c r="C465" s="302">
        <v>21700</v>
      </c>
      <c r="D465" s="303">
        <f t="shared" si="117"/>
        <v>3742.2460775799723</v>
      </c>
      <c r="E465" s="304">
        <f t="shared" si="118"/>
        <v>1264.8791742220305</v>
      </c>
      <c r="F465" s="304">
        <f t="shared" si="119"/>
        <v>74.844921551599441</v>
      </c>
      <c r="G465" s="101">
        <v>60</v>
      </c>
      <c r="H465" s="305">
        <f t="shared" si="120"/>
        <v>5141.9701733536021</v>
      </c>
      <c r="I465" s="309">
        <f t="shared" si="121"/>
        <v>6.4095000000000004</v>
      </c>
      <c r="J465" s="329">
        <f t="shared" si="134"/>
        <v>115.9731324458113</v>
      </c>
      <c r="K465" s="302">
        <v>21700</v>
      </c>
      <c r="L465" s="307">
        <f t="shared" si="122"/>
        <v>2245.3476465479835</v>
      </c>
      <c r="M465" s="304">
        <f t="shared" si="123"/>
        <v>758.92750453321833</v>
      </c>
      <c r="N465" s="304">
        <f t="shared" si="124"/>
        <v>44.906952930959669</v>
      </c>
      <c r="O465" s="308">
        <v>36</v>
      </c>
      <c r="P465" s="305">
        <f t="shared" si="125"/>
        <v>3085.1821040121613</v>
      </c>
      <c r="Q465" s="309">
        <f t="shared" si="126"/>
        <v>3.8456999999999999</v>
      </c>
      <c r="R465" s="367">
        <f t="shared" si="132"/>
        <v>173.95969866871695</v>
      </c>
      <c r="S465" s="302">
        <v>21700</v>
      </c>
      <c r="T465" s="307">
        <f t="shared" si="127"/>
        <v>1496.8984310319888</v>
      </c>
      <c r="U465" s="101">
        <f t="shared" si="128"/>
        <v>505.95166968881216</v>
      </c>
      <c r="V465" s="304">
        <f t="shared" si="129"/>
        <v>29.937968620639776</v>
      </c>
      <c r="W465" s="308">
        <v>24</v>
      </c>
      <c r="X465" s="305">
        <f t="shared" si="130"/>
        <v>2056.7880693414409</v>
      </c>
      <c r="Y465" s="309">
        <f t="shared" si="131"/>
        <v>2.5638000000000001</v>
      </c>
    </row>
    <row r="466" spans="1:25" ht="15.75" customHeight="1" x14ac:dyDescent="0.2">
      <c r="A466" s="424">
        <v>447</v>
      </c>
      <c r="B466" s="301">
        <f t="shared" si="133"/>
        <v>69.593565921703686</v>
      </c>
      <c r="C466" s="302">
        <v>21700</v>
      </c>
      <c r="D466" s="303">
        <f t="shared" si="117"/>
        <v>3741.7252090942329</v>
      </c>
      <c r="E466" s="304">
        <f t="shared" si="118"/>
        <v>1264.7031206738507</v>
      </c>
      <c r="F466" s="304">
        <f t="shared" si="119"/>
        <v>74.834504181884654</v>
      </c>
      <c r="G466" s="101">
        <v>60</v>
      </c>
      <c r="H466" s="305">
        <f t="shared" si="120"/>
        <v>5141.2628339499679</v>
      </c>
      <c r="I466" s="309">
        <f t="shared" si="121"/>
        <v>6.423</v>
      </c>
      <c r="J466" s="329">
        <f t="shared" si="134"/>
        <v>115.98927653617281</v>
      </c>
      <c r="K466" s="302">
        <v>21700</v>
      </c>
      <c r="L466" s="307">
        <f t="shared" si="122"/>
        <v>2245.0351254565394</v>
      </c>
      <c r="M466" s="304">
        <f t="shared" si="123"/>
        <v>758.82187240431028</v>
      </c>
      <c r="N466" s="304">
        <f t="shared" si="124"/>
        <v>44.900702509130788</v>
      </c>
      <c r="O466" s="308">
        <v>36</v>
      </c>
      <c r="P466" s="305">
        <f t="shared" si="125"/>
        <v>3084.7577003699807</v>
      </c>
      <c r="Q466" s="309">
        <f t="shared" si="126"/>
        <v>3.8538000000000001</v>
      </c>
      <c r="R466" s="367">
        <f t="shared" si="132"/>
        <v>173.9839148042592</v>
      </c>
      <c r="S466" s="302">
        <v>21700</v>
      </c>
      <c r="T466" s="307">
        <f t="shared" si="127"/>
        <v>1496.6900836376931</v>
      </c>
      <c r="U466" s="101">
        <f t="shared" si="128"/>
        <v>505.88124826954021</v>
      </c>
      <c r="V466" s="304">
        <f t="shared" si="129"/>
        <v>29.933801672753862</v>
      </c>
      <c r="W466" s="308">
        <v>24</v>
      </c>
      <c r="X466" s="305">
        <f t="shared" si="130"/>
        <v>2056.5051335799872</v>
      </c>
      <c r="Y466" s="309">
        <f t="shared" si="131"/>
        <v>2.5691999999999999</v>
      </c>
    </row>
    <row r="467" spans="1:25" ht="15.75" customHeight="1" x14ac:dyDescent="0.2">
      <c r="A467" s="424">
        <v>448</v>
      </c>
      <c r="B467" s="301">
        <f t="shared" si="133"/>
        <v>69.603230730194809</v>
      </c>
      <c r="C467" s="302">
        <v>21700</v>
      </c>
      <c r="D467" s="303">
        <f t="shared" si="117"/>
        <v>3741.2056490509281</v>
      </c>
      <c r="E467" s="304">
        <f t="shared" si="118"/>
        <v>1264.5275093792136</v>
      </c>
      <c r="F467" s="304">
        <f t="shared" si="119"/>
        <v>74.824112981018558</v>
      </c>
      <c r="G467" s="101">
        <v>60</v>
      </c>
      <c r="H467" s="305">
        <f t="shared" si="120"/>
        <v>5140.5572714111604</v>
      </c>
      <c r="I467" s="309">
        <f t="shared" si="121"/>
        <v>6.4364999999999997</v>
      </c>
      <c r="J467" s="329">
        <f t="shared" si="134"/>
        <v>116.00538455032469</v>
      </c>
      <c r="K467" s="302">
        <v>21700</v>
      </c>
      <c r="L467" s="307">
        <f t="shared" si="122"/>
        <v>2244.7233894305568</v>
      </c>
      <c r="M467" s="304">
        <f t="shared" si="123"/>
        <v>758.71650562752814</v>
      </c>
      <c r="N467" s="304">
        <f t="shared" si="124"/>
        <v>44.894467788611138</v>
      </c>
      <c r="O467" s="308">
        <v>36</v>
      </c>
      <c r="P467" s="305">
        <f t="shared" si="125"/>
        <v>3084.334362846696</v>
      </c>
      <c r="Q467" s="309">
        <f t="shared" si="126"/>
        <v>3.8618999999999999</v>
      </c>
      <c r="R467" s="367">
        <f t="shared" si="132"/>
        <v>174.00807682548702</v>
      </c>
      <c r="S467" s="302">
        <v>21700</v>
      </c>
      <c r="T467" s="307">
        <f t="shared" si="127"/>
        <v>1496.4822596203712</v>
      </c>
      <c r="U467" s="101">
        <f t="shared" si="128"/>
        <v>505.8110037516854</v>
      </c>
      <c r="V467" s="304">
        <f t="shared" si="129"/>
        <v>29.929645192407424</v>
      </c>
      <c r="W467" s="308">
        <v>24</v>
      </c>
      <c r="X467" s="305">
        <f t="shared" si="130"/>
        <v>2056.222908564464</v>
      </c>
      <c r="Y467" s="309">
        <f t="shared" si="131"/>
        <v>2.5746000000000002</v>
      </c>
    </row>
    <row r="468" spans="1:25" ht="15.75" customHeight="1" x14ac:dyDescent="0.2">
      <c r="A468" s="424">
        <v>449</v>
      </c>
      <c r="B468" s="301">
        <f t="shared" si="133"/>
        <v>69.612873989485252</v>
      </c>
      <c r="C468" s="302">
        <v>21700</v>
      </c>
      <c r="D468" s="303">
        <f t="shared" ref="D468:D531" si="135">12*(1/B468*C468)</f>
        <v>3740.6873912335873</v>
      </c>
      <c r="E468" s="304">
        <f t="shared" ref="E468:E531" si="136">D468*33.8%</f>
        <v>1264.3523382369524</v>
      </c>
      <c r="F468" s="304">
        <f t="shared" ref="F468:F531" si="137">D468*2%</f>
        <v>74.813747824671751</v>
      </c>
      <c r="G468" s="101">
        <v>60</v>
      </c>
      <c r="H468" s="305">
        <f t="shared" ref="H468:H531" si="138">SUM(D468:G468)</f>
        <v>5139.8534772952116</v>
      </c>
      <c r="I468" s="309">
        <f t="shared" ref="I468:I531" si="139">ROUND(A468/B468,4)</f>
        <v>6.45</v>
      </c>
      <c r="J468" s="329">
        <f t="shared" si="134"/>
        <v>116.0214566491421</v>
      </c>
      <c r="K468" s="302">
        <v>21700</v>
      </c>
      <c r="L468" s="307">
        <f t="shared" ref="L468:L531" si="140">12*(1/J468*K468)</f>
        <v>2244.4124347401521</v>
      </c>
      <c r="M468" s="304">
        <f t="shared" ref="M468:M531" si="141">L468*33.8%</f>
        <v>758.61140294217137</v>
      </c>
      <c r="N468" s="304">
        <f t="shared" ref="N468:N531" si="142">L468*2%</f>
        <v>44.888248694803046</v>
      </c>
      <c r="O468" s="308">
        <v>36</v>
      </c>
      <c r="P468" s="305">
        <f t="shared" ref="P468:P531" si="143">SUM(L468:O468)</f>
        <v>3083.9120863771268</v>
      </c>
      <c r="Q468" s="309">
        <f t="shared" ref="Q468:Q531" si="144">ROUND(A468/J468,4)</f>
        <v>3.87</v>
      </c>
      <c r="R468" s="367">
        <f t="shared" si="132"/>
        <v>174.03218497371313</v>
      </c>
      <c r="S468" s="302">
        <v>21700</v>
      </c>
      <c r="T468" s="307">
        <f t="shared" ref="T468:T531" si="145">12*(1/R468*S468)</f>
        <v>1496.2749564934347</v>
      </c>
      <c r="U468" s="101">
        <f t="shared" ref="U468:U531" si="146">T468*33.8%</f>
        <v>505.74093529478091</v>
      </c>
      <c r="V468" s="304">
        <f t="shared" ref="V468:V531" si="147">T468*2%</f>
        <v>29.925499129868694</v>
      </c>
      <c r="W468" s="308">
        <v>24</v>
      </c>
      <c r="X468" s="305">
        <f t="shared" ref="X468:X531" si="148">SUM(T468:W468)</f>
        <v>2055.9413909180844</v>
      </c>
      <c r="Y468" s="309">
        <f t="shared" ref="Y468:Y531" si="149">ROUND(A468/R468,4)</f>
        <v>2.58</v>
      </c>
    </row>
    <row r="469" spans="1:25" ht="15.75" customHeight="1" x14ac:dyDescent="0.2">
      <c r="A469" s="283">
        <v>450</v>
      </c>
      <c r="B469" s="301">
        <f t="shared" si="133"/>
        <v>69.622495795455876</v>
      </c>
      <c r="C469" s="302">
        <v>21700</v>
      </c>
      <c r="D469" s="303">
        <f t="shared" si="135"/>
        <v>3740.1704294690885</v>
      </c>
      <c r="E469" s="304">
        <f t="shared" si="136"/>
        <v>1264.1776051605518</v>
      </c>
      <c r="F469" s="304">
        <f t="shared" si="137"/>
        <v>74.803408589381775</v>
      </c>
      <c r="G469" s="101">
        <v>60</v>
      </c>
      <c r="H469" s="305">
        <f t="shared" si="138"/>
        <v>5139.1514432190215</v>
      </c>
      <c r="I469" s="309">
        <f t="shared" si="139"/>
        <v>6.4634</v>
      </c>
      <c r="J469" s="329">
        <f t="shared" si="134"/>
        <v>116.03749299242646</v>
      </c>
      <c r="K469" s="302">
        <v>21700</v>
      </c>
      <c r="L469" s="307">
        <f t="shared" si="140"/>
        <v>2244.102257681453</v>
      </c>
      <c r="M469" s="304">
        <f t="shared" si="141"/>
        <v>758.50656309633109</v>
      </c>
      <c r="N469" s="304">
        <f t="shared" si="142"/>
        <v>44.882045153629058</v>
      </c>
      <c r="O469" s="308">
        <v>36</v>
      </c>
      <c r="P469" s="305">
        <f t="shared" si="143"/>
        <v>3083.4908659314128</v>
      </c>
      <c r="Q469" s="309">
        <f t="shared" si="144"/>
        <v>3.8780999999999999</v>
      </c>
      <c r="R469" s="367">
        <f t="shared" si="132"/>
        <v>174.05623948863968</v>
      </c>
      <c r="S469" s="302">
        <v>21700</v>
      </c>
      <c r="T469" s="307">
        <f t="shared" si="145"/>
        <v>1496.0681717876355</v>
      </c>
      <c r="U469" s="101">
        <f t="shared" si="146"/>
        <v>505.67104206422073</v>
      </c>
      <c r="V469" s="304">
        <f t="shared" si="147"/>
        <v>29.92136343575271</v>
      </c>
      <c r="W469" s="308">
        <v>24</v>
      </c>
      <c r="X469" s="305">
        <f t="shared" si="148"/>
        <v>2055.6605772876092</v>
      </c>
      <c r="Y469" s="309">
        <f t="shared" si="149"/>
        <v>2.5853999999999999</v>
      </c>
    </row>
    <row r="470" spans="1:25" ht="15.75" customHeight="1" x14ac:dyDescent="0.2">
      <c r="A470" s="424">
        <v>451</v>
      </c>
      <c r="B470" s="301">
        <f t="shared" si="133"/>
        <v>69.632096243349082</v>
      </c>
      <c r="C470" s="302">
        <v>21700</v>
      </c>
      <c r="D470" s="303">
        <f t="shared" si="135"/>
        <v>3739.6547576272646</v>
      </c>
      <c r="E470" s="304">
        <f t="shared" si="136"/>
        <v>1264.0033080780154</v>
      </c>
      <c r="F470" s="304">
        <f t="shared" si="137"/>
        <v>74.793095152545291</v>
      </c>
      <c r="G470" s="101">
        <v>60</v>
      </c>
      <c r="H470" s="305">
        <f t="shared" si="138"/>
        <v>5138.451160857825</v>
      </c>
      <c r="I470" s="309">
        <f t="shared" si="139"/>
        <v>6.4768999999999997</v>
      </c>
      <c r="J470" s="329">
        <f t="shared" si="134"/>
        <v>116.05349373891514</v>
      </c>
      <c r="K470" s="302">
        <v>21700</v>
      </c>
      <c r="L470" s="307">
        <f t="shared" si="140"/>
        <v>2243.7928545763589</v>
      </c>
      <c r="M470" s="304">
        <f t="shared" si="141"/>
        <v>758.40198484680923</v>
      </c>
      <c r="N470" s="304">
        <f t="shared" si="142"/>
        <v>44.87585709152718</v>
      </c>
      <c r="O470" s="308">
        <v>36</v>
      </c>
      <c r="P470" s="305">
        <f t="shared" si="143"/>
        <v>3083.0706965146951</v>
      </c>
      <c r="Q470" s="309">
        <f t="shared" si="144"/>
        <v>3.8860999999999999</v>
      </c>
      <c r="R470" s="367">
        <f t="shared" si="132"/>
        <v>174.08024060837269</v>
      </c>
      <c r="S470" s="302">
        <v>21700</v>
      </c>
      <c r="T470" s="307">
        <f t="shared" si="145"/>
        <v>1495.8619030509062</v>
      </c>
      <c r="U470" s="101">
        <f t="shared" si="146"/>
        <v>505.60132323120627</v>
      </c>
      <c r="V470" s="304">
        <f t="shared" si="147"/>
        <v>29.917238061018125</v>
      </c>
      <c r="W470" s="308">
        <v>24</v>
      </c>
      <c r="X470" s="305">
        <f t="shared" si="148"/>
        <v>2055.3804643431304</v>
      </c>
      <c r="Y470" s="309">
        <f t="shared" si="149"/>
        <v>2.5908000000000002</v>
      </c>
    </row>
    <row r="471" spans="1:25" ht="15.75" customHeight="1" x14ac:dyDescent="0.2">
      <c r="A471" s="424">
        <v>452</v>
      </c>
      <c r="B471" s="301">
        <f t="shared" si="133"/>
        <v>69.641675427774402</v>
      </c>
      <c r="C471" s="302">
        <v>21700</v>
      </c>
      <c r="D471" s="303">
        <f t="shared" si="135"/>
        <v>3739.1403696205102</v>
      </c>
      <c r="E471" s="304">
        <f t="shared" si="136"/>
        <v>1263.8294449317323</v>
      </c>
      <c r="F471" s="304">
        <f t="shared" si="137"/>
        <v>74.782807392410206</v>
      </c>
      <c r="G471" s="101">
        <v>60</v>
      </c>
      <c r="H471" s="305">
        <f t="shared" si="138"/>
        <v>5137.7526219446527</v>
      </c>
      <c r="I471" s="309">
        <f t="shared" si="139"/>
        <v>6.4904000000000002</v>
      </c>
      <c r="J471" s="329">
        <f t="shared" si="134"/>
        <v>116.06945904629067</v>
      </c>
      <c r="K471" s="302">
        <v>21700</v>
      </c>
      <c r="L471" s="307">
        <f t="shared" si="140"/>
        <v>2243.4842217723062</v>
      </c>
      <c r="M471" s="304">
        <f t="shared" si="141"/>
        <v>758.29766695903947</v>
      </c>
      <c r="N471" s="304">
        <f t="shared" si="142"/>
        <v>44.869684435446125</v>
      </c>
      <c r="O471" s="308">
        <v>36</v>
      </c>
      <c r="P471" s="305">
        <f t="shared" si="143"/>
        <v>3082.6515731667919</v>
      </c>
      <c r="Q471" s="309">
        <f t="shared" si="144"/>
        <v>3.8942000000000001</v>
      </c>
      <c r="R471" s="367">
        <f t="shared" si="132"/>
        <v>174.10418856943599</v>
      </c>
      <c r="S471" s="302">
        <v>21700</v>
      </c>
      <c r="T471" s="307">
        <f t="shared" si="145"/>
        <v>1495.6561478482045</v>
      </c>
      <c r="U471" s="101">
        <f t="shared" si="146"/>
        <v>505.53177797269308</v>
      </c>
      <c r="V471" s="304">
        <f t="shared" si="147"/>
        <v>29.913122956964088</v>
      </c>
      <c r="W471" s="308">
        <v>24</v>
      </c>
      <c r="X471" s="305">
        <f t="shared" si="148"/>
        <v>2055.1010487778617</v>
      </c>
      <c r="Y471" s="309">
        <f t="shared" si="149"/>
        <v>2.5960999999999999</v>
      </c>
    </row>
    <row r="472" spans="1:25" ht="15.75" customHeight="1" x14ac:dyDescent="0.2">
      <c r="A472" s="424">
        <v>453</v>
      </c>
      <c r="B472" s="301">
        <f t="shared" si="133"/>
        <v>69.65123344271413</v>
      </c>
      <c r="C472" s="302">
        <v>21700</v>
      </c>
      <c r="D472" s="303">
        <f t="shared" si="135"/>
        <v>3738.627259403389</v>
      </c>
      <c r="E472" s="304">
        <f t="shared" si="136"/>
        <v>1263.6560136783453</v>
      </c>
      <c r="F472" s="304">
        <f t="shared" si="137"/>
        <v>74.772545188067781</v>
      </c>
      <c r="G472" s="101">
        <v>60</v>
      </c>
      <c r="H472" s="305">
        <f t="shared" si="138"/>
        <v>5137.0558182698023</v>
      </c>
      <c r="I472" s="309">
        <f t="shared" si="139"/>
        <v>6.5038</v>
      </c>
      <c r="J472" s="329">
        <f t="shared" si="134"/>
        <v>116.08538907119022</v>
      </c>
      <c r="K472" s="302">
        <v>21700</v>
      </c>
      <c r="L472" s="307">
        <f t="shared" si="140"/>
        <v>2243.1763556420333</v>
      </c>
      <c r="M472" s="304">
        <f t="shared" si="141"/>
        <v>758.19360820700717</v>
      </c>
      <c r="N472" s="304">
        <f t="shared" si="142"/>
        <v>44.863527112840664</v>
      </c>
      <c r="O472" s="308">
        <v>36</v>
      </c>
      <c r="P472" s="305">
        <f t="shared" si="143"/>
        <v>3082.2334909618812</v>
      </c>
      <c r="Q472" s="309">
        <f t="shared" si="144"/>
        <v>3.9022999999999999</v>
      </c>
      <c r="R472" s="367">
        <f t="shared" si="132"/>
        <v>174.12808360678531</v>
      </c>
      <c r="S472" s="302">
        <v>21700</v>
      </c>
      <c r="T472" s="307">
        <f t="shared" si="145"/>
        <v>1495.4509037613557</v>
      </c>
      <c r="U472" s="101">
        <f t="shared" si="146"/>
        <v>505.46240547133817</v>
      </c>
      <c r="V472" s="304">
        <f t="shared" si="147"/>
        <v>29.909018075227113</v>
      </c>
      <c r="W472" s="308">
        <v>24</v>
      </c>
      <c r="X472" s="305">
        <f t="shared" si="148"/>
        <v>2054.8223273079211</v>
      </c>
      <c r="Y472" s="309">
        <f t="shared" si="149"/>
        <v>2.6015000000000001</v>
      </c>
    </row>
    <row r="473" spans="1:25" ht="15.75" customHeight="1" x14ac:dyDescent="0.2">
      <c r="A473" s="424">
        <v>454</v>
      </c>
      <c r="B473" s="301">
        <f t="shared" si="133"/>
        <v>69.660770381528835</v>
      </c>
      <c r="C473" s="302">
        <v>21700</v>
      </c>
      <c r="D473" s="303">
        <f t="shared" si="135"/>
        <v>3738.1154209722517</v>
      </c>
      <c r="E473" s="304">
        <f t="shared" si="136"/>
        <v>1263.483012288621</v>
      </c>
      <c r="F473" s="304">
        <f t="shared" si="137"/>
        <v>74.762308419445034</v>
      </c>
      <c r="G473" s="101">
        <v>60</v>
      </c>
      <c r="H473" s="305">
        <f t="shared" si="138"/>
        <v>5136.3607416803179</v>
      </c>
      <c r="I473" s="309">
        <f t="shared" si="139"/>
        <v>6.5172999999999996</v>
      </c>
      <c r="J473" s="329">
        <f t="shared" si="134"/>
        <v>116.10128396921473</v>
      </c>
      <c r="K473" s="302">
        <v>21700</v>
      </c>
      <c r="L473" s="307">
        <f t="shared" si="140"/>
        <v>2242.8692525833508</v>
      </c>
      <c r="M473" s="304">
        <f t="shared" si="141"/>
        <v>758.08980737317245</v>
      </c>
      <c r="N473" s="304">
        <f t="shared" si="142"/>
        <v>44.857385051667016</v>
      </c>
      <c r="O473" s="308">
        <v>36</v>
      </c>
      <c r="P473" s="305">
        <f t="shared" si="143"/>
        <v>3081.8164450081899</v>
      </c>
      <c r="Q473" s="309">
        <f t="shared" si="144"/>
        <v>3.9104000000000001</v>
      </c>
      <c r="R473" s="367">
        <f t="shared" si="132"/>
        <v>174.15192595382209</v>
      </c>
      <c r="S473" s="302">
        <v>21700</v>
      </c>
      <c r="T473" s="307">
        <f t="shared" si="145"/>
        <v>1495.2461683889005</v>
      </c>
      <c r="U473" s="101">
        <f t="shared" si="146"/>
        <v>505.39320491544834</v>
      </c>
      <c r="V473" s="304">
        <f t="shared" si="147"/>
        <v>29.904923367778011</v>
      </c>
      <c r="W473" s="308">
        <v>24</v>
      </c>
      <c r="X473" s="305">
        <f t="shared" si="148"/>
        <v>2054.5442966721266</v>
      </c>
      <c r="Y473" s="309">
        <f t="shared" si="149"/>
        <v>2.6069</v>
      </c>
    </row>
    <row r="474" spans="1:25" ht="15.75" customHeight="1" x14ac:dyDescent="0.2">
      <c r="A474" s="424">
        <v>455</v>
      </c>
      <c r="B474" s="301">
        <f t="shared" si="133"/>
        <v>69.67028633696286</v>
      </c>
      <c r="C474" s="302">
        <v>21700</v>
      </c>
      <c r="D474" s="303">
        <f t="shared" si="135"/>
        <v>3737.6048483648533</v>
      </c>
      <c r="E474" s="304">
        <f t="shared" si="136"/>
        <v>1263.3104387473204</v>
      </c>
      <c r="F474" s="304">
        <f t="shared" si="137"/>
        <v>74.752096967297064</v>
      </c>
      <c r="G474" s="101">
        <v>60</v>
      </c>
      <c r="H474" s="305">
        <f t="shared" si="138"/>
        <v>5135.6673840794701</v>
      </c>
      <c r="I474" s="309">
        <f t="shared" si="139"/>
        <v>6.5308000000000002</v>
      </c>
      <c r="J474" s="329">
        <f t="shared" si="134"/>
        <v>116.11714389493811</v>
      </c>
      <c r="K474" s="302">
        <v>21700</v>
      </c>
      <c r="L474" s="307">
        <f t="shared" si="140"/>
        <v>2242.5629090189118</v>
      </c>
      <c r="M474" s="304">
        <f t="shared" si="141"/>
        <v>757.98626324839211</v>
      </c>
      <c r="N474" s="304">
        <f t="shared" si="142"/>
        <v>44.851258180378238</v>
      </c>
      <c r="O474" s="308">
        <v>36</v>
      </c>
      <c r="P474" s="305">
        <f t="shared" si="143"/>
        <v>3081.4004304476825</v>
      </c>
      <c r="Q474" s="309">
        <f t="shared" si="144"/>
        <v>3.9184999999999999</v>
      </c>
      <c r="R474" s="367">
        <f t="shared" si="132"/>
        <v>174.17571584240713</v>
      </c>
      <c r="S474" s="302">
        <v>21700</v>
      </c>
      <c r="T474" s="307">
        <f t="shared" si="145"/>
        <v>1495.0419393459415</v>
      </c>
      <c r="U474" s="101">
        <f t="shared" si="146"/>
        <v>505.32417549892818</v>
      </c>
      <c r="V474" s="304">
        <f t="shared" si="147"/>
        <v>29.900838786918829</v>
      </c>
      <c r="W474" s="308">
        <v>24</v>
      </c>
      <c r="X474" s="305">
        <f t="shared" si="148"/>
        <v>2054.2669536317885</v>
      </c>
      <c r="Y474" s="309">
        <f t="shared" si="149"/>
        <v>2.6122999999999998</v>
      </c>
    </row>
    <row r="475" spans="1:25" ht="15.75" customHeight="1" x14ac:dyDescent="0.2">
      <c r="A475" s="424">
        <v>456</v>
      </c>
      <c r="B475" s="301">
        <f t="shared" si="133"/>
        <v>69.679781401149725</v>
      </c>
      <c r="C475" s="302">
        <v>21700</v>
      </c>
      <c r="D475" s="303">
        <f t="shared" si="135"/>
        <v>3737.0955356599807</v>
      </c>
      <c r="E475" s="304">
        <f t="shared" si="136"/>
        <v>1263.1382910530733</v>
      </c>
      <c r="F475" s="304">
        <f t="shared" si="137"/>
        <v>74.741910713199616</v>
      </c>
      <c r="G475" s="101">
        <v>60</v>
      </c>
      <c r="H475" s="305">
        <f t="shared" si="138"/>
        <v>5134.9757374262545</v>
      </c>
      <c r="I475" s="309">
        <f t="shared" si="139"/>
        <v>6.5442</v>
      </c>
      <c r="J475" s="329">
        <f t="shared" si="134"/>
        <v>116.13296900191621</v>
      </c>
      <c r="K475" s="302">
        <v>21700</v>
      </c>
      <c r="L475" s="307">
        <f t="shared" si="140"/>
        <v>2242.2573213959886</v>
      </c>
      <c r="M475" s="304">
        <f t="shared" si="141"/>
        <v>757.88297463184404</v>
      </c>
      <c r="N475" s="304">
        <f t="shared" si="142"/>
        <v>44.845146427919772</v>
      </c>
      <c r="O475" s="308">
        <v>36</v>
      </c>
      <c r="P475" s="305">
        <f t="shared" si="143"/>
        <v>3080.9854424557525</v>
      </c>
      <c r="Q475" s="309">
        <f t="shared" si="144"/>
        <v>3.9264999999999999</v>
      </c>
      <c r="R475" s="367">
        <f t="shared" si="132"/>
        <v>174.19945350287429</v>
      </c>
      <c r="S475" s="302">
        <v>21700</v>
      </c>
      <c r="T475" s="307">
        <f t="shared" si="145"/>
        <v>1494.8382142639925</v>
      </c>
      <c r="U475" s="101">
        <f t="shared" si="146"/>
        <v>505.25531642122945</v>
      </c>
      <c r="V475" s="304">
        <f t="shared" si="147"/>
        <v>29.896764285279851</v>
      </c>
      <c r="W475" s="308">
        <v>24</v>
      </c>
      <c r="X475" s="305">
        <f t="shared" si="148"/>
        <v>2053.990294970502</v>
      </c>
      <c r="Y475" s="309">
        <f t="shared" si="149"/>
        <v>2.6177000000000001</v>
      </c>
    </row>
    <row r="476" spans="1:25" ht="15.75" customHeight="1" x14ac:dyDescent="0.2">
      <c r="A476" s="424">
        <v>457</v>
      </c>
      <c r="B476" s="301">
        <f t="shared" si="133"/>
        <v>69.689255665617438</v>
      </c>
      <c r="C476" s="302">
        <v>21700</v>
      </c>
      <c r="D476" s="303">
        <f t="shared" si="135"/>
        <v>3736.587476977078</v>
      </c>
      <c r="E476" s="304">
        <f t="shared" si="136"/>
        <v>1262.9665672182523</v>
      </c>
      <c r="F476" s="304">
        <f t="shared" si="137"/>
        <v>74.731749539541568</v>
      </c>
      <c r="G476" s="101">
        <v>60</v>
      </c>
      <c r="H476" s="305">
        <f t="shared" si="138"/>
        <v>5134.2857937348726</v>
      </c>
      <c r="I476" s="309">
        <f t="shared" si="139"/>
        <v>6.5576999999999996</v>
      </c>
      <c r="J476" s="329">
        <f t="shared" si="134"/>
        <v>116.14875944269573</v>
      </c>
      <c r="K476" s="302">
        <v>21700</v>
      </c>
      <c r="L476" s="307">
        <f t="shared" si="140"/>
        <v>2241.9524861862465</v>
      </c>
      <c r="M476" s="304">
        <f t="shared" si="141"/>
        <v>757.77994033095126</v>
      </c>
      <c r="N476" s="304">
        <f t="shared" si="142"/>
        <v>44.839049723724933</v>
      </c>
      <c r="O476" s="308">
        <v>36</v>
      </c>
      <c r="P476" s="305">
        <f t="shared" si="143"/>
        <v>3080.5714762409229</v>
      </c>
      <c r="Q476" s="309">
        <f t="shared" si="144"/>
        <v>3.9346000000000001</v>
      </c>
      <c r="R476" s="367">
        <f t="shared" si="132"/>
        <v>174.22313916404357</v>
      </c>
      <c r="S476" s="302">
        <v>21700</v>
      </c>
      <c r="T476" s="307">
        <f t="shared" si="145"/>
        <v>1494.6349907908314</v>
      </c>
      <c r="U476" s="101">
        <f t="shared" si="146"/>
        <v>505.18662688730097</v>
      </c>
      <c r="V476" s="304">
        <f t="shared" si="147"/>
        <v>29.892699815816627</v>
      </c>
      <c r="W476" s="308">
        <v>24</v>
      </c>
      <c r="X476" s="305">
        <f t="shared" si="148"/>
        <v>2053.7143174939488</v>
      </c>
      <c r="Y476" s="309">
        <f t="shared" si="149"/>
        <v>2.6231</v>
      </c>
    </row>
    <row r="477" spans="1:25" ht="15.75" customHeight="1" x14ac:dyDescent="0.2">
      <c r="A477" s="424">
        <v>458</v>
      </c>
      <c r="B477" s="301">
        <f t="shared" si="133"/>
        <v>69.698709221293853</v>
      </c>
      <c r="C477" s="302">
        <v>21700</v>
      </c>
      <c r="D477" s="303">
        <f t="shared" si="135"/>
        <v>3736.0806664758784</v>
      </c>
      <c r="E477" s="304">
        <f t="shared" si="136"/>
        <v>1262.7952652688468</v>
      </c>
      <c r="F477" s="304">
        <f t="shared" si="137"/>
        <v>74.721613329517567</v>
      </c>
      <c r="G477" s="101">
        <v>60</v>
      </c>
      <c r="H477" s="305">
        <f t="shared" si="138"/>
        <v>5133.5975450742435</v>
      </c>
      <c r="I477" s="309">
        <f t="shared" si="139"/>
        <v>6.5711000000000004</v>
      </c>
      <c r="J477" s="329">
        <f t="shared" si="134"/>
        <v>116.16451536882309</v>
      </c>
      <c r="K477" s="302">
        <v>21700</v>
      </c>
      <c r="L477" s="307">
        <f t="shared" si="140"/>
        <v>2241.6483998855274</v>
      </c>
      <c r="M477" s="304">
        <f t="shared" si="141"/>
        <v>757.67715916130817</v>
      </c>
      <c r="N477" s="304">
        <f t="shared" si="142"/>
        <v>44.832967997710547</v>
      </c>
      <c r="O477" s="308">
        <v>36</v>
      </c>
      <c r="P477" s="305">
        <f t="shared" si="143"/>
        <v>3080.1585270445462</v>
      </c>
      <c r="Q477" s="309">
        <f t="shared" si="144"/>
        <v>3.9426999999999999</v>
      </c>
      <c r="R477" s="367">
        <f t="shared" si="132"/>
        <v>174.24677305323462</v>
      </c>
      <c r="S477" s="302">
        <v>21700</v>
      </c>
      <c r="T477" s="307">
        <f t="shared" si="145"/>
        <v>1494.4322665903514</v>
      </c>
      <c r="U477" s="101">
        <f t="shared" si="146"/>
        <v>505.11810610753872</v>
      </c>
      <c r="V477" s="304">
        <f t="shared" si="147"/>
        <v>29.88864533180703</v>
      </c>
      <c r="W477" s="308">
        <v>24</v>
      </c>
      <c r="X477" s="305">
        <f t="shared" si="148"/>
        <v>2053.4390180296973</v>
      </c>
      <c r="Y477" s="309">
        <f t="shared" si="149"/>
        <v>2.6284999999999998</v>
      </c>
    </row>
    <row r="478" spans="1:25" ht="15.75" customHeight="1" x14ac:dyDescent="0.2">
      <c r="A478" s="424">
        <v>459</v>
      </c>
      <c r="B478" s="301">
        <f t="shared" si="133"/>
        <v>69.708142158511862</v>
      </c>
      <c r="C478" s="302">
        <v>21700</v>
      </c>
      <c r="D478" s="303">
        <f t="shared" si="135"/>
        <v>3735.5750983560429</v>
      </c>
      <c r="E478" s="304">
        <f t="shared" si="136"/>
        <v>1262.6243832443424</v>
      </c>
      <c r="F478" s="304">
        <f t="shared" si="137"/>
        <v>74.711501967120853</v>
      </c>
      <c r="G478" s="101">
        <v>60</v>
      </c>
      <c r="H478" s="305">
        <f t="shared" si="138"/>
        <v>5132.9109835675063</v>
      </c>
      <c r="I478" s="309">
        <f t="shared" si="139"/>
        <v>6.5846</v>
      </c>
      <c r="J478" s="329">
        <f t="shared" si="134"/>
        <v>116.18023693085311</v>
      </c>
      <c r="K478" s="302">
        <v>21700</v>
      </c>
      <c r="L478" s="307">
        <f t="shared" si="140"/>
        <v>2241.3450590136254</v>
      </c>
      <c r="M478" s="304">
        <f t="shared" si="141"/>
        <v>757.57462994660534</v>
      </c>
      <c r="N478" s="304">
        <f t="shared" si="142"/>
        <v>44.826901180272507</v>
      </c>
      <c r="O478" s="308">
        <v>36</v>
      </c>
      <c r="P478" s="305">
        <f t="shared" si="143"/>
        <v>3079.7465901405035</v>
      </c>
      <c r="Q478" s="309">
        <f t="shared" si="144"/>
        <v>3.9508000000000001</v>
      </c>
      <c r="R478" s="367">
        <f t="shared" si="132"/>
        <v>174.27035539627965</v>
      </c>
      <c r="S478" s="302">
        <v>21700</v>
      </c>
      <c r="T478" s="307">
        <f t="shared" si="145"/>
        <v>1494.2300393424173</v>
      </c>
      <c r="U478" s="101">
        <f t="shared" si="146"/>
        <v>505.04975329773697</v>
      </c>
      <c r="V478" s="304">
        <f t="shared" si="147"/>
        <v>29.884600786848345</v>
      </c>
      <c r="W478" s="308">
        <v>24</v>
      </c>
      <c r="X478" s="305">
        <f t="shared" si="148"/>
        <v>2053.1643934270023</v>
      </c>
      <c r="Y478" s="309">
        <f t="shared" si="149"/>
        <v>2.6337999999999999</v>
      </c>
    </row>
    <row r="479" spans="1:25" ht="15.75" customHeight="1" x14ac:dyDescent="0.2">
      <c r="A479" s="283">
        <v>460</v>
      </c>
      <c r="B479" s="301">
        <f t="shared" si="133"/>
        <v>69.717554567014588</v>
      </c>
      <c r="C479" s="302">
        <v>21700</v>
      </c>
      <c r="D479" s="303">
        <f t="shared" si="135"/>
        <v>3735.0707668568007</v>
      </c>
      <c r="E479" s="304">
        <f t="shared" si="136"/>
        <v>1262.4539191975985</v>
      </c>
      <c r="F479" s="304">
        <f t="shared" si="137"/>
        <v>74.701415337136012</v>
      </c>
      <c r="G479" s="101">
        <v>60</v>
      </c>
      <c r="H479" s="305">
        <f t="shared" si="138"/>
        <v>5132.2261013915349</v>
      </c>
      <c r="I479" s="309">
        <f t="shared" si="139"/>
        <v>6.5980999999999996</v>
      </c>
      <c r="J479" s="329">
        <f t="shared" si="134"/>
        <v>116.19592427835765</v>
      </c>
      <c r="K479" s="302">
        <v>21700</v>
      </c>
      <c r="L479" s="307">
        <f t="shared" si="140"/>
        <v>2241.0424601140803</v>
      </c>
      <c r="M479" s="304">
        <f t="shared" si="141"/>
        <v>757.47235151855909</v>
      </c>
      <c r="N479" s="304">
        <f t="shared" si="142"/>
        <v>44.820849202281607</v>
      </c>
      <c r="O479" s="308">
        <v>36</v>
      </c>
      <c r="P479" s="305">
        <f t="shared" si="143"/>
        <v>3079.3356608349213</v>
      </c>
      <c r="Q479" s="309">
        <f t="shared" si="144"/>
        <v>3.9588000000000001</v>
      </c>
      <c r="R479" s="367">
        <f t="shared" si="132"/>
        <v>174.29388641753647</v>
      </c>
      <c r="S479" s="302">
        <v>21700</v>
      </c>
      <c r="T479" s="307">
        <f t="shared" si="145"/>
        <v>1494.0283067427199</v>
      </c>
      <c r="U479" s="101">
        <f t="shared" si="146"/>
        <v>504.9815676790393</v>
      </c>
      <c r="V479" s="304">
        <f t="shared" si="147"/>
        <v>29.880566134854398</v>
      </c>
      <c r="W479" s="308">
        <v>24</v>
      </c>
      <c r="X479" s="305">
        <f t="shared" si="148"/>
        <v>2052.8904405566136</v>
      </c>
      <c r="Y479" s="309">
        <f t="shared" si="149"/>
        <v>2.6392000000000002</v>
      </c>
    </row>
    <row r="480" spans="1:25" ht="15.75" customHeight="1" x14ac:dyDescent="0.2">
      <c r="A480" s="424">
        <v>461</v>
      </c>
      <c r="B480" s="301">
        <f t="shared" si="133"/>
        <v>69.726946535960508</v>
      </c>
      <c r="C480" s="302">
        <v>21700</v>
      </c>
      <c r="D480" s="303">
        <f t="shared" si="135"/>
        <v>3734.5676662565893</v>
      </c>
      <c r="E480" s="304">
        <f t="shared" si="136"/>
        <v>1262.283871194727</v>
      </c>
      <c r="F480" s="304">
        <f t="shared" si="137"/>
        <v>74.691353325131786</v>
      </c>
      <c r="G480" s="101">
        <v>60</v>
      </c>
      <c r="H480" s="305">
        <f t="shared" si="138"/>
        <v>5131.5428907764481</v>
      </c>
      <c r="I480" s="309">
        <f t="shared" si="139"/>
        <v>6.6115000000000004</v>
      </c>
      <c r="J480" s="329">
        <f t="shared" si="134"/>
        <v>116.21157755993418</v>
      </c>
      <c r="K480" s="302">
        <v>21700</v>
      </c>
      <c r="L480" s="307">
        <f t="shared" si="140"/>
        <v>2240.7405997539536</v>
      </c>
      <c r="M480" s="304">
        <f t="shared" si="141"/>
        <v>757.3703227168362</v>
      </c>
      <c r="N480" s="304">
        <f t="shared" si="142"/>
        <v>44.814811995079076</v>
      </c>
      <c r="O480" s="308">
        <v>36</v>
      </c>
      <c r="P480" s="305">
        <f t="shared" si="143"/>
        <v>3078.925734465869</v>
      </c>
      <c r="Q480" s="309">
        <f t="shared" si="144"/>
        <v>3.9668999999999999</v>
      </c>
      <c r="R480" s="367">
        <f t="shared" si="132"/>
        <v>174.31736633990127</v>
      </c>
      <c r="S480" s="302">
        <v>21700</v>
      </c>
      <c r="T480" s="307">
        <f t="shared" si="145"/>
        <v>1493.8270665026357</v>
      </c>
      <c r="U480" s="101">
        <f t="shared" si="146"/>
        <v>504.9135484778908</v>
      </c>
      <c r="V480" s="304">
        <f t="shared" si="147"/>
        <v>29.876541330052714</v>
      </c>
      <c r="W480" s="308">
        <v>24</v>
      </c>
      <c r="X480" s="305">
        <f t="shared" si="148"/>
        <v>2052.617156310579</v>
      </c>
      <c r="Y480" s="309">
        <f t="shared" si="149"/>
        <v>2.6446000000000001</v>
      </c>
    </row>
    <row r="481" spans="1:25" ht="15.75" customHeight="1" x14ac:dyDescent="0.2">
      <c r="A481" s="424">
        <v>462</v>
      </c>
      <c r="B481" s="301">
        <f t="shared" si="133"/>
        <v>69.736318153928522</v>
      </c>
      <c r="C481" s="302">
        <v>21700</v>
      </c>
      <c r="D481" s="303">
        <f t="shared" si="135"/>
        <v>3734.0657908727098</v>
      </c>
      <c r="E481" s="304">
        <f t="shared" si="136"/>
        <v>1262.1142373149758</v>
      </c>
      <c r="F481" s="304">
        <f t="shared" si="137"/>
        <v>74.681315817454205</v>
      </c>
      <c r="G481" s="101">
        <v>60</v>
      </c>
      <c r="H481" s="305">
        <f t="shared" si="138"/>
        <v>5130.8613440051404</v>
      </c>
      <c r="I481" s="309">
        <f t="shared" si="139"/>
        <v>6.625</v>
      </c>
      <c r="J481" s="329">
        <f t="shared" si="134"/>
        <v>116.22719692321421</v>
      </c>
      <c r="K481" s="302">
        <v>21700</v>
      </c>
      <c r="L481" s="307">
        <f t="shared" si="140"/>
        <v>2240.4394745236254</v>
      </c>
      <c r="M481" s="304">
        <f t="shared" si="141"/>
        <v>757.26854238898534</v>
      </c>
      <c r="N481" s="304">
        <f t="shared" si="142"/>
        <v>44.808789490472513</v>
      </c>
      <c r="O481" s="308">
        <v>36</v>
      </c>
      <c r="P481" s="305">
        <f t="shared" si="143"/>
        <v>3078.5168064030831</v>
      </c>
      <c r="Q481" s="309">
        <f t="shared" si="144"/>
        <v>3.9750000000000001</v>
      </c>
      <c r="R481" s="367">
        <f t="shared" si="132"/>
        <v>174.34079538482129</v>
      </c>
      <c r="S481" s="302">
        <v>21700</v>
      </c>
      <c r="T481" s="307">
        <f t="shared" si="145"/>
        <v>1493.6263163490839</v>
      </c>
      <c r="U481" s="101">
        <f t="shared" si="146"/>
        <v>504.8456949259903</v>
      </c>
      <c r="V481" s="304">
        <f t="shared" si="147"/>
        <v>29.872526326981678</v>
      </c>
      <c r="W481" s="308">
        <v>24</v>
      </c>
      <c r="X481" s="305">
        <f t="shared" si="148"/>
        <v>2052.3445376020559</v>
      </c>
      <c r="Y481" s="309">
        <f t="shared" si="149"/>
        <v>2.65</v>
      </c>
    </row>
    <row r="482" spans="1:25" ht="15.75" customHeight="1" x14ac:dyDescent="0.2">
      <c r="A482" s="424">
        <v>463</v>
      </c>
      <c r="B482" s="301">
        <f t="shared" si="133"/>
        <v>69.745669508922958</v>
      </c>
      <c r="C482" s="302">
        <v>21700</v>
      </c>
      <c r="D482" s="303">
        <f t="shared" si="135"/>
        <v>3733.5651350609737</v>
      </c>
      <c r="E482" s="304">
        <f t="shared" si="136"/>
        <v>1261.9450156506091</v>
      </c>
      <c r="F482" s="304">
        <f t="shared" si="137"/>
        <v>74.671302701219474</v>
      </c>
      <c r="G482" s="101">
        <v>60</v>
      </c>
      <c r="H482" s="305">
        <f t="shared" si="138"/>
        <v>5130.1814534128025</v>
      </c>
      <c r="I482" s="309">
        <f t="shared" si="139"/>
        <v>6.6383999999999999</v>
      </c>
      <c r="J482" s="329">
        <f t="shared" si="134"/>
        <v>116.24278251487161</v>
      </c>
      <c r="K482" s="302">
        <v>21700</v>
      </c>
      <c r="L482" s="307">
        <f t="shared" si="140"/>
        <v>2240.1390810365842</v>
      </c>
      <c r="M482" s="304">
        <f t="shared" si="141"/>
        <v>757.16700939036537</v>
      </c>
      <c r="N482" s="304">
        <f t="shared" si="142"/>
        <v>44.802781620731686</v>
      </c>
      <c r="O482" s="308">
        <v>36</v>
      </c>
      <c r="P482" s="305">
        <f t="shared" si="143"/>
        <v>3078.1088720476814</v>
      </c>
      <c r="Q482" s="309">
        <f t="shared" si="144"/>
        <v>3.9830000000000001</v>
      </c>
      <c r="R482" s="367">
        <f t="shared" si="132"/>
        <v>174.3641737723074</v>
      </c>
      <c r="S482" s="302">
        <v>21700</v>
      </c>
      <c r="T482" s="307">
        <f t="shared" si="145"/>
        <v>1493.4260540243897</v>
      </c>
      <c r="U482" s="101">
        <f t="shared" si="146"/>
        <v>504.77800626024367</v>
      </c>
      <c r="V482" s="304">
        <f t="shared" si="147"/>
        <v>29.868521080487795</v>
      </c>
      <c r="W482" s="308">
        <v>24</v>
      </c>
      <c r="X482" s="305">
        <f t="shared" si="148"/>
        <v>2052.0725813651216</v>
      </c>
      <c r="Y482" s="309">
        <f t="shared" si="149"/>
        <v>2.6554000000000002</v>
      </c>
    </row>
    <row r="483" spans="1:25" ht="15.75" customHeight="1" x14ac:dyDescent="0.2">
      <c r="A483" s="424">
        <v>464</v>
      </c>
      <c r="B483" s="301">
        <f t="shared" si="133"/>
        <v>69.755000688378558</v>
      </c>
      <c r="C483" s="302">
        <v>21700</v>
      </c>
      <c r="D483" s="303">
        <f t="shared" si="135"/>
        <v>3733.0656932153624</v>
      </c>
      <c r="E483" s="304">
        <f t="shared" si="136"/>
        <v>1261.7762043067924</v>
      </c>
      <c r="F483" s="304">
        <f t="shared" si="137"/>
        <v>74.661313864307246</v>
      </c>
      <c r="G483" s="101">
        <v>60</v>
      </c>
      <c r="H483" s="305">
        <f t="shared" si="138"/>
        <v>5129.5032113864618</v>
      </c>
      <c r="I483" s="309">
        <f t="shared" si="139"/>
        <v>6.6519000000000004</v>
      </c>
      <c r="J483" s="329">
        <f t="shared" si="134"/>
        <v>116.25833448063094</v>
      </c>
      <c r="K483" s="302">
        <v>21700</v>
      </c>
      <c r="L483" s="307">
        <f t="shared" si="140"/>
        <v>2239.8394159292175</v>
      </c>
      <c r="M483" s="304">
        <f t="shared" si="141"/>
        <v>757.06572258407539</v>
      </c>
      <c r="N483" s="304">
        <f t="shared" si="142"/>
        <v>44.796788318584348</v>
      </c>
      <c r="O483" s="308">
        <v>36</v>
      </c>
      <c r="P483" s="305">
        <f t="shared" si="143"/>
        <v>3077.7019268318772</v>
      </c>
      <c r="Q483" s="309">
        <f t="shared" si="144"/>
        <v>3.9910999999999999</v>
      </c>
      <c r="R483" s="367">
        <f t="shared" si="132"/>
        <v>174.38750172094637</v>
      </c>
      <c r="S483" s="302">
        <v>21700</v>
      </c>
      <c r="T483" s="307">
        <f t="shared" si="145"/>
        <v>1493.2262772861452</v>
      </c>
      <c r="U483" s="101">
        <f t="shared" si="146"/>
        <v>504.71048172271702</v>
      </c>
      <c r="V483" s="304">
        <f t="shared" si="147"/>
        <v>29.864525545722906</v>
      </c>
      <c r="W483" s="308">
        <v>24</v>
      </c>
      <c r="X483" s="305">
        <f t="shared" si="148"/>
        <v>2051.8012845545854</v>
      </c>
      <c r="Y483" s="309">
        <f t="shared" si="149"/>
        <v>2.6606999999999998</v>
      </c>
    </row>
    <row r="484" spans="1:25" ht="15.75" customHeight="1" x14ac:dyDescent="0.2">
      <c r="A484" s="424">
        <v>465</v>
      </c>
      <c r="B484" s="301">
        <f t="shared" si="133"/>
        <v>69.764311779165325</v>
      </c>
      <c r="C484" s="302">
        <v>21700</v>
      </c>
      <c r="D484" s="303">
        <f t="shared" si="135"/>
        <v>3732.5674597676862</v>
      </c>
      <c r="E484" s="304">
        <f t="shared" si="136"/>
        <v>1261.6078014014779</v>
      </c>
      <c r="F484" s="304">
        <f t="shared" si="137"/>
        <v>74.651349195353731</v>
      </c>
      <c r="G484" s="101">
        <v>60</v>
      </c>
      <c r="H484" s="305">
        <f t="shared" si="138"/>
        <v>5128.8266103645183</v>
      </c>
      <c r="I484" s="309">
        <f t="shared" si="139"/>
        <v>6.6653000000000002</v>
      </c>
      <c r="J484" s="329">
        <f t="shared" si="134"/>
        <v>116.27385296527555</v>
      </c>
      <c r="K484" s="302">
        <v>21700</v>
      </c>
      <c r="L484" s="307">
        <f t="shared" si="140"/>
        <v>2239.5404758606119</v>
      </c>
      <c r="M484" s="304">
        <f t="shared" si="141"/>
        <v>756.96468084088679</v>
      </c>
      <c r="N484" s="304">
        <f t="shared" si="142"/>
        <v>44.790809517212239</v>
      </c>
      <c r="O484" s="308">
        <v>36</v>
      </c>
      <c r="P484" s="305">
        <f t="shared" si="143"/>
        <v>3077.2959662187113</v>
      </c>
      <c r="Q484" s="309">
        <f t="shared" si="144"/>
        <v>3.9992000000000001</v>
      </c>
      <c r="R484" s="367">
        <f t="shared" si="132"/>
        <v>174.41077944791331</v>
      </c>
      <c r="S484" s="302">
        <v>21700</v>
      </c>
      <c r="T484" s="307">
        <f t="shared" si="145"/>
        <v>1493.0269839070747</v>
      </c>
      <c r="U484" s="101">
        <f t="shared" si="146"/>
        <v>504.64312056059123</v>
      </c>
      <c r="V484" s="304">
        <f t="shared" si="147"/>
        <v>29.860539678141496</v>
      </c>
      <c r="W484" s="308">
        <v>24</v>
      </c>
      <c r="X484" s="305">
        <f t="shared" si="148"/>
        <v>2051.5306441458079</v>
      </c>
      <c r="Y484" s="309">
        <f t="shared" si="149"/>
        <v>2.6661000000000001</v>
      </c>
    </row>
    <row r="485" spans="1:25" ht="15.75" customHeight="1" x14ac:dyDescent="0.2">
      <c r="A485" s="424">
        <v>466</v>
      </c>
      <c r="B485" s="301">
        <f t="shared" si="133"/>
        <v>69.773602867593425</v>
      </c>
      <c r="C485" s="302">
        <v>21700</v>
      </c>
      <c r="D485" s="303">
        <f t="shared" si="135"/>
        <v>3732.070429187248</v>
      </c>
      <c r="E485" s="304">
        <f t="shared" si="136"/>
        <v>1261.4398050652896</v>
      </c>
      <c r="F485" s="304">
        <f t="shared" si="137"/>
        <v>74.641408583744962</v>
      </c>
      <c r="G485" s="101">
        <v>60</v>
      </c>
      <c r="H485" s="305">
        <f t="shared" si="138"/>
        <v>5128.1516428362829</v>
      </c>
      <c r="I485" s="309">
        <f t="shared" si="139"/>
        <v>6.6787000000000001</v>
      </c>
      <c r="J485" s="329">
        <f t="shared" si="134"/>
        <v>116.28933811265571</v>
      </c>
      <c r="K485" s="302">
        <v>21700</v>
      </c>
      <c r="L485" s="307">
        <f t="shared" si="140"/>
        <v>2239.2422575123492</v>
      </c>
      <c r="M485" s="304">
        <f t="shared" si="141"/>
        <v>756.86388303917397</v>
      </c>
      <c r="N485" s="304">
        <f t="shared" si="142"/>
        <v>44.784845150246987</v>
      </c>
      <c r="O485" s="308">
        <v>36</v>
      </c>
      <c r="P485" s="305">
        <f t="shared" si="143"/>
        <v>3076.8909857017698</v>
      </c>
      <c r="Q485" s="309">
        <f t="shared" si="144"/>
        <v>4.0072000000000001</v>
      </c>
      <c r="R485" s="367">
        <f t="shared" si="132"/>
        <v>174.43400716898356</v>
      </c>
      <c r="S485" s="302">
        <v>21700</v>
      </c>
      <c r="T485" s="307">
        <f t="shared" si="145"/>
        <v>1492.8281716748993</v>
      </c>
      <c r="U485" s="101">
        <f t="shared" si="146"/>
        <v>504.5759220261159</v>
      </c>
      <c r="V485" s="304">
        <f t="shared" si="147"/>
        <v>29.856563433497985</v>
      </c>
      <c r="W485" s="308">
        <v>24</v>
      </c>
      <c r="X485" s="305">
        <f t="shared" si="148"/>
        <v>2051.2606571345132</v>
      </c>
      <c r="Y485" s="309">
        <f t="shared" si="149"/>
        <v>2.6715</v>
      </c>
    </row>
    <row r="486" spans="1:25" ht="15.75" customHeight="1" x14ac:dyDescent="0.2">
      <c r="A486" s="424">
        <v>467</v>
      </c>
      <c r="B486" s="301">
        <f t="shared" si="133"/>
        <v>69.78287403941799</v>
      </c>
      <c r="C486" s="302">
        <v>21700</v>
      </c>
      <c r="D486" s="303">
        <f t="shared" si="135"/>
        <v>3731.5745959805099</v>
      </c>
      <c r="E486" s="304">
        <f t="shared" si="136"/>
        <v>1261.2722134414123</v>
      </c>
      <c r="F486" s="304">
        <f t="shared" si="137"/>
        <v>74.631491919610198</v>
      </c>
      <c r="G486" s="101">
        <v>60</v>
      </c>
      <c r="H486" s="305">
        <f t="shared" si="138"/>
        <v>5127.4783013415326</v>
      </c>
      <c r="I486" s="309">
        <f t="shared" si="139"/>
        <v>6.6921999999999997</v>
      </c>
      <c r="J486" s="329">
        <f t="shared" si="134"/>
        <v>116.30479006569665</v>
      </c>
      <c r="K486" s="302">
        <v>21700</v>
      </c>
      <c r="L486" s="307">
        <f t="shared" si="140"/>
        <v>2238.9447575883059</v>
      </c>
      <c r="M486" s="304">
        <f t="shared" si="141"/>
        <v>756.76332806484731</v>
      </c>
      <c r="N486" s="304">
        <f t="shared" si="142"/>
        <v>44.778895151766122</v>
      </c>
      <c r="O486" s="308">
        <v>36</v>
      </c>
      <c r="P486" s="305">
        <f t="shared" si="143"/>
        <v>3076.4869808049193</v>
      </c>
      <c r="Q486" s="309">
        <f t="shared" si="144"/>
        <v>4.0152999999999999</v>
      </c>
      <c r="R486" s="367">
        <f t="shared" si="132"/>
        <v>174.45718509854495</v>
      </c>
      <c r="S486" s="302">
        <v>21700</v>
      </c>
      <c r="T486" s="307">
        <f t="shared" si="145"/>
        <v>1492.6298383922042</v>
      </c>
      <c r="U486" s="101">
        <f t="shared" si="146"/>
        <v>504.50888537656499</v>
      </c>
      <c r="V486" s="304">
        <f t="shared" si="147"/>
        <v>29.852596767844084</v>
      </c>
      <c r="W486" s="308">
        <v>24</v>
      </c>
      <c r="X486" s="305">
        <f t="shared" si="148"/>
        <v>2050.9913205366129</v>
      </c>
      <c r="Y486" s="309">
        <f t="shared" si="149"/>
        <v>2.6768999999999998</v>
      </c>
    </row>
    <row r="487" spans="1:25" ht="15.75" customHeight="1" x14ac:dyDescent="0.2">
      <c r="A487" s="424">
        <v>468</v>
      </c>
      <c r="B487" s="301">
        <f t="shared" si="133"/>
        <v>69.792125379843824</v>
      </c>
      <c r="C487" s="302">
        <v>21700</v>
      </c>
      <c r="D487" s="303">
        <f t="shared" si="135"/>
        <v>3731.0799546907665</v>
      </c>
      <c r="E487" s="304">
        <f t="shared" si="136"/>
        <v>1261.1050246854791</v>
      </c>
      <c r="F487" s="304">
        <f t="shared" si="137"/>
        <v>74.621599093815334</v>
      </c>
      <c r="G487" s="101">
        <v>60</v>
      </c>
      <c r="H487" s="305">
        <f t="shared" si="138"/>
        <v>5126.8065784700611</v>
      </c>
      <c r="I487" s="309">
        <f t="shared" si="139"/>
        <v>6.7055999999999996</v>
      </c>
      <c r="J487" s="329">
        <f t="shared" si="134"/>
        <v>116.32020896640638</v>
      </c>
      <c r="K487" s="302">
        <v>21700</v>
      </c>
      <c r="L487" s="307">
        <f t="shared" si="140"/>
        <v>2238.64797281446</v>
      </c>
      <c r="M487" s="304">
        <f t="shared" si="141"/>
        <v>756.66301481128744</v>
      </c>
      <c r="N487" s="304">
        <f t="shared" si="142"/>
        <v>44.7729594562892</v>
      </c>
      <c r="O487" s="308">
        <v>36</v>
      </c>
      <c r="P487" s="305">
        <f t="shared" si="143"/>
        <v>3076.083947082037</v>
      </c>
      <c r="Q487" s="309">
        <f t="shared" si="144"/>
        <v>4.0233999999999996</v>
      </c>
      <c r="R487" s="367">
        <f t="shared" si="132"/>
        <v>174.48031344960955</v>
      </c>
      <c r="S487" s="302">
        <v>21700</v>
      </c>
      <c r="T487" s="307">
        <f t="shared" si="145"/>
        <v>1492.4319818763067</v>
      </c>
      <c r="U487" s="101">
        <f t="shared" si="146"/>
        <v>504.44200987419163</v>
      </c>
      <c r="V487" s="304">
        <f t="shared" si="147"/>
        <v>29.848639637526134</v>
      </c>
      <c r="W487" s="308">
        <v>24</v>
      </c>
      <c r="X487" s="305">
        <f t="shared" si="148"/>
        <v>2050.7226313880246</v>
      </c>
      <c r="Y487" s="309">
        <f t="shared" si="149"/>
        <v>2.6823000000000001</v>
      </c>
    </row>
    <row r="488" spans="1:25" ht="15.75" customHeight="1" x14ac:dyDescent="0.2">
      <c r="A488" s="424">
        <v>469</v>
      </c>
      <c r="B488" s="301">
        <f t="shared" si="133"/>
        <v>69.801356973530162</v>
      </c>
      <c r="C488" s="302">
        <v>21700</v>
      </c>
      <c r="D488" s="303">
        <f t="shared" si="135"/>
        <v>3730.5864998978177</v>
      </c>
      <c r="E488" s="304">
        <f t="shared" si="136"/>
        <v>1260.9382369654622</v>
      </c>
      <c r="F488" s="304">
        <f t="shared" si="137"/>
        <v>74.61172999795636</v>
      </c>
      <c r="G488" s="101">
        <v>60</v>
      </c>
      <c r="H488" s="305">
        <f t="shared" si="138"/>
        <v>5126.1364668612359</v>
      </c>
      <c r="I488" s="309">
        <f t="shared" si="139"/>
        <v>6.7191000000000001</v>
      </c>
      <c r="J488" s="329">
        <f t="shared" si="134"/>
        <v>116.33559495588361</v>
      </c>
      <c r="K488" s="302">
        <v>21700</v>
      </c>
      <c r="L488" s="307">
        <f t="shared" si="140"/>
        <v>2238.3518999386902</v>
      </c>
      <c r="M488" s="304">
        <f t="shared" si="141"/>
        <v>756.56294217927723</v>
      </c>
      <c r="N488" s="304">
        <f t="shared" si="142"/>
        <v>44.767037998773802</v>
      </c>
      <c r="O488" s="308">
        <v>36</v>
      </c>
      <c r="P488" s="305">
        <f t="shared" si="143"/>
        <v>3075.6818801167415</v>
      </c>
      <c r="Q488" s="309">
        <f t="shared" si="144"/>
        <v>4.0313999999999997</v>
      </c>
      <c r="R488" s="367">
        <f t="shared" si="132"/>
        <v>174.50339243382538</v>
      </c>
      <c r="S488" s="302">
        <v>21700</v>
      </c>
      <c r="T488" s="307">
        <f t="shared" si="145"/>
        <v>1492.2345999591271</v>
      </c>
      <c r="U488" s="101">
        <f t="shared" si="146"/>
        <v>504.3752947861849</v>
      </c>
      <c r="V488" s="304">
        <f t="shared" si="147"/>
        <v>29.844691999182544</v>
      </c>
      <c r="W488" s="308">
        <v>24</v>
      </c>
      <c r="X488" s="305">
        <f t="shared" si="148"/>
        <v>2050.4545867444945</v>
      </c>
      <c r="Y488" s="309">
        <f t="shared" si="149"/>
        <v>2.6876000000000002</v>
      </c>
    </row>
    <row r="489" spans="1:25" ht="15.75" customHeight="1" x14ac:dyDescent="0.2">
      <c r="A489" s="283">
        <v>470</v>
      </c>
      <c r="B489" s="301">
        <f t="shared" si="133"/>
        <v>69.810568904595257</v>
      </c>
      <c r="C489" s="302">
        <v>21700</v>
      </c>
      <c r="D489" s="303">
        <f t="shared" si="135"/>
        <v>3730.0942262176468</v>
      </c>
      <c r="E489" s="304">
        <f t="shared" si="136"/>
        <v>1260.7718484615646</v>
      </c>
      <c r="F489" s="304">
        <f t="shared" si="137"/>
        <v>74.60188452435294</v>
      </c>
      <c r="G489" s="101">
        <v>60</v>
      </c>
      <c r="H489" s="305">
        <f t="shared" si="138"/>
        <v>5125.4679592035636</v>
      </c>
      <c r="I489" s="309">
        <f t="shared" si="139"/>
        <v>6.7324999999999999</v>
      </c>
      <c r="J489" s="329">
        <f t="shared" si="134"/>
        <v>116.35094817432544</v>
      </c>
      <c r="K489" s="302">
        <v>21700</v>
      </c>
      <c r="L489" s="307">
        <f t="shared" si="140"/>
        <v>2238.0565357305882</v>
      </c>
      <c r="M489" s="304">
        <f t="shared" si="141"/>
        <v>756.46310907693874</v>
      </c>
      <c r="N489" s="304">
        <f t="shared" si="142"/>
        <v>44.761130714611767</v>
      </c>
      <c r="O489" s="308">
        <v>36</v>
      </c>
      <c r="P489" s="305">
        <f t="shared" si="143"/>
        <v>3075.2807755221384</v>
      </c>
      <c r="Q489" s="309">
        <f t="shared" si="144"/>
        <v>4.0395000000000003</v>
      </c>
      <c r="R489" s="367">
        <f t="shared" si="132"/>
        <v>174.52642226148814</v>
      </c>
      <c r="S489" s="302">
        <v>21700</v>
      </c>
      <c r="T489" s="307">
        <f t="shared" si="145"/>
        <v>1492.0376904870589</v>
      </c>
      <c r="U489" s="101">
        <f t="shared" si="146"/>
        <v>504.30873938462582</v>
      </c>
      <c r="V489" s="304">
        <f t="shared" si="147"/>
        <v>29.840753809741177</v>
      </c>
      <c r="W489" s="308">
        <v>24</v>
      </c>
      <c r="X489" s="305">
        <f t="shared" si="148"/>
        <v>2050.1871836814262</v>
      </c>
      <c r="Y489" s="309">
        <f t="shared" si="149"/>
        <v>2.6930000000000001</v>
      </c>
    </row>
    <row r="490" spans="1:25" ht="15.75" customHeight="1" x14ac:dyDescent="0.2">
      <c r="A490" s="424">
        <v>471</v>
      </c>
      <c r="B490" s="301">
        <f t="shared" si="133"/>
        <v>69.819761256621007</v>
      </c>
      <c r="C490" s="302">
        <v>21700</v>
      </c>
      <c r="D490" s="303">
        <f t="shared" si="135"/>
        <v>3729.6031283021075</v>
      </c>
      <c r="E490" s="304">
        <f t="shared" si="136"/>
        <v>1260.6058573661121</v>
      </c>
      <c r="F490" s="304">
        <f t="shared" si="137"/>
        <v>74.592062566042145</v>
      </c>
      <c r="G490" s="101">
        <v>60</v>
      </c>
      <c r="H490" s="305">
        <f t="shared" si="138"/>
        <v>5124.8010482342615</v>
      </c>
      <c r="I490" s="309">
        <f t="shared" si="139"/>
        <v>6.7458999999999998</v>
      </c>
      <c r="J490" s="329">
        <f t="shared" si="134"/>
        <v>116.36626876103502</v>
      </c>
      <c r="K490" s="302">
        <v>21700</v>
      </c>
      <c r="L490" s="307">
        <f t="shared" si="140"/>
        <v>2237.7618769812643</v>
      </c>
      <c r="M490" s="304">
        <f t="shared" si="141"/>
        <v>756.36351441966724</v>
      </c>
      <c r="N490" s="304">
        <f t="shared" si="142"/>
        <v>44.755237539625284</v>
      </c>
      <c r="O490" s="308">
        <v>36</v>
      </c>
      <c r="P490" s="305">
        <f t="shared" si="143"/>
        <v>3074.880628940557</v>
      </c>
      <c r="Q490" s="309">
        <f t="shared" si="144"/>
        <v>4.0476000000000001</v>
      </c>
      <c r="R490" s="367">
        <f t="shared" si="132"/>
        <v>174.54940314155252</v>
      </c>
      <c r="S490" s="302">
        <v>21700</v>
      </c>
      <c r="T490" s="307">
        <f t="shared" si="145"/>
        <v>1491.841251320843</v>
      </c>
      <c r="U490" s="101">
        <f t="shared" si="146"/>
        <v>504.24234294644486</v>
      </c>
      <c r="V490" s="304">
        <f t="shared" si="147"/>
        <v>29.836825026416861</v>
      </c>
      <c r="W490" s="308">
        <v>24</v>
      </c>
      <c r="X490" s="305">
        <f t="shared" si="148"/>
        <v>2049.920419293705</v>
      </c>
      <c r="Y490" s="309">
        <f t="shared" si="149"/>
        <v>2.6983999999999999</v>
      </c>
    </row>
    <row r="491" spans="1:25" ht="15.75" customHeight="1" x14ac:dyDescent="0.2">
      <c r="A491" s="424">
        <v>472</v>
      </c>
      <c r="B491" s="301">
        <f t="shared" si="133"/>
        <v>69.828934112657521</v>
      </c>
      <c r="C491" s="302">
        <v>21700</v>
      </c>
      <c r="D491" s="303">
        <f t="shared" si="135"/>
        <v>3729.1132008386003</v>
      </c>
      <c r="E491" s="304">
        <f t="shared" si="136"/>
        <v>1260.4402618834467</v>
      </c>
      <c r="F491" s="304">
        <f t="shared" si="137"/>
        <v>74.582264016772001</v>
      </c>
      <c r="G491" s="101">
        <v>60</v>
      </c>
      <c r="H491" s="305">
        <f t="shared" si="138"/>
        <v>5124.1357267388184</v>
      </c>
      <c r="I491" s="309">
        <f t="shared" si="139"/>
        <v>6.7594000000000003</v>
      </c>
      <c r="J491" s="329">
        <f t="shared" si="134"/>
        <v>116.38155685442921</v>
      </c>
      <c r="K491" s="302">
        <v>21700</v>
      </c>
      <c r="L491" s="307">
        <f t="shared" si="140"/>
        <v>2237.4679205031598</v>
      </c>
      <c r="M491" s="304">
        <f t="shared" si="141"/>
        <v>756.26415713006793</v>
      </c>
      <c r="N491" s="304">
        <f t="shared" si="142"/>
        <v>44.749358410063195</v>
      </c>
      <c r="O491" s="308">
        <v>36</v>
      </c>
      <c r="P491" s="305">
        <f t="shared" si="143"/>
        <v>3074.4814360432906</v>
      </c>
      <c r="Q491" s="309">
        <f t="shared" si="144"/>
        <v>4.0556000000000001</v>
      </c>
      <c r="R491" s="367">
        <f t="shared" si="132"/>
        <v>174.5723352816438</v>
      </c>
      <c r="S491" s="302">
        <v>21700</v>
      </c>
      <c r="T491" s="307">
        <f t="shared" si="145"/>
        <v>1491.64528033544</v>
      </c>
      <c r="U491" s="101">
        <f t="shared" si="146"/>
        <v>504.1761047533787</v>
      </c>
      <c r="V491" s="304">
        <f t="shared" si="147"/>
        <v>29.832905606708803</v>
      </c>
      <c r="W491" s="308">
        <v>24</v>
      </c>
      <c r="X491" s="305">
        <f t="shared" si="148"/>
        <v>2049.6542906955274</v>
      </c>
      <c r="Y491" s="309">
        <f t="shared" si="149"/>
        <v>2.7038000000000002</v>
      </c>
    </row>
    <row r="492" spans="1:25" ht="15.75" customHeight="1" x14ac:dyDescent="0.2">
      <c r="A492" s="424">
        <v>473</v>
      </c>
      <c r="B492" s="301">
        <f t="shared" si="133"/>
        <v>69.838087555227617</v>
      </c>
      <c r="C492" s="302">
        <v>21700</v>
      </c>
      <c r="D492" s="303">
        <f t="shared" si="135"/>
        <v>3728.6244385497666</v>
      </c>
      <c r="E492" s="304">
        <f t="shared" si="136"/>
        <v>1260.2750602298211</v>
      </c>
      <c r="F492" s="304">
        <f t="shared" si="137"/>
        <v>74.572488770995335</v>
      </c>
      <c r="G492" s="101">
        <v>60</v>
      </c>
      <c r="H492" s="305">
        <f t="shared" si="138"/>
        <v>5123.4719875505834</v>
      </c>
      <c r="I492" s="309">
        <f t="shared" si="139"/>
        <v>6.7728000000000002</v>
      </c>
      <c r="J492" s="329">
        <f t="shared" si="134"/>
        <v>116.39681259204603</v>
      </c>
      <c r="K492" s="302">
        <v>21700</v>
      </c>
      <c r="L492" s="307">
        <f t="shared" si="140"/>
        <v>2237.1746631298597</v>
      </c>
      <c r="M492" s="304">
        <f t="shared" si="141"/>
        <v>756.16503613789246</v>
      </c>
      <c r="N492" s="304">
        <f t="shared" si="142"/>
        <v>44.743493262597198</v>
      </c>
      <c r="O492" s="308">
        <v>36</v>
      </c>
      <c r="P492" s="305">
        <f t="shared" si="143"/>
        <v>3074.0831925303492</v>
      </c>
      <c r="Q492" s="309">
        <f t="shared" si="144"/>
        <v>4.0636999999999999</v>
      </c>
      <c r="R492" s="367">
        <f t="shared" si="132"/>
        <v>174.59521888806904</v>
      </c>
      <c r="S492" s="302">
        <v>21700</v>
      </c>
      <c r="T492" s="307">
        <f t="shared" si="145"/>
        <v>1491.4497754199065</v>
      </c>
      <c r="U492" s="101">
        <f t="shared" si="146"/>
        <v>504.11002409192832</v>
      </c>
      <c r="V492" s="304">
        <f t="shared" si="147"/>
        <v>29.82899550839813</v>
      </c>
      <c r="W492" s="308">
        <v>24</v>
      </c>
      <c r="X492" s="305">
        <f t="shared" si="148"/>
        <v>2049.3887950202329</v>
      </c>
      <c r="Y492" s="309">
        <f t="shared" si="149"/>
        <v>2.7090999999999998</v>
      </c>
    </row>
    <row r="493" spans="1:25" ht="15.75" customHeight="1" x14ac:dyDescent="0.2">
      <c r="A493" s="424">
        <v>474</v>
      </c>
      <c r="B493" s="301">
        <f t="shared" si="133"/>
        <v>69.847221666331208</v>
      </c>
      <c r="C493" s="302">
        <v>21700</v>
      </c>
      <c r="D493" s="303">
        <f t="shared" si="135"/>
        <v>3728.1368361931836</v>
      </c>
      <c r="E493" s="304">
        <f t="shared" si="136"/>
        <v>1260.1102506332959</v>
      </c>
      <c r="F493" s="304">
        <f t="shared" si="137"/>
        <v>74.562736723863679</v>
      </c>
      <c r="G493" s="101">
        <v>60</v>
      </c>
      <c r="H493" s="305">
        <f t="shared" si="138"/>
        <v>5122.809823550343</v>
      </c>
      <c r="I493" s="309">
        <f t="shared" si="139"/>
        <v>6.7862</v>
      </c>
      <c r="J493" s="329">
        <f t="shared" si="134"/>
        <v>116.41203611055202</v>
      </c>
      <c r="K493" s="302">
        <v>21700</v>
      </c>
      <c r="L493" s="307">
        <f t="shared" si="140"/>
        <v>2236.8821017159098</v>
      </c>
      <c r="M493" s="304">
        <f t="shared" si="141"/>
        <v>756.06615037997744</v>
      </c>
      <c r="N493" s="304">
        <f t="shared" si="142"/>
        <v>44.737642034318199</v>
      </c>
      <c r="O493" s="308">
        <v>36</v>
      </c>
      <c r="P493" s="305">
        <f t="shared" si="143"/>
        <v>3073.6858941302053</v>
      </c>
      <c r="Q493" s="309">
        <f t="shared" si="144"/>
        <v>4.0716999999999999</v>
      </c>
      <c r="R493" s="367">
        <f t="shared" si="132"/>
        <v>174.618054165828</v>
      </c>
      <c r="S493" s="302">
        <v>21700</v>
      </c>
      <c r="T493" s="307">
        <f t="shared" si="145"/>
        <v>1491.2547344772738</v>
      </c>
      <c r="U493" s="101">
        <f t="shared" si="146"/>
        <v>504.0441002533185</v>
      </c>
      <c r="V493" s="304">
        <f t="shared" si="147"/>
        <v>29.825094689545477</v>
      </c>
      <c r="W493" s="308">
        <v>24</v>
      </c>
      <c r="X493" s="305">
        <f t="shared" si="148"/>
        <v>2049.1239294201378</v>
      </c>
      <c r="Y493" s="309">
        <f t="shared" si="149"/>
        <v>2.7145000000000001</v>
      </c>
    </row>
    <row r="494" spans="1:25" ht="15.75" customHeight="1" x14ac:dyDescent="0.2">
      <c r="A494" s="424">
        <v>475</v>
      </c>
      <c r="B494" s="301">
        <f t="shared" si="133"/>
        <v>69.856336527449827</v>
      </c>
      <c r="C494" s="302">
        <v>21700</v>
      </c>
      <c r="D494" s="303">
        <f t="shared" si="135"/>
        <v>3727.6503885610528</v>
      </c>
      <c r="E494" s="304">
        <f t="shared" si="136"/>
        <v>1259.9458313336356</v>
      </c>
      <c r="F494" s="304">
        <f t="shared" si="137"/>
        <v>74.553007771221061</v>
      </c>
      <c r="G494" s="101">
        <v>60</v>
      </c>
      <c r="H494" s="305">
        <f t="shared" si="138"/>
        <v>5122.1492276659092</v>
      </c>
      <c r="I494" s="309">
        <f t="shared" si="139"/>
        <v>6.7996999999999996</v>
      </c>
      <c r="J494" s="329">
        <f t="shared" si="134"/>
        <v>116.42722754574972</v>
      </c>
      <c r="K494" s="302">
        <v>21700</v>
      </c>
      <c r="L494" s="307">
        <f t="shared" si="140"/>
        <v>2236.5902331366315</v>
      </c>
      <c r="M494" s="304">
        <f t="shared" si="141"/>
        <v>755.96749880018137</v>
      </c>
      <c r="N494" s="304">
        <f t="shared" si="142"/>
        <v>44.731804662732628</v>
      </c>
      <c r="O494" s="308">
        <v>36</v>
      </c>
      <c r="P494" s="305">
        <f t="shared" si="143"/>
        <v>3073.2895365995455</v>
      </c>
      <c r="Q494" s="309">
        <f t="shared" si="144"/>
        <v>4.0797999999999996</v>
      </c>
      <c r="R494" s="367">
        <f t="shared" si="132"/>
        <v>174.64084131862455</v>
      </c>
      <c r="S494" s="302">
        <v>21700</v>
      </c>
      <c r="T494" s="307">
        <f t="shared" si="145"/>
        <v>1491.0601554244213</v>
      </c>
      <c r="U494" s="101">
        <f t="shared" si="146"/>
        <v>503.97833253345436</v>
      </c>
      <c r="V494" s="304">
        <f t="shared" si="147"/>
        <v>29.821203108488426</v>
      </c>
      <c r="W494" s="308">
        <v>24</v>
      </c>
      <c r="X494" s="305">
        <f t="shared" si="148"/>
        <v>2048.8596910663637</v>
      </c>
      <c r="Y494" s="309">
        <f t="shared" si="149"/>
        <v>2.7199</v>
      </c>
    </row>
    <row r="495" spans="1:25" ht="15.75" customHeight="1" x14ac:dyDescent="0.2">
      <c r="A495" s="424">
        <v>476</v>
      </c>
      <c r="B495" s="301">
        <f t="shared" si="133"/>
        <v>69.865432219550897</v>
      </c>
      <c r="C495" s="302">
        <v>21700</v>
      </c>
      <c r="D495" s="303">
        <f t="shared" si="135"/>
        <v>3727.1650904799039</v>
      </c>
      <c r="E495" s="304">
        <f t="shared" si="136"/>
        <v>1259.7818005822073</v>
      </c>
      <c r="F495" s="304">
        <f t="shared" si="137"/>
        <v>74.543301809598077</v>
      </c>
      <c r="G495" s="101">
        <v>60</v>
      </c>
      <c r="H495" s="305">
        <f t="shared" si="138"/>
        <v>5121.490192871709</v>
      </c>
      <c r="I495" s="309">
        <f t="shared" si="139"/>
        <v>6.8131000000000004</v>
      </c>
      <c r="J495" s="329">
        <f t="shared" si="134"/>
        <v>116.44238703258483</v>
      </c>
      <c r="K495" s="302">
        <v>21700</v>
      </c>
      <c r="L495" s="307">
        <f t="shared" si="140"/>
        <v>2236.2990542879425</v>
      </c>
      <c r="M495" s="304">
        <f t="shared" si="141"/>
        <v>755.86908034932446</v>
      </c>
      <c r="N495" s="304">
        <f t="shared" si="142"/>
        <v>44.725981085758853</v>
      </c>
      <c r="O495" s="308">
        <v>36</v>
      </c>
      <c r="P495" s="305">
        <f t="shared" si="143"/>
        <v>3072.8941157230261</v>
      </c>
      <c r="Q495" s="309">
        <f t="shared" si="144"/>
        <v>4.0879000000000003</v>
      </c>
      <c r="R495" s="367">
        <f t="shared" si="132"/>
        <v>174.66358054887723</v>
      </c>
      <c r="S495" s="302">
        <v>21700</v>
      </c>
      <c r="T495" s="307">
        <f t="shared" si="145"/>
        <v>1490.8660361919615</v>
      </c>
      <c r="U495" s="101">
        <f t="shared" si="146"/>
        <v>503.91272023288292</v>
      </c>
      <c r="V495" s="304">
        <f t="shared" si="147"/>
        <v>29.817320723839231</v>
      </c>
      <c r="W495" s="308">
        <v>24</v>
      </c>
      <c r="X495" s="305">
        <f t="shared" si="148"/>
        <v>2048.5960771486834</v>
      </c>
      <c r="Y495" s="309">
        <f t="shared" si="149"/>
        <v>2.7252000000000001</v>
      </c>
    </row>
    <row r="496" spans="1:25" ht="15.75" customHeight="1" x14ac:dyDescent="0.2">
      <c r="A496" s="424">
        <v>477</v>
      </c>
      <c r="B496" s="301">
        <f t="shared" si="133"/>
        <v>69.874508823092086</v>
      </c>
      <c r="C496" s="302">
        <v>21700</v>
      </c>
      <c r="D496" s="303">
        <f t="shared" si="135"/>
        <v>3726.680936810295</v>
      </c>
      <c r="E496" s="304">
        <f t="shared" si="136"/>
        <v>1259.6181566418795</v>
      </c>
      <c r="F496" s="304">
        <f t="shared" si="137"/>
        <v>74.533618736205895</v>
      </c>
      <c r="G496" s="101">
        <v>60</v>
      </c>
      <c r="H496" s="305">
        <f t="shared" si="138"/>
        <v>5120.8327121883813</v>
      </c>
      <c r="I496" s="309">
        <f t="shared" si="139"/>
        <v>6.8265000000000002</v>
      </c>
      <c r="J496" s="329">
        <f t="shared" si="134"/>
        <v>116.45751470515349</v>
      </c>
      <c r="K496" s="302">
        <v>21700</v>
      </c>
      <c r="L496" s="307">
        <f t="shared" si="140"/>
        <v>2236.0085620861764</v>
      </c>
      <c r="M496" s="304">
        <f t="shared" si="141"/>
        <v>755.7708939851276</v>
      </c>
      <c r="N496" s="304">
        <f t="shared" si="142"/>
        <v>44.720171241723527</v>
      </c>
      <c r="O496" s="308">
        <v>36</v>
      </c>
      <c r="P496" s="305">
        <f t="shared" si="143"/>
        <v>3072.4996273130278</v>
      </c>
      <c r="Q496" s="309">
        <f t="shared" si="144"/>
        <v>4.0959000000000003</v>
      </c>
      <c r="R496" s="367">
        <f t="shared" si="132"/>
        <v>174.68627205773021</v>
      </c>
      <c r="S496" s="302">
        <v>21700</v>
      </c>
      <c r="T496" s="307">
        <f t="shared" si="145"/>
        <v>1490.6723747241181</v>
      </c>
      <c r="U496" s="101">
        <f t="shared" si="146"/>
        <v>503.84726265675187</v>
      </c>
      <c r="V496" s="304">
        <f t="shared" si="147"/>
        <v>29.813447494482361</v>
      </c>
      <c r="W496" s="308">
        <v>24</v>
      </c>
      <c r="X496" s="305">
        <f t="shared" si="148"/>
        <v>2048.3330848753521</v>
      </c>
      <c r="Y496" s="309">
        <f t="shared" si="149"/>
        <v>2.7305999999999999</v>
      </c>
    </row>
    <row r="497" spans="1:25" ht="15.75" customHeight="1" x14ac:dyDescent="0.2">
      <c r="A497" s="424">
        <v>478</v>
      </c>
      <c r="B497" s="301">
        <f t="shared" si="133"/>
        <v>69.883566418025552</v>
      </c>
      <c r="C497" s="302">
        <v>21700</v>
      </c>
      <c r="D497" s="303">
        <f t="shared" si="135"/>
        <v>3726.1979224465176</v>
      </c>
      <c r="E497" s="304">
        <f t="shared" si="136"/>
        <v>1259.4548977869229</v>
      </c>
      <c r="F497" s="304">
        <f t="shared" si="137"/>
        <v>74.523958448930358</v>
      </c>
      <c r="G497" s="101">
        <v>60</v>
      </c>
      <c r="H497" s="305">
        <f t="shared" si="138"/>
        <v>5120.1767786823702</v>
      </c>
      <c r="I497" s="309">
        <f t="shared" si="139"/>
        <v>6.8399000000000001</v>
      </c>
      <c r="J497" s="329">
        <f t="shared" si="134"/>
        <v>116.47261069670925</v>
      </c>
      <c r="K497" s="302">
        <v>21700</v>
      </c>
      <c r="L497" s="307">
        <f t="shared" si="140"/>
        <v>2235.7187534679101</v>
      </c>
      <c r="M497" s="304">
        <f t="shared" si="141"/>
        <v>755.67293867215358</v>
      </c>
      <c r="N497" s="304">
        <f t="shared" si="142"/>
        <v>44.714375069358205</v>
      </c>
      <c r="O497" s="308">
        <v>36</v>
      </c>
      <c r="P497" s="305">
        <f t="shared" si="143"/>
        <v>3072.1060672094218</v>
      </c>
      <c r="Q497" s="309">
        <f t="shared" si="144"/>
        <v>4.1040000000000001</v>
      </c>
      <c r="R497" s="367">
        <f t="shared" si="132"/>
        <v>174.70891604506386</v>
      </c>
      <c r="S497" s="302">
        <v>21700</v>
      </c>
      <c r="T497" s="307">
        <f t="shared" si="145"/>
        <v>1490.479168978607</v>
      </c>
      <c r="U497" s="101">
        <f t="shared" si="146"/>
        <v>503.78195911476911</v>
      </c>
      <c r="V497" s="304">
        <f t="shared" si="147"/>
        <v>29.809583379572143</v>
      </c>
      <c r="W497" s="308">
        <v>24</v>
      </c>
      <c r="X497" s="305">
        <f t="shared" si="148"/>
        <v>2048.0707114729485</v>
      </c>
      <c r="Y497" s="309">
        <f t="shared" si="149"/>
        <v>2.7360000000000002</v>
      </c>
    </row>
    <row r="498" spans="1:25" ht="15.75" customHeight="1" x14ac:dyDescent="0.2">
      <c r="A498" s="424">
        <v>479</v>
      </c>
      <c r="B498" s="301">
        <f t="shared" si="133"/>
        <v>69.892605083802209</v>
      </c>
      <c r="C498" s="302">
        <v>21700</v>
      </c>
      <c r="D498" s="303">
        <f t="shared" si="135"/>
        <v>3725.716042316305</v>
      </c>
      <c r="E498" s="304">
        <f t="shared" si="136"/>
        <v>1259.2920223029109</v>
      </c>
      <c r="F498" s="304">
        <f t="shared" si="137"/>
        <v>74.5143208463261</v>
      </c>
      <c r="G498" s="101">
        <v>60</v>
      </c>
      <c r="H498" s="305">
        <f t="shared" si="138"/>
        <v>5119.5223854655424</v>
      </c>
      <c r="I498" s="309">
        <f t="shared" si="139"/>
        <v>6.8533999999999997</v>
      </c>
      <c r="J498" s="329">
        <f t="shared" si="134"/>
        <v>116.48767513967036</v>
      </c>
      <c r="K498" s="302">
        <v>21700</v>
      </c>
      <c r="L498" s="307">
        <f t="shared" si="140"/>
        <v>2235.4296253897828</v>
      </c>
      <c r="M498" s="304">
        <f t="shared" si="141"/>
        <v>755.57521338174649</v>
      </c>
      <c r="N498" s="304">
        <f t="shared" si="142"/>
        <v>44.708592507795657</v>
      </c>
      <c r="O498" s="308">
        <v>36</v>
      </c>
      <c r="P498" s="305">
        <f t="shared" si="143"/>
        <v>3071.7134312793251</v>
      </c>
      <c r="Q498" s="309">
        <f t="shared" si="144"/>
        <v>4.1120000000000001</v>
      </c>
      <c r="R498" s="367">
        <f t="shared" si="132"/>
        <v>174.73151270950552</v>
      </c>
      <c r="S498" s="302">
        <v>21700</v>
      </c>
      <c r="T498" s="307">
        <f t="shared" si="145"/>
        <v>1490.286416926522</v>
      </c>
      <c r="U498" s="101">
        <f t="shared" si="146"/>
        <v>503.71680892116439</v>
      </c>
      <c r="V498" s="304">
        <f t="shared" si="147"/>
        <v>29.805728338530439</v>
      </c>
      <c r="W498" s="308">
        <v>24</v>
      </c>
      <c r="X498" s="305">
        <f t="shared" si="148"/>
        <v>2047.8089541862166</v>
      </c>
      <c r="Y498" s="309">
        <f t="shared" si="149"/>
        <v>2.7412999999999998</v>
      </c>
    </row>
    <row r="499" spans="1:25" ht="15.75" customHeight="1" x14ac:dyDescent="0.2">
      <c r="A499" s="283">
        <v>480</v>
      </c>
      <c r="B499" s="301">
        <f t="shared" si="133"/>
        <v>69.901624899375875</v>
      </c>
      <c r="C499" s="302">
        <v>21700</v>
      </c>
      <c r="D499" s="303">
        <f t="shared" si="135"/>
        <v>3725.2352913805444</v>
      </c>
      <c r="E499" s="304">
        <f t="shared" si="136"/>
        <v>1259.1295284866239</v>
      </c>
      <c r="F499" s="304">
        <f t="shared" si="137"/>
        <v>74.504705827610891</v>
      </c>
      <c r="G499" s="101">
        <v>60</v>
      </c>
      <c r="H499" s="305">
        <f t="shared" si="138"/>
        <v>5118.8695256947785</v>
      </c>
      <c r="I499" s="309">
        <f t="shared" si="139"/>
        <v>6.8667999999999996</v>
      </c>
      <c r="J499" s="329">
        <f t="shared" si="134"/>
        <v>116.50270816562646</v>
      </c>
      <c r="K499" s="302">
        <v>21700</v>
      </c>
      <c r="L499" s="307">
        <f t="shared" si="140"/>
        <v>2235.1411748283267</v>
      </c>
      <c r="M499" s="304">
        <f t="shared" si="141"/>
        <v>755.47771709197434</v>
      </c>
      <c r="N499" s="304">
        <f t="shared" si="142"/>
        <v>44.702823496566538</v>
      </c>
      <c r="O499" s="308">
        <v>36</v>
      </c>
      <c r="P499" s="305">
        <f t="shared" si="143"/>
        <v>3071.3217154168674</v>
      </c>
      <c r="Q499" s="309">
        <f t="shared" si="144"/>
        <v>4.1200999999999999</v>
      </c>
      <c r="R499" s="367">
        <f t="shared" si="132"/>
        <v>174.75406224843968</v>
      </c>
      <c r="S499" s="302">
        <v>21700</v>
      </c>
      <c r="T499" s="307">
        <f t="shared" si="145"/>
        <v>1490.0941165522177</v>
      </c>
      <c r="U499" s="101">
        <f t="shared" si="146"/>
        <v>503.65181139464954</v>
      </c>
      <c r="V499" s="304">
        <f t="shared" si="147"/>
        <v>29.801882331044354</v>
      </c>
      <c r="W499" s="308">
        <v>24</v>
      </c>
      <c r="X499" s="305">
        <f t="shared" si="148"/>
        <v>2047.5478102779116</v>
      </c>
      <c r="Y499" s="309">
        <f t="shared" si="149"/>
        <v>2.7467000000000001</v>
      </c>
    </row>
    <row r="500" spans="1:25" ht="15.75" customHeight="1" x14ac:dyDescent="0.2">
      <c r="A500" s="424">
        <v>481</v>
      </c>
      <c r="B500" s="301">
        <f t="shared" si="133"/>
        <v>69.910625943207421</v>
      </c>
      <c r="C500" s="302">
        <v>21700</v>
      </c>
      <c r="D500" s="303">
        <f t="shared" si="135"/>
        <v>3724.7556646329913</v>
      </c>
      <c r="E500" s="304">
        <f t="shared" si="136"/>
        <v>1258.9674146459508</v>
      </c>
      <c r="F500" s="304">
        <f t="shared" si="137"/>
        <v>74.495113292659823</v>
      </c>
      <c r="G500" s="101">
        <v>60</v>
      </c>
      <c r="H500" s="305">
        <f t="shared" si="138"/>
        <v>5118.2181925716022</v>
      </c>
      <c r="I500" s="309">
        <f t="shared" si="139"/>
        <v>6.8802000000000003</v>
      </c>
      <c r="J500" s="329">
        <f t="shared" si="134"/>
        <v>116.51770990534571</v>
      </c>
      <c r="K500" s="302">
        <v>21700</v>
      </c>
      <c r="L500" s="307">
        <f t="shared" si="140"/>
        <v>2234.8533987797946</v>
      </c>
      <c r="M500" s="304">
        <f t="shared" si="141"/>
        <v>755.38044878757046</v>
      </c>
      <c r="N500" s="304">
        <f t="shared" si="142"/>
        <v>44.697067975595893</v>
      </c>
      <c r="O500" s="308">
        <v>36</v>
      </c>
      <c r="P500" s="305">
        <f t="shared" si="143"/>
        <v>3070.930915542961</v>
      </c>
      <c r="Q500" s="309">
        <f t="shared" si="144"/>
        <v>4.1280999999999999</v>
      </c>
      <c r="R500" s="367">
        <f t="shared" si="132"/>
        <v>174.77656485801853</v>
      </c>
      <c r="S500" s="302">
        <v>21700</v>
      </c>
      <c r="T500" s="307">
        <f t="shared" si="145"/>
        <v>1489.9022658531967</v>
      </c>
      <c r="U500" s="101">
        <f t="shared" si="146"/>
        <v>503.58696585838044</v>
      </c>
      <c r="V500" s="304">
        <f t="shared" si="147"/>
        <v>29.798045317063934</v>
      </c>
      <c r="W500" s="308">
        <v>24</v>
      </c>
      <c r="X500" s="305">
        <f t="shared" si="148"/>
        <v>2047.287277028641</v>
      </c>
      <c r="Y500" s="309">
        <f t="shared" si="149"/>
        <v>2.7521</v>
      </c>
    </row>
    <row r="501" spans="1:25" ht="15.75" customHeight="1" x14ac:dyDescent="0.2">
      <c r="A501" s="424">
        <v>482</v>
      </c>
      <c r="B501" s="301">
        <f t="shared" si="133"/>
        <v>69.919608293268851</v>
      </c>
      <c r="C501" s="302">
        <v>21700</v>
      </c>
      <c r="D501" s="303">
        <f t="shared" si="135"/>
        <v>3724.2771570999867</v>
      </c>
      <c r="E501" s="304">
        <f t="shared" si="136"/>
        <v>1258.8056790997953</v>
      </c>
      <c r="F501" s="304">
        <f t="shared" si="137"/>
        <v>74.485543141999742</v>
      </c>
      <c r="G501" s="101">
        <v>60</v>
      </c>
      <c r="H501" s="305">
        <f t="shared" si="138"/>
        <v>5117.568379341782</v>
      </c>
      <c r="I501" s="309">
        <f t="shared" si="139"/>
        <v>6.8936000000000002</v>
      </c>
      <c r="J501" s="329">
        <f t="shared" si="134"/>
        <v>116.53268048878142</v>
      </c>
      <c r="K501" s="302">
        <v>21700</v>
      </c>
      <c r="L501" s="307">
        <f t="shared" si="140"/>
        <v>2234.566294259992</v>
      </c>
      <c r="M501" s="304">
        <f t="shared" si="141"/>
        <v>755.28340745987725</v>
      </c>
      <c r="N501" s="304">
        <f t="shared" si="142"/>
        <v>44.691325885199838</v>
      </c>
      <c r="O501" s="308">
        <v>36</v>
      </c>
      <c r="P501" s="305">
        <f t="shared" si="143"/>
        <v>3070.5410276050693</v>
      </c>
      <c r="Q501" s="309">
        <f t="shared" si="144"/>
        <v>4.1361999999999997</v>
      </c>
      <c r="R501" s="367">
        <f t="shared" si="132"/>
        <v>174.79902073317211</v>
      </c>
      <c r="S501" s="302">
        <v>21700</v>
      </c>
      <c r="T501" s="307">
        <f t="shared" si="145"/>
        <v>1489.7108628399949</v>
      </c>
      <c r="U501" s="101">
        <f t="shared" si="146"/>
        <v>503.52227163991824</v>
      </c>
      <c r="V501" s="304">
        <f t="shared" si="147"/>
        <v>29.794217256799897</v>
      </c>
      <c r="W501" s="308">
        <v>24</v>
      </c>
      <c r="X501" s="305">
        <f t="shared" si="148"/>
        <v>2047.0273517367129</v>
      </c>
      <c r="Y501" s="309">
        <f t="shared" si="149"/>
        <v>2.7574999999999998</v>
      </c>
    </row>
    <row r="502" spans="1:25" ht="15.75" customHeight="1" x14ac:dyDescent="0.2">
      <c r="A502" s="424">
        <v>483</v>
      </c>
      <c r="B502" s="301">
        <f t="shared" si="133"/>
        <v>69.92857202704738</v>
      </c>
      <c r="C502" s="302">
        <v>21700</v>
      </c>
      <c r="D502" s="303">
        <f t="shared" si="135"/>
        <v>3723.7997638401789</v>
      </c>
      <c r="E502" s="304">
        <f t="shared" si="136"/>
        <v>1258.6443201779803</v>
      </c>
      <c r="F502" s="304">
        <f t="shared" si="137"/>
        <v>74.475995276803573</v>
      </c>
      <c r="G502" s="101">
        <v>60</v>
      </c>
      <c r="H502" s="305">
        <f t="shared" si="138"/>
        <v>5116.9200792949632</v>
      </c>
      <c r="I502" s="309">
        <f t="shared" si="139"/>
        <v>6.907</v>
      </c>
      <c r="J502" s="329">
        <f t="shared" si="134"/>
        <v>116.54762004507897</v>
      </c>
      <c r="K502" s="302">
        <v>21700</v>
      </c>
      <c r="L502" s="307">
        <f t="shared" si="140"/>
        <v>2234.2798583041076</v>
      </c>
      <c r="M502" s="304">
        <f t="shared" si="141"/>
        <v>755.18659210678834</v>
      </c>
      <c r="N502" s="304">
        <f t="shared" si="142"/>
        <v>44.685597166082154</v>
      </c>
      <c r="O502" s="308">
        <v>36</v>
      </c>
      <c r="P502" s="305">
        <f t="shared" si="143"/>
        <v>3070.152047576978</v>
      </c>
      <c r="Q502" s="309">
        <f t="shared" si="144"/>
        <v>4.1441999999999997</v>
      </c>
      <c r="R502" s="367">
        <f t="shared" si="132"/>
        <v>174.82143006761845</v>
      </c>
      <c r="S502" s="302">
        <v>21700</v>
      </c>
      <c r="T502" s="307">
        <f t="shared" si="145"/>
        <v>1489.5199055360717</v>
      </c>
      <c r="U502" s="101">
        <f t="shared" si="146"/>
        <v>503.45772807119221</v>
      </c>
      <c r="V502" s="304">
        <f t="shared" si="147"/>
        <v>29.790398110721437</v>
      </c>
      <c r="W502" s="308">
        <v>24</v>
      </c>
      <c r="X502" s="305">
        <f t="shared" si="148"/>
        <v>2046.7680317179854</v>
      </c>
      <c r="Y502" s="309">
        <f t="shared" si="149"/>
        <v>2.7627999999999999</v>
      </c>
    </row>
    <row r="503" spans="1:25" ht="15.75" customHeight="1" x14ac:dyDescent="0.2">
      <c r="A503" s="424">
        <v>484</v>
      </c>
      <c r="B503" s="301">
        <f t="shared" si="133"/>
        <v>69.937517221549442</v>
      </c>
      <c r="C503" s="302">
        <v>21700</v>
      </c>
      <c r="D503" s="303">
        <f t="shared" si="135"/>
        <v>3723.3234799442444</v>
      </c>
      <c r="E503" s="304">
        <f t="shared" si="136"/>
        <v>1258.4833362211546</v>
      </c>
      <c r="F503" s="304">
        <f t="shared" si="137"/>
        <v>74.466469598884885</v>
      </c>
      <c r="G503" s="101">
        <v>60</v>
      </c>
      <c r="H503" s="305">
        <f t="shared" si="138"/>
        <v>5116.2732857642841</v>
      </c>
      <c r="I503" s="309">
        <f t="shared" si="139"/>
        <v>6.9204999999999997</v>
      </c>
      <c r="J503" s="329">
        <f t="shared" si="134"/>
        <v>116.56252870258241</v>
      </c>
      <c r="K503" s="302">
        <v>21700</v>
      </c>
      <c r="L503" s="307">
        <f t="shared" si="140"/>
        <v>2233.9940879665464</v>
      </c>
      <c r="M503" s="304">
        <f t="shared" si="141"/>
        <v>755.0900017326926</v>
      </c>
      <c r="N503" s="304">
        <f t="shared" si="142"/>
        <v>44.679881759330932</v>
      </c>
      <c r="O503" s="308">
        <v>36</v>
      </c>
      <c r="P503" s="305">
        <f t="shared" si="143"/>
        <v>3069.7639714585698</v>
      </c>
      <c r="Q503" s="309">
        <f t="shared" si="144"/>
        <v>4.1523000000000003</v>
      </c>
      <c r="R503" s="367">
        <f t="shared" si="132"/>
        <v>174.84379305387358</v>
      </c>
      <c r="S503" s="302">
        <v>21700</v>
      </c>
      <c r="T503" s="307">
        <f t="shared" si="145"/>
        <v>1489.3293919776979</v>
      </c>
      <c r="U503" s="101">
        <f t="shared" si="146"/>
        <v>503.39333448846185</v>
      </c>
      <c r="V503" s="304">
        <f t="shared" si="147"/>
        <v>29.78658783955396</v>
      </c>
      <c r="W503" s="308">
        <v>24</v>
      </c>
      <c r="X503" s="305">
        <f t="shared" si="148"/>
        <v>2046.5093143057136</v>
      </c>
      <c r="Y503" s="309">
        <f t="shared" si="149"/>
        <v>2.7682000000000002</v>
      </c>
    </row>
    <row r="504" spans="1:25" ht="15.75" customHeight="1" x14ac:dyDescent="0.2">
      <c r="A504" s="424">
        <v>485</v>
      </c>
      <c r="B504" s="301">
        <f t="shared" si="133"/>
        <v>69.946443953304623</v>
      </c>
      <c r="C504" s="302">
        <v>21700</v>
      </c>
      <c r="D504" s="303">
        <f t="shared" si="135"/>
        <v>3722.8483005346175</v>
      </c>
      <c r="E504" s="304">
        <f t="shared" si="136"/>
        <v>1258.3227255807005</v>
      </c>
      <c r="F504" s="304">
        <f t="shared" si="137"/>
        <v>74.456966010692355</v>
      </c>
      <c r="G504" s="101">
        <v>60</v>
      </c>
      <c r="H504" s="305">
        <f t="shared" si="138"/>
        <v>5115.6279921260111</v>
      </c>
      <c r="I504" s="309">
        <f t="shared" si="139"/>
        <v>6.9339000000000004</v>
      </c>
      <c r="J504" s="329">
        <f t="shared" si="134"/>
        <v>116.57740658884104</v>
      </c>
      <c r="K504" s="302">
        <v>21700</v>
      </c>
      <c r="L504" s="307">
        <f t="shared" si="140"/>
        <v>2233.7089803207705</v>
      </c>
      <c r="M504" s="304">
        <f t="shared" si="141"/>
        <v>754.9936353484203</v>
      </c>
      <c r="N504" s="304">
        <f t="shared" si="142"/>
        <v>44.674179606415407</v>
      </c>
      <c r="O504" s="308">
        <v>36</v>
      </c>
      <c r="P504" s="305">
        <f t="shared" si="143"/>
        <v>3069.3767952756061</v>
      </c>
      <c r="Q504" s="309">
        <f t="shared" si="144"/>
        <v>4.1603000000000003</v>
      </c>
      <c r="R504" s="367">
        <f t="shared" si="132"/>
        <v>174.86610988326154</v>
      </c>
      <c r="S504" s="302">
        <v>21700</v>
      </c>
      <c r="T504" s="307">
        <f t="shared" si="145"/>
        <v>1489.1393202138472</v>
      </c>
      <c r="U504" s="101">
        <f t="shared" si="146"/>
        <v>503.32909023228029</v>
      </c>
      <c r="V504" s="304">
        <f t="shared" si="147"/>
        <v>29.782786404276944</v>
      </c>
      <c r="W504" s="308">
        <v>24</v>
      </c>
      <c r="X504" s="305">
        <f t="shared" si="148"/>
        <v>2046.2511968504045</v>
      </c>
      <c r="Y504" s="309">
        <f t="shared" si="149"/>
        <v>2.7736000000000001</v>
      </c>
    </row>
    <row r="505" spans="1:25" ht="15.75" customHeight="1" x14ac:dyDescent="0.2">
      <c r="A505" s="424">
        <v>486</v>
      </c>
      <c r="B505" s="301">
        <f t="shared" si="133"/>
        <v>69.955352298369633</v>
      </c>
      <c r="C505" s="302">
        <v>21700</v>
      </c>
      <c r="D505" s="303">
        <f t="shared" si="135"/>
        <v>3722.3742207652185</v>
      </c>
      <c r="E505" s="304">
        <f t="shared" si="136"/>
        <v>1258.1624866186437</v>
      </c>
      <c r="F505" s="304">
        <f t="shared" si="137"/>
        <v>74.447484415304373</v>
      </c>
      <c r="G505" s="101">
        <v>60</v>
      </c>
      <c r="H505" s="305">
        <f t="shared" si="138"/>
        <v>5114.9841917991671</v>
      </c>
      <c r="I505" s="309">
        <f t="shared" si="139"/>
        <v>6.9473000000000003</v>
      </c>
      <c r="J505" s="329">
        <f t="shared" si="134"/>
        <v>116.59225383061606</v>
      </c>
      <c r="K505" s="302">
        <v>21700</v>
      </c>
      <c r="L505" s="307">
        <f t="shared" si="140"/>
        <v>2233.4245324591311</v>
      </c>
      <c r="M505" s="304">
        <f t="shared" si="141"/>
        <v>754.89749197118624</v>
      </c>
      <c r="N505" s="304">
        <f t="shared" si="142"/>
        <v>44.668490649182623</v>
      </c>
      <c r="O505" s="308">
        <v>36</v>
      </c>
      <c r="P505" s="305">
        <f t="shared" si="143"/>
        <v>3068.9905150795003</v>
      </c>
      <c r="Q505" s="309">
        <f t="shared" si="144"/>
        <v>4.1684000000000001</v>
      </c>
      <c r="R505" s="367">
        <f t="shared" si="132"/>
        <v>174.88838074592408</v>
      </c>
      <c r="S505" s="302">
        <v>21700</v>
      </c>
      <c r="T505" s="307">
        <f t="shared" si="145"/>
        <v>1488.9496883060876</v>
      </c>
      <c r="U505" s="101">
        <f t="shared" si="146"/>
        <v>503.26499464745757</v>
      </c>
      <c r="V505" s="304">
        <f t="shared" si="147"/>
        <v>29.778993766121754</v>
      </c>
      <c r="W505" s="308">
        <v>24</v>
      </c>
      <c r="X505" s="305">
        <f t="shared" si="148"/>
        <v>2045.9936767196671</v>
      </c>
      <c r="Y505" s="309">
        <f t="shared" si="149"/>
        <v>2.7789000000000001</v>
      </c>
    </row>
    <row r="506" spans="1:25" ht="15.75" customHeight="1" x14ac:dyDescent="0.2">
      <c r="A506" s="424">
        <v>487</v>
      </c>
      <c r="B506" s="301">
        <f t="shared" si="133"/>
        <v>69.964242332332205</v>
      </c>
      <c r="C506" s="302">
        <v>21700</v>
      </c>
      <c r="D506" s="303">
        <f t="shared" si="135"/>
        <v>3721.901235821183</v>
      </c>
      <c r="E506" s="304">
        <f t="shared" si="136"/>
        <v>1258.0026177075597</v>
      </c>
      <c r="F506" s="304">
        <f t="shared" si="137"/>
        <v>74.438024716423669</v>
      </c>
      <c r="G506" s="101">
        <v>60</v>
      </c>
      <c r="H506" s="305">
        <f t="shared" si="138"/>
        <v>5114.3418782451663</v>
      </c>
      <c r="I506" s="309">
        <f t="shared" si="139"/>
        <v>6.9607000000000001</v>
      </c>
      <c r="J506" s="329">
        <f t="shared" si="134"/>
        <v>116.60707055388701</v>
      </c>
      <c r="K506" s="302">
        <v>21700</v>
      </c>
      <c r="L506" s="307">
        <f t="shared" si="140"/>
        <v>2233.1407414927098</v>
      </c>
      <c r="M506" s="304">
        <f t="shared" si="141"/>
        <v>754.80157062453588</v>
      </c>
      <c r="N506" s="304">
        <f t="shared" si="142"/>
        <v>44.662814829854199</v>
      </c>
      <c r="O506" s="308">
        <v>36</v>
      </c>
      <c r="P506" s="305">
        <f t="shared" si="143"/>
        <v>3068.6051269471</v>
      </c>
      <c r="Q506" s="309">
        <f t="shared" si="144"/>
        <v>4.1764000000000001</v>
      </c>
      <c r="R506" s="367">
        <f t="shared" si="132"/>
        <v>174.91060583083049</v>
      </c>
      <c r="S506" s="302">
        <v>21700</v>
      </c>
      <c r="T506" s="307">
        <f t="shared" si="145"/>
        <v>1488.7604943284737</v>
      </c>
      <c r="U506" s="101">
        <f t="shared" si="146"/>
        <v>503.20104708302404</v>
      </c>
      <c r="V506" s="304">
        <f t="shared" si="147"/>
        <v>29.775209886569474</v>
      </c>
      <c r="W506" s="308">
        <v>24</v>
      </c>
      <c r="X506" s="305">
        <f t="shared" si="148"/>
        <v>2045.7367512980672</v>
      </c>
      <c r="Y506" s="309">
        <f t="shared" si="149"/>
        <v>2.7843</v>
      </c>
    </row>
    <row r="507" spans="1:25" ht="15.75" customHeight="1" x14ac:dyDescent="0.2">
      <c r="A507" s="424">
        <v>488</v>
      </c>
      <c r="B507" s="301">
        <f t="shared" si="133"/>
        <v>69.973114130314869</v>
      </c>
      <c r="C507" s="302">
        <v>21700</v>
      </c>
      <c r="D507" s="303">
        <f t="shared" si="135"/>
        <v>3721.4293409186052</v>
      </c>
      <c r="E507" s="304">
        <f t="shared" si="136"/>
        <v>1257.8431172304884</v>
      </c>
      <c r="F507" s="304">
        <f t="shared" si="137"/>
        <v>74.428586818372111</v>
      </c>
      <c r="G507" s="101">
        <v>60</v>
      </c>
      <c r="H507" s="305">
        <f t="shared" si="138"/>
        <v>5113.7010449674663</v>
      </c>
      <c r="I507" s="309">
        <f t="shared" si="139"/>
        <v>6.9741</v>
      </c>
      <c r="J507" s="329">
        <f t="shared" si="134"/>
        <v>116.62185688385811</v>
      </c>
      <c r="K507" s="302">
        <v>21700</v>
      </c>
      <c r="L507" s="307">
        <f t="shared" si="140"/>
        <v>2232.8576045511631</v>
      </c>
      <c r="M507" s="304">
        <f t="shared" si="141"/>
        <v>754.70587033829304</v>
      </c>
      <c r="N507" s="304">
        <f t="shared" si="142"/>
        <v>44.657152091023264</v>
      </c>
      <c r="O507" s="308">
        <v>36</v>
      </c>
      <c r="P507" s="305">
        <f t="shared" si="143"/>
        <v>3068.2206269804797</v>
      </c>
      <c r="Q507" s="309">
        <f t="shared" si="144"/>
        <v>4.1844999999999999</v>
      </c>
      <c r="R507" s="367">
        <f t="shared" si="132"/>
        <v>174.93278532578717</v>
      </c>
      <c r="S507" s="302">
        <v>21700</v>
      </c>
      <c r="T507" s="307">
        <f t="shared" si="145"/>
        <v>1488.5717363674421</v>
      </c>
      <c r="U507" s="101">
        <f t="shared" si="146"/>
        <v>503.13724689219538</v>
      </c>
      <c r="V507" s="304">
        <f t="shared" si="147"/>
        <v>29.771434727348844</v>
      </c>
      <c r="W507" s="308">
        <v>24</v>
      </c>
      <c r="X507" s="305">
        <f t="shared" si="148"/>
        <v>2045.4804179869864</v>
      </c>
      <c r="Y507" s="309">
        <f t="shared" si="149"/>
        <v>2.7896000000000001</v>
      </c>
    </row>
    <row r="508" spans="1:25" ht="15.75" customHeight="1" x14ac:dyDescent="0.2">
      <c r="A508" s="424">
        <v>489</v>
      </c>
      <c r="B508" s="301">
        <f t="shared" si="133"/>
        <v>69.981967766978826</v>
      </c>
      <c r="C508" s="302">
        <v>21700</v>
      </c>
      <c r="D508" s="303">
        <f t="shared" si="135"/>
        <v>3720.9585313042653</v>
      </c>
      <c r="E508" s="304">
        <f t="shared" si="136"/>
        <v>1257.6839835808416</v>
      </c>
      <c r="F508" s="304">
        <f t="shared" si="137"/>
        <v>74.419170626085304</v>
      </c>
      <c r="G508" s="101">
        <v>60</v>
      </c>
      <c r="H508" s="305">
        <f t="shared" si="138"/>
        <v>5113.0616855111921</v>
      </c>
      <c r="I508" s="309">
        <f t="shared" si="139"/>
        <v>6.9874999999999998</v>
      </c>
      <c r="J508" s="329">
        <f t="shared" si="134"/>
        <v>116.63661294496471</v>
      </c>
      <c r="K508" s="302">
        <v>21700</v>
      </c>
      <c r="L508" s="307">
        <f t="shared" si="140"/>
        <v>2232.575118782559</v>
      </c>
      <c r="M508" s="304">
        <f t="shared" si="141"/>
        <v>754.61039014850485</v>
      </c>
      <c r="N508" s="304">
        <f t="shared" si="142"/>
        <v>44.651502375651184</v>
      </c>
      <c r="O508" s="308">
        <v>36</v>
      </c>
      <c r="P508" s="305">
        <f t="shared" si="143"/>
        <v>3067.8370113067149</v>
      </c>
      <c r="Q508" s="309">
        <f t="shared" si="144"/>
        <v>4.1924999999999999</v>
      </c>
      <c r="R508" s="367">
        <f t="shared" si="132"/>
        <v>174.95491941744706</v>
      </c>
      <c r="S508" s="302">
        <v>21700</v>
      </c>
      <c r="T508" s="307">
        <f t="shared" si="145"/>
        <v>1488.3834125217063</v>
      </c>
      <c r="U508" s="101">
        <f t="shared" si="146"/>
        <v>503.07359343233668</v>
      </c>
      <c r="V508" s="304">
        <f t="shared" si="147"/>
        <v>29.767668250434127</v>
      </c>
      <c r="W508" s="308">
        <v>24</v>
      </c>
      <c r="X508" s="305">
        <f t="shared" si="148"/>
        <v>2045.224674204477</v>
      </c>
      <c r="Y508" s="309">
        <f t="shared" si="149"/>
        <v>2.7949999999999999</v>
      </c>
    </row>
    <row r="509" spans="1:25" ht="15.75" customHeight="1" x14ac:dyDescent="0.2">
      <c r="A509" s="283">
        <v>490</v>
      </c>
      <c r="B509" s="301">
        <f t="shared" si="133"/>
        <v>69.990803316527717</v>
      </c>
      <c r="C509" s="302">
        <v>21700</v>
      </c>
      <c r="D509" s="303">
        <f t="shared" si="135"/>
        <v>3720.4888022553787</v>
      </c>
      <c r="E509" s="304">
        <f t="shared" si="136"/>
        <v>1257.5252151623179</v>
      </c>
      <c r="F509" s="304">
        <f t="shared" si="137"/>
        <v>74.409776045107577</v>
      </c>
      <c r="G509" s="101">
        <v>60</v>
      </c>
      <c r="H509" s="305">
        <f t="shared" si="138"/>
        <v>5112.4237934628045</v>
      </c>
      <c r="I509" s="309">
        <f t="shared" si="139"/>
        <v>7.0008999999999997</v>
      </c>
      <c r="J509" s="329">
        <f t="shared" si="134"/>
        <v>116.65133886087953</v>
      </c>
      <c r="K509" s="302">
        <v>21700</v>
      </c>
      <c r="L509" s="307">
        <f t="shared" si="140"/>
        <v>2232.293281353227</v>
      </c>
      <c r="M509" s="304">
        <f t="shared" si="141"/>
        <v>754.51512909739063</v>
      </c>
      <c r="N509" s="304">
        <f t="shared" si="142"/>
        <v>44.645865627064545</v>
      </c>
      <c r="O509" s="308">
        <v>36</v>
      </c>
      <c r="P509" s="305">
        <f t="shared" si="143"/>
        <v>3067.4542760776826</v>
      </c>
      <c r="Q509" s="309">
        <f t="shared" si="144"/>
        <v>4.2005999999999997</v>
      </c>
      <c r="R509" s="367">
        <f t="shared" si="132"/>
        <v>174.97700829131929</v>
      </c>
      <c r="S509" s="302">
        <v>21700</v>
      </c>
      <c r="T509" s="307">
        <f t="shared" si="145"/>
        <v>1488.1955209021514</v>
      </c>
      <c r="U509" s="101">
        <f t="shared" si="146"/>
        <v>503.01008606492712</v>
      </c>
      <c r="V509" s="304">
        <f t="shared" si="147"/>
        <v>29.763910418043029</v>
      </c>
      <c r="W509" s="308">
        <v>24</v>
      </c>
      <c r="X509" s="305">
        <f t="shared" si="148"/>
        <v>2044.9695173851214</v>
      </c>
      <c r="Y509" s="309">
        <f t="shared" si="149"/>
        <v>2.8003999999999998</v>
      </c>
    </row>
    <row r="510" spans="1:25" ht="15.75" customHeight="1" x14ac:dyDescent="0.2">
      <c r="A510" s="424">
        <v>491</v>
      </c>
      <c r="B510" s="301">
        <f t="shared" si="133"/>
        <v>69.999620852711303</v>
      </c>
      <c r="C510" s="302">
        <v>21700</v>
      </c>
      <c r="D510" s="303">
        <f t="shared" si="135"/>
        <v>3720.0201490793347</v>
      </c>
      <c r="E510" s="304">
        <f t="shared" si="136"/>
        <v>1257.3668103888151</v>
      </c>
      <c r="F510" s="304">
        <f t="shared" si="137"/>
        <v>74.400402981586694</v>
      </c>
      <c r="G510" s="101">
        <v>60</v>
      </c>
      <c r="H510" s="305">
        <f t="shared" si="138"/>
        <v>5111.787362449737</v>
      </c>
      <c r="I510" s="309">
        <f t="shared" si="139"/>
        <v>7.0143000000000004</v>
      </c>
      <c r="J510" s="329">
        <f t="shared" si="134"/>
        <v>116.66603475451885</v>
      </c>
      <c r="K510" s="302">
        <v>21700</v>
      </c>
      <c r="L510" s="307">
        <f t="shared" si="140"/>
        <v>2232.0120894476004</v>
      </c>
      <c r="M510" s="304">
        <f t="shared" si="141"/>
        <v>754.42008623328888</v>
      </c>
      <c r="N510" s="304">
        <f t="shared" si="142"/>
        <v>44.640241788952011</v>
      </c>
      <c r="O510" s="308">
        <v>36</v>
      </c>
      <c r="P510" s="305">
        <f t="shared" si="143"/>
        <v>3067.0724174698416</v>
      </c>
      <c r="Q510" s="309">
        <f t="shared" si="144"/>
        <v>4.2085999999999997</v>
      </c>
      <c r="R510" s="367">
        <f t="shared" si="132"/>
        <v>174.99905213177826</v>
      </c>
      <c r="S510" s="302">
        <v>21700</v>
      </c>
      <c r="T510" s="307">
        <f t="shared" si="145"/>
        <v>1488.0080596317339</v>
      </c>
      <c r="U510" s="101">
        <f t="shared" si="146"/>
        <v>502.946724155526</v>
      </c>
      <c r="V510" s="304">
        <f t="shared" si="147"/>
        <v>29.76016119263468</v>
      </c>
      <c r="W510" s="308">
        <v>24</v>
      </c>
      <c r="X510" s="305">
        <f t="shared" si="148"/>
        <v>2044.7149449798947</v>
      </c>
      <c r="Y510" s="309">
        <f t="shared" si="149"/>
        <v>2.8056999999999999</v>
      </c>
    </row>
    <row r="511" spans="1:25" ht="15.75" customHeight="1" x14ac:dyDescent="0.2">
      <c r="A511" s="424">
        <v>492</v>
      </c>
      <c r="B511" s="301">
        <f t="shared" si="133"/>
        <v>70.008420448829241</v>
      </c>
      <c r="C511" s="302">
        <v>21700</v>
      </c>
      <c r="D511" s="303">
        <f t="shared" si="135"/>
        <v>3719.5525671134419</v>
      </c>
      <c r="E511" s="304">
        <f t="shared" si="136"/>
        <v>1257.2087676843432</v>
      </c>
      <c r="F511" s="304">
        <f t="shared" si="137"/>
        <v>74.391051342268838</v>
      </c>
      <c r="G511" s="101">
        <v>60</v>
      </c>
      <c r="H511" s="305">
        <f t="shared" si="138"/>
        <v>5111.1523861400537</v>
      </c>
      <c r="I511" s="309">
        <f t="shared" si="139"/>
        <v>7.0277000000000003</v>
      </c>
      <c r="J511" s="329">
        <f t="shared" si="134"/>
        <v>116.68070074804874</v>
      </c>
      <c r="K511" s="302">
        <v>21700</v>
      </c>
      <c r="L511" s="307">
        <f t="shared" si="140"/>
        <v>2231.7315402680656</v>
      </c>
      <c r="M511" s="304">
        <f t="shared" si="141"/>
        <v>754.32526061060605</v>
      </c>
      <c r="N511" s="304">
        <f t="shared" si="142"/>
        <v>44.634630805361311</v>
      </c>
      <c r="O511" s="308">
        <v>36</v>
      </c>
      <c r="P511" s="305">
        <f t="shared" si="143"/>
        <v>3066.691431684033</v>
      </c>
      <c r="Q511" s="309">
        <f t="shared" si="144"/>
        <v>4.2165999999999997</v>
      </c>
      <c r="R511" s="367">
        <f t="shared" si="132"/>
        <v>175.02105112207309</v>
      </c>
      <c r="S511" s="302">
        <v>21700</v>
      </c>
      <c r="T511" s="307">
        <f t="shared" si="145"/>
        <v>1487.821026845377</v>
      </c>
      <c r="U511" s="101">
        <f t="shared" si="146"/>
        <v>502.88350707373735</v>
      </c>
      <c r="V511" s="304">
        <f t="shared" si="147"/>
        <v>29.756420536907541</v>
      </c>
      <c r="W511" s="308">
        <v>24</v>
      </c>
      <c r="X511" s="305">
        <f t="shared" si="148"/>
        <v>2044.4609544560219</v>
      </c>
      <c r="Y511" s="309">
        <f t="shared" si="149"/>
        <v>2.8111000000000002</v>
      </c>
    </row>
    <row r="512" spans="1:25" ht="15.75" customHeight="1" x14ac:dyDescent="0.2">
      <c r="A512" s="424">
        <v>493</v>
      </c>
      <c r="B512" s="301">
        <f t="shared" si="133"/>
        <v>70.017202177734646</v>
      </c>
      <c r="C512" s="302">
        <v>21700</v>
      </c>
      <c r="D512" s="303">
        <f t="shared" si="135"/>
        <v>3719.0860517246829</v>
      </c>
      <c r="E512" s="304">
        <f t="shared" si="136"/>
        <v>1257.0510854829427</v>
      </c>
      <c r="F512" s="304">
        <f t="shared" si="137"/>
        <v>74.381721034493665</v>
      </c>
      <c r="G512" s="101">
        <v>60</v>
      </c>
      <c r="H512" s="305">
        <f t="shared" si="138"/>
        <v>5110.5188582421188</v>
      </c>
      <c r="I512" s="309">
        <f t="shared" si="139"/>
        <v>7.0411000000000001</v>
      </c>
      <c r="J512" s="329">
        <f t="shared" si="134"/>
        <v>116.69533696289108</v>
      </c>
      <c r="K512" s="302">
        <v>21700</v>
      </c>
      <c r="L512" s="307">
        <f t="shared" si="140"/>
        <v>2231.4516310348099</v>
      </c>
      <c r="M512" s="304">
        <f t="shared" si="141"/>
        <v>754.23065128976566</v>
      </c>
      <c r="N512" s="304">
        <f t="shared" si="142"/>
        <v>44.629032620696201</v>
      </c>
      <c r="O512" s="308">
        <v>36</v>
      </c>
      <c r="P512" s="305">
        <f t="shared" si="143"/>
        <v>3066.311314945272</v>
      </c>
      <c r="Q512" s="309">
        <f t="shared" si="144"/>
        <v>4.2247000000000003</v>
      </c>
      <c r="R512" s="367">
        <f t="shared" ref="R512:R518" si="150">(4.325*LN($A512)+43.2)/0.4</f>
        <v>175.04300544433661</v>
      </c>
      <c r="S512" s="302">
        <v>21700</v>
      </c>
      <c r="T512" s="307">
        <f t="shared" si="145"/>
        <v>1487.634420689873</v>
      </c>
      <c r="U512" s="101">
        <f t="shared" si="146"/>
        <v>502.82043419317699</v>
      </c>
      <c r="V512" s="304">
        <f t="shared" si="147"/>
        <v>29.752688413797461</v>
      </c>
      <c r="W512" s="308">
        <v>24</v>
      </c>
      <c r="X512" s="305">
        <f t="shared" si="148"/>
        <v>2044.2075432968472</v>
      </c>
      <c r="Y512" s="309">
        <f t="shared" si="149"/>
        <v>2.8165</v>
      </c>
    </row>
    <row r="513" spans="1:25" ht="15.75" customHeight="1" x14ac:dyDescent="0.2">
      <c r="A513" s="424">
        <v>494</v>
      </c>
      <c r="B513" s="301">
        <f t="shared" ref="B513:B519" si="151">4.325*LN($A513)+43.2</f>
        <v>70.025966111837775</v>
      </c>
      <c r="C513" s="302">
        <v>21700</v>
      </c>
      <c r="D513" s="303">
        <f t="shared" si="135"/>
        <v>3718.6205983094578</v>
      </c>
      <c r="E513" s="304">
        <f t="shared" si="136"/>
        <v>1256.8937622285966</v>
      </c>
      <c r="F513" s="304">
        <f t="shared" si="137"/>
        <v>74.372411966189162</v>
      </c>
      <c r="G513" s="101">
        <v>60</v>
      </c>
      <c r="H513" s="305">
        <f t="shared" si="138"/>
        <v>5109.8867725042437</v>
      </c>
      <c r="I513" s="309">
        <f t="shared" si="139"/>
        <v>7.0545</v>
      </c>
      <c r="J513" s="329">
        <f t="shared" ref="J513:J519" si="152">(4.325*LN($A513)+43.2)/0.6</f>
        <v>116.70994351972963</v>
      </c>
      <c r="K513" s="302">
        <v>21700</v>
      </c>
      <c r="L513" s="307">
        <f t="shared" si="140"/>
        <v>2231.1723589856742</v>
      </c>
      <c r="M513" s="304">
        <f t="shared" si="141"/>
        <v>754.13625733715787</v>
      </c>
      <c r="N513" s="304">
        <f t="shared" si="142"/>
        <v>44.623447179713487</v>
      </c>
      <c r="O513" s="308">
        <v>36</v>
      </c>
      <c r="P513" s="305">
        <f t="shared" si="143"/>
        <v>3065.9320635025456</v>
      </c>
      <c r="Q513" s="309">
        <f t="shared" si="144"/>
        <v>4.2327000000000004</v>
      </c>
      <c r="R513" s="367">
        <f t="shared" si="150"/>
        <v>175.06491527959443</v>
      </c>
      <c r="S513" s="302">
        <v>21700</v>
      </c>
      <c r="T513" s="307">
        <f t="shared" si="145"/>
        <v>1487.4482393237831</v>
      </c>
      <c r="U513" s="101">
        <f t="shared" si="146"/>
        <v>502.75750489143866</v>
      </c>
      <c r="V513" s="304">
        <f t="shared" si="147"/>
        <v>29.748964786475664</v>
      </c>
      <c r="W513" s="308">
        <v>24</v>
      </c>
      <c r="X513" s="305">
        <f t="shared" si="148"/>
        <v>2043.9547090016974</v>
      </c>
      <c r="Y513" s="309">
        <f t="shared" si="149"/>
        <v>2.8218000000000001</v>
      </c>
    </row>
    <row r="514" spans="1:25" ht="15.75" customHeight="1" x14ac:dyDescent="0.2">
      <c r="A514" s="424">
        <v>495</v>
      </c>
      <c r="B514" s="301">
        <f t="shared" si="151"/>
        <v>70.034712323109588</v>
      </c>
      <c r="C514" s="302">
        <v>21700</v>
      </c>
      <c r="D514" s="303">
        <f t="shared" si="135"/>
        <v>3718.1562022933444</v>
      </c>
      <c r="E514" s="304">
        <f t="shared" si="136"/>
        <v>1256.7367963751503</v>
      </c>
      <c r="F514" s="304">
        <f t="shared" si="137"/>
        <v>74.363124045866897</v>
      </c>
      <c r="G514" s="101">
        <v>60</v>
      </c>
      <c r="H514" s="305">
        <f t="shared" si="138"/>
        <v>5109.2561227143615</v>
      </c>
      <c r="I514" s="309">
        <f t="shared" si="139"/>
        <v>7.0678999999999998</v>
      </c>
      <c r="J514" s="329">
        <f t="shared" si="152"/>
        <v>116.72452053851599</v>
      </c>
      <c r="K514" s="302">
        <v>21700</v>
      </c>
      <c r="L514" s="307">
        <f t="shared" si="140"/>
        <v>2230.8937213760059</v>
      </c>
      <c r="M514" s="304">
        <f t="shared" si="141"/>
        <v>754.0420778250899</v>
      </c>
      <c r="N514" s="304">
        <f t="shared" si="142"/>
        <v>44.617874427520121</v>
      </c>
      <c r="O514" s="308">
        <v>36</v>
      </c>
      <c r="P514" s="305">
        <f t="shared" si="143"/>
        <v>3065.5536736286163</v>
      </c>
      <c r="Q514" s="309">
        <f t="shared" si="144"/>
        <v>4.2408000000000001</v>
      </c>
      <c r="R514" s="367">
        <f t="shared" si="150"/>
        <v>175.08678080777395</v>
      </c>
      <c r="S514" s="302">
        <v>21700</v>
      </c>
      <c r="T514" s="307">
        <f t="shared" si="145"/>
        <v>1487.2624809173376</v>
      </c>
      <c r="U514" s="101">
        <f t="shared" si="146"/>
        <v>502.69471855006003</v>
      </c>
      <c r="V514" s="304">
        <f t="shared" si="147"/>
        <v>29.745249618346751</v>
      </c>
      <c r="W514" s="308">
        <v>24</v>
      </c>
      <c r="X514" s="305">
        <f t="shared" si="148"/>
        <v>2043.7024490857445</v>
      </c>
      <c r="Y514" s="309">
        <f t="shared" si="149"/>
        <v>2.8271999999999999</v>
      </c>
    </row>
    <row r="515" spans="1:25" ht="15.75" customHeight="1" x14ac:dyDescent="0.2">
      <c r="A515" s="424">
        <v>496</v>
      </c>
      <c r="B515" s="301">
        <f t="shared" si="151"/>
        <v>70.04344088308531</v>
      </c>
      <c r="C515" s="302">
        <v>21700</v>
      </c>
      <c r="D515" s="303">
        <f t="shared" si="135"/>
        <v>3717.6928591308488</v>
      </c>
      <c r="E515" s="304">
        <f t="shared" si="136"/>
        <v>1256.5801863862268</v>
      </c>
      <c r="F515" s="304">
        <f t="shared" si="137"/>
        <v>74.353857182616977</v>
      </c>
      <c r="G515" s="101">
        <v>60</v>
      </c>
      <c r="H515" s="305">
        <f t="shared" si="138"/>
        <v>5108.6269026996924</v>
      </c>
      <c r="I515" s="309">
        <f t="shared" si="139"/>
        <v>7.0812999999999997</v>
      </c>
      <c r="J515" s="329">
        <f t="shared" si="152"/>
        <v>116.73906813847552</v>
      </c>
      <c r="K515" s="302">
        <v>21700</v>
      </c>
      <c r="L515" s="307">
        <f t="shared" si="140"/>
        <v>2230.6157154785092</v>
      </c>
      <c r="M515" s="304">
        <f t="shared" si="141"/>
        <v>753.94811183173601</v>
      </c>
      <c r="N515" s="304">
        <f t="shared" si="142"/>
        <v>44.612314309570188</v>
      </c>
      <c r="O515" s="308">
        <v>36</v>
      </c>
      <c r="P515" s="305">
        <f t="shared" si="143"/>
        <v>3065.1761416198151</v>
      </c>
      <c r="Q515" s="309">
        <f t="shared" si="144"/>
        <v>4.2488000000000001</v>
      </c>
      <c r="R515" s="367">
        <f t="shared" si="150"/>
        <v>175.10860220771326</v>
      </c>
      <c r="S515" s="302">
        <v>21700</v>
      </c>
      <c r="T515" s="307">
        <f t="shared" si="145"/>
        <v>1487.0771436523396</v>
      </c>
      <c r="U515" s="101">
        <f t="shared" si="146"/>
        <v>502.63207455449071</v>
      </c>
      <c r="V515" s="304">
        <f t="shared" si="147"/>
        <v>29.741542873046793</v>
      </c>
      <c r="W515" s="308">
        <v>24</v>
      </c>
      <c r="X515" s="305">
        <f t="shared" si="148"/>
        <v>2043.4507610798771</v>
      </c>
      <c r="Y515" s="309">
        <f t="shared" si="149"/>
        <v>2.8325</v>
      </c>
    </row>
    <row r="516" spans="1:25" ht="15.75" customHeight="1" x14ac:dyDescent="0.2">
      <c r="A516" s="424">
        <v>497</v>
      </c>
      <c r="B516" s="301">
        <f t="shared" si="151"/>
        <v>70.05215186286793</v>
      </c>
      <c r="C516" s="302">
        <v>21700</v>
      </c>
      <c r="D516" s="303">
        <f t="shared" si="135"/>
        <v>3717.2305643051695</v>
      </c>
      <c r="E516" s="304">
        <f t="shared" si="136"/>
        <v>1256.4239307351472</v>
      </c>
      <c r="F516" s="304">
        <f t="shared" si="137"/>
        <v>74.344611286103387</v>
      </c>
      <c r="G516" s="101">
        <v>60</v>
      </c>
      <c r="H516" s="305">
        <f t="shared" si="138"/>
        <v>5107.9991063264206</v>
      </c>
      <c r="I516" s="309">
        <f t="shared" si="139"/>
        <v>7.0946999999999996</v>
      </c>
      <c r="J516" s="329">
        <f t="shared" si="152"/>
        <v>116.75358643811322</v>
      </c>
      <c r="K516" s="302">
        <v>21700</v>
      </c>
      <c r="L516" s="307">
        <f t="shared" si="140"/>
        <v>2230.3383385831021</v>
      </c>
      <c r="M516" s="304">
        <f t="shared" si="141"/>
        <v>753.85435844108838</v>
      </c>
      <c r="N516" s="304">
        <f t="shared" si="142"/>
        <v>44.606766771662045</v>
      </c>
      <c r="O516" s="308">
        <v>36</v>
      </c>
      <c r="P516" s="305">
        <f t="shared" si="143"/>
        <v>3064.7994637958523</v>
      </c>
      <c r="Q516" s="309">
        <f t="shared" si="144"/>
        <v>4.2568000000000001</v>
      </c>
      <c r="R516" s="367">
        <f t="shared" si="150"/>
        <v>175.13037965716981</v>
      </c>
      <c r="S516" s="302">
        <v>21700</v>
      </c>
      <c r="T516" s="307">
        <f t="shared" si="145"/>
        <v>1486.8922257220679</v>
      </c>
      <c r="U516" s="101">
        <f t="shared" si="146"/>
        <v>502.5695722940589</v>
      </c>
      <c r="V516" s="304">
        <f t="shared" si="147"/>
        <v>29.73784451444136</v>
      </c>
      <c r="W516" s="308">
        <v>24</v>
      </c>
      <c r="X516" s="305">
        <f t="shared" si="148"/>
        <v>2043.1996425305681</v>
      </c>
      <c r="Y516" s="309">
        <f t="shared" si="149"/>
        <v>2.8378999999999999</v>
      </c>
    </row>
    <row r="517" spans="1:25" ht="15.75" customHeight="1" x14ac:dyDescent="0.2">
      <c r="A517" s="424">
        <v>498</v>
      </c>
      <c r="B517" s="301">
        <f t="shared" si="151"/>
        <v>70.060845333131624</v>
      </c>
      <c r="C517" s="302">
        <v>21700</v>
      </c>
      <c r="D517" s="303">
        <f t="shared" si="135"/>
        <v>3716.769313327959</v>
      </c>
      <c r="E517" s="304">
        <f t="shared" si="136"/>
        <v>1256.26802790485</v>
      </c>
      <c r="F517" s="304">
        <f t="shared" si="137"/>
        <v>74.335386266559183</v>
      </c>
      <c r="G517" s="101">
        <v>60</v>
      </c>
      <c r="H517" s="305">
        <f t="shared" si="138"/>
        <v>5107.372727499368</v>
      </c>
      <c r="I517" s="309">
        <f t="shared" si="139"/>
        <v>7.1081000000000003</v>
      </c>
      <c r="J517" s="329">
        <f t="shared" si="152"/>
        <v>116.76807555521938</v>
      </c>
      <c r="K517" s="302">
        <v>21700</v>
      </c>
      <c r="L517" s="307">
        <f t="shared" si="140"/>
        <v>2230.0615879967754</v>
      </c>
      <c r="M517" s="304">
        <f t="shared" si="141"/>
        <v>753.76081674291004</v>
      </c>
      <c r="N517" s="304">
        <f t="shared" si="142"/>
        <v>44.601231759935509</v>
      </c>
      <c r="O517" s="308">
        <v>36</v>
      </c>
      <c r="P517" s="305">
        <f t="shared" si="143"/>
        <v>3064.4236364996209</v>
      </c>
      <c r="Q517" s="309">
        <f t="shared" si="144"/>
        <v>4.2648999999999999</v>
      </c>
      <c r="R517" s="367">
        <f t="shared" si="150"/>
        <v>175.15211333282906</v>
      </c>
      <c r="S517" s="302">
        <v>21700</v>
      </c>
      <c r="T517" s="307">
        <f t="shared" si="145"/>
        <v>1486.7077253311838</v>
      </c>
      <c r="U517" s="101">
        <f t="shared" si="146"/>
        <v>502.50721116194006</v>
      </c>
      <c r="V517" s="304">
        <f t="shared" si="147"/>
        <v>29.734154506623678</v>
      </c>
      <c r="W517" s="308">
        <v>24</v>
      </c>
      <c r="X517" s="305">
        <f t="shared" si="148"/>
        <v>2042.9490909997476</v>
      </c>
      <c r="Y517" s="309">
        <f t="shared" si="149"/>
        <v>2.8431999999999999</v>
      </c>
    </row>
    <row r="518" spans="1:25" ht="15.75" customHeight="1" x14ac:dyDescent="0.2">
      <c r="A518" s="424">
        <v>499</v>
      </c>
      <c r="B518" s="301">
        <f t="shared" si="151"/>
        <v>70.069521364125322</v>
      </c>
      <c r="C518" s="302">
        <v>21700</v>
      </c>
      <c r="D518" s="303">
        <f t="shared" si="135"/>
        <v>3716.3091017390821</v>
      </c>
      <c r="E518" s="304">
        <f t="shared" si="136"/>
        <v>1256.1124763878097</v>
      </c>
      <c r="F518" s="304">
        <f t="shared" si="137"/>
        <v>74.326182034781638</v>
      </c>
      <c r="G518" s="101">
        <v>60</v>
      </c>
      <c r="H518" s="305">
        <f t="shared" si="138"/>
        <v>5106.7477601616738</v>
      </c>
      <c r="I518" s="309">
        <f t="shared" si="139"/>
        <v>7.1215000000000002</v>
      </c>
      <c r="J518" s="329">
        <f t="shared" si="152"/>
        <v>116.78253560687554</v>
      </c>
      <c r="K518" s="302">
        <v>21700</v>
      </c>
      <c r="L518" s="307">
        <f t="shared" si="140"/>
        <v>2229.7854610434492</v>
      </c>
      <c r="M518" s="304">
        <f t="shared" si="141"/>
        <v>753.66748583268577</v>
      </c>
      <c r="N518" s="304">
        <f t="shared" si="142"/>
        <v>44.595709220868983</v>
      </c>
      <c r="O518" s="308">
        <v>36</v>
      </c>
      <c r="P518" s="305">
        <f t="shared" si="143"/>
        <v>3064.0486560970039</v>
      </c>
      <c r="Q518" s="309">
        <f t="shared" si="144"/>
        <v>4.2728999999999999</v>
      </c>
      <c r="R518" s="367">
        <f t="shared" si="150"/>
        <v>175.1738034103133</v>
      </c>
      <c r="S518" s="302">
        <v>21700</v>
      </c>
      <c r="T518" s="307">
        <f t="shared" si="145"/>
        <v>1486.523640695633</v>
      </c>
      <c r="U518" s="101">
        <f t="shared" si="146"/>
        <v>502.44499055512392</v>
      </c>
      <c r="V518" s="304">
        <f t="shared" si="147"/>
        <v>29.730472813912662</v>
      </c>
      <c r="W518" s="308">
        <v>24</v>
      </c>
      <c r="X518" s="305">
        <f t="shared" si="148"/>
        <v>2042.6991040646697</v>
      </c>
      <c r="Y518" s="309">
        <f t="shared" si="149"/>
        <v>2.8485999999999998</v>
      </c>
    </row>
    <row r="519" spans="1:25" ht="15.75" customHeight="1" thickBot="1" x14ac:dyDescent="0.25">
      <c r="A519" s="284">
        <v>500</v>
      </c>
      <c r="B519" s="310">
        <f t="shared" si="151"/>
        <v>70.078180025675977</v>
      </c>
      <c r="C519" s="311">
        <v>21700</v>
      </c>
      <c r="D519" s="312">
        <f t="shared" si="135"/>
        <v>3715.8499251063872</v>
      </c>
      <c r="E519" s="313">
        <f t="shared" si="136"/>
        <v>1255.9572746859587</v>
      </c>
      <c r="F519" s="313">
        <f t="shared" si="137"/>
        <v>74.316998502127745</v>
      </c>
      <c r="G519" s="115">
        <v>60</v>
      </c>
      <c r="H519" s="314">
        <f t="shared" si="138"/>
        <v>5106.1241982944739</v>
      </c>
      <c r="I519" s="318">
        <f t="shared" si="139"/>
        <v>7.1349</v>
      </c>
      <c r="J519" s="331">
        <f t="shared" si="152"/>
        <v>116.79696670945997</v>
      </c>
      <c r="K519" s="311">
        <v>21700</v>
      </c>
      <c r="L519" s="316">
        <f t="shared" si="140"/>
        <v>2229.5099550638324</v>
      </c>
      <c r="M519" s="313">
        <f t="shared" si="141"/>
        <v>753.57436481157526</v>
      </c>
      <c r="N519" s="313">
        <f t="shared" si="142"/>
        <v>44.590199101276646</v>
      </c>
      <c r="O519" s="317">
        <v>36</v>
      </c>
      <c r="P519" s="314">
        <f t="shared" si="143"/>
        <v>3063.6745189766843</v>
      </c>
      <c r="Q519" s="318">
        <f t="shared" si="144"/>
        <v>4.2808999999999999</v>
      </c>
      <c r="R519" s="368">
        <f>(4.325*LN($A519)+43.2)/0.4</f>
        <v>175.19545006418994</v>
      </c>
      <c r="S519" s="311">
        <v>21700</v>
      </c>
      <c r="T519" s="316">
        <f t="shared" si="145"/>
        <v>1486.3399700425548</v>
      </c>
      <c r="U519" s="115">
        <f t="shared" si="146"/>
        <v>502.38290987438347</v>
      </c>
      <c r="V519" s="313">
        <f t="shared" si="147"/>
        <v>29.726799400851096</v>
      </c>
      <c r="W519" s="317">
        <v>24</v>
      </c>
      <c r="X519" s="314">
        <f t="shared" si="148"/>
        <v>2042.4496793177896</v>
      </c>
      <c r="Y519" s="318">
        <f t="shared" si="149"/>
        <v>2.8540000000000001</v>
      </c>
    </row>
    <row r="520" spans="1:25" ht="15.75" customHeight="1" x14ac:dyDescent="0.2">
      <c r="A520" s="426">
        <v>501</v>
      </c>
      <c r="B520" s="319">
        <f>4.125*LN($A520)+44.45</f>
        <v>70.093500166975076</v>
      </c>
      <c r="C520" s="320">
        <v>21700</v>
      </c>
      <c r="D520" s="321">
        <f t="shared" si="135"/>
        <v>3715.0377621274624</v>
      </c>
      <c r="E520" s="322">
        <f t="shared" si="136"/>
        <v>1255.6827635990821</v>
      </c>
      <c r="F520" s="322">
        <f t="shared" si="137"/>
        <v>74.300755242549243</v>
      </c>
      <c r="G520" s="106">
        <v>60</v>
      </c>
      <c r="H520" s="323">
        <f t="shared" si="138"/>
        <v>5105.0212809690938</v>
      </c>
      <c r="I520" s="328">
        <f t="shared" si="139"/>
        <v>7.1475999999999997</v>
      </c>
      <c r="J520" s="324">
        <f>(4.125*LN($A520)+44.45)/0.6</f>
        <v>116.8225002782918</v>
      </c>
      <c r="K520" s="320">
        <v>21700</v>
      </c>
      <c r="L520" s="325">
        <f t="shared" si="140"/>
        <v>2229.0226572764773</v>
      </c>
      <c r="M520" s="322">
        <f t="shared" si="141"/>
        <v>753.40965815944924</v>
      </c>
      <c r="N520" s="322">
        <f t="shared" si="142"/>
        <v>44.580453145529546</v>
      </c>
      <c r="O520" s="326">
        <v>36</v>
      </c>
      <c r="P520" s="323">
        <f t="shared" si="143"/>
        <v>3063.0127685814559</v>
      </c>
      <c r="Q520" s="328">
        <f t="shared" si="144"/>
        <v>4.2885999999999997</v>
      </c>
      <c r="R520" s="366">
        <f>(4.125*LN($A520)+44.45)/0.4</f>
        <v>175.23375041743768</v>
      </c>
      <c r="S520" s="320">
        <v>21700</v>
      </c>
      <c r="T520" s="325">
        <f t="shared" si="145"/>
        <v>1486.0151048509852</v>
      </c>
      <c r="U520" s="106">
        <f t="shared" si="146"/>
        <v>502.27310543963296</v>
      </c>
      <c r="V520" s="322">
        <f t="shared" si="147"/>
        <v>29.720302097019704</v>
      </c>
      <c r="W520" s="326">
        <v>24</v>
      </c>
      <c r="X520" s="323">
        <f t="shared" si="148"/>
        <v>2042.0085123876377</v>
      </c>
      <c r="Y520" s="328">
        <f t="shared" si="149"/>
        <v>2.859</v>
      </c>
    </row>
    <row r="521" spans="1:25" ht="15.75" customHeight="1" x14ac:dyDescent="0.2">
      <c r="A521" s="424">
        <v>502</v>
      </c>
      <c r="B521" s="301">
        <f t="shared" ref="B521:B584" si="153">4.125*LN($A521)+44.45</f>
        <v>70.101725493728381</v>
      </c>
      <c r="C521" s="302">
        <v>21700</v>
      </c>
      <c r="D521" s="303">
        <f t="shared" si="135"/>
        <v>3714.601861309342</v>
      </c>
      <c r="E521" s="304">
        <f t="shared" si="136"/>
        <v>1255.5354291225574</v>
      </c>
      <c r="F521" s="304">
        <f t="shared" si="137"/>
        <v>74.292037226186835</v>
      </c>
      <c r="G521" s="101">
        <v>60</v>
      </c>
      <c r="H521" s="305">
        <f t="shared" si="138"/>
        <v>5104.4293276580865</v>
      </c>
      <c r="I521" s="309">
        <f t="shared" si="139"/>
        <v>7.1609999999999996</v>
      </c>
      <c r="J521" s="329">
        <f t="shared" ref="J521:J584" si="154">(4.125*LN($A521)+44.45)/0.6</f>
        <v>116.83620915621397</v>
      </c>
      <c r="K521" s="302">
        <v>21700</v>
      </c>
      <c r="L521" s="307">
        <f t="shared" si="140"/>
        <v>2228.7611167856048</v>
      </c>
      <c r="M521" s="304">
        <f t="shared" si="141"/>
        <v>753.32125747353439</v>
      </c>
      <c r="N521" s="304">
        <f t="shared" si="142"/>
        <v>44.575222335712098</v>
      </c>
      <c r="O521" s="308">
        <v>36</v>
      </c>
      <c r="P521" s="305">
        <f t="shared" si="143"/>
        <v>3062.6575965948514</v>
      </c>
      <c r="Q521" s="309">
        <f t="shared" si="144"/>
        <v>4.2965999999999998</v>
      </c>
      <c r="R521" s="367">
        <f t="shared" ref="R521:R584" si="155">(4.125*LN($A521)+44.45)/0.4</f>
        <v>175.25431373432093</v>
      </c>
      <c r="S521" s="302">
        <v>21700</v>
      </c>
      <c r="T521" s="307">
        <f t="shared" si="145"/>
        <v>1485.8407445237369</v>
      </c>
      <c r="U521" s="101">
        <f t="shared" si="146"/>
        <v>502.21417164902306</v>
      </c>
      <c r="V521" s="304">
        <f t="shared" si="147"/>
        <v>29.71681489047474</v>
      </c>
      <c r="W521" s="308">
        <v>24</v>
      </c>
      <c r="X521" s="305">
        <f t="shared" si="148"/>
        <v>2041.7717310632347</v>
      </c>
      <c r="Y521" s="309">
        <f t="shared" si="149"/>
        <v>2.8643999999999998</v>
      </c>
    </row>
    <row r="522" spans="1:25" ht="15.75" customHeight="1" x14ac:dyDescent="0.2">
      <c r="A522" s="424">
        <v>503</v>
      </c>
      <c r="B522" s="301">
        <f t="shared" si="153"/>
        <v>70.109934451661431</v>
      </c>
      <c r="C522" s="302">
        <v>21700</v>
      </c>
      <c r="D522" s="303">
        <f t="shared" si="135"/>
        <v>3714.1669299311284</v>
      </c>
      <c r="E522" s="304">
        <f t="shared" si="136"/>
        <v>1255.3884223167213</v>
      </c>
      <c r="F522" s="304">
        <f t="shared" si="137"/>
        <v>74.283338598622564</v>
      </c>
      <c r="G522" s="101">
        <v>60</v>
      </c>
      <c r="H522" s="305">
        <f t="shared" si="138"/>
        <v>5103.8386908464718</v>
      </c>
      <c r="I522" s="309">
        <f t="shared" si="139"/>
        <v>7.1744000000000003</v>
      </c>
      <c r="J522" s="329">
        <f t="shared" si="154"/>
        <v>116.84989075276906</v>
      </c>
      <c r="K522" s="302">
        <v>21700</v>
      </c>
      <c r="L522" s="307">
        <f t="shared" si="140"/>
        <v>2228.5001579586769</v>
      </c>
      <c r="M522" s="304">
        <f t="shared" si="141"/>
        <v>753.23305339003275</v>
      </c>
      <c r="N522" s="304">
        <f t="shared" si="142"/>
        <v>44.570003159173538</v>
      </c>
      <c r="O522" s="308">
        <v>36</v>
      </c>
      <c r="P522" s="305">
        <f t="shared" si="143"/>
        <v>3062.3032145078832</v>
      </c>
      <c r="Q522" s="309">
        <f t="shared" si="144"/>
        <v>4.3047000000000004</v>
      </c>
      <c r="R522" s="367">
        <f t="shared" si="155"/>
        <v>175.27483612915356</v>
      </c>
      <c r="S522" s="302">
        <v>21700</v>
      </c>
      <c r="T522" s="307">
        <f t="shared" si="145"/>
        <v>1485.6667719724517</v>
      </c>
      <c r="U522" s="101">
        <f t="shared" si="146"/>
        <v>502.1553689266886</v>
      </c>
      <c r="V522" s="304">
        <f t="shared" si="147"/>
        <v>29.713335439449033</v>
      </c>
      <c r="W522" s="308">
        <v>24</v>
      </c>
      <c r="X522" s="305">
        <f t="shared" si="148"/>
        <v>2041.5354763385894</v>
      </c>
      <c r="Y522" s="309">
        <f t="shared" si="149"/>
        <v>2.8698000000000001</v>
      </c>
    </row>
    <row r="523" spans="1:25" ht="15.75" customHeight="1" x14ac:dyDescent="0.2">
      <c r="A523" s="424">
        <v>504</v>
      </c>
      <c r="B523" s="301">
        <f t="shared" si="153"/>
        <v>70.1181271057944</v>
      </c>
      <c r="C523" s="302">
        <v>21700</v>
      </c>
      <c r="D523" s="303">
        <f t="shared" si="135"/>
        <v>3713.7329639040108</v>
      </c>
      <c r="E523" s="304">
        <f t="shared" si="136"/>
        <v>1255.2417417995555</v>
      </c>
      <c r="F523" s="304">
        <f t="shared" si="137"/>
        <v>74.274659278080222</v>
      </c>
      <c r="G523" s="101">
        <v>60</v>
      </c>
      <c r="H523" s="305">
        <f t="shared" si="138"/>
        <v>5103.249364981647</v>
      </c>
      <c r="I523" s="309">
        <f t="shared" si="139"/>
        <v>7.1879</v>
      </c>
      <c r="J523" s="329">
        <f t="shared" si="154"/>
        <v>116.86354517632401</v>
      </c>
      <c r="K523" s="302">
        <v>21700</v>
      </c>
      <c r="L523" s="307">
        <f t="shared" si="140"/>
        <v>2228.2397783424062</v>
      </c>
      <c r="M523" s="304">
        <f t="shared" si="141"/>
        <v>753.14504507973322</v>
      </c>
      <c r="N523" s="304">
        <f t="shared" si="142"/>
        <v>44.564795566848126</v>
      </c>
      <c r="O523" s="308">
        <v>36</v>
      </c>
      <c r="P523" s="305">
        <f t="shared" si="143"/>
        <v>3061.9496189889878</v>
      </c>
      <c r="Q523" s="309">
        <f t="shared" si="144"/>
        <v>4.3127000000000004</v>
      </c>
      <c r="R523" s="367">
        <f t="shared" si="155"/>
        <v>175.29531776448599</v>
      </c>
      <c r="S523" s="302">
        <v>21700</v>
      </c>
      <c r="T523" s="307">
        <f t="shared" si="145"/>
        <v>1485.4931855616044</v>
      </c>
      <c r="U523" s="101">
        <f t="shared" si="146"/>
        <v>502.09669671982221</v>
      </c>
      <c r="V523" s="304">
        <f t="shared" si="147"/>
        <v>29.709863711232089</v>
      </c>
      <c r="W523" s="308">
        <v>24</v>
      </c>
      <c r="X523" s="305">
        <f t="shared" si="148"/>
        <v>2041.2997459926587</v>
      </c>
      <c r="Y523" s="309">
        <f t="shared" si="149"/>
        <v>2.8751000000000002</v>
      </c>
    </row>
    <row r="524" spans="1:25" ht="15.75" customHeight="1" x14ac:dyDescent="0.2">
      <c r="A524" s="424">
        <v>505</v>
      </c>
      <c r="B524" s="301">
        <f t="shared" si="153"/>
        <v>70.126303520760871</v>
      </c>
      <c r="C524" s="302">
        <v>21700</v>
      </c>
      <c r="D524" s="303">
        <f t="shared" si="135"/>
        <v>3713.2999591645184</v>
      </c>
      <c r="E524" s="304">
        <f t="shared" si="136"/>
        <v>1255.095386197607</v>
      </c>
      <c r="F524" s="304">
        <f t="shared" si="137"/>
        <v>74.265999183290376</v>
      </c>
      <c r="G524" s="101">
        <v>60</v>
      </c>
      <c r="H524" s="305">
        <f t="shared" si="138"/>
        <v>5102.6613445454159</v>
      </c>
      <c r="I524" s="309">
        <f t="shared" si="139"/>
        <v>7.2012999999999998</v>
      </c>
      <c r="J524" s="329">
        <f t="shared" si="154"/>
        <v>116.87717253460146</v>
      </c>
      <c r="K524" s="302">
        <v>21700</v>
      </c>
      <c r="L524" s="307">
        <f t="shared" si="140"/>
        <v>2227.9799754987112</v>
      </c>
      <c r="M524" s="304">
        <f t="shared" si="141"/>
        <v>753.05723171856425</v>
      </c>
      <c r="N524" s="304">
        <f t="shared" si="142"/>
        <v>44.559599509974227</v>
      </c>
      <c r="O524" s="308">
        <v>36</v>
      </c>
      <c r="P524" s="305">
        <f t="shared" si="143"/>
        <v>3061.5968067272497</v>
      </c>
      <c r="Q524" s="309">
        <f t="shared" si="144"/>
        <v>4.3208000000000002</v>
      </c>
      <c r="R524" s="367">
        <f t="shared" si="155"/>
        <v>175.31575880190218</v>
      </c>
      <c r="S524" s="302">
        <v>21700</v>
      </c>
      <c r="T524" s="307">
        <f t="shared" si="145"/>
        <v>1485.3199836658075</v>
      </c>
      <c r="U524" s="101">
        <f t="shared" si="146"/>
        <v>502.03815447904287</v>
      </c>
      <c r="V524" s="304">
        <f t="shared" si="147"/>
        <v>29.706399673316152</v>
      </c>
      <c r="W524" s="308">
        <v>24</v>
      </c>
      <c r="X524" s="305">
        <f t="shared" si="148"/>
        <v>2041.0645378181664</v>
      </c>
      <c r="Y524" s="309">
        <f t="shared" si="149"/>
        <v>2.8805000000000001</v>
      </c>
    </row>
    <row r="525" spans="1:25" ht="15.75" customHeight="1" x14ac:dyDescent="0.2">
      <c r="A525" s="424">
        <v>506</v>
      </c>
      <c r="B525" s="301">
        <f t="shared" si="153"/>
        <v>70.134463760810803</v>
      </c>
      <c r="C525" s="302">
        <v>21700</v>
      </c>
      <c r="D525" s="303">
        <f t="shared" si="135"/>
        <v>3712.8679116743215</v>
      </c>
      <c r="E525" s="304">
        <f t="shared" si="136"/>
        <v>1254.9493541459206</v>
      </c>
      <c r="F525" s="304">
        <f t="shared" si="137"/>
        <v>74.257358233486428</v>
      </c>
      <c r="G525" s="101">
        <v>60</v>
      </c>
      <c r="H525" s="305">
        <f t="shared" si="138"/>
        <v>5102.0746240537283</v>
      </c>
      <c r="I525" s="309">
        <f t="shared" si="139"/>
        <v>7.2146999999999997</v>
      </c>
      <c r="J525" s="329">
        <f t="shared" si="154"/>
        <v>116.89077293468468</v>
      </c>
      <c r="K525" s="302">
        <v>21700</v>
      </c>
      <c r="L525" s="307">
        <f t="shared" si="140"/>
        <v>2227.7207470045928</v>
      </c>
      <c r="M525" s="304">
        <f t="shared" si="141"/>
        <v>752.96961248755224</v>
      </c>
      <c r="N525" s="304">
        <f t="shared" si="142"/>
        <v>44.55441494009186</v>
      </c>
      <c r="O525" s="308">
        <v>36</v>
      </c>
      <c r="P525" s="305">
        <f t="shared" si="143"/>
        <v>3061.2447744322367</v>
      </c>
      <c r="Q525" s="309">
        <f t="shared" si="144"/>
        <v>4.3288000000000002</v>
      </c>
      <c r="R525" s="367">
        <f t="shared" si="155"/>
        <v>175.33615940202699</v>
      </c>
      <c r="S525" s="302">
        <v>21700</v>
      </c>
      <c r="T525" s="307">
        <f t="shared" si="145"/>
        <v>1485.1471646697287</v>
      </c>
      <c r="U525" s="101">
        <f t="shared" si="146"/>
        <v>501.97974165836825</v>
      </c>
      <c r="V525" s="304">
        <f t="shared" si="147"/>
        <v>29.702943293394576</v>
      </c>
      <c r="W525" s="308">
        <v>24</v>
      </c>
      <c r="X525" s="305">
        <f t="shared" si="148"/>
        <v>2040.8298496214916</v>
      </c>
      <c r="Y525" s="309">
        <f t="shared" si="149"/>
        <v>2.8858999999999999</v>
      </c>
    </row>
    <row r="526" spans="1:25" ht="15.75" customHeight="1" x14ac:dyDescent="0.2">
      <c r="A526" s="424">
        <v>507</v>
      </c>
      <c r="B526" s="301">
        <f t="shared" si="153"/>
        <v>70.142607889813632</v>
      </c>
      <c r="C526" s="302">
        <v>21700</v>
      </c>
      <c r="D526" s="303">
        <f t="shared" si="135"/>
        <v>3712.4368174200181</v>
      </c>
      <c r="E526" s="304">
        <f t="shared" si="136"/>
        <v>1254.8036442879659</v>
      </c>
      <c r="F526" s="304">
        <f t="shared" si="137"/>
        <v>74.248736348400357</v>
      </c>
      <c r="G526" s="101">
        <v>60</v>
      </c>
      <c r="H526" s="305">
        <f t="shared" si="138"/>
        <v>5101.4891980563843</v>
      </c>
      <c r="I526" s="309">
        <f t="shared" si="139"/>
        <v>7.2281000000000004</v>
      </c>
      <c r="J526" s="329">
        <f t="shared" si="154"/>
        <v>116.90434648302272</v>
      </c>
      <c r="K526" s="302">
        <v>21700</v>
      </c>
      <c r="L526" s="307">
        <f t="shared" si="140"/>
        <v>2227.4620904520111</v>
      </c>
      <c r="M526" s="304">
        <f t="shared" si="141"/>
        <v>752.88218657277969</v>
      </c>
      <c r="N526" s="304">
        <f t="shared" si="142"/>
        <v>44.549241809040225</v>
      </c>
      <c r="O526" s="308">
        <v>36</v>
      </c>
      <c r="P526" s="305">
        <f t="shared" si="143"/>
        <v>3060.893518833831</v>
      </c>
      <c r="Q526" s="309">
        <f t="shared" si="144"/>
        <v>4.3369</v>
      </c>
      <c r="R526" s="367">
        <f t="shared" si="155"/>
        <v>175.35651972453408</v>
      </c>
      <c r="S526" s="302">
        <v>21700</v>
      </c>
      <c r="T526" s="307">
        <f t="shared" si="145"/>
        <v>1484.9747269680074</v>
      </c>
      <c r="U526" s="101">
        <f t="shared" si="146"/>
        <v>501.92145771518648</v>
      </c>
      <c r="V526" s="304">
        <f t="shared" si="147"/>
        <v>29.699494539360149</v>
      </c>
      <c r="W526" s="308">
        <v>24</v>
      </c>
      <c r="X526" s="305">
        <f t="shared" si="148"/>
        <v>2040.5956792225541</v>
      </c>
      <c r="Y526" s="309">
        <f t="shared" si="149"/>
        <v>2.8913000000000002</v>
      </c>
    </row>
    <row r="527" spans="1:25" ht="15.75" customHeight="1" x14ac:dyDescent="0.2">
      <c r="A527" s="424">
        <v>508</v>
      </c>
      <c r="B527" s="301">
        <f t="shared" si="153"/>
        <v>70.150735971261241</v>
      </c>
      <c r="C527" s="302">
        <v>21700</v>
      </c>
      <c r="D527" s="303">
        <f t="shared" si="135"/>
        <v>3712.0066724129374</v>
      </c>
      <c r="E527" s="304">
        <f t="shared" si="136"/>
        <v>1254.6582552755726</v>
      </c>
      <c r="F527" s="304">
        <f t="shared" si="137"/>
        <v>74.240133448258746</v>
      </c>
      <c r="G527" s="101">
        <v>60</v>
      </c>
      <c r="H527" s="305">
        <f t="shared" si="138"/>
        <v>5100.9050611367684</v>
      </c>
      <c r="I527" s="309">
        <f t="shared" si="139"/>
        <v>7.2415000000000003</v>
      </c>
      <c r="J527" s="329">
        <f t="shared" si="154"/>
        <v>116.91789328543541</v>
      </c>
      <c r="K527" s="302">
        <v>21700</v>
      </c>
      <c r="L527" s="307">
        <f t="shared" si="140"/>
        <v>2227.2040034477623</v>
      </c>
      <c r="M527" s="304">
        <f t="shared" si="141"/>
        <v>752.7949531653436</v>
      </c>
      <c r="N527" s="304">
        <f t="shared" si="142"/>
        <v>44.544080068955246</v>
      </c>
      <c r="O527" s="308">
        <v>36</v>
      </c>
      <c r="P527" s="305">
        <f t="shared" si="143"/>
        <v>3060.543036682061</v>
      </c>
      <c r="Q527" s="309">
        <f t="shared" si="144"/>
        <v>4.3449</v>
      </c>
      <c r="R527" s="367">
        <f t="shared" si="155"/>
        <v>175.37683992815309</v>
      </c>
      <c r="S527" s="302">
        <v>21700</v>
      </c>
      <c r="T527" s="307">
        <f t="shared" si="145"/>
        <v>1484.8026689651751</v>
      </c>
      <c r="U527" s="101">
        <f t="shared" si="146"/>
        <v>501.86330211022914</v>
      </c>
      <c r="V527" s="304">
        <f t="shared" si="147"/>
        <v>29.696053379303503</v>
      </c>
      <c r="W527" s="308">
        <v>24</v>
      </c>
      <c r="X527" s="305">
        <f t="shared" si="148"/>
        <v>2040.3620244547078</v>
      </c>
      <c r="Y527" s="309">
        <f t="shared" si="149"/>
        <v>2.8965999999999998</v>
      </c>
    </row>
    <row r="528" spans="1:25" ht="15.75" customHeight="1" x14ac:dyDescent="0.2">
      <c r="A528" s="424">
        <v>509</v>
      </c>
      <c r="B528" s="301">
        <f t="shared" si="153"/>
        <v>70.158848068270913</v>
      </c>
      <c r="C528" s="302">
        <v>21700</v>
      </c>
      <c r="D528" s="303">
        <f t="shared" si="135"/>
        <v>3711.5774726889358</v>
      </c>
      <c r="E528" s="304">
        <f t="shared" si="136"/>
        <v>1254.5131857688602</v>
      </c>
      <c r="F528" s="304">
        <f t="shared" si="137"/>
        <v>74.231549453778712</v>
      </c>
      <c r="G528" s="101">
        <v>60</v>
      </c>
      <c r="H528" s="305">
        <f t="shared" si="138"/>
        <v>5100.3222079115749</v>
      </c>
      <c r="I528" s="309">
        <f t="shared" si="139"/>
        <v>7.2549999999999999</v>
      </c>
      <c r="J528" s="329">
        <f t="shared" si="154"/>
        <v>116.93141344711819</v>
      </c>
      <c r="K528" s="302">
        <v>21700</v>
      </c>
      <c r="L528" s="307">
        <f t="shared" si="140"/>
        <v>2226.9464836133616</v>
      </c>
      <c r="M528" s="304">
        <f t="shared" si="141"/>
        <v>752.70791146131614</v>
      </c>
      <c r="N528" s="304">
        <f t="shared" si="142"/>
        <v>44.53892967226723</v>
      </c>
      <c r="O528" s="308">
        <v>36</v>
      </c>
      <c r="P528" s="305">
        <f t="shared" si="143"/>
        <v>3060.1933247469451</v>
      </c>
      <c r="Q528" s="309">
        <f t="shared" si="144"/>
        <v>4.3529999999999998</v>
      </c>
      <c r="R528" s="367">
        <f t="shared" si="155"/>
        <v>175.39712017067728</v>
      </c>
      <c r="S528" s="302">
        <v>21700</v>
      </c>
      <c r="T528" s="307">
        <f t="shared" si="145"/>
        <v>1484.6309890755745</v>
      </c>
      <c r="U528" s="101">
        <f t="shared" si="146"/>
        <v>501.8052743075441</v>
      </c>
      <c r="V528" s="304">
        <f t="shared" si="147"/>
        <v>29.692619781511489</v>
      </c>
      <c r="W528" s="308">
        <v>24</v>
      </c>
      <c r="X528" s="305">
        <f t="shared" si="148"/>
        <v>2040.12888316463</v>
      </c>
      <c r="Y528" s="309">
        <f t="shared" si="149"/>
        <v>2.9020000000000001</v>
      </c>
    </row>
    <row r="529" spans="1:25" ht="15.75" customHeight="1" x14ac:dyDescent="0.2">
      <c r="A529" s="283">
        <v>510</v>
      </c>
      <c r="B529" s="301">
        <f t="shared" si="153"/>
        <v>70.16694424358829</v>
      </c>
      <c r="C529" s="302">
        <v>21700</v>
      </c>
      <c r="D529" s="303">
        <f t="shared" si="135"/>
        <v>3711.1492143082005</v>
      </c>
      <c r="E529" s="304">
        <f t="shared" si="136"/>
        <v>1254.3684344361716</v>
      </c>
      <c r="F529" s="304">
        <f t="shared" si="137"/>
        <v>74.222984286164007</v>
      </c>
      <c r="G529" s="101">
        <v>60</v>
      </c>
      <c r="H529" s="305">
        <f t="shared" si="138"/>
        <v>5099.7406330305366</v>
      </c>
      <c r="I529" s="309">
        <f t="shared" si="139"/>
        <v>7.2683999999999997</v>
      </c>
      <c r="J529" s="329">
        <f t="shared" si="154"/>
        <v>116.94490707264715</v>
      </c>
      <c r="K529" s="302">
        <v>21700</v>
      </c>
      <c r="L529" s="307">
        <f t="shared" si="140"/>
        <v>2226.68952858492</v>
      </c>
      <c r="M529" s="304">
        <f t="shared" si="141"/>
        <v>752.62106066170293</v>
      </c>
      <c r="N529" s="304">
        <f t="shared" si="142"/>
        <v>44.533790571698404</v>
      </c>
      <c r="O529" s="308">
        <v>36</v>
      </c>
      <c r="P529" s="305">
        <f t="shared" si="143"/>
        <v>3059.8443798183212</v>
      </c>
      <c r="Q529" s="309">
        <f t="shared" si="144"/>
        <v>4.3609999999999998</v>
      </c>
      <c r="R529" s="367">
        <f t="shared" si="155"/>
        <v>175.41736060897071</v>
      </c>
      <c r="S529" s="302">
        <v>21700</v>
      </c>
      <c r="T529" s="307">
        <f t="shared" si="145"/>
        <v>1484.4596857232802</v>
      </c>
      <c r="U529" s="101">
        <f t="shared" si="146"/>
        <v>501.74737377446866</v>
      </c>
      <c r="V529" s="304">
        <f t="shared" si="147"/>
        <v>29.689193714465606</v>
      </c>
      <c r="W529" s="308">
        <v>24</v>
      </c>
      <c r="X529" s="305">
        <f t="shared" si="148"/>
        <v>2039.8962532122146</v>
      </c>
      <c r="Y529" s="309">
        <f t="shared" si="149"/>
        <v>2.9074</v>
      </c>
    </row>
    <row r="530" spans="1:25" ht="15.75" customHeight="1" x14ac:dyDescent="0.2">
      <c r="A530" s="424">
        <v>511</v>
      </c>
      <c r="B530" s="301">
        <f t="shared" si="153"/>
        <v>70.175024559590284</v>
      </c>
      <c r="C530" s="302">
        <v>21700</v>
      </c>
      <c r="D530" s="303">
        <f t="shared" si="135"/>
        <v>3710.7218933550503</v>
      </c>
      <c r="E530" s="304">
        <f t="shared" si="136"/>
        <v>1254.2239999540068</v>
      </c>
      <c r="F530" s="304">
        <f t="shared" si="137"/>
        <v>74.214437867101012</v>
      </c>
      <c r="G530" s="101">
        <v>60</v>
      </c>
      <c r="H530" s="305">
        <f t="shared" si="138"/>
        <v>5099.1603311761583</v>
      </c>
      <c r="I530" s="309">
        <f t="shared" si="139"/>
        <v>7.2817999999999996</v>
      </c>
      <c r="J530" s="329">
        <f t="shared" si="154"/>
        <v>116.95837426598381</v>
      </c>
      <c r="K530" s="302">
        <v>21700</v>
      </c>
      <c r="L530" s="307">
        <f t="shared" si="140"/>
        <v>2226.43313601303</v>
      </c>
      <c r="M530" s="304">
        <f t="shared" si="141"/>
        <v>752.53439997240412</v>
      </c>
      <c r="N530" s="304">
        <f t="shared" si="142"/>
        <v>44.528662720260598</v>
      </c>
      <c r="O530" s="308">
        <v>36</v>
      </c>
      <c r="P530" s="305">
        <f t="shared" si="143"/>
        <v>3059.4961987056945</v>
      </c>
      <c r="Q530" s="309">
        <f t="shared" si="144"/>
        <v>4.3691000000000004</v>
      </c>
      <c r="R530" s="367">
        <f t="shared" si="155"/>
        <v>175.4375613989757</v>
      </c>
      <c r="S530" s="302">
        <v>21700</v>
      </c>
      <c r="T530" s="307">
        <f t="shared" si="145"/>
        <v>1484.2887573420201</v>
      </c>
      <c r="U530" s="101">
        <f t="shared" si="146"/>
        <v>501.68959998160273</v>
      </c>
      <c r="V530" s="304">
        <f t="shared" si="147"/>
        <v>29.685775146840403</v>
      </c>
      <c r="W530" s="308">
        <v>24</v>
      </c>
      <c r="X530" s="305">
        <f t="shared" si="148"/>
        <v>2039.6641324704631</v>
      </c>
      <c r="Y530" s="309">
        <f t="shared" si="149"/>
        <v>2.9127000000000001</v>
      </c>
    </row>
    <row r="531" spans="1:25" ht="15.75" customHeight="1" x14ac:dyDescent="0.2">
      <c r="A531" s="424">
        <v>512</v>
      </c>
      <c r="B531" s="301">
        <f t="shared" si="153"/>
        <v>70.183089078287964</v>
      </c>
      <c r="C531" s="302">
        <v>21700</v>
      </c>
      <c r="D531" s="303">
        <f t="shared" si="135"/>
        <v>3710.2955059377409</v>
      </c>
      <c r="E531" s="304">
        <f t="shared" si="136"/>
        <v>1254.0798810069564</v>
      </c>
      <c r="F531" s="304">
        <f t="shared" si="137"/>
        <v>74.205910118754815</v>
      </c>
      <c r="G531" s="101">
        <v>60</v>
      </c>
      <c r="H531" s="305">
        <f t="shared" si="138"/>
        <v>5098.5812970634524</v>
      </c>
      <c r="I531" s="309">
        <f t="shared" si="139"/>
        <v>7.2952000000000004</v>
      </c>
      <c r="J531" s="329">
        <f t="shared" si="154"/>
        <v>116.97181513047994</v>
      </c>
      <c r="K531" s="302">
        <v>21700</v>
      </c>
      <c r="L531" s="307">
        <f t="shared" si="140"/>
        <v>2226.1773035626447</v>
      </c>
      <c r="M531" s="304">
        <f t="shared" si="141"/>
        <v>752.44792860417385</v>
      </c>
      <c r="N531" s="304">
        <f t="shared" si="142"/>
        <v>44.523546071252895</v>
      </c>
      <c r="O531" s="308">
        <v>36</v>
      </c>
      <c r="P531" s="305">
        <f t="shared" si="143"/>
        <v>3059.1487782380714</v>
      </c>
      <c r="Q531" s="309">
        <f t="shared" si="144"/>
        <v>4.3771000000000004</v>
      </c>
      <c r="R531" s="367">
        <f t="shared" si="155"/>
        <v>175.45772269571989</v>
      </c>
      <c r="S531" s="302">
        <v>21700</v>
      </c>
      <c r="T531" s="307">
        <f t="shared" si="145"/>
        <v>1484.1182023750966</v>
      </c>
      <c r="U531" s="101">
        <f t="shared" si="146"/>
        <v>501.63195240278264</v>
      </c>
      <c r="V531" s="304">
        <f t="shared" si="147"/>
        <v>29.682364047501935</v>
      </c>
      <c r="W531" s="308">
        <v>24</v>
      </c>
      <c r="X531" s="305">
        <f t="shared" si="148"/>
        <v>2039.4325188253813</v>
      </c>
      <c r="Y531" s="309">
        <f t="shared" si="149"/>
        <v>2.9180999999999999</v>
      </c>
    </row>
    <row r="532" spans="1:25" ht="15.75" customHeight="1" x14ac:dyDescent="0.2">
      <c r="A532" s="424">
        <v>513</v>
      </c>
      <c r="B532" s="301">
        <f t="shared" si="153"/>
        <v>70.191137861329423</v>
      </c>
      <c r="C532" s="302">
        <v>21700</v>
      </c>
      <c r="D532" s="303">
        <f t="shared" ref="D532:D595" si="156">12*(1/B532*C532)</f>
        <v>3709.8700481882743</v>
      </c>
      <c r="E532" s="304">
        <f t="shared" ref="E532:E595" si="157">D532*33.8%</f>
        <v>1253.9360762876365</v>
      </c>
      <c r="F532" s="304">
        <f t="shared" ref="F532:F595" si="158">D532*2%</f>
        <v>74.197400963765489</v>
      </c>
      <c r="G532" s="101">
        <v>60</v>
      </c>
      <c r="H532" s="305">
        <f t="shared" ref="H532:H595" si="159">SUM(D532:G532)</f>
        <v>5098.0035254396762</v>
      </c>
      <c r="I532" s="309">
        <f t="shared" ref="I532:I595" si="160">ROUND(A532/B532,4)</f>
        <v>7.3086000000000002</v>
      </c>
      <c r="J532" s="329">
        <f t="shared" si="154"/>
        <v>116.98522976888238</v>
      </c>
      <c r="K532" s="302">
        <v>21700</v>
      </c>
      <c r="L532" s="307">
        <f t="shared" ref="L532:L595" si="161">12*(1/J532*K532)</f>
        <v>2225.9220289129644</v>
      </c>
      <c r="M532" s="304">
        <f t="shared" ref="M532:M595" si="162">L532*33.8%</f>
        <v>752.36164577258194</v>
      </c>
      <c r="N532" s="304">
        <f t="shared" ref="N532:N595" si="163">L532*2%</f>
        <v>44.518440578259288</v>
      </c>
      <c r="O532" s="308">
        <v>36</v>
      </c>
      <c r="P532" s="305">
        <f t="shared" ref="P532:P595" si="164">SUM(L532:O532)</f>
        <v>3058.8021152638057</v>
      </c>
      <c r="Q532" s="309">
        <f t="shared" ref="Q532:Q595" si="165">ROUND(A532/J532,4)</f>
        <v>4.3852000000000002</v>
      </c>
      <c r="R532" s="367">
        <f t="shared" si="155"/>
        <v>175.47784465332356</v>
      </c>
      <c r="S532" s="302">
        <v>21700</v>
      </c>
      <c r="T532" s="307">
        <f t="shared" ref="T532:T595" si="166">12*(1/R532*S532)</f>
        <v>1483.9480192753099</v>
      </c>
      <c r="U532" s="101">
        <f t="shared" ref="U532:U595" si="167">T532*33.8%</f>
        <v>501.5744305150547</v>
      </c>
      <c r="V532" s="304">
        <f t="shared" ref="V532:V595" si="168">T532*2%</f>
        <v>29.678960385506198</v>
      </c>
      <c r="W532" s="308">
        <v>24</v>
      </c>
      <c r="X532" s="305">
        <f t="shared" ref="X532:X595" si="169">SUM(T532:W532)</f>
        <v>2039.2014101758707</v>
      </c>
      <c r="Y532" s="309">
        <f t="shared" ref="Y532:Y595" si="170">ROUND(A532/R532,4)</f>
        <v>2.9234</v>
      </c>
    </row>
    <row r="533" spans="1:25" ht="15.75" customHeight="1" x14ac:dyDescent="0.2">
      <c r="A533" s="424">
        <v>514</v>
      </c>
      <c r="B533" s="301">
        <f t="shared" si="153"/>
        <v>70.199170970002555</v>
      </c>
      <c r="C533" s="302">
        <v>21700</v>
      </c>
      <c r="D533" s="303">
        <f t="shared" si="156"/>
        <v>3709.4455162622057</v>
      </c>
      <c r="E533" s="304">
        <f t="shared" si="157"/>
        <v>1253.7925844966255</v>
      </c>
      <c r="F533" s="304">
        <f t="shared" si="158"/>
        <v>74.188910325244123</v>
      </c>
      <c r="G533" s="101">
        <v>60</v>
      </c>
      <c r="H533" s="305">
        <f t="shared" si="159"/>
        <v>5097.4270110840753</v>
      </c>
      <c r="I533" s="309">
        <f t="shared" si="160"/>
        <v>7.3220000000000001</v>
      </c>
      <c r="J533" s="329">
        <f t="shared" si="154"/>
        <v>116.99861828333759</v>
      </c>
      <c r="K533" s="302">
        <v>21700</v>
      </c>
      <c r="L533" s="307">
        <f t="shared" si="161"/>
        <v>2225.6673097573239</v>
      </c>
      <c r="M533" s="304">
        <f t="shared" si="162"/>
        <v>752.2755506979754</v>
      </c>
      <c r="N533" s="304">
        <f t="shared" si="163"/>
        <v>44.513346195146475</v>
      </c>
      <c r="O533" s="308">
        <v>36</v>
      </c>
      <c r="P533" s="305">
        <f t="shared" si="164"/>
        <v>3058.4562066504459</v>
      </c>
      <c r="Q533" s="309">
        <f t="shared" si="165"/>
        <v>4.3932000000000002</v>
      </c>
      <c r="R533" s="367">
        <f t="shared" si="155"/>
        <v>175.49792742500637</v>
      </c>
      <c r="S533" s="302">
        <v>21700</v>
      </c>
      <c r="T533" s="307">
        <f t="shared" si="166"/>
        <v>1483.7782065048827</v>
      </c>
      <c r="U533" s="101">
        <f t="shared" si="167"/>
        <v>501.51703379865035</v>
      </c>
      <c r="V533" s="304">
        <f t="shared" si="168"/>
        <v>29.675564130097655</v>
      </c>
      <c r="W533" s="308">
        <v>24</v>
      </c>
      <c r="X533" s="305">
        <f t="shared" si="169"/>
        <v>2038.9708044336307</v>
      </c>
      <c r="Y533" s="309">
        <f t="shared" si="170"/>
        <v>2.9287999999999998</v>
      </c>
    </row>
    <row r="534" spans="1:25" ht="15.75" customHeight="1" x14ac:dyDescent="0.2">
      <c r="A534" s="424">
        <v>515</v>
      </c>
      <c r="B534" s="301">
        <f t="shared" si="153"/>
        <v>70.20718846523792</v>
      </c>
      <c r="C534" s="302">
        <v>21700</v>
      </c>
      <c r="D534" s="303">
        <f t="shared" si="156"/>
        <v>3709.0219063384557</v>
      </c>
      <c r="E534" s="304">
        <f t="shared" si="157"/>
        <v>1253.6494043423979</v>
      </c>
      <c r="F534" s="304">
        <f t="shared" si="158"/>
        <v>74.180438126769118</v>
      </c>
      <c r="G534" s="101">
        <v>60</v>
      </c>
      <c r="H534" s="305">
        <f t="shared" si="159"/>
        <v>5096.8517488076232</v>
      </c>
      <c r="I534" s="309">
        <f t="shared" si="160"/>
        <v>7.3353999999999999</v>
      </c>
      <c r="J534" s="329">
        <f t="shared" si="154"/>
        <v>117.01198077539654</v>
      </c>
      <c r="K534" s="302">
        <v>21700</v>
      </c>
      <c r="L534" s="307">
        <f t="shared" si="161"/>
        <v>2225.4131438030731</v>
      </c>
      <c r="M534" s="304">
        <f t="shared" si="162"/>
        <v>752.18964260543862</v>
      </c>
      <c r="N534" s="304">
        <f t="shared" si="163"/>
        <v>44.508262876061465</v>
      </c>
      <c r="O534" s="308">
        <v>36</v>
      </c>
      <c r="P534" s="305">
        <f t="shared" si="164"/>
        <v>3058.1110492845733</v>
      </c>
      <c r="Q534" s="309">
        <f t="shared" si="165"/>
        <v>4.4013</v>
      </c>
      <c r="R534" s="367">
        <f t="shared" si="155"/>
        <v>175.51797116309478</v>
      </c>
      <c r="S534" s="302">
        <v>21700</v>
      </c>
      <c r="T534" s="307">
        <f t="shared" si="166"/>
        <v>1483.6087625353825</v>
      </c>
      <c r="U534" s="101">
        <f t="shared" si="167"/>
        <v>501.45976173695925</v>
      </c>
      <c r="V534" s="304">
        <f t="shared" si="168"/>
        <v>29.672175250707653</v>
      </c>
      <c r="W534" s="308">
        <v>24</v>
      </c>
      <c r="X534" s="305">
        <f t="shared" si="169"/>
        <v>2038.7406995230494</v>
      </c>
      <c r="Y534" s="309">
        <f t="shared" si="170"/>
        <v>2.9342000000000001</v>
      </c>
    </row>
    <row r="535" spans="1:25" ht="15.75" customHeight="1" x14ac:dyDescent="0.2">
      <c r="A535" s="424">
        <v>516</v>
      </c>
      <c r="B535" s="301">
        <f t="shared" si="153"/>
        <v>70.215190407611445</v>
      </c>
      <c r="C535" s="302">
        <v>21700</v>
      </c>
      <c r="D535" s="303">
        <f t="shared" si="156"/>
        <v>3708.5992146191229</v>
      </c>
      <c r="E535" s="304">
        <f t="shared" si="157"/>
        <v>1253.5065345412634</v>
      </c>
      <c r="F535" s="304">
        <f t="shared" si="158"/>
        <v>74.171984292382461</v>
      </c>
      <c r="G535" s="101">
        <v>60</v>
      </c>
      <c r="H535" s="305">
        <f t="shared" si="159"/>
        <v>5096.2777334527682</v>
      </c>
      <c r="I535" s="309">
        <f t="shared" si="160"/>
        <v>7.3487999999999998</v>
      </c>
      <c r="J535" s="329">
        <f t="shared" si="154"/>
        <v>117.02531734601908</v>
      </c>
      <c r="K535" s="302">
        <v>21700</v>
      </c>
      <c r="L535" s="307">
        <f t="shared" si="161"/>
        <v>2225.1595287714736</v>
      </c>
      <c r="M535" s="304">
        <f t="shared" si="162"/>
        <v>752.10392072475804</v>
      </c>
      <c r="N535" s="304">
        <f t="shared" si="163"/>
        <v>44.503190575429471</v>
      </c>
      <c r="O535" s="308">
        <v>36</v>
      </c>
      <c r="P535" s="305">
        <f t="shared" si="164"/>
        <v>3057.7666400716612</v>
      </c>
      <c r="Q535" s="309">
        <f t="shared" si="165"/>
        <v>4.4093</v>
      </c>
      <c r="R535" s="367">
        <f t="shared" si="155"/>
        <v>175.5379760190286</v>
      </c>
      <c r="S535" s="302">
        <v>21700</v>
      </c>
      <c r="T535" s="307">
        <f t="shared" si="166"/>
        <v>1483.4396858476493</v>
      </c>
      <c r="U535" s="101">
        <f t="shared" si="167"/>
        <v>501.40261381650544</v>
      </c>
      <c r="V535" s="304">
        <f t="shared" si="168"/>
        <v>29.668793716952987</v>
      </c>
      <c r="W535" s="308">
        <v>24</v>
      </c>
      <c r="X535" s="305">
        <f t="shared" si="169"/>
        <v>2038.5110933811077</v>
      </c>
      <c r="Y535" s="309">
        <f t="shared" si="170"/>
        <v>2.9394999999999998</v>
      </c>
    </row>
    <row r="536" spans="1:25" ht="15.75" customHeight="1" x14ac:dyDescent="0.2">
      <c r="A536" s="424">
        <v>517</v>
      </c>
      <c r="B536" s="301">
        <f t="shared" si="153"/>
        <v>70.223176857347269</v>
      </c>
      <c r="C536" s="302">
        <v>21700</v>
      </c>
      <c r="D536" s="303">
        <f t="shared" si="156"/>
        <v>3708.1774373292974</v>
      </c>
      <c r="E536" s="304">
        <f t="shared" si="157"/>
        <v>1253.3639738173024</v>
      </c>
      <c r="F536" s="304">
        <f t="shared" si="158"/>
        <v>74.163548746585946</v>
      </c>
      <c r="G536" s="101">
        <v>60</v>
      </c>
      <c r="H536" s="305">
        <f t="shared" si="159"/>
        <v>5095.7049598931853</v>
      </c>
      <c r="I536" s="309">
        <f t="shared" si="160"/>
        <v>7.3621999999999996</v>
      </c>
      <c r="J536" s="329">
        <f t="shared" si="154"/>
        <v>117.03862809557879</v>
      </c>
      <c r="K536" s="302">
        <v>21700</v>
      </c>
      <c r="L536" s="307">
        <f t="shared" si="161"/>
        <v>2224.9064623975783</v>
      </c>
      <c r="M536" s="304">
        <f t="shared" si="162"/>
        <v>752.01838429038139</v>
      </c>
      <c r="N536" s="304">
        <f t="shared" si="163"/>
        <v>44.498129247951567</v>
      </c>
      <c r="O536" s="308">
        <v>36</v>
      </c>
      <c r="P536" s="305">
        <f t="shared" si="164"/>
        <v>3057.4229759359114</v>
      </c>
      <c r="Q536" s="309">
        <f t="shared" si="165"/>
        <v>4.4173</v>
      </c>
      <c r="R536" s="367">
        <f t="shared" si="155"/>
        <v>175.55794214336817</v>
      </c>
      <c r="S536" s="302">
        <v>21700</v>
      </c>
      <c r="T536" s="307">
        <f t="shared" si="166"/>
        <v>1483.2709749317189</v>
      </c>
      <c r="U536" s="101">
        <f t="shared" si="167"/>
        <v>501.34558952692095</v>
      </c>
      <c r="V536" s="304">
        <f t="shared" si="168"/>
        <v>29.665419498634378</v>
      </c>
      <c r="W536" s="308">
        <v>24</v>
      </c>
      <c r="X536" s="305">
        <f t="shared" si="169"/>
        <v>2038.2819839572744</v>
      </c>
      <c r="Y536" s="309">
        <f t="shared" si="170"/>
        <v>2.9449000000000001</v>
      </c>
    </row>
    <row r="537" spans="1:25" ht="15.75" customHeight="1" x14ac:dyDescent="0.2">
      <c r="A537" s="424">
        <v>518</v>
      </c>
      <c r="B537" s="301">
        <f t="shared" si="153"/>
        <v>70.231147874320371</v>
      </c>
      <c r="C537" s="302">
        <v>21700</v>
      </c>
      <c r="D537" s="303">
        <f t="shared" si="156"/>
        <v>3707.7565707168769</v>
      </c>
      <c r="E537" s="304">
        <f t="shared" si="157"/>
        <v>1253.2217209023042</v>
      </c>
      <c r="F537" s="304">
        <f t="shared" si="158"/>
        <v>74.155131414337546</v>
      </c>
      <c r="G537" s="101">
        <v>60</v>
      </c>
      <c r="H537" s="305">
        <f t="shared" si="159"/>
        <v>5095.1334230335187</v>
      </c>
      <c r="I537" s="309">
        <f t="shared" si="160"/>
        <v>7.3756000000000004</v>
      </c>
      <c r="J537" s="329">
        <f t="shared" si="154"/>
        <v>117.05191312386729</v>
      </c>
      <c r="K537" s="302">
        <v>21700</v>
      </c>
      <c r="L537" s="307">
        <f t="shared" si="161"/>
        <v>2224.6539424301263</v>
      </c>
      <c r="M537" s="304">
        <f t="shared" si="162"/>
        <v>751.93303254138266</v>
      </c>
      <c r="N537" s="304">
        <f t="shared" si="163"/>
        <v>44.493078848602529</v>
      </c>
      <c r="O537" s="308">
        <v>36</v>
      </c>
      <c r="P537" s="305">
        <f t="shared" si="164"/>
        <v>3057.0800538201115</v>
      </c>
      <c r="Q537" s="309">
        <f t="shared" si="165"/>
        <v>4.4253999999999998</v>
      </c>
      <c r="R537" s="367">
        <f t="shared" si="155"/>
        <v>175.57786968580092</v>
      </c>
      <c r="S537" s="302">
        <v>21700</v>
      </c>
      <c r="T537" s="307">
        <f t="shared" si="166"/>
        <v>1483.102628286751</v>
      </c>
      <c r="U537" s="101">
        <f t="shared" si="167"/>
        <v>501.28868836092181</v>
      </c>
      <c r="V537" s="304">
        <f t="shared" si="168"/>
        <v>29.662052565735021</v>
      </c>
      <c r="W537" s="308">
        <v>24</v>
      </c>
      <c r="X537" s="305">
        <f t="shared" si="169"/>
        <v>2038.0533692134077</v>
      </c>
      <c r="Y537" s="309">
        <f t="shared" si="170"/>
        <v>2.9502999999999999</v>
      </c>
    </row>
    <row r="538" spans="1:25" ht="15.75" customHeight="1" x14ac:dyDescent="0.2">
      <c r="A538" s="424">
        <v>519</v>
      </c>
      <c r="B538" s="301">
        <f t="shared" si="153"/>
        <v>70.239103518059295</v>
      </c>
      <c r="C538" s="302">
        <v>21700</v>
      </c>
      <c r="D538" s="303">
        <f t="shared" si="156"/>
        <v>3707.3366110523912</v>
      </c>
      <c r="E538" s="304">
        <f t="shared" si="157"/>
        <v>1253.0797745357081</v>
      </c>
      <c r="F538" s="304">
        <f t="shared" si="158"/>
        <v>74.146732221047827</v>
      </c>
      <c r="G538" s="101">
        <v>60</v>
      </c>
      <c r="H538" s="305">
        <f t="shared" si="159"/>
        <v>5094.5631178091471</v>
      </c>
      <c r="I538" s="309">
        <f t="shared" si="160"/>
        <v>7.3890000000000002</v>
      </c>
      <c r="J538" s="329">
        <f t="shared" si="154"/>
        <v>117.06517253009883</v>
      </c>
      <c r="K538" s="302">
        <v>21700</v>
      </c>
      <c r="L538" s="307">
        <f t="shared" si="161"/>
        <v>2224.4019666314343</v>
      </c>
      <c r="M538" s="304">
        <f t="shared" si="162"/>
        <v>751.84786472142468</v>
      </c>
      <c r="N538" s="304">
        <f t="shared" si="163"/>
        <v>44.488039332628688</v>
      </c>
      <c r="O538" s="308">
        <v>36</v>
      </c>
      <c r="P538" s="305">
        <f t="shared" si="164"/>
        <v>3056.7378706854879</v>
      </c>
      <c r="Q538" s="309">
        <f t="shared" si="165"/>
        <v>4.4333999999999998</v>
      </c>
      <c r="R538" s="367">
        <f t="shared" si="155"/>
        <v>175.59775879514822</v>
      </c>
      <c r="S538" s="302">
        <v>21700</v>
      </c>
      <c r="T538" s="307">
        <f t="shared" si="166"/>
        <v>1482.9346444209564</v>
      </c>
      <c r="U538" s="101">
        <f t="shared" si="167"/>
        <v>501.2319098142832</v>
      </c>
      <c r="V538" s="304">
        <f t="shared" si="168"/>
        <v>29.658692888419129</v>
      </c>
      <c r="W538" s="308">
        <v>24</v>
      </c>
      <c r="X538" s="305">
        <f t="shared" si="169"/>
        <v>2037.8252471236588</v>
      </c>
      <c r="Y538" s="309">
        <f t="shared" si="170"/>
        <v>2.9556</v>
      </c>
    </row>
    <row r="539" spans="1:25" ht="15.75" customHeight="1" x14ac:dyDescent="0.2">
      <c r="A539" s="283">
        <v>520</v>
      </c>
      <c r="B539" s="301">
        <f t="shared" si="153"/>
        <v>70.247043847748827</v>
      </c>
      <c r="C539" s="302">
        <v>21700</v>
      </c>
      <c r="D539" s="303">
        <f t="shared" si="156"/>
        <v>3706.9175546288116</v>
      </c>
      <c r="E539" s="304">
        <f t="shared" si="157"/>
        <v>1252.9381334645382</v>
      </c>
      <c r="F539" s="304">
        <f t="shared" si="158"/>
        <v>74.138351092576229</v>
      </c>
      <c r="G539" s="101">
        <v>60</v>
      </c>
      <c r="H539" s="305">
        <f t="shared" si="159"/>
        <v>5093.9940391859263</v>
      </c>
      <c r="I539" s="309">
        <f t="shared" si="160"/>
        <v>7.4024000000000001</v>
      </c>
      <c r="J539" s="329">
        <f t="shared" si="154"/>
        <v>117.07840641291472</v>
      </c>
      <c r="K539" s="302">
        <v>21700</v>
      </c>
      <c r="L539" s="307">
        <f t="shared" si="161"/>
        <v>2224.150532777287</v>
      </c>
      <c r="M539" s="304">
        <f t="shared" si="162"/>
        <v>751.7628800787229</v>
      </c>
      <c r="N539" s="304">
        <f t="shared" si="163"/>
        <v>44.483010655545741</v>
      </c>
      <c r="O539" s="308">
        <v>36</v>
      </c>
      <c r="P539" s="305">
        <f t="shared" si="164"/>
        <v>3056.3964235115554</v>
      </c>
      <c r="Q539" s="309">
        <f t="shared" si="165"/>
        <v>4.4414999999999996</v>
      </c>
      <c r="R539" s="367">
        <f t="shared" si="155"/>
        <v>175.61760961937205</v>
      </c>
      <c r="S539" s="302">
        <v>21700</v>
      </c>
      <c r="T539" s="307">
        <f t="shared" si="166"/>
        <v>1482.767021851525</v>
      </c>
      <c r="U539" s="101">
        <f t="shared" si="167"/>
        <v>501.17525338581538</v>
      </c>
      <c r="V539" s="304">
        <f t="shared" si="168"/>
        <v>29.6553404370305</v>
      </c>
      <c r="W539" s="308">
        <v>24</v>
      </c>
      <c r="X539" s="305">
        <f t="shared" si="169"/>
        <v>2037.5976156743707</v>
      </c>
      <c r="Y539" s="309">
        <f t="shared" si="170"/>
        <v>2.9609999999999999</v>
      </c>
    </row>
    <row r="540" spans="1:25" ht="15.75" customHeight="1" x14ac:dyDescent="0.2">
      <c r="A540" s="424">
        <v>521</v>
      </c>
      <c r="B540" s="301">
        <f t="shared" si="153"/>
        <v>70.254968922232649</v>
      </c>
      <c r="C540" s="302">
        <v>21700</v>
      </c>
      <c r="D540" s="303">
        <f t="shared" si="156"/>
        <v>3706.4993977613831</v>
      </c>
      <c r="E540" s="304">
        <f t="shared" si="157"/>
        <v>1252.7967964433474</v>
      </c>
      <c r="F540" s="304">
        <f t="shared" si="158"/>
        <v>74.129987955227662</v>
      </c>
      <c r="G540" s="101">
        <v>60</v>
      </c>
      <c r="H540" s="305">
        <f t="shared" si="159"/>
        <v>5093.4261821599584</v>
      </c>
      <c r="I540" s="309">
        <f t="shared" si="160"/>
        <v>7.4157999999999999</v>
      </c>
      <c r="J540" s="329">
        <f t="shared" si="154"/>
        <v>117.09161487038776</v>
      </c>
      <c r="K540" s="302">
        <v>21700</v>
      </c>
      <c r="L540" s="307">
        <f t="shared" si="161"/>
        <v>2223.8996386568297</v>
      </c>
      <c r="M540" s="304">
        <f t="shared" si="162"/>
        <v>751.67807786600838</v>
      </c>
      <c r="N540" s="304">
        <f t="shared" si="163"/>
        <v>44.477992773136592</v>
      </c>
      <c r="O540" s="308">
        <v>36</v>
      </c>
      <c r="P540" s="305">
        <f t="shared" si="164"/>
        <v>3056.0557092959748</v>
      </c>
      <c r="Q540" s="309">
        <f t="shared" si="165"/>
        <v>4.4494999999999996</v>
      </c>
      <c r="R540" s="367">
        <f t="shared" si="155"/>
        <v>175.63742230558162</v>
      </c>
      <c r="S540" s="302">
        <v>21700</v>
      </c>
      <c r="T540" s="307">
        <f t="shared" si="166"/>
        <v>1482.5997591045532</v>
      </c>
      <c r="U540" s="101">
        <f t="shared" si="167"/>
        <v>501.11871857733894</v>
      </c>
      <c r="V540" s="304">
        <f t="shared" si="168"/>
        <v>29.651995182091063</v>
      </c>
      <c r="W540" s="308">
        <v>24</v>
      </c>
      <c r="X540" s="305">
        <f t="shared" si="169"/>
        <v>2037.3704728639832</v>
      </c>
      <c r="Y540" s="309">
        <f t="shared" si="170"/>
        <v>2.9662999999999999</v>
      </c>
    </row>
    <row r="541" spans="1:25" ht="15.75" customHeight="1" x14ac:dyDescent="0.2">
      <c r="A541" s="424">
        <v>522</v>
      </c>
      <c r="B541" s="301">
        <f t="shared" si="153"/>
        <v>70.262878800015898</v>
      </c>
      <c r="C541" s="302">
        <v>21700</v>
      </c>
      <c r="D541" s="303">
        <f t="shared" si="156"/>
        <v>3706.0821367874423</v>
      </c>
      <c r="E541" s="304">
        <f t="shared" si="157"/>
        <v>1252.6557622341554</v>
      </c>
      <c r="F541" s="304">
        <f t="shared" si="158"/>
        <v>74.12164273574885</v>
      </c>
      <c r="G541" s="101">
        <v>60</v>
      </c>
      <c r="H541" s="305">
        <f t="shared" si="159"/>
        <v>5092.8595417573461</v>
      </c>
      <c r="I541" s="309">
        <f t="shared" si="160"/>
        <v>7.4291999999999998</v>
      </c>
      <c r="J541" s="329">
        <f t="shared" si="154"/>
        <v>117.10479800002651</v>
      </c>
      <c r="K541" s="302">
        <v>21700</v>
      </c>
      <c r="L541" s="307">
        <f t="shared" si="161"/>
        <v>2223.6492820724652</v>
      </c>
      <c r="M541" s="304">
        <f t="shared" si="162"/>
        <v>751.59345734049316</v>
      </c>
      <c r="N541" s="304">
        <f t="shared" si="163"/>
        <v>44.472985641449306</v>
      </c>
      <c r="O541" s="308">
        <v>36</v>
      </c>
      <c r="P541" s="305">
        <f t="shared" si="164"/>
        <v>3055.7157250544074</v>
      </c>
      <c r="Q541" s="309">
        <f t="shared" si="165"/>
        <v>4.4574999999999996</v>
      </c>
      <c r="R541" s="367">
        <f t="shared" si="155"/>
        <v>175.65719700003973</v>
      </c>
      <c r="S541" s="302">
        <v>21700</v>
      </c>
      <c r="T541" s="307">
        <f t="shared" si="166"/>
        <v>1482.4328547149771</v>
      </c>
      <c r="U541" s="101">
        <f t="shared" si="167"/>
        <v>501.0623048936622</v>
      </c>
      <c r="V541" s="304">
        <f t="shared" si="168"/>
        <v>29.648657094299544</v>
      </c>
      <c r="W541" s="308">
        <v>24</v>
      </c>
      <c r="X541" s="305">
        <f t="shared" si="169"/>
        <v>2037.1438167029389</v>
      </c>
      <c r="Y541" s="309">
        <f t="shared" si="170"/>
        <v>2.9716999999999998</v>
      </c>
    </row>
    <row r="542" spans="1:25" ht="15.75" customHeight="1" x14ac:dyDescent="0.2">
      <c r="A542" s="424">
        <v>523</v>
      </c>
      <c r="B542" s="301">
        <f t="shared" si="153"/>
        <v>70.270773539267807</v>
      </c>
      <c r="C542" s="302">
        <v>21700</v>
      </c>
      <c r="D542" s="303">
        <f t="shared" si="156"/>
        <v>3705.6657680662447</v>
      </c>
      <c r="E542" s="304">
        <f t="shared" si="157"/>
        <v>1252.5150296063905</v>
      </c>
      <c r="F542" s="304">
        <f t="shared" si="158"/>
        <v>74.113315361324894</v>
      </c>
      <c r="G542" s="101">
        <v>60</v>
      </c>
      <c r="H542" s="305">
        <f t="shared" si="159"/>
        <v>5092.2941130339595</v>
      </c>
      <c r="I542" s="309">
        <f t="shared" si="160"/>
        <v>7.4425999999999997</v>
      </c>
      <c r="J542" s="329">
        <f t="shared" si="154"/>
        <v>117.11795589877968</v>
      </c>
      <c r="K542" s="302">
        <v>21700</v>
      </c>
      <c r="L542" s="307">
        <f t="shared" si="161"/>
        <v>2223.3994608397466</v>
      </c>
      <c r="M542" s="304">
        <f t="shared" si="162"/>
        <v>751.50901776383421</v>
      </c>
      <c r="N542" s="304">
        <f t="shared" si="163"/>
        <v>44.467989216794933</v>
      </c>
      <c r="O542" s="308">
        <v>36</v>
      </c>
      <c r="P542" s="305">
        <f t="shared" si="164"/>
        <v>3055.3764678203761</v>
      </c>
      <c r="Q542" s="309">
        <f t="shared" si="165"/>
        <v>4.4656000000000002</v>
      </c>
      <c r="R542" s="367">
        <f t="shared" si="155"/>
        <v>175.67693384816951</v>
      </c>
      <c r="S542" s="302">
        <v>21700</v>
      </c>
      <c r="T542" s="307">
        <f t="shared" si="166"/>
        <v>1482.2663072264979</v>
      </c>
      <c r="U542" s="101">
        <f t="shared" si="167"/>
        <v>501.00601184255623</v>
      </c>
      <c r="V542" s="304">
        <f t="shared" si="168"/>
        <v>29.64532614452996</v>
      </c>
      <c r="W542" s="308">
        <v>24</v>
      </c>
      <c r="X542" s="305">
        <f t="shared" si="169"/>
        <v>2036.9176452135841</v>
      </c>
      <c r="Y542" s="309">
        <f t="shared" si="170"/>
        <v>2.9771000000000001</v>
      </c>
    </row>
    <row r="543" spans="1:25" ht="15.75" customHeight="1" x14ac:dyDescent="0.2">
      <c r="A543" s="424">
        <v>524</v>
      </c>
      <c r="B543" s="301">
        <f t="shared" si="153"/>
        <v>70.278653197824298</v>
      </c>
      <c r="C543" s="302">
        <v>21700</v>
      </c>
      <c r="D543" s="303">
        <f t="shared" si="156"/>
        <v>3705.2502879787899</v>
      </c>
      <c r="E543" s="304">
        <f t="shared" si="157"/>
        <v>1252.3745973368309</v>
      </c>
      <c r="F543" s="304">
        <f t="shared" si="158"/>
        <v>74.105005759575803</v>
      </c>
      <c r="G543" s="101">
        <v>60</v>
      </c>
      <c r="H543" s="305">
        <f t="shared" si="159"/>
        <v>5091.729891075197</v>
      </c>
      <c r="I543" s="309">
        <f t="shared" si="160"/>
        <v>7.4560000000000004</v>
      </c>
      <c r="J543" s="329">
        <f t="shared" si="154"/>
        <v>117.1310886630405</v>
      </c>
      <c r="K543" s="302">
        <v>21700</v>
      </c>
      <c r="L543" s="307">
        <f t="shared" si="161"/>
        <v>2223.1501727872742</v>
      </c>
      <c r="M543" s="304">
        <f t="shared" si="162"/>
        <v>751.42475840209863</v>
      </c>
      <c r="N543" s="304">
        <f t="shared" si="163"/>
        <v>44.463003455745486</v>
      </c>
      <c r="O543" s="308">
        <v>36</v>
      </c>
      <c r="P543" s="305">
        <f t="shared" si="164"/>
        <v>3055.0379346451182</v>
      </c>
      <c r="Q543" s="309">
        <f t="shared" si="165"/>
        <v>4.4736000000000002</v>
      </c>
      <c r="R543" s="367">
        <f t="shared" si="155"/>
        <v>175.69663299456073</v>
      </c>
      <c r="S543" s="302">
        <v>21700</v>
      </c>
      <c r="T543" s="307">
        <f t="shared" si="166"/>
        <v>1482.1001151915161</v>
      </c>
      <c r="U543" s="101">
        <f t="shared" si="167"/>
        <v>500.94983893473238</v>
      </c>
      <c r="V543" s="304">
        <f t="shared" si="168"/>
        <v>29.642002303830324</v>
      </c>
      <c r="W543" s="308">
        <v>24</v>
      </c>
      <c r="X543" s="305">
        <f t="shared" si="169"/>
        <v>2036.6919564300788</v>
      </c>
      <c r="Y543" s="309">
        <f t="shared" si="170"/>
        <v>2.9824000000000002</v>
      </c>
    </row>
    <row r="544" spans="1:25" ht="15.75" customHeight="1" x14ac:dyDescent="0.2">
      <c r="A544" s="424">
        <v>525</v>
      </c>
      <c r="B544" s="301">
        <f t="shared" si="153"/>
        <v>70.286517833190459</v>
      </c>
      <c r="C544" s="302">
        <v>21700</v>
      </c>
      <c r="D544" s="303">
        <f t="shared" si="156"/>
        <v>3704.8356929276524</v>
      </c>
      <c r="E544" s="304">
        <f t="shared" si="157"/>
        <v>1252.2344642095463</v>
      </c>
      <c r="F544" s="304">
        <f t="shared" si="158"/>
        <v>74.096713858553045</v>
      </c>
      <c r="G544" s="101">
        <v>60</v>
      </c>
      <c r="H544" s="305">
        <f t="shared" si="159"/>
        <v>5091.1668709957521</v>
      </c>
      <c r="I544" s="309">
        <f t="shared" si="160"/>
        <v>7.4694000000000003</v>
      </c>
      <c r="J544" s="329">
        <f t="shared" si="154"/>
        <v>117.14419638865077</v>
      </c>
      <c r="K544" s="302">
        <v>21700</v>
      </c>
      <c r="L544" s="307">
        <f t="shared" si="161"/>
        <v>2222.9014157565916</v>
      </c>
      <c r="M544" s="304">
        <f t="shared" si="162"/>
        <v>751.34067852572787</v>
      </c>
      <c r="N544" s="304">
        <f t="shared" si="163"/>
        <v>44.458028315131834</v>
      </c>
      <c r="O544" s="308">
        <v>36</v>
      </c>
      <c r="P544" s="305">
        <f t="shared" si="164"/>
        <v>3054.7001225974514</v>
      </c>
      <c r="Q544" s="309">
        <f t="shared" si="165"/>
        <v>4.4817</v>
      </c>
      <c r="R544" s="367">
        <f t="shared" si="155"/>
        <v>175.71629458297613</v>
      </c>
      <c r="S544" s="302">
        <v>21700</v>
      </c>
      <c r="T544" s="307">
        <f t="shared" si="166"/>
        <v>1481.9342771710612</v>
      </c>
      <c r="U544" s="101">
        <f t="shared" si="167"/>
        <v>500.89378568381863</v>
      </c>
      <c r="V544" s="304">
        <f t="shared" si="168"/>
        <v>29.638685543421225</v>
      </c>
      <c r="W544" s="308">
        <v>24</v>
      </c>
      <c r="X544" s="305">
        <f t="shared" si="169"/>
        <v>2036.466748398301</v>
      </c>
      <c r="Y544" s="309">
        <f t="shared" si="170"/>
        <v>2.9878</v>
      </c>
    </row>
    <row r="545" spans="1:25" ht="15.75" customHeight="1" x14ac:dyDescent="0.2">
      <c r="A545" s="424">
        <v>526</v>
      </c>
      <c r="B545" s="301">
        <f t="shared" si="153"/>
        <v>70.294367502543054</v>
      </c>
      <c r="C545" s="302">
        <v>21700</v>
      </c>
      <c r="D545" s="303">
        <f t="shared" si="156"/>
        <v>3704.4219793368147</v>
      </c>
      <c r="E545" s="304">
        <f t="shared" si="157"/>
        <v>1252.0946290158433</v>
      </c>
      <c r="F545" s="304">
        <f t="shared" si="158"/>
        <v>74.0884395867363</v>
      </c>
      <c r="G545" s="101">
        <v>60</v>
      </c>
      <c r="H545" s="305">
        <f t="shared" si="159"/>
        <v>5090.6050479393944</v>
      </c>
      <c r="I545" s="309">
        <f t="shared" si="160"/>
        <v>7.4828000000000001</v>
      </c>
      <c r="J545" s="329">
        <f t="shared" si="154"/>
        <v>117.1572791709051</v>
      </c>
      <c r="K545" s="302">
        <v>21700</v>
      </c>
      <c r="L545" s="307">
        <f t="shared" si="161"/>
        <v>2222.6531876020886</v>
      </c>
      <c r="M545" s="304">
        <f t="shared" si="162"/>
        <v>751.25677740950584</v>
      </c>
      <c r="N545" s="304">
        <f t="shared" si="163"/>
        <v>44.453063752041771</v>
      </c>
      <c r="O545" s="308">
        <v>36</v>
      </c>
      <c r="P545" s="305">
        <f t="shared" si="164"/>
        <v>3054.3630287636361</v>
      </c>
      <c r="Q545" s="309">
        <f t="shared" si="165"/>
        <v>4.4897</v>
      </c>
      <c r="R545" s="367">
        <f t="shared" si="155"/>
        <v>175.73591875635762</v>
      </c>
      <c r="S545" s="302">
        <v>21700</v>
      </c>
      <c r="T545" s="307">
        <f t="shared" si="166"/>
        <v>1481.7687917347262</v>
      </c>
      <c r="U545" s="101">
        <f t="shared" si="167"/>
        <v>500.83785160633738</v>
      </c>
      <c r="V545" s="304">
        <f t="shared" si="168"/>
        <v>29.635375834694525</v>
      </c>
      <c r="W545" s="308">
        <v>24</v>
      </c>
      <c r="X545" s="305">
        <f t="shared" si="169"/>
        <v>2036.2420191757581</v>
      </c>
      <c r="Y545" s="309">
        <f t="shared" si="170"/>
        <v>2.9931000000000001</v>
      </c>
    </row>
    <row r="546" spans="1:25" ht="15.75" customHeight="1" x14ac:dyDescent="0.2">
      <c r="A546" s="424">
        <v>527</v>
      </c>
      <c r="B546" s="301">
        <f t="shared" si="153"/>
        <v>70.302202262733118</v>
      </c>
      <c r="C546" s="302">
        <v>21700</v>
      </c>
      <c r="D546" s="303">
        <f t="shared" si="156"/>
        <v>3704.0091436514913</v>
      </c>
      <c r="E546" s="304">
        <f t="shared" si="157"/>
        <v>1251.9550905542039</v>
      </c>
      <c r="F546" s="304">
        <f t="shared" si="158"/>
        <v>74.080182873029827</v>
      </c>
      <c r="G546" s="101">
        <v>60</v>
      </c>
      <c r="H546" s="305">
        <f t="shared" si="159"/>
        <v>5090.044417078725</v>
      </c>
      <c r="I546" s="309">
        <f t="shared" si="160"/>
        <v>7.4962</v>
      </c>
      <c r="J546" s="329">
        <f t="shared" si="154"/>
        <v>117.1703371045552</v>
      </c>
      <c r="K546" s="302">
        <v>21700</v>
      </c>
      <c r="L546" s="307">
        <f t="shared" si="161"/>
        <v>2222.4054861908944</v>
      </c>
      <c r="M546" s="304">
        <f t="shared" si="162"/>
        <v>751.17305433252227</v>
      </c>
      <c r="N546" s="304">
        <f t="shared" si="163"/>
        <v>44.448109723817886</v>
      </c>
      <c r="O546" s="308">
        <v>36</v>
      </c>
      <c r="P546" s="305">
        <f t="shared" si="164"/>
        <v>3054.0266502472346</v>
      </c>
      <c r="Q546" s="309">
        <f t="shared" si="165"/>
        <v>4.4977</v>
      </c>
      <c r="R546" s="367">
        <f t="shared" si="155"/>
        <v>175.75550565683278</v>
      </c>
      <c r="S546" s="302">
        <v>21700</v>
      </c>
      <c r="T546" s="307">
        <f t="shared" si="166"/>
        <v>1481.6036574605967</v>
      </c>
      <c r="U546" s="101">
        <f t="shared" si="167"/>
        <v>500.78203622168161</v>
      </c>
      <c r="V546" s="304">
        <f t="shared" si="168"/>
        <v>29.632073149211934</v>
      </c>
      <c r="W546" s="308">
        <v>24</v>
      </c>
      <c r="X546" s="305">
        <f t="shared" si="169"/>
        <v>2036.0177668314902</v>
      </c>
      <c r="Y546" s="309">
        <f t="shared" si="170"/>
        <v>2.9984999999999999</v>
      </c>
    </row>
    <row r="547" spans="1:25" ht="15.75" customHeight="1" x14ac:dyDescent="0.2">
      <c r="A547" s="424">
        <v>528</v>
      </c>
      <c r="B547" s="301">
        <f t="shared" si="153"/>
        <v>70.310022170288335</v>
      </c>
      <c r="C547" s="302">
        <v>21700</v>
      </c>
      <c r="D547" s="303">
        <f t="shared" si="156"/>
        <v>3703.5971823379687</v>
      </c>
      <c r="E547" s="304">
        <f t="shared" si="157"/>
        <v>1251.8158476302333</v>
      </c>
      <c r="F547" s="304">
        <f t="shared" si="158"/>
        <v>74.071943646759379</v>
      </c>
      <c r="G547" s="101">
        <v>60</v>
      </c>
      <c r="H547" s="305">
        <f t="shared" si="159"/>
        <v>5089.4849736149617</v>
      </c>
      <c r="I547" s="309">
        <f t="shared" si="160"/>
        <v>7.5095999999999998</v>
      </c>
      <c r="J547" s="329">
        <f t="shared" si="154"/>
        <v>117.1833702838139</v>
      </c>
      <c r="K547" s="302">
        <v>21700</v>
      </c>
      <c r="L547" s="307">
        <f t="shared" si="161"/>
        <v>2222.158309402781</v>
      </c>
      <c r="M547" s="304">
        <f t="shared" si="162"/>
        <v>751.08950857813988</v>
      </c>
      <c r="N547" s="304">
        <f t="shared" si="163"/>
        <v>44.443166188055621</v>
      </c>
      <c r="O547" s="308">
        <v>36</v>
      </c>
      <c r="P547" s="305">
        <f t="shared" si="164"/>
        <v>3053.6909841689767</v>
      </c>
      <c r="Q547" s="309">
        <f t="shared" si="165"/>
        <v>4.5057999999999998</v>
      </c>
      <c r="R547" s="367">
        <f t="shared" si="155"/>
        <v>175.77505542572084</v>
      </c>
      <c r="S547" s="302">
        <v>21700</v>
      </c>
      <c r="T547" s="307">
        <f t="shared" si="166"/>
        <v>1481.4388729351876</v>
      </c>
      <c r="U547" s="101">
        <f t="shared" si="167"/>
        <v>500.72633905209335</v>
      </c>
      <c r="V547" s="304">
        <f t="shared" si="168"/>
        <v>29.628777458703752</v>
      </c>
      <c r="W547" s="308">
        <v>24</v>
      </c>
      <c r="X547" s="305">
        <f t="shared" si="169"/>
        <v>2035.7939894459848</v>
      </c>
      <c r="Y547" s="309">
        <f t="shared" si="170"/>
        <v>3.0038</v>
      </c>
    </row>
    <row r="548" spans="1:25" ht="15.75" customHeight="1" x14ac:dyDescent="0.2">
      <c r="A548" s="424">
        <v>529</v>
      </c>
      <c r="B548" s="301">
        <f t="shared" si="153"/>
        <v>70.317827281415489</v>
      </c>
      <c r="C548" s="302">
        <v>21700</v>
      </c>
      <c r="D548" s="303">
        <f t="shared" si="156"/>
        <v>3703.1860918834432</v>
      </c>
      <c r="E548" s="304">
        <f t="shared" si="157"/>
        <v>1251.6768990566036</v>
      </c>
      <c r="F548" s="304">
        <f t="shared" si="158"/>
        <v>74.063721837668865</v>
      </c>
      <c r="G548" s="101">
        <v>60</v>
      </c>
      <c r="H548" s="305">
        <f t="shared" si="159"/>
        <v>5088.9267127777157</v>
      </c>
      <c r="I548" s="309">
        <f t="shared" si="160"/>
        <v>7.5229999999999997</v>
      </c>
      <c r="J548" s="329">
        <f t="shared" si="154"/>
        <v>117.19637880235915</v>
      </c>
      <c r="K548" s="302">
        <v>21700</v>
      </c>
      <c r="L548" s="307">
        <f t="shared" si="161"/>
        <v>2221.9116551300658</v>
      </c>
      <c r="M548" s="304">
        <f t="shared" si="162"/>
        <v>751.00613943396218</v>
      </c>
      <c r="N548" s="304">
        <f t="shared" si="163"/>
        <v>44.438233102601316</v>
      </c>
      <c r="O548" s="308">
        <v>36</v>
      </c>
      <c r="P548" s="305">
        <f t="shared" si="164"/>
        <v>3053.3560276666294</v>
      </c>
      <c r="Q548" s="309">
        <f t="shared" si="165"/>
        <v>4.5137999999999998</v>
      </c>
      <c r="R548" s="367">
        <f t="shared" si="155"/>
        <v>175.79456820353872</v>
      </c>
      <c r="S548" s="302">
        <v>21700</v>
      </c>
      <c r="T548" s="307">
        <f t="shared" si="166"/>
        <v>1481.2744367533774</v>
      </c>
      <c r="U548" s="101">
        <f t="shared" si="167"/>
        <v>500.67075962264153</v>
      </c>
      <c r="V548" s="304">
        <f t="shared" si="168"/>
        <v>29.625488735067549</v>
      </c>
      <c r="W548" s="308">
        <v>24</v>
      </c>
      <c r="X548" s="305">
        <f t="shared" si="169"/>
        <v>2035.5706851110865</v>
      </c>
      <c r="Y548" s="309">
        <f t="shared" si="170"/>
        <v>3.0091999999999999</v>
      </c>
    </row>
    <row r="549" spans="1:25" ht="15.75" customHeight="1" x14ac:dyDescent="0.2">
      <c r="A549" s="283">
        <v>530</v>
      </c>
      <c r="B549" s="301">
        <f t="shared" si="153"/>
        <v>70.325617652002947</v>
      </c>
      <c r="C549" s="302">
        <v>21700</v>
      </c>
      <c r="D549" s="303">
        <f t="shared" si="156"/>
        <v>3702.7758687958503</v>
      </c>
      <c r="E549" s="304">
        <f t="shared" si="157"/>
        <v>1251.5382436529974</v>
      </c>
      <c r="F549" s="304">
        <f t="shared" si="158"/>
        <v>74.055517375917006</v>
      </c>
      <c r="G549" s="101">
        <v>60</v>
      </c>
      <c r="H549" s="305">
        <f t="shared" si="159"/>
        <v>5088.3696298247642</v>
      </c>
      <c r="I549" s="309">
        <f t="shared" si="160"/>
        <v>7.5364000000000004</v>
      </c>
      <c r="J549" s="329">
        <f t="shared" si="154"/>
        <v>117.20936275333825</v>
      </c>
      <c r="K549" s="302">
        <v>21700</v>
      </c>
      <c r="L549" s="307">
        <f t="shared" si="161"/>
        <v>2221.6655212775099</v>
      </c>
      <c r="M549" s="304">
        <f t="shared" si="162"/>
        <v>750.92294619179825</v>
      </c>
      <c r="N549" s="304">
        <f t="shared" si="163"/>
        <v>44.433310425550196</v>
      </c>
      <c r="O549" s="308">
        <v>36</v>
      </c>
      <c r="P549" s="305">
        <f t="shared" si="164"/>
        <v>3053.0217778948581</v>
      </c>
      <c r="Q549" s="309">
        <f t="shared" si="165"/>
        <v>4.5217999999999998</v>
      </c>
      <c r="R549" s="367">
        <f t="shared" si="155"/>
        <v>175.81404413000735</v>
      </c>
      <c r="S549" s="302">
        <v>21700</v>
      </c>
      <c r="T549" s="307">
        <f t="shared" si="166"/>
        <v>1481.1103475183404</v>
      </c>
      <c r="U549" s="101">
        <f t="shared" si="167"/>
        <v>500.61529746119902</v>
      </c>
      <c r="V549" s="304">
        <f t="shared" si="168"/>
        <v>29.62220695036681</v>
      </c>
      <c r="W549" s="308">
        <v>24</v>
      </c>
      <c r="X549" s="305">
        <f t="shared" si="169"/>
        <v>2035.3478519299063</v>
      </c>
      <c r="Y549" s="309">
        <f t="shared" si="170"/>
        <v>3.0145</v>
      </c>
    </row>
    <row r="550" spans="1:25" ht="15.75" customHeight="1" x14ac:dyDescent="0.2">
      <c r="A550" s="424">
        <v>531</v>
      </c>
      <c r="B550" s="301">
        <f t="shared" si="153"/>
        <v>70.333393337622994</v>
      </c>
      <c r="C550" s="302">
        <v>21700</v>
      </c>
      <c r="D550" s="303">
        <f t="shared" si="156"/>
        <v>3702.3665096037093</v>
      </c>
      <c r="E550" s="304">
        <f t="shared" si="157"/>
        <v>1251.3998802460537</v>
      </c>
      <c r="F550" s="304">
        <f t="shared" si="158"/>
        <v>74.047330192074185</v>
      </c>
      <c r="G550" s="101">
        <v>60</v>
      </c>
      <c r="H550" s="305">
        <f t="shared" si="159"/>
        <v>5087.8137200418369</v>
      </c>
      <c r="I550" s="309">
        <f t="shared" si="160"/>
        <v>7.5498000000000003</v>
      </c>
      <c r="J550" s="329">
        <f t="shared" si="154"/>
        <v>117.22232222937166</v>
      </c>
      <c r="K550" s="302">
        <v>21700</v>
      </c>
      <c r="L550" s="307">
        <f t="shared" si="161"/>
        <v>2221.4199057622254</v>
      </c>
      <c r="M550" s="304">
        <f t="shared" si="162"/>
        <v>750.83992814763212</v>
      </c>
      <c r="N550" s="304">
        <f t="shared" si="163"/>
        <v>44.428398115244512</v>
      </c>
      <c r="O550" s="308">
        <v>36</v>
      </c>
      <c r="P550" s="305">
        <f t="shared" si="164"/>
        <v>3052.688232025102</v>
      </c>
      <c r="Q550" s="309">
        <f t="shared" si="165"/>
        <v>4.5298999999999996</v>
      </c>
      <c r="R550" s="367">
        <f t="shared" si="155"/>
        <v>175.83348334405747</v>
      </c>
      <c r="S550" s="302">
        <v>21700</v>
      </c>
      <c r="T550" s="307">
        <f t="shared" si="166"/>
        <v>1480.9466038414837</v>
      </c>
      <c r="U550" s="101">
        <f t="shared" si="167"/>
        <v>500.55995209842143</v>
      </c>
      <c r="V550" s="304">
        <f t="shared" si="168"/>
        <v>29.618932076829676</v>
      </c>
      <c r="W550" s="308">
        <v>24</v>
      </c>
      <c r="X550" s="305">
        <f t="shared" si="169"/>
        <v>2035.1254880167348</v>
      </c>
      <c r="Y550" s="309">
        <f t="shared" si="170"/>
        <v>3.0198999999999998</v>
      </c>
    </row>
    <row r="551" spans="1:25" ht="15.75" customHeight="1" x14ac:dyDescent="0.2">
      <c r="A551" s="424">
        <v>532</v>
      </c>
      <c r="B551" s="301">
        <f t="shared" si="153"/>
        <v>70.341154393534282</v>
      </c>
      <c r="C551" s="302">
        <v>21700</v>
      </c>
      <c r="D551" s="303">
        <f t="shared" si="156"/>
        <v>3701.9580108559576</v>
      </c>
      <c r="E551" s="304">
        <f t="shared" si="157"/>
        <v>1251.2618076693136</v>
      </c>
      <c r="F551" s="304">
        <f t="shared" si="158"/>
        <v>74.039160217119147</v>
      </c>
      <c r="G551" s="101">
        <v>60</v>
      </c>
      <c r="H551" s="305">
        <f t="shared" si="159"/>
        <v>5087.2589787423904</v>
      </c>
      <c r="I551" s="309">
        <f t="shared" si="160"/>
        <v>7.5631000000000004</v>
      </c>
      <c r="J551" s="329">
        <f t="shared" si="154"/>
        <v>117.23525732255715</v>
      </c>
      <c r="K551" s="302">
        <v>21700</v>
      </c>
      <c r="L551" s="307">
        <f t="shared" si="161"/>
        <v>2221.1748065135744</v>
      </c>
      <c r="M551" s="304">
        <f t="shared" si="162"/>
        <v>750.75708460158808</v>
      </c>
      <c r="N551" s="304">
        <f t="shared" si="163"/>
        <v>44.423496130271488</v>
      </c>
      <c r="O551" s="308">
        <v>36</v>
      </c>
      <c r="P551" s="305">
        <f t="shared" si="164"/>
        <v>3052.3553872454336</v>
      </c>
      <c r="Q551" s="309">
        <f t="shared" si="165"/>
        <v>4.5378999999999996</v>
      </c>
      <c r="R551" s="367">
        <f t="shared" si="155"/>
        <v>175.85288598383571</v>
      </c>
      <c r="S551" s="302">
        <v>21700</v>
      </c>
      <c r="T551" s="307">
        <f t="shared" si="166"/>
        <v>1480.7832043423832</v>
      </c>
      <c r="U551" s="101">
        <f t="shared" si="167"/>
        <v>500.50472306772548</v>
      </c>
      <c r="V551" s="304">
        <f t="shared" si="168"/>
        <v>29.615664086847666</v>
      </c>
      <c r="W551" s="308">
        <v>24</v>
      </c>
      <c r="X551" s="305">
        <f t="shared" si="169"/>
        <v>2034.9035914969563</v>
      </c>
      <c r="Y551" s="309">
        <f t="shared" si="170"/>
        <v>3.0253000000000001</v>
      </c>
    </row>
    <row r="552" spans="1:25" ht="15.75" customHeight="1" x14ac:dyDescent="0.2">
      <c r="A552" s="424">
        <v>533</v>
      </c>
      <c r="B552" s="301">
        <f t="shared" si="153"/>
        <v>70.348900874684105</v>
      </c>
      <c r="C552" s="302">
        <v>21700</v>
      </c>
      <c r="D552" s="303">
        <f t="shared" si="156"/>
        <v>3701.5503691218019</v>
      </c>
      <c r="E552" s="304">
        <f t="shared" si="157"/>
        <v>1251.1240247631688</v>
      </c>
      <c r="F552" s="304">
        <f t="shared" si="158"/>
        <v>74.031007382436044</v>
      </c>
      <c r="G552" s="101">
        <v>60</v>
      </c>
      <c r="H552" s="305">
        <f t="shared" si="159"/>
        <v>5086.7054012674062</v>
      </c>
      <c r="I552" s="309">
        <f t="shared" si="160"/>
        <v>7.5765000000000002</v>
      </c>
      <c r="J552" s="329">
        <f t="shared" si="154"/>
        <v>117.24816812447351</v>
      </c>
      <c r="K552" s="302">
        <v>21700</v>
      </c>
      <c r="L552" s="307">
        <f t="shared" si="161"/>
        <v>2220.930221473081</v>
      </c>
      <c r="M552" s="304">
        <f t="shared" si="162"/>
        <v>750.6744148579013</v>
      </c>
      <c r="N552" s="304">
        <f t="shared" si="163"/>
        <v>44.418604429461624</v>
      </c>
      <c r="O552" s="308">
        <v>36</v>
      </c>
      <c r="P552" s="305">
        <f t="shared" si="164"/>
        <v>3052.023240760444</v>
      </c>
      <c r="Q552" s="309">
        <f t="shared" si="165"/>
        <v>4.5458999999999996</v>
      </c>
      <c r="R552" s="367">
        <f t="shared" si="155"/>
        <v>175.87225218671026</v>
      </c>
      <c r="S552" s="302">
        <v>21700</v>
      </c>
      <c r="T552" s="307">
        <f t="shared" si="166"/>
        <v>1480.6201476487208</v>
      </c>
      <c r="U552" s="101">
        <f t="shared" si="167"/>
        <v>500.44960990526761</v>
      </c>
      <c r="V552" s="304">
        <f t="shared" si="168"/>
        <v>29.612402952974417</v>
      </c>
      <c r="W552" s="308">
        <v>24</v>
      </c>
      <c r="X552" s="305">
        <f t="shared" si="169"/>
        <v>2034.6821605069629</v>
      </c>
      <c r="Y552" s="309">
        <f t="shared" si="170"/>
        <v>3.0306000000000002</v>
      </c>
    </row>
    <row r="553" spans="1:25" ht="15.75" customHeight="1" x14ac:dyDescent="0.2">
      <c r="A553" s="424">
        <v>534</v>
      </c>
      <c r="B553" s="301">
        <f t="shared" si="153"/>
        <v>70.356632835710812</v>
      </c>
      <c r="C553" s="302">
        <v>21700</v>
      </c>
      <c r="D553" s="303">
        <f t="shared" si="156"/>
        <v>3701.1435809905497</v>
      </c>
      <c r="E553" s="304">
        <f t="shared" si="157"/>
        <v>1250.9865303748056</v>
      </c>
      <c r="F553" s="304">
        <f t="shared" si="158"/>
        <v>74.022871619810999</v>
      </c>
      <c r="G553" s="101">
        <v>60</v>
      </c>
      <c r="H553" s="305">
        <f t="shared" si="159"/>
        <v>5086.1529829851661</v>
      </c>
      <c r="I553" s="309">
        <f t="shared" si="160"/>
        <v>7.5899000000000001</v>
      </c>
      <c r="J553" s="329">
        <f t="shared" si="154"/>
        <v>117.2610547261847</v>
      </c>
      <c r="K553" s="302">
        <v>21700</v>
      </c>
      <c r="L553" s="307">
        <f t="shared" si="161"/>
        <v>2220.6861485943296</v>
      </c>
      <c r="M553" s="304">
        <f t="shared" si="162"/>
        <v>750.59191822488333</v>
      </c>
      <c r="N553" s="304">
        <f t="shared" si="163"/>
        <v>44.413722971886592</v>
      </c>
      <c r="O553" s="308">
        <v>36</v>
      </c>
      <c r="P553" s="305">
        <f t="shared" si="164"/>
        <v>3051.6917897910994</v>
      </c>
      <c r="Q553" s="309">
        <f t="shared" si="165"/>
        <v>4.5538999999999996</v>
      </c>
      <c r="R553" s="367">
        <f t="shared" si="155"/>
        <v>175.89158208927702</v>
      </c>
      <c r="S553" s="302">
        <v>21700</v>
      </c>
      <c r="T553" s="307">
        <f t="shared" si="166"/>
        <v>1480.4574323962199</v>
      </c>
      <c r="U553" s="101">
        <f t="shared" si="167"/>
        <v>500.3946121499223</v>
      </c>
      <c r="V553" s="304">
        <f t="shared" si="168"/>
        <v>29.6091486479244</v>
      </c>
      <c r="W553" s="308">
        <v>24</v>
      </c>
      <c r="X553" s="305">
        <f t="shared" si="169"/>
        <v>2034.4611931940667</v>
      </c>
      <c r="Y553" s="309">
        <f t="shared" si="170"/>
        <v>3.036</v>
      </c>
    </row>
    <row r="554" spans="1:25" ht="15.75" customHeight="1" x14ac:dyDescent="0.2">
      <c r="A554" s="424">
        <v>535</v>
      </c>
      <c r="B554" s="301">
        <f t="shared" si="153"/>
        <v>70.364350330946024</v>
      </c>
      <c r="C554" s="302">
        <v>21700</v>
      </c>
      <c r="D554" s="303">
        <f t="shared" si="156"/>
        <v>3700.7376430714644</v>
      </c>
      <c r="E554" s="304">
        <f t="shared" si="157"/>
        <v>1250.8493233581548</v>
      </c>
      <c r="F554" s="304">
        <f t="shared" si="158"/>
        <v>74.014752861429287</v>
      </c>
      <c r="G554" s="101">
        <v>60</v>
      </c>
      <c r="H554" s="305">
        <f t="shared" si="159"/>
        <v>5085.6017192910476</v>
      </c>
      <c r="I554" s="309">
        <f t="shared" si="160"/>
        <v>7.6032999999999999</v>
      </c>
      <c r="J554" s="329">
        <f t="shared" si="154"/>
        <v>117.27391721824338</v>
      </c>
      <c r="K554" s="302">
        <v>21700</v>
      </c>
      <c r="L554" s="307">
        <f t="shared" si="161"/>
        <v>2220.4425858428785</v>
      </c>
      <c r="M554" s="304">
        <f t="shared" si="162"/>
        <v>750.50959401489285</v>
      </c>
      <c r="N554" s="304">
        <f t="shared" si="163"/>
        <v>44.408851716857569</v>
      </c>
      <c r="O554" s="308">
        <v>36</v>
      </c>
      <c r="P554" s="305">
        <f t="shared" si="164"/>
        <v>3051.3610315746291</v>
      </c>
      <c r="Q554" s="309">
        <f t="shared" si="165"/>
        <v>4.5620000000000003</v>
      </c>
      <c r="R554" s="367">
        <f t="shared" si="155"/>
        <v>175.91087582736506</v>
      </c>
      <c r="S554" s="302">
        <v>21700</v>
      </c>
      <c r="T554" s="307">
        <f t="shared" si="166"/>
        <v>1480.2950572285858</v>
      </c>
      <c r="U554" s="101">
        <f t="shared" si="167"/>
        <v>500.33972934326198</v>
      </c>
      <c r="V554" s="304">
        <f t="shared" si="168"/>
        <v>29.605901144571718</v>
      </c>
      <c r="W554" s="308">
        <v>24</v>
      </c>
      <c r="X554" s="305">
        <f t="shared" si="169"/>
        <v>2034.2406877164196</v>
      </c>
      <c r="Y554" s="309">
        <f t="shared" si="170"/>
        <v>3.0413000000000001</v>
      </c>
    </row>
    <row r="555" spans="1:25" ht="15.75" customHeight="1" x14ac:dyDescent="0.2">
      <c r="A555" s="424">
        <v>536</v>
      </c>
      <c r="B555" s="301">
        <f t="shared" si="153"/>
        <v>70.372053414417053</v>
      </c>
      <c r="C555" s="302">
        <v>21700</v>
      </c>
      <c r="D555" s="303">
        <f t="shared" si="156"/>
        <v>3700.3325519936029</v>
      </c>
      <c r="E555" s="304">
        <f t="shared" si="157"/>
        <v>1250.7124025738376</v>
      </c>
      <c r="F555" s="304">
        <f t="shared" si="158"/>
        <v>74.006651039872054</v>
      </c>
      <c r="G555" s="101">
        <v>60</v>
      </c>
      <c r="H555" s="305">
        <f t="shared" si="159"/>
        <v>5085.051605607312</v>
      </c>
      <c r="I555" s="309">
        <f t="shared" si="160"/>
        <v>7.6166999999999998</v>
      </c>
      <c r="J555" s="329">
        <f t="shared" si="154"/>
        <v>117.28675569069509</v>
      </c>
      <c r="K555" s="302">
        <v>21700</v>
      </c>
      <c r="L555" s="307">
        <f t="shared" si="161"/>
        <v>2220.1995311961618</v>
      </c>
      <c r="M555" s="304">
        <f t="shared" si="162"/>
        <v>750.42744154430261</v>
      </c>
      <c r="N555" s="304">
        <f t="shared" si="163"/>
        <v>44.403990623923235</v>
      </c>
      <c r="O555" s="308">
        <v>36</v>
      </c>
      <c r="P555" s="305">
        <f t="shared" si="164"/>
        <v>3051.0309633643874</v>
      </c>
      <c r="Q555" s="309">
        <f t="shared" si="165"/>
        <v>4.57</v>
      </c>
      <c r="R555" s="367">
        <f t="shared" si="155"/>
        <v>175.93013353604263</v>
      </c>
      <c r="S555" s="302">
        <v>21700</v>
      </c>
      <c r="T555" s="307">
        <f t="shared" si="166"/>
        <v>1480.1330207974411</v>
      </c>
      <c r="U555" s="101">
        <f t="shared" si="167"/>
        <v>500.28496102953505</v>
      </c>
      <c r="V555" s="304">
        <f t="shared" si="168"/>
        <v>29.602660415948822</v>
      </c>
      <c r="W555" s="308">
        <v>24</v>
      </c>
      <c r="X555" s="305">
        <f t="shared" si="169"/>
        <v>2034.0206422429249</v>
      </c>
      <c r="Y555" s="309">
        <f t="shared" si="170"/>
        <v>3.0467</v>
      </c>
    </row>
    <row r="556" spans="1:25" ht="15.75" customHeight="1" x14ac:dyDescent="0.2">
      <c r="A556" s="424">
        <v>537</v>
      </c>
      <c r="B556" s="301">
        <f t="shared" si="153"/>
        <v>70.379742139849071</v>
      </c>
      <c r="C556" s="302">
        <v>21700</v>
      </c>
      <c r="D556" s="303">
        <f t="shared" si="156"/>
        <v>3699.9283044056692</v>
      </c>
      <c r="E556" s="304">
        <f t="shared" si="157"/>
        <v>1250.575766889116</v>
      </c>
      <c r="F556" s="304">
        <f t="shared" si="158"/>
        <v>73.998566088113392</v>
      </c>
      <c r="G556" s="101">
        <v>60</v>
      </c>
      <c r="H556" s="305">
        <f t="shared" si="159"/>
        <v>5084.5026373828978</v>
      </c>
      <c r="I556" s="309">
        <f t="shared" si="160"/>
        <v>7.63</v>
      </c>
      <c r="J556" s="329">
        <f t="shared" si="154"/>
        <v>117.29957023308179</v>
      </c>
      <c r="K556" s="302">
        <v>21700</v>
      </c>
      <c r="L556" s="307">
        <f t="shared" si="161"/>
        <v>2219.9569826434017</v>
      </c>
      <c r="M556" s="304">
        <f t="shared" si="162"/>
        <v>750.34546013346971</v>
      </c>
      <c r="N556" s="304">
        <f t="shared" si="163"/>
        <v>44.399139652868037</v>
      </c>
      <c r="O556" s="308">
        <v>36</v>
      </c>
      <c r="P556" s="305">
        <f t="shared" si="164"/>
        <v>3050.7015824297396</v>
      </c>
      <c r="Q556" s="309">
        <f t="shared" si="165"/>
        <v>4.5780000000000003</v>
      </c>
      <c r="R556" s="367">
        <f t="shared" si="155"/>
        <v>175.94935534962266</v>
      </c>
      <c r="S556" s="302">
        <v>21700</v>
      </c>
      <c r="T556" s="307">
        <f t="shared" si="166"/>
        <v>1479.9713217622677</v>
      </c>
      <c r="U556" s="101">
        <f t="shared" si="167"/>
        <v>500.23030675564644</v>
      </c>
      <c r="V556" s="304">
        <f t="shared" si="168"/>
        <v>29.599426435245356</v>
      </c>
      <c r="W556" s="308">
        <v>24</v>
      </c>
      <c r="X556" s="305">
        <f t="shared" si="169"/>
        <v>2033.8010549531596</v>
      </c>
      <c r="Y556" s="309">
        <f t="shared" si="170"/>
        <v>3.052</v>
      </c>
    </row>
    <row r="557" spans="1:25" ht="15.75" customHeight="1" x14ac:dyDescent="0.2">
      <c r="A557" s="424">
        <v>538</v>
      </c>
      <c r="B557" s="301">
        <f t="shared" si="153"/>
        <v>70.387416560667361</v>
      </c>
      <c r="C557" s="302">
        <v>21700</v>
      </c>
      <c r="D557" s="303">
        <f t="shared" si="156"/>
        <v>3699.5248969758622</v>
      </c>
      <c r="E557" s="304">
        <f t="shared" si="157"/>
        <v>1250.4394151778413</v>
      </c>
      <c r="F557" s="304">
        <f t="shared" si="158"/>
        <v>73.99049793951724</v>
      </c>
      <c r="G557" s="101">
        <v>60</v>
      </c>
      <c r="H557" s="305">
        <f t="shared" si="159"/>
        <v>5083.9548100932207</v>
      </c>
      <c r="I557" s="309">
        <f t="shared" si="160"/>
        <v>7.6433999999999997</v>
      </c>
      <c r="J557" s="329">
        <f t="shared" si="154"/>
        <v>117.31236093444561</v>
      </c>
      <c r="K557" s="302">
        <v>21700</v>
      </c>
      <c r="L557" s="307">
        <f t="shared" si="161"/>
        <v>2219.714938185517</v>
      </c>
      <c r="M557" s="304">
        <f t="shared" si="162"/>
        <v>750.26364910670463</v>
      </c>
      <c r="N557" s="304">
        <f t="shared" si="163"/>
        <v>44.394298763710339</v>
      </c>
      <c r="O557" s="308">
        <v>36</v>
      </c>
      <c r="P557" s="305">
        <f t="shared" si="164"/>
        <v>3050.3728860559318</v>
      </c>
      <c r="Q557" s="309">
        <f t="shared" si="165"/>
        <v>4.5860000000000003</v>
      </c>
      <c r="R557" s="367">
        <f t="shared" si="155"/>
        <v>175.9685414016684</v>
      </c>
      <c r="S557" s="302">
        <v>21700</v>
      </c>
      <c r="T557" s="307">
        <f t="shared" si="166"/>
        <v>1479.8099587903448</v>
      </c>
      <c r="U557" s="101">
        <f t="shared" si="167"/>
        <v>500.17576607113648</v>
      </c>
      <c r="V557" s="304">
        <f t="shared" si="168"/>
        <v>29.596199175806898</v>
      </c>
      <c r="W557" s="308">
        <v>24</v>
      </c>
      <c r="X557" s="305">
        <f t="shared" si="169"/>
        <v>2033.5819240372882</v>
      </c>
      <c r="Y557" s="309">
        <f t="shared" si="170"/>
        <v>3.0573999999999999</v>
      </c>
    </row>
    <row r="558" spans="1:25" ht="15.75" customHeight="1" x14ac:dyDescent="0.2">
      <c r="A558" s="424">
        <v>539</v>
      </c>
      <c r="B558" s="301">
        <f t="shared" si="153"/>
        <v>70.395076729999616</v>
      </c>
      <c r="C558" s="302">
        <v>21700</v>
      </c>
      <c r="D558" s="303">
        <f t="shared" si="156"/>
        <v>3699.1223263917227</v>
      </c>
      <c r="E558" s="304">
        <f t="shared" si="157"/>
        <v>1250.3033463204022</v>
      </c>
      <c r="F558" s="304">
        <f t="shared" si="158"/>
        <v>73.982446527834455</v>
      </c>
      <c r="G558" s="101">
        <v>60</v>
      </c>
      <c r="H558" s="305">
        <f t="shared" si="159"/>
        <v>5083.408119239959</v>
      </c>
      <c r="I558" s="309">
        <f t="shared" si="160"/>
        <v>7.6567999999999996</v>
      </c>
      <c r="J558" s="329">
        <f t="shared" si="154"/>
        <v>117.3251278833327</v>
      </c>
      <c r="K558" s="302">
        <v>21700</v>
      </c>
      <c r="L558" s="307">
        <f t="shared" si="161"/>
        <v>2219.4733958350334</v>
      </c>
      <c r="M558" s="304">
        <f t="shared" si="162"/>
        <v>750.18200779224128</v>
      </c>
      <c r="N558" s="304">
        <f t="shared" si="163"/>
        <v>44.389467916700667</v>
      </c>
      <c r="O558" s="308">
        <v>36</v>
      </c>
      <c r="P558" s="305">
        <f t="shared" si="164"/>
        <v>3050.0448715439752</v>
      </c>
      <c r="Q558" s="309">
        <f t="shared" si="165"/>
        <v>4.5941000000000001</v>
      </c>
      <c r="R558" s="367">
        <f t="shared" si="155"/>
        <v>175.98769182499902</v>
      </c>
      <c r="S558" s="302">
        <v>21700</v>
      </c>
      <c r="T558" s="307">
        <f t="shared" si="166"/>
        <v>1479.6489305566893</v>
      </c>
      <c r="U558" s="101">
        <f t="shared" si="167"/>
        <v>500.12133852816095</v>
      </c>
      <c r="V558" s="304">
        <f t="shared" si="168"/>
        <v>29.592978611133788</v>
      </c>
      <c r="W558" s="308">
        <v>24</v>
      </c>
      <c r="X558" s="305">
        <f t="shared" si="169"/>
        <v>2033.363247695984</v>
      </c>
      <c r="Y558" s="309">
        <f t="shared" si="170"/>
        <v>3.0627</v>
      </c>
    </row>
    <row r="559" spans="1:25" ht="15.75" customHeight="1" x14ac:dyDescent="0.2">
      <c r="A559" s="283">
        <v>540</v>
      </c>
      <c r="B559" s="301">
        <f t="shared" si="153"/>
        <v>70.402722700678083</v>
      </c>
      <c r="C559" s="302">
        <v>21700</v>
      </c>
      <c r="D559" s="303">
        <f t="shared" si="156"/>
        <v>3698.7205893599898</v>
      </c>
      <c r="E559" s="304">
        <f t="shared" si="157"/>
        <v>1250.1675592036765</v>
      </c>
      <c r="F559" s="304">
        <f t="shared" si="158"/>
        <v>73.974411787199799</v>
      </c>
      <c r="G559" s="101">
        <v>60</v>
      </c>
      <c r="H559" s="305">
        <f t="shared" si="159"/>
        <v>5082.8625603508663</v>
      </c>
      <c r="I559" s="309">
        <f t="shared" si="160"/>
        <v>7.6702000000000004</v>
      </c>
      <c r="J559" s="329">
        <f t="shared" si="154"/>
        <v>117.33787116779681</v>
      </c>
      <c r="K559" s="302">
        <v>21700</v>
      </c>
      <c r="L559" s="307">
        <f t="shared" si="161"/>
        <v>2219.2323536159943</v>
      </c>
      <c r="M559" s="304">
        <f t="shared" si="162"/>
        <v>750.10053552220597</v>
      </c>
      <c r="N559" s="304">
        <f t="shared" si="163"/>
        <v>44.384647072319886</v>
      </c>
      <c r="O559" s="308">
        <v>36</v>
      </c>
      <c r="P559" s="305">
        <f t="shared" si="164"/>
        <v>3049.7175362105199</v>
      </c>
      <c r="Q559" s="309">
        <f t="shared" si="165"/>
        <v>4.6021000000000001</v>
      </c>
      <c r="R559" s="367">
        <f t="shared" si="155"/>
        <v>176.00680675169519</v>
      </c>
      <c r="S559" s="302">
        <v>21700</v>
      </c>
      <c r="T559" s="307">
        <f t="shared" si="166"/>
        <v>1479.4882357439963</v>
      </c>
      <c r="U559" s="101">
        <f t="shared" si="167"/>
        <v>500.06702368147069</v>
      </c>
      <c r="V559" s="304">
        <f t="shared" si="168"/>
        <v>29.589764714879927</v>
      </c>
      <c r="W559" s="308">
        <v>24</v>
      </c>
      <c r="X559" s="305">
        <f t="shared" si="169"/>
        <v>2033.1450241403468</v>
      </c>
      <c r="Y559" s="309">
        <f t="shared" si="170"/>
        <v>3.0680999999999998</v>
      </c>
    </row>
    <row r="560" spans="1:25" ht="15.75" customHeight="1" x14ac:dyDescent="0.2">
      <c r="A560" s="424">
        <v>541</v>
      </c>
      <c r="B560" s="301">
        <f t="shared" si="153"/>
        <v>70.410354525241729</v>
      </c>
      <c r="C560" s="302">
        <v>21700</v>
      </c>
      <c r="D560" s="303">
        <f t="shared" si="156"/>
        <v>3698.3196826064554</v>
      </c>
      <c r="E560" s="304">
        <f t="shared" si="157"/>
        <v>1250.0320527209817</v>
      </c>
      <c r="F560" s="304">
        <f t="shared" si="158"/>
        <v>73.966393652129113</v>
      </c>
      <c r="G560" s="101">
        <v>60</v>
      </c>
      <c r="H560" s="305">
        <f t="shared" si="159"/>
        <v>5082.3181289795666</v>
      </c>
      <c r="I560" s="309">
        <f t="shared" si="160"/>
        <v>7.6835000000000004</v>
      </c>
      <c r="J560" s="329">
        <f t="shared" si="154"/>
        <v>117.35059087540289</v>
      </c>
      <c r="K560" s="302">
        <v>21700</v>
      </c>
      <c r="L560" s="307">
        <f t="shared" si="161"/>
        <v>2218.9918095638732</v>
      </c>
      <c r="M560" s="304">
        <f t="shared" si="162"/>
        <v>750.01923163258903</v>
      </c>
      <c r="N560" s="304">
        <f t="shared" si="163"/>
        <v>44.379836191277462</v>
      </c>
      <c r="O560" s="308">
        <v>36</v>
      </c>
      <c r="P560" s="305">
        <f t="shared" si="164"/>
        <v>3049.3908773877397</v>
      </c>
      <c r="Q560" s="309">
        <f t="shared" si="165"/>
        <v>4.6101000000000001</v>
      </c>
      <c r="R560" s="367">
        <f t="shared" si="155"/>
        <v>176.02588631310431</v>
      </c>
      <c r="S560" s="302">
        <v>21700</v>
      </c>
      <c r="T560" s="307">
        <f t="shared" si="166"/>
        <v>1479.3278730425823</v>
      </c>
      <c r="U560" s="101">
        <f t="shared" si="167"/>
        <v>500.01282108839274</v>
      </c>
      <c r="V560" s="304">
        <f t="shared" si="168"/>
        <v>29.586557460851648</v>
      </c>
      <c r="W560" s="308">
        <v>24</v>
      </c>
      <c r="X560" s="305">
        <f t="shared" si="169"/>
        <v>2032.9272515918267</v>
      </c>
      <c r="Y560" s="309">
        <f t="shared" si="170"/>
        <v>3.0733999999999999</v>
      </c>
    </row>
    <row r="561" spans="1:25" ht="15.75" customHeight="1" x14ac:dyDescent="0.2">
      <c r="A561" s="424">
        <v>542</v>
      </c>
      <c r="B561" s="301">
        <f t="shared" si="153"/>
        <v>70.417972255938537</v>
      </c>
      <c r="C561" s="302">
        <v>21700</v>
      </c>
      <c r="D561" s="303">
        <f t="shared" si="156"/>
        <v>3697.9196028758097</v>
      </c>
      <c r="E561" s="304">
        <f t="shared" si="157"/>
        <v>1249.8968257720235</v>
      </c>
      <c r="F561" s="304">
        <f t="shared" si="158"/>
        <v>73.958392057516193</v>
      </c>
      <c r="G561" s="101">
        <v>60</v>
      </c>
      <c r="H561" s="305">
        <f t="shared" si="159"/>
        <v>5081.7748207053492</v>
      </c>
      <c r="I561" s="309">
        <f t="shared" si="160"/>
        <v>7.6969000000000003</v>
      </c>
      <c r="J561" s="329">
        <f t="shared" si="154"/>
        <v>117.36328709323089</v>
      </c>
      <c r="K561" s="302">
        <v>21700</v>
      </c>
      <c r="L561" s="307">
        <f t="shared" si="161"/>
        <v>2218.7517617254857</v>
      </c>
      <c r="M561" s="304">
        <f t="shared" si="162"/>
        <v>749.93809546321415</v>
      </c>
      <c r="N561" s="304">
        <f t="shared" si="163"/>
        <v>44.375035234509717</v>
      </c>
      <c r="O561" s="308">
        <v>36</v>
      </c>
      <c r="P561" s="305">
        <f t="shared" si="164"/>
        <v>3049.0648924232096</v>
      </c>
      <c r="Q561" s="309">
        <f t="shared" si="165"/>
        <v>4.6181000000000001</v>
      </c>
      <c r="R561" s="367">
        <f t="shared" si="155"/>
        <v>176.04493063984634</v>
      </c>
      <c r="S561" s="302">
        <v>21700</v>
      </c>
      <c r="T561" s="307">
        <f t="shared" si="166"/>
        <v>1479.1678411503237</v>
      </c>
      <c r="U561" s="101">
        <f t="shared" si="167"/>
        <v>499.95873030880938</v>
      </c>
      <c r="V561" s="304">
        <f t="shared" si="168"/>
        <v>29.583356823006476</v>
      </c>
      <c r="W561" s="308">
        <v>24</v>
      </c>
      <c r="X561" s="305">
        <f t="shared" si="169"/>
        <v>2032.7099282821396</v>
      </c>
      <c r="Y561" s="309">
        <f t="shared" si="170"/>
        <v>3.0788000000000002</v>
      </c>
    </row>
    <row r="562" spans="1:25" ht="15.75" customHeight="1" x14ac:dyDescent="0.2">
      <c r="A562" s="424">
        <v>543</v>
      </c>
      <c r="B562" s="301">
        <f t="shared" si="153"/>
        <v>70.425575944727484</v>
      </c>
      <c r="C562" s="302">
        <v>21700</v>
      </c>
      <c r="D562" s="303">
        <f t="shared" si="156"/>
        <v>3697.5203469315074</v>
      </c>
      <c r="E562" s="304">
        <f t="shared" si="157"/>
        <v>1249.7618772628493</v>
      </c>
      <c r="F562" s="304">
        <f t="shared" si="158"/>
        <v>73.950406938630152</v>
      </c>
      <c r="G562" s="101">
        <v>60</v>
      </c>
      <c r="H562" s="305">
        <f t="shared" si="159"/>
        <v>5081.2326311329871</v>
      </c>
      <c r="I562" s="309">
        <f t="shared" si="160"/>
        <v>7.7103000000000002</v>
      </c>
      <c r="J562" s="329">
        <f t="shared" si="154"/>
        <v>117.37595990787915</v>
      </c>
      <c r="K562" s="302">
        <v>21700</v>
      </c>
      <c r="L562" s="307">
        <f t="shared" si="161"/>
        <v>2218.5122081589043</v>
      </c>
      <c r="M562" s="304">
        <f t="shared" si="162"/>
        <v>749.8571263577096</v>
      </c>
      <c r="N562" s="304">
        <f t="shared" si="163"/>
        <v>44.370244163178086</v>
      </c>
      <c r="O562" s="308">
        <v>36</v>
      </c>
      <c r="P562" s="305">
        <f t="shared" si="164"/>
        <v>3048.739578679792</v>
      </c>
      <c r="Q562" s="309">
        <f t="shared" si="165"/>
        <v>4.6261999999999999</v>
      </c>
      <c r="R562" s="367">
        <f t="shared" si="155"/>
        <v>176.06393986181871</v>
      </c>
      <c r="S562" s="302">
        <v>21700</v>
      </c>
      <c r="T562" s="307">
        <f t="shared" si="166"/>
        <v>1479.0081387726032</v>
      </c>
      <c r="U562" s="101">
        <f t="shared" si="167"/>
        <v>499.90475090513979</v>
      </c>
      <c r="V562" s="304">
        <f t="shared" si="168"/>
        <v>29.580162775452063</v>
      </c>
      <c r="W562" s="308">
        <v>24</v>
      </c>
      <c r="X562" s="305">
        <f t="shared" si="169"/>
        <v>2032.4930524531949</v>
      </c>
      <c r="Y562" s="309">
        <f t="shared" si="170"/>
        <v>3.0840999999999998</v>
      </c>
    </row>
    <row r="563" spans="1:25" ht="15.75" customHeight="1" x14ac:dyDescent="0.2">
      <c r="A563" s="424">
        <v>544</v>
      </c>
      <c r="B563" s="301">
        <f t="shared" si="153"/>
        <v>70.433165643280773</v>
      </c>
      <c r="C563" s="302">
        <v>21700</v>
      </c>
      <c r="D563" s="303">
        <f t="shared" si="156"/>
        <v>3697.1219115556223</v>
      </c>
      <c r="E563" s="304">
        <f t="shared" si="157"/>
        <v>1249.6272061058003</v>
      </c>
      <c r="F563" s="304">
        <f t="shared" si="158"/>
        <v>73.942438231112448</v>
      </c>
      <c r="G563" s="101">
        <v>60</v>
      </c>
      <c r="H563" s="305">
        <f t="shared" si="159"/>
        <v>5080.6915558925348</v>
      </c>
      <c r="I563" s="309">
        <f t="shared" si="160"/>
        <v>7.7236000000000002</v>
      </c>
      <c r="J563" s="329">
        <f t="shared" si="154"/>
        <v>117.38860940546796</v>
      </c>
      <c r="K563" s="302">
        <v>21700</v>
      </c>
      <c r="L563" s="307">
        <f t="shared" si="161"/>
        <v>2218.273146933373</v>
      </c>
      <c r="M563" s="304">
        <f t="shared" si="162"/>
        <v>749.77632366347996</v>
      </c>
      <c r="N563" s="304">
        <f t="shared" si="163"/>
        <v>44.365462938667463</v>
      </c>
      <c r="O563" s="308">
        <v>36</v>
      </c>
      <c r="P563" s="305">
        <f t="shared" si="164"/>
        <v>3048.4149335355205</v>
      </c>
      <c r="Q563" s="309">
        <f t="shared" si="165"/>
        <v>4.6341999999999999</v>
      </c>
      <c r="R563" s="367">
        <f t="shared" si="155"/>
        <v>176.08291410820192</v>
      </c>
      <c r="S563" s="302">
        <v>21700</v>
      </c>
      <c r="T563" s="307">
        <f t="shared" si="166"/>
        <v>1478.8487646222491</v>
      </c>
      <c r="U563" s="101">
        <f t="shared" si="167"/>
        <v>499.85088244232014</v>
      </c>
      <c r="V563" s="304">
        <f t="shared" si="168"/>
        <v>29.576975292444981</v>
      </c>
      <c r="W563" s="308">
        <v>24</v>
      </c>
      <c r="X563" s="305">
        <f t="shared" si="169"/>
        <v>2032.2766223570143</v>
      </c>
      <c r="Y563" s="309">
        <f t="shared" si="170"/>
        <v>3.0895000000000001</v>
      </c>
    </row>
    <row r="564" spans="1:25" ht="15.75" customHeight="1" x14ac:dyDescent="0.2">
      <c r="A564" s="424">
        <v>545</v>
      </c>
      <c r="B564" s="301">
        <f t="shared" si="153"/>
        <v>70.440741402985878</v>
      </c>
      <c r="C564" s="302">
        <v>21700</v>
      </c>
      <c r="D564" s="303">
        <f t="shared" si="156"/>
        <v>3696.7242935487056</v>
      </c>
      <c r="E564" s="304">
        <f t="shared" si="157"/>
        <v>1249.4928112194623</v>
      </c>
      <c r="F564" s="304">
        <f t="shared" si="158"/>
        <v>73.934485870974115</v>
      </c>
      <c r="G564" s="101">
        <v>60</v>
      </c>
      <c r="H564" s="305">
        <f t="shared" si="159"/>
        <v>5080.1515906391414</v>
      </c>
      <c r="I564" s="309">
        <f t="shared" si="160"/>
        <v>7.7370000000000001</v>
      </c>
      <c r="J564" s="329">
        <f t="shared" si="154"/>
        <v>117.40123567164314</v>
      </c>
      <c r="K564" s="302">
        <v>21700</v>
      </c>
      <c r="L564" s="307">
        <f t="shared" si="161"/>
        <v>2218.0345761292228</v>
      </c>
      <c r="M564" s="304">
        <f t="shared" si="162"/>
        <v>749.69568673167726</v>
      </c>
      <c r="N564" s="304">
        <f t="shared" si="163"/>
        <v>44.36069152258446</v>
      </c>
      <c r="O564" s="308">
        <v>36</v>
      </c>
      <c r="P564" s="305">
        <f t="shared" si="164"/>
        <v>3048.0909543834846</v>
      </c>
      <c r="Q564" s="309">
        <f t="shared" si="165"/>
        <v>4.6421999999999999</v>
      </c>
      <c r="R564" s="367">
        <f t="shared" si="155"/>
        <v>176.10185350746468</v>
      </c>
      <c r="S564" s="302">
        <v>21700</v>
      </c>
      <c r="T564" s="307">
        <f t="shared" si="166"/>
        <v>1478.6897174194823</v>
      </c>
      <c r="U564" s="101">
        <f t="shared" si="167"/>
        <v>499.79712448778497</v>
      </c>
      <c r="V564" s="304">
        <f t="shared" si="168"/>
        <v>29.573794348389647</v>
      </c>
      <c r="W564" s="308">
        <v>24</v>
      </c>
      <c r="X564" s="305">
        <f t="shared" si="169"/>
        <v>2032.0606362556568</v>
      </c>
      <c r="Y564" s="309">
        <f t="shared" si="170"/>
        <v>3.0948000000000002</v>
      </c>
    </row>
    <row r="565" spans="1:25" ht="15.75" customHeight="1" x14ac:dyDescent="0.2">
      <c r="A565" s="424">
        <v>546</v>
      </c>
      <c r="B565" s="301">
        <f t="shared" si="153"/>
        <v>70.448303274947733</v>
      </c>
      <c r="C565" s="302">
        <v>21700</v>
      </c>
      <c r="D565" s="303">
        <f t="shared" si="156"/>
        <v>3696.3274897296405</v>
      </c>
      <c r="E565" s="304">
        <f t="shared" si="157"/>
        <v>1249.3586915286185</v>
      </c>
      <c r="F565" s="304">
        <f t="shared" si="158"/>
        <v>73.926549794592816</v>
      </c>
      <c r="G565" s="101">
        <v>60</v>
      </c>
      <c r="H565" s="305">
        <f t="shared" si="159"/>
        <v>5079.6127310528518</v>
      </c>
      <c r="I565" s="309">
        <f t="shared" si="160"/>
        <v>7.7504</v>
      </c>
      <c r="J565" s="329">
        <f t="shared" si="154"/>
        <v>117.41383879157956</v>
      </c>
      <c r="K565" s="302">
        <v>21700</v>
      </c>
      <c r="L565" s="307">
        <f t="shared" si="161"/>
        <v>2217.7964938377845</v>
      </c>
      <c r="M565" s="304">
        <f t="shared" si="162"/>
        <v>749.6152149171711</v>
      </c>
      <c r="N565" s="304">
        <f t="shared" si="163"/>
        <v>44.355929876755688</v>
      </c>
      <c r="O565" s="308">
        <v>36</v>
      </c>
      <c r="P565" s="305">
        <f t="shared" si="164"/>
        <v>3047.7676386317116</v>
      </c>
      <c r="Q565" s="309">
        <f t="shared" si="165"/>
        <v>4.6501999999999999</v>
      </c>
      <c r="R565" s="367">
        <f t="shared" si="155"/>
        <v>176.12075818736932</v>
      </c>
      <c r="S565" s="302">
        <v>21700</v>
      </c>
      <c r="T565" s="307">
        <f t="shared" si="166"/>
        <v>1478.5309958918565</v>
      </c>
      <c r="U565" s="101">
        <f t="shared" si="167"/>
        <v>499.74347661144742</v>
      </c>
      <c r="V565" s="304">
        <f t="shared" si="168"/>
        <v>29.570619917837131</v>
      </c>
      <c r="W565" s="308">
        <v>24</v>
      </c>
      <c r="X565" s="305">
        <f t="shared" si="169"/>
        <v>2031.8450924211411</v>
      </c>
      <c r="Y565" s="309">
        <f t="shared" si="170"/>
        <v>3.1000999999999999</v>
      </c>
    </row>
    <row r="566" spans="1:25" ht="15.75" customHeight="1" x14ac:dyDescent="0.2">
      <c r="A566" s="424">
        <v>547</v>
      </c>
      <c r="B566" s="301">
        <f t="shared" si="153"/>
        <v>70.455851309990678</v>
      </c>
      <c r="C566" s="302">
        <v>21700</v>
      </c>
      <c r="D566" s="303">
        <f t="shared" si="156"/>
        <v>3695.9314969355164</v>
      </c>
      <c r="E566" s="304">
        <f t="shared" si="157"/>
        <v>1249.2248459642044</v>
      </c>
      <c r="F566" s="304">
        <f t="shared" si="158"/>
        <v>73.918629938710325</v>
      </c>
      <c r="G566" s="101">
        <v>60</v>
      </c>
      <c r="H566" s="305">
        <f t="shared" si="159"/>
        <v>5079.0749728384308</v>
      </c>
      <c r="I566" s="309">
        <f t="shared" si="160"/>
        <v>7.7637</v>
      </c>
      <c r="J566" s="329">
        <f t="shared" si="154"/>
        <v>117.42641884998447</v>
      </c>
      <c r="K566" s="302">
        <v>21700</v>
      </c>
      <c r="L566" s="307">
        <f t="shared" si="161"/>
        <v>2217.5588981613096</v>
      </c>
      <c r="M566" s="304">
        <f t="shared" si="162"/>
        <v>749.53490757852251</v>
      </c>
      <c r="N566" s="304">
        <f t="shared" si="163"/>
        <v>44.351177963226192</v>
      </c>
      <c r="O566" s="308">
        <v>36</v>
      </c>
      <c r="P566" s="305">
        <f t="shared" si="164"/>
        <v>3047.4449837030584</v>
      </c>
      <c r="Q566" s="309">
        <f t="shared" si="165"/>
        <v>4.6581999999999999</v>
      </c>
      <c r="R566" s="367">
        <f t="shared" si="155"/>
        <v>176.13962827497667</v>
      </c>
      <c r="S566" s="302">
        <v>21700</v>
      </c>
      <c r="T566" s="307">
        <f t="shared" si="166"/>
        <v>1478.3725987742066</v>
      </c>
      <c r="U566" s="101">
        <f t="shared" si="167"/>
        <v>499.68993838568178</v>
      </c>
      <c r="V566" s="304">
        <f t="shared" si="168"/>
        <v>29.567451975484133</v>
      </c>
      <c r="W566" s="308">
        <v>24</v>
      </c>
      <c r="X566" s="305">
        <f t="shared" si="169"/>
        <v>2031.6299891353726</v>
      </c>
      <c r="Y566" s="309">
        <f t="shared" si="170"/>
        <v>3.1055000000000001</v>
      </c>
    </row>
    <row r="567" spans="1:25" ht="15.75" customHeight="1" x14ac:dyDescent="0.2">
      <c r="A567" s="424">
        <v>548</v>
      </c>
      <c r="B567" s="301">
        <f t="shared" si="153"/>
        <v>70.463385558660576</v>
      </c>
      <c r="C567" s="302">
        <v>21700</v>
      </c>
      <c r="D567" s="303">
        <f t="shared" si="156"/>
        <v>3695.5363120214788</v>
      </c>
      <c r="E567" s="304">
        <f t="shared" si="157"/>
        <v>1249.0912734632598</v>
      </c>
      <c r="F567" s="304">
        <f t="shared" si="158"/>
        <v>73.910726240429582</v>
      </c>
      <c r="G567" s="101">
        <v>60</v>
      </c>
      <c r="H567" s="305">
        <f t="shared" si="159"/>
        <v>5078.5383117251686</v>
      </c>
      <c r="I567" s="309">
        <f t="shared" si="160"/>
        <v>7.7770999999999999</v>
      </c>
      <c r="J567" s="329">
        <f t="shared" si="154"/>
        <v>117.43897593110097</v>
      </c>
      <c r="K567" s="302">
        <v>21700</v>
      </c>
      <c r="L567" s="307">
        <f t="shared" si="161"/>
        <v>2217.3217872128871</v>
      </c>
      <c r="M567" s="304">
        <f t="shared" si="162"/>
        <v>749.45476407795582</v>
      </c>
      <c r="N567" s="304">
        <f t="shared" si="163"/>
        <v>44.346435744257739</v>
      </c>
      <c r="O567" s="308">
        <v>36</v>
      </c>
      <c r="P567" s="305">
        <f t="shared" si="164"/>
        <v>3047.1229870351003</v>
      </c>
      <c r="Q567" s="309">
        <f t="shared" si="165"/>
        <v>4.6662999999999997</v>
      </c>
      <c r="R567" s="367">
        <f t="shared" si="155"/>
        <v>176.15846389665143</v>
      </c>
      <c r="S567" s="302">
        <v>21700</v>
      </c>
      <c r="T567" s="307">
        <f t="shared" si="166"/>
        <v>1478.2145248085915</v>
      </c>
      <c r="U567" s="101">
        <f t="shared" si="167"/>
        <v>499.6365093853039</v>
      </c>
      <c r="V567" s="304">
        <f t="shared" si="168"/>
        <v>29.564290496171829</v>
      </c>
      <c r="W567" s="308">
        <v>24</v>
      </c>
      <c r="X567" s="305">
        <f t="shared" si="169"/>
        <v>2031.4153246900673</v>
      </c>
      <c r="Y567" s="309">
        <f t="shared" si="170"/>
        <v>3.1107999999999998</v>
      </c>
    </row>
    <row r="568" spans="1:25" ht="15.75" customHeight="1" x14ac:dyDescent="0.2">
      <c r="A568" s="424">
        <v>549</v>
      </c>
      <c r="B568" s="301">
        <f t="shared" si="153"/>
        <v>70.470906071226821</v>
      </c>
      <c r="C568" s="302">
        <v>21700</v>
      </c>
      <c r="D568" s="303">
        <f t="shared" si="156"/>
        <v>3695.1419318606013</v>
      </c>
      <c r="E568" s="304">
        <f t="shared" si="157"/>
        <v>1248.957972968883</v>
      </c>
      <c r="F568" s="304">
        <f t="shared" si="158"/>
        <v>73.902838637212028</v>
      </c>
      <c r="G568" s="101">
        <v>60</v>
      </c>
      <c r="H568" s="305">
        <f t="shared" si="159"/>
        <v>5078.0027434666963</v>
      </c>
      <c r="I568" s="309">
        <f t="shared" si="160"/>
        <v>7.7904</v>
      </c>
      <c r="J568" s="329">
        <f t="shared" si="154"/>
        <v>117.45151011871137</v>
      </c>
      <c r="K568" s="302">
        <v>21700</v>
      </c>
      <c r="L568" s="307">
        <f t="shared" si="161"/>
        <v>2217.08515911636</v>
      </c>
      <c r="M568" s="304">
        <f t="shared" si="162"/>
        <v>749.3747837813296</v>
      </c>
      <c r="N568" s="304">
        <f t="shared" si="163"/>
        <v>44.341703182327201</v>
      </c>
      <c r="O568" s="308">
        <v>36</v>
      </c>
      <c r="P568" s="305">
        <f t="shared" si="164"/>
        <v>3046.8016460800172</v>
      </c>
      <c r="Q568" s="309">
        <f t="shared" si="165"/>
        <v>4.6742999999999997</v>
      </c>
      <c r="R568" s="367">
        <f t="shared" si="155"/>
        <v>176.17726517806705</v>
      </c>
      <c r="S568" s="302">
        <v>21700</v>
      </c>
      <c r="T568" s="307">
        <f t="shared" si="166"/>
        <v>1478.0567727442403</v>
      </c>
      <c r="U568" s="101">
        <f t="shared" si="167"/>
        <v>499.58318918755316</v>
      </c>
      <c r="V568" s="304">
        <f t="shared" si="168"/>
        <v>29.561135454884806</v>
      </c>
      <c r="W568" s="308">
        <v>24</v>
      </c>
      <c r="X568" s="305">
        <f t="shared" si="169"/>
        <v>2031.2010973866784</v>
      </c>
      <c r="Y568" s="309">
        <f t="shared" si="170"/>
        <v>3.1162000000000001</v>
      </c>
    </row>
    <row r="569" spans="1:25" ht="15.75" customHeight="1" x14ac:dyDescent="0.2">
      <c r="A569" s="283">
        <v>550</v>
      </c>
      <c r="B569" s="301">
        <f t="shared" si="153"/>
        <v>70.478412897684379</v>
      </c>
      <c r="C569" s="302">
        <v>21700</v>
      </c>
      <c r="D569" s="303">
        <f t="shared" si="156"/>
        <v>3694.7483533437462</v>
      </c>
      <c r="E569" s="304">
        <f t="shared" si="157"/>
        <v>1248.8249434301861</v>
      </c>
      <c r="F569" s="304">
        <f t="shared" si="158"/>
        <v>73.894967066874926</v>
      </c>
      <c r="G569" s="101">
        <v>60</v>
      </c>
      <c r="H569" s="305">
        <f t="shared" si="159"/>
        <v>5077.4682638408076</v>
      </c>
      <c r="I569" s="309">
        <f t="shared" si="160"/>
        <v>7.8037999999999998</v>
      </c>
      <c r="J569" s="329">
        <f t="shared" si="154"/>
        <v>117.46402149614063</v>
      </c>
      <c r="K569" s="302">
        <v>21700</v>
      </c>
      <c r="L569" s="307">
        <f t="shared" si="161"/>
        <v>2216.8490120062479</v>
      </c>
      <c r="M569" s="304">
        <f t="shared" si="162"/>
        <v>749.29496605811175</v>
      </c>
      <c r="N569" s="304">
        <f t="shared" si="163"/>
        <v>44.336980240124959</v>
      </c>
      <c r="O569" s="308">
        <v>36</v>
      </c>
      <c r="P569" s="305">
        <f t="shared" si="164"/>
        <v>3046.4809583044844</v>
      </c>
      <c r="Q569" s="309">
        <f t="shared" si="165"/>
        <v>4.6822999999999997</v>
      </c>
      <c r="R569" s="367">
        <f t="shared" si="155"/>
        <v>176.19603224421093</v>
      </c>
      <c r="S569" s="302">
        <v>21700</v>
      </c>
      <c r="T569" s="307">
        <f t="shared" si="166"/>
        <v>1477.8993413374985</v>
      </c>
      <c r="U569" s="101">
        <f t="shared" si="167"/>
        <v>499.52997737207443</v>
      </c>
      <c r="V569" s="304">
        <f t="shared" si="168"/>
        <v>29.557986826749971</v>
      </c>
      <c r="W569" s="308">
        <v>24</v>
      </c>
      <c r="X569" s="305">
        <f t="shared" si="169"/>
        <v>2030.987305536323</v>
      </c>
      <c r="Y569" s="309">
        <f t="shared" si="170"/>
        <v>3.1215000000000002</v>
      </c>
    </row>
    <row r="570" spans="1:25" ht="15.75" customHeight="1" x14ac:dyDescent="0.2">
      <c r="A570" s="424">
        <v>551</v>
      </c>
      <c r="B570" s="301">
        <f t="shared" si="153"/>
        <v>70.485906087755779</v>
      </c>
      <c r="C570" s="302">
        <v>21700</v>
      </c>
      <c r="D570" s="303">
        <f t="shared" si="156"/>
        <v>3694.3555733794356</v>
      </c>
      <c r="E570" s="304">
        <f t="shared" si="157"/>
        <v>1248.692183802249</v>
      </c>
      <c r="F570" s="304">
        <f t="shared" si="158"/>
        <v>73.88711146758871</v>
      </c>
      <c r="G570" s="101">
        <v>60</v>
      </c>
      <c r="H570" s="305">
        <f t="shared" si="159"/>
        <v>5076.9348686492731</v>
      </c>
      <c r="I570" s="309">
        <f t="shared" si="160"/>
        <v>7.8171999999999997</v>
      </c>
      <c r="J570" s="329">
        <f t="shared" si="154"/>
        <v>117.47651014625964</v>
      </c>
      <c r="K570" s="302">
        <v>21700</v>
      </c>
      <c r="L570" s="307">
        <f t="shared" si="161"/>
        <v>2216.6133440276608</v>
      </c>
      <c r="M570" s="304">
        <f t="shared" si="162"/>
        <v>749.21531028134928</v>
      </c>
      <c r="N570" s="304">
        <f t="shared" si="163"/>
        <v>44.332266880553213</v>
      </c>
      <c r="O570" s="308">
        <v>36</v>
      </c>
      <c r="P570" s="305">
        <f t="shared" si="164"/>
        <v>3046.1609211895629</v>
      </c>
      <c r="Q570" s="309">
        <f t="shared" si="165"/>
        <v>4.6902999999999997</v>
      </c>
      <c r="R570" s="367">
        <f t="shared" si="155"/>
        <v>176.21476521938945</v>
      </c>
      <c r="S570" s="302">
        <v>21700</v>
      </c>
      <c r="T570" s="307">
        <f t="shared" si="166"/>
        <v>1477.7422293517739</v>
      </c>
      <c r="U570" s="101">
        <f t="shared" si="167"/>
        <v>499.47687352089952</v>
      </c>
      <c r="V570" s="304">
        <f t="shared" si="168"/>
        <v>29.554844587035479</v>
      </c>
      <c r="W570" s="308">
        <v>24</v>
      </c>
      <c r="X570" s="305">
        <f t="shared" si="169"/>
        <v>2030.7739474597088</v>
      </c>
      <c r="Y570" s="309">
        <f t="shared" si="170"/>
        <v>3.1269</v>
      </c>
    </row>
    <row r="571" spans="1:25" ht="15.75" customHeight="1" x14ac:dyDescent="0.2">
      <c r="A571" s="424">
        <v>552</v>
      </c>
      <c r="B571" s="301">
        <f t="shared" si="153"/>
        <v>70.493385690893021</v>
      </c>
      <c r="C571" s="302">
        <v>21700</v>
      </c>
      <c r="D571" s="303">
        <f t="shared" si="156"/>
        <v>3693.9635888937146</v>
      </c>
      <c r="E571" s="304">
        <f t="shared" si="157"/>
        <v>1248.5596930460754</v>
      </c>
      <c r="F571" s="304">
        <f t="shared" si="158"/>
        <v>73.879271777874294</v>
      </c>
      <c r="G571" s="101">
        <v>60</v>
      </c>
      <c r="H571" s="305">
        <f t="shared" si="159"/>
        <v>5076.402553717664</v>
      </c>
      <c r="I571" s="309">
        <f t="shared" si="160"/>
        <v>7.8304999999999998</v>
      </c>
      <c r="J571" s="329">
        <f t="shared" si="154"/>
        <v>117.48897615148837</v>
      </c>
      <c r="K571" s="302">
        <v>21700</v>
      </c>
      <c r="L571" s="307">
        <f t="shared" si="161"/>
        <v>2216.3781533362289</v>
      </c>
      <c r="M571" s="304">
        <f t="shared" si="162"/>
        <v>749.13581582764527</v>
      </c>
      <c r="N571" s="304">
        <f t="shared" si="163"/>
        <v>44.327563066724579</v>
      </c>
      <c r="O571" s="308">
        <v>36</v>
      </c>
      <c r="P571" s="305">
        <f t="shared" si="164"/>
        <v>3045.8415322305987</v>
      </c>
      <c r="Q571" s="309">
        <f t="shared" si="165"/>
        <v>4.6982999999999997</v>
      </c>
      <c r="R571" s="367">
        <f t="shared" si="155"/>
        <v>176.23346422723253</v>
      </c>
      <c r="S571" s="302">
        <v>21700</v>
      </c>
      <c r="T571" s="307">
        <f t="shared" si="166"/>
        <v>1477.5854355574859</v>
      </c>
      <c r="U571" s="101">
        <f t="shared" si="167"/>
        <v>499.42387721843016</v>
      </c>
      <c r="V571" s="304">
        <f t="shared" si="168"/>
        <v>29.551708711149718</v>
      </c>
      <c r="W571" s="308">
        <v>24</v>
      </c>
      <c r="X571" s="305">
        <f t="shared" si="169"/>
        <v>2030.5610214870658</v>
      </c>
      <c r="Y571" s="309">
        <f t="shared" si="170"/>
        <v>3.1322000000000001</v>
      </c>
    </row>
    <row r="572" spans="1:25" ht="15.75" customHeight="1" x14ac:dyDescent="0.2">
      <c r="A572" s="424">
        <v>553</v>
      </c>
      <c r="B572" s="301">
        <f t="shared" si="153"/>
        <v>70.50085175627963</v>
      </c>
      <c r="C572" s="302">
        <v>21700</v>
      </c>
      <c r="D572" s="303">
        <f t="shared" si="156"/>
        <v>3693.5723968300244</v>
      </c>
      <c r="E572" s="304">
        <f t="shared" si="157"/>
        <v>1248.4274701285481</v>
      </c>
      <c r="F572" s="304">
        <f t="shared" si="158"/>
        <v>73.871447936600489</v>
      </c>
      <c r="G572" s="101">
        <v>60</v>
      </c>
      <c r="H572" s="305">
        <f t="shared" si="159"/>
        <v>5075.8713148951738</v>
      </c>
      <c r="I572" s="309">
        <f t="shared" si="160"/>
        <v>7.8438999999999997</v>
      </c>
      <c r="J572" s="329">
        <f t="shared" si="154"/>
        <v>117.50141959379938</v>
      </c>
      <c r="K572" s="302">
        <v>21700</v>
      </c>
      <c r="L572" s="307">
        <f t="shared" si="161"/>
        <v>2216.1434380980149</v>
      </c>
      <c r="M572" s="304">
        <f t="shared" si="162"/>
        <v>749.05648207712898</v>
      </c>
      <c r="N572" s="304">
        <f t="shared" si="163"/>
        <v>44.322868761960301</v>
      </c>
      <c r="O572" s="308">
        <v>36</v>
      </c>
      <c r="P572" s="305">
        <f t="shared" si="164"/>
        <v>3045.5227889371045</v>
      </c>
      <c r="Q572" s="309">
        <f t="shared" si="165"/>
        <v>4.7062999999999997</v>
      </c>
      <c r="R572" s="367">
        <f t="shared" si="155"/>
        <v>176.25212939069905</v>
      </c>
      <c r="S572" s="302">
        <v>21700</v>
      </c>
      <c r="T572" s="307">
        <f t="shared" si="166"/>
        <v>1477.42895873201</v>
      </c>
      <c r="U572" s="101">
        <f t="shared" si="167"/>
        <v>499.37098805141932</v>
      </c>
      <c r="V572" s="304">
        <f t="shared" si="168"/>
        <v>29.548579174640199</v>
      </c>
      <c r="W572" s="308">
        <v>24</v>
      </c>
      <c r="X572" s="305">
        <f t="shared" si="169"/>
        <v>2030.3485259580696</v>
      </c>
      <c r="Y572" s="309">
        <f t="shared" si="170"/>
        <v>3.1375999999999999</v>
      </c>
    </row>
    <row r="573" spans="1:25" ht="15.75" customHeight="1" x14ac:dyDescent="0.2">
      <c r="A573" s="424">
        <v>554</v>
      </c>
      <c r="B573" s="301">
        <f t="shared" si="153"/>
        <v>70.508304332832552</v>
      </c>
      <c r="C573" s="302">
        <v>21700</v>
      </c>
      <c r="D573" s="303">
        <f t="shared" si="156"/>
        <v>3693.1819941490694</v>
      </c>
      <c r="E573" s="304">
        <f t="shared" si="157"/>
        <v>1248.2955140223853</v>
      </c>
      <c r="F573" s="304">
        <f t="shared" si="158"/>
        <v>73.863639882981388</v>
      </c>
      <c r="G573" s="101">
        <v>60</v>
      </c>
      <c r="H573" s="305">
        <f t="shared" si="159"/>
        <v>5075.3411480544355</v>
      </c>
      <c r="I573" s="309">
        <f t="shared" si="160"/>
        <v>7.8571999999999997</v>
      </c>
      <c r="J573" s="329">
        <f t="shared" si="154"/>
        <v>117.51384055472093</v>
      </c>
      <c r="K573" s="302">
        <v>21700</v>
      </c>
      <c r="L573" s="307">
        <f t="shared" si="161"/>
        <v>2215.9091964894415</v>
      </c>
      <c r="M573" s="304">
        <f t="shared" si="162"/>
        <v>748.97730841343116</v>
      </c>
      <c r="N573" s="304">
        <f t="shared" si="163"/>
        <v>44.31818392978883</v>
      </c>
      <c r="O573" s="308">
        <v>36</v>
      </c>
      <c r="P573" s="305">
        <f t="shared" si="164"/>
        <v>3045.2046888326618</v>
      </c>
      <c r="Q573" s="309">
        <f t="shared" si="165"/>
        <v>4.7142999999999997</v>
      </c>
      <c r="R573" s="367">
        <f t="shared" si="155"/>
        <v>176.27076083208138</v>
      </c>
      <c r="S573" s="302">
        <v>21700</v>
      </c>
      <c r="T573" s="307">
        <f t="shared" si="166"/>
        <v>1477.2727976596279</v>
      </c>
      <c r="U573" s="101">
        <f t="shared" si="167"/>
        <v>499.3182056089542</v>
      </c>
      <c r="V573" s="304">
        <f t="shared" si="168"/>
        <v>29.545455953192558</v>
      </c>
      <c r="W573" s="308">
        <v>24</v>
      </c>
      <c r="X573" s="305">
        <f t="shared" si="169"/>
        <v>2030.1364592217747</v>
      </c>
      <c r="Y573" s="309">
        <f t="shared" si="170"/>
        <v>3.1429</v>
      </c>
    </row>
    <row r="574" spans="1:25" ht="15.75" customHeight="1" x14ac:dyDescent="0.2">
      <c r="A574" s="424">
        <v>555</v>
      </c>
      <c r="B574" s="301">
        <f t="shared" si="153"/>
        <v>70.51574346920404</v>
      </c>
      <c r="C574" s="302">
        <v>21700</v>
      </c>
      <c r="D574" s="303">
        <f t="shared" si="156"/>
        <v>3692.7923778286913</v>
      </c>
      <c r="E574" s="304">
        <f t="shared" si="157"/>
        <v>1248.1638237060974</v>
      </c>
      <c r="F574" s="304">
        <f t="shared" si="158"/>
        <v>73.855847556573835</v>
      </c>
      <c r="G574" s="101">
        <v>60</v>
      </c>
      <c r="H574" s="305">
        <f t="shared" si="159"/>
        <v>5074.8120490913634</v>
      </c>
      <c r="I574" s="309">
        <f t="shared" si="160"/>
        <v>7.8705999999999996</v>
      </c>
      <c r="J574" s="329">
        <f t="shared" si="154"/>
        <v>117.52623911534008</v>
      </c>
      <c r="K574" s="302">
        <v>21700</v>
      </c>
      <c r="L574" s="307">
        <f t="shared" si="161"/>
        <v>2215.6754266972148</v>
      </c>
      <c r="M574" s="304">
        <f t="shared" si="162"/>
        <v>748.89829422365858</v>
      </c>
      <c r="N574" s="304">
        <f t="shared" si="163"/>
        <v>44.313508533944294</v>
      </c>
      <c r="O574" s="308">
        <v>36</v>
      </c>
      <c r="P574" s="305">
        <f t="shared" si="164"/>
        <v>3044.8872294548178</v>
      </c>
      <c r="Q574" s="309">
        <f t="shared" si="165"/>
        <v>4.7222999999999997</v>
      </c>
      <c r="R574" s="367">
        <f t="shared" si="155"/>
        <v>176.2893586730101</v>
      </c>
      <c r="S574" s="302">
        <v>21700</v>
      </c>
      <c r="T574" s="307">
        <f t="shared" si="166"/>
        <v>1477.1169511314765</v>
      </c>
      <c r="U574" s="101">
        <f t="shared" si="167"/>
        <v>499.26552948243904</v>
      </c>
      <c r="V574" s="304">
        <f t="shared" si="168"/>
        <v>29.54233902262953</v>
      </c>
      <c r="W574" s="308">
        <v>24</v>
      </c>
      <c r="X574" s="305">
        <f t="shared" si="169"/>
        <v>2029.924819636545</v>
      </c>
      <c r="Y574" s="309">
        <f t="shared" si="170"/>
        <v>3.1482000000000001</v>
      </c>
    </row>
    <row r="575" spans="1:25" ht="15.75" customHeight="1" x14ac:dyDescent="0.2">
      <c r="A575" s="424">
        <v>556</v>
      </c>
      <c r="B575" s="301">
        <f t="shared" si="153"/>
        <v>70.52316921378366</v>
      </c>
      <c r="C575" s="302">
        <v>21700</v>
      </c>
      <c r="D575" s="303">
        <f t="shared" si="156"/>
        <v>3692.4035448637378</v>
      </c>
      <c r="E575" s="304">
        <f t="shared" si="157"/>
        <v>1248.0323981639433</v>
      </c>
      <c r="F575" s="304">
        <f t="shared" si="158"/>
        <v>73.848070897274752</v>
      </c>
      <c r="G575" s="101">
        <v>60</v>
      </c>
      <c r="H575" s="305">
        <f t="shared" si="159"/>
        <v>5074.2840139249556</v>
      </c>
      <c r="I575" s="309">
        <f t="shared" si="160"/>
        <v>7.8838999999999997</v>
      </c>
      <c r="J575" s="329">
        <f t="shared" si="154"/>
        <v>117.53861535630611</v>
      </c>
      <c r="K575" s="302">
        <v>21700</v>
      </c>
      <c r="L575" s="307">
        <f t="shared" si="161"/>
        <v>2215.4421269182426</v>
      </c>
      <c r="M575" s="304">
        <f t="shared" si="162"/>
        <v>748.81943889836589</v>
      </c>
      <c r="N575" s="304">
        <f t="shared" si="163"/>
        <v>44.30884253836485</v>
      </c>
      <c r="O575" s="308">
        <v>36</v>
      </c>
      <c r="P575" s="305">
        <f t="shared" si="164"/>
        <v>3044.5704083549736</v>
      </c>
      <c r="Q575" s="309">
        <f t="shared" si="165"/>
        <v>4.7304000000000004</v>
      </c>
      <c r="R575" s="367">
        <f t="shared" si="155"/>
        <v>176.30792303445915</v>
      </c>
      <c r="S575" s="302">
        <v>21700</v>
      </c>
      <c r="T575" s="307">
        <f t="shared" si="166"/>
        <v>1476.9614179454952</v>
      </c>
      <c r="U575" s="101">
        <f t="shared" si="167"/>
        <v>499.21295926557735</v>
      </c>
      <c r="V575" s="304">
        <f t="shared" si="168"/>
        <v>29.539228358909906</v>
      </c>
      <c r="W575" s="308">
        <v>24</v>
      </c>
      <c r="X575" s="305">
        <f t="shared" si="169"/>
        <v>2029.7136055699825</v>
      </c>
      <c r="Y575" s="309">
        <f t="shared" si="170"/>
        <v>3.1536</v>
      </c>
    </row>
    <row r="576" spans="1:25" ht="15.75" customHeight="1" x14ac:dyDescent="0.2">
      <c r="A576" s="424">
        <v>557</v>
      </c>
      <c r="B576" s="301">
        <f t="shared" si="153"/>
        <v>70.530581614700054</v>
      </c>
      <c r="C576" s="302">
        <v>21700</v>
      </c>
      <c r="D576" s="303">
        <f t="shared" si="156"/>
        <v>3692.0154922659422</v>
      </c>
      <c r="E576" s="304">
        <f t="shared" si="157"/>
        <v>1247.9012363858883</v>
      </c>
      <c r="F576" s="304">
        <f t="shared" si="158"/>
        <v>73.840309845318842</v>
      </c>
      <c r="G576" s="101">
        <v>60</v>
      </c>
      <c r="H576" s="305">
        <f t="shared" si="159"/>
        <v>5073.7570384971496</v>
      </c>
      <c r="I576" s="309">
        <f t="shared" si="160"/>
        <v>7.8973000000000004</v>
      </c>
      <c r="J576" s="329">
        <f t="shared" si="154"/>
        <v>117.55096935783342</v>
      </c>
      <c r="K576" s="302">
        <v>21700</v>
      </c>
      <c r="L576" s="307">
        <f t="shared" si="161"/>
        <v>2215.2092953595652</v>
      </c>
      <c r="M576" s="304">
        <f t="shared" si="162"/>
        <v>748.740741831533</v>
      </c>
      <c r="N576" s="304">
        <f t="shared" si="163"/>
        <v>44.304185907191304</v>
      </c>
      <c r="O576" s="308">
        <v>36</v>
      </c>
      <c r="P576" s="305">
        <f t="shared" si="164"/>
        <v>3044.2542230982895</v>
      </c>
      <c r="Q576" s="309">
        <f t="shared" si="165"/>
        <v>4.7384000000000004</v>
      </c>
      <c r="R576" s="367">
        <f t="shared" si="155"/>
        <v>176.32645403675014</v>
      </c>
      <c r="S576" s="302">
        <v>21700</v>
      </c>
      <c r="T576" s="307">
        <f t="shared" si="166"/>
        <v>1476.8061969063767</v>
      </c>
      <c r="U576" s="101">
        <f t="shared" si="167"/>
        <v>499.1604945543553</v>
      </c>
      <c r="V576" s="304">
        <f t="shared" si="168"/>
        <v>29.536123938127535</v>
      </c>
      <c r="W576" s="308">
        <v>24</v>
      </c>
      <c r="X576" s="305">
        <f t="shared" si="169"/>
        <v>2029.5028153988594</v>
      </c>
      <c r="Y576" s="309">
        <f t="shared" si="170"/>
        <v>3.1589</v>
      </c>
    </row>
    <row r="577" spans="1:25" ht="15.75" customHeight="1" x14ac:dyDescent="0.2">
      <c r="A577" s="424">
        <v>558</v>
      </c>
      <c r="B577" s="301">
        <f t="shared" si="153"/>
        <v>70.537980719822912</v>
      </c>
      <c r="C577" s="302">
        <v>21700</v>
      </c>
      <c r="D577" s="303">
        <f t="shared" si="156"/>
        <v>3691.6282170637924</v>
      </c>
      <c r="E577" s="304">
        <f t="shared" si="157"/>
        <v>1247.7703373675618</v>
      </c>
      <c r="F577" s="304">
        <f t="shared" si="158"/>
        <v>73.832564341275855</v>
      </c>
      <c r="G577" s="101">
        <v>60</v>
      </c>
      <c r="H577" s="305">
        <f t="shared" si="159"/>
        <v>5073.23111877263</v>
      </c>
      <c r="I577" s="309">
        <f t="shared" si="160"/>
        <v>7.9105999999999996</v>
      </c>
      <c r="J577" s="329">
        <f t="shared" si="154"/>
        <v>117.56330119970485</v>
      </c>
      <c r="K577" s="302">
        <v>21700</v>
      </c>
      <c r="L577" s="307">
        <f t="shared" si="161"/>
        <v>2214.9769302382756</v>
      </c>
      <c r="M577" s="304">
        <f t="shared" si="162"/>
        <v>748.66220242053703</v>
      </c>
      <c r="N577" s="304">
        <f t="shared" si="163"/>
        <v>44.299538604765516</v>
      </c>
      <c r="O577" s="308">
        <v>36</v>
      </c>
      <c r="P577" s="305">
        <f t="shared" si="164"/>
        <v>3043.9386712635783</v>
      </c>
      <c r="Q577" s="309">
        <f t="shared" si="165"/>
        <v>4.7464000000000004</v>
      </c>
      <c r="R577" s="367">
        <f t="shared" si="155"/>
        <v>176.34495179955726</v>
      </c>
      <c r="S577" s="302">
        <v>21700</v>
      </c>
      <c r="T577" s="307">
        <f t="shared" si="166"/>
        <v>1476.6512868255172</v>
      </c>
      <c r="U577" s="101">
        <f t="shared" si="167"/>
        <v>499.10813494702478</v>
      </c>
      <c r="V577" s="304">
        <f t="shared" si="168"/>
        <v>29.533025736510346</v>
      </c>
      <c r="W577" s="308">
        <v>24</v>
      </c>
      <c r="X577" s="305">
        <f t="shared" si="169"/>
        <v>2029.2924475090524</v>
      </c>
      <c r="Y577" s="309">
        <f t="shared" si="170"/>
        <v>3.1642999999999999</v>
      </c>
    </row>
    <row r="578" spans="1:25" ht="15.75" customHeight="1" x14ac:dyDescent="0.2">
      <c r="A578" s="424">
        <v>559</v>
      </c>
      <c r="B578" s="301">
        <f t="shared" si="153"/>
        <v>70.545366576764792</v>
      </c>
      <c r="C578" s="302">
        <v>21700</v>
      </c>
      <c r="D578" s="303">
        <f t="shared" si="156"/>
        <v>3691.2417163024111</v>
      </c>
      <c r="E578" s="304">
        <f t="shared" si="157"/>
        <v>1247.6397001102148</v>
      </c>
      <c r="F578" s="304">
        <f t="shared" si="158"/>
        <v>73.824834326048219</v>
      </c>
      <c r="G578" s="101">
        <v>60</v>
      </c>
      <c r="H578" s="305">
        <f t="shared" si="159"/>
        <v>5072.7062507386745</v>
      </c>
      <c r="I578" s="309">
        <f t="shared" si="160"/>
        <v>7.9240000000000004</v>
      </c>
      <c r="J578" s="329">
        <f t="shared" si="154"/>
        <v>117.57561096127466</v>
      </c>
      <c r="K578" s="302">
        <v>21700</v>
      </c>
      <c r="L578" s="307">
        <f t="shared" si="161"/>
        <v>2214.7450297814457</v>
      </c>
      <c r="M578" s="304">
        <f t="shared" si="162"/>
        <v>748.58382006612862</v>
      </c>
      <c r="N578" s="304">
        <f t="shared" si="163"/>
        <v>44.294900595628917</v>
      </c>
      <c r="O578" s="308">
        <v>36</v>
      </c>
      <c r="P578" s="305">
        <f t="shared" si="164"/>
        <v>3043.6237504432033</v>
      </c>
      <c r="Q578" s="309">
        <f t="shared" si="165"/>
        <v>4.7544000000000004</v>
      </c>
      <c r="R578" s="367">
        <f t="shared" si="155"/>
        <v>176.36341644191197</v>
      </c>
      <c r="S578" s="302">
        <v>21700</v>
      </c>
      <c r="T578" s="307">
        <f t="shared" si="166"/>
        <v>1476.4966865209644</v>
      </c>
      <c r="U578" s="101">
        <f t="shared" si="167"/>
        <v>499.05588004408594</v>
      </c>
      <c r="V578" s="304">
        <f t="shared" si="168"/>
        <v>29.529933730419287</v>
      </c>
      <c r="W578" s="308">
        <v>24</v>
      </c>
      <c r="X578" s="305">
        <f t="shared" si="169"/>
        <v>2029.0825002954696</v>
      </c>
      <c r="Y578" s="309">
        <f t="shared" si="170"/>
        <v>3.1696</v>
      </c>
    </row>
    <row r="579" spans="1:25" ht="15.75" customHeight="1" x14ac:dyDescent="0.2">
      <c r="A579" s="283">
        <v>560</v>
      </c>
      <c r="B579" s="301">
        <f t="shared" si="153"/>
        <v>70.552739232882928</v>
      </c>
      <c r="C579" s="302">
        <v>21700</v>
      </c>
      <c r="D579" s="303">
        <f t="shared" si="156"/>
        <v>3690.8559870434319</v>
      </c>
      <c r="E579" s="304">
        <f t="shared" si="157"/>
        <v>1247.5093236206799</v>
      </c>
      <c r="F579" s="304">
        <f t="shared" si="158"/>
        <v>73.817119740868634</v>
      </c>
      <c r="G579" s="101">
        <v>60</v>
      </c>
      <c r="H579" s="305">
        <f t="shared" si="159"/>
        <v>5072.1824304049806</v>
      </c>
      <c r="I579" s="309">
        <f t="shared" si="160"/>
        <v>7.9372999999999996</v>
      </c>
      <c r="J579" s="329">
        <f t="shared" si="154"/>
        <v>117.58789872147155</v>
      </c>
      <c r="K579" s="302">
        <v>21700</v>
      </c>
      <c r="L579" s="307">
        <f t="shared" si="161"/>
        <v>2214.5135922260592</v>
      </c>
      <c r="M579" s="304">
        <f t="shared" si="162"/>
        <v>748.505594172408</v>
      </c>
      <c r="N579" s="304">
        <f t="shared" si="163"/>
        <v>44.290271844521186</v>
      </c>
      <c r="O579" s="308">
        <v>36</v>
      </c>
      <c r="P579" s="305">
        <f t="shared" si="164"/>
        <v>3043.3094582429885</v>
      </c>
      <c r="Q579" s="309">
        <f t="shared" si="165"/>
        <v>4.7624000000000004</v>
      </c>
      <c r="R579" s="367">
        <f t="shared" si="155"/>
        <v>176.38184808220731</v>
      </c>
      <c r="S579" s="302">
        <v>21700</v>
      </c>
      <c r="T579" s="307">
        <f t="shared" si="166"/>
        <v>1476.3423948173727</v>
      </c>
      <c r="U579" s="101">
        <f t="shared" si="167"/>
        <v>499.00372944827194</v>
      </c>
      <c r="V579" s="304">
        <f t="shared" si="168"/>
        <v>29.526847896347455</v>
      </c>
      <c r="W579" s="308">
        <v>24</v>
      </c>
      <c r="X579" s="305">
        <f t="shared" si="169"/>
        <v>2028.872972161992</v>
      </c>
      <c r="Y579" s="309">
        <f t="shared" si="170"/>
        <v>3.1749000000000001</v>
      </c>
    </row>
    <row r="580" spans="1:25" ht="15.75" customHeight="1" x14ac:dyDescent="0.2">
      <c r="A580" s="424">
        <v>561</v>
      </c>
      <c r="B580" s="301">
        <f t="shared" si="153"/>
        <v>70.560098735281116</v>
      </c>
      <c r="C580" s="302">
        <v>21700</v>
      </c>
      <c r="D580" s="303">
        <f t="shared" si="156"/>
        <v>3690.4710263648776</v>
      </c>
      <c r="E580" s="304">
        <f t="shared" si="157"/>
        <v>1247.3792069113285</v>
      </c>
      <c r="F580" s="304">
        <f t="shared" si="158"/>
        <v>73.809420527297547</v>
      </c>
      <c r="G580" s="101">
        <v>60</v>
      </c>
      <c r="H580" s="305">
        <f t="shared" si="159"/>
        <v>5071.6596538035037</v>
      </c>
      <c r="I580" s="309">
        <f t="shared" si="160"/>
        <v>7.9507000000000003</v>
      </c>
      <c r="J580" s="329">
        <f t="shared" si="154"/>
        <v>117.60016455880186</v>
      </c>
      <c r="K580" s="302">
        <v>21700</v>
      </c>
      <c r="L580" s="307">
        <f t="shared" si="161"/>
        <v>2214.2826158189264</v>
      </c>
      <c r="M580" s="304">
        <f t="shared" si="162"/>
        <v>748.42752414679705</v>
      </c>
      <c r="N580" s="304">
        <f t="shared" si="163"/>
        <v>44.285652316378531</v>
      </c>
      <c r="O580" s="308">
        <v>36</v>
      </c>
      <c r="P580" s="305">
        <f t="shared" si="164"/>
        <v>3042.9957922821022</v>
      </c>
      <c r="Q580" s="309">
        <f t="shared" si="165"/>
        <v>4.7704000000000004</v>
      </c>
      <c r="R580" s="367">
        <f t="shared" si="155"/>
        <v>176.40024683820278</v>
      </c>
      <c r="S580" s="302">
        <v>21700</v>
      </c>
      <c r="T580" s="307">
        <f t="shared" si="166"/>
        <v>1476.1884105459512</v>
      </c>
      <c r="U580" s="101">
        <f t="shared" si="167"/>
        <v>498.95168276453148</v>
      </c>
      <c r="V580" s="304">
        <f t="shared" si="168"/>
        <v>29.523768210919027</v>
      </c>
      <c r="W580" s="308">
        <v>24</v>
      </c>
      <c r="X580" s="305">
        <f t="shared" si="169"/>
        <v>2028.6638615214019</v>
      </c>
      <c r="Y580" s="309">
        <f t="shared" si="170"/>
        <v>3.1802999999999999</v>
      </c>
    </row>
    <row r="581" spans="1:25" ht="15.75" customHeight="1" x14ac:dyDescent="0.2">
      <c r="A581" s="424">
        <v>562</v>
      </c>
      <c r="B581" s="301">
        <f t="shared" si="153"/>
        <v>70.567445130811478</v>
      </c>
      <c r="C581" s="302">
        <v>21700</v>
      </c>
      <c r="D581" s="303">
        <f t="shared" si="156"/>
        <v>3690.0868313610381</v>
      </c>
      <c r="E581" s="304">
        <f t="shared" si="157"/>
        <v>1247.2493490000309</v>
      </c>
      <c r="F581" s="304">
        <f t="shared" si="158"/>
        <v>73.801736627220762</v>
      </c>
      <c r="G581" s="101">
        <v>60</v>
      </c>
      <c r="H581" s="305">
        <f t="shared" si="159"/>
        <v>5071.1379169882894</v>
      </c>
      <c r="I581" s="309">
        <f t="shared" si="160"/>
        <v>7.9640000000000004</v>
      </c>
      <c r="J581" s="329">
        <f t="shared" si="154"/>
        <v>117.61240855135247</v>
      </c>
      <c r="K581" s="302">
        <v>21700</v>
      </c>
      <c r="L581" s="307">
        <f t="shared" si="161"/>
        <v>2214.0520988166222</v>
      </c>
      <c r="M581" s="304">
        <f t="shared" si="162"/>
        <v>748.34960940001827</v>
      </c>
      <c r="N581" s="304">
        <f t="shared" si="163"/>
        <v>44.281041976332446</v>
      </c>
      <c r="O581" s="308">
        <v>36</v>
      </c>
      <c r="P581" s="305">
        <f t="shared" si="164"/>
        <v>3042.6827501929729</v>
      </c>
      <c r="Q581" s="309">
        <f t="shared" si="165"/>
        <v>4.7784000000000004</v>
      </c>
      <c r="R581" s="367">
        <f t="shared" si="155"/>
        <v>176.41861282702868</v>
      </c>
      <c r="S581" s="302">
        <v>21700</v>
      </c>
      <c r="T581" s="307">
        <f t="shared" si="166"/>
        <v>1476.034732544415</v>
      </c>
      <c r="U581" s="101">
        <f t="shared" si="167"/>
        <v>498.8997396000122</v>
      </c>
      <c r="V581" s="304">
        <f t="shared" si="168"/>
        <v>29.520694650888299</v>
      </c>
      <c r="W581" s="308">
        <v>24</v>
      </c>
      <c r="X581" s="305">
        <f t="shared" si="169"/>
        <v>2028.4551667953156</v>
      </c>
      <c r="Y581" s="309">
        <f t="shared" si="170"/>
        <v>3.1856</v>
      </c>
    </row>
    <row r="582" spans="1:25" ht="15.75" customHeight="1" x14ac:dyDescent="0.2">
      <c r="A582" s="424">
        <v>563</v>
      </c>
      <c r="B582" s="301">
        <f t="shared" si="153"/>
        <v>70.574778466076225</v>
      </c>
      <c r="C582" s="302">
        <v>21700</v>
      </c>
      <c r="D582" s="303">
        <f t="shared" si="156"/>
        <v>3689.7033991423527</v>
      </c>
      <c r="E582" s="304">
        <f t="shared" si="157"/>
        <v>1247.119748910115</v>
      </c>
      <c r="F582" s="304">
        <f t="shared" si="158"/>
        <v>73.794067982847054</v>
      </c>
      <c r="G582" s="101">
        <v>60</v>
      </c>
      <c r="H582" s="305">
        <f t="shared" si="159"/>
        <v>5070.6172160353153</v>
      </c>
      <c r="I582" s="309">
        <f t="shared" si="160"/>
        <v>7.9774000000000003</v>
      </c>
      <c r="J582" s="329">
        <f t="shared" si="154"/>
        <v>117.62463077679371</v>
      </c>
      <c r="K582" s="302">
        <v>21700</v>
      </c>
      <c r="L582" s="307">
        <f t="shared" si="161"/>
        <v>2213.8220394854116</v>
      </c>
      <c r="M582" s="304">
        <f t="shared" si="162"/>
        <v>748.27184934606908</v>
      </c>
      <c r="N582" s="304">
        <f t="shared" si="163"/>
        <v>44.276440789708232</v>
      </c>
      <c r="O582" s="308">
        <v>36</v>
      </c>
      <c r="P582" s="305">
        <f t="shared" si="164"/>
        <v>3042.3703296211888</v>
      </c>
      <c r="Q582" s="309">
        <f t="shared" si="165"/>
        <v>4.7864000000000004</v>
      </c>
      <c r="R582" s="367">
        <f t="shared" si="155"/>
        <v>176.43694616519056</v>
      </c>
      <c r="S582" s="302">
        <v>21700</v>
      </c>
      <c r="T582" s="307">
        <f t="shared" si="166"/>
        <v>1475.8813596569412</v>
      </c>
      <c r="U582" s="101">
        <f t="shared" si="167"/>
        <v>498.84789956404609</v>
      </c>
      <c r="V582" s="304">
        <f t="shared" si="168"/>
        <v>29.517627193138825</v>
      </c>
      <c r="W582" s="308">
        <v>24</v>
      </c>
      <c r="X582" s="305">
        <f t="shared" si="169"/>
        <v>2028.2468864141263</v>
      </c>
      <c r="Y582" s="309">
        <f t="shared" si="170"/>
        <v>3.1909000000000001</v>
      </c>
    </row>
    <row r="583" spans="1:25" ht="15.75" customHeight="1" x14ac:dyDescent="0.2">
      <c r="A583" s="424">
        <v>564</v>
      </c>
      <c r="B583" s="301">
        <f t="shared" si="153"/>
        <v>70.582098787429501</v>
      </c>
      <c r="C583" s="302">
        <v>21700</v>
      </c>
      <c r="D583" s="303">
        <f t="shared" si="156"/>
        <v>3689.3207268352949</v>
      </c>
      <c r="E583" s="304">
        <f t="shared" si="157"/>
        <v>1246.9904056703294</v>
      </c>
      <c r="F583" s="304">
        <f t="shared" si="158"/>
        <v>73.786414536705905</v>
      </c>
      <c r="G583" s="101">
        <v>60</v>
      </c>
      <c r="H583" s="305">
        <f t="shared" si="159"/>
        <v>5070.09754704233</v>
      </c>
      <c r="I583" s="309">
        <f t="shared" si="160"/>
        <v>7.9907000000000004</v>
      </c>
      <c r="J583" s="329">
        <f t="shared" si="154"/>
        <v>117.63683131238251</v>
      </c>
      <c r="K583" s="302">
        <v>21700</v>
      </c>
      <c r="L583" s="307">
        <f t="shared" si="161"/>
        <v>2213.5924361011771</v>
      </c>
      <c r="M583" s="304">
        <f t="shared" si="162"/>
        <v>748.1942434021978</v>
      </c>
      <c r="N583" s="304">
        <f t="shared" si="163"/>
        <v>44.271848722023542</v>
      </c>
      <c r="O583" s="308">
        <v>36</v>
      </c>
      <c r="P583" s="305">
        <f t="shared" si="164"/>
        <v>3042.0585282253987</v>
      </c>
      <c r="Q583" s="309">
        <f t="shared" si="165"/>
        <v>4.7944000000000004</v>
      </c>
      <c r="R583" s="367">
        <f t="shared" si="155"/>
        <v>176.45524696857373</v>
      </c>
      <c r="S583" s="302">
        <v>21700</v>
      </c>
      <c r="T583" s="307">
        <f t="shared" si="166"/>
        <v>1475.728290734118</v>
      </c>
      <c r="U583" s="101">
        <f t="shared" si="167"/>
        <v>498.79616226813181</v>
      </c>
      <c r="V583" s="304">
        <f t="shared" si="168"/>
        <v>29.51456581468236</v>
      </c>
      <c r="W583" s="308">
        <v>24</v>
      </c>
      <c r="X583" s="305">
        <f t="shared" si="169"/>
        <v>2028.0390188169322</v>
      </c>
      <c r="Y583" s="309">
        <f t="shared" si="170"/>
        <v>3.1962999999999999</v>
      </c>
    </row>
    <row r="584" spans="1:25" ht="15.75" customHeight="1" x14ac:dyDescent="0.2">
      <c r="A584" s="424">
        <v>565</v>
      </c>
      <c r="B584" s="301">
        <f t="shared" si="153"/>
        <v>70.589406140979065</v>
      </c>
      <c r="C584" s="302">
        <v>21700</v>
      </c>
      <c r="D584" s="303">
        <f t="shared" si="156"/>
        <v>3688.9388115822494</v>
      </c>
      <c r="E584" s="304">
        <f t="shared" si="157"/>
        <v>1246.8613183148002</v>
      </c>
      <c r="F584" s="304">
        <f t="shared" si="158"/>
        <v>73.778776231644983</v>
      </c>
      <c r="G584" s="101">
        <v>60</v>
      </c>
      <c r="H584" s="305">
        <f t="shared" si="159"/>
        <v>5069.5789061286941</v>
      </c>
      <c r="I584" s="309">
        <f t="shared" si="160"/>
        <v>8.0039999999999996</v>
      </c>
      <c r="J584" s="329">
        <f t="shared" si="154"/>
        <v>117.64901023496512</v>
      </c>
      <c r="K584" s="302">
        <v>21700</v>
      </c>
      <c r="L584" s="307">
        <f t="shared" si="161"/>
        <v>2213.3632869493495</v>
      </c>
      <c r="M584" s="304">
        <f t="shared" si="162"/>
        <v>748.1167909888801</v>
      </c>
      <c r="N584" s="304">
        <f t="shared" si="163"/>
        <v>44.267265738986993</v>
      </c>
      <c r="O584" s="308">
        <v>36</v>
      </c>
      <c r="P584" s="305">
        <f t="shared" si="164"/>
        <v>3041.7473436772166</v>
      </c>
      <c r="Q584" s="309">
        <f t="shared" si="165"/>
        <v>4.8023999999999996</v>
      </c>
      <c r="R584" s="367">
        <f t="shared" si="155"/>
        <v>176.47351535244766</v>
      </c>
      <c r="S584" s="302">
        <v>21700</v>
      </c>
      <c r="T584" s="307">
        <f t="shared" si="166"/>
        <v>1475.5755246328995</v>
      </c>
      <c r="U584" s="101">
        <f t="shared" si="167"/>
        <v>498.74452732591999</v>
      </c>
      <c r="V584" s="304">
        <f t="shared" si="168"/>
        <v>29.51151049265799</v>
      </c>
      <c r="W584" s="308">
        <v>24</v>
      </c>
      <c r="X584" s="305">
        <f t="shared" si="169"/>
        <v>2027.8315624514776</v>
      </c>
      <c r="Y584" s="309">
        <f t="shared" si="170"/>
        <v>3.2016</v>
      </c>
    </row>
    <row r="585" spans="1:25" ht="15.75" customHeight="1" x14ac:dyDescent="0.2">
      <c r="A585" s="424">
        <v>566</v>
      </c>
      <c r="B585" s="301">
        <f t="shared" ref="B585:B648" si="171">4.125*LN($A585)+44.45</f>
        <v>70.596700572588134</v>
      </c>
      <c r="C585" s="302">
        <v>21700</v>
      </c>
      <c r="D585" s="303">
        <f t="shared" si="156"/>
        <v>3688.5576505413947</v>
      </c>
      <c r="E585" s="304">
        <f t="shared" si="157"/>
        <v>1246.7324858829913</v>
      </c>
      <c r="F585" s="304">
        <f t="shared" si="158"/>
        <v>73.771153010827888</v>
      </c>
      <c r="G585" s="101">
        <v>60</v>
      </c>
      <c r="H585" s="305">
        <f t="shared" si="159"/>
        <v>5069.0612894352143</v>
      </c>
      <c r="I585" s="309">
        <f t="shared" si="160"/>
        <v>8.0174000000000003</v>
      </c>
      <c r="J585" s="329">
        <f t="shared" ref="J585:J648" si="172">(4.125*LN($A585)+44.45)/0.6</f>
        <v>117.66116762098022</v>
      </c>
      <c r="K585" s="302">
        <v>21700</v>
      </c>
      <c r="L585" s="307">
        <f t="shared" si="161"/>
        <v>2213.1345903248366</v>
      </c>
      <c r="M585" s="304">
        <f t="shared" si="162"/>
        <v>748.03949152979465</v>
      </c>
      <c r="N585" s="304">
        <f t="shared" si="163"/>
        <v>44.262691806496733</v>
      </c>
      <c r="O585" s="308">
        <v>36</v>
      </c>
      <c r="P585" s="305">
        <f t="shared" si="164"/>
        <v>3041.436773661128</v>
      </c>
      <c r="Q585" s="309">
        <f t="shared" si="165"/>
        <v>4.8103999999999996</v>
      </c>
      <c r="R585" s="367">
        <f t="shared" ref="R585:R648" si="173">(4.125*LN($A585)+44.45)/0.4</f>
        <v>176.49175143147033</v>
      </c>
      <c r="S585" s="302">
        <v>21700</v>
      </c>
      <c r="T585" s="307">
        <f t="shared" si="166"/>
        <v>1475.4230602165578</v>
      </c>
      <c r="U585" s="101">
        <f t="shared" si="167"/>
        <v>498.69299435319647</v>
      </c>
      <c r="V585" s="304">
        <f t="shared" si="168"/>
        <v>29.508461204331155</v>
      </c>
      <c r="W585" s="308">
        <v>24</v>
      </c>
      <c r="X585" s="305">
        <f t="shared" si="169"/>
        <v>2027.6245157740855</v>
      </c>
      <c r="Y585" s="309">
        <f t="shared" si="170"/>
        <v>3.2069000000000001</v>
      </c>
    </row>
    <row r="586" spans="1:25" ht="15.75" customHeight="1" x14ac:dyDescent="0.2">
      <c r="A586" s="424">
        <v>567</v>
      </c>
      <c r="B586" s="301">
        <f t="shared" si="171"/>
        <v>70.603982127876975</v>
      </c>
      <c r="C586" s="302">
        <v>21700</v>
      </c>
      <c r="D586" s="303">
        <f t="shared" si="156"/>
        <v>3688.1772408865982</v>
      </c>
      <c r="E586" s="304">
        <f t="shared" si="157"/>
        <v>1246.6039074196701</v>
      </c>
      <c r="F586" s="304">
        <f t="shared" si="158"/>
        <v>73.763544817731969</v>
      </c>
      <c r="G586" s="101">
        <v>60</v>
      </c>
      <c r="H586" s="305">
        <f t="shared" si="159"/>
        <v>5068.5446931240003</v>
      </c>
      <c r="I586" s="309">
        <f t="shared" si="160"/>
        <v>8.0306999999999995</v>
      </c>
      <c r="J586" s="329">
        <f t="shared" si="172"/>
        <v>117.67330354646163</v>
      </c>
      <c r="K586" s="302">
        <v>21700</v>
      </c>
      <c r="L586" s="307">
        <f t="shared" si="161"/>
        <v>2212.9063445319593</v>
      </c>
      <c r="M586" s="304">
        <f t="shared" si="162"/>
        <v>747.96234445180221</v>
      </c>
      <c r="N586" s="304">
        <f t="shared" si="163"/>
        <v>44.25812689063919</v>
      </c>
      <c r="O586" s="308">
        <v>36</v>
      </c>
      <c r="P586" s="305">
        <f t="shared" si="164"/>
        <v>3041.126815874401</v>
      </c>
      <c r="Q586" s="309">
        <f t="shared" si="165"/>
        <v>4.8183999999999996</v>
      </c>
      <c r="R586" s="367">
        <f t="shared" si="173"/>
        <v>176.50995531969244</v>
      </c>
      <c r="S586" s="302">
        <v>21700</v>
      </c>
      <c r="T586" s="307">
        <f t="shared" si="166"/>
        <v>1475.2708963546393</v>
      </c>
      <c r="U586" s="101">
        <f t="shared" si="167"/>
        <v>498.64156296786803</v>
      </c>
      <c r="V586" s="304">
        <f t="shared" si="168"/>
        <v>29.505417927092786</v>
      </c>
      <c r="W586" s="308">
        <v>24</v>
      </c>
      <c r="X586" s="305">
        <f t="shared" si="169"/>
        <v>2027.4178772496002</v>
      </c>
      <c r="Y586" s="309">
        <f t="shared" si="170"/>
        <v>3.2122999999999999</v>
      </c>
    </row>
    <row r="587" spans="1:25" ht="15.75" customHeight="1" x14ac:dyDescent="0.2">
      <c r="A587" s="424">
        <v>568</v>
      </c>
      <c r="B587" s="301">
        <f t="shared" si="171"/>
        <v>70.611250852224757</v>
      </c>
      <c r="C587" s="302">
        <v>21700</v>
      </c>
      <c r="D587" s="303">
        <f t="shared" si="156"/>
        <v>3687.7975798072912</v>
      </c>
      <c r="E587" s="304">
        <f t="shared" si="157"/>
        <v>1246.4755819748643</v>
      </c>
      <c r="F587" s="304">
        <f t="shared" si="158"/>
        <v>73.75595159614582</v>
      </c>
      <c r="G587" s="101">
        <v>60</v>
      </c>
      <c r="H587" s="305">
        <f t="shared" si="159"/>
        <v>5068.0291133783012</v>
      </c>
      <c r="I587" s="309">
        <f t="shared" si="160"/>
        <v>8.0440000000000005</v>
      </c>
      <c r="J587" s="329">
        <f t="shared" si="172"/>
        <v>117.68541808704127</v>
      </c>
      <c r="K587" s="302">
        <v>21700</v>
      </c>
      <c r="L587" s="307">
        <f t="shared" si="161"/>
        <v>2212.6785478843749</v>
      </c>
      <c r="M587" s="304">
        <f t="shared" si="162"/>
        <v>747.8853491849186</v>
      </c>
      <c r="N587" s="304">
        <f t="shared" si="163"/>
        <v>44.253570957687501</v>
      </c>
      <c r="O587" s="308">
        <v>36</v>
      </c>
      <c r="P587" s="305">
        <f t="shared" si="164"/>
        <v>3040.8174680269808</v>
      </c>
      <c r="Q587" s="309">
        <f t="shared" si="165"/>
        <v>4.8263999999999996</v>
      </c>
      <c r="R587" s="367">
        <f t="shared" si="173"/>
        <v>176.52812713056187</v>
      </c>
      <c r="S587" s="302">
        <v>21700</v>
      </c>
      <c r="T587" s="307">
        <f t="shared" si="166"/>
        <v>1475.119031922917</v>
      </c>
      <c r="U587" s="101">
        <f t="shared" si="167"/>
        <v>498.5902327899459</v>
      </c>
      <c r="V587" s="304">
        <f t="shared" si="168"/>
        <v>29.502380638458341</v>
      </c>
      <c r="W587" s="308">
        <v>24</v>
      </c>
      <c r="X587" s="305">
        <f t="shared" si="169"/>
        <v>2027.2116453513213</v>
      </c>
      <c r="Y587" s="309">
        <f t="shared" si="170"/>
        <v>3.2176</v>
      </c>
    </row>
    <row r="588" spans="1:25" ht="15.75" customHeight="1" x14ac:dyDescent="0.2">
      <c r="A588" s="424">
        <v>569</v>
      </c>
      <c r="B588" s="301">
        <f t="shared" si="171"/>
        <v>70.618506790771121</v>
      </c>
      <c r="C588" s="302">
        <v>21700</v>
      </c>
      <c r="D588" s="303">
        <f t="shared" si="156"/>
        <v>3687.4186645083628</v>
      </c>
      <c r="E588" s="304">
        <f t="shared" si="157"/>
        <v>1246.3475086038266</v>
      </c>
      <c r="F588" s="304">
        <f t="shared" si="158"/>
        <v>73.748373290167251</v>
      </c>
      <c r="G588" s="101">
        <v>60</v>
      </c>
      <c r="H588" s="305">
        <f t="shared" si="159"/>
        <v>5067.5145464023572</v>
      </c>
      <c r="I588" s="309">
        <f t="shared" si="160"/>
        <v>8.0573999999999995</v>
      </c>
      <c r="J588" s="329">
        <f t="shared" si="172"/>
        <v>117.69751131795188</v>
      </c>
      <c r="K588" s="302">
        <v>21700</v>
      </c>
      <c r="L588" s="307">
        <f t="shared" si="161"/>
        <v>2212.4511987050173</v>
      </c>
      <c r="M588" s="304">
        <f t="shared" si="162"/>
        <v>747.80850516229577</v>
      </c>
      <c r="N588" s="304">
        <f t="shared" si="163"/>
        <v>44.249023974100346</v>
      </c>
      <c r="O588" s="308">
        <v>36</v>
      </c>
      <c r="P588" s="305">
        <f t="shared" si="164"/>
        <v>3040.5087278414135</v>
      </c>
      <c r="Q588" s="309">
        <f t="shared" si="165"/>
        <v>4.8343999999999996</v>
      </c>
      <c r="R588" s="367">
        <f t="shared" si="173"/>
        <v>176.5462669769278</v>
      </c>
      <c r="S588" s="302">
        <v>21700</v>
      </c>
      <c r="T588" s="307">
        <f t="shared" si="166"/>
        <v>1474.9674658033455</v>
      </c>
      <c r="U588" s="101">
        <f t="shared" si="167"/>
        <v>498.53900344153072</v>
      </c>
      <c r="V588" s="304">
        <f t="shared" si="168"/>
        <v>29.499349316066912</v>
      </c>
      <c r="W588" s="308">
        <v>24</v>
      </c>
      <c r="X588" s="305">
        <f t="shared" si="169"/>
        <v>2027.005818560943</v>
      </c>
      <c r="Y588" s="309">
        <f t="shared" si="170"/>
        <v>3.2229999999999999</v>
      </c>
    </row>
    <row r="589" spans="1:25" ht="15.75" customHeight="1" x14ac:dyDescent="0.2">
      <c r="A589" s="283">
        <v>570</v>
      </c>
      <c r="B589" s="301">
        <f t="shared" si="171"/>
        <v>70.625749988417965</v>
      </c>
      <c r="C589" s="302">
        <v>21700</v>
      </c>
      <c r="D589" s="303">
        <f t="shared" si="156"/>
        <v>3687.0404922100429</v>
      </c>
      <c r="E589" s="304">
        <f t="shared" si="157"/>
        <v>1246.2196863669944</v>
      </c>
      <c r="F589" s="304">
        <f t="shared" si="158"/>
        <v>73.740809844200854</v>
      </c>
      <c r="G589" s="101">
        <v>60</v>
      </c>
      <c r="H589" s="305">
        <f t="shared" si="159"/>
        <v>5067.0009884212386</v>
      </c>
      <c r="I589" s="309">
        <f t="shared" si="160"/>
        <v>8.0707000000000004</v>
      </c>
      <c r="J589" s="329">
        <f t="shared" si="172"/>
        <v>117.70958331402994</v>
      </c>
      <c r="K589" s="302">
        <v>21700</v>
      </c>
      <c r="L589" s="307">
        <f t="shared" si="161"/>
        <v>2212.2242953260256</v>
      </c>
      <c r="M589" s="304">
        <f t="shared" si="162"/>
        <v>747.73181182019664</v>
      </c>
      <c r="N589" s="304">
        <f t="shared" si="163"/>
        <v>44.244485906520516</v>
      </c>
      <c r="O589" s="308">
        <v>36</v>
      </c>
      <c r="P589" s="305">
        <f t="shared" si="164"/>
        <v>3040.2005930527425</v>
      </c>
      <c r="Q589" s="309">
        <f t="shared" si="165"/>
        <v>4.8423999999999996</v>
      </c>
      <c r="R589" s="367">
        <f t="shared" si="173"/>
        <v>176.56437497104491</v>
      </c>
      <c r="S589" s="302">
        <v>21700</v>
      </c>
      <c r="T589" s="307">
        <f t="shared" si="166"/>
        <v>1474.816196884017</v>
      </c>
      <c r="U589" s="101">
        <f t="shared" si="167"/>
        <v>498.48787454679768</v>
      </c>
      <c r="V589" s="304">
        <f t="shared" si="168"/>
        <v>29.496323937680341</v>
      </c>
      <c r="W589" s="308">
        <v>24</v>
      </c>
      <c r="X589" s="305">
        <f t="shared" si="169"/>
        <v>2026.8003953684949</v>
      </c>
      <c r="Y589" s="309">
        <f t="shared" si="170"/>
        <v>3.2282999999999999</v>
      </c>
    </row>
    <row r="590" spans="1:25" ht="15.75" customHeight="1" x14ac:dyDescent="0.2">
      <c r="A590" s="424">
        <v>571</v>
      </c>
      <c r="B590" s="301">
        <f t="shared" si="171"/>
        <v>70.632980489831041</v>
      </c>
      <c r="C590" s="302">
        <v>21700</v>
      </c>
      <c r="D590" s="303">
        <f t="shared" si="156"/>
        <v>3686.6630601477955</v>
      </c>
      <c r="E590" s="304">
        <f t="shared" si="157"/>
        <v>1246.0921143299547</v>
      </c>
      <c r="F590" s="304">
        <f t="shared" si="158"/>
        <v>73.733261202955916</v>
      </c>
      <c r="G590" s="101">
        <v>60</v>
      </c>
      <c r="H590" s="305">
        <f t="shared" si="159"/>
        <v>5066.4884356807061</v>
      </c>
      <c r="I590" s="309">
        <f t="shared" si="160"/>
        <v>8.0839999999999996</v>
      </c>
      <c r="J590" s="329">
        <f t="shared" si="172"/>
        <v>117.72163414971841</v>
      </c>
      <c r="K590" s="302">
        <v>21700</v>
      </c>
      <c r="L590" s="307">
        <f t="shared" si="161"/>
        <v>2211.9978360886766</v>
      </c>
      <c r="M590" s="304">
        <f t="shared" si="162"/>
        <v>747.65526859797262</v>
      </c>
      <c r="N590" s="304">
        <f t="shared" si="163"/>
        <v>44.239956721773531</v>
      </c>
      <c r="O590" s="308">
        <v>36</v>
      </c>
      <c r="P590" s="305">
        <f t="shared" si="164"/>
        <v>3039.8930614084229</v>
      </c>
      <c r="Q590" s="309">
        <f t="shared" si="165"/>
        <v>4.8503999999999996</v>
      </c>
      <c r="R590" s="367">
        <f t="shared" si="173"/>
        <v>176.5824512245776</v>
      </c>
      <c r="S590" s="302">
        <v>21700</v>
      </c>
      <c r="T590" s="307">
        <f t="shared" si="166"/>
        <v>1474.6652240591179</v>
      </c>
      <c r="U590" s="101">
        <f t="shared" si="167"/>
        <v>498.4368457319818</v>
      </c>
      <c r="V590" s="304">
        <f t="shared" si="168"/>
        <v>29.49330448118236</v>
      </c>
      <c r="W590" s="308">
        <v>24</v>
      </c>
      <c r="X590" s="305">
        <f t="shared" si="169"/>
        <v>2026.595374272282</v>
      </c>
      <c r="Y590" s="309">
        <f t="shared" si="170"/>
        <v>3.2336</v>
      </c>
    </row>
    <row r="591" spans="1:25" ht="15.75" customHeight="1" x14ac:dyDescent="0.2">
      <c r="A591" s="424">
        <v>572</v>
      </c>
      <c r="B591" s="301">
        <f t="shared" si="171"/>
        <v>70.640198339441667</v>
      </c>
      <c r="C591" s="302">
        <v>21700</v>
      </c>
      <c r="D591" s="303">
        <f t="shared" si="156"/>
        <v>3686.2863655722031</v>
      </c>
      <c r="E591" s="304">
        <f t="shared" si="157"/>
        <v>1245.9647915634046</v>
      </c>
      <c r="F591" s="304">
        <f t="shared" si="158"/>
        <v>73.725727311444061</v>
      </c>
      <c r="G591" s="101">
        <v>60</v>
      </c>
      <c r="H591" s="305">
        <f t="shared" si="159"/>
        <v>5065.9768844470518</v>
      </c>
      <c r="I591" s="309">
        <f t="shared" si="160"/>
        <v>8.0974000000000004</v>
      </c>
      <c r="J591" s="329">
        <f t="shared" si="172"/>
        <v>117.73366389906946</v>
      </c>
      <c r="K591" s="302">
        <v>21700</v>
      </c>
      <c r="L591" s="307">
        <f t="shared" si="161"/>
        <v>2211.7718193433216</v>
      </c>
      <c r="M591" s="304">
        <f t="shared" si="162"/>
        <v>747.57887493804265</v>
      </c>
      <c r="N591" s="304">
        <f t="shared" si="163"/>
        <v>44.235436386866432</v>
      </c>
      <c r="O591" s="308">
        <v>36</v>
      </c>
      <c r="P591" s="305">
        <f t="shared" si="164"/>
        <v>3039.5861306682305</v>
      </c>
      <c r="Q591" s="309">
        <f t="shared" si="165"/>
        <v>4.8583999999999996</v>
      </c>
      <c r="R591" s="367">
        <f t="shared" si="173"/>
        <v>176.60049584860417</v>
      </c>
      <c r="S591" s="302">
        <v>21700</v>
      </c>
      <c r="T591" s="307">
        <f t="shared" si="166"/>
        <v>1474.5145462288813</v>
      </c>
      <c r="U591" s="101">
        <f t="shared" si="167"/>
        <v>498.3859166253618</v>
      </c>
      <c r="V591" s="304">
        <f t="shared" si="168"/>
        <v>29.490290924577625</v>
      </c>
      <c r="W591" s="308">
        <v>24</v>
      </c>
      <c r="X591" s="305">
        <f t="shared" si="169"/>
        <v>2026.3907537788207</v>
      </c>
      <c r="Y591" s="309">
        <f t="shared" si="170"/>
        <v>3.2389000000000001</v>
      </c>
    </row>
    <row r="592" spans="1:25" ht="15.75" customHeight="1" x14ac:dyDescent="0.2">
      <c r="A592" s="424">
        <v>573</v>
      </c>
      <c r="B592" s="301">
        <f t="shared" si="171"/>
        <v>70.647403581448302</v>
      </c>
      <c r="C592" s="302">
        <v>21700</v>
      </c>
      <c r="D592" s="303">
        <f t="shared" si="156"/>
        <v>3685.9104057488662</v>
      </c>
      <c r="E592" s="304">
        <f t="shared" si="157"/>
        <v>1245.8377171431166</v>
      </c>
      <c r="F592" s="304">
        <f t="shared" si="158"/>
        <v>73.71820811497733</v>
      </c>
      <c r="G592" s="101">
        <v>60</v>
      </c>
      <c r="H592" s="305">
        <f t="shared" si="159"/>
        <v>5065.46633100696</v>
      </c>
      <c r="I592" s="309">
        <f t="shared" si="160"/>
        <v>8.1106999999999996</v>
      </c>
      <c r="J592" s="329">
        <f t="shared" si="172"/>
        <v>117.74567263574717</v>
      </c>
      <c r="K592" s="302">
        <v>21700</v>
      </c>
      <c r="L592" s="307">
        <f t="shared" si="161"/>
        <v>2211.5462434493197</v>
      </c>
      <c r="M592" s="304">
        <f t="shared" si="162"/>
        <v>747.50263028586994</v>
      </c>
      <c r="N592" s="304">
        <f t="shared" si="163"/>
        <v>44.230924868986392</v>
      </c>
      <c r="O592" s="308">
        <v>36</v>
      </c>
      <c r="P592" s="305">
        <f t="shared" si="164"/>
        <v>3039.279798604176</v>
      </c>
      <c r="Q592" s="309">
        <f t="shared" si="165"/>
        <v>4.8663999999999996</v>
      </c>
      <c r="R592" s="367">
        <f t="shared" si="173"/>
        <v>176.61850895362073</v>
      </c>
      <c r="S592" s="302">
        <v>21700</v>
      </c>
      <c r="T592" s="307">
        <f t="shared" si="166"/>
        <v>1474.3641622995467</v>
      </c>
      <c r="U592" s="101">
        <f t="shared" si="167"/>
        <v>498.33508685724672</v>
      </c>
      <c r="V592" s="304">
        <f t="shared" si="168"/>
        <v>29.487283245990934</v>
      </c>
      <c r="W592" s="308">
        <v>24</v>
      </c>
      <c r="X592" s="305">
        <f t="shared" si="169"/>
        <v>2026.1865324027845</v>
      </c>
      <c r="Y592" s="309">
        <f t="shared" si="170"/>
        <v>3.2443</v>
      </c>
    </row>
    <row r="593" spans="1:25" ht="15.75" customHeight="1" x14ac:dyDescent="0.2">
      <c r="A593" s="424">
        <v>574</v>
      </c>
      <c r="B593" s="301">
        <f t="shared" si="171"/>
        <v>70.65459625981822</v>
      </c>
      <c r="C593" s="302">
        <v>21700</v>
      </c>
      <c r="D593" s="303">
        <f t="shared" si="156"/>
        <v>3685.5351779582861</v>
      </c>
      <c r="E593" s="304">
        <f t="shared" si="157"/>
        <v>1245.7108901499005</v>
      </c>
      <c r="F593" s="304">
        <f t="shared" si="158"/>
        <v>73.710703559165722</v>
      </c>
      <c r="G593" s="101">
        <v>60</v>
      </c>
      <c r="H593" s="305">
        <f t="shared" si="159"/>
        <v>5064.9567716673519</v>
      </c>
      <c r="I593" s="309">
        <f t="shared" si="160"/>
        <v>8.1240000000000006</v>
      </c>
      <c r="J593" s="329">
        <f t="shared" si="172"/>
        <v>117.75766043303037</v>
      </c>
      <c r="K593" s="302">
        <v>21700</v>
      </c>
      <c r="L593" s="307">
        <f t="shared" si="161"/>
        <v>2211.3211067749717</v>
      </c>
      <c r="M593" s="304">
        <f t="shared" si="162"/>
        <v>747.42653408994033</v>
      </c>
      <c r="N593" s="304">
        <f t="shared" si="163"/>
        <v>44.226422135499433</v>
      </c>
      <c r="O593" s="308">
        <v>36</v>
      </c>
      <c r="P593" s="305">
        <f t="shared" si="164"/>
        <v>3038.9740630004112</v>
      </c>
      <c r="Q593" s="309">
        <f t="shared" si="165"/>
        <v>4.8743999999999996</v>
      </c>
      <c r="R593" s="367">
        <f t="shared" si="173"/>
        <v>176.63649064954555</v>
      </c>
      <c r="S593" s="302">
        <v>21700</v>
      </c>
      <c r="T593" s="307">
        <f t="shared" si="166"/>
        <v>1474.2140711833147</v>
      </c>
      <c r="U593" s="101">
        <f t="shared" si="167"/>
        <v>498.28435605996032</v>
      </c>
      <c r="V593" s="304">
        <f t="shared" si="168"/>
        <v>29.484281423666292</v>
      </c>
      <c r="W593" s="308">
        <v>24</v>
      </c>
      <c r="X593" s="305">
        <f t="shared" si="169"/>
        <v>2025.9827086669413</v>
      </c>
      <c r="Y593" s="309">
        <f t="shared" si="170"/>
        <v>3.2496</v>
      </c>
    </row>
    <row r="594" spans="1:25" ht="15.75" customHeight="1" x14ac:dyDescent="0.2">
      <c r="A594" s="424">
        <v>575</v>
      </c>
      <c r="B594" s="301">
        <f t="shared" si="171"/>
        <v>70.66177641828908</v>
      </c>
      <c r="C594" s="302">
        <v>21700</v>
      </c>
      <c r="D594" s="303">
        <f t="shared" si="156"/>
        <v>3685.1606794957652</v>
      </c>
      <c r="E594" s="304">
        <f t="shared" si="157"/>
        <v>1245.5843096695685</v>
      </c>
      <c r="F594" s="304">
        <f t="shared" si="158"/>
        <v>73.703213589915308</v>
      </c>
      <c r="G594" s="101">
        <v>60</v>
      </c>
      <c r="H594" s="305">
        <f t="shared" si="159"/>
        <v>5064.4482027552494</v>
      </c>
      <c r="I594" s="309">
        <f t="shared" si="160"/>
        <v>8.1373999999999995</v>
      </c>
      <c r="J594" s="329">
        <f t="shared" si="172"/>
        <v>117.76962736381513</v>
      </c>
      <c r="K594" s="302">
        <v>21700</v>
      </c>
      <c r="L594" s="307">
        <f t="shared" si="161"/>
        <v>2211.0964076974587</v>
      </c>
      <c r="M594" s="304">
        <f t="shared" si="162"/>
        <v>747.35058580174098</v>
      </c>
      <c r="N594" s="304">
        <f t="shared" si="163"/>
        <v>44.221928153949179</v>
      </c>
      <c r="O594" s="308">
        <v>36</v>
      </c>
      <c r="P594" s="305">
        <f t="shared" si="164"/>
        <v>3038.668921653149</v>
      </c>
      <c r="Q594" s="309">
        <f t="shared" si="165"/>
        <v>4.8823999999999996</v>
      </c>
      <c r="R594" s="367">
        <f t="shared" si="173"/>
        <v>176.65444104572268</v>
      </c>
      <c r="S594" s="302">
        <v>21700</v>
      </c>
      <c r="T594" s="307">
        <f t="shared" si="166"/>
        <v>1474.0642717983062</v>
      </c>
      <c r="U594" s="101">
        <f t="shared" si="167"/>
        <v>498.23372386782745</v>
      </c>
      <c r="V594" s="304">
        <f t="shared" si="168"/>
        <v>29.481285435966125</v>
      </c>
      <c r="W594" s="308">
        <v>24</v>
      </c>
      <c r="X594" s="305">
        <f t="shared" si="169"/>
        <v>2025.7792811020997</v>
      </c>
      <c r="Y594" s="309">
        <f t="shared" si="170"/>
        <v>3.2549000000000001</v>
      </c>
    </row>
    <row r="595" spans="1:25" ht="15.75" customHeight="1" x14ac:dyDescent="0.2">
      <c r="A595" s="424">
        <v>576</v>
      </c>
      <c r="B595" s="301">
        <f t="shared" si="171"/>
        <v>70.668944100370553</v>
      </c>
      <c r="C595" s="302">
        <v>21700</v>
      </c>
      <c r="D595" s="303">
        <f t="shared" si="156"/>
        <v>3684.786907671295</v>
      </c>
      <c r="E595" s="304">
        <f t="shared" si="157"/>
        <v>1245.4579747928976</v>
      </c>
      <c r="F595" s="304">
        <f t="shared" si="158"/>
        <v>73.695738153425907</v>
      </c>
      <c r="G595" s="101">
        <v>60</v>
      </c>
      <c r="H595" s="305">
        <f t="shared" si="159"/>
        <v>5063.9406206176182</v>
      </c>
      <c r="I595" s="309">
        <f t="shared" si="160"/>
        <v>8.1507000000000005</v>
      </c>
      <c r="J595" s="329">
        <f t="shared" si="172"/>
        <v>117.7815735006176</v>
      </c>
      <c r="K595" s="302">
        <v>21700</v>
      </c>
      <c r="L595" s="307">
        <f t="shared" si="161"/>
        <v>2210.8721446027766</v>
      </c>
      <c r="M595" s="304">
        <f t="shared" si="162"/>
        <v>747.27478487573842</v>
      </c>
      <c r="N595" s="304">
        <f t="shared" si="163"/>
        <v>44.217442892055537</v>
      </c>
      <c r="O595" s="308">
        <v>36</v>
      </c>
      <c r="P595" s="305">
        <f t="shared" si="164"/>
        <v>3038.3643723705709</v>
      </c>
      <c r="Q595" s="309">
        <f t="shared" si="165"/>
        <v>4.8903999999999996</v>
      </c>
      <c r="R595" s="367">
        <f t="shared" si="173"/>
        <v>176.67236025092637</v>
      </c>
      <c r="S595" s="302">
        <v>21700</v>
      </c>
      <c r="T595" s="307">
        <f t="shared" si="166"/>
        <v>1473.9147630685181</v>
      </c>
      <c r="U595" s="101">
        <f t="shared" si="167"/>
        <v>498.1831899171591</v>
      </c>
      <c r="V595" s="304">
        <f t="shared" si="168"/>
        <v>29.478295261370363</v>
      </c>
      <c r="W595" s="308">
        <v>24</v>
      </c>
      <c r="X595" s="305">
        <f t="shared" si="169"/>
        <v>2025.5762482470477</v>
      </c>
      <c r="Y595" s="309">
        <f t="shared" si="170"/>
        <v>3.2603</v>
      </c>
    </row>
    <row r="596" spans="1:25" ht="15.75" customHeight="1" x14ac:dyDescent="0.2">
      <c r="A596" s="424">
        <v>577</v>
      </c>
      <c r="B596" s="301">
        <f t="shared" si="171"/>
        <v>70.676099349345918</v>
      </c>
      <c r="C596" s="302">
        <v>21700</v>
      </c>
      <c r="D596" s="303">
        <f t="shared" ref="D596:D659" si="174">12*(1/B596*C596)</f>
        <v>3684.4138598094537</v>
      </c>
      <c r="E596" s="304">
        <f t="shared" ref="E596:E659" si="175">D596*33.8%</f>
        <v>1245.3318846155953</v>
      </c>
      <c r="F596" s="304">
        <f t="shared" ref="F596:F659" si="176">D596*2%</f>
        <v>73.688277196189077</v>
      </c>
      <c r="G596" s="101">
        <v>60</v>
      </c>
      <c r="H596" s="305">
        <f t="shared" ref="H596:H659" si="177">SUM(D596:G596)</f>
        <v>5063.4340216212377</v>
      </c>
      <c r="I596" s="309">
        <f t="shared" ref="I596:I659" si="178">ROUND(A596/B596,4)</f>
        <v>8.1639999999999997</v>
      </c>
      <c r="J596" s="329">
        <f t="shared" si="172"/>
        <v>117.79349891557654</v>
      </c>
      <c r="K596" s="302">
        <v>21700</v>
      </c>
      <c r="L596" s="307">
        <f t="shared" ref="L596:L659" si="179">12*(1/J596*K596)</f>
        <v>2210.6483158856722</v>
      </c>
      <c r="M596" s="304">
        <f t="shared" ref="M596:M659" si="180">L596*33.8%</f>
        <v>747.19913076935711</v>
      </c>
      <c r="N596" s="304">
        <f t="shared" ref="N596:N659" si="181">L596*2%</f>
        <v>44.212966317713445</v>
      </c>
      <c r="O596" s="308">
        <v>36</v>
      </c>
      <c r="P596" s="305">
        <f t="shared" ref="P596:P659" si="182">SUM(L596:O596)</f>
        <v>3038.0604129727426</v>
      </c>
      <c r="Q596" s="309">
        <f t="shared" ref="Q596:Q659" si="183">ROUND(A596/J596,4)</f>
        <v>4.8983999999999996</v>
      </c>
      <c r="R596" s="367">
        <f t="shared" si="173"/>
        <v>176.6902483733648</v>
      </c>
      <c r="S596" s="302">
        <v>21700</v>
      </c>
      <c r="T596" s="307">
        <f t="shared" ref="T596:T659" si="184">12*(1/R596*S596)</f>
        <v>1473.7655439237813</v>
      </c>
      <c r="U596" s="101">
        <f t="shared" ref="U596:U659" si="185">T596*33.8%</f>
        <v>498.13275384623802</v>
      </c>
      <c r="V596" s="304">
        <f t="shared" ref="V596:V659" si="186">T596*2%</f>
        <v>29.475310878475625</v>
      </c>
      <c r="W596" s="308">
        <v>24</v>
      </c>
      <c r="X596" s="305">
        <f t="shared" ref="X596:X659" si="187">SUM(T596:W596)</f>
        <v>2025.3736086484951</v>
      </c>
      <c r="Y596" s="309">
        <f t="shared" ref="Y596:Y659" si="188">ROUND(A596/R596,4)</f>
        <v>3.2656000000000001</v>
      </c>
    </row>
    <row r="597" spans="1:25" ht="15.75" customHeight="1" x14ac:dyDescent="0.2">
      <c r="A597" s="424">
        <v>578</v>
      </c>
      <c r="B597" s="301">
        <f t="shared" si="171"/>
        <v>70.683242208273555</v>
      </c>
      <c r="C597" s="302">
        <v>21700</v>
      </c>
      <c r="D597" s="303">
        <f t="shared" si="174"/>
        <v>3684.0415332493035</v>
      </c>
      <c r="E597" s="304">
        <f t="shared" si="175"/>
        <v>1245.2060382382645</v>
      </c>
      <c r="F597" s="304">
        <f t="shared" si="176"/>
        <v>73.680830664986075</v>
      </c>
      <c r="G597" s="101">
        <v>60</v>
      </c>
      <c r="H597" s="305">
        <f t="shared" si="177"/>
        <v>5062.9284021525546</v>
      </c>
      <c r="I597" s="309">
        <f t="shared" si="178"/>
        <v>8.1773000000000007</v>
      </c>
      <c r="J597" s="329">
        <f t="shared" si="172"/>
        <v>117.80540368045592</v>
      </c>
      <c r="K597" s="302">
        <v>21700</v>
      </c>
      <c r="L597" s="307">
        <f t="shared" si="179"/>
        <v>2210.4249199495821</v>
      </c>
      <c r="M597" s="304">
        <f t="shared" si="180"/>
        <v>747.12362294295872</v>
      </c>
      <c r="N597" s="304">
        <f t="shared" si="181"/>
        <v>44.208498398991644</v>
      </c>
      <c r="O597" s="308">
        <v>36</v>
      </c>
      <c r="P597" s="305">
        <f t="shared" si="182"/>
        <v>3037.7570412915325</v>
      </c>
      <c r="Q597" s="309">
        <f t="shared" si="183"/>
        <v>4.9063999999999997</v>
      </c>
      <c r="R597" s="367">
        <f t="shared" si="173"/>
        <v>176.70810552068389</v>
      </c>
      <c r="S597" s="302">
        <v>21700</v>
      </c>
      <c r="T597" s="307">
        <f t="shared" si="184"/>
        <v>1473.6166132997214</v>
      </c>
      <c r="U597" s="101">
        <f t="shared" si="185"/>
        <v>498.08241529530579</v>
      </c>
      <c r="V597" s="304">
        <f t="shared" si="186"/>
        <v>29.472332265994428</v>
      </c>
      <c r="W597" s="308">
        <v>24</v>
      </c>
      <c r="X597" s="305">
        <f t="shared" si="187"/>
        <v>2025.1713608610216</v>
      </c>
      <c r="Y597" s="309">
        <f t="shared" si="188"/>
        <v>3.2709000000000001</v>
      </c>
    </row>
    <row r="598" spans="1:25" ht="15.75" customHeight="1" x14ac:dyDescent="0.2">
      <c r="A598" s="424">
        <v>579</v>
      </c>
      <c r="B598" s="301">
        <f t="shared" si="171"/>
        <v>70.690372719988602</v>
      </c>
      <c r="C598" s="302">
        <v>21700</v>
      </c>
      <c r="D598" s="303">
        <f t="shared" si="174"/>
        <v>3683.6699253442839</v>
      </c>
      <c r="E598" s="304">
        <f t="shared" si="175"/>
        <v>1245.0804347663679</v>
      </c>
      <c r="F598" s="304">
        <f t="shared" si="176"/>
        <v>73.673398506885675</v>
      </c>
      <c r="G598" s="101">
        <v>60</v>
      </c>
      <c r="H598" s="305">
        <f t="shared" si="177"/>
        <v>5062.4237586175377</v>
      </c>
      <c r="I598" s="309">
        <f t="shared" si="178"/>
        <v>8.1905999999999999</v>
      </c>
      <c r="J598" s="329">
        <f t="shared" si="172"/>
        <v>117.81728786664767</v>
      </c>
      <c r="K598" s="302">
        <v>21700</v>
      </c>
      <c r="L598" s="307">
        <f t="shared" si="179"/>
        <v>2210.2019552065703</v>
      </c>
      <c r="M598" s="304">
        <f t="shared" si="180"/>
        <v>747.04826085982074</v>
      </c>
      <c r="N598" s="304">
        <f t="shared" si="181"/>
        <v>44.204039104131411</v>
      </c>
      <c r="O598" s="308">
        <v>36</v>
      </c>
      <c r="P598" s="305">
        <f t="shared" si="182"/>
        <v>3037.4542551705226</v>
      </c>
      <c r="Q598" s="309">
        <f t="shared" si="183"/>
        <v>4.9143999999999997</v>
      </c>
      <c r="R598" s="367">
        <f t="shared" si="173"/>
        <v>176.72593179997151</v>
      </c>
      <c r="S598" s="302">
        <v>21700</v>
      </c>
      <c r="T598" s="307">
        <f t="shared" si="184"/>
        <v>1473.4679701377136</v>
      </c>
      <c r="U598" s="101">
        <f t="shared" si="185"/>
        <v>498.03217390654714</v>
      </c>
      <c r="V598" s="304">
        <f t="shared" si="186"/>
        <v>29.469359402754272</v>
      </c>
      <c r="W598" s="308">
        <v>24</v>
      </c>
      <c r="X598" s="305">
        <f t="shared" si="187"/>
        <v>2024.9695034470149</v>
      </c>
      <c r="Y598" s="309">
        <f t="shared" si="188"/>
        <v>3.2763</v>
      </c>
    </row>
    <row r="599" spans="1:25" ht="15.75" customHeight="1" x14ac:dyDescent="0.2">
      <c r="A599" s="283">
        <v>580</v>
      </c>
      <c r="B599" s="301">
        <f t="shared" si="171"/>
        <v>70.697490927104425</v>
      </c>
      <c r="C599" s="302">
        <v>21700</v>
      </c>
      <c r="D599" s="303">
        <f t="shared" si="174"/>
        <v>3683.2990334621099</v>
      </c>
      <c r="E599" s="304">
        <f t="shared" si="175"/>
        <v>1244.955073310193</v>
      </c>
      <c r="F599" s="304">
        <f t="shared" si="176"/>
        <v>73.665980669242202</v>
      </c>
      <c r="G599" s="101">
        <v>60</v>
      </c>
      <c r="H599" s="305">
        <f t="shared" si="177"/>
        <v>5061.9200874415455</v>
      </c>
      <c r="I599" s="309">
        <f t="shared" si="178"/>
        <v>8.2040000000000006</v>
      </c>
      <c r="J599" s="329">
        <f t="shared" si="172"/>
        <v>117.82915154517404</v>
      </c>
      <c r="K599" s="302">
        <v>21700</v>
      </c>
      <c r="L599" s="307">
        <f t="shared" si="179"/>
        <v>2209.9794200772658</v>
      </c>
      <c r="M599" s="304">
        <f t="shared" si="180"/>
        <v>746.97304398611573</v>
      </c>
      <c r="N599" s="304">
        <f t="shared" si="181"/>
        <v>44.19958840154532</v>
      </c>
      <c r="O599" s="308">
        <v>36</v>
      </c>
      <c r="P599" s="305">
        <f t="shared" si="182"/>
        <v>3037.1520524649272</v>
      </c>
      <c r="Q599" s="309">
        <f t="shared" si="183"/>
        <v>4.9223999999999997</v>
      </c>
      <c r="R599" s="367">
        <f t="shared" si="173"/>
        <v>176.74372731776106</v>
      </c>
      <c r="S599" s="302">
        <v>21700</v>
      </c>
      <c r="T599" s="307">
        <f t="shared" si="184"/>
        <v>1473.3196133848437</v>
      </c>
      <c r="U599" s="101">
        <f t="shared" si="185"/>
        <v>497.98202932407713</v>
      </c>
      <c r="V599" s="304">
        <f t="shared" si="186"/>
        <v>29.466392267696875</v>
      </c>
      <c r="W599" s="308">
        <v>24</v>
      </c>
      <c r="X599" s="305">
        <f t="shared" si="187"/>
        <v>2024.7680349766176</v>
      </c>
      <c r="Y599" s="309">
        <f t="shared" si="188"/>
        <v>3.2816000000000001</v>
      </c>
    </row>
    <row r="600" spans="1:25" ht="15.75" customHeight="1" x14ac:dyDescent="0.2">
      <c r="A600" s="424">
        <v>581</v>
      </c>
      <c r="B600" s="301">
        <f t="shared" si="171"/>
        <v>70.704596872014136</v>
      </c>
      <c r="C600" s="302">
        <v>21700</v>
      </c>
      <c r="D600" s="303">
        <f t="shared" si="174"/>
        <v>3682.9288549846742</v>
      </c>
      <c r="E600" s="304">
        <f t="shared" si="175"/>
        <v>1244.8299529848198</v>
      </c>
      <c r="F600" s="304">
        <f t="shared" si="176"/>
        <v>73.658577099693488</v>
      </c>
      <c r="G600" s="101">
        <v>60</v>
      </c>
      <c r="H600" s="305">
        <f t="shared" si="177"/>
        <v>5061.4173850691877</v>
      </c>
      <c r="I600" s="309">
        <f t="shared" si="178"/>
        <v>8.2172999999999998</v>
      </c>
      <c r="J600" s="329">
        <f t="shared" si="172"/>
        <v>117.84099478669023</v>
      </c>
      <c r="K600" s="302">
        <v>21700</v>
      </c>
      <c r="L600" s="307">
        <f t="shared" si="179"/>
        <v>2209.7573129908042</v>
      </c>
      <c r="M600" s="304">
        <f t="shared" si="180"/>
        <v>746.89797179089169</v>
      </c>
      <c r="N600" s="304">
        <f t="shared" si="181"/>
        <v>44.195146259816084</v>
      </c>
      <c r="O600" s="308">
        <v>36</v>
      </c>
      <c r="P600" s="305">
        <f t="shared" si="182"/>
        <v>3036.8504310415119</v>
      </c>
      <c r="Q600" s="309">
        <f t="shared" si="183"/>
        <v>4.9303999999999997</v>
      </c>
      <c r="R600" s="367">
        <f t="shared" si="173"/>
        <v>176.76149218003533</v>
      </c>
      <c r="S600" s="302">
        <v>21700</v>
      </c>
      <c r="T600" s="307">
        <f t="shared" si="184"/>
        <v>1473.1715419938696</v>
      </c>
      <c r="U600" s="101">
        <f t="shared" si="185"/>
        <v>497.93198119392787</v>
      </c>
      <c r="V600" s="304">
        <f t="shared" si="186"/>
        <v>29.463430839877393</v>
      </c>
      <c r="W600" s="308">
        <v>24</v>
      </c>
      <c r="X600" s="305">
        <f t="shared" si="187"/>
        <v>2024.5669540276749</v>
      </c>
      <c r="Y600" s="309">
        <f t="shared" si="188"/>
        <v>3.2869000000000002</v>
      </c>
    </row>
    <row r="601" spans="1:25" ht="15.75" customHeight="1" x14ac:dyDescent="0.2">
      <c r="A601" s="424">
        <v>582</v>
      </c>
      <c r="B601" s="301">
        <f t="shared" si="171"/>
        <v>70.711690596892183</v>
      </c>
      <c r="C601" s="302">
        <v>21700</v>
      </c>
      <c r="D601" s="303">
        <f t="shared" si="174"/>
        <v>3682.5593873079415</v>
      </c>
      <c r="E601" s="304">
        <f t="shared" si="175"/>
        <v>1244.705072910084</v>
      </c>
      <c r="F601" s="304">
        <f t="shared" si="176"/>
        <v>73.651187746158826</v>
      </c>
      <c r="G601" s="101">
        <v>60</v>
      </c>
      <c r="H601" s="305">
        <f t="shared" si="177"/>
        <v>5060.9156479641842</v>
      </c>
      <c r="I601" s="309">
        <f t="shared" si="178"/>
        <v>8.2306000000000008</v>
      </c>
      <c r="J601" s="329">
        <f t="shared" si="172"/>
        <v>117.85281766148698</v>
      </c>
      <c r="K601" s="302">
        <v>21700</v>
      </c>
      <c r="L601" s="307">
        <f t="shared" si="179"/>
        <v>2209.5356323847645</v>
      </c>
      <c r="M601" s="304">
        <f t="shared" si="180"/>
        <v>746.8230437460503</v>
      </c>
      <c r="N601" s="304">
        <f t="shared" si="181"/>
        <v>44.190712647695293</v>
      </c>
      <c r="O601" s="308">
        <v>36</v>
      </c>
      <c r="P601" s="305">
        <f t="shared" si="182"/>
        <v>3036.5493887785101</v>
      </c>
      <c r="Q601" s="309">
        <f t="shared" si="183"/>
        <v>4.9383999999999997</v>
      </c>
      <c r="R601" s="367">
        <f t="shared" si="173"/>
        <v>176.77922649223044</v>
      </c>
      <c r="S601" s="302">
        <v>21700</v>
      </c>
      <c r="T601" s="307">
        <f t="shared" si="184"/>
        <v>1473.0237549231767</v>
      </c>
      <c r="U601" s="101">
        <f t="shared" si="185"/>
        <v>497.88202916403367</v>
      </c>
      <c r="V601" s="304">
        <f t="shared" si="186"/>
        <v>29.460475098463537</v>
      </c>
      <c r="W601" s="308">
        <v>24</v>
      </c>
      <c r="X601" s="305">
        <f t="shared" si="187"/>
        <v>2024.3662591856739</v>
      </c>
      <c r="Y601" s="309">
        <f t="shared" si="188"/>
        <v>3.2921999999999998</v>
      </c>
    </row>
    <row r="602" spans="1:25" ht="15.75" customHeight="1" x14ac:dyDescent="0.2">
      <c r="A602" s="424">
        <v>583</v>
      </c>
      <c r="B602" s="301">
        <f t="shared" si="171"/>
        <v>70.718772143695787</v>
      </c>
      <c r="C602" s="302">
        <v>21700</v>
      </c>
      <c r="D602" s="303">
        <f t="shared" si="174"/>
        <v>3682.190627841851</v>
      </c>
      <c r="E602" s="304">
        <f t="shared" si="175"/>
        <v>1244.5804322105455</v>
      </c>
      <c r="F602" s="304">
        <f t="shared" si="176"/>
        <v>73.64381255683702</v>
      </c>
      <c r="G602" s="101">
        <v>60</v>
      </c>
      <c r="H602" s="305">
        <f t="shared" si="177"/>
        <v>5060.4148726092335</v>
      </c>
      <c r="I602" s="309">
        <f t="shared" si="178"/>
        <v>8.2439</v>
      </c>
      <c r="J602" s="329">
        <f t="shared" si="172"/>
        <v>117.86462023949298</v>
      </c>
      <c r="K602" s="302">
        <v>21700</v>
      </c>
      <c r="L602" s="307">
        <f t="shared" si="179"/>
        <v>2209.314376705111</v>
      </c>
      <c r="M602" s="304">
        <f t="shared" si="180"/>
        <v>746.74825932632746</v>
      </c>
      <c r="N602" s="304">
        <f t="shared" si="181"/>
        <v>44.18628753410222</v>
      </c>
      <c r="O602" s="308">
        <v>36</v>
      </c>
      <c r="P602" s="305">
        <f t="shared" si="182"/>
        <v>3036.2489235655407</v>
      </c>
      <c r="Q602" s="309">
        <f t="shared" si="183"/>
        <v>4.9463999999999997</v>
      </c>
      <c r="R602" s="367">
        <f t="shared" si="173"/>
        <v>176.79693035923947</v>
      </c>
      <c r="S602" s="302">
        <v>21700</v>
      </c>
      <c r="T602" s="307">
        <f t="shared" si="184"/>
        <v>1472.8762511367404</v>
      </c>
      <c r="U602" s="101">
        <f t="shared" si="185"/>
        <v>497.83217288421821</v>
      </c>
      <c r="V602" s="304">
        <f t="shared" si="186"/>
        <v>29.45752502273481</v>
      </c>
      <c r="W602" s="308">
        <v>24</v>
      </c>
      <c r="X602" s="305">
        <f t="shared" si="187"/>
        <v>2024.1659490436934</v>
      </c>
      <c r="Y602" s="309">
        <f t="shared" si="188"/>
        <v>3.2976000000000001</v>
      </c>
    </row>
    <row r="603" spans="1:25" ht="15.75" customHeight="1" x14ac:dyDescent="0.2">
      <c r="A603" s="424">
        <v>584</v>
      </c>
      <c r="B603" s="301">
        <f t="shared" si="171"/>
        <v>70.725841554166436</v>
      </c>
      <c r="C603" s="302">
        <v>21700</v>
      </c>
      <c r="D603" s="303">
        <f t="shared" si="174"/>
        <v>3681.8225740102189</v>
      </c>
      <c r="E603" s="304">
        <f t="shared" si="175"/>
        <v>1244.456030015454</v>
      </c>
      <c r="F603" s="304">
        <f t="shared" si="176"/>
        <v>73.636451480204386</v>
      </c>
      <c r="G603" s="101">
        <v>60</v>
      </c>
      <c r="H603" s="305">
        <f t="shared" si="177"/>
        <v>5059.9150555058768</v>
      </c>
      <c r="I603" s="309">
        <f t="shared" si="178"/>
        <v>8.2571999999999992</v>
      </c>
      <c r="J603" s="329">
        <f t="shared" si="172"/>
        <v>117.87640259027739</v>
      </c>
      <c r="K603" s="302">
        <v>21700</v>
      </c>
      <c r="L603" s="307">
        <f t="shared" si="179"/>
        <v>2209.0935444061315</v>
      </c>
      <c r="M603" s="304">
        <f t="shared" si="180"/>
        <v>746.67361800927233</v>
      </c>
      <c r="N603" s="304">
        <f t="shared" si="181"/>
        <v>44.181870888122631</v>
      </c>
      <c r="O603" s="308">
        <v>36</v>
      </c>
      <c r="P603" s="305">
        <f t="shared" si="182"/>
        <v>3035.9490333035264</v>
      </c>
      <c r="Q603" s="309">
        <f t="shared" si="183"/>
        <v>4.9542999999999999</v>
      </c>
      <c r="R603" s="367">
        <f t="shared" si="173"/>
        <v>176.81460388541609</v>
      </c>
      <c r="S603" s="302">
        <v>21700</v>
      </c>
      <c r="T603" s="307">
        <f t="shared" si="184"/>
        <v>1472.7290296040878</v>
      </c>
      <c r="U603" s="101">
        <f t="shared" si="185"/>
        <v>497.78241200618163</v>
      </c>
      <c r="V603" s="304">
        <f t="shared" si="186"/>
        <v>29.454580592081758</v>
      </c>
      <c r="W603" s="308">
        <v>24</v>
      </c>
      <c r="X603" s="305">
        <f t="shared" si="187"/>
        <v>2023.9660222023513</v>
      </c>
      <c r="Y603" s="309">
        <f t="shared" si="188"/>
        <v>3.3029000000000002</v>
      </c>
    </row>
    <row r="604" spans="1:25" ht="15.75" customHeight="1" x14ac:dyDescent="0.2">
      <c r="A604" s="424">
        <v>585</v>
      </c>
      <c r="B604" s="301">
        <f t="shared" si="171"/>
        <v>70.732898869831416</v>
      </c>
      <c r="C604" s="302">
        <v>21700</v>
      </c>
      <c r="D604" s="303">
        <f t="shared" si="174"/>
        <v>3681.4552232506385</v>
      </c>
      <c r="E604" s="304">
        <f t="shared" si="175"/>
        <v>1244.3318654587156</v>
      </c>
      <c r="F604" s="304">
        <f t="shared" si="176"/>
        <v>73.629104465012773</v>
      </c>
      <c r="G604" s="101">
        <v>60</v>
      </c>
      <c r="H604" s="305">
        <f t="shared" si="177"/>
        <v>5059.4161931743665</v>
      </c>
      <c r="I604" s="309">
        <f t="shared" si="178"/>
        <v>8.2706</v>
      </c>
      <c r="J604" s="329">
        <f t="shared" si="172"/>
        <v>117.88816478305236</v>
      </c>
      <c r="K604" s="302">
        <v>21700</v>
      </c>
      <c r="L604" s="307">
        <f t="shared" si="179"/>
        <v>2208.8731339503825</v>
      </c>
      <c r="M604" s="304">
        <f t="shared" si="180"/>
        <v>746.59911927522921</v>
      </c>
      <c r="N604" s="304">
        <f t="shared" si="181"/>
        <v>44.177462679007647</v>
      </c>
      <c r="O604" s="308">
        <v>36</v>
      </c>
      <c r="P604" s="305">
        <f t="shared" si="182"/>
        <v>3035.6497159046194</v>
      </c>
      <c r="Q604" s="309">
        <f t="shared" si="183"/>
        <v>4.9622999999999999</v>
      </c>
      <c r="R604" s="367">
        <f t="shared" si="173"/>
        <v>176.83224717457853</v>
      </c>
      <c r="S604" s="302">
        <v>21700</v>
      </c>
      <c r="T604" s="307">
        <f t="shared" si="184"/>
        <v>1472.5820893002551</v>
      </c>
      <c r="U604" s="101">
        <f t="shared" si="185"/>
        <v>497.7327461834862</v>
      </c>
      <c r="V604" s="304">
        <f t="shared" si="186"/>
        <v>29.451641786005101</v>
      </c>
      <c r="W604" s="308">
        <v>24</v>
      </c>
      <c r="X604" s="305">
        <f t="shared" si="187"/>
        <v>2023.7664772697465</v>
      </c>
      <c r="Y604" s="309">
        <f t="shared" si="188"/>
        <v>3.3081999999999998</v>
      </c>
    </row>
    <row r="605" spans="1:25" ht="15.75" customHeight="1" x14ac:dyDescent="0.2">
      <c r="A605" s="424">
        <v>586</v>
      </c>
      <c r="B605" s="301">
        <f t="shared" si="171"/>
        <v>70.739944132005178</v>
      </c>
      <c r="C605" s="302">
        <v>21700</v>
      </c>
      <c r="D605" s="303">
        <f t="shared" si="174"/>
        <v>3681.0885730143818</v>
      </c>
      <c r="E605" s="304">
        <f t="shared" si="175"/>
        <v>1244.2079376788608</v>
      </c>
      <c r="F605" s="304">
        <f t="shared" si="176"/>
        <v>73.621771460287633</v>
      </c>
      <c r="G605" s="101">
        <v>60</v>
      </c>
      <c r="H605" s="305">
        <f t="shared" si="177"/>
        <v>5058.9182821535305</v>
      </c>
      <c r="I605" s="309">
        <f t="shared" si="178"/>
        <v>8.2838999999999992</v>
      </c>
      <c r="J605" s="329">
        <f t="shared" si="172"/>
        <v>117.8999068866753</v>
      </c>
      <c r="K605" s="302">
        <v>21700</v>
      </c>
      <c r="L605" s="307">
        <f t="shared" si="179"/>
        <v>2208.653143808629</v>
      </c>
      <c r="M605" s="304">
        <f t="shared" si="180"/>
        <v>746.52476260731657</v>
      </c>
      <c r="N605" s="304">
        <f t="shared" si="181"/>
        <v>44.17306287617258</v>
      </c>
      <c r="O605" s="308">
        <v>36</v>
      </c>
      <c r="P605" s="305">
        <f t="shared" si="182"/>
        <v>3035.350969292118</v>
      </c>
      <c r="Q605" s="309">
        <f t="shared" si="183"/>
        <v>4.9702999999999999</v>
      </c>
      <c r="R605" s="367">
        <f t="shared" si="173"/>
        <v>176.84986033001294</v>
      </c>
      <c r="S605" s="302">
        <v>21700</v>
      </c>
      <c r="T605" s="307">
        <f t="shared" si="184"/>
        <v>1472.4354292057526</v>
      </c>
      <c r="U605" s="101">
        <f t="shared" si="185"/>
        <v>497.68317507154433</v>
      </c>
      <c r="V605" s="304">
        <f t="shared" si="186"/>
        <v>29.448708584115053</v>
      </c>
      <c r="W605" s="308">
        <v>24</v>
      </c>
      <c r="X605" s="305">
        <f t="shared" si="187"/>
        <v>2023.5673128614121</v>
      </c>
      <c r="Y605" s="309">
        <f t="shared" si="188"/>
        <v>3.3134999999999999</v>
      </c>
    </row>
    <row r="606" spans="1:25" ht="15.75" customHeight="1" x14ac:dyDescent="0.2">
      <c r="A606" s="424">
        <v>587</v>
      </c>
      <c r="B606" s="301">
        <f t="shared" si="171"/>
        <v>70.746977381790899</v>
      </c>
      <c r="C606" s="302">
        <v>21700</v>
      </c>
      <c r="D606" s="303">
        <f t="shared" si="174"/>
        <v>3680.7226207663061</v>
      </c>
      <c r="E606" s="304">
        <f t="shared" si="175"/>
        <v>1244.0842458190114</v>
      </c>
      <c r="F606" s="304">
        <f t="shared" si="176"/>
        <v>73.614452415326127</v>
      </c>
      <c r="G606" s="101">
        <v>60</v>
      </c>
      <c r="H606" s="305">
        <f t="shared" si="177"/>
        <v>5058.4213190006431</v>
      </c>
      <c r="I606" s="309">
        <f t="shared" si="178"/>
        <v>8.2972000000000001</v>
      </c>
      <c r="J606" s="329">
        <f t="shared" si="172"/>
        <v>117.9116289696515</v>
      </c>
      <c r="K606" s="302">
        <v>21700</v>
      </c>
      <c r="L606" s="307">
        <f t="shared" si="179"/>
        <v>2208.433572459784</v>
      </c>
      <c r="M606" s="304">
        <f t="shared" si="180"/>
        <v>746.45054749140695</v>
      </c>
      <c r="N606" s="304">
        <f t="shared" si="181"/>
        <v>44.168671449195685</v>
      </c>
      <c r="O606" s="308">
        <v>36</v>
      </c>
      <c r="P606" s="305">
        <f t="shared" si="182"/>
        <v>3035.0527914003865</v>
      </c>
      <c r="Q606" s="309">
        <f t="shared" si="183"/>
        <v>4.9782999999999999</v>
      </c>
      <c r="R606" s="367">
        <f t="shared" si="173"/>
        <v>176.86744345447724</v>
      </c>
      <c r="S606" s="302">
        <v>21700</v>
      </c>
      <c r="T606" s="307">
        <f t="shared" si="184"/>
        <v>1472.2890483065225</v>
      </c>
      <c r="U606" s="101">
        <f t="shared" si="185"/>
        <v>497.63369832760458</v>
      </c>
      <c r="V606" s="304">
        <f t="shared" si="186"/>
        <v>29.445780966130453</v>
      </c>
      <c r="W606" s="308">
        <v>24</v>
      </c>
      <c r="X606" s="305">
        <f t="shared" si="187"/>
        <v>2023.3685276002577</v>
      </c>
      <c r="Y606" s="309">
        <f t="shared" si="188"/>
        <v>3.3189000000000002</v>
      </c>
    </row>
    <row r="607" spans="1:25" ht="15.75" customHeight="1" x14ac:dyDescent="0.2">
      <c r="A607" s="424">
        <v>588</v>
      </c>
      <c r="B607" s="301">
        <f t="shared" si="171"/>
        <v>70.753998660081834</v>
      </c>
      <c r="C607" s="302">
        <v>21700</v>
      </c>
      <c r="D607" s="303">
        <f t="shared" si="174"/>
        <v>3680.35736398476</v>
      </c>
      <c r="E607" s="304">
        <f t="shared" si="175"/>
        <v>1243.9607890268487</v>
      </c>
      <c r="F607" s="304">
        <f t="shared" si="176"/>
        <v>73.607147279695198</v>
      </c>
      <c r="G607" s="101">
        <v>60</v>
      </c>
      <c r="H607" s="305">
        <f t="shared" si="177"/>
        <v>5057.9253002913038</v>
      </c>
      <c r="I607" s="309">
        <f t="shared" si="178"/>
        <v>8.3104999999999993</v>
      </c>
      <c r="J607" s="329">
        <f t="shared" si="172"/>
        <v>117.92333110013639</v>
      </c>
      <c r="K607" s="302">
        <v>21700</v>
      </c>
      <c r="L607" s="307">
        <f t="shared" si="179"/>
        <v>2208.2144183908558</v>
      </c>
      <c r="M607" s="304">
        <f t="shared" si="180"/>
        <v>746.37647341610921</v>
      </c>
      <c r="N607" s="304">
        <f t="shared" si="181"/>
        <v>44.164288367817115</v>
      </c>
      <c r="O607" s="308">
        <v>36</v>
      </c>
      <c r="P607" s="305">
        <f t="shared" si="182"/>
        <v>3034.7551801747823</v>
      </c>
      <c r="Q607" s="309">
        <f t="shared" si="183"/>
        <v>4.9863</v>
      </c>
      <c r="R607" s="367">
        <f t="shared" si="173"/>
        <v>176.88499665020458</v>
      </c>
      <c r="S607" s="302">
        <v>21700</v>
      </c>
      <c r="T607" s="307">
        <f t="shared" si="184"/>
        <v>1472.142945593904</v>
      </c>
      <c r="U607" s="101">
        <f t="shared" si="185"/>
        <v>497.58431561073951</v>
      </c>
      <c r="V607" s="304">
        <f t="shared" si="186"/>
        <v>29.44285891187808</v>
      </c>
      <c r="W607" s="308">
        <v>24</v>
      </c>
      <c r="X607" s="305">
        <f t="shared" si="187"/>
        <v>2023.1701201165217</v>
      </c>
      <c r="Y607" s="309">
        <f t="shared" si="188"/>
        <v>3.3241999999999998</v>
      </c>
    </row>
    <row r="608" spans="1:25" ht="15.75" customHeight="1" x14ac:dyDescent="0.2">
      <c r="A608" s="424">
        <v>589</v>
      </c>
      <c r="B608" s="301">
        <f t="shared" si="171"/>
        <v>70.761008007562793</v>
      </c>
      <c r="C608" s="302">
        <v>21700</v>
      </c>
      <c r="D608" s="303">
        <f t="shared" si="174"/>
        <v>3679.9928001614812</v>
      </c>
      <c r="E608" s="304">
        <f t="shared" si="175"/>
        <v>1243.8375664545806</v>
      </c>
      <c r="F608" s="304">
        <f t="shared" si="176"/>
        <v>73.599856003229633</v>
      </c>
      <c r="G608" s="101">
        <v>60</v>
      </c>
      <c r="H608" s="305">
        <f t="shared" si="177"/>
        <v>5057.4302226192913</v>
      </c>
      <c r="I608" s="309">
        <f t="shared" si="178"/>
        <v>8.3238000000000003</v>
      </c>
      <c r="J608" s="329">
        <f t="shared" si="172"/>
        <v>117.93501334593799</v>
      </c>
      <c r="K608" s="302">
        <v>21700</v>
      </c>
      <c r="L608" s="307">
        <f t="shared" si="179"/>
        <v>2207.9956800968889</v>
      </c>
      <c r="M608" s="304">
        <f t="shared" si="180"/>
        <v>746.30253987274841</v>
      </c>
      <c r="N608" s="304">
        <f t="shared" si="181"/>
        <v>44.159913601937781</v>
      </c>
      <c r="O608" s="308">
        <v>36</v>
      </c>
      <c r="P608" s="305">
        <f t="shared" si="182"/>
        <v>3034.4581335715748</v>
      </c>
      <c r="Q608" s="309">
        <f t="shared" si="183"/>
        <v>4.9943</v>
      </c>
      <c r="R608" s="367">
        <f t="shared" si="173"/>
        <v>176.90252001890698</v>
      </c>
      <c r="S608" s="302">
        <v>21700</v>
      </c>
      <c r="T608" s="307">
        <f t="shared" si="184"/>
        <v>1471.9971200645923</v>
      </c>
      <c r="U608" s="101">
        <f t="shared" si="185"/>
        <v>497.53502658183214</v>
      </c>
      <c r="V608" s="304">
        <f t="shared" si="186"/>
        <v>29.439942401291848</v>
      </c>
      <c r="W608" s="308">
        <v>24</v>
      </c>
      <c r="X608" s="305">
        <f t="shared" si="187"/>
        <v>2022.9720890477163</v>
      </c>
      <c r="Y608" s="309">
        <f t="shared" si="188"/>
        <v>3.3294999999999999</v>
      </c>
    </row>
    <row r="609" spans="1:25" ht="15.75" customHeight="1" x14ac:dyDescent="0.2">
      <c r="A609" s="283">
        <v>590</v>
      </c>
      <c r="B609" s="301">
        <f t="shared" si="171"/>
        <v>70.768005464711536</v>
      </c>
      <c r="C609" s="302">
        <v>21700</v>
      </c>
      <c r="D609" s="303">
        <f t="shared" si="174"/>
        <v>3679.6289268015112</v>
      </c>
      <c r="E609" s="304">
        <f t="shared" si="175"/>
        <v>1243.7145772589106</v>
      </c>
      <c r="F609" s="304">
        <f t="shared" si="176"/>
        <v>73.592578536030231</v>
      </c>
      <c r="G609" s="101">
        <v>60</v>
      </c>
      <c r="H609" s="305">
        <f t="shared" si="177"/>
        <v>5056.9360825964523</v>
      </c>
      <c r="I609" s="309">
        <f t="shared" si="178"/>
        <v>8.3370999999999995</v>
      </c>
      <c r="J609" s="329">
        <f t="shared" si="172"/>
        <v>117.94667577451924</v>
      </c>
      <c r="K609" s="302">
        <v>21700</v>
      </c>
      <c r="L609" s="307">
        <f t="shared" si="179"/>
        <v>2207.7773560809069</v>
      </c>
      <c r="M609" s="304">
        <f t="shared" si="180"/>
        <v>746.2287463553464</v>
      </c>
      <c r="N609" s="304">
        <f t="shared" si="181"/>
        <v>44.155547121618142</v>
      </c>
      <c r="O609" s="308">
        <v>36</v>
      </c>
      <c r="P609" s="305">
        <f t="shared" si="182"/>
        <v>3034.161649557871</v>
      </c>
      <c r="Q609" s="309">
        <f t="shared" si="183"/>
        <v>5.0023</v>
      </c>
      <c r="R609" s="367">
        <f t="shared" si="173"/>
        <v>176.92001366177882</v>
      </c>
      <c r="S609" s="302">
        <v>21700</v>
      </c>
      <c r="T609" s="307">
        <f t="shared" si="184"/>
        <v>1471.8515707206047</v>
      </c>
      <c r="U609" s="101">
        <f t="shared" si="185"/>
        <v>497.48583090356436</v>
      </c>
      <c r="V609" s="304">
        <f t="shared" si="186"/>
        <v>29.437031414412097</v>
      </c>
      <c r="W609" s="308">
        <v>24</v>
      </c>
      <c r="X609" s="305">
        <f t="shared" si="187"/>
        <v>2022.7744330385813</v>
      </c>
      <c r="Y609" s="309">
        <f t="shared" si="188"/>
        <v>3.3348</v>
      </c>
    </row>
    <row r="610" spans="1:25" ht="15.75" customHeight="1" x14ac:dyDescent="0.2">
      <c r="A610" s="424">
        <v>591</v>
      </c>
      <c r="B610" s="301">
        <f t="shared" si="171"/>
        <v>70.774991071800159</v>
      </c>
      <c r="C610" s="302">
        <v>21700</v>
      </c>
      <c r="D610" s="303">
        <f t="shared" si="174"/>
        <v>3679.265741423098</v>
      </c>
      <c r="E610" s="304">
        <f t="shared" si="175"/>
        <v>1243.5918206010069</v>
      </c>
      <c r="F610" s="304">
        <f t="shared" si="176"/>
        <v>73.585314828461961</v>
      </c>
      <c r="G610" s="101">
        <v>60</v>
      </c>
      <c r="H610" s="305">
        <f t="shared" si="177"/>
        <v>5056.4428768525668</v>
      </c>
      <c r="I610" s="309">
        <f t="shared" si="178"/>
        <v>8.3504000000000005</v>
      </c>
      <c r="J610" s="329">
        <f t="shared" si="172"/>
        <v>117.95831845300027</v>
      </c>
      <c r="K610" s="302">
        <v>21700</v>
      </c>
      <c r="L610" s="307">
        <f t="shared" si="179"/>
        <v>2207.5594448538586</v>
      </c>
      <c r="M610" s="304">
        <f t="shared" si="180"/>
        <v>746.15509236060416</v>
      </c>
      <c r="N610" s="304">
        <f t="shared" si="181"/>
        <v>44.151188897077176</v>
      </c>
      <c r="O610" s="308">
        <v>36</v>
      </c>
      <c r="P610" s="305">
        <f t="shared" si="182"/>
        <v>3033.86572611154</v>
      </c>
      <c r="Q610" s="309">
        <f t="shared" si="183"/>
        <v>5.0102000000000002</v>
      </c>
      <c r="R610" s="367">
        <f t="shared" si="173"/>
        <v>176.93747767950038</v>
      </c>
      <c r="S610" s="302">
        <v>21700</v>
      </c>
      <c r="T610" s="307">
        <f t="shared" si="184"/>
        <v>1471.7062965692396</v>
      </c>
      <c r="U610" s="101">
        <f t="shared" si="185"/>
        <v>497.43672824040294</v>
      </c>
      <c r="V610" s="304">
        <f t="shared" si="186"/>
        <v>29.434125931384791</v>
      </c>
      <c r="W610" s="308">
        <v>24</v>
      </c>
      <c r="X610" s="305">
        <f t="shared" si="187"/>
        <v>2022.5771507410275</v>
      </c>
      <c r="Y610" s="309">
        <f t="shared" si="188"/>
        <v>3.3401999999999998</v>
      </c>
    </row>
    <row r="611" spans="1:25" ht="15.75" customHeight="1" x14ac:dyDescent="0.2">
      <c r="A611" s="424">
        <v>592</v>
      </c>
      <c r="B611" s="301">
        <f t="shared" si="171"/>
        <v>70.781964868896523</v>
      </c>
      <c r="C611" s="302">
        <v>21700</v>
      </c>
      <c r="D611" s="303">
        <f t="shared" si="174"/>
        <v>3678.9032415576062</v>
      </c>
      <c r="E611" s="304">
        <f t="shared" si="175"/>
        <v>1243.4692956464708</v>
      </c>
      <c r="F611" s="304">
        <f t="shared" si="176"/>
        <v>73.578064831152119</v>
      </c>
      <c r="G611" s="101">
        <v>60</v>
      </c>
      <c r="H611" s="305">
        <f t="shared" si="177"/>
        <v>5055.9506020352292</v>
      </c>
      <c r="I611" s="309">
        <f t="shared" si="178"/>
        <v>8.3636999999999997</v>
      </c>
      <c r="J611" s="329">
        <f t="shared" si="172"/>
        <v>117.96994144816088</v>
      </c>
      <c r="K611" s="302">
        <v>21700</v>
      </c>
      <c r="L611" s="307">
        <f t="shared" si="179"/>
        <v>2207.3419449345633</v>
      </c>
      <c r="M611" s="304">
        <f t="shared" si="180"/>
        <v>746.08157738788236</v>
      </c>
      <c r="N611" s="304">
        <f t="shared" si="181"/>
        <v>44.146838898691264</v>
      </c>
      <c r="O611" s="308">
        <v>36</v>
      </c>
      <c r="P611" s="305">
        <f t="shared" si="182"/>
        <v>3033.5703612211373</v>
      </c>
      <c r="Q611" s="309">
        <f t="shared" si="183"/>
        <v>5.0182000000000002</v>
      </c>
      <c r="R611" s="367">
        <f t="shared" si="173"/>
        <v>176.95491217224131</v>
      </c>
      <c r="S611" s="302">
        <v>21700</v>
      </c>
      <c r="T611" s="307">
        <f t="shared" si="184"/>
        <v>1471.5612966230424</v>
      </c>
      <c r="U611" s="101">
        <f t="shared" si="185"/>
        <v>497.38771825858828</v>
      </c>
      <c r="V611" s="304">
        <f t="shared" si="186"/>
        <v>29.431225932460848</v>
      </c>
      <c r="W611" s="308">
        <v>24</v>
      </c>
      <c r="X611" s="305">
        <f t="shared" si="187"/>
        <v>2022.3802408140916</v>
      </c>
      <c r="Y611" s="309">
        <f t="shared" si="188"/>
        <v>3.3454999999999999</v>
      </c>
    </row>
    <row r="612" spans="1:25" ht="15.75" customHeight="1" x14ac:dyDescent="0.2">
      <c r="A612" s="424">
        <v>593</v>
      </c>
      <c r="B612" s="301">
        <f t="shared" si="171"/>
        <v>70.788926895865615</v>
      </c>
      <c r="C612" s="302">
        <v>21700</v>
      </c>
      <c r="D612" s="303">
        <f t="shared" si="174"/>
        <v>3678.5414247494191</v>
      </c>
      <c r="E612" s="304">
        <f t="shared" si="175"/>
        <v>1243.3470015653036</v>
      </c>
      <c r="F612" s="304">
        <f t="shared" si="176"/>
        <v>73.57082849498839</v>
      </c>
      <c r="G612" s="101">
        <v>60</v>
      </c>
      <c r="H612" s="305">
        <f t="shared" si="177"/>
        <v>5055.4592548097116</v>
      </c>
      <c r="I612" s="309">
        <f t="shared" si="178"/>
        <v>8.3770000000000007</v>
      </c>
      <c r="J612" s="329">
        <f t="shared" si="172"/>
        <v>117.9815448264427</v>
      </c>
      <c r="K612" s="302">
        <v>21700</v>
      </c>
      <c r="L612" s="307">
        <f t="shared" si="179"/>
        <v>2207.1248548496519</v>
      </c>
      <c r="M612" s="304">
        <f t="shared" si="180"/>
        <v>746.0082009391823</v>
      </c>
      <c r="N612" s="304">
        <f t="shared" si="181"/>
        <v>44.14249709699304</v>
      </c>
      <c r="O612" s="308">
        <v>36</v>
      </c>
      <c r="P612" s="305">
        <f t="shared" si="182"/>
        <v>3033.275552885827</v>
      </c>
      <c r="Q612" s="309">
        <f t="shared" si="183"/>
        <v>5.0262000000000002</v>
      </c>
      <c r="R612" s="367">
        <f t="shared" si="173"/>
        <v>176.97231723966402</v>
      </c>
      <c r="S612" s="302">
        <v>21700</v>
      </c>
      <c r="T612" s="307">
        <f t="shared" si="184"/>
        <v>1471.4165698997679</v>
      </c>
      <c r="U612" s="101">
        <f t="shared" si="185"/>
        <v>497.3388006261215</v>
      </c>
      <c r="V612" s="304">
        <f t="shared" si="186"/>
        <v>29.428331397995358</v>
      </c>
      <c r="W612" s="308">
        <v>24</v>
      </c>
      <c r="X612" s="305">
        <f t="shared" si="187"/>
        <v>2022.1837019238847</v>
      </c>
      <c r="Y612" s="309">
        <f t="shared" si="188"/>
        <v>3.3508</v>
      </c>
    </row>
    <row r="613" spans="1:25" ht="15.75" customHeight="1" x14ac:dyDescent="0.2">
      <c r="A613" s="424">
        <v>594</v>
      </c>
      <c r="B613" s="301">
        <f t="shared" si="171"/>
        <v>70.795877192370909</v>
      </c>
      <c r="C613" s="302">
        <v>21700</v>
      </c>
      <c r="D613" s="303">
        <f t="shared" si="174"/>
        <v>3678.1802885558595</v>
      </c>
      <c r="E613" s="304">
        <f t="shared" si="175"/>
        <v>1243.2249375318804</v>
      </c>
      <c r="F613" s="304">
        <f t="shared" si="176"/>
        <v>73.563605771117196</v>
      </c>
      <c r="G613" s="101">
        <v>60</v>
      </c>
      <c r="H613" s="305">
        <f t="shared" si="177"/>
        <v>5054.9688318588569</v>
      </c>
      <c r="I613" s="309">
        <f t="shared" si="178"/>
        <v>8.3902999999999999</v>
      </c>
      <c r="J613" s="329">
        <f t="shared" si="172"/>
        <v>117.99312865395152</v>
      </c>
      <c r="K613" s="302">
        <v>21700</v>
      </c>
      <c r="L613" s="307">
        <f t="shared" si="179"/>
        <v>2206.9081731335154</v>
      </c>
      <c r="M613" s="304">
        <f t="shared" si="180"/>
        <v>745.93496251912813</v>
      </c>
      <c r="N613" s="304">
        <f t="shared" si="181"/>
        <v>44.138163462670313</v>
      </c>
      <c r="O613" s="308">
        <v>36</v>
      </c>
      <c r="P613" s="305">
        <f t="shared" si="182"/>
        <v>3032.981299115314</v>
      </c>
      <c r="Q613" s="309">
        <f t="shared" si="183"/>
        <v>5.0342000000000002</v>
      </c>
      <c r="R613" s="367">
        <f t="shared" si="173"/>
        <v>176.98969298092726</v>
      </c>
      <c r="S613" s="302">
        <v>21700</v>
      </c>
      <c r="T613" s="307">
        <f t="shared" si="184"/>
        <v>1471.2721154223436</v>
      </c>
      <c r="U613" s="101">
        <f t="shared" si="185"/>
        <v>497.28997501275211</v>
      </c>
      <c r="V613" s="304">
        <f t="shared" si="186"/>
        <v>29.425442308446872</v>
      </c>
      <c r="W613" s="308">
        <v>24</v>
      </c>
      <c r="X613" s="305">
        <f t="shared" si="187"/>
        <v>2021.9875327435427</v>
      </c>
      <c r="Y613" s="309">
        <f t="shared" si="188"/>
        <v>3.3561000000000001</v>
      </c>
    </row>
    <row r="614" spans="1:25" ht="15.75" customHeight="1" x14ac:dyDescent="0.2">
      <c r="A614" s="424">
        <v>595</v>
      </c>
      <c r="B614" s="301">
        <f t="shared" si="171"/>
        <v>70.802815797875724</v>
      </c>
      <c r="C614" s="302">
        <v>21700</v>
      </c>
      <c r="D614" s="303">
        <f t="shared" si="174"/>
        <v>3677.8198305470883</v>
      </c>
      <c r="E614" s="304">
        <f t="shared" si="175"/>
        <v>1243.1031027249157</v>
      </c>
      <c r="F614" s="304">
        <f t="shared" si="176"/>
        <v>73.556396610941761</v>
      </c>
      <c r="G614" s="101">
        <v>60</v>
      </c>
      <c r="H614" s="305">
        <f t="shared" si="177"/>
        <v>5054.4793298829463</v>
      </c>
      <c r="I614" s="309">
        <f t="shared" si="178"/>
        <v>8.4036000000000008</v>
      </c>
      <c r="J614" s="329">
        <f t="shared" si="172"/>
        <v>118.00469299645954</v>
      </c>
      <c r="K614" s="302">
        <v>21700</v>
      </c>
      <c r="L614" s="307">
        <f t="shared" si="179"/>
        <v>2206.691898328253</v>
      </c>
      <c r="M614" s="304">
        <f t="shared" si="180"/>
        <v>745.86186163494949</v>
      </c>
      <c r="N614" s="304">
        <f t="shared" si="181"/>
        <v>44.133837966565061</v>
      </c>
      <c r="O614" s="308">
        <v>36</v>
      </c>
      <c r="P614" s="305">
        <f t="shared" si="182"/>
        <v>3032.6875979297674</v>
      </c>
      <c r="Q614" s="309">
        <f t="shared" si="183"/>
        <v>5.0422000000000002</v>
      </c>
      <c r="R614" s="367">
        <f t="shared" si="173"/>
        <v>177.00703949468931</v>
      </c>
      <c r="S614" s="302">
        <v>21700</v>
      </c>
      <c r="T614" s="307">
        <f t="shared" si="184"/>
        <v>1471.1279322188352</v>
      </c>
      <c r="U614" s="101">
        <f t="shared" si="185"/>
        <v>497.24124108996625</v>
      </c>
      <c r="V614" s="304">
        <f t="shared" si="186"/>
        <v>29.422558644376704</v>
      </c>
      <c r="W614" s="308">
        <v>24</v>
      </c>
      <c r="X614" s="305">
        <f t="shared" si="187"/>
        <v>2021.7917319531782</v>
      </c>
      <c r="Y614" s="309">
        <f t="shared" si="188"/>
        <v>3.3614000000000002</v>
      </c>
    </row>
    <row r="615" spans="1:25" ht="15.75" customHeight="1" x14ac:dyDescent="0.2">
      <c r="A615" s="424">
        <v>596</v>
      </c>
      <c r="B615" s="301">
        <f t="shared" si="171"/>
        <v>70.809742751644563</v>
      </c>
      <c r="C615" s="302">
        <v>21700</v>
      </c>
      <c r="D615" s="303">
        <f t="shared" si="174"/>
        <v>3677.4600483060249</v>
      </c>
      <c r="E615" s="304">
        <f t="shared" si="175"/>
        <v>1242.9814963274364</v>
      </c>
      <c r="F615" s="304">
        <f t="shared" si="176"/>
        <v>73.549200966120495</v>
      </c>
      <c r="G615" s="101">
        <v>60</v>
      </c>
      <c r="H615" s="305">
        <f t="shared" si="177"/>
        <v>5053.9907455995817</v>
      </c>
      <c r="I615" s="309">
        <f t="shared" si="178"/>
        <v>8.4169</v>
      </c>
      <c r="J615" s="329">
        <f t="shared" si="172"/>
        <v>118.01623791940762</v>
      </c>
      <c r="K615" s="302">
        <v>21700</v>
      </c>
      <c r="L615" s="307">
        <f t="shared" si="179"/>
        <v>2206.4760289836149</v>
      </c>
      <c r="M615" s="304">
        <f t="shared" si="180"/>
        <v>745.78889779646181</v>
      </c>
      <c r="N615" s="304">
        <f t="shared" si="181"/>
        <v>44.129520579672302</v>
      </c>
      <c r="O615" s="308">
        <v>36</v>
      </c>
      <c r="P615" s="305">
        <f t="shared" si="182"/>
        <v>3032.3944473597489</v>
      </c>
      <c r="Q615" s="309">
        <f t="shared" si="183"/>
        <v>5.0502000000000002</v>
      </c>
      <c r="R615" s="367">
        <f t="shared" si="173"/>
        <v>177.02435687911139</v>
      </c>
      <c r="S615" s="302">
        <v>21700</v>
      </c>
      <c r="T615" s="307">
        <f t="shared" si="184"/>
        <v>1470.9840193224099</v>
      </c>
      <c r="U615" s="101">
        <f t="shared" si="185"/>
        <v>497.19259853097452</v>
      </c>
      <c r="V615" s="304">
        <f t="shared" si="186"/>
        <v>29.419680386448199</v>
      </c>
      <c r="W615" s="308">
        <v>24</v>
      </c>
      <c r="X615" s="305">
        <f t="shared" si="187"/>
        <v>2021.5962982398325</v>
      </c>
      <c r="Y615" s="309">
        <f t="shared" si="188"/>
        <v>3.3668</v>
      </c>
    </row>
    <row r="616" spans="1:25" ht="15.75" customHeight="1" x14ac:dyDescent="0.2">
      <c r="A616" s="424">
        <v>597</v>
      </c>
      <c r="B616" s="301">
        <f t="shared" si="171"/>
        <v>70.81665809274449</v>
      </c>
      <c r="C616" s="302">
        <v>21700</v>
      </c>
      <c r="D616" s="303">
        <f t="shared" si="174"/>
        <v>3677.100939428251</v>
      </c>
      <c r="E616" s="304">
        <f t="shared" si="175"/>
        <v>1242.8601175267488</v>
      </c>
      <c r="F616" s="304">
        <f t="shared" si="176"/>
        <v>73.542018788565017</v>
      </c>
      <c r="G616" s="101">
        <v>60</v>
      </c>
      <c r="H616" s="305">
        <f t="shared" si="177"/>
        <v>5053.5030757435643</v>
      </c>
      <c r="I616" s="309">
        <f t="shared" si="178"/>
        <v>8.4301999999999992</v>
      </c>
      <c r="J616" s="329">
        <f t="shared" si="172"/>
        <v>118.02776348790749</v>
      </c>
      <c r="K616" s="302">
        <v>21700</v>
      </c>
      <c r="L616" s="307">
        <f t="shared" si="179"/>
        <v>2206.2605636569501</v>
      </c>
      <c r="M616" s="304">
        <f t="shared" si="180"/>
        <v>745.71607051604906</v>
      </c>
      <c r="N616" s="304">
        <f t="shared" si="181"/>
        <v>44.125211273139001</v>
      </c>
      <c r="O616" s="308">
        <v>36</v>
      </c>
      <c r="P616" s="305">
        <f t="shared" si="182"/>
        <v>3032.1018454461382</v>
      </c>
      <c r="Q616" s="309">
        <f t="shared" si="183"/>
        <v>5.0580999999999996</v>
      </c>
      <c r="R616" s="367">
        <f t="shared" si="173"/>
        <v>177.04164523186122</v>
      </c>
      <c r="S616" s="302">
        <v>21700</v>
      </c>
      <c r="T616" s="307">
        <f t="shared" si="184"/>
        <v>1470.8403757713004</v>
      </c>
      <c r="U616" s="101">
        <f t="shared" si="185"/>
        <v>497.14404701069947</v>
      </c>
      <c r="V616" s="304">
        <f t="shared" si="186"/>
        <v>29.416807515426008</v>
      </c>
      <c r="W616" s="308">
        <v>24</v>
      </c>
      <c r="X616" s="305">
        <f t="shared" si="187"/>
        <v>2021.4012302974259</v>
      </c>
      <c r="Y616" s="309">
        <f t="shared" si="188"/>
        <v>3.3721000000000001</v>
      </c>
    </row>
    <row r="617" spans="1:25" ht="15.75" customHeight="1" x14ac:dyDescent="0.2">
      <c r="A617" s="424">
        <v>598</v>
      </c>
      <c r="B617" s="301">
        <f t="shared" si="171"/>
        <v>70.823561860046354</v>
      </c>
      <c r="C617" s="302">
        <v>21700</v>
      </c>
      <c r="D617" s="303">
        <f t="shared" si="174"/>
        <v>3676.7425015219305</v>
      </c>
      <c r="E617" s="304">
        <f t="shared" si="175"/>
        <v>1242.7389655144125</v>
      </c>
      <c r="F617" s="304">
        <f t="shared" si="176"/>
        <v>73.534850030438619</v>
      </c>
      <c r="G617" s="101">
        <v>60</v>
      </c>
      <c r="H617" s="305">
        <f t="shared" si="177"/>
        <v>5053.016317066782</v>
      </c>
      <c r="I617" s="309">
        <f t="shared" si="178"/>
        <v>8.4435000000000002</v>
      </c>
      <c r="J617" s="329">
        <f t="shared" si="172"/>
        <v>118.03926976674393</v>
      </c>
      <c r="K617" s="302">
        <v>21700</v>
      </c>
      <c r="L617" s="307">
        <f t="shared" si="179"/>
        <v>2206.0455009131579</v>
      </c>
      <c r="M617" s="304">
        <f t="shared" si="180"/>
        <v>745.64337930864724</v>
      </c>
      <c r="N617" s="304">
        <f t="shared" si="181"/>
        <v>44.12091001826316</v>
      </c>
      <c r="O617" s="308">
        <v>36</v>
      </c>
      <c r="P617" s="305">
        <f t="shared" si="182"/>
        <v>3031.8097902400682</v>
      </c>
      <c r="Q617" s="309">
        <f t="shared" si="183"/>
        <v>5.0660999999999996</v>
      </c>
      <c r="R617" s="367">
        <f t="shared" si="173"/>
        <v>177.05890465011586</v>
      </c>
      <c r="S617" s="302">
        <v>21700</v>
      </c>
      <c r="T617" s="307">
        <f t="shared" si="184"/>
        <v>1470.6970006087722</v>
      </c>
      <c r="U617" s="101">
        <f t="shared" si="185"/>
        <v>497.09558620576496</v>
      </c>
      <c r="V617" s="304">
        <f t="shared" si="186"/>
        <v>29.413940012175445</v>
      </c>
      <c r="W617" s="308">
        <v>24</v>
      </c>
      <c r="X617" s="305">
        <f t="shared" si="187"/>
        <v>2021.2065268267127</v>
      </c>
      <c r="Y617" s="309">
        <f t="shared" si="188"/>
        <v>3.3774000000000002</v>
      </c>
    </row>
    <row r="618" spans="1:25" ht="15.75" customHeight="1" x14ac:dyDescent="0.2">
      <c r="A618" s="424">
        <v>599</v>
      </c>
      <c r="B618" s="301">
        <f t="shared" si="171"/>
        <v>70.830454092226233</v>
      </c>
      <c r="C618" s="302">
        <v>21700</v>
      </c>
      <c r="D618" s="303">
        <f t="shared" si="174"/>
        <v>3676.3847322077154</v>
      </c>
      <c r="E618" s="304">
        <f t="shared" si="175"/>
        <v>1242.6180394862076</v>
      </c>
      <c r="F618" s="304">
        <f t="shared" si="176"/>
        <v>73.527694644154309</v>
      </c>
      <c r="G618" s="101">
        <v>60</v>
      </c>
      <c r="H618" s="305">
        <f t="shared" si="177"/>
        <v>5052.5304663380775</v>
      </c>
      <c r="I618" s="309">
        <f t="shared" si="178"/>
        <v>8.4567999999999994</v>
      </c>
      <c r="J618" s="329">
        <f t="shared" si="172"/>
        <v>118.05075682037706</v>
      </c>
      <c r="K618" s="302">
        <v>21700</v>
      </c>
      <c r="L618" s="307">
        <f t="shared" si="179"/>
        <v>2205.8308393246289</v>
      </c>
      <c r="M618" s="304">
        <f t="shared" si="180"/>
        <v>745.57082369172451</v>
      </c>
      <c r="N618" s="304">
        <f t="shared" si="181"/>
        <v>44.116616786492578</v>
      </c>
      <c r="O618" s="308">
        <v>36</v>
      </c>
      <c r="P618" s="305">
        <f t="shared" si="182"/>
        <v>3031.5182798028459</v>
      </c>
      <c r="Q618" s="309">
        <f t="shared" si="183"/>
        <v>5.0740999999999996</v>
      </c>
      <c r="R618" s="367">
        <f t="shared" si="173"/>
        <v>177.07613523056557</v>
      </c>
      <c r="S618" s="302">
        <v>21700</v>
      </c>
      <c r="T618" s="307">
        <f t="shared" si="184"/>
        <v>1470.5538928830863</v>
      </c>
      <c r="U618" s="101">
        <f t="shared" si="185"/>
        <v>497.04721579448312</v>
      </c>
      <c r="V618" s="304">
        <f t="shared" si="186"/>
        <v>29.411077857661727</v>
      </c>
      <c r="W618" s="308">
        <v>24</v>
      </c>
      <c r="X618" s="305">
        <f t="shared" si="187"/>
        <v>2021.012186535231</v>
      </c>
      <c r="Y618" s="309">
        <f t="shared" si="188"/>
        <v>3.3826999999999998</v>
      </c>
    </row>
    <row r="619" spans="1:25" ht="15.75" customHeight="1" x14ac:dyDescent="0.2">
      <c r="A619" s="283">
        <v>600</v>
      </c>
      <c r="B619" s="301">
        <f t="shared" si="171"/>
        <v>70.837334827766611</v>
      </c>
      <c r="C619" s="302">
        <v>21700</v>
      </c>
      <c r="D619" s="303">
        <f t="shared" si="174"/>
        <v>3676.0276291186656</v>
      </c>
      <c r="E619" s="304">
        <f t="shared" si="175"/>
        <v>1242.4973386421088</v>
      </c>
      <c r="F619" s="304">
        <f t="shared" si="176"/>
        <v>73.520552582373313</v>
      </c>
      <c r="G619" s="101">
        <v>60</v>
      </c>
      <c r="H619" s="305">
        <f t="shared" si="177"/>
        <v>5052.0455203431475</v>
      </c>
      <c r="I619" s="309">
        <f t="shared" si="178"/>
        <v>8.4701000000000004</v>
      </c>
      <c r="J619" s="329">
        <f t="shared" si="172"/>
        <v>118.06222471294436</v>
      </c>
      <c r="K619" s="302">
        <v>21700</v>
      </c>
      <c r="L619" s="307">
        <f t="shared" si="179"/>
        <v>2205.6165774711994</v>
      </c>
      <c r="M619" s="304">
        <f t="shared" si="180"/>
        <v>745.49840318526537</v>
      </c>
      <c r="N619" s="304">
        <f t="shared" si="181"/>
        <v>44.112331549423992</v>
      </c>
      <c r="O619" s="308">
        <v>36</v>
      </c>
      <c r="P619" s="305">
        <f t="shared" si="182"/>
        <v>3031.2273122058891</v>
      </c>
      <c r="Q619" s="309">
        <f t="shared" si="183"/>
        <v>5.0820999999999996</v>
      </c>
      <c r="R619" s="367">
        <f t="shared" si="173"/>
        <v>177.09333706941652</v>
      </c>
      <c r="S619" s="302">
        <v>21700</v>
      </c>
      <c r="T619" s="307">
        <f t="shared" si="184"/>
        <v>1470.4110516474664</v>
      </c>
      <c r="U619" s="101">
        <f t="shared" si="185"/>
        <v>496.99893545684358</v>
      </c>
      <c r="V619" s="304">
        <f t="shared" si="186"/>
        <v>29.408221032949328</v>
      </c>
      <c r="W619" s="308">
        <v>24</v>
      </c>
      <c r="X619" s="305">
        <f t="shared" si="187"/>
        <v>2020.8182081372593</v>
      </c>
      <c r="Y619" s="309">
        <f t="shared" si="188"/>
        <v>3.3879999999999999</v>
      </c>
    </row>
    <row r="620" spans="1:25" ht="15.75" customHeight="1" x14ac:dyDescent="0.2">
      <c r="A620" s="424">
        <v>601</v>
      </c>
      <c r="B620" s="301">
        <f t="shared" si="171"/>
        <v>70.844204104957726</v>
      </c>
      <c r="C620" s="302">
        <v>21700</v>
      </c>
      <c r="D620" s="303">
        <f t="shared" si="174"/>
        <v>3675.6711899001639</v>
      </c>
      <c r="E620" s="304">
        <f t="shared" si="175"/>
        <v>1242.3768621862553</v>
      </c>
      <c r="F620" s="304">
        <f t="shared" si="176"/>
        <v>73.513423798003274</v>
      </c>
      <c r="G620" s="101">
        <v>60</v>
      </c>
      <c r="H620" s="305">
        <f t="shared" si="177"/>
        <v>5051.5614758844231</v>
      </c>
      <c r="I620" s="309">
        <f t="shared" si="178"/>
        <v>8.4833999999999996</v>
      </c>
      <c r="J620" s="329">
        <f t="shared" si="172"/>
        <v>118.07367350826289</v>
      </c>
      <c r="K620" s="302">
        <v>21700</v>
      </c>
      <c r="L620" s="307">
        <f t="shared" si="179"/>
        <v>2205.4027139400982</v>
      </c>
      <c r="M620" s="304">
        <f t="shared" si="180"/>
        <v>745.42611731175316</v>
      </c>
      <c r="N620" s="304">
        <f t="shared" si="181"/>
        <v>44.108054278801966</v>
      </c>
      <c r="O620" s="308">
        <v>36</v>
      </c>
      <c r="P620" s="305">
        <f t="shared" si="182"/>
        <v>3030.9368855306534</v>
      </c>
      <c r="Q620" s="309">
        <f t="shared" si="183"/>
        <v>5.09</v>
      </c>
      <c r="R620" s="367">
        <f t="shared" si="173"/>
        <v>177.11051026239431</v>
      </c>
      <c r="S620" s="302">
        <v>21700</v>
      </c>
      <c r="T620" s="307">
        <f t="shared" si="184"/>
        <v>1470.2684759600652</v>
      </c>
      <c r="U620" s="101">
        <f t="shared" si="185"/>
        <v>496.95074487450199</v>
      </c>
      <c r="V620" s="304">
        <f t="shared" si="186"/>
        <v>29.405369519201304</v>
      </c>
      <c r="W620" s="308">
        <v>24</v>
      </c>
      <c r="X620" s="305">
        <f t="shared" si="187"/>
        <v>2020.6245903537686</v>
      </c>
      <c r="Y620" s="309">
        <f t="shared" si="188"/>
        <v>3.3934000000000002</v>
      </c>
    </row>
    <row r="621" spans="1:25" ht="15.75" customHeight="1" x14ac:dyDescent="0.2">
      <c r="A621" s="424">
        <v>602</v>
      </c>
      <c r="B621" s="301">
        <f t="shared" si="171"/>
        <v>70.851061961898893</v>
      </c>
      <c r="C621" s="302">
        <v>21700</v>
      </c>
      <c r="D621" s="303">
        <f t="shared" si="174"/>
        <v>3675.3154122098213</v>
      </c>
      <c r="E621" s="304">
        <f t="shared" si="175"/>
        <v>1242.2566093269195</v>
      </c>
      <c r="F621" s="304">
        <f t="shared" si="176"/>
        <v>73.506308244196433</v>
      </c>
      <c r="G621" s="101">
        <v>60</v>
      </c>
      <c r="H621" s="305">
        <f t="shared" si="177"/>
        <v>5051.0783297809376</v>
      </c>
      <c r="I621" s="309">
        <f t="shared" si="178"/>
        <v>8.4967000000000006</v>
      </c>
      <c r="J621" s="329">
        <f t="shared" si="172"/>
        <v>118.08510326983149</v>
      </c>
      <c r="K621" s="302">
        <v>21700</v>
      </c>
      <c r="L621" s="307">
        <f t="shared" si="179"/>
        <v>2205.1892473258927</v>
      </c>
      <c r="M621" s="304">
        <f t="shared" si="180"/>
        <v>745.35396559615162</v>
      </c>
      <c r="N621" s="304">
        <f t="shared" si="181"/>
        <v>44.103784946517855</v>
      </c>
      <c r="O621" s="308">
        <v>36</v>
      </c>
      <c r="P621" s="305">
        <f t="shared" si="182"/>
        <v>3030.6469978685623</v>
      </c>
      <c r="Q621" s="309">
        <f t="shared" si="183"/>
        <v>5.0979999999999999</v>
      </c>
      <c r="R621" s="367">
        <f t="shared" si="173"/>
        <v>177.12765490474723</v>
      </c>
      <c r="S621" s="302">
        <v>21700</v>
      </c>
      <c r="T621" s="307">
        <f t="shared" si="184"/>
        <v>1470.1261648839286</v>
      </c>
      <c r="U621" s="101">
        <f t="shared" si="185"/>
        <v>496.90264373076781</v>
      </c>
      <c r="V621" s="304">
        <f t="shared" si="186"/>
        <v>29.402523297678574</v>
      </c>
      <c r="W621" s="308">
        <v>24</v>
      </c>
      <c r="X621" s="305">
        <f t="shared" si="187"/>
        <v>2020.4313319123748</v>
      </c>
      <c r="Y621" s="309">
        <f t="shared" si="188"/>
        <v>3.3986999999999998</v>
      </c>
    </row>
    <row r="622" spans="1:25" ht="15.75" customHeight="1" x14ac:dyDescent="0.2">
      <c r="A622" s="424">
        <v>603</v>
      </c>
      <c r="B622" s="301">
        <f t="shared" si="171"/>
        <v>70.857908436499642</v>
      </c>
      <c r="C622" s="302">
        <v>21700</v>
      </c>
      <c r="D622" s="303">
        <f t="shared" si="174"/>
        <v>3674.9602937174086</v>
      </c>
      <c r="E622" s="304">
        <f t="shared" si="175"/>
        <v>1242.1365792764841</v>
      </c>
      <c r="F622" s="304">
        <f t="shared" si="176"/>
        <v>73.499205874348178</v>
      </c>
      <c r="G622" s="101">
        <v>60</v>
      </c>
      <c r="H622" s="305">
        <f t="shared" si="177"/>
        <v>5050.5960788682405</v>
      </c>
      <c r="I622" s="309">
        <f t="shared" si="178"/>
        <v>8.51</v>
      </c>
      <c r="J622" s="329">
        <f t="shared" si="172"/>
        <v>118.09651406083275</v>
      </c>
      <c r="K622" s="302">
        <v>21700</v>
      </c>
      <c r="L622" s="307">
        <f t="shared" si="179"/>
        <v>2204.9761762304456</v>
      </c>
      <c r="M622" s="304">
        <f t="shared" si="180"/>
        <v>745.2819475658905</v>
      </c>
      <c r="N622" s="304">
        <f t="shared" si="181"/>
        <v>44.099523524608912</v>
      </c>
      <c r="O622" s="308">
        <v>36</v>
      </c>
      <c r="P622" s="305">
        <f t="shared" si="182"/>
        <v>3030.357647320945</v>
      </c>
      <c r="Q622" s="309">
        <f t="shared" si="183"/>
        <v>5.1059999999999999</v>
      </c>
      <c r="R622" s="367">
        <f t="shared" si="173"/>
        <v>177.14477109124908</v>
      </c>
      <c r="S622" s="302">
        <v>21700</v>
      </c>
      <c r="T622" s="307">
        <f t="shared" si="184"/>
        <v>1469.9841174869637</v>
      </c>
      <c r="U622" s="101">
        <f t="shared" si="185"/>
        <v>496.85463171059365</v>
      </c>
      <c r="V622" s="304">
        <f t="shared" si="186"/>
        <v>29.399682349739273</v>
      </c>
      <c r="W622" s="308">
        <v>24</v>
      </c>
      <c r="X622" s="305">
        <f t="shared" si="187"/>
        <v>2020.2384315472966</v>
      </c>
      <c r="Y622" s="309">
        <f t="shared" si="188"/>
        <v>3.4039999999999999</v>
      </c>
    </row>
    <row r="623" spans="1:25" ht="15.75" customHeight="1" x14ac:dyDescent="0.2">
      <c r="A623" s="424">
        <v>604</v>
      </c>
      <c r="B623" s="301">
        <f t="shared" si="171"/>
        <v>70.86474356648111</v>
      </c>
      <c r="C623" s="302">
        <v>21700</v>
      </c>
      <c r="D623" s="303">
        <f t="shared" si="174"/>
        <v>3674.6058321047635</v>
      </c>
      <c r="E623" s="304">
        <f t="shared" si="175"/>
        <v>1242.0167712514099</v>
      </c>
      <c r="F623" s="304">
        <f t="shared" si="176"/>
        <v>73.492116642095269</v>
      </c>
      <c r="G623" s="101">
        <v>60</v>
      </c>
      <c r="H623" s="305">
        <f t="shared" si="177"/>
        <v>5050.1147199982688</v>
      </c>
      <c r="I623" s="309">
        <f t="shared" si="178"/>
        <v>8.5233000000000008</v>
      </c>
      <c r="J623" s="329">
        <f t="shared" si="172"/>
        <v>118.10790594413518</v>
      </c>
      <c r="K623" s="302">
        <v>21700</v>
      </c>
      <c r="L623" s="307">
        <f t="shared" si="179"/>
        <v>2204.7634992628582</v>
      </c>
      <c r="M623" s="304">
        <f t="shared" si="180"/>
        <v>745.21006275084596</v>
      </c>
      <c r="N623" s="304">
        <f t="shared" si="181"/>
        <v>44.095269985257168</v>
      </c>
      <c r="O623" s="308">
        <v>36</v>
      </c>
      <c r="P623" s="305">
        <f t="shared" si="182"/>
        <v>3030.0688319989617</v>
      </c>
      <c r="Q623" s="309">
        <f t="shared" si="183"/>
        <v>5.1139999999999999</v>
      </c>
      <c r="R623" s="367">
        <f t="shared" si="173"/>
        <v>177.16185891620276</v>
      </c>
      <c r="S623" s="302">
        <v>21700</v>
      </c>
      <c r="T623" s="307">
        <f t="shared" si="184"/>
        <v>1469.8423328419053</v>
      </c>
      <c r="U623" s="101">
        <f t="shared" si="185"/>
        <v>496.80670850056396</v>
      </c>
      <c r="V623" s="304">
        <f t="shared" si="186"/>
        <v>29.396846656838107</v>
      </c>
      <c r="W623" s="308">
        <v>24</v>
      </c>
      <c r="X623" s="305">
        <f t="shared" si="187"/>
        <v>2020.0458879993073</v>
      </c>
      <c r="Y623" s="309">
        <f t="shared" si="188"/>
        <v>3.4093</v>
      </c>
    </row>
    <row r="624" spans="1:25" ht="15.75" customHeight="1" x14ac:dyDescent="0.2">
      <c r="A624" s="424">
        <v>605</v>
      </c>
      <c r="B624" s="301">
        <f t="shared" si="171"/>
        <v>70.871567389377219</v>
      </c>
      <c r="C624" s="302">
        <v>21700</v>
      </c>
      <c r="D624" s="303">
        <f t="shared" si="174"/>
        <v>3674.2520250657071</v>
      </c>
      <c r="E624" s="304">
        <f t="shared" si="175"/>
        <v>1241.8971844722089</v>
      </c>
      <c r="F624" s="304">
        <f t="shared" si="176"/>
        <v>73.485040501314145</v>
      </c>
      <c r="G624" s="101">
        <v>60</v>
      </c>
      <c r="H624" s="305">
        <f t="shared" si="177"/>
        <v>5049.6342500392302</v>
      </c>
      <c r="I624" s="309">
        <f t="shared" si="178"/>
        <v>8.5366</v>
      </c>
      <c r="J624" s="329">
        <f t="shared" si="172"/>
        <v>118.11927898229537</v>
      </c>
      <c r="K624" s="302">
        <v>21700</v>
      </c>
      <c r="L624" s="307">
        <f t="shared" si="179"/>
        <v>2204.5512150394243</v>
      </c>
      <c r="M624" s="304">
        <f t="shared" si="180"/>
        <v>745.13831068332536</v>
      </c>
      <c r="N624" s="304">
        <f t="shared" si="181"/>
        <v>44.091024300788483</v>
      </c>
      <c r="O624" s="308">
        <v>36</v>
      </c>
      <c r="P624" s="305">
        <f t="shared" si="182"/>
        <v>3029.7805500235381</v>
      </c>
      <c r="Q624" s="309">
        <f t="shared" si="183"/>
        <v>5.1219000000000001</v>
      </c>
      <c r="R624" s="367">
        <f t="shared" si="173"/>
        <v>177.17891847344305</v>
      </c>
      <c r="S624" s="302">
        <v>21700</v>
      </c>
      <c r="T624" s="307">
        <f t="shared" si="184"/>
        <v>1469.7008100262831</v>
      </c>
      <c r="U624" s="101">
        <f t="shared" si="185"/>
        <v>496.75887378888365</v>
      </c>
      <c r="V624" s="304">
        <f t="shared" si="186"/>
        <v>29.394016200525662</v>
      </c>
      <c r="W624" s="308">
        <v>24</v>
      </c>
      <c r="X624" s="305">
        <f t="shared" si="187"/>
        <v>2019.8537000156923</v>
      </c>
      <c r="Y624" s="309">
        <f t="shared" si="188"/>
        <v>3.4146000000000001</v>
      </c>
    </row>
    <row r="625" spans="1:25" ht="15.75" customHeight="1" x14ac:dyDescent="0.2">
      <c r="A625" s="424">
        <v>606</v>
      </c>
      <c r="B625" s="301">
        <f t="shared" si="171"/>
        <v>70.878379942535929</v>
      </c>
      <c r="C625" s="302">
        <v>21700</v>
      </c>
      <c r="D625" s="303">
        <f t="shared" si="174"/>
        <v>3673.8988703059695</v>
      </c>
      <c r="E625" s="304">
        <f t="shared" si="175"/>
        <v>1241.7778181634176</v>
      </c>
      <c r="F625" s="304">
        <f t="shared" si="176"/>
        <v>73.477977406119393</v>
      </c>
      <c r="G625" s="101">
        <v>60</v>
      </c>
      <c r="H625" s="305">
        <f t="shared" si="177"/>
        <v>5049.154665875506</v>
      </c>
      <c r="I625" s="309">
        <f t="shared" si="178"/>
        <v>8.5498999999999992</v>
      </c>
      <c r="J625" s="329">
        <f t="shared" si="172"/>
        <v>118.13063323755989</v>
      </c>
      <c r="K625" s="302">
        <v>21700</v>
      </c>
      <c r="L625" s="307">
        <f t="shared" si="179"/>
        <v>2204.3393221835813</v>
      </c>
      <c r="M625" s="304">
        <f t="shared" si="180"/>
        <v>745.06669089805041</v>
      </c>
      <c r="N625" s="304">
        <f t="shared" si="181"/>
        <v>44.086786443671627</v>
      </c>
      <c r="O625" s="308">
        <v>36</v>
      </c>
      <c r="P625" s="305">
        <f t="shared" si="182"/>
        <v>3029.4927995253033</v>
      </c>
      <c r="Q625" s="309">
        <f t="shared" si="183"/>
        <v>5.1299000000000001</v>
      </c>
      <c r="R625" s="367">
        <f t="shared" si="173"/>
        <v>177.19594985633981</v>
      </c>
      <c r="S625" s="302">
        <v>21700</v>
      </c>
      <c r="T625" s="307">
        <f t="shared" si="184"/>
        <v>1469.5595481223877</v>
      </c>
      <c r="U625" s="101">
        <f t="shared" si="185"/>
        <v>496.711127265367</v>
      </c>
      <c r="V625" s="304">
        <f t="shared" si="186"/>
        <v>29.391190962447755</v>
      </c>
      <c r="W625" s="308">
        <v>24</v>
      </c>
      <c r="X625" s="305">
        <f t="shared" si="187"/>
        <v>2019.6618663502024</v>
      </c>
      <c r="Y625" s="309">
        <f t="shared" si="188"/>
        <v>3.4199000000000002</v>
      </c>
    </row>
    <row r="626" spans="1:25" ht="15.75" customHeight="1" x14ac:dyDescent="0.2">
      <c r="A626" s="424">
        <v>607</v>
      </c>
      <c r="B626" s="301">
        <f t="shared" si="171"/>
        <v>70.88518126312043</v>
      </c>
      <c r="C626" s="302">
        <v>21700</v>
      </c>
      <c r="D626" s="303">
        <f t="shared" si="174"/>
        <v>3673.5463655431013</v>
      </c>
      <c r="E626" s="304">
        <f t="shared" si="175"/>
        <v>1241.6586715535682</v>
      </c>
      <c r="F626" s="304">
        <f t="shared" si="176"/>
        <v>73.470927310862024</v>
      </c>
      <c r="G626" s="101">
        <v>60</v>
      </c>
      <c r="H626" s="305">
        <f t="shared" si="177"/>
        <v>5048.6759644075319</v>
      </c>
      <c r="I626" s="309">
        <f t="shared" si="178"/>
        <v>8.5631000000000004</v>
      </c>
      <c r="J626" s="329">
        <f t="shared" si="172"/>
        <v>118.14196877186738</v>
      </c>
      <c r="K626" s="302">
        <v>21700</v>
      </c>
      <c r="L626" s="307">
        <f t="shared" si="179"/>
        <v>2204.1278193258609</v>
      </c>
      <c r="M626" s="304">
        <f t="shared" si="180"/>
        <v>744.99520293214084</v>
      </c>
      <c r="N626" s="304">
        <f t="shared" si="181"/>
        <v>44.082556386517219</v>
      </c>
      <c r="O626" s="308">
        <v>36</v>
      </c>
      <c r="P626" s="305">
        <f t="shared" si="182"/>
        <v>3029.2055786445189</v>
      </c>
      <c r="Q626" s="309">
        <f t="shared" si="183"/>
        <v>5.1379000000000001</v>
      </c>
      <c r="R626" s="367">
        <f t="shared" si="173"/>
        <v>177.21295315780105</v>
      </c>
      <c r="S626" s="302">
        <v>21700</v>
      </c>
      <c r="T626" s="307">
        <f t="shared" si="184"/>
        <v>1469.4185462172406</v>
      </c>
      <c r="U626" s="101">
        <f t="shared" si="185"/>
        <v>496.66346862142728</v>
      </c>
      <c r="V626" s="304">
        <f t="shared" si="186"/>
        <v>29.388370924344812</v>
      </c>
      <c r="W626" s="308">
        <v>24</v>
      </c>
      <c r="X626" s="305">
        <f t="shared" si="187"/>
        <v>2019.4703857630127</v>
      </c>
      <c r="Y626" s="309">
        <f t="shared" si="188"/>
        <v>3.4253</v>
      </c>
    </row>
    <row r="627" spans="1:25" ht="15.75" customHeight="1" x14ac:dyDescent="0.2">
      <c r="A627" s="424">
        <v>608</v>
      </c>
      <c r="B627" s="301">
        <f t="shared" si="171"/>
        <v>70.891971388110449</v>
      </c>
      <c r="C627" s="302">
        <v>21700</v>
      </c>
      <c r="D627" s="303">
        <f t="shared" si="174"/>
        <v>3673.1945085063981</v>
      </c>
      <c r="E627" s="304">
        <f t="shared" si="175"/>
        <v>1241.5397438751625</v>
      </c>
      <c r="F627" s="304">
        <f t="shared" si="176"/>
        <v>73.463890170127968</v>
      </c>
      <c r="G627" s="101">
        <v>60</v>
      </c>
      <c r="H627" s="305">
        <f t="shared" si="177"/>
        <v>5048.1981425516888</v>
      </c>
      <c r="I627" s="309">
        <f t="shared" si="178"/>
        <v>8.5763999999999996</v>
      </c>
      <c r="J627" s="329">
        <f t="shared" si="172"/>
        <v>118.15328564685075</v>
      </c>
      <c r="K627" s="302">
        <v>21700</v>
      </c>
      <c r="L627" s="307">
        <f t="shared" si="179"/>
        <v>2203.9167051038389</v>
      </c>
      <c r="M627" s="304">
        <f t="shared" si="180"/>
        <v>744.92384632509743</v>
      </c>
      <c r="N627" s="304">
        <f t="shared" si="181"/>
        <v>44.078334102076781</v>
      </c>
      <c r="O627" s="308">
        <v>36</v>
      </c>
      <c r="P627" s="305">
        <f t="shared" si="182"/>
        <v>3028.9188855310131</v>
      </c>
      <c r="Q627" s="309">
        <f t="shared" si="183"/>
        <v>5.1459000000000001</v>
      </c>
      <c r="R627" s="367">
        <f t="shared" si="173"/>
        <v>177.22992847027612</v>
      </c>
      <c r="S627" s="302">
        <v>21700</v>
      </c>
      <c r="T627" s="307">
        <f t="shared" si="184"/>
        <v>1469.2778034025594</v>
      </c>
      <c r="U627" s="101">
        <f t="shared" si="185"/>
        <v>496.61589755006503</v>
      </c>
      <c r="V627" s="304">
        <f t="shared" si="186"/>
        <v>29.385556068051187</v>
      </c>
      <c r="W627" s="308">
        <v>24</v>
      </c>
      <c r="X627" s="305">
        <f t="shared" si="187"/>
        <v>2019.2792570206757</v>
      </c>
      <c r="Y627" s="309">
        <f t="shared" si="188"/>
        <v>3.4306000000000001</v>
      </c>
    </row>
    <row r="628" spans="1:25" ht="15.75" customHeight="1" x14ac:dyDescent="0.2">
      <c r="A628" s="424">
        <v>609</v>
      </c>
      <c r="B628" s="301">
        <f t="shared" si="171"/>
        <v>70.898750354303331</v>
      </c>
      <c r="C628" s="302">
        <v>21700</v>
      </c>
      <c r="D628" s="303">
        <f t="shared" si="174"/>
        <v>3672.84329693682</v>
      </c>
      <c r="E628" s="304">
        <f t="shared" si="175"/>
        <v>1241.421034364645</v>
      </c>
      <c r="F628" s="304">
        <f t="shared" si="176"/>
        <v>73.456865938736399</v>
      </c>
      <c r="G628" s="101">
        <v>60</v>
      </c>
      <c r="H628" s="305">
        <f t="shared" si="177"/>
        <v>5047.721197240201</v>
      </c>
      <c r="I628" s="309">
        <f t="shared" si="178"/>
        <v>8.5897000000000006</v>
      </c>
      <c r="J628" s="329">
        <f t="shared" si="172"/>
        <v>118.16458392383889</v>
      </c>
      <c r="K628" s="302">
        <v>21700</v>
      </c>
      <c r="L628" s="307">
        <f t="shared" si="179"/>
        <v>2203.7059781620919</v>
      </c>
      <c r="M628" s="304">
        <f t="shared" si="180"/>
        <v>744.852620618787</v>
      </c>
      <c r="N628" s="304">
        <f t="shared" si="181"/>
        <v>44.074119563241837</v>
      </c>
      <c r="O628" s="308">
        <v>36</v>
      </c>
      <c r="P628" s="305">
        <f t="shared" si="182"/>
        <v>3028.6327183441208</v>
      </c>
      <c r="Q628" s="309">
        <f t="shared" si="183"/>
        <v>5.1538000000000004</v>
      </c>
      <c r="R628" s="367">
        <f t="shared" si="173"/>
        <v>177.24687588575833</v>
      </c>
      <c r="S628" s="302">
        <v>21700</v>
      </c>
      <c r="T628" s="307">
        <f t="shared" si="184"/>
        <v>1469.1373187747281</v>
      </c>
      <c r="U628" s="101">
        <f t="shared" si="185"/>
        <v>496.56841374585804</v>
      </c>
      <c r="V628" s="304">
        <f t="shared" si="186"/>
        <v>29.382746375494563</v>
      </c>
      <c r="W628" s="308">
        <v>24</v>
      </c>
      <c r="X628" s="305">
        <f t="shared" si="187"/>
        <v>2019.0884788960807</v>
      </c>
      <c r="Y628" s="309">
        <f t="shared" si="188"/>
        <v>3.4359000000000002</v>
      </c>
    </row>
    <row r="629" spans="1:25" ht="15.75" customHeight="1" x14ac:dyDescent="0.2">
      <c r="A629" s="283">
        <v>610</v>
      </c>
      <c r="B629" s="301">
        <f t="shared" si="171"/>
        <v>70.905518198315349</v>
      </c>
      <c r="C629" s="302">
        <v>21700</v>
      </c>
      <c r="D629" s="303">
        <f t="shared" si="174"/>
        <v>3672.4927285869107</v>
      </c>
      <c r="E629" s="304">
        <f t="shared" si="175"/>
        <v>1241.3025422623757</v>
      </c>
      <c r="F629" s="304">
        <f t="shared" si="176"/>
        <v>73.449854571738214</v>
      </c>
      <c r="G629" s="101">
        <v>60</v>
      </c>
      <c r="H629" s="305">
        <f t="shared" si="177"/>
        <v>5047.2451254210246</v>
      </c>
      <c r="I629" s="309">
        <f t="shared" si="178"/>
        <v>8.6029999999999998</v>
      </c>
      <c r="J629" s="329">
        <f t="shared" si="172"/>
        <v>118.17586366385892</v>
      </c>
      <c r="K629" s="302">
        <v>21700</v>
      </c>
      <c r="L629" s="307">
        <f t="shared" si="179"/>
        <v>2203.4956371521466</v>
      </c>
      <c r="M629" s="304">
        <f t="shared" si="180"/>
        <v>744.78152535742549</v>
      </c>
      <c r="N629" s="304">
        <f t="shared" si="181"/>
        <v>44.069912743042934</v>
      </c>
      <c r="O629" s="308">
        <v>36</v>
      </c>
      <c r="P629" s="305">
        <f t="shared" si="182"/>
        <v>3028.347075252615</v>
      </c>
      <c r="Q629" s="309">
        <f t="shared" si="183"/>
        <v>5.1618000000000004</v>
      </c>
      <c r="R629" s="367">
        <f t="shared" si="173"/>
        <v>177.26379549578837</v>
      </c>
      <c r="S629" s="302">
        <v>21700</v>
      </c>
      <c r="T629" s="307">
        <f t="shared" si="184"/>
        <v>1468.9970914347643</v>
      </c>
      <c r="U629" s="101">
        <f t="shared" si="185"/>
        <v>496.52101690495027</v>
      </c>
      <c r="V629" s="304">
        <f t="shared" si="186"/>
        <v>29.379941828695287</v>
      </c>
      <c r="W629" s="308">
        <v>24</v>
      </c>
      <c r="X629" s="305">
        <f t="shared" si="187"/>
        <v>2018.89805016841</v>
      </c>
      <c r="Y629" s="309">
        <f t="shared" si="188"/>
        <v>3.4411999999999998</v>
      </c>
    </row>
    <row r="630" spans="1:25" ht="15.75" customHeight="1" x14ac:dyDescent="0.2">
      <c r="A630" s="424">
        <v>611</v>
      </c>
      <c r="B630" s="301">
        <f t="shared" si="171"/>
        <v>70.912274956582834</v>
      </c>
      <c r="C630" s="302">
        <v>21700</v>
      </c>
      <c r="D630" s="303">
        <f t="shared" si="174"/>
        <v>3672.1428012207198</v>
      </c>
      <c r="E630" s="304">
        <f t="shared" si="175"/>
        <v>1241.1842668126033</v>
      </c>
      <c r="F630" s="304">
        <f t="shared" si="176"/>
        <v>73.442856024414397</v>
      </c>
      <c r="G630" s="101">
        <v>60</v>
      </c>
      <c r="H630" s="305">
        <f t="shared" si="177"/>
        <v>5046.7699240577367</v>
      </c>
      <c r="I630" s="309">
        <f t="shared" si="178"/>
        <v>8.6163000000000007</v>
      </c>
      <c r="J630" s="329">
        <f t="shared" si="172"/>
        <v>118.18712492763807</v>
      </c>
      <c r="K630" s="302">
        <v>21700</v>
      </c>
      <c r="L630" s="307">
        <f t="shared" si="179"/>
        <v>2203.2856807324315</v>
      </c>
      <c r="M630" s="304">
        <f t="shared" si="180"/>
        <v>744.71056008756182</v>
      </c>
      <c r="N630" s="304">
        <f t="shared" si="181"/>
        <v>44.065713614648629</v>
      </c>
      <c r="O630" s="308">
        <v>36</v>
      </c>
      <c r="P630" s="305">
        <f t="shared" si="182"/>
        <v>3028.0619544346423</v>
      </c>
      <c r="Q630" s="309">
        <f t="shared" si="183"/>
        <v>5.1698000000000004</v>
      </c>
      <c r="R630" s="367">
        <f t="shared" si="173"/>
        <v>177.28068739145706</v>
      </c>
      <c r="S630" s="302">
        <v>21700</v>
      </c>
      <c r="T630" s="307">
        <f t="shared" si="184"/>
        <v>1468.857120488288</v>
      </c>
      <c r="U630" s="101">
        <f t="shared" si="185"/>
        <v>496.47370672504132</v>
      </c>
      <c r="V630" s="304">
        <f t="shared" si="186"/>
        <v>29.37714240976576</v>
      </c>
      <c r="W630" s="308">
        <v>24</v>
      </c>
      <c r="X630" s="305">
        <f t="shared" si="187"/>
        <v>2018.7079696230953</v>
      </c>
      <c r="Y630" s="309">
        <f t="shared" si="188"/>
        <v>3.4464999999999999</v>
      </c>
    </row>
    <row r="631" spans="1:25" ht="15.75" customHeight="1" x14ac:dyDescent="0.2">
      <c r="A631" s="424">
        <v>612</v>
      </c>
      <c r="B631" s="301">
        <f t="shared" si="171"/>
        <v>70.919020665363348</v>
      </c>
      <c r="C631" s="302">
        <v>21700</v>
      </c>
      <c r="D631" s="303">
        <f t="shared" si="174"/>
        <v>3671.7935126137272</v>
      </c>
      <c r="E631" s="304">
        <f t="shared" si="175"/>
        <v>1241.0662072634398</v>
      </c>
      <c r="F631" s="304">
        <f t="shared" si="176"/>
        <v>73.43587025227454</v>
      </c>
      <c r="G631" s="101">
        <v>60</v>
      </c>
      <c r="H631" s="305">
        <f t="shared" si="177"/>
        <v>5046.2955901294417</v>
      </c>
      <c r="I631" s="309">
        <f t="shared" si="178"/>
        <v>8.6295999999999999</v>
      </c>
      <c r="J631" s="329">
        <f t="shared" si="172"/>
        <v>118.19836777560559</v>
      </c>
      <c r="K631" s="302">
        <v>21700</v>
      </c>
      <c r="L631" s="307">
        <f t="shared" si="179"/>
        <v>2203.0761075682362</v>
      </c>
      <c r="M631" s="304">
        <f t="shared" si="180"/>
        <v>744.63972435806375</v>
      </c>
      <c r="N631" s="304">
        <f t="shared" si="181"/>
        <v>44.061522151364727</v>
      </c>
      <c r="O631" s="308">
        <v>36</v>
      </c>
      <c r="P631" s="305">
        <f t="shared" si="182"/>
        <v>3027.7773540776648</v>
      </c>
      <c r="Q631" s="309">
        <f t="shared" si="183"/>
        <v>5.1776999999999997</v>
      </c>
      <c r="R631" s="367">
        <f t="shared" si="173"/>
        <v>177.29755166340837</v>
      </c>
      <c r="S631" s="302">
        <v>21700</v>
      </c>
      <c r="T631" s="307">
        <f t="shared" si="184"/>
        <v>1468.717405045491</v>
      </c>
      <c r="U631" s="101">
        <f t="shared" si="185"/>
        <v>496.42648290537591</v>
      </c>
      <c r="V631" s="304">
        <f t="shared" si="186"/>
        <v>29.37434810090982</v>
      </c>
      <c r="W631" s="308">
        <v>24</v>
      </c>
      <c r="X631" s="305">
        <f t="shared" si="187"/>
        <v>2018.5182360517767</v>
      </c>
      <c r="Y631" s="309">
        <f t="shared" si="188"/>
        <v>3.4518</v>
      </c>
    </row>
    <row r="632" spans="1:25" ht="15.75" customHeight="1" x14ac:dyDescent="0.2">
      <c r="A632" s="424">
        <v>613</v>
      </c>
      <c r="B632" s="301">
        <f t="shared" si="171"/>
        <v>70.925755360736872</v>
      </c>
      <c r="C632" s="302">
        <v>21700</v>
      </c>
      <c r="D632" s="303">
        <f t="shared" si="174"/>
        <v>3671.4448605527632</v>
      </c>
      <c r="E632" s="304">
        <f t="shared" si="175"/>
        <v>1240.9483628668338</v>
      </c>
      <c r="F632" s="304">
        <f t="shared" si="176"/>
        <v>73.428897211055272</v>
      </c>
      <c r="G632" s="101">
        <v>60</v>
      </c>
      <c r="H632" s="305">
        <f t="shared" si="177"/>
        <v>5045.8221206306525</v>
      </c>
      <c r="I632" s="309">
        <f t="shared" si="178"/>
        <v>8.6427999999999994</v>
      </c>
      <c r="J632" s="329">
        <f t="shared" si="172"/>
        <v>118.20959226789479</v>
      </c>
      <c r="K632" s="302">
        <v>21700</v>
      </c>
      <c r="L632" s="307">
        <f t="shared" si="179"/>
        <v>2202.8669163316576</v>
      </c>
      <c r="M632" s="304">
        <f t="shared" si="180"/>
        <v>744.56901772010019</v>
      </c>
      <c r="N632" s="304">
        <f t="shared" si="181"/>
        <v>44.05733832663315</v>
      </c>
      <c r="O632" s="308">
        <v>36</v>
      </c>
      <c r="P632" s="305">
        <f t="shared" si="182"/>
        <v>3027.4932723783909</v>
      </c>
      <c r="Q632" s="309">
        <f t="shared" si="183"/>
        <v>5.1856999999999998</v>
      </c>
      <c r="R632" s="367">
        <f t="shared" si="173"/>
        <v>177.31438840184217</v>
      </c>
      <c r="S632" s="302">
        <v>21700</v>
      </c>
      <c r="T632" s="307">
        <f t="shared" si="184"/>
        <v>1468.5779442211056</v>
      </c>
      <c r="U632" s="101">
        <f t="shared" si="185"/>
        <v>496.37934514673361</v>
      </c>
      <c r="V632" s="304">
        <f t="shared" si="186"/>
        <v>29.371558884422111</v>
      </c>
      <c r="W632" s="308">
        <v>24</v>
      </c>
      <c r="X632" s="305">
        <f t="shared" si="187"/>
        <v>2018.3288482522612</v>
      </c>
      <c r="Y632" s="309">
        <f t="shared" si="188"/>
        <v>3.4571000000000001</v>
      </c>
    </row>
    <row r="633" spans="1:25" ht="15.75" customHeight="1" x14ac:dyDescent="0.2">
      <c r="A633" s="424">
        <v>614</v>
      </c>
      <c r="B633" s="301">
        <f t="shared" si="171"/>
        <v>70.93247907860696</v>
      </c>
      <c r="C633" s="302">
        <v>21700</v>
      </c>
      <c r="D633" s="303">
        <f t="shared" si="174"/>
        <v>3671.0968428359351</v>
      </c>
      <c r="E633" s="304">
        <f t="shared" si="175"/>
        <v>1240.8307328785459</v>
      </c>
      <c r="F633" s="304">
        <f t="shared" si="176"/>
        <v>73.421936856718702</v>
      </c>
      <c r="G633" s="101">
        <v>60</v>
      </c>
      <c r="H633" s="305">
        <f t="shared" si="177"/>
        <v>5045.3495125711988</v>
      </c>
      <c r="I633" s="309">
        <f t="shared" si="178"/>
        <v>8.6561000000000003</v>
      </c>
      <c r="J633" s="329">
        <f t="shared" si="172"/>
        <v>118.22079846434494</v>
      </c>
      <c r="K633" s="302">
        <v>21700</v>
      </c>
      <c r="L633" s="307">
        <f t="shared" si="179"/>
        <v>2202.6581057015605</v>
      </c>
      <c r="M633" s="304">
        <f t="shared" si="180"/>
        <v>744.49843972712745</v>
      </c>
      <c r="N633" s="304">
        <f t="shared" si="181"/>
        <v>44.05316211403121</v>
      </c>
      <c r="O633" s="308">
        <v>36</v>
      </c>
      <c r="P633" s="305">
        <f t="shared" si="182"/>
        <v>3027.2097075427191</v>
      </c>
      <c r="Q633" s="309">
        <f t="shared" si="183"/>
        <v>5.1936999999999998</v>
      </c>
      <c r="R633" s="367">
        <f t="shared" si="173"/>
        <v>177.33119769651739</v>
      </c>
      <c r="S633" s="302">
        <v>21700</v>
      </c>
      <c r="T633" s="307">
        <f t="shared" si="184"/>
        <v>1468.4387371343737</v>
      </c>
      <c r="U633" s="101">
        <f t="shared" si="185"/>
        <v>496.33229315141824</v>
      </c>
      <c r="V633" s="304">
        <f t="shared" si="186"/>
        <v>29.368774742687474</v>
      </c>
      <c r="W633" s="308">
        <v>24</v>
      </c>
      <c r="X633" s="305">
        <f t="shared" si="187"/>
        <v>2018.1398050284795</v>
      </c>
      <c r="Y633" s="309">
        <f t="shared" si="188"/>
        <v>3.4624000000000001</v>
      </c>
    </row>
    <row r="634" spans="1:25" ht="15.75" customHeight="1" x14ac:dyDescent="0.2">
      <c r="A634" s="424">
        <v>615</v>
      </c>
      <c r="B634" s="301">
        <f t="shared" si="171"/>
        <v>70.939191854701889</v>
      </c>
      <c r="C634" s="302">
        <v>21700</v>
      </c>
      <c r="D634" s="303">
        <f t="shared" si="174"/>
        <v>3670.7494572725464</v>
      </c>
      <c r="E634" s="304">
        <f t="shared" si="175"/>
        <v>1240.7133165581206</v>
      </c>
      <c r="F634" s="304">
        <f t="shared" si="176"/>
        <v>73.414989145450932</v>
      </c>
      <c r="G634" s="101">
        <v>60</v>
      </c>
      <c r="H634" s="305">
        <f t="shared" si="177"/>
        <v>5044.877762976118</v>
      </c>
      <c r="I634" s="309">
        <f t="shared" si="178"/>
        <v>8.6693999999999996</v>
      </c>
      <c r="J634" s="329">
        <f t="shared" si="172"/>
        <v>118.23198642450315</v>
      </c>
      <c r="K634" s="302">
        <v>21700</v>
      </c>
      <c r="L634" s="307">
        <f t="shared" si="179"/>
        <v>2202.4496743635277</v>
      </c>
      <c r="M634" s="304">
        <f t="shared" si="180"/>
        <v>744.42798993487224</v>
      </c>
      <c r="N634" s="304">
        <f t="shared" si="181"/>
        <v>44.048993487270558</v>
      </c>
      <c r="O634" s="308">
        <v>36</v>
      </c>
      <c r="P634" s="305">
        <f t="shared" si="182"/>
        <v>3026.9266577856706</v>
      </c>
      <c r="Q634" s="309">
        <f t="shared" si="183"/>
        <v>5.2016</v>
      </c>
      <c r="R634" s="367">
        <f t="shared" si="173"/>
        <v>177.3479796367547</v>
      </c>
      <c r="S634" s="302">
        <v>21700</v>
      </c>
      <c r="T634" s="307">
        <f t="shared" si="184"/>
        <v>1468.2997829090186</v>
      </c>
      <c r="U634" s="101">
        <f t="shared" si="185"/>
        <v>496.28532662324824</v>
      </c>
      <c r="V634" s="304">
        <f t="shared" si="186"/>
        <v>29.365995658180374</v>
      </c>
      <c r="W634" s="308">
        <v>24</v>
      </c>
      <c r="X634" s="305">
        <f t="shared" si="187"/>
        <v>2017.9511051904472</v>
      </c>
      <c r="Y634" s="309">
        <f t="shared" si="188"/>
        <v>3.4678</v>
      </c>
    </row>
    <row r="635" spans="1:25" ht="15.75" customHeight="1" x14ac:dyDescent="0.2">
      <c r="A635" s="424">
        <v>616</v>
      </c>
      <c r="B635" s="301">
        <f t="shared" si="171"/>
        <v>70.945893724575768</v>
      </c>
      <c r="C635" s="302">
        <v>21700</v>
      </c>
      <c r="D635" s="303">
        <f t="shared" si="174"/>
        <v>3670.40270168303</v>
      </c>
      <c r="E635" s="304">
        <f t="shared" si="175"/>
        <v>1240.5961131688641</v>
      </c>
      <c r="F635" s="304">
        <f t="shared" si="176"/>
        <v>73.408054033660605</v>
      </c>
      <c r="G635" s="101">
        <v>60</v>
      </c>
      <c r="H635" s="305">
        <f t="shared" si="177"/>
        <v>5044.406868885555</v>
      </c>
      <c r="I635" s="309">
        <f t="shared" si="178"/>
        <v>8.6827000000000005</v>
      </c>
      <c r="J635" s="329">
        <f t="shared" si="172"/>
        <v>118.24315620762628</v>
      </c>
      <c r="K635" s="302">
        <v>21700</v>
      </c>
      <c r="L635" s="307">
        <f t="shared" si="179"/>
        <v>2202.2416210098177</v>
      </c>
      <c r="M635" s="304">
        <f t="shared" si="180"/>
        <v>744.35766790131834</v>
      </c>
      <c r="N635" s="304">
        <f t="shared" si="181"/>
        <v>44.044832420196357</v>
      </c>
      <c r="O635" s="308">
        <v>36</v>
      </c>
      <c r="P635" s="305">
        <f t="shared" si="182"/>
        <v>3026.6441213313319</v>
      </c>
      <c r="Q635" s="309">
        <f t="shared" si="183"/>
        <v>5.2096</v>
      </c>
      <c r="R635" s="367">
        <f t="shared" si="173"/>
        <v>177.36473431143941</v>
      </c>
      <c r="S635" s="302">
        <v>21700</v>
      </c>
      <c r="T635" s="307">
        <f t="shared" si="184"/>
        <v>1468.1610806732119</v>
      </c>
      <c r="U635" s="101">
        <f t="shared" si="185"/>
        <v>496.23844526754556</v>
      </c>
      <c r="V635" s="304">
        <f t="shared" si="186"/>
        <v>29.363221613464241</v>
      </c>
      <c r="W635" s="308">
        <v>24</v>
      </c>
      <c r="X635" s="305">
        <f t="shared" si="187"/>
        <v>2017.7627475542217</v>
      </c>
      <c r="Y635" s="309">
        <f t="shared" si="188"/>
        <v>3.4731000000000001</v>
      </c>
    </row>
    <row r="636" spans="1:25" ht="15.75" customHeight="1" x14ac:dyDescent="0.2">
      <c r="A636" s="424">
        <v>617</v>
      </c>
      <c r="B636" s="301">
        <f t="shared" si="171"/>
        <v>70.952584723609732</v>
      </c>
      <c r="C636" s="302">
        <v>21700</v>
      </c>
      <c r="D636" s="303">
        <f t="shared" si="174"/>
        <v>3670.0565738988635</v>
      </c>
      <c r="E636" s="304">
        <f t="shared" si="175"/>
        <v>1240.4791219778158</v>
      </c>
      <c r="F636" s="304">
        <f t="shared" si="176"/>
        <v>73.401131477977273</v>
      </c>
      <c r="G636" s="101">
        <v>60</v>
      </c>
      <c r="H636" s="305">
        <f t="shared" si="177"/>
        <v>5043.9368273546561</v>
      </c>
      <c r="I636" s="309">
        <f t="shared" si="178"/>
        <v>8.6959</v>
      </c>
      <c r="J636" s="329">
        <f t="shared" si="172"/>
        <v>118.25430787268289</v>
      </c>
      <c r="K636" s="302">
        <v>21700</v>
      </c>
      <c r="L636" s="307">
        <f t="shared" si="179"/>
        <v>2202.0339443393182</v>
      </c>
      <c r="M636" s="304">
        <f t="shared" si="180"/>
        <v>744.28747318668945</v>
      </c>
      <c r="N636" s="304">
        <f t="shared" si="181"/>
        <v>44.040678886786367</v>
      </c>
      <c r="O636" s="308">
        <v>36</v>
      </c>
      <c r="P636" s="305">
        <f t="shared" si="182"/>
        <v>3026.362096412794</v>
      </c>
      <c r="Q636" s="309">
        <f t="shared" si="183"/>
        <v>5.2176</v>
      </c>
      <c r="R636" s="367">
        <f t="shared" si="173"/>
        <v>177.38146180902433</v>
      </c>
      <c r="S636" s="302">
        <v>21700</v>
      </c>
      <c r="T636" s="307">
        <f t="shared" si="184"/>
        <v>1468.0226295595457</v>
      </c>
      <c r="U636" s="101">
        <f t="shared" si="185"/>
        <v>496.1916487911264</v>
      </c>
      <c r="V636" s="304">
        <f t="shared" si="186"/>
        <v>29.360452591190917</v>
      </c>
      <c r="W636" s="308">
        <v>24</v>
      </c>
      <c r="X636" s="305">
        <f t="shared" si="187"/>
        <v>2017.5747309418632</v>
      </c>
      <c r="Y636" s="309">
        <f t="shared" si="188"/>
        <v>3.4784000000000002</v>
      </c>
    </row>
    <row r="637" spans="1:25" ht="15.75" customHeight="1" x14ac:dyDescent="0.2">
      <c r="A637" s="424">
        <v>618</v>
      </c>
      <c r="B637" s="301">
        <f t="shared" si="171"/>
        <v>70.959264887012978</v>
      </c>
      <c r="C637" s="302">
        <v>21700</v>
      </c>
      <c r="D637" s="303">
        <f t="shared" si="174"/>
        <v>3669.7110717625064</v>
      </c>
      <c r="E637" s="304">
        <f t="shared" si="175"/>
        <v>1240.3623422557271</v>
      </c>
      <c r="F637" s="304">
        <f t="shared" si="176"/>
        <v>73.394221435250131</v>
      </c>
      <c r="G637" s="101">
        <v>60</v>
      </c>
      <c r="H637" s="305">
        <f t="shared" si="177"/>
        <v>5043.467635453484</v>
      </c>
      <c r="I637" s="309">
        <f t="shared" si="178"/>
        <v>8.7091999999999992</v>
      </c>
      <c r="J637" s="329">
        <f t="shared" si="172"/>
        <v>118.26544147835497</v>
      </c>
      <c r="K637" s="302">
        <v>21700</v>
      </c>
      <c r="L637" s="307">
        <f t="shared" si="179"/>
        <v>2201.8266430575036</v>
      </c>
      <c r="M637" s="304">
        <f t="shared" si="180"/>
        <v>744.21740535343611</v>
      </c>
      <c r="N637" s="304">
        <f t="shared" si="181"/>
        <v>44.036532861150071</v>
      </c>
      <c r="O637" s="308">
        <v>36</v>
      </c>
      <c r="P637" s="305">
        <f t="shared" si="182"/>
        <v>3026.0805812720896</v>
      </c>
      <c r="Q637" s="309">
        <f t="shared" si="183"/>
        <v>5.2255000000000003</v>
      </c>
      <c r="R637" s="367">
        <f t="shared" si="173"/>
        <v>177.39816221753244</v>
      </c>
      <c r="S637" s="302">
        <v>21700</v>
      </c>
      <c r="T637" s="307">
        <f t="shared" si="184"/>
        <v>1467.8844287050026</v>
      </c>
      <c r="U637" s="101">
        <f t="shared" si="185"/>
        <v>496.14493690229085</v>
      </c>
      <c r="V637" s="304">
        <f t="shared" si="186"/>
        <v>29.357688574100052</v>
      </c>
      <c r="W637" s="308">
        <v>24</v>
      </c>
      <c r="X637" s="305">
        <f t="shared" si="187"/>
        <v>2017.3870541813935</v>
      </c>
      <c r="Y637" s="309">
        <f t="shared" si="188"/>
        <v>3.4836999999999998</v>
      </c>
    </row>
    <row r="638" spans="1:25" ht="15.75" customHeight="1" x14ac:dyDescent="0.2">
      <c r="A638" s="424">
        <v>619</v>
      </c>
      <c r="B638" s="301">
        <f t="shared" si="171"/>
        <v>70.96593424982396</v>
      </c>
      <c r="C638" s="302">
        <v>21700</v>
      </c>
      <c r="D638" s="303">
        <f t="shared" si="174"/>
        <v>3669.3661931273164</v>
      </c>
      <c r="E638" s="304">
        <f t="shared" si="175"/>
        <v>1240.2457732770329</v>
      </c>
      <c r="F638" s="304">
        <f t="shared" si="176"/>
        <v>73.387323862546324</v>
      </c>
      <c r="G638" s="101">
        <v>60</v>
      </c>
      <c r="H638" s="305">
        <f t="shared" si="177"/>
        <v>5042.9992902668955</v>
      </c>
      <c r="I638" s="309">
        <f t="shared" si="178"/>
        <v>8.7225000000000001</v>
      </c>
      <c r="J638" s="329">
        <f t="shared" si="172"/>
        <v>118.27655708303993</v>
      </c>
      <c r="K638" s="302">
        <v>21700</v>
      </c>
      <c r="L638" s="307">
        <f t="shared" si="179"/>
        <v>2201.6197158763898</v>
      </c>
      <c r="M638" s="304">
        <f t="shared" si="180"/>
        <v>744.14746396621968</v>
      </c>
      <c r="N638" s="304">
        <f t="shared" si="181"/>
        <v>44.032394317527796</v>
      </c>
      <c r="O638" s="308">
        <v>36</v>
      </c>
      <c r="P638" s="305">
        <f t="shared" si="182"/>
        <v>3025.7995741601371</v>
      </c>
      <c r="Q638" s="309">
        <f t="shared" si="183"/>
        <v>5.2335000000000003</v>
      </c>
      <c r="R638" s="367">
        <f t="shared" si="173"/>
        <v>177.41483562455988</v>
      </c>
      <c r="S638" s="302">
        <v>21700</v>
      </c>
      <c r="T638" s="307">
        <f t="shared" si="184"/>
        <v>1467.7464772509268</v>
      </c>
      <c r="U638" s="101">
        <f t="shared" si="185"/>
        <v>496.09830931081319</v>
      </c>
      <c r="V638" s="304">
        <f t="shared" si="186"/>
        <v>29.354929545018535</v>
      </c>
      <c r="W638" s="308">
        <v>24</v>
      </c>
      <c r="X638" s="305">
        <f t="shared" si="187"/>
        <v>2017.1997161067584</v>
      </c>
      <c r="Y638" s="309">
        <f t="shared" si="188"/>
        <v>3.4889999999999999</v>
      </c>
    </row>
    <row r="639" spans="1:25" ht="15.75" customHeight="1" x14ac:dyDescent="0.2">
      <c r="A639" s="283">
        <v>620</v>
      </c>
      <c r="B639" s="301">
        <f t="shared" si="171"/>
        <v>70.972592846911454</v>
      </c>
      <c r="C639" s="302">
        <v>21700</v>
      </c>
      <c r="D639" s="303">
        <f t="shared" si="174"/>
        <v>3669.0219358574832</v>
      </c>
      <c r="E639" s="304">
        <f t="shared" si="175"/>
        <v>1240.1294143198293</v>
      </c>
      <c r="F639" s="304">
        <f t="shared" si="176"/>
        <v>73.380438717149659</v>
      </c>
      <c r="G639" s="101">
        <v>60</v>
      </c>
      <c r="H639" s="305">
        <f t="shared" si="177"/>
        <v>5042.5317888944619</v>
      </c>
      <c r="I639" s="309">
        <f t="shared" si="178"/>
        <v>8.7357999999999993</v>
      </c>
      <c r="J639" s="329">
        <f t="shared" si="172"/>
        <v>118.28765474485243</v>
      </c>
      <c r="K639" s="302">
        <v>21700</v>
      </c>
      <c r="L639" s="307">
        <f t="shared" si="179"/>
        <v>2201.4131615144897</v>
      </c>
      <c r="M639" s="304">
        <f t="shared" si="180"/>
        <v>744.0776485918974</v>
      </c>
      <c r="N639" s="304">
        <f t="shared" si="181"/>
        <v>44.028263230289795</v>
      </c>
      <c r="O639" s="308">
        <v>36</v>
      </c>
      <c r="P639" s="305">
        <f t="shared" si="182"/>
        <v>3025.5190733366767</v>
      </c>
      <c r="Q639" s="309">
        <f t="shared" si="183"/>
        <v>5.2415000000000003</v>
      </c>
      <c r="R639" s="367">
        <f t="shared" si="173"/>
        <v>177.43148211727862</v>
      </c>
      <c r="S639" s="302">
        <v>21700</v>
      </c>
      <c r="T639" s="307">
        <f t="shared" si="184"/>
        <v>1467.6087743429932</v>
      </c>
      <c r="U639" s="101">
        <f t="shared" si="185"/>
        <v>496.05176572793164</v>
      </c>
      <c r="V639" s="304">
        <f t="shared" si="186"/>
        <v>29.352175486859863</v>
      </c>
      <c r="W639" s="308">
        <v>24</v>
      </c>
      <c r="X639" s="305">
        <f t="shared" si="187"/>
        <v>2017.0127155577848</v>
      </c>
      <c r="Y639" s="309">
        <f t="shared" si="188"/>
        <v>3.4943</v>
      </c>
    </row>
    <row r="640" spans="1:25" ht="15.75" customHeight="1" x14ac:dyDescent="0.2">
      <c r="A640" s="424">
        <v>621</v>
      </c>
      <c r="B640" s="301">
        <f t="shared" si="171"/>
        <v>70.97924071297561</v>
      </c>
      <c r="C640" s="302">
        <v>21700</v>
      </c>
      <c r="D640" s="303">
        <f t="shared" si="174"/>
        <v>3668.6782978279543</v>
      </c>
      <c r="E640" s="304">
        <f t="shared" si="175"/>
        <v>1240.0132646658485</v>
      </c>
      <c r="F640" s="304">
        <f t="shared" si="176"/>
        <v>73.373565956559091</v>
      </c>
      <c r="G640" s="101">
        <v>60</v>
      </c>
      <c r="H640" s="305">
        <f t="shared" si="177"/>
        <v>5042.065128450362</v>
      </c>
      <c r="I640" s="309">
        <f t="shared" si="178"/>
        <v>8.7490000000000006</v>
      </c>
      <c r="J640" s="329">
        <f t="shared" si="172"/>
        <v>118.29873452162602</v>
      </c>
      <c r="K640" s="302">
        <v>21700</v>
      </c>
      <c r="L640" s="307">
        <f t="shared" si="179"/>
        <v>2201.2069786967722</v>
      </c>
      <c r="M640" s="304">
        <f t="shared" si="180"/>
        <v>744.00795879950897</v>
      </c>
      <c r="N640" s="304">
        <f t="shared" si="181"/>
        <v>44.024139573935443</v>
      </c>
      <c r="O640" s="308">
        <v>36</v>
      </c>
      <c r="P640" s="305">
        <f t="shared" si="182"/>
        <v>3025.2390770702164</v>
      </c>
      <c r="Q640" s="309">
        <f t="shared" si="183"/>
        <v>5.2493999999999996</v>
      </c>
      <c r="R640" s="367">
        <f t="shared" si="173"/>
        <v>177.44810178243901</v>
      </c>
      <c r="S640" s="302">
        <v>21700</v>
      </c>
      <c r="T640" s="307">
        <f t="shared" si="184"/>
        <v>1467.4713191311816</v>
      </c>
      <c r="U640" s="101">
        <f t="shared" si="185"/>
        <v>496.00530586633937</v>
      </c>
      <c r="V640" s="304">
        <f t="shared" si="186"/>
        <v>29.349426382623633</v>
      </c>
      <c r="W640" s="308">
        <v>24</v>
      </c>
      <c r="X640" s="305">
        <f t="shared" si="187"/>
        <v>2016.8260513801447</v>
      </c>
      <c r="Y640" s="309">
        <f t="shared" si="188"/>
        <v>3.4996</v>
      </c>
    </row>
    <row r="641" spans="1:25" ht="15.75" customHeight="1" x14ac:dyDescent="0.2">
      <c r="A641" s="424">
        <v>622</v>
      </c>
      <c r="B641" s="301">
        <f t="shared" si="171"/>
        <v>70.985877882549119</v>
      </c>
      <c r="C641" s="302">
        <v>21700</v>
      </c>
      <c r="D641" s="303">
        <f t="shared" si="174"/>
        <v>3668.3352769243647</v>
      </c>
      <c r="E641" s="304">
        <f t="shared" si="175"/>
        <v>1239.8973236004351</v>
      </c>
      <c r="F641" s="304">
        <f t="shared" si="176"/>
        <v>73.366705538487295</v>
      </c>
      <c r="G641" s="101">
        <v>60</v>
      </c>
      <c r="H641" s="305">
        <f t="shared" si="177"/>
        <v>5041.5993060632873</v>
      </c>
      <c r="I641" s="309">
        <f t="shared" si="178"/>
        <v>8.7622999999999998</v>
      </c>
      <c r="J641" s="329">
        <f t="shared" si="172"/>
        <v>118.3097964709152</v>
      </c>
      <c r="K641" s="302">
        <v>21700</v>
      </c>
      <c r="L641" s="307">
        <f t="shared" si="179"/>
        <v>2201.0011661546191</v>
      </c>
      <c r="M641" s="304">
        <f t="shared" si="180"/>
        <v>743.93839416026117</v>
      </c>
      <c r="N641" s="304">
        <f t="shared" si="181"/>
        <v>44.020023323092381</v>
      </c>
      <c r="O641" s="308">
        <v>36</v>
      </c>
      <c r="P641" s="305">
        <f t="shared" si="182"/>
        <v>3024.9595836379731</v>
      </c>
      <c r="Q641" s="309">
        <f t="shared" si="183"/>
        <v>5.2573999999999996</v>
      </c>
      <c r="R641" s="367">
        <f t="shared" si="173"/>
        <v>177.4646947063728</v>
      </c>
      <c r="S641" s="302">
        <v>21700</v>
      </c>
      <c r="T641" s="307">
        <f t="shared" si="184"/>
        <v>1467.3341107697461</v>
      </c>
      <c r="U641" s="101">
        <f t="shared" si="185"/>
        <v>495.95892944017413</v>
      </c>
      <c r="V641" s="304">
        <f t="shared" si="186"/>
        <v>29.346682215394921</v>
      </c>
      <c r="W641" s="308">
        <v>24</v>
      </c>
      <c r="X641" s="305">
        <f t="shared" si="187"/>
        <v>2016.6397224253151</v>
      </c>
      <c r="Y641" s="309">
        <f t="shared" si="188"/>
        <v>3.5049000000000001</v>
      </c>
    </row>
    <row r="642" spans="1:25" ht="15.75" customHeight="1" x14ac:dyDescent="0.2">
      <c r="A642" s="424">
        <v>623</v>
      </c>
      <c r="B642" s="301">
        <f t="shared" si="171"/>
        <v>70.992504389998246</v>
      </c>
      <c r="C642" s="302">
        <v>21700</v>
      </c>
      <c r="D642" s="303">
        <f t="shared" si="174"/>
        <v>3667.9928710429658</v>
      </c>
      <c r="E642" s="304">
        <f t="shared" si="175"/>
        <v>1239.7815904125223</v>
      </c>
      <c r="F642" s="304">
        <f t="shared" si="176"/>
        <v>73.359857420859313</v>
      </c>
      <c r="G642" s="101">
        <v>60</v>
      </c>
      <c r="H642" s="305">
        <f t="shared" si="177"/>
        <v>5041.1343188763476</v>
      </c>
      <c r="I642" s="309">
        <f t="shared" si="178"/>
        <v>8.7756000000000007</v>
      </c>
      <c r="J642" s="329">
        <f t="shared" si="172"/>
        <v>118.32084064999708</v>
      </c>
      <c r="K642" s="302">
        <v>21700</v>
      </c>
      <c r="L642" s="307">
        <f t="shared" si="179"/>
        <v>2200.795722625779</v>
      </c>
      <c r="M642" s="304">
        <f t="shared" si="180"/>
        <v>743.86895424751322</v>
      </c>
      <c r="N642" s="304">
        <f t="shared" si="181"/>
        <v>44.015914452515581</v>
      </c>
      <c r="O642" s="308">
        <v>36</v>
      </c>
      <c r="P642" s="305">
        <f t="shared" si="182"/>
        <v>3024.6805913258077</v>
      </c>
      <c r="Q642" s="309">
        <f t="shared" si="183"/>
        <v>5.2652999999999999</v>
      </c>
      <c r="R642" s="367">
        <f t="shared" si="173"/>
        <v>177.48126097499559</v>
      </c>
      <c r="S642" s="302">
        <v>21700</v>
      </c>
      <c r="T642" s="307">
        <f t="shared" si="184"/>
        <v>1467.1971484171863</v>
      </c>
      <c r="U642" s="101">
        <f t="shared" si="185"/>
        <v>495.91263616500891</v>
      </c>
      <c r="V642" s="304">
        <f t="shared" si="186"/>
        <v>29.343942968343725</v>
      </c>
      <c r="W642" s="308">
        <v>24</v>
      </c>
      <c r="X642" s="305">
        <f t="shared" si="187"/>
        <v>2016.453727550539</v>
      </c>
      <c r="Y642" s="309">
        <f t="shared" si="188"/>
        <v>3.5102000000000002</v>
      </c>
    </row>
    <row r="643" spans="1:25" ht="15.75" customHeight="1" x14ac:dyDescent="0.2">
      <c r="A643" s="424">
        <v>624</v>
      </c>
      <c r="B643" s="301">
        <f t="shared" si="171"/>
        <v>70.9991202695239</v>
      </c>
      <c r="C643" s="302">
        <v>21700</v>
      </c>
      <c r="D643" s="303">
        <f t="shared" si="174"/>
        <v>3667.651078090551</v>
      </c>
      <c r="E643" s="304">
        <f t="shared" si="175"/>
        <v>1239.6660643946061</v>
      </c>
      <c r="F643" s="304">
        <f t="shared" si="176"/>
        <v>73.353021561811019</v>
      </c>
      <c r="G643" s="101">
        <v>60</v>
      </c>
      <c r="H643" s="305">
        <f t="shared" si="177"/>
        <v>5040.6701640469682</v>
      </c>
      <c r="I643" s="309">
        <f t="shared" si="178"/>
        <v>8.7888000000000002</v>
      </c>
      <c r="J643" s="329">
        <f t="shared" si="172"/>
        <v>118.33186711587317</v>
      </c>
      <c r="K643" s="302">
        <v>21700</v>
      </c>
      <c r="L643" s="307">
        <f t="shared" si="179"/>
        <v>2200.5906468543308</v>
      </c>
      <c r="M643" s="304">
        <f t="shared" si="180"/>
        <v>743.79963863676369</v>
      </c>
      <c r="N643" s="304">
        <f t="shared" si="181"/>
        <v>44.011812937086617</v>
      </c>
      <c r="O643" s="308">
        <v>36</v>
      </c>
      <c r="P643" s="305">
        <f t="shared" si="182"/>
        <v>3024.402098428181</v>
      </c>
      <c r="Q643" s="309">
        <f t="shared" si="183"/>
        <v>5.2732999999999999</v>
      </c>
      <c r="R643" s="367">
        <f t="shared" si="173"/>
        <v>177.49780067380973</v>
      </c>
      <c r="S643" s="302">
        <v>21700</v>
      </c>
      <c r="T643" s="307">
        <f t="shared" si="184"/>
        <v>1467.0604312362204</v>
      </c>
      <c r="U643" s="101">
        <f t="shared" si="185"/>
        <v>495.86642575784248</v>
      </c>
      <c r="V643" s="304">
        <f t="shared" si="186"/>
        <v>29.341208624724409</v>
      </c>
      <c r="W643" s="308">
        <v>24</v>
      </c>
      <c r="X643" s="305">
        <f t="shared" si="187"/>
        <v>2016.2680656187874</v>
      </c>
      <c r="Y643" s="309">
        <f t="shared" si="188"/>
        <v>3.5154999999999998</v>
      </c>
    </row>
    <row r="644" spans="1:25" ht="15.75" customHeight="1" x14ac:dyDescent="0.2">
      <c r="A644" s="424">
        <v>625</v>
      </c>
      <c r="B644" s="301">
        <f t="shared" si="171"/>
        <v>71.005725555162655</v>
      </c>
      <c r="C644" s="302">
        <v>21700</v>
      </c>
      <c r="D644" s="303">
        <f t="shared" si="174"/>
        <v>3667.3098959843942</v>
      </c>
      <c r="E644" s="304">
        <f t="shared" si="175"/>
        <v>1239.5507448427252</v>
      </c>
      <c r="F644" s="304">
        <f t="shared" si="176"/>
        <v>73.346197919687881</v>
      </c>
      <c r="G644" s="101">
        <v>60</v>
      </c>
      <c r="H644" s="305">
        <f t="shared" si="177"/>
        <v>5040.2068387468071</v>
      </c>
      <c r="I644" s="309">
        <f t="shared" si="178"/>
        <v>8.8020999999999994</v>
      </c>
      <c r="J644" s="329">
        <f t="shared" si="172"/>
        <v>118.3428759252711</v>
      </c>
      <c r="K644" s="302">
        <v>21700</v>
      </c>
      <c r="L644" s="307">
        <f t="shared" si="179"/>
        <v>2200.3859375906363</v>
      </c>
      <c r="M644" s="304">
        <f t="shared" si="180"/>
        <v>743.73044690563506</v>
      </c>
      <c r="N644" s="304">
        <f t="shared" si="181"/>
        <v>44.007718751812725</v>
      </c>
      <c r="O644" s="308">
        <v>36</v>
      </c>
      <c r="P644" s="305">
        <f t="shared" si="182"/>
        <v>3024.1241032480839</v>
      </c>
      <c r="Q644" s="309">
        <f t="shared" si="183"/>
        <v>5.2812999999999999</v>
      </c>
      <c r="R644" s="367">
        <f t="shared" si="173"/>
        <v>177.51431388790664</v>
      </c>
      <c r="S644" s="302">
        <v>21700</v>
      </c>
      <c r="T644" s="307">
        <f t="shared" si="184"/>
        <v>1466.9239583937579</v>
      </c>
      <c r="U644" s="101">
        <f t="shared" si="185"/>
        <v>495.82029793709012</v>
      </c>
      <c r="V644" s="304">
        <f t="shared" si="186"/>
        <v>29.338479167875157</v>
      </c>
      <c r="W644" s="308">
        <v>24</v>
      </c>
      <c r="X644" s="305">
        <f t="shared" si="187"/>
        <v>2016.0827354987232</v>
      </c>
      <c r="Y644" s="309">
        <f t="shared" si="188"/>
        <v>3.5207999999999999</v>
      </c>
    </row>
    <row r="645" spans="1:25" ht="15.75" customHeight="1" x14ac:dyDescent="0.2">
      <c r="A645" s="424">
        <v>626</v>
      </c>
      <c r="B645" s="301">
        <f t="shared" si="171"/>
        <v>71.012320280787904</v>
      </c>
      <c r="C645" s="302">
        <v>21700</v>
      </c>
      <c r="D645" s="303">
        <f t="shared" si="174"/>
        <v>3666.9693226521731</v>
      </c>
      <c r="E645" s="304">
        <f t="shared" si="175"/>
        <v>1239.4356310564344</v>
      </c>
      <c r="F645" s="304">
        <f t="shared" si="176"/>
        <v>73.33938645304346</v>
      </c>
      <c r="G645" s="101">
        <v>60</v>
      </c>
      <c r="H645" s="305">
        <f t="shared" si="177"/>
        <v>5039.7443401616511</v>
      </c>
      <c r="I645" s="309">
        <f t="shared" si="178"/>
        <v>8.8154000000000003</v>
      </c>
      <c r="J645" s="329">
        <f t="shared" si="172"/>
        <v>118.35386713464651</v>
      </c>
      <c r="K645" s="302">
        <v>21700</v>
      </c>
      <c r="L645" s="307">
        <f t="shared" si="179"/>
        <v>2200.1815935913037</v>
      </c>
      <c r="M645" s="304">
        <f t="shared" si="180"/>
        <v>743.66137863386052</v>
      </c>
      <c r="N645" s="304">
        <f t="shared" si="181"/>
        <v>44.003631871826073</v>
      </c>
      <c r="O645" s="308">
        <v>36</v>
      </c>
      <c r="P645" s="305">
        <f t="shared" si="182"/>
        <v>3023.8466040969902</v>
      </c>
      <c r="Q645" s="309">
        <f t="shared" si="183"/>
        <v>5.2892000000000001</v>
      </c>
      <c r="R645" s="367">
        <f t="shared" si="173"/>
        <v>177.53080070196975</v>
      </c>
      <c r="S645" s="302">
        <v>21700</v>
      </c>
      <c r="T645" s="307">
        <f t="shared" si="184"/>
        <v>1466.7877290608694</v>
      </c>
      <c r="U645" s="101">
        <f t="shared" si="185"/>
        <v>495.7742524225738</v>
      </c>
      <c r="V645" s="304">
        <f t="shared" si="186"/>
        <v>29.33575458121739</v>
      </c>
      <c r="W645" s="308">
        <v>24</v>
      </c>
      <c r="X645" s="305">
        <f t="shared" si="187"/>
        <v>2015.8977360646604</v>
      </c>
      <c r="Y645" s="309">
        <f t="shared" si="188"/>
        <v>3.5261</v>
      </c>
    </row>
    <row r="646" spans="1:25" ht="15.75" customHeight="1" x14ac:dyDescent="0.2">
      <c r="A646" s="424">
        <v>627</v>
      </c>
      <c r="B646" s="301">
        <f t="shared" si="171"/>
        <v>71.018904480110805</v>
      </c>
      <c r="C646" s="302">
        <v>21700</v>
      </c>
      <c r="D646" s="303">
        <f t="shared" si="174"/>
        <v>3666.6293560319036</v>
      </c>
      <c r="E646" s="304">
        <f t="shared" si="175"/>
        <v>1239.3207223387833</v>
      </c>
      <c r="F646" s="304">
        <f t="shared" si="176"/>
        <v>73.332587120638081</v>
      </c>
      <c r="G646" s="101">
        <v>60</v>
      </c>
      <c r="H646" s="305">
        <f t="shared" si="177"/>
        <v>5039.2826654913251</v>
      </c>
      <c r="I646" s="309">
        <f t="shared" si="178"/>
        <v>8.8285999999999998</v>
      </c>
      <c r="J646" s="329">
        <f t="shared" si="172"/>
        <v>118.36484080018468</v>
      </c>
      <c r="K646" s="302">
        <v>21700</v>
      </c>
      <c r="L646" s="307">
        <f t="shared" si="179"/>
        <v>2199.9776136191426</v>
      </c>
      <c r="M646" s="304">
        <f t="shared" si="180"/>
        <v>743.59243340327009</v>
      </c>
      <c r="N646" s="304">
        <f t="shared" si="181"/>
        <v>43.99955227238285</v>
      </c>
      <c r="O646" s="308">
        <v>36</v>
      </c>
      <c r="P646" s="305">
        <f t="shared" si="182"/>
        <v>3023.5695992947958</v>
      </c>
      <c r="Q646" s="309">
        <f t="shared" si="183"/>
        <v>5.2972000000000001</v>
      </c>
      <c r="R646" s="367">
        <f t="shared" si="173"/>
        <v>177.54726120027701</v>
      </c>
      <c r="S646" s="302">
        <v>21700</v>
      </c>
      <c r="T646" s="307">
        <f t="shared" si="184"/>
        <v>1466.6517424127619</v>
      </c>
      <c r="U646" s="101">
        <f t="shared" si="185"/>
        <v>495.72828893551349</v>
      </c>
      <c r="V646" s="304">
        <f t="shared" si="186"/>
        <v>29.333034848255238</v>
      </c>
      <c r="W646" s="308">
        <v>24</v>
      </c>
      <c r="X646" s="305">
        <f t="shared" si="187"/>
        <v>2015.7130661965307</v>
      </c>
      <c r="Y646" s="309">
        <f t="shared" si="188"/>
        <v>3.5314999999999999</v>
      </c>
    </row>
    <row r="647" spans="1:25" ht="15.75" customHeight="1" x14ac:dyDescent="0.2">
      <c r="A647" s="424">
        <v>628</v>
      </c>
      <c r="B647" s="301">
        <f t="shared" si="171"/>
        <v>71.025478186681326</v>
      </c>
      <c r="C647" s="302">
        <v>21700</v>
      </c>
      <c r="D647" s="303">
        <f t="shared" si="174"/>
        <v>3666.2899940718753</v>
      </c>
      <c r="E647" s="304">
        <f t="shared" si="175"/>
        <v>1239.2060179962937</v>
      </c>
      <c r="F647" s="304">
        <f t="shared" si="176"/>
        <v>73.325799881437504</v>
      </c>
      <c r="G647" s="101">
        <v>60</v>
      </c>
      <c r="H647" s="305">
        <f t="shared" si="177"/>
        <v>5038.8218119496069</v>
      </c>
      <c r="I647" s="309">
        <f t="shared" si="178"/>
        <v>8.8419000000000008</v>
      </c>
      <c r="J647" s="329">
        <f t="shared" si="172"/>
        <v>118.37579697780221</v>
      </c>
      <c r="K647" s="302">
        <v>21700</v>
      </c>
      <c r="L647" s="307">
        <f t="shared" si="179"/>
        <v>2199.7739964431253</v>
      </c>
      <c r="M647" s="304">
        <f t="shared" si="180"/>
        <v>743.52361079777631</v>
      </c>
      <c r="N647" s="304">
        <f t="shared" si="181"/>
        <v>43.995479928862508</v>
      </c>
      <c r="O647" s="308">
        <v>36</v>
      </c>
      <c r="P647" s="305">
        <f t="shared" si="182"/>
        <v>3023.293087169764</v>
      </c>
      <c r="Q647" s="309">
        <f t="shared" si="183"/>
        <v>5.3051000000000004</v>
      </c>
      <c r="R647" s="367">
        <f t="shared" si="173"/>
        <v>177.56369546670331</v>
      </c>
      <c r="S647" s="302">
        <v>21700</v>
      </c>
      <c r="T647" s="307">
        <f t="shared" si="184"/>
        <v>1466.51599762875</v>
      </c>
      <c r="U647" s="101">
        <f t="shared" si="185"/>
        <v>495.68240719851747</v>
      </c>
      <c r="V647" s="304">
        <f t="shared" si="186"/>
        <v>29.330319952575</v>
      </c>
      <c r="W647" s="308">
        <v>24</v>
      </c>
      <c r="X647" s="305">
        <f t="shared" si="187"/>
        <v>2015.5287247798426</v>
      </c>
      <c r="Y647" s="309">
        <f t="shared" si="188"/>
        <v>3.5367999999999999</v>
      </c>
    </row>
    <row r="648" spans="1:25" ht="15.75" customHeight="1" x14ac:dyDescent="0.2">
      <c r="A648" s="424">
        <v>629</v>
      </c>
      <c r="B648" s="301">
        <f t="shared" si="171"/>
        <v>71.032041433889319</v>
      </c>
      <c r="C648" s="302">
        <v>21700</v>
      </c>
      <c r="D648" s="303">
        <f t="shared" si="174"/>
        <v>3665.9512347305763</v>
      </c>
      <c r="E648" s="304">
        <f t="shared" si="175"/>
        <v>1239.0915173389346</v>
      </c>
      <c r="F648" s="304">
        <f t="shared" si="176"/>
        <v>73.319024694611528</v>
      </c>
      <c r="G648" s="101">
        <v>60</v>
      </c>
      <c r="H648" s="305">
        <f t="shared" si="177"/>
        <v>5038.3617767641226</v>
      </c>
      <c r="I648" s="309">
        <f t="shared" si="178"/>
        <v>8.8552</v>
      </c>
      <c r="J648" s="329">
        <f t="shared" si="172"/>
        <v>118.38673572314887</v>
      </c>
      <c r="K648" s="302">
        <v>21700</v>
      </c>
      <c r="L648" s="307">
        <f t="shared" si="179"/>
        <v>2199.5707408383455</v>
      </c>
      <c r="M648" s="304">
        <f t="shared" si="180"/>
        <v>743.45491040336071</v>
      </c>
      <c r="N648" s="304">
        <f t="shared" si="181"/>
        <v>43.991414816766913</v>
      </c>
      <c r="O648" s="308">
        <v>36</v>
      </c>
      <c r="P648" s="305">
        <f t="shared" si="182"/>
        <v>3023.0170660584731</v>
      </c>
      <c r="Q648" s="309">
        <f t="shared" si="183"/>
        <v>5.3131000000000004</v>
      </c>
      <c r="R648" s="367">
        <f t="shared" si="173"/>
        <v>177.58010358472328</v>
      </c>
      <c r="S648" s="302">
        <v>21700</v>
      </c>
      <c r="T648" s="307">
        <f t="shared" si="184"/>
        <v>1466.3804938922308</v>
      </c>
      <c r="U648" s="101">
        <f t="shared" si="185"/>
        <v>495.63660693557398</v>
      </c>
      <c r="V648" s="304">
        <f t="shared" si="186"/>
        <v>29.327609877844615</v>
      </c>
      <c r="W648" s="308">
        <v>24</v>
      </c>
      <c r="X648" s="305">
        <f t="shared" si="187"/>
        <v>2015.3447107056495</v>
      </c>
      <c r="Y648" s="309">
        <f t="shared" si="188"/>
        <v>3.5421</v>
      </c>
    </row>
    <row r="649" spans="1:25" ht="15.75" customHeight="1" x14ac:dyDescent="0.2">
      <c r="A649" s="283">
        <v>630</v>
      </c>
      <c r="B649" s="301">
        <f t="shared" ref="B649:B712" si="189">4.125*LN($A649)+44.45</f>
        <v>71.038594254965517</v>
      </c>
      <c r="C649" s="302">
        <v>21700</v>
      </c>
      <c r="D649" s="303">
        <f t="shared" si="174"/>
        <v>3665.6130759766311</v>
      </c>
      <c r="E649" s="304">
        <f t="shared" si="175"/>
        <v>1238.9772196801011</v>
      </c>
      <c r="F649" s="304">
        <f t="shared" si="176"/>
        <v>73.312261519532626</v>
      </c>
      <c r="G649" s="101">
        <v>60</v>
      </c>
      <c r="H649" s="305">
        <f t="shared" si="177"/>
        <v>5037.902557176265</v>
      </c>
      <c r="I649" s="309">
        <f t="shared" si="178"/>
        <v>8.8683999999999994</v>
      </c>
      <c r="J649" s="329">
        <f t="shared" ref="J649:J712" si="190">(4.125*LN($A649)+44.45)/0.6</f>
        <v>118.3976570916092</v>
      </c>
      <c r="K649" s="302">
        <v>21700</v>
      </c>
      <c r="L649" s="307">
        <f t="shared" si="179"/>
        <v>2199.367845585979</v>
      </c>
      <c r="M649" s="304">
        <f t="shared" si="180"/>
        <v>743.38633180806085</v>
      </c>
      <c r="N649" s="304">
        <f t="shared" si="181"/>
        <v>43.98735691171958</v>
      </c>
      <c r="O649" s="308">
        <v>36</v>
      </c>
      <c r="P649" s="305">
        <f t="shared" si="182"/>
        <v>3022.7415343057592</v>
      </c>
      <c r="Q649" s="309">
        <f t="shared" si="183"/>
        <v>5.3211000000000004</v>
      </c>
      <c r="R649" s="367">
        <f t="shared" ref="R649:R712" si="191">(4.125*LN($A649)+44.45)/0.4</f>
        <v>177.59648563741379</v>
      </c>
      <c r="S649" s="302">
        <v>21700</v>
      </c>
      <c r="T649" s="307">
        <f t="shared" si="184"/>
        <v>1466.2452303906525</v>
      </c>
      <c r="U649" s="101">
        <f t="shared" si="185"/>
        <v>495.59088787204053</v>
      </c>
      <c r="V649" s="304">
        <f t="shared" si="186"/>
        <v>29.32490460781305</v>
      </c>
      <c r="W649" s="308">
        <v>24</v>
      </c>
      <c r="X649" s="305">
        <f t="shared" si="187"/>
        <v>2015.1610228705063</v>
      </c>
      <c r="Y649" s="309">
        <f t="shared" si="188"/>
        <v>3.5474000000000001</v>
      </c>
    </row>
    <row r="650" spans="1:25" ht="15.75" customHeight="1" x14ac:dyDescent="0.2">
      <c r="A650" s="424">
        <v>631</v>
      </c>
      <c r="B650" s="301">
        <f t="shared" si="189"/>
        <v>71.045136682982502</v>
      </c>
      <c r="C650" s="302">
        <v>21700</v>
      </c>
      <c r="D650" s="303">
        <f t="shared" si="174"/>
        <v>3665.2755157887368</v>
      </c>
      <c r="E650" s="304">
        <f t="shared" si="175"/>
        <v>1238.8631243365928</v>
      </c>
      <c r="F650" s="304">
        <f t="shared" si="176"/>
        <v>73.30551031577474</v>
      </c>
      <c r="G650" s="101">
        <v>60</v>
      </c>
      <c r="H650" s="305">
        <f t="shared" si="177"/>
        <v>5037.4441504411043</v>
      </c>
      <c r="I650" s="309">
        <f t="shared" si="178"/>
        <v>8.8817000000000004</v>
      </c>
      <c r="J650" s="329">
        <f t="shared" si="190"/>
        <v>118.40856113830418</v>
      </c>
      <c r="K650" s="302">
        <v>21700</v>
      </c>
      <c r="L650" s="307">
        <f t="shared" si="179"/>
        <v>2199.1653094732419</v>
      </c>
      <c r="M650" s="304">
        <f t="shared" si="180"/>
        <v>743.31787460195574</v>
      </c>
      <c r="N650" s="304">
        <f t="shared" si="181"/>
        <v>43.983306189464841</v>
      </c>
      <c r="O650" s="308">
        <v>36</v>
      </c>
      <c r="P650" s="305">
        <f t="shared" si="182"/>
        <v>3022.4664902646623</v>
      </c>
      <c r="Q650" s="309">
        <f t="shared" si="183"/>
        <v>5.3289999999999997</v>
      </c>
      <c r="R650" s="367">
        <f t="shared" si="191"/>
        <v>177.61284170745625</v>
      </c>
      <c r="S650" s="302">
        <v>21700</v>
      </c>
      <c r="T650" s="307">
        <f t="shared" si="184"/>
        <v>1466.1102063154945</v>
      </c>
      <c r="U650" s="101">
        <f t="shared" si="185"/>
        <v>495.54524973463708</v>
      </c>
      <c r="V650" s="304">
        <f t="shared" si="186"/>
        <v>29.322204126309888</v>
      </c>
      <c r="W650" s="308">
        <v>24</v>
      </c>
      <c r="X650" s="305">
        <f t="shared" si="187"/>
        <v>2014.9776601764415</v>
      </c>
      <c r="Y650" s="309">
        <f t="shared" si="188"/>
        <v>3.5527000000000002</v>
      </c>
    </row>
    <row r="651" spans="1:25" ht="15.75" customHeight="1" x14ac:dyDescent="0.2">
      <c r="A651" s="424">
        <v>632</v>
      </c>
      <c r="B651" s="301">
        <f t="shared" si="189"/>
        <v>71.051668750855782</v>
      </c>
      <c r="C651" s="302">
        <v>21700</v>
      </c>
      <c r="D651" s="303">
        <f t="shared" si="174"/>
        <v>3664.9385521555905</v>
      </c>
      <c r="E651" s="304">
        <f t="shared" si="175"/>
        <v>1238.7492306285894</v>
      </c>
      <c r="F651" s="304">
        <f t="shared" si="176"/>
        <v>73.298771043111813</v>
      </c>
      <c r="G651" s="101">
        <v>60</v>
      </c>
      <c r="H651" s="305">
        <f t="shared" si="177"/>
        <v>5036.9865538272916</v>
      </c>
      <c r="I651" s="309">
        <f t="shared" si="178"/>
        <v>8.8948999999999998</v>
      </c>
      <c r="J651" s="329">
        <f t="shared" si="190"/>
        <v>118.41944791809297</v>
      </c>
      <c r="K651" s="302">
        <v>21700</v>
      </c>
      <c r="L651" s="307">
        <f t="shared" si="179"/>
        <v>2198.9631312933543</v>
      </c>
      <c r="M651" s="304">
        <f t="shared" si="180"/>
        <v>743.24953837715373</v>
      </c>
      <c r="N651" s="304">
        <f t="shared" si="181"/>
        <v>43.979262625867086</v>
      </c>
      <c r="O651" s="308">
        <v>36</v>
      </c>
      <c r="P651" s="305">
        <f t="shared" si="182"/>
        <v>3022.1919322963754</v>
      </c>
      <c r="Q651" s="309">
        <f t="shared" si="183"/>
        <v>5.3369999999999997</v>
      </c>
      <c r="R651" s="367">
        <f t="shared" si="191"/>
        <v>177.62917187713944</v>
      </c>
      <c r="S651" s="302">
        <v>21700</v>
      </c>
      <c r="T651" s="307">
        <f t="shared" si="184"/>
        <v>1465.9754208622362</v>
      </c>
      <c r="U651" s="101">
        <f t="shared" si="185"/>
        <v>495.49969225143582</v>
      </c>
      <c r="V651" s="304">
        <f t="shared" si="186"/>
        <v>29.319508417244723</v>
      </c>
      <c r="W651" s="308">
        <v>24</v>
      </c>
      <c r="X651" s="305">
        <f t="shared" si="187"/>
        <v>2014.7946215309169</v>
      </c>
      <c r="Y651" s="309">
        <f t="shared" si="188"/>
        <v>3.5579999999999998</v>
      </c>
    </row>
    <row r="652" spans="1:25" ht="15.75" customHeight="1" x14ac:dyDescent="0.2">
      <c r="A652" s="424">
        <v>633</v>
      </c>
      <c r="B652" s="301">
        <f t="shared" si="189"/>
        <v>71.058190491344732</v>
      </c>
      <c r="C652" s="302">
        <v>21700</v>
      </c>
      <c r="D652" s="303">
        <f t="shared" si="174"/>
        <v>3664.6021830758291</v>
      </c>
      <c r="E652" s="304">
        <f t="shared" si="175"/>
        <v>1238.6355378796302</v>
      </c>
      <c r="F652" s="304">
        <f t="shared" si="176"/>
        <v>73.292043661516587</v>
      </c>
      <c r="G652" s="101">
        <v>60</v>
      </c>
      <c r="H652" s="305">
        <f t="shared" si="177"/>
        <v>5036.5297646169765</v>
      </c>
      <c r="I652" s="309">
        <f t="shared" si="178"/>
        <v>8.9082000000000008</v>
      </c>
      <c r="J652" s="329">
        <f t="shared" si="190"/>
        <v>118.43031748557456</v>
      </c>
      <c r="K652" s="302">
        <v>21700</v>
      </c>
      <c r="L652" s="307">
        <f t="shared" si="179"/>
        <v>2198.7613098454967</v>
      </c>
      <c r="M652" s="304">
        <f t="shared" si="180"/>
        <v>743.1813227277778</v>
      </c>
      <c r="N652" s="304">
        <f t="shared" si="181"/>
        <v>43.975226196909937</v>
      </c>
      <c r="O652" s="308">
        <v>36</v>
      </c>
      <c r="P652" s="305">
        <f t="shared" si="182"/>
        <v>3021.9178587701845</v>
      </c>
      <c r="Q652" s="309">
        <f t="shared" si="183"/>
        <v>5.3449</v>
      </c>
      <c r="R652" s="367">
        <f t="shared" si="191"/>
        <v>177.64547622836182</v>
      </c>
      <c r="S652" s="302">
        <v>21700</v>
      </c>
      <c r="T652" s="307">
        <f t="shared" si="184"/>
        <v>1465.8408732303315</v>
      </c>
      <c r="U652" s="101">
        <f t="shared" si="185"/>
        <v>495.454215151852</v>
      </c>
      <c r="V652" s="304">
        <f t="shared" si="186"/>
        <v>29.316817464606629</v>
      </c>
      <c r="W652" s="308">
        <v>24</v>
      </c>
      <c r="X652" s="305">
        <f t="shared" si="187"/>
        <v>2014.61190584679</v>
      </c>
      <c r="Y652" s="309">
        <f t="shared" si="188"/>
        <v>3.5632999999999999</v>
      </c>
    </row>
    <row r="653" spans="1:25" ht="15.75" customHeight="1" x14ac:dyDescent="0.2">
      <c r="A653" s="424">
        <v>634</v>
      </c>
      <c r="B653" s="301">
        <f t="shared" si="189"/>
        <v>71.064701937053556</v>
      </c>
      <c r="C653" s="302">
        <v>21700</v>
      </c>
      <c r="D653" s="303">
        <f t="shared" si="174"/>
        <v>3664.2664065579638</v>
      </c>
      <c r="E653" s="304">
        <f t="shared" si="175"/>
        <v>1238.5220454165917</v>
      </c>
      <c r="F653" s="304">
        <f t="shared" si="176"/>
        <v>73.285328131159275</v>
      </c>
      <c r="G653" s="101">
        <v>60</v>
      </c>
      <c r="H653" s="305">
        <f t="shared" si="177"/>
        <v>5036.0737801057148</v>
      </c>
      <c r="I653" s="309">
        <f t="shared" si="178"/>
        <v>8.9214000000000002</v>
      </c>
      <c r="J653" s="329">
        <f t="shared" si="190"/>
        <v>118.44116989508926</v>
      </c>
      <c r="K653" s="302">
        <v>21700</v>
      </c>
      <c r="L653" s="307">
        <f t="shared" si="179"/>
        <v>2198.5598439347787</v>
      </c>
      <c r="M653" s="304">
        <f t="shared" si="180"/>
        <v>743.11322724995512</v>
      </c>
      <c r="N653" s="304">
        <f t="shared" si="181"/>
        <v>43.971196878695572</v>
      </c>
      <c r="O653" s="308">
        <v>36</v>
      </c>
      <c r="P653" s="305">
        <f t="shared" si="182"/>
        <v>3021.6442680634295</v>
      </c>
      <c r="Q653" s="309">
        <f t="shared" si="183"/>
        <v>5.3529</v>
      </c>
      <c r="R653" s="367">
        <f t="shared" si="191"/>
        <v>177.66175484263388</v>
      </c>
      <c r="S653" s="302">
        <v>21700</v>
      </c>
      <c r="T653" s="307">
        <f t="shared" si="184"/>
        <v>1465.7065626231856</v>
      </c>
      <c r="U653" s="101">
        <f t="shared" si="185"/>
        <v>495.40881816663671</v>
      </c>
      <c r="V653" s="304">
        <f t="shared" si="186"/>
        <v>29.314131252463714</v>
      </c>
      <c r="W653" s="308">
        <v>24</v>
      </c>
      <c r="X653" s="305">
        <f t="shared" si="187"/>
        <v>2014.429512042286</v>
      </c>
      <c r="Y653" s="309">
        <f t="shared" si="188"/>
        <v>3.5686</v>
      </c>
    </row>
    <row r="654" spans="1:25" ht="15.75" customHeight="1" x14ac:dyDescent="0.2">
      <c r="A654" s="424">
        <v>635</v>
      </c>
      <c r="B654" s="301">
        <f t="shared" si="189"/>
        <v>71.071203120432358</v>
      </c>
      <c r="C654" s="302">
        <v>21700</v>
      </c>
      <c r="D654" s="303">
        <f t="shared" si="174"/>
        <v>3663.931220620314</v>
      </c>
      <c r="E654" s="304">
        <f t="shared" si="175"/>
        <v>1238.4087525696659</v>
      </c>
      <c r="F654" s="304">
        <f t="shared" si="176"/>
        <v>73.278624412406288</v>
      </c>
      <c r="G654" s="101">
        <v>60</v>
      </c>
      <c r="H654" s="305">
        <f t="shared" si="177"/>
        <v>5035.6185976023862</v>
      </c>
      <c r="I654" s="309">
        <f t="shared" si="178"/>
        <v>8.9346999999999994</v>
      </c>
      <c r="J654" s="329">
        <f t="shared" si="190"/>
        <v>118.45200520072061</v>
      </c>
      <c r="K654" s="302">
        <v>21700</v>
      </c>
      <c r="L654" s="307">
        <f t="shared" si="179"/>
        <v>2198.3587323721886</v>
      </c>
      <c r="M654" s="304">
        <f t="shared" si="180"/>
        <v>743.04525154179964</v>
      </c>
      <c r="N654" s="304">
        <f t="shared" si="181"/>
        <v>43.96717464744377</v>
      </c>
      <c r="O654" s="308">
        <v>36</v>
      </c>
      <c r="P654" s="305">
        <f t="shared" si="182"/>
        <v>3021.3711585614319</v>
      </c>
      <c r="Q654" s="309">
        <f t="shared" si="183"/>
        <v>5.3608000000000002</v>
      </c>
      <c r="R654" s="367">
        <f t="shared" si="191"/>
        <v>177.67800780108089</v>
      </c>
      <c r="S654" s="302">
        <v>21700</v>
      </c>
      <c r="T654" s="307">
        <f t="shared" si="184"/>
        <v>1465.5724882481256</v>
      </c>
      <c r="U654" s="101">
        <f t="shared" si="185"/>
        <v>495.36350102786639</v>
      </c>
      <c r="V654" s="304">
        <f t="shared" si="186"/>
        <v>29.311449764962514</v>
      </c>
      <c r="W654" s="308">
        <v>24</v>
      </c>
      <c r="X654" s="305">
        <f t="shared" si="187"/>
        <v>2014.2474390409548</v>
      </c>
      <c r="Y654" s="309">
        <f t="shared" si="188"/>
        <v>3.5739000000000001</v>
      </c>
    </row>
    <row r="655" spans="1:25" ht="15.75" customHeight="1" x14ac:dyDescent="0.2">
      <c r="A655" s="424">
        <v>636</v>
      </c>
      <c r="B655" s="301">
        <f t="shared" si="189"/>
        <v>71.077694073778005</v>
      </c>
      <c r="C655" s="302">
        <v>21700</v>
      </c>
      <c r="D655" s="303">
        <f t="shared" si="174"/>
        <v>3663.5966232909459</v>
      </c>
      <c r="E655" s="304">
        <f t="shared" si="175"/>
        <v>1238.2956586723396</v>
      </c>
      <c r="F655" s="304">
        <f t="shared" si="176"/>
        <v>73.271932465818921</v>
      </c>
      <c r="G655" s="101">
        <v>60</v>
      </c>
      <c r="H655" s="305">
        <f t="shared" si="177"/>
        <v>5035.1642144291045</v>
      </c>
      <c r="I655" s="309">
        <f t="shared" si="178"/>
        <v>8.9480000000000004</v>
      </c>
      <c r="J655" s="329">
        <f t="shared" si="190"/>
        <v>118.46282345629668</v>
      </c>
      <c r="K655" s="302">
        <v>21700</v>
      </c>
      <c r="L655" s="307">
        <f t="shared" si="179"/>
        <v>2198.157973974568</v>
      </c>
      <c r="M655" s="304">
        <f t="shared" si="180"/>
        <v>742.97739520340394</v>
      </c>
      <c r="N655" s="304">
        <f t="shared" si="181"/>
        <v>43.96315947949136</v>
      </c>
      <c r="O655" s="308">
        <v>36</v>
      </c>
      <c r="P655" s="305">
        <f t="shared" si="182"/>
        <v>3021.0985286574632</v>
      </c>
      <c r="Q655" s="309">
        <f t="shared" si="183"/>
        <v>5.3688000000000002</v>
      </c>
      <c r="R655" s="367">
        <f t="shared" si="191"/>
        <v>177.69423518444501</v>
      </c>
      <c r="S655" s="302">
        <v>21700</v>
      </c>
      <c r="T655" s="307">
        <f t="shared" si="184"/>
        <v>1465.4386493163786</v>
      </c>
      <c r="U655" s="101">
        <f t="shared" si="185"/>
        <v>495.31826346893592</v>
      </c>
      <c r="V655" s="304">
        <f t="shared" si="186"/>
        <v>29.308772986327572</v>
      </c>
      <c r="W655" s="308">
        <v>24</v>
      </c>
      <c r="X655" s="305">
        <f t="shared" si="187"/>
        <v>2014.0656857716419</v>
      </c>
      <c r="Y655" s="309">
        <f t="shared" si="188"/>
        <v>3.5792000000000002</v>
      </c>
    </row>
    <row r="656" spans="1:25" ht="15.75" customHeight="1" x14ac:dyDescent="0.2">
      <c r="A656" s="424">
        <v>637</v>
      </c>
      <c r="B656" s="301">
        <f t="shared" si="189"/>
        <v>71.084174829235181</v>
      </c>
      <c r="C656" s="302">
        <v>21700</v>
      </c>
      <c r="D656" s="303">
        <f t="shared" si="174"/>
        <v>3663.2626126076075</v>
      </c>
      <c r="E656" s="304">
        <f t="shared" si="175"/>
        <v>1238.1827630613711</v>
      </c>
      <c r="F656" s="304">
        <f t="shared" si="176"/>
        <v>73.265252252152152</v>
      </c>
      <c r="G656" s="101">
        <v>60</v>
      </c>
      <c r="H656" s="305">
        <f t="shared" si="177"/>
        <v>5034.7106279211303</v>
      </c>
      <c r="I656" s="309">
        <f t="shared" si="178"/>
        <v>8.9611999999999998</v>
      </c>
      <c r="J656" s="329">
        <f t="shared" si="190"/>
        <v>118.47362471539198</v>
      </c>
      <c r="K656" s="302">
        <v>21700</v>
      </c>
      <c r="L656" s="307">
        <f t="shared" si="179"/>
        <v>2197.9575675645647</v>
      </c>
      <c r="M656" s="304">
        <f t="shared" si="180"/>
        <v>742.90965783682282</v>
      </c>
      <c r="N656" s="304">
        <f t="shared" si="181"/>
        <v>43.959151351291297</v>
      </c>
      <c r="O656" s="308">
        <v>36</v>
      </c>
      <c r="P656" s="305">
        <f t="shared" si="182"/>
        <v>3020.8263767526787</v>
      </c>
      <c r="Q656" s="309">
        <f t="shared" si="183"/>
        <v>5.3766999999999996</v>
      </c>
      <c r="R656" s="367">
        <f t="shared" si="191"/>
        <v>177.71043707308795</v>
      </c>
      <c r="S656" s="302">
        <v>21700</v>
      </c>
      <c r="T656" s="307">
        <f t="shared" si="184"/>
        <v>1465.305045043043</v>
      </c>
      <c r="U656" s="101">
        <f t="shared" si="185"/>
        <v>495.27310522454849</v>
      </c>
      <c r="V656" s="304">
        <f t="shared" si="186"/>
        <v>29.306100900860862</v>
      </c>
      <c r="W656" s="308">
        <v>24</v>
      </c>
      <c r="X656" s="305">
        <f t="shared" si="187"/>
        <v>2013.8842511684525</v>
      </c>
      <c r="Y656" s="309">
        <f t="shared" si="188"/>
        <v>3.5844999999999998</v>
      </c>
    </row>
    <row r="657" spans="1:25" ht="15.75" customHeight="1" x14ac:dyDescent="0.2">
      <c r="A657" s="424">
        <v>638</v>
      </c>
      <c r="B657" s="301">
        <f t="shared" si="189"/>
        <v>71.090645418797266</v>
      </c>
      <c r="C657" s="302">
        <v>21700</v>
      </c>
      <c r="D657" s="303">
        <f t="shared" si="174"/>
        <v>3662.9291866176668</v>
      </c>
      <c r="E657" s="304">
        <f t="shared" si="175"/>
        <v>1238.0700650767712</v>
      </c>
      <c r="F657" s="304">
        <f t="shared" si="176"/>
        <v>73.258583732353344</v>
      </c>
      <c r="G657" s="101">
        <v>60</v>
      </c>
      <c r="H657" s="305">
        <f t="shared" si="177"/>
        <v>5034.2578354267916</v>
      </c>
      <c r="I657" s="309">
        <f t="shared" si="178"/>
        <v>8.9745000000000008</v>
      </c>
      <c r="J657" s="329">
        <f t="shared" si="190"/>
        <v>118.48440903132878</v>
      </c>
      <c r="K657" s="302">
        <v>21700</v>
      </c>
      <c r="L657" s="307">
        <f t="shared" si="179"/>
        <v>2197.7575119705994</v>
      </c>
      <c r="M657" s="304">
        <f t="shared" si="180"/>
        <v>742.8420390460625</v>
      </c>
      <c r="N657" s="304">
        <f t="shared" si="181"/>
        <v>43.955150239411985</v>
      </c>
      <c r="O657" s="308">
        <v>36</v>
      </c>
      <c r="P657" s="305">
        <f t="shared" si="182"/>
        <v>3020.5547012560737</v>
      </c>
      <c r="Q657" s="309">
        <f t="shared" si="183"/>
        <v>5.3846999999999996</v>
      </c>
      <c r="R657" s="367">
        <f t="shared" si="191"/>
        <v>177.72661354699315</v>
      </c>
      <c r="S657" s="302">
        <v>21700</v>
      </c>
      <c r="T657" s="307">
        <f t="shared" si="184"/>
        <v>1465.1716746470665</v>
      </c>
      <c r="U657" s="101">
        <f t="shared" si="185"/>
        <v>495.22802603070846</v>
      </c>
      <c r="V657" s="304">
        <f t="shared" si="186"/>
        <v>29.30343349294133</v>
      </c>
      <c r="W657" s="308">
        <v>24</v>
      </c>
      <c r="X657" s="305">
        <f t="shared" si="187"/>
        <v>2013.7031341707163</v>
      </c>
      <c r="Y657" s="309">
        <f t="shared" si="188"/>
        <v>3.5897999999999999</v>
      </c>
    </row>
    <row r="658" spans="1:25" ht="15.75" customHeight="1" x14ac:dyDescent="0.2">
      <c r="A658" s="424">
        <v>639</v>
      </c>
      <c r="B658" s="301">
        <f t="shared" si="189"/>
        <v>71.097105874307331</v>
      </c>
      <c r="C658" s="302">
        <v>21700</v>
      </c>
      <c r="D658" s="303">
        <f t="shared" si="174"/>
        <v>3662.596343378048</v>
      </c>
      <c r="E658" s="304">
        <f t="shared" si="175"/>
        <v>1237.9575640617802</v>
      </c>
      <c r="F658" s="304">
        <f t="shared" si="176"/>
        <v>73.251926867560968</v>
      </c>
      <c r="G658" s="101">
        <v>60</v>
      </c>
      <c r="H658" s="305">
        <f t="shared" si="177"/>
        <v>5033.805834307389</v>
      </c>
      <c r="I658" s="309">
        <f t="shared" si="178"/>
        <v>8.9877000000000002</v>
      </c>
      <c r="J658" s="329">
        <f t="shared" si="190"/>
        <v>118.49517645717889</v>
      </c>
      <c r="K658" s="302">
        <v>21700</v>
      </c>
      <c r="L658" s="307">
        <f t="shared" si="179"/>
        <v>2197.557806026829</v>
      </c>
      <c r="M658" s="304">
        <f t="shared" si="180"/>
        <v>742.77453843706814</v>
      </c>
      <c r="N658" s="304">
        <f t="shared" si="181"/>
        <v>43.951156120536581</v>
      </c>
      <c r="O658" s="308">
        <v>36</v>
      </c>
      <c r="P658" s="305">
        <f t="shared" si="182"/>
        <v>3020.283500584434</v>
      </c>
      <c r="Q658" s="309">
        <f t="shared" si="183"/>
        <v>5.3925999999999998</v>
      </c>
      <c r="R658" s="367">
        <f t="shared" si="191"/>
        <v>177.74276468576832</v>
      </c>
      <c r="S658" s="302">
        <v>21700</v>
      </c>
      <c r="T658" s="307">
        <f t="shared" si="184"/>
        <v>1465.0385373512195</v>
      </c>
      <c r="U658" s="101">
        <f t="shared" si="185"/>
        <v>495.18302562471212</v>
      </c>
      <c r="V658" s="304">
        <f t="shared" si="186"/>
        <v>29.300770747024391</v>
      </c>
      <c r="W658" s="308">
        <v>24</v>
      </c>
      <c r="X658" s="305">
        <f t="shared" si="187"/>
        <v>2013.5223337229561</v>
      </c>
      <c r="Y658" s="309">
        <f t="shared" si="188"/>
        <v>3.5951</v>
      </c>
    </row>
    <row r="659" spans="1:25" ht="15.75" customHeight="1" x14ac:dyDescent="0.2">
      <c r="A659" s="283">
        <v>640</v>
      </c>
      <c r="B659" s="301">
        <f t="shared" si="189"/>
        <v>71.10355622745908</v>
      </c>
      <c r="C659" s="302">
        <v>21700</v>
      </c>
      <c r="D659" s="303">
        <f t="shared" si="174"/>
        <v>3662.2640809551749</v>
      </c>
      <c r="E659" s="304">
        <f t="shared" si="175"/>
        <v>1237.845259362849</v>
      </c>
      <c r="F659" s="304">
        <f t="shared" si="176"/>
        <v>73.245281619103494</v>
      </c>
      <c r="G659" s="101">
        <v>60</v>
      </c>
      <c r="H659" s="305">
        <f t="shared" si="177"/>
        <v>5033.3546219371274</v>
      </c>
      <c r="I659" s="309">
        <f t="shared" si="178"/>
        <v>9.0009999999999994</v>
      </c>
      <c r="J659" s="329">
        <f t="shared" si="190"/>
        <v>118.50592704576513</v>
      </c>
      <c r="K659" s="302">
        <v>21700</v>
      </c>
      <c r="L659" s="307">
        <f t="shared" si="179"/>
        <v>2197.3584485731049</v>
      </c>
      <c r="M659" s="304">
        <f t="shared" si="180"/>
        <v>742.70715561770942</v>
      </c>
      <c r="N659" s="304">
        <f t="shared" si="181"/>
        <v>43.947168971462098</v>
      </c>
      <c r="O659" s="308">
        <v>36</v>
      </c>
      <c r="P659" s="305">
        <f t="shared" si="182"/>
        <v>3020.0127731622761</v>
      </c>
      <c r="Q659" s="309">
        <f t="shared" si="183"/>
        <v>5.4005999999999998</v>
      </c>
      <c r="R659" s="367">
        <f t="shared" si="191"/>
        <v>177.7588905686477</v>
      </c>
      <c r="S659" s="302">
        <v>21700</v>
      </c>
      <c r="T659" s="307">
        <f t="shared" si="184"/>
        <v>1464.9056323820698</v>
      </c>
      <c r="U659" s="101">
        <f t="shared" si="185"/>
        <v>495.13810374513957</v>
      </c>
      <c r="V659" s="304">
        <f t="shared" si="186"/>
        <v>29.298112647641396</v>
      </c>
      <c r="W659" s="308">
        <v>24</v>
      </c>
      <c r="X659" s="305">
        <f t="shared" si="187"/>
        <v>2013.3418487748506</v>
      </c>
      <c r="Y659" s="309">
        <f t="shared" si="188"/>
        <v>3.6004</v>
      </c>
    </row>
    <row r="660" spans="1:25" ht="15.75" customHeight="1" x14ac:dyDescent="0.2">
      <c r="A660" s="424">
        <v>641</v>
      </c>
      <c r="B660" s="301">
        <f t="shared" si="189"/>
        <v>71.109996509797767</v>
      </c>
      <c r="C660" s="302">
        <v>21700</v>
      </c>
      <c r="D660" s="303">
        <f t="shared" ref="D660:D723" si="192">12*(1/B660*C660)</f>
        <v>3661.9323974249</v>
      </c>
      <c r="E660" s="304">
        <f t="shared" ref="E660:E723" si="193">D660*33.8%</f>
        <v>1237.7331503296161</v>
      </c>
      <c r="F660" s="304">
        <f t="shared" ref="F660:F723" si="194">D660*2%</f>
        <v>73.238647948497999</v>
      </c>
      <c r="G660" s="101">
        <v>60</v>
      </c>
      <c r="H660" s="305">
        <f t="shared" ref="H660:H723" si="195">SUM(D660:G660)</f>
        <v>5032.904195703014</v>
      </c>
      <c r="I660" s="309">
        <f t="shared" ref="I660:I723" si="196">ROUND(A660/B660,4)</f>
        <v>9.0142000000000007</v>
      </c>
      <c r="J660" s="329">
        <f t="shared" si="190"/>
        <v>118.51666084966296</v>
      </c>
      <c r="K660" s="302">
        <v>21700</v>
      </c>
      <c r="L660" s="307">
        <f t="shared" ref="L660:L723" si="197">12*(1/J660*K660)</f>
        <v>2197.1594384549398</v>
      </c>
      <c r="M660" s="304">
        <f t="shared" ref="M660:M723" si="198">L660*33.8%</f>
        <v>742.63989019776955</v>
      </c>
      <c r="N660" s="304">
        <f t="shared" ref="N660:N723" si="199">L660*2%</f>
        <v>43.943188769098796</v>
      </c>
      <c r="O660" s="308">
        <v>36</v>
      </c>
      <c r="P660" s="305">
        <f t="shared" ref="P660:P723" si="200">SUM(L660:O660)</f>
        <v>3019.7425174218083</v>
      </c>
      <c r="Q660" s="309">
        <f t="shared" ref="Q660:Q723" si="201">ROUND(A660/J660,4)</f>
        <v>5.4085000000000001</v>
      </c>
      <c r="R660" s="367">
        <f t="shared" si="191"/>
        <v>177.7749912744944</v>
      </c>
      <c r="S660" s="302">
        <v>21700</v>
      </c>
      <c r="T660" s="307">
        <f t="shared" ref="T660:T723" si="202">12*(1/R660*S660)</f>
        <v>1464.7729589699602</v>
      </c>
      <c r="U660" s="101">
        <f t="shared" ref="U660:U723" si="203">T660*33.8%</f>
        <v>495.09326013184648</v>
      </c>
      <c r="V660" s="304">
        <f t="shared" ref="V660:V723" si="204">T660*2%</f>
        <v>29.295459179399206</v>
      </c>
      <c r="W660" s="308">
        <v>24</v>
      </c>
      <c r="X660" s="305">
        <f t="shared" ref="X660:X723" si="205">SUM(T660:W660)</f>
        <v>2013.1616782812057</v>
      </c>
      <c r="Y660" s="309">
        <f t="shared" ref="Y660:Y723" si="206">ROUND(A660/R660,4)</f>
        <v>3.6057000000000001</v>
      </c>
    </row>
    <row r="661" spans="1:25" ht="15.75" customHeight="1" x14ac:dyDescent="0.2">
      <c r="A661" s="424">
        <v>642</v>
      </c>
      <c r="B661" s="301">
        <f t="shared" si="189"/>
        <v>71.116426752721097</v>
      </c>
      <c r="C661" s="302">
        <v>21700</v>
      </c>
      <c r="D661" s="303">
        <f t="shared" si="192"/>
        <v>3661.601290872456</v>
      </c>
      <c r="E661" s="304">
        <f t="shared" si="193"/>
        <v>1237.62123631489</v>
      </c>
      <c r="F661" s="304">
        <f t="shared" si="194"/>
        <v>73.232025817449127</v>
      </c>
      <c r="G661" s="101">
        <v>60</v>
      </c>
      <c r="H661" s="305">
        <f t="shared" si="195"/>
        <v>5032.4545530047953</v>
      </c>
      <c r="I661" s="309">
        <f t="shared" si="196"/>
        <v>9.0274999999999999</v>
      </c>
      <c r="J661" s="329">
        <f t="shared" si="190"/>
        <v>118.52737792120183</v>
      </c>
      <c r="K661" s="302">
        <v>21700</v>
      </c>
      <c r="L661" s="307">
        <f t="shared" si="197"/>
        <v>2196.9607745234734</v>
      </c>
      <c r="M661" s="304">
        <f t="shared" si="198"/>
        <v>742.57274178893397</v>
      </c>
      <c r="N661" s="304">
        <f t="shared" si="199"/>
        <v>43.939215490469472</v>
      </c>
      <c r="O661" s="308">
        <v>36</v>
      </c>
      <c r="P661" s="305">
        <f t="shared" si="200"/>
        <v>3019.4727318028768</v>
      </c>
      <c r="Q661" s="309">
        <f t="shared" si="201"/>
        <v>5.4165000000000001</v>
      </c>
      <c r="R661" s="367">
        <f t="shared" si="191"/>
        <v>177.79106688180272</v>
      </c>
      <c r="S661" s="302">
        <v>21700</v>
      </c>
      <c r="T661" s="307">
        <f t="shared" si="202"/>
        <v>1464.6405163489826</v>
      </c>
      <c r="U661" s="101">
        <f t="shared" si="203"/>
        <v>495.04849452595607</v>
      </c>
      <c r="V661" s="304">
        <f t="shared" si="204"/>
        <v>29.292810326979652</v>
      </c>
      <c r="W661" s="308">
        <v>24</v>
      </c>
      <c r="X661" s="305">
        <f t="shared" si="205"/>
        <v>2012.9818212019184</v>
      </c>
      <c r="Y661" s="309">
        <f t="shared" si="206"/>
        <v>3.6110000000000002</v>
      </c>
    </row>
    <row r="662" spans="1:25" ht="15.75" customHeight="1" x14ac:dyDescent="0.2">
      <c r="A662" s="424">
        <v>643</v>
      </c>
      <c r="B662" s="301">
        <f t="shared" si="189"/>
        <v>71.122846987480187</v>
      </c>
      <c r="C662" s="302">
        <v>21700</v>
      </c>
      <c r="D662" s="303">
        <f t="shared" si="192"/>
        <v>3661.2707593923847</v>
      </c>
      <c r="E662" s="304">
        <f t="shared" si="193"/>
        <v>1237.509516674626</v>
      </c>
      <c r="F662" s="304">
        <f t="shared" si="194"/>
        <v>73.225415187847702</v>
      </c>
      <c r="G662" s="101">
        <v>60</v>
      </c>
      <c r="H662" s="305">
        <f t="shared" si="195"/>
        <v>5032.0056912548589</v>
      </c>
      <c r="I662" s="309">
        <f t="shared" si="196"/>
        <v>9.0406999999999993</v>
      </c>
      <c r="J662" s="329">
        <f t="shared" si="190"/>
        <v>118.53807831246698</v>
      </c>
      <c r="K662" s="302">
        <v>21700</v>
      </c>
      <c r="L662" s="307">
        <f t="shared" si="197"/>
        <v>2196.7624556354308</v>
      </c>
      <c r="M662" s="304">
        <f t="shared" si="198"/>
        <v>742.50571000477555</v>
      </c>
      <c r="N662" s="304">
        <f t="shared" si="199"/>
        <v>43.935249112708618</v>
      </c>
      <c r="O662" s="308">
        <v>36</v>
      </c>
      <c r="P662" s="305">
        <f t="shared" si="200"/>
        <v>3019.2034147529153</v>
      </c>
      <c r="Q662" s="309">
        <f t="shared" si="201"/>
        <v>5.4244000000000003</v>
      </c>
      <c r="R662" s="367">
        <f t="shared" si="191"/>
        <v>177.80711746870045</v>
      </c>
      <c r="S662" s="302">
        <v>21700</v>
      </c>
      <c r="T662" s="307">
        <f t="shared" si="202"/>
        <v>1464.5083037569541</v>
      </c>
      <c r="U662" s="101">
        <f t="shared" si="203"/>
        <v>495.00380666985046</v>
      </c>
      <c r="V662" s="304">
        <f t="shared" si="204"/>
        <v>29.290166075139084</v>
      </c>
      <c r="W662" s="308">
        <v>24</v>
      </c>
      <c r="X662" s="305">
        <f t="shared" si="205"/>
        <v>2012.8022765019437</v>
      </c>
      <c r="Y662" s="309">
        <f t="shared" si="206"/>
        <v>3.6162999999999998</v>
      </c>
    </row>
    <row r="663" spans="1:25" ht="15.75" customHeight="1" x14ac:dyDescent="0.2">
      <c r="A663" s="424">
        <v>644</v>
      </c>
      <c r="B663" s="301">
        <f t="shared" si="189"/>
        <v>71.129257245180469</v>
      </c>
      <c r="C663" s="302">
        <v>21700</v>
      </c>
      <c r="D663" s="303">
        <f t="shared" si="192"/>
        <v>3660.9408010884863</v>
      </c>
      <c r="E663" s="304">
        <f t="shared" si="193"/>
        <v>1237.3979907679081</v>
      </c>
      <c r="F663" s="304">
        <f t="shared" si="194"/>
        <v>73.218816021769726</v>
      </c>
      <c r="G663" s="101">
        <v>60</v>
      </c>
      <c r="H663" s="305">
        <f t="shared" si="195"/>
        <v>5031.5576078781651</v>
      </c>
      <c r="I663" s="309">
        <f t="shared" si="196"/>
        <v>9.0539000000000005</v>
      </c>
      <c r="J663" s="329">
        <f t="shared" si="190"/>
        <v>118.54876207530079</v>
      </c>
      <c r="K663" s="302">
        <v>21700</v>
      </c>
      <c r="L663" s="307">
        <f t="shared" si="197"/>
        <v>2196.5644806530913</v>
      </c>
      <c r="M663" s="304">
        <f t="shared" si="198"/>
        <v>742.43879446074482</v>
      </c>
      <c r="N663" s="304">
        <f t="shared" si="199"/>
        <v>43.931289613061828</v>
      </c>
      <c r="O663" s="308">
        <v>36</v>
      </c>
      <c r="P663" s="305">
        <f t="shared" si="200"/>
        <v>3018.9345647268979</v>
      </c>
      <c r="Q663" s="309">
        <f t="shared" si="201"/>
        <v>5.4324000000000003</v>
      </c>
      <c r="R663" s="367">
        <f t="shared" si="191"/>
        <v>177.82314311295116</v>
      </c>
      <c r="S663" s="302">
        <v>21700</v>
      </c>
      <c r="T663" s="307">
        <f t="shared" si="202"/>
        <v>1464.3763204353945</v>
      </c>
      <c r="U663" s="101">
        <f t="shared" si="203"/>
        <v>494.95919630716332</v>
      </c>
      <c r="V663" s="304">
        <f t="shared" si="204"/>
        <v>29.28752640870789</v>
      </c>
      <c r="W663" s="308">
        <v>24</v>
      </c>
      <c r="X663" s="305">
        <f t="shared" si="205"/>
        <v>2012.6230431512658</v>
      </c>
      <c r="Y663" s="309">
        <f t="shared" si="206"/>
        <v>3.6215999999999999</v>
      </c>
    </row>
    <row r="664" spans="1:25" ht="15.75" customHeight="1" x14ac:dyDescent="0.2">
      <c r="A664" s="424">
        <v>645</v>
      </c>
      <c r="B664" s="301">
        <f t="shared" si="189"/>
        <v>71.135657556782562</v>
      </c>
      <c r="C664" s="302">
        <v>21700</v>
      </c>
      <c r="D664" s="303">
        <f t="shared" si="192"/>
        <v>3660.6114140737523</v>
      </c>
      <c r="E664" s="304">
        <f t="shared" si="193"/>
        <v>1237.2866579569281</v>
      </c>
      <c r="F664" s="304">
        <f t="shared" si="194"/>
        <v>73.212228281475049</v>
      </c>
      <c r="G664" s="101">
        <v>60</v>
      </c>
      <c r="H664" s="305">
        <f t="shared" si="195"/>
        <v>5031.1103003121561</v>
      </c>
      <c r="I664" s="309">
        <f t="shared" si="196"/>
        <v>9.0671999999999997</v>
      </c>
      <c r="J664" s="329">
        <f t="shared" si="190"/>
        <v>118.55942926130427</v>
      </c>
      <c r="K664" s="302">
        <v>21700</v>
      </c>
      <c r="L664" s="307">
        <f t="shared" si="197"/>
        <v>2196.3668484442514</v>
      </c>
      <c r="M664" s="304">
        <f t="shared" si="198"/>
        <v>742.37199477415686</v>
      </c>
      <c r="N664" s="304">
        <f t="shared" si="199"/>
        <v>43.927336968885029</v>
      </c>
      <c r="O664" s="308">
        <v>36</v>
      </c>
      <c r="P664" s="305">
        <f t="shared" si="200"/>
        <v>3018.6661801872933</v>
      </c>
      <c r="Q664" s="309">
        <f t="shared" si="201"/>
        <v>5.4402999999999997</v>
      </c>
      <c r="R664" s="367">
        <f t="shared" si="191"/>
        <v>177.83914389195638</v>
      </c>
      <c r="S664" s="302">
        <v>21700</v>
      </c>
      <c r="T664" s="307">
        <f t="shared" si="202"/>
        <v>1464.244565629501</v>
      </c>
      <c r="U664" s="101">
        <f t="shared" si="203"/>
        <v>494.91466318277128</v>
      </c>
      <c r="V664" s="304">
        <f t="shared" si="204"/>
        <v>29.28489131259002</v>
      </c>
      <c r="W664" s="308">
        <v>24</v>
      </c>
      <c r="X664" s="305">
        <f t="shared" si="205"/>
        <v>2012.4441201248624</v>
      </c>
      <c r="Y664" s="309">
        <f t="shared" si="206"/>
        <v>3.6269</v>
      </c>
    </row>
    <row r="665" spans="1:25" ht="15.75" customHeight="1" x14ac:dyDescent="0.2">
      <c r="A665" s="424">
        <v>646</v>
      </c>
      <c r="B665" s="301">
        <f t="shared" si="189"/>
        <v>71.14204795310323</v>
      </c>
      <c r="C665" s="302">
        <v>21700</v>
      </c>
      <c r="D665" s="303">
        <f t="shared" si="192"/>
        <v>3660.2825964703102</v>
      </c>
      <c r="E665" s="304">
        <f t="shared" si="193"/>
        <v>1237.1755176069648</v>
      </c>
      <c r="F665" s="304">
        <f t="shared" si="194"/>
        <v>73.205651929406201</v>
      </c>
      <c r="G665" s="101">
        <v>60</v>
      </c>
      <c r="H665" s="305">
        <f t="shared" si="195"/>
        <v>5030.6637660066817</v>
      </c>
      <c r="I665" s="309">
        <f t="shared" si="196"/>
        <v>9.0803999999999991</v>
      </c>
      <c r="J665" s="329">
        <f t="shared" si="190"/>
        <v>118.57007992183873</v>
      </c>
      <c r="K665" s="302">
        <v>21700</v>
      </c>
      <c r="L665" s="307">
        <f t="shared" si="197"/>
        <v>2196.1695578821859</v>
      </c>
      <c r="M665" s="304">
        <f t="shared" si="198"/>
        <v>742.30531056417874</v>
      </c>
      <c r="N665" s="304">
        <f t="shared" si="199"/>
        <v>43.923391157643721</v>
      </c>
      <c r="O665" s="308">
        <v>36</v>
      </c>
      <c r="P665" s="305">
        <f t="shared" si="200"/>
        <v>3018.3982596040087</v>
      </c>
      <c r="Q665" s="309">
        <f t="shared" si="201"/>
        <v>5.4482999999999997</v>
      </c>
      <c r="R665" s="367">
        <f t="shared" si="191"/>
        <v>177.85511988275806</v>
      </c>
      <c r="S665" s="302">
        <v>21700</v>
      </c>
      <c r="T665" s="307">
        <f t="shared" si="202"/>
        <v>1464.1130385881243</v>
      </c>
      <c r="U665" s="101">
        <f t="shared" si="203"/>
        <v>494.87020704278598</v>
      </c>
      <c r="V665" s="304">
        <f t="shared" si="204"/>
        <v>29.282260771762484</v>
      </c>
      <c r="W665" s="308">
        <v>24</v>
      </c>
      <c r="X665" s="305">
        <f t="shared" si="205"/>
        <v>2012.2655064026728</v>
      </c>
      <c r="Y665" s="309">
        <f t="shared" si="206"/>
        <v>3.6322000000000001</v>
      </c>
    </row>
    <row r="666" spans="1:25" ht="15.75" customHeight="1" x14ac:dyDescent="0.2">
      <c r="A666" s="424">
        <v>647</v>
      </c>
      <c r="B666" s="301">
        <f t="shared" si="189"/>
        <v>71.14842846481622</v>
      </c>
      <c r="C666" s="302">
        <v>21700</v>
      </c>
      <c r="D666" s="303">
        <f t="shared" si="192"/>
        <v>3659.9543464093658</v>
      </c>
      <c r="E666" s="304">
        <f t="shared" si="193"/>
        <v>1237.0645690863655</v>
      </c>
      <c r="F666" s="304">
        <f t="shared" si="194"/>
        <v>73.199086928187313</v>
      </c>
      <c r="G666" s="101">
        <v>60</v>
      </c>
      <c r="H666" s="305">
        <f t="shared" si="195"/>
        <v>5030.2180024239187</v>
      </c>
      <c r="I666" s="309">
        <f t="shared" si="196"/>
        <v>9.0937000000000001</v>
      </c>
      <c r="J666" s="329">
        <f t="shared" si="190"/>
        <v>118.58071410802704</v>
      </c>
      <c r="K666" s="302">
        <v>21700</v>
      </c>
      <c r="L666" s="307">
        <f t="shared" si="197"/>
        <v>2195.9726078456197</v>
      </c>
      <c r="M666" s="304">
        <f t="shared" si="198"/>
        <v>742.23874145181935</v>
      </c>
      <c r="N666" s="304">
        <f t="shared" si="199"/>
        <v>43.919452156912392</v>
      </c>
      <c r="O666" s="308">
        <v>36</v>
      </c>
      <c r="P666" s="305">
        <f t="shared" si="200"/>
        <v>3018.1308014543515</v>
      </c>
      <c r="Q666" s="309">
        <f t="shared" si="201"/>
        <v>5.4561999999999999</v>
      </c>
      <c r="R666" s="367">
        <f t="shared" si="191"/>
        <v>177.87107116204055</v>
      </c>
      <c r="S666" s="302">
        <v>21700</v>
      </c>
      <c r="T666" s="307">
        <f t="shared" si="202"/>
        <v>1463.9817385637466</v>
      </c>
      <c r="U666" s="101">
        <f t="shared" si="203"/>
        <v>494.82582763454633</v>
      </c>
      <c r="V666" s="304">
        <f t="shared" si="204"/>
        <v>29.279634771274932</v>
      </c>
      <c r="W666" s="308">
        <v>24</v>
      </c>
      <c r="X666" s="305">
        <f t="shared" si="205"/>
        <v>2012.0872009695679</v>
      </c>
      <c r="Y666" s="309">
        <f t="shared" si="206"/>
        <v>3.6375000000000002</v>
      </c>
    </row>
    <row r="667" spans="1:25" ht="15.75" customHeight="1" x14ac:dyDescent="0.2">
      <c r="A667" s="424">
        <v>648</v>
      </c>
      <c r="B667" s="301">
        <f t="shared" si="189"/>
        <v>71.154799122453142</v>
      </c>
      <c r="C667" s="302">
        <v>21700</v>
      </c>
      <c r="D667" s="303">
        <f t="shared" si="192"/>
        <v>3659.6266620311471</v>
      </c>
      <c r="E667" s="304">
        <f t="shared" si="193"/>
        <v>1236.9538117665277</v>
      </c>
      <c r="F667" s="304">
        <f t="shared" si="194"/>
        <v>73.19253324062295</v>
      </c>
      <c r="G667" s="101">
        <v>60</v>
      </c>
      <c r="H667" s="305">
        <f t="shared" si="195"/>
        <v>5029.7730070382977</v>
      </c>
      <c r="I667" s="309">
        <f t="shared" si="196"/>
        <v>9.1068999999999996</v>
      </c>
      <c r="J667" s="329">
        <f t="shared" si="190"/>
        <v>118.59133187075524</v>
      </c>
      <c r="K667" s="302">
        <v>21700</v>
      </c>
      <c r="L667" s="307">
        <f t="shared" si="197"/>
        <v>2195.7759972186882</v>
      </c>
      <c r="M667" s="304">
        <f t="shared" si="198"/>
        <v>742.17228705991658</v>
      </c>
      <c r="N667" s="304">
        <f t="shared" si="199"/>
        <v>43.915519944373763</v>
      </c>
      <c r="O667" s="308">
        <v>36</v>
      </c>
      <c r="P667" s="305">
        <f t="shared" si="200"/>
        <v>3017.8638042229786</v>
      </c>
      <c r="Q667" s="309">
        <f t="shared" si="201"/>
        <v>5.4641000000000002</v>
      </c>
      <c r="R667" s="367">
        <f t="shared" si="191"/>
        <v>177.88699780613285</v>
      </c>
      <c r="S667" s="302">
        <v>21700</v>
      </c>
      <c r="T667" s="307">
        <f t="shared" si="202"/>
        <v>1463.8506648124589</v>
      </c>
      <c r="U667" s="101">
        <f t="shared" si="203"/>
        <v>494.78152470661109</v>
      </c>
      <c r="V667" s="304">
        <f t="shared" si="204"/>
        <v>29.27701329624918</v>
      </c>
      <c r="W667" s="308">
        <v>24</v>
      </c>
      <c r="X667" s="305">
        <f t="shared" si="205"/>
        <v>2011.9092028153191</v>
      </c>
      <c r="Y667" s="309">
        <f t="shared" si="206"/>
        <v>3.6427999999999998</v>
      </c>
    </row>
    <row r="668" spans="1:25" ht="15.75" customHeight="1" x14ac:dyDescent="0.2">
      <c r="A668" s="424">
        <v>649</v>
      </c>
      <c r="B668" s="301">
        <f t="shared" si="189"/>
        <v>71.161159956404376</v>
      </c>
      <c r="C668" s="302">
        <v>21700</v>
      </c>
      <c r="D668" s="303">
        <f t="shared" si="192"/>
        <v>3659.2995414848415</v>
      </c>
      <c r="E668" s="304">
        <f t="shared" si="193"/>
        <v>1236.8432450218763</v>
      </c>
      <c r="F668" s="304">
        <f t="shared" si="194"/>
        <v>73.185990829696834</v>
      </c>
      <c r="G668" s="101">
        <v>60</v>
      </c>
      <c r="H668" s="305">
        <f t="shared" si="195"/>
        <v>5029.3287773364145</v>
      </c>
      <c r="I668" s="309">
        <f t="shared" si="196"/>
        <v>9.1201000000000008</v>
      </c>
      <c r="J668" s="329">
        <f t="shared" si="190"/>
        <v>118.60193326067396</v>
      </c>
      <c r="K668" s="302">
        <v>21700</v>
      </c>
      <c r="L668" s="307">
        <f t="shared" si="197"/>
        <v>2195.5797248909048</v>
      </c>
      <c r="M668" s="304">
        <f t="shared" si="198"/>
        <v>742.10594701312573</v>
      </c>
      <c r="N668" s="304">
        <f t="shared" si="199"/>
        <v>43.911594497818093</v>
      </c>
      <c r="O668" s="308">
        <v>36</v>
      </c>
      <c r="P668" s="305">
        <f t="shared" si="200"/>
        <v>3017.5972664018486</v>
      </c>
      <c r="Q668" s="309">
        <f t="shared" si="201"/>
        <v>5.4721000000000002</v>
      </c>
      <c r="R668" s="367">
        <f t="shared" si="191"/>
        <v>177.90289989101092</v>
      </c>
      <c r="S668" s="302">
        <v>21700</v>
      </c>
      <c r="T668" s="307">
        <f t="shared" si="202"/>
        <v>1463.7198165939367</v>
      </c>
      <c r="U668" s="101">
        <f t="shared" si="203"/>
        <v>494.73729800875054</v>
      </c>
      <c r="V668" s="304">
        <f t="shared" si="204"/>
        <v>29.274396331878734</v>
      </c>
      <c r="W668" s="308">
        <v>24</v>
      </c>
      <c r="X668" s="305">
        <f t="shared" si="205"/>
        <v>2011.7315109345659</v>
      </c>
      <c r="Y668" s="309">
        <f t="shared" si="206"/>
        <v>3.6480999999999999</v>
      </c>
    </row>
    <row r="669" spans="1:25" ht="15.75" customHeight="1" x14ac:dyDescent="0.2">
      <c r="A669" s="283">
        <v>650</v>
      </c>
      <c r="B669" s="301">
        <f t="shared" si="189"/>
        <v>71.167510996919944</v>
      </c>
      <c r="C669" s="302">
        <v>21700</v>
      </c>
      <c r="D669" s="303">
        <f t="shared" si="192"/>
        <v>3658.9729829285425</v>
      </c>
      <c r="E669" s="304">
        <f t="shared" si="193"/>
        <v>1236.7328682298473</v>
      </c>
      <c r="F669" s="304">
        <f t="shared" si="194"/>
        <v>73.179459658570849</v>
      </c>
      <c r="G669" s="101">
        <v>60</v>
      </c>
      <c r="H669" s="305">
        <f t="shared" si="195"/>
        <v>5028.8853108169606</v>
      </c>
      <c r="I669" s="309">
        <f t="shared" si="196"/>
        <v>9.1334</v>
      </c>
      <c r="J669" s="329">
        <f t="shared" si="190"/>
        <v>118.61251832819991</v>
      </c>
      <c r="K669" s="302">
        <v>21700</v>
      </c>
      <c r="L669" s="307">
        <f t="shared" si="197"/>
        <v>2195.3837897571257</v>
      </c>
      <c r="M669" s="304">
        <f t="shared" si="198"/>
        <v>742.03972093790844</v>
      </c>
      <c r="N669" s="304">
        <f t="shared" si="199"/>
        <v>43.907675795142517</v>
      </c>
      <c r="O669" s="308">
        <v>36</v>
      </c>
      <c r="P669" s="305">
        <f t="shared" si="200"/>
        <v>3017.3311864901766</v>
      </c>
      <c r="Q669" s="309">
        <f t="shared" si="201"/>
        <v>5.48</v>
      </c>
      <c r="R669" s="367">
        <f t="shared" si="191"/>
        <v>177.91877749229985</v>
      </c>
      <c r="S669" s="302">
        <v>21700</v>
      </c>
      <c r="T669" s="307">
        <f t="shared" si="202"/>
        <v>1463.589193171417</v>
      </c>
      <c r="U669" s="101">
        <f t="shared" si="203"/>
        <v>494.69314729193889</v>
      </c>
      <c r="V669" s="304">
        <f t="shared" si="204"/>
        <v>29.27178386342834</v>
      </c>
      <c r="W669" s="308">
        <v>24</v>
      </c>
      <c r="X669" s="305">
        <f t="shared" si="205"/>
        <v>2011.5541243267842</v>
      </c>
      <c r="Y669" s="309">
        <f t="shared" si="206"/>
        <v>3.6534</v>
      </c>
    </row>
    <row r="670" spans="1:25" ht="15.75" customHeight="1" x14ac:dyDescent="0.2">
      <c r="A670" s="424">
        <v>651</v>
      </c>
      <c r="B670" s="301">
        <f t="shared" si="189"/>
        <v>71.173852274110345</v>
      </c>
      <c r="C670" s="302">
        <v>21700</v>
      </c>
      <c r="D670" s="303">
        <f t="shared" si="192"/>
        <v>3658.6469845291922</v>
      </c>
      <c r="E670" s="304">
        <f t="shared" si="193"/>
        <v>1236.6226807708667</v>
      </c>
      <c r="F670" s="304">
        <f t="shared" si="194"/>
        <v>73.172939690583846</v>
      </c>
      <c r="G670" s="101">
        <v>60</v>
      </c>
      <c r="H670" s="305">
        <f t="shared" si="195"/>
        <v>5028.4426049906424</v>
      </c>
      <c r="I670" s="309">
        <f t="shared" si="196"/>
        <v>9.1465999999999994</v>
      </c>
      <c r="J670" s="329">
        <f t="shared" si="190"/>
        <v>118.62308712351725</v>
      </c>
      <c r="K670" s="302">
        <v>21700</v>
      </c>
      <c r="L670" s="307">
        <f t="shared" si="197"/>
        <v>2195.1881907175148</v>
      </c>
      <c r="M670" s="304">
        <f t="shared" si="198"/>
        <v>741.97360846251991</v>
      </c>
      <c r="N670" s="304">
        <f t="shared" si="199"/>
        <v>43.903763814350299</v>
      </c>
      <c r="O670" s="308">
        <v>36</v>
      </c>
      <c r="P670" s="305">
        <f t="shared" si="200"/>
        <v>3017.0655629943853</v>
      </c>
      <c r="Q670" s="309">
        <f t="shared" si="201"/>
        <v>5.4880000000000004</v>
      </c>
      <c r="R670" s="367">
        <f t="shared" si="191"/>
        <v>177.93463068527586</v>
      </c>
      <c r="S670" s="302">
        <v>21700</v>
      </c>
      <c r="T670" s="307">
        <f t="shared" si="202"/>
        <v>1463.458793811677</v>
      </c>
      <c r="U670" s="101">
        <f t="shared" si="203"/>
        <v>494.64907230834677</v>
      </c>
      <c r="V670" s="304">
        <f t="shared" si="204"/>
        <v>29.26917587623354</v>
      </c>
      <c r="W670" s="308">
        <v>24</v>
      </c>
      <c r="X670" s="305">
        <f t="shared" si="205"/>
        <v>2011.3770419962573</v>
      </c>
      <c r="Y670" s="309">
        <f t="shared" si="206"/>
        <v>3.6585999999999999</v>
      </c>
    </row>
    <row r="671" spans="1:25" ht="15.75" customHeight="1" x14ac:dyDescent="0.2">
      <c r="A671" s="424">
        <v>652</v>
      </c>
      <c r="B671" s="301">
        <f t="shared" si="189"/>
        <v>71.180183817947452</v>
      </c>
      <c r="C671" s="302">
        <v>21700</v>
      </c>
      <c r="D671" s="303">
        <f t="shared" si="192"/>
        <v>3658.3215444625262</v>
      </c>
      <c r="E671" s="304">
        <f t="shared" si="193"/>
        <v>1236.5126820283338</v>
      </c>
      <c r="F671" s="304">
        <f t="shared" si="194"/>
        <v>73.16643088925052</v>
      </c>
      <c r="G671" s="101">
        <v>60</v>
      </c>
      <c r="H671" s="305">
        <f t="shared" si="195"/>
        <v>5028.0006573801102</v>
      </c>
      <c r="I671" s="309">
        <f t="shared" si="196"/>
        <v>9.1599000000000004</v>
      </c>
      <c r="J671" s="329">
        <f t="shared" si="190"/>
        <v>118.6336396965791</v>
      </c>
      <c r="K671" s="302">
        <v>21700</v>
      </c>
      <c r="L671" s="307">
        <f t="shared" si="197"/>
        <v>2194.9929266775152</v>
      </c>
      <c r="M671" s="304">
        <f t="shared" si="198"/>
        <v>741.90760921700007</v>
      </c>
      <c r="N671" s="304">
        <f t="shared" si="199"/>
        <v>43.899858533550308</v>
      </c>
      <c r="O671" s="308">
        <v>36</v>
      </c>
      <c r="P671" s="305">
        <f t="shared" si="200"/>
        <v>3016.8003944280654</v>
      </c>
      <c r="Q671" s="309">
        <f t="shared" si="201"/>
        <v>5.4958999999999998</v>
      </c>
      <c r="R671" s="367">
        <f t="shared" si="191"/>
        <v>177.95045954486861</v>
      </c>
      <c r="S671" s="302">
        <v>21700</v>
      </c>
      <c r="T671" s="307">
        <f t="shared" si="202"/>
        <v>1463.3286177850105</v>
      </c>
      <c r="U671" s="101">
        <f t="shared" si="203"/>
        <v>494.60507281133351</v>
      </c>
      <c r="V671" s="304">
        <f t="shared" si="204"/>
        <v>29.266572355700209</v>
      </c>
      <c r="W671" s="308">
        <v>24</v>
      </c>
      <c r="X671" s="305">
        <f t="shared" si="205"/>
        <v>2011.2002629520441</v>
      </c>
      <c r="Y671" s="309">
        <f t="shared" si="206"/>
        <v>3.6638999999999999</v>
      </c>
    </row>
    <row r="672" spans="1:25" ht="15.75" customHeight="1" x14ac:dyDescent="0.2">
      <c r="A672" s="424">
        <v>653</v>
      </c>
      <c r="B672" s="301">
        <f t="shared" si="189"/>
        <v>71.186505658265276</v>
      </c>
      <c r="C672" s="302">
        <v>21700</v>
      </c>
      <c r="D672" s="303">
        <f t="shared" si="192"/>
        <v>3657.9966609130179</v>
      </c>
      <c r="E672" s="304">
        <f t="shared" si="193"/>
        <v>1236.4028713886</v>
      </c>
      <c r="F672" s="304">
        <f t="shared" si="194"/>
        <v>73.159933218260363</v>
      </c>
      <c r="G672" s="101">
        <v>60</v>
      </c>
      <c r="H672" s="305">
        <f t="shared" si="195"/>
        <v>5027.5594655198784</v>
      </c>
      <c r="I672" s="309">
        <f t="shared" si="196"/>
        <v>9.1730999999999998</v>
      </c>
      <c r="J672" s="329">
        <f t="shared" si="190"/>
        <v>118.6441760971088</v>
      </c>
      <c r="K672" s="302">
        <v>21700</v>
      </c>
      <c r="L672" s="307">
        <f t="shared" si="197"/>
        <v>2194.7979965478107</v>
      </c>
      <c r="M672" s="304">
        <f t="shared" si="198"/>
        <v>741.84172283315991</v>
      </c>
      <c r="N672" s="304">
        <f t="shared" si="199"/>
        <v>43.895959930956217</v>
      </c>
      <c r="O672" s="308">
        <v>36</v>
      </c>
      <c r="P672" s="305">
        <f t="shared" si="200"/>
        <v>3016.5356793119267</v>
      </c>
      <c r="Q672" s="309">
        <f t="shared" si="201"/>
        <v>5.5038999999999998</v>
      </c>
      <c r="R672" s="367">
        <f t="shared" si="191"/>
        <v>177.96626414566319</v>
      </c>
      <c r="S672" s="302">
        <v>21700</v>
      </c>
      <c r="T672" s="307">
        <f t="shared" si="202"/>
        <v>1463.1986643652072</v>
      </c>
      <c r="U672" s="101">
        <f t="shared" si="203"/>
        <v>494.56114855543996</v>
      </c>
      <c r="V672" s="304">
        <f t="shared" si="204"/>
        <v>29.263973287304143</v>
      </c>
      <c r="W672" s="308">
        <v>24</v>
      </c>
      <c r="X672" s="305">
        <f t="shared" si="205"/>
        <v>2011.0237862079514</v>
      </c>
      <c r="Y672" s="309">
        <f t="shared" si="206"/>
        <v>3.6692</v>
      </c>
    </row>
    <row r="673" spans="1:25" ht="15.75" customHeight="1" x14ac:dyDescent="0.2">
      <c r="A673" s="424">
        <v>654</v>
      </c>
      <c r="B673" s="301">
        <f t="shared" si="189"/>
        <v>71.192817824760951</v>
      </c>
      <c r="C673" s="302">
        <v>21700</v>
      </c>
      <c r="D673" s="303">
        <f t="shared" si="192"/>
        <v>3657.6723320738201</v>
      </c>
      <c r="E673" s="304">
        <f t="shared" si="193"/>
        <v>1236.293248240951</v>
      </c>
      <c r="F673" s="304">
        <f t="shared" si="194"/>
        <v>73.153446641476407</v>
      </c>
      <c r="G673" s="101">
        <v>60</v>
      </c>
      <c r="H673" s="305">
        <f t="shared" si="195"/>
        <v>5027.1190269562467</v>
      </c>
      <c r="I673" s="309">
        <f t="shared" si="196"/>
        <v>9.1862999999999992</v>
      </c>
      <c r="J673" s="329">
        <f t="shared" si="190"/>
        <v>118.65469637460158</v>
      </c>
      <c r="K673" s="302">
        <v>21700</v>
      </c>
      <c r="L673" s="307">
        <f t="shared" si="197"/>
        <v>2194.6033992442917</v>
      </c>
      <c r="M673" s="304">
        <f t="shared" si="198"/>
        <v>741.77594894457059</v>
      </c>
      <c r="N673" s="304">
        <f t="shared" si="199"/>
        <v>43.892067984885834</v>
      </c>
      <c r="O673" s="308">
        <v>36</v>
      </c>
      <c r="P673" s="305">
        <f t="shared" si="200"/>
        <v>3016.2714161737481</v>
      </c>
      <c r="Q673" s="309">
        <f t="shared" si="201"/>
        <v>5.5118</v>
      </c>
      <c r="R673" s="367">
        <f t="shared" si="191"/>
        <v>177.98204456190237</v>
      </c>
      <c r="S673" s="302">
        <v>21700</v>
      </c>
      <c r="T673" s="307">
        <f t="shared" si="202"/>
        <v>1463.068932829528</v>
      </c>
      <c r="U673" s="101">
        <f t="shared" si="203"/>
        <v>494.51729929638043</v>
      </c>
      <c r="V673" s="304">
        <f t="shared" si="204"/>
        <v>29.261378656590558</v>
      </c>
      <c r="W673" s="308">
        <v>24</v>
      </c>
      <c r="X673" s="305">
        <f t="shared" si="205"/>
        <v>2010.8476107824988</v>
      </c>
      <c r="Y673" s="309">
        <f t="shared" si="206"/>
        <v>3.6745000000000001</v>
      </c>
    </row>
    <row r="674" spans="1:25" ht="15.75" customHeight="1" x14ac:dyDescent="0.2">
      <c r="A674" s="424">
        <v>655</v>
      </c>
      <c r="B674" s="301">
        <f t="shared" si="189"/>
        <v>71.199120346995414</v>
      </c>
      <c r="C674" s="302">
        <v>21700</v>
      </c>
      <c r="D674" s="303">
        <f t="shared" si="192"/>
        <v>3657.3485561467169</v>
      </c>
      <c r="E674" s="304">
        <f t="shared" si="193"/>
        <v>1236.1838119775903</v>
      </c>
      <c r="F674" s="304">
        <f t="shared" si="194"/>
        <v>73.146971122934346</v>
      </c>
      <c r="G674" s="101">
        <v>60</v>
      </c>
      <c r="H674" s="305">
        <f t="shared" si="195"/>
        <v>5026.6793392472418</v>
      </c>
      <c r="I674" s="309">
        <f t="shared" si="196"/>
        <v>9.1996000000000002</v>
      </c>
      <c r="J674" s="329">
        <f t="shared" si="190"/>
        <v>118.6652005783257</v>
      </c>
      <c r="K674" s="302">
        <v>21700</v>
      </c>
      <c r="L674" s="307">
        <f t="shared" si="197"/>
        <v>2194.4091336880301</v>
      </c>
      <c r="M674" s="304">
        <f t="shared" si="198"/>
        <v>741.71028718655407</v>
      </c>
      <c r="N674" s="304">
        <f t="shared" si="199"/>
        <v>43.888182673760603</v>
      </c>
      <c r="O674" s="308">
        <v>36</v>
      </c>
      <c r="P674" s="305">
        <f t="shared" si="200"/>
        <v>3016.0076035483448</v>
      </c>
      <c r="Q674" s="309">
        <f t="shared" si="201"/>
        <v>5.5197000000000003</v>
      </c>
      <c r="R674" s="367">
        <f t="shared" si="191"/>
        <v>177.99780086748854</v>
      </c>
      <c r="S674" s="302">
        <v>21700</v>
      </c>
      <c r="T674" s="307">
        <f t="shared" si="202"/>
        <v>1462.9394224586867</v>
      </c>
      <c r="U674" s="101">
        <f t="shared" si="203"/>
        <v>494.47352479103608</v>
      </c>
      <c r="V674" s="304">
        <f t="shared" si="204"/>
        <v>29.258788449173736</v>
      </c>
      <c r="W674" s="308">
        <v>24</v>
      </c>
      <c r="X674" s="305">
        <f t="shared" si="205"/>
        <v>2010.6717356988968</v>
      </c>
      <c r="Y674" s="309">
        <f t="shared" si="206"/>
        <v>3.6798000000000002</v>
      </c>
    </row>
    <row r="675" spans="1:25" ht="15.75" customHeight="1" x14ac:dyDescent="0.2">
      <c r="A675" s="424">
        <v>656</v>
      </c>
      <c r="B675" s="301">
        <f t="shared" si="189"/>
        <v>71.205413254394372</v>
      </c>
      <c r="C675" s="302">
        <v>21700</v>
      </c>
      <c r="D675" s="303">
        <f t="shared" si="192"/>
        <v>3657.0253313420617</v>
      </c>
      <c r="E675" s="304">
        <f t="shared" si="193"/>
        <v>1236.0745619936167</v>
      </c>
      <c r="F675" s="304">
        <f t="shared" si="194"/>
        <v>73.14050662684123</v>
      </c>
      <c r="G675" s="101">
        <v>60</v>
      </c>
      <c r="H675" s="305">
        <f t="shared" si="195"/>
        <v>5026.2403999625203</v>
      </c>
      <c r="I675" s="309">
        <f t="shared" si="196"/>
        <v>9.2127999999999997</v>
      </c>
      <c r="J675" s="329">
        <f t="shared" si="190"/>
        <v>118.67568875732395</v>
      </c>
      <c r="K675" s="302">
        <v>21700</v>
      </c>
      <c r="L675" s="307">
        <f t="shared" si="197"/>
        <v>2194.2151988052374</v>
      </c>
      <c r="M675" s="304">
        <f t="shared" si="198"/>
        <v>741.64473719617013</v>
      </c>
      <c r="N675" s="304">
        <f t="shared" si="199"/>
        <v>43.884303976104746</v>
      </c>
      <c r="O675" s="308">
        <v>36</v>
      </c>
      <c r="P675" s="305">
        <f t="shared" si="200"/>
        <v>3015.7442399775123</v>
      </c>
      <c r="Q675" s="309">
        <f t="shared" si="201"/>
        <v>5.5277000000000003</v>
      </c>
      <c r="R675" s="367">
        <f t="shared" si="191"/>
        <v>178.01353313598591</v>
      </c>
      <c r="S675" s="302">
        <v>21700</v>
      </c>
      <c r="T675" s="307">
        <f t="shared" si="202"/>
        <v>1462.8101325368248</v>
      </c>
      <c r="U675" s="101">
        <f t="shared" si="203"/>
        <v>494.42982479744671</v>
      </c>
      <c r="V675" s="304">
        <f t="shared" si="204"/>
        <v>29.256202650736498</v>
      </c>
      <c r="W675" s="308">
        <v>24</v>
      </c>
      <c r="X675" s="305">
        <f t="shared" si="205"/>
        <v>2010.4961599850078</v>
      </c>
      <c r="Y675" s="309">
        <f t="shared" si="206"/>
        <v>3.6850999999999998</v>
      </c>
    </row>
    <row r="676" spans="1:25" ht="15.75" customHeight="1" x14ac:dyDescent="0.2">
      <c r="A676" s="424">
        <v>657</v>
      </c>
      <c r="B676" s="301">
        <f t="shared" si="189"/>
        <v>71.211696576249011</v>
      </c>
      <c r="C676" s="302">
        <v>21700</v>
      </c>
      <c r="D676" s="303">
        <f t="shared" si="192"/>
        <v>3656.7026558787293</v>
      </c>
      <c r="E676" s="304">
        <f t="shared" si="193"/>
        <v>1235.9654976870104</v>
      </c>
      <c r="F676" s="304">
        <f t="shared" si="194"/>
        <v>73.134053117574581</v>
      </c>
      <c r="G676" s="101">
        <v>60</v>
      </c>
      <c r="H676" s="305">
        <f t="shared" si="195"/>
        <v>5025.8022066833146</v>
      </c>
      <c r="I676" s="309">
        <f t="shared" si="196"/>
        <v>9.2260000000000009</v>
      </c>
      <c r="J676" s="329">
        <f t="shared" si="190"/>
        <v>118.68616096041502</v>
      </c>
      <c r="K676" s="302">
        <v>21700</v>
      </c>
      <c r="L676" s="307">
        <f t="shared" si="197"/>
        <v>2194.0215935272372</v>
      </c>
      <c r="M676" s="304">
        <f t="shared" si="198"/>
        <v>741.57929861220612</v>
      </c>
      <c r="N676" s="304">
        <f t="shared" si="199"/>
        <v>43.880431870544747</v>
      </c>
      <c r="O676" s="308">
        <v>36</v>
      </c>
      <c r="P676" s="305">
        <f t="shared" si="200"/>
        <v>3015.4813240099879</v>
      </c>
      <c r="Q676" s="309">
        <f t="shared" si="201"/>
        <v>5.5355999999999996</v>
      </c>
      <c r="R676" s="367">
        <f t="shared" si="191"/>
        <v>178.02924144062251</v>
      </c>
      <c r="S676" s="302">
        <v>21700</v>
      </c>
      <c r="T676" s="307">
        <f t="shared" si="202"/>
        <v>1462.6810623514918</v>
      </c>
      <c r="U676" s="101">
        <f t="shared" si="203"/>
        <v>494.38619907480421</v>
      </c>
      <c r="V676" s="304">
        <f t="shared" si="204"/>
        <v>29.253621247029837</v>
      </c>
      <c r="W676" s="308">
        <v>24</v>
      </c>
      <c r="X676" s="305">
        <f t="shared" si="205"/>
        <v>2010.3208826733257</v>
      </c>
      <c r="Y676" s="309">
        <f t="shared" si="206"/>
        <v>3.6903999999999999</v>
      </c>
    </row>
    <row r="677" spans="1:25" ht="15.75" customHeight="1" x14ac:dyDescent="0.2">
      <c r="A677" s="424">
        <v>658</v>
      </c>
      <c r="B677" s="301">
        <f t="shared" si="189"/>
        <v>71.217970341716935</v>
      </c>
      <c r="C677" s="302">
        <v>21700</v>
      </c>
      <c r="D677" s="303">
        <f t="shared" si="192"/>
        <v>3656.380527984059</v>
      </c>
      <c r="E677" s="304">
        <f t="shared" si="193"/>
        <v>1235.8566184586118</v>
      </c>
      <c r="F677" s="304">
        <f t="shared" si="194"/>
        <v>73.127610559681187</v>
      </c>
      <c r="G677" s="101">
        <v>60</v>
      </c>
      <c r="H677" s="305">
        <f t="shared" si="195"/>
        <v>5025.3647570023513</v>
      </c>
      <c r="I677" s="309">
        <f t="shared" si="196"/>
        <v>9.2392000000000003</v>
      </c>
      <c r="J677" s="329">
        <f t="shared" si="190"/>
        <v>118.6966172361949</v>
      </c>
      <c r="K677" s="302">
        <v>21700</v>
      </c>
      <c r="L677" s="307">
        <f t="shared" si="197"/>
        <v>2193.8283167904347</v>
      </c>
      <c r="M677" s="304">
        <f t="shared" si="198"/>
        <v>741.51397107516686</v>
      </c>
      <c r="N677" s="304">
        <f t="shared" si="199"/>
        <v>43.876566335808697</v>
      </c>
      <c r="O677" s="308">
        <v>36</v>
      </c>
      <c r="P677" s="305">
        <f t="shared" si="200"/>
        <v>3015.2188542014101</v>
      </c>
      <c r="Q677" s="309">
        <f t="shared" si="201"/>
        <v>5.5434999999999999</v>
      </c>
      <c r="R677" s="367">
        <f t="shared" si="191"/>
        <v>178.04492585429233</v>
      </c>
      <c r="S677" s="302">
        <v>21700</v>
      </c>
      <c r="T677" s="307">
        <f t="shared" si="202"/>
        <v>1462.5522111936236</v>
      </c>
      <c r="U677" s="101">
        <f t="shared" si="203"/>
        <v>494.34264738344473</v>
      </c>
      <c r="V677" s="304">
        <f t="shared" si="204"/>
        <v>29.251044223872473</v>
      </c>
      <c r="W677" s="308">
        <v>24</v>
      </c>
      <c r="X677" s="305">
        <f t="shared" si="205"/>
        <v>2010.1459028009408</v>
      </c>
      <c r="Y677" s="309">
        <f t="shared" si="206"/>
        <v>3.6957</v>
      </c>
    </row>
    <row r="678" spans="1:25" ht="15.75" customHeight="1" x14ac:dyDescent="0.2">
      <c r="A678" s="424">
        <v>659</v>
      </c>
      <c r="B678" s="301">
        <f t="shared" si="189"/>
        <v>71.224234579822848</v>
      </c>
      <c r="C678" s="302">
        <v>21700</v>
      </c>
      <c r="D678" s="303">
        <f t="shared" si="192"/>
        <v>3656.058945893802</v>
      </c>
      <c r="E678" s="304">
        <f t="shared" si="193"/>
        <v>1235.7479237121049</v>
      </c>
      <c r="F678" s="304">
        <f t="shared" si="194"/>
        <v>73.121178917876037</v>
      </c>
      <c r="G678" s="101">
        <v>60</v>
      </c>
      <c r="H678" s="305">
        <f t="shared" si="195"/>
        <v>5024.9280485237832</v>
      </c>
      <c r="I678" s="309">
        <f t="shared" si="196"/>
        <v>9.2524999999999995</v>
      </c>
      <c r="J678" s="329">
        <f t="shared" si="190"/>
        <v>118.70705763303809</v>
      </c>
      <c r="K678" s="302">
        <v>21700</v>
      </c>
      <c r="L678" s="307">
        <f t="shared" si="197"/>
        <v>2193.6353675362811</v>
      </c>
      <c r="M678" s="304">
        <f t="shared" si="198"/>
        <v>741.44875422726295</v>
      </c>
      <c r="N678" s="304">
        <f t="shared" si="199"/>
        <v>43.872707350725626</v>
      </c>
      <c r="O678" s="308">
        <v>36</v>
      </c>
      <c r="P678" s="305">
        <f t="shared" si="200"/>
        <v>3014.95682911427</v>
      </c>
      <c r="Q678" s="309">
        <f t="shared" si="201"/>
        <v>5.5514999999999999</v>
      </c>
      <c r="R678" s="367">
        <f t="shared" si="191"/>
        <v>178.06058644955712</v>
      </c>
      <c r="S678" s="302">
        <v>21700</v>
      </c>
      <c r="T678" s="307">
        <f t="shared" si="202"/>
        <v>1462.4235783575207</v>
      </c>
      <c r="U678" s="101">
        <f t="shared" si="203"/>
        <v>494.29916948484197</v>
      </c>
      <c r="V678" s="304">
        <f t="shared" si="204"/>
        <v>29.248471567150414</v>
      </c>
      <c r="W678" s="308">
        <v>24</v>
      </c>
      <c r="X678" s="305">
        <f t="shared" si="205"/>
        <v>2009.971219409513</v>
      </c>
      <c r="Y678" s="309">
        <f t="shared" si="206"/>
        <v>3.7010000000000001</v>
      </c>
    </row>
    <row r="679" spans="1:25" ht="15.75" customHeight="1" x14ac:dyDescent="0.2">
      <c r="A679" s="283">
        <v>660</v>
      </c>
      <c r="B679" s="301">
        <f t="shared" si="189"/>
        <v>71.230489319459451</v>
      </c>
      <c r="C679" s="302">
        <v>21700</v>
      </c>
      <c r="D679" s="303">
        <f t="shared" si="192"/>
        <v>3655.7379078520717</v>
      </c>
      <c r="E679" s="304">
        <f t="shared" si="193"/>
        <v>1235.6394128540001</v>
      </c>
      <c r="F679" s="304">
        <f t="shared" si="194"/>
        <v>73.114758157041436</v>
      </c>
      <c r="G679" s="101">
        <v>60</v>
      </c>
      <c r="H679" s="305">
        <f t="shared" si="195"/>
        <v>5024.4920788631125</v>
      </c>
      <c r="I679" s="309">
        <f t="shared" si="196"/>
        <v>9.2657000000000007</v>
      </c>
      <c r="J679" s="329">
        <f t="shared" si="190"/>
        <v>118.71748219909909</v>
      </c>
      <c r="K679" s="302">
        <v>21700</v>
      </c>
      <c r="L679" s="307">
        <f t="shared" si="197"/>
        <v>2193.4427447112421</v>
      </c>
      <c r="M679" s="304">
        <f t="shared" si="198"/>
        <v>741.38364771239981</v>
      </c>
      <c r="N679" s="304">
        <f t="shared" si="199"/>
        <v>43.868854894224846</v>
      </c>
      <c r="O679" s="308">
        <v>36</v>
      </c>
      <c r="P679" s="305">
        <f t="shared" si="200"/>
        <v>3014.6952473178667</v>
      </c>
      <c r="Q679" s="309">
        <f t="shared" si="201"/>
        <v>5.5594000000000001</v>
      </c>
      <c r="R679" s="367">
        <f t="shared" si="191"/>
        <v>178.07622329864861</v>
      </c>
      <c r="S679" s="302">
        <v>21700</v>
      </c>
      <c r="T679" s="307">
        <f t="shared" si="202"/>
        <v>1462.2951631408287</v>
      </c>
      <c r="U679" s="101">
        <f t="shared" si="203"/>
        <v>494.25576514160002</v>
      </c>
      <c r="V679" s="304">
        <f t="shared" si="204"/>
        <v>29.245903262816572</v>
      </c>
      <c r="W679" s="308">
        <v>24</v>
      </c>
      <c r="X679" s="305">
        <f t="shared" si="205"/>
        <v>2009.7968315452454</v>
      </c>
      <c r="Y679" s="309">
        <f t="shared" si="206"/>
        <v>3.7063000000000001</v>
      </c>
    </row>
    <row r="680" spans="1:25" ht="15.75" customHeight="1" x14ac:dyDescent="0.2">
      <c r="A680" s="424">
        <v>661</v>
      </c>
      <c r="B680" s="301">
        <f t="shared" si="189"/>
        <v>71.236734589388206</v>
      </c>
      <c r="C680" s="302">
        <v>21700</v>
      </c>
      <c r="D680" s="303">
        <f t="shared" si="192"/>
        <v>3655.4174121112865</v>
      </c>
      <c r="E680" s="304">
        <f t="shared" si="193"/>
        <v>1235.5310852936148</v>
      </c>
      <c r="F680" s="304">
        <f t="shared" si="194"/>
        <v>73.10834824222573</v>
      </c>
      <c r="G680" s="101">
        <v>60</v>
      </c>
      <c r="H680" s="305">
        <f t="shared" si="195"/>
        <v>5024.0568456471265</v>
      </c>
      <c r="I680" s="309">
        <f t="shared" si="196"/>
        <v>9.2789000000000001</v>
      </c>
      <c r="J680" s="329">
        <f t="shared" si="190"/>
        <v>118.72789098231368</v>
      </c>
      <c r="K680" s="302">
        <v>21700</v>
      </c>
      <c r="L680" s="307">
        <f t="shared" si="197"/>
        <v>2193.2504472667715</v>
      </c>
      <c r="M680" s="304">
        <f t="shared" si="198"/>
        <v>741.31865117616871</v>
      </c>
      <c r="N680" s="304">
        <f t="shared" si="199"/>
        <v>43.865008945335433</v>
      </c>
      <c r="O680" s="308">
        <v>36</v>
      </c>
      <c r="P680" s="305">
        <f t="shared" si="200"/>
        <v>3014.4341073882756</v>
      </c>
      <c r="Q680" s="309">
        <f t="shared" si="201"/>
        <v>5.5674000000000001</v>
      </c>
      <c r="R680" s="367">
        <f t="shared" si="191"/>
        <v>178.09183647347049</v>
      </c>
      <c r="S680" s="302">
        <v>21700</v>
      </c>
      <c r="T680" s="307">
        <f t="shared" si="202"/>
        <v>1462.1669648445147</v>
      </c>
      <c r="U680" s="101">
        <f t="shared" si="203"/>
        <v>494.21243411744592</v>
      </c>
      <c r="V680" s="304">
        <f t="shared" si="204"/>
        <v>29.243339296890294</v>
      </c>
      <c r="W680" s="308">
        <v>24</v>
      </c>
      <c r="X680" s="305">
        <f t="shared" si="205"/>
        <v>2009.6227382588511</v>
      </c>
      <c r="Y680" s="309">
        <f t="shared" si="206"/>
        <v>3.7115999999999998</v>
      </c>
    </row>
    <row r="681" spans="1:25" ht="15.75" customHeight="1" x14ac:dyDescent="0.2">
      <c r="A681" s="424">
        <v>662</v>
      </c>
      <c r="B681" s="301">
        <f t="shared" si="189"/>
        <v>71.242970418240162</v>
      </c>
      <c r="C681" s="302">
        <v>21700</v>
      </c>
      <c r="D681" s="303">
        <f t="shared" si="192"/>
        <v>3655.0974569321215</v>
      </c>
      <c r="E681" s="304">
        <f t="shared" si="193"/>
        <v>1235.4229404430569</v>
      </c>
      <c r="F681" s="304">
        <f t="shared" si="194"/>
        <v>73.101949138642439</v>
      </c>
      <c r="G681" s="101">
        <v>60</v>
      </c>
      <c r="H681" s="305">
        <f t="shared" si="195"/>
        <v>5023.622346513821</v>
      </c>
      <c r="I681" s="309">
        <f t="shared" si="196"/>
        <v>9.2920999999999996</v>
      </c>
      <c r="J681" s="329">
        <f t="shared" si="190"/>
        <v>118.73828403040028</v>
      </c>
      <c r="K681" s="302">
        <v>21700</v>
      </c>
      <c r="L681" s="307">
        <f t="shared" si="197"/>
        <v>2193.0584741592729</v>
      </c>
      <c r="M681" s="304">
        <f t="shared" si="198"/>
        <v>741.25376426583421</v>
      </c>
      <c r="N681" s="304">
        <f t="shared" si="199"/>
        <v>43.861169483185456</v>
      </c>
      <c r="O681" s="308">
        <v>36</v>
      </c>
      <c r="P681" s="305">
        <f t="shared" si="200"/>
        <v>3014.173407908293</v>
      </c>
      <c r="Q681" s="309">
        <f t="shared" si="201"/>
        <v>5.5753000000000004</v>
      </c>
      <c r="R681" s="367">
        <f t="shared" si="191"/>
        <v>178.10742604560039</v>
      </c>
      <c r="S681" s="302">
        <v>21700</v>
      </c>
      <c r="T681" s="307">
        <f t="shared" si="202"/>
        <v>1462.0389827728491</v>
      </c>
      <c r="U681" s="101">
        <f t="shared" si="203"/>
        <v>494.16917617722294</v>
      </c>
      <c r="V681" s="304">
        <f t="shared" si="204"/>
        <v>29.240779655456983</v>
      </c>
      <c r="W681" s="308">
        <v>24</v>
      </c>
      <c r="X681" s="305">
        <f t="shared" si="205"/>
        <v>2009.4489386055288</v>
      </c>
      <c r="Y681" s="309">
        <f t="shared" si="206"/>
        <v>3.7168999999999999</v>
      </c>
    </row>
    <row r="682" spans="1:25" ht="15.75" customHeight="1" x14ac:dyDescent="0.2">
      <c r="A682" s="424">
        <v>663</v>
      </c>
      <c r="B682" s="301">
        <f t="shared" si="189"/>
        <v>71.249196834516681</v>
      </c>
      <c r="C682" s="302">
        <v>21700</v>
      </c>
      <c r="D682" s="303">
        <f t="shared" si="192"/>
        <v>3654.7780405834578</v>
      </c>
      <c r="E682" s="304">
        <f t="shared" si="193"/>
        <v>1235.3149777172086</v>
      </c>
      <c r="F682" s="304">
        <f t="shared" si="194"/>
        <v>73.095560811669159</v>
      </c>
      <c r="G682" s="101">
        <v>60</v>
      </c>
      <c r="H682" s="305">
        <f t="shared" si="195"/>
        <v>5023.1885791123359</v>
      </c>
      <c r="I682" s="309">
        <f t="shared" si="196"/>
        <v>9.3054000000000006</v>
      </c>
      <c r="J682" s="329">
        <f t="shared" si="190"/>
        <v>118.74866139086114</v>
      </c>
      <c r="K682" s="302">
        <v>21700</v>
      </c>
      <c r="L682" s="307">
        <f t="shared" si="197"/>
        <v>2192.8668243500747</v>
      </c>
      <c r="M682" s="304">
        <f t="shared" si="198"/>
        <v>741.18898663032519</v>
      </c>
      <c r="N682" s="304">
        <f t="shared" si="199"/>
        <v>43.857336487001497</v>
      </c>
      <c r="O682" s="308">
        <v>36</v>
      </c>
      <c r="P682" s="305">
        <f t="shared" si="200"/>
        <v>3013.9131474674014</v>
      </c>
      <c r="Q682" s="309">
        <f t="shared" si="201"/>
        <v>5.5831999999999997</v>
      </c>
      <c r="R682" s="367">
        <f t="shared" si="191"/>
        <v>178.1229920862917</v>
      </c>
      <c r="S682" s="302">
        <v>21700</v>
      </c>
      <c r="T682" s="307">
        <f t="shared" si="202"/>
        <v>1461.9112162333834</v>
      </c>
      <c r="U682" s="101">
        <f t="shared" si="203"/>
        <v>494.12599108688352</v>
      </c>
      <c r="V682" s="304">
        <f t="shared" si="204"/>
        <v>29.238224324667669</v>
      </c>
      <c r="W682" s="308">
        <v>24</v>
      </c>
      <c r="X682" s="305">
        <f t="shared" si="205"/>
        <v>2009.2754316449345</v>
      </c>
      <c r="Y682" s="309">
        <f t="shared" si="206"/>
        <v>3.7221000000000002</v>
      </c>
    </row>
    <row r="683" spans="1:25" ht="15.75" customHeight="1" x14ac:dyDescent="0.2">
      <c r="A683" s="424">
        <v>664</v>
      </c>
      <c r="B683" s="301">
        <f t="shared" si="189"/>
        <v>71.255413866590288</v>
      </c>
      <c r="C683" s="302">
        <v>21700</v>
      </c>
      <c r="D683" s="303">
        <f t="shared" si="192"/>
        <v>3654.4591613423272</v>
      </c>
      <c r="E683" s="304">
        <f t="shared" si="193"/>
        <v>1235.2071965337066</v>
      </c>
      <c r="F683" s="304">
        <f t="shared" si="194"/>
        <v>73.089183226846544</v>
      </c>
      <c r="G683" s="101">
        <v>60</v>
      </c>
      <c r="H683" s="305">
        <f t="shared" si="195"/>
        <v>5022.7555411028798</v>
      </c>
      <c r="I683" s="309">
        <f t="shared" si="196"/>
        <v>9.3186</v>
      </c>
      <c r="J683" s="329">
        <f t="shared" si="190"/>
        <v>118.75902311098382</v>
      </c>
      <c r="K683" s="302">
        <v>21700</v>
      </c>
      <c r="L683" s="307">
        <f t="shared" si="197"/>
        <v>2192.6754968053965</v>
      </c>
      <c r="M683" s="304">
        <f t="shared" si="198"/>
        <v>741.12431792022392</v>
      </c>
      <c r="N683" s="304">
        <f t="shared" si="199"/>
        <v>43.853509936107933</v>
      </c>
      <c r="O683" s="308">
        <v>36</v>
      </c>
      <c r="P683" s="305">
        <f t="shared" si="200"/>
        <v>3013.6533246617282</v>
      </c>
      <c r="Q683" s="309">
        <f t="shared" si="201"/>
        <v>5.5911999999999997</v>
      </c>
      <c r="R683" s="367">
        <f t="shared" si="191"/>
        <v>178.13853466647572</v>
      </c>
      <c r="S683" s="302">
        <v>21700</v>
      </c>
      <c r="T683" s="307">
        <f t="shared" si="202"/>
        <v>1461.7836645369309</v>
      </c>
      <c r="U683" s="101">
        <f t="shared" si="203"/>
        <v>494.08287861348259</v>
      </c>
      <c r="V683" s="304">
        <f t="shared" si="204"/>
        <v>29.235673290738617</v>
      </c>
      <c r="W683" s="308">
        <v>24</v>
      </c>
      <c r="X683" s="305">
        <f t="shared" si="205"/>
        <v>2009.102216441152</v>
      </c>
      <c r="Y683" s="309">
        <f t="shared" si="206"/>
        <v>3.7273999999999998</v>
      </c>
    </row>
    <row r="684" spans="1:25" ht="15.75" customHeight="1" x14ac:dyDescent="0.2">
      <c r="A684" s="424">
        <v>665</v>
      </c>
      <c r="B684" s="301">
        <f t="shared" si="189"/>
        <v>71.261621542705399</v>
      </c>
      <c r="C684" s="302">
        <v>21700</v>
      </c>
      <c r="D684" s="303">
        <f t="shared" si="192"/>
        <v>3654.1408174938661</v>
      </c>
      <c r="E684" s="304">
        <f t="shared" si="193"/>
        <v>1235.0995963129267</v>
      </c>
      <c r="F684" s="304">
        <f t="shared" si="194"/>
        <v>73.082816349877319</v>
      </c>
      <c r="G684" s="101">
        <v>60</v>
      </c>
      <c r="H684" s="305">
        <f t="shared" si="195"/>
        <v>5022.3232301566695</v>
      </c>
      <c r="I684" s="309">
        <f t="shared" si="196"/>
        <v>9.3317999999999994</v>
      </c>
      <c r="J684" s="329">
        <f t="shared" si="190"/>
        <v>118.76936923784234</v>
      </c>
      <c r="K684" s="302">
        <v>21700</v>
      </c>
      <c r="L684" s="307">
        <f t="shared" si="197"/>
        <v>2192.4844904963193</v>
      </c>
      <c r="M684" s="304">
        <f t="shared" si="198"/>
        <v>741.05975778775587</v>
      </c>
      <c r="N684" s="304">
        <f t="shared" si="199"/>
        <v>43.849689809926389</v>
      </c>
      <c r="O684" s="308">
        <v>36</v>
      </c>
      <c r="P684" s="305">
        <f t="shared" si="200"/>
        <v>3013.3939380940019</v>
      </c>
      <c r="Q684" s="309">
        <f t="shared" si="201"/>
        <v>5.5991</v>
      </c>
      <c r="R684" s="367">
        <f t="shared" si="191"/>
        <v>178.15405385676348</v>
      </c>
      <c r="S684" s="302">
        <v>21700</v>
      </c>
      <c r="T684" s="307">
        <f t="shared" si="202"/>
        <v>1461.6563269975466</v>
      </c>
      <c r="U684" s="101">
        <f t="shared" si="203"/>
        <v>494.03983852517069</v>
      </c>
      <c r="V684" s="304">
        <f t="shared" si="204"/>
        <v>29.233126539950931</v>
      </c>
      <c r="W684" s="308">
        <v>24</v>
      </c>
      <c r="X684" s="305">
        <f t="shared" si="205"/>
        <v>2008.9292920626683</v>
      </c>
      <c r="Y684" s="309">
        <f t="shared" si="206"/>
        <v>3.7326999999999999</v>
      </c>
    </row>
    <row r="685" spans="1:25" ht="15.75" customHeight="1" x14ac:dyDescent="0.2">
      <c r="A685" s="424">
        <v>666</v>
      </c>
      <c r="B685" s="301">
        <f t="shared" si="189"/>
        <v>71.267819890979112</v>
      </c>
      <c r="C685" s="302">
        <v>21700</v>
      </c>
      <c r="D685" s="303">
        <f t="shared" si="192"/>
        <v>3653.8230073312616</v>
      </c>
      <c r="E685" s="304">
        <f t="shared" si="193"/>
        <v>1234.9921764779663</v>
      </c>
      <c r="F685" s="304">
        <f t="shared" si="194"/>
        <v>73.076460146625237</v>
      </c>
      <c r="G685" s="101">
        <v>60</v>
      </c>
      <c r="H685" s="305">
        <f t="shared" si="195"/>
        <v>5021.8916439558534</v>
      </c>
      <c r="I685" s="309">
        <f t="shared" si="196"/>
        <v>9.3450000000000006</v>
      </c>
      <c r="J685" s="329">
        <f t="shared" si="190"/>
        <v>118.77969981829852</v>
      </c>
      <c r="K685" s="302">
        <v>21700</v>
      </c>
      <c r="L685" s="307">
        <f t="shared" si="197"/>
        <v>2192.2938043987569</v>
      </c>
      <c r="M685" s="304">
        <f t="shared" si="198"/>
        <v>740.99530588677976</v>
      </c>
      <c r="N685" s="304">
        <f t="shared" si="199"/>
        <v>43.845876087975142</v>
      </c>
      <c r="O685" s="308">
        <v>36</v>
      </c>
      <c r="P685" s="305">
        <f t="shared" si="200"/>
        <v>3013.1349863735118</v>
      </c>
      <c r="Q685" s="309">
        <f t="shared" si="201"/>
        <v>5.6070000000000002</v>
      </c>
      <c r="R685" s="367">
        <f t="shared" si="191"/>
        <v>178.16954972744776</v>
      </c>
      <c r="S685" s="302">
        <v>21700</v>
      </c>
      <c r="T685" s="307">
        <f t="shared" si="202"/>
        <v>1461.5292029325051</v>
      </c>
      <c r="U685" s="101">
        <f t="shared" si="203"/>
        <v>493.99687059118668</v>
      </c>
      <c r="V685" s="304">
        <f t="shared" si="204"/>
        <v>29.230584058650102</v>
      </c>
      <c r="W685" s="308">
        <v>24</v>
      </c>
      <c r="X685" s="305">
        <f t="shared" si="205"/>
        <v>2008.7566575823419</v>
      </c>
      <c r="Y685" s="309">
        <f t="shared" si="206"/>
        <v>3.738</v>
      </c>
    </row>
    <row r="686" spans="1:25" ht="15.75" customHeight="1" x14ac:dyDescent="0.2">
      <c r="A686" s="424">
        <v>667</v>
      </c>
      <c r="B686" s="301">
        <f t="shared" si="189"/>
        <v>71.274008939401952</v>
      </c>
      <c r="C686" s="302">
        <v>21700</v>
      </c>
      <c r="D686" s="303">
        <f t="shared" si="192"/>
        <v>3653.505729155705</v>
      </c>
      <c r="E686" s="304">
        <f t="shared" si="193"/>
        <v>1234.8849364546281</v>
      </c>
      <c r="F686" s="304">
        <f t="shared" si="194"/>
        <v>73.070114583114105</v>
      </c>
      <c r="G686" s="101">
        <v>60</v>
      </c>
      <c r="H686" s="305">
        <f t="shared" si="195"/>
        <v>5021.460780193448</v>
      </c>
      <c r="I686" s="309">
        <f t="shared" si="196"/>
        <v>9.3582999999999998</v>
      </c>
      <c r="J686" s="329">
        <f t="shared" si="190"/>
        <v>118.79001489900325</v>
      </c>
      <c r="K686" s="302">
        <v>21700</v>
      </c>
      <c r="L686" s="307">
        <f t="shared" si="197"/>
        <v>2192.1034374934234</v>
      </c>
      <c r="M686" s="304">
        <f t="shared" si="198"/>
        <v>740.93096187277706</v>
      </c>
      <c r="N686" s="304">
        <f t="shared" si="199"/>
        <v>43.842068749868467</v>
      </c>
      <c r="O686" s="308">
        <v>36</v>
      </c>
      <c r="P686" s="305">
        <f t="shared" si="200"/>
        <v>3012.8764681160687</v>
      </c>
      <c r="Q686" s="309">
        <f t="shared" si="201"/>
        <v>5.6150000000000002</v>
      </c>
      <c r="R686" s="367">
        <f t="shared" si="191"/>
        <v>178.18502234850487</v>
      </c>
      <c r="S686" s="302">
        <v>21700</v>
      </c>
      <c r="T686" s="307">
        <f t="shared" si="202"/>
        <v>1461.4022916622823</v>
      </c>
      <c r="U686" s="101">
        <f t="shared" si="203"/>
        <v>493.95397458185136</v>
      </c>
      <c r="V686" s="304">
        <f t="shared" si="204"/>
        <v>29.228045833245648</v>
      </c>
      <c r="W686" s="308">
        <v>24</v>
      </c>
      <c r="X686" s="305">
        <f t="shared" si="205"/>
        <v>2008.5843120773793</v>
      </c>
      <c r="Y686" s="309">
        <f t="shared" si="206"/>
        <v>3.7433000000000001</v>
      </c>
    </row>
    <row r="687" spans="1:25" ht="15.75" customHeight="1" x14ac:dyDescent="0.2">
      <c r="A687" s="424">
        <v>668</v>
      </c>
      <c r="B687" s="301">
        <f t="shared" si="189"/>
        <v>71.280188715838662</v>
      </c>
      <c r="C687" s="302">
        <v>21700</v>
      </c>
      <c r="D687" s="303">
        <f t="shared" si="192"/>
        <v>3653.188981276342</v>
      </c>
      <c r="E687" s="304">
        <f t="shared" si="193"/>
        <v>1234.7778756714035</v>
      </c>
      <c r="F687" s="304">
        <f t="shared" si="194"/>
        <v>73.063779625526848</v>
      </c>
      <c r="G687" s="101">
        <v>60</v>
      </c>
      <c r="H687" s="305">
        <f t="shared" si="195"/>
        <v>5021.0306365732722</v>
      </c>
      <c r="I687" s="309">
        <f t="shared" si="196"/>
        <v>9.3714999999999993</v>
      </c>
      <c r="J687" s="329">
        <f t="shared" si="190"/>
        <v>118.80031452639777</v>
      </c>
      <c r="K687" s="302">
        <v>21700</v>
      </c>
      <c r="L687" s="307">
        <f t="shared" si="197"/>
        <v>2191.9133887658049</v>
      </c>
      <c r="M687" s="304">
        <f t="shared" si="198"/>
        <v>740.86672540284201</v>
      </c>
      <c r="N687" s="304">
        <f t="shared" si="199"/>
        <v>43.838267775316098</v>
      </c>
      <c r="O687" s="308">
        <v>36</v>
      </c>
      <c r="P687" s="305">
        <f t="shared" si="200"/>
        <v>3012.618381943963</v>
      </c>
      <c r="Q687" s="309">
        <f t="shared" si="201"/>
        <v>5.6228999999999996</v>
      </c>
      <c r="R687" s="367">
        <f t="shared" si="191"/>
        <v>178.20047178959663</v>
      </c>
      <c r="S687" s="302">
        <v>21700</v>
      </c>
      <c r="T687" s="307">
        <f t="shared" si="202"/>
        <v>1461.2755925105366</v>
      </c>
      <c r="U687" s="101">
        <f t="shared" si="203"/>
        <v>493.91115026856136</v>
      </c>
      <c r="V687" s="304">
        <f t="shared" si="204"/>
        <v>29.225511850210733</v>
      </c>
      <c r="W687" s="308">
        <v>24</v>
      </c>
      <c r="X687" s="305">
        <f t="shared" si="205"/>
        <v>2008.4122546293088</v>
      </c>
      <c r="Y687" s="309">
        <f t="shared" si="206"/>
        <v>3.7486000000000002</v>
      </c>
    </row>
    <row r="688" spans="1:25" ht="15.75" customHeight="1" x14ac:dyDescent="0.2">
      <c r="A688" s="424">
        <v>669</v>
      </c>
      <c r="B688" s="301">
        <f t="shared" si="189"/>
        <v>71.286359248028944</v>
      </c>
      <c r="C688" s="302">
        <v>21700</v>
      </c>
      <c r="D688" s="303">
        <f t="shared" si="192"/>
        <v>3652.8727620102163</v>
      </c>
      <c r="E688" s="304">
        <f t="shared" si="193"/>
        <v>1234.6709935594531</v>
      </c>
      <c r="F688" s="304">
        <f t="shared" si="194"/>
        <v>73.057455240204334</v>
      </c>
      <c r="G688" s="101">
        <v>60</v>
      </c>
      <c r="H688" s="305">
        <f t="shared" si="195"/>
        <v>5020.6012108098739</v>
      </c>
      <c r="I688" s="309">
        <f t="shared" si="196"/>
        <v>9.3847000000000005</v>
      </c>
      <c r="J688" s="329">
        <f t="shared" si="190"/>
        <v>118.81059874671492</v>
      </c>
      <c r="K688" s="302">
        <v>21700</v>
      </c>
      <c r="L688" s="307">
        <f t="shared" si="197"/>
        <v>2191.7236572061297</v>
      </c>
      <c r="M688" s="304">
        <f t="shared" si="198"/>
        <v>740.80259613567182</v>
      </c>
      <c r="N688" s="304">
        <f t="shared" si="199"/>
        <v>43.834473144122597</v>
      </c>
      <c r="O688" s="308">
        <v>36</v>
      </c>
      <c r="P688" s="305">
        <f t="shared" si="200"/>
        <v>3012.3607264859243</v>
      </c>
      <c r="Q688" s="309">
        <f t="shared" si="201"/>
        <v>5.6307999999999998</v>
      </c>
      <c r="R688" s="367">
        <f t="shared" si="191"/>
        <v>178.21589812007235</v>
      </c>
      <c r="S688" s="302">
        <v>21700</v>
      </c>
      <c r="T688" s="307">
        <f t="shared" si="202"/>
        <v>1461.1491048040866</v>
      </c>
      <c r="U688" s="101">
        <f t="shared" si="203"/>
        <v>493.86839742378123</v>
      </c>
      <c r="V688" s="304">
        <f t="shared" si="204"/>
        <v>29.222982096081733</v>
      </c>
      <c r="W688" s="308">
        <v>24</v>
      </c>
      <c r="X688" s="305">
        <f t="shared" si="205"/>
        <v>2008.2404843239497</v>
      </c>
      <c r="Y688" s="309">
        <f t="shared" si="206"/>
        <v>3.7538999999999998</v>
      </c>
    </row>
    <row r="689" spans="1:25" ht="15.75" customHeight="1" x14ac:dyDescent="0.2">
      <c r="A689" s="283">
        <v>670</v>
      </c>
      <c r="B689" s="301">
        <f t="shared" si="189"/>
        <v>71.29252056358817</v>
      </c>
      <c r="C689" s="302">
        <v>21700</v>
      </c>
      <c r="D689" s="303">
        <f t="shared" si="192"/>
        <v>3652.5570696822338</v>
      </c>
      <c r="E689" s="304">
        <f t="shared" si="193"/>
        <v>1234.5642895525948</v>
      </c>
      <c r="F689" s="304">
        <f t="shared" si="194"/>
        <v>73.05114139364467</v>
      </c>
      <c r="G689" s="101">
        <v>60</v>
      </c>
      <c r="H689" s="305">
        <f t="shared" si="195"/>
        <v>5020.1725006284732</v>
      </c>
      <c r="I689" s="309">
        <f t="shared" si="196"/>
        <v>9.3978999999999999</v>
      </c>
      <c r="J689" s="329">
        <f t="shared" si="190"/>
        <v>118.82086760598028</v>
      </c>
      <c r="K689" s="302">
        <v>21700</v>
      </c>
      <c r="L689" s="307">
        <f t="shared" si="197"/>
        <v>2191.5342418093401</v>
      </c>
      <c r="M689" s="304">
        <f t="shared" si="198"/>
        <v>740.73857373155693</v>
      </c>
      <c r="N689" s="304">
        <f t="shared" si="199"/>
        <v>43.830684836186805</v>
      </c>
      <c r="O689" s="308">
        <v>36</v>
      </c>
      <c r="P689" s="305">
        <f t="shared" si="200"/>
        <v>3012.1035003770835</v>
      </c>
      <c r="Q689" s="309">
        <f t="shared" si="201"/>
        <v>5.6387</v>
      </c>
      <c r="R689" s="367">
        <f t="shared" si="191"/>
        <v>178.23130140897041</v>
      </c>
      <c r="S689" s="302">
        <v>21700</v>
      </c>
      <c r="T689" s="307">
        <f t="shared" si="202"/>
        <v>1461.0228278728937</v>
      </c>
      <c r="U689" s="101">
        <f t="shared" si="203"/>
        <v>493.82571582103805</v>
      </c>
      <c r="V689" s="304">
        <f t="shared" si="204"/>
        <v>29.220456557457876</v>
      </c>
      <c r="W689" s="308">
        <v>24</v>
      </c>
      <c r="X689" s="305">
        <f t="shared" si="205"/>
        <v>2008.0690002513898</v>
      </c>
      <c r="Y689" s="309">
        <f t="shared" si="206"/>
        <v>3.7591999999999999</v>
      </c>
    </row>
    <row r="690" spans="1:25" ht="15.75" customHeight="1" x14ac:dyDescent="0.2">
      <c r="A690" s="424">
        <v>671</v>
      </c>
      <c r="B690" s="301">
        <f t="shared" si="189"/>
        <v>71.298672690008189</v>
      </c>
      <c r="C690" s="302">
        <v>21700</v>
      </c>
      <c r="D690" s="303">
        <f t="shared" si="192"/>
        <v>3652.2419026251036</v>
      </c>
      <c r="E690" s="304">
        <f t="shared" si="193"/>
        <v>1234.457763087285</v>
      </c>
      <c r="F690" s="304">
        <f t="shared" si="194"/>
        <v>73.044838052502072</v>
      </c>
      <c r="G690" s="101">
        <v>60</v>
      </c>
      <c r="H690" s="305">
        <f t="shared" si="195"/>
        <v>5019.7445037648913</v>
      </c>
      <c r="I690" s="309">
        <f t="shared" si="196"/>
        <v>9.4110999999999994</v>
      </c>
      <c r="J690" s="329">
        <f t="shared" si="190"/>
        <v>118.83112115001366</v>
      </c>
      <c r="K690" s="302">
        <v>21700</v>
      </c>
      <c r="L690" s="307">
        <f t="shared" si="197"/>
        <v>2191.3451415750619</v>
      </c>
      <c r="M690" s="304">
        <f t="shared" si="198"/>
        <v>740.67465785237084</v>
      </c>
      <c r="N690" s="304">
        <f t="shared" si="199"/>
        <v>43.826902831501236</v>
      </c>
      <c r="O690" s="308">
        <v>36</v>
      </c>
      <c r="P690" s="305">
        <f t="shared" si="200"/>
        <v>3011.8467022589339</v>
      </c>
      <c r="Q690" s="309">
        <f t="shared" si="201"/>
        <v>5.6467000000000001</v>
      </c>
      <c r="R690" s="367">
        <f t="shared" si="191"/>
        <v>178.24668172502047</v>
      </c>
      <c r="S690" s="302">
        <v>21700</v>
      </c>
      <c r="T690" s="307">
        <f t="shared" si="202"/>
        <v>1460.8967610500413</v>
      </c>
      <c r="U690" s="101">
        <f t="shared" si="203"/>
        <v>493.78310523491388</v>
      </c>
      <c r="V690" s="304">
        <f t="shared" si="204"/>
        <v>29.217935221000825</v>
      </c>
      <c r="W690" s="308">
        <v>24</v>
      </c>
      <c r="X690" s="305">
        <f t="shared" si="205"/>
        <v>2007.8978015059558</v>
      </c>
      <c r="Y690" s="309">
        <f t="shared" si="206"/>
        <v>3.7644000000000002</v>
      </c>
    </row>
    <row r="691" spans="1:25" ht="15.75" customHeight="1" x14ac:dyDescent="0.2">
      <c r="A691" s="424">
        <v>672</v>
      </c>
      <c r="B691" s="301">
        <f t="shared" si="189"/>
        <v>71.304815654658</v>
      </c>
      <c r="C691" s="302">
        <v>21700</v>
      </c>
      <c r="D691" s="303">
        <f t="shared" si="192"/>
        <v>3651.9272591792937</v>
      </c>
      <c r="E691" s="304">
        <f t="shared" si="193"/>
        <v>1234.3514136026013</v>
      </c>
      <c r="F691" s="304">
        <f t="shared" si="194"/>
        <v>73.038545183585882</v>
      </c>
      <c r="G691" s="101">
        <v>60</v>
      </c>
      <c r="H691" s="305">
        <f t="shared" si="195"/>
        <v>5019.3172179654803</v>
      </c>
      <c r="I691" s="309">
        <f t="shared" si="196"/>
        <v>9.4243000000000006</v>
      </c>
      <c r="J691" s="329">
        <f t="shared" si="190"/>
        <v>118.84135942443001</v>
      </c>
      <c r="K691" s="302">
        <v>21700</v>
      </c>
      <c r="L691" s="307">
        <f t="shared" si="197"/>
        <v>2191.1563555075763</v>
      </c>
      <c r="M691" s="304">
        <f t="shared" si="198"/>
        <v>740.61084816156074</v>
      </c>
      <c r="N691" s="304">
        <f t="shared" si="199"/>
        <v>43.823127110151525</v>
      </c>
      <c r="O691" s="308">
        <v>36</v>
      </c>
      <c r="P691" s="305">
        <f t="shared" si="200"/>
        <v>3011.5903307792887</v>
      </c>
      <c r="Q691" s="309">
        <f t="shared" si="201"/>
        <v>5.6546000000000003</v>
      </c>
      <c r="R691" s="367">
        <f t="shared" si="191"/>
        <v>178.262039136645</v>
      </c>
      <c r="S691" s="302">
        <v>21700</v>
      </c>
      <c r="T691" s="307">
        <f t="shared" si="202"/>
        <v>1460.7709036717176</v>
      </c>
      <c r="U691" s="101">
        <f t="shared" si="203"/>
        <v>493.74056544104053</v>
      </c>
      <c r="V691" s="304">
        <f t="shared" si="204"/>
        <v>29.215418073434353</v>
      </c>
      <c r="W691" s="308">
        <v>24</v>
      </c>
      <c r="X691" s="305">
        <f t="shared" si="205"/>
        <v>2007.7268871861927</v>
      </c>
      <c r="Y691" s="309">
        <f t="shared" si="206"/>
        <v>3.7696999999999998</v>
      </c>
    </row>
    <row r="692" spans="1:25" ht="15.75" customHeight="1" x14ac:dyDescent="0.2">
      <c r="A692" s="424">
        <v>673</v>
      </c>
      <c r="B692" s="301">
        <f t="shared" si="189"/>
        <v>71.310949484784501</v>
      </c>
      <c r="C692" s="302">
        <v>21700</v>
      </c>
      <c r="D692" s="303">
        <f t="shared" si="192"/>
        <v>3651.6131376929866</v>
      </c>
      <c r="E692" s="304">
        <f t="shared" si="193"/>
        <v>1234.2452405402294</v>
      </c>
      <c r="F692" s="304">
        <f t="shared" si="194"/>
        <v>73.03226275385974</v>
      </c>
      <c r="G692" s="101">
        <v>60</v>
      </c>
      <c r="H692" s="305">
        <f t="shared" si="195"/>
        <v>5018.890640987076</v>
      </c>
      <c r="I692" s="309">
        <f t="shared" si="196"/>
        <v>9.4375</v>
      </c>
      <c r="J692" s="329">
        <f t="shared" si="190"/>
        <v>118.85158247464084</v>
      </c>
      <c r="K692" s="302">
        <v>21700</v>
      </c>
      <c r="L692" s="307">
        <f t="shared" si="197"/>
        <v>2190.967882615792</v>
      </c>
      <c r="M692" s="304">
        <f t="shared" si="198"/>
        <v>740.54714432413766</v>
      </c>
      <c r="N692" s="304">
        <f t="shared" si="199"/>
        <v>43.819357652315837</v>
      </c>
      <c r="O692" s="308">
        <v>36</v>
      </c>
      <c r="P692" s="305">
        <f t="shared" si="200"/>
        <v>3011.3343845922454</v>
      </c>
      <c r="Q692" s="309">
        <f t="shared" si="201"/>
        <v>5.6624999999999996</v>
      </c>
      <c r="R692" s="367">
        <f t="shared" si="191"/>
        <v>178.27737371196125</v>
      </c>
      <c r="S692" s="302">
        <v>21700</v>
      </c>
      <c r="T692" s="307">
        <f t="shared" si="202"/>
        <v>1460.6452550771946</v>
      </c>
      <c r="U692" s="101">
        <f t="shared" si="203"/>
        <v>493.69809621609176</v>
      </c>
      <c r="V692" s="304">
        <f t="shared" si="204"/>
        <v>29.212905101543893</v>
      </c>
      <c r="W692" s="308">
        <v>24</v>
      </c>
      <c r="X692" s="305">
        <f t="shared" si="205"/>
        <v>2007.5562563948301</v>
      </c>
      <c r="Y692" s="309">
        <f t="shared" si="206"/>
        <v>3.7749999999999999</v>
      </c>
    </row>
    <row r="693" spans="1:25" ht="15.75" customHeight="1" x14ac:dyDescent="0.2">
      <c r="A693" s="424">
        <v>674</v>
      </c>
      <c r="B693" s="301">
        <f t="shared" si="189"/>
        <v>71.317074207513272</v>
      </c>
      <c r="C693" s="302">
        <v>21700</v>
      </c>
      <c r="D693" s="303">
        <f t="shared" si="192"/>
        <v>3651.299536522024</v>
      </c>
      <c r="E693" s="304">
        <f t="shared" si="193"/>
        <v>1234.1392433444439</v>
      </c>
      <c r="F693" s="304">
        <f t="shared" si="194"/>
        <v>73.025990730440483</v>
      </c>
      <c r="G693" s="101">
        <v>60</v>
      </c>
      <c r="H693" s="305">
        <f t="shared" si="195"/>
        <v>5018.4647705969091</v>
      </c>
      <c r="I693" s="309">
        <f t="shared" si="196"/>
        <v>9.4507999999999992</v>
      </c>
      <c r="J693" s="329">
        <f t="shared" si="190"/>
        <v>118.86179034585545</v>
      </c>
      <c r="K693" s="302">
        <v>21700</v>
      </c>
      <c r="L693" s="307">
        <f t="shared" si="197"/>
        <v>2190.7797219132144</v>
      </c>
      <c r="M693" s="304">
        <f t="shared" si="198"/>
        <v>740.48354600666642</v>
      </c>
      <c r="N693" s="304">
        <f t="shared" si="199"/>
        <v>43.815594438264291</v>
      </c>
      <c r="O693" s="308">
        <v>36</v>
      </c>
      <c r="P693" s="305">
        <f t="shared" si="200"/>
        <v>3011.0788623581452</v>
      </c>
      <c r="Q693" s="309">
        <f t="shared" si="201"/>
        <v>5.6704999999999997</v>
      </c>
      <c r="R693" s="367">
        <f t="shared" si="191"/>
        <v>178.29268551878317</v>
      </c>
      <c r="S693" s="302">
        <v>21700</v>
      </c>
      <c r="T693" s="307">
        <f t="shared" si="202"/>
        <v>1460.5198146088096</v>
      </c>
      <c r="U693" s="101">
        <f t="shared" si="203"/>
        <v>493.65569733777761</v>
      </c>
      <c r="V693" s="304">
        <f t="shared" si="204"/>
        <v>29.210396292176192</v>
      </c>
      <c r="W693" s="308">
        <v>24</v>
      </c>
      <c r="X693" s="305">
        <f t="shared" si="205"/>
        <v>2007.3859082387635</v>
      </c>
      <c r="Y693" s="309">
        <f t="shared" si="206"/>
        <v>3.7803</v>
      </c>
    </row>
    <row r="694" spans="1:25" ht="15.75" customHeight="1" x14ac:dyDescent="0.2">
      <c r="A694" s="424">
        <v>675</v>
      </c>
      <c r="B694" s="301">
        <f t="shared" si="189"/>
        <v>71.323189849849186</v>
      </c>
      <c r="C694" s="302">
        <v>21700</v>
      </c>
      <c r="D694" s="303">
        <f t="shared" si="192"/>
        <v>3650.9864540298681</v>
      </c>
      <c r="E694" s="304">
        <f t="shared" si="193"/>
        <v>1234.0334214620952</v>
      </c>
      <c r="F694" s="304">
        <f t="shared" si="194"/>
        <v>73.019729080597358</v>
      </c>
      <c r="G694" s="101">
        <v>60</v>
      </c>
      <c r="H694" s="305">
        <f t="shared" si="195"/>
        <v>5018.0396045725611</v>
      </c>
      <c r="I694" s="309">
        <f t="shared" si="196"/>
        <v>9.4640000000000004</v>
      </c>
      <c r="J694" s="329">
        <f t="shared" si="190"/>
        <v>118.87198308308199</v>
      </c>
      <c r="K694" s="302">
        <v>21700</v>
      </c>
      <c r="L694" s="307">
        <f t="shared" si="197"/>
        <v>2190.591872417921</v>
      </c>
      <c r="M694" s="304">
        <f t="shared" si="198"/>
        <v>740.42005287725726</v>
      </c>
      <c r="N694" s="304">
        <f t="shared" si="199"/>
        <v>43.811837448358418</v>
      </c>
      <c r="O694" s="308">
        <v>36</v>
      </c>
      <c r="P694" s="305">
        <f t="shared" si="200"/>
        <v>3010.8237627435365</v>
      </c>
      <c r="Q694" s="309">
        <f t="shared" si="201"/>
        <v>5.6783999999999999</v>
      </c>
      <c r="R694" s="367">
        <f t="shared" si="191"/>
        <v>178.30797462462294</v>
      </c>
      <c r="S694" s="302">
        <v>21700</v>
      </c>
      <c r="T694" s="307">
        <f t="shared" si="202"/>
        <v>1460.3945816119476</v>
      </c>
      <c r="U694" s="101">
        <f t="shared" si="203"/>
        <v>493.61336858483827</v>
      </c>
      <c r="V694" s="304">
        <f t="shared" si="204"/>
        <v>29.207891632238955</v>
      </c>
      <c r="W694" s="308">
        <v>24</v>
      </c>
      <c r="X694" s="305">
        <f t="shared" si="205"/>
        <v>2007.2158418290248</v>
      </c>
      <c r="Y694" s="309">
        <f t="shared" si="206"/>
        <v>3.7856000000000001</v>
      </c>
    </row>
    <row r="695" spans="1:25" ht="15.75" customHeight="1" x14ac:dyDescent="0.2">
      <c r="A695" s="424">
        <v>676</v>
      </c>
      <c r="B695" s="301">
        <f t="shared" si="189"/>
        <v>71.329296438677233</v>
      </c>
      <c r="C695" s="302">
        <v>21700</v>
      </c>
      <c r="D695" s="303">
        <f t="shared" si="192"/>
        <v>3650.673888587552</v>
      </c>
      <c r="E695" s="304">
        <f t="shared" si="193"/>
        <v>1233.9277743425926</v>
      </c>
      <c r="F695" s="304">
        <f t="shared" si="194"/>
        <v>73.013477771751042</v>
      </c>
      <c r="G695" s="101">
        <v>60</v>
      </c>
      <c r="H695" s="305">
        <f t="shared" si="195"/>
        <v>5017.6151407018961</v>
      </c>
      <c r="I695" s="309">
        <f t="shared" si="196"/>
        <v>9.4771999999999998</v>
      </c>
      <c r="J695" s="329">
        <f t="shared" si="190"/>
        <v>118.88216073112872</v>
      </c>
      <c r="K695" s="302">
        <v>21700</v>
      </c>
      <c r="L695" s="307">
        <f t="shared" si="197"/>
        <v>2190.4043331525309</v>
      </c>
      <c r="M695" s="304">
        <f t="shared" si="198"/>
        <v>740.35666460555535</v>
      </c>
      <c r="N695" s="304">
        <f t="shared" si="199"/>
        <v>43.808086663050616</v>
      </c>
      <c r="O695" s="308">
        <v>36</v>
      </c>
      <c r="P695" s="305">
        <f t="shared" si="200"/>
        <v>3010.5690844211367</v>
      </c>
      <c r="Q695" s="309">
        <f t="shared" si="201"/>
        <v>5.6863000000000001</v>
      </c>
      <c r="R695" s="367">
        <f t="shared" si="191"/>
        <v>178.32324109669307</v>
      </c>
      <c r="S695" s="302">
        <v>21700</v>
      </c>
      <c r="T695" s="307">
        <f t="shared" si="202"/>
        <v>1460.2695554350207</v>
      </c>
      <c r="U695" s="101">
        <f t="shared" si="203"/>
        <v>493.57110973703698</v>
      </c>
      <c r="V695" s="304">
        <f t="shared" si="204"/>
        <v>29.205391108700415</v>
      </c>
      <c r="W695" s="308">
        <v>24</v>
      </c>
      <c r="X695" s="305">
        <f t="shared" si="205"/>
        <v>2007.0460562807582</v>
      </c>
      <c r="Y695" s="309">
        <f t="shared" si="206"/>
        <v>3.7909000000000002</v>
      </c>
    </row>
    <row r="696" spans="1:25" ht="15.75" customHeight="1" x14ac:dyDescent="0.2">
      <c r="A696" s="424">
        <v>677</v>
      </c>
      <c r="B696" s="301">
        <f t="shared" si="189"/>
        <v>71.335394000763131</v>
      </c>
      <c r="C696" s="302">
        <v>21700</v>
      </c>
      <c r="D696" s="303">
        <f t="shared" si="192"/>
        <v>3650.3618385736304</v>
      </c>
      <c r="E696" s="304">
        <f t="shared" si="193"/>
        <v>1233.8223014378871</v>
      </c>
      <c r="F696" s="304">
        <f t="shared" si="194"/>
        <v>73.007236771472606</v>
      </c>
      <c r="G696" s="101">
        <v>60</v>
      </c>
      <c r="H696" s="305">
        <f t="shared" si="195"/>
        <v>5017.1913767829901</v>
      </c>
      <c r="I696" s="309">
        <f t="shared" si="196"/>
        <v>9.4903999999999993</v>
      </c>
      <c r="J696" s="329">
        <f t="shared" si="190"/>
        <v>118.89232333460522</v>
      </c>
      <c r="K696" s="302">
        <v>21700</v>
      </c>
      <c r="L696" s="307">
        <f t="shared" si="197"/>
        <v>2190.2171031441776</v>
      </c>
      <c r="M696" s="304">
        <f t="shared" si="198"/>
        <v>740.29338086273196</v>
      </c>
      <c r="N696" s="304">
        <f t="shared" si="199"/>
        <v>43.804342062883556</v>
      </c>
      <c r="O696" s="308">
        <v>36</v>
      </c>
      <c r="P696" s="305">
        <f t="shared" si="200"/>
        <v>3010.3148260697935</v>
      </c>
      <c r="Q696" s="309">
        <f t="shared" si="201"/>
        <v>5.6942000000000004</v>
      </c>
      <c r="R696" s="367">
        <f t="shared" si="191"/>
        <v>178.33848500190783</v>
      </c>
      <c r="S696" s="302">
        <v>21700</v>
      </c>
      <c r="T696" s="307">
        <f t="shared" si="202"/>
        <v>1460.1447354294519</v>
      </c>
      <c r="U696" s="101">
        <f t="shared" si="203"/>
        <v>493.5289205751547</v>
      </c>
      <c r="V696" s="304">
        <f t="shared" si="204"/>
        <v>29.202894708589039</v>
      </c>
      <c r="W696" s="308">
        <v>24</v>
      </c>
      <c r="X696" s="305">
        <f t="shared" si="205"/>
        <v>2006.8765507131955</v>
      </c>
      <c r="Y696" s="309">
        <f t="shared" si="206"/>
        <v>3.7961999999999998</v>
      </c>
    </row>
    <row r="697" spans="1:25" ht="15.75" customHeight="1" x14ac:dyDescent="0.2">
      <c r="A697" s="424">
        <v>678</v>
      </c>
      <c r="B697" s="301">
        <f t="shared" si="189"/>
        <v>71.341482562754138</v>
      </c>
      <c r="C697" s="302">
        <v>21700</v>
      </c>
      <c r="D697" s="303">
        <f t="shared" si="192"/>
        <v>3650.050302374138</v>
      </c>
      <c r="E697" s="304">
        <f t="shared" si="193"/>
        <v>1233.7170022024586</v>
      </c>
      <c r="F697" s="304">
        <f t="shared" si="194"/>
        <v>73.001006047482761</v>
      </c>
      <c r="G697" s="101">
        <v>60</v>
      </c>
      <c r="H697" s="305">
        <f t="shared" si="195"/>
        <v>5016.7683106240793</v>
      </c>
      <c r="I697" s="309">
        <f t="shared" si="196"/>
        <v>9.5036000000000005</v>
      </c>
      <c r="J697" s="329">
        <f t="shared" si="190"/>
        <v>118.90247093792357</v>
      </c>
      <c r="K697" s="302">
        <v>21700</v>
      </c>
      <c r="L697" s="307">
        <f t="shared" si="197"/>
        <v>2190.0301814244822</v>
      </c>
      <c r="M697" s="304">
        <f t="shared" si="198"/>
        <v>740.23020132147485</v>
      </c>
      <c r="N697" s="304">
        <f t="shared" si="199"/>
        <v>43.800603628489647</v>
      </c>
      <c r="O697" s="308">
        <v>36</v>
      </c>
      <c r="P697" s="305">
        <f t="shared" si="200"/>
        <v>3010.0609863744467</v>
      </c>
      <c r="Q697" s="309">
        <f t="shared" si="201"/>
        <v>5.7022000000000004</v>
      </c>
      <c r="R697" s="367">
        <f t="shared" si="191"/>
        <v>178.35370640688532</v>
      </c>
      <c r="S697" s="302">
        <v>21700</v>
      </c>
      <c r="T697" s="307">
        <f t="shared" si="202"/>
        <v>1460.0201209496552</v>
      </c>
      <c r="U697" s="101">
        <f t="shared" si="203"/>
        <v>493.48680088098342</v>
      </c>
      <c r="V697" s="304">
        <f t="shared" si="204"/>
        <v>29.200402418993104</v>
      </c>
      <c r="W697" s="308">
        <v>24</v>
      </c>
      <c r="X697" s="305">
        <f t="shared" si="205"/>
        <v>2006.7073242496315</v>
      </c>
      <c r="Y697" s="309">
        <f t="shared" si="206"/>
        <v>3.8014000000000001</v>
      </c>
    </row>
    <row r="698" spans="1:25" ht="15.75" customHeight="1" x14ac:dyDescent="0.2">
      <c r="A698" s="424">
        <v>679</v>
      </c>
      <c r="B698" s="301">
        <f t="shared" si="189"/>
        <v>71.347562151179631</v>
      </c>
      <c r="C698" s="302">
        <v>21700</v>
      </c>
      <c r="D698" s="303">
        <f t="shared" si="192"/>
        <v>3649.7392783825435</v>
      </c>
      <c r="E698" s="304">
        <f t="shared" si="193"/>
        <v>1233.6118760932995</v>
      </c>
      <c r="F698" s="304">
        <f t="shared" si="194"/>
        <v>72.994785567650865</v>
      </c>
      <c r="G698" s="101">
        <v>60</v>
      </c>
      <c r="H698" s="305">
        <f t="shared" si="195"/>
        <v>5016.345940043494</v>
      </c>
      <c r="I698" s="309">
        <f t="shared" si="196"/>
        <v>9.5167999999999999</v>
      </c>
      <c r="J698" s="329">
        <f t="shared" si="190"/>
        <v>118.91260358529939</v>
      </c>
      <c r="K698" s="302">
        <v>21700</v>
      </c>
      <c r="L698" s="307">
        <f t="shared" si="197"/>
        <v>2189.8435670295257</v>
      </c>
      <c r="M698" s="304">
        <f t="shared" si="198"/>
        <v>740.16712565597959</v>
      </c>
      <c r="N698" s="304">
        <f t="shared" si="199"/>
        <v>43.796871340590513</v>
      </c>
      <c r="O698" s="308">
        <v>36</v>
      </c>
      <c r="P698" s="305">
        <f t="shared" si="200"/>
        <v>3009.8075640260954</v>
      </c>
      <c r="Q698" s="309">
        <f t="shared" si="201"/>
        <v>5.7100999999999997</v>
      </c>
      <c r="R698" s="367">
        <f t="shared" si="191"/>
        <v>178.36890537794906</v>
      </c>
      <c r="S698" s="302">
        <v>21700</v>
      </c>
      <c r="T698" s="307">
        <f t="shared" si="202"/>
        <v>1459.8957113530175</v>
      </c>
      <c r="U698" s="101">
        <f t="shared" si="203"/>
        <v>493.4447504373199</v>
      </c>
      <c r="V698" s="304">
        <f t="shared" si="204"/>
        <v>29.197914227060352</v>
      </c>
      <c r="W698" s="308">
        <v>24</v>
      </c>
      <c r="X698" s="305">
        <f t="shared" si="205"/>
        <v>2006.5383760173979</v>
      </c>
      <c r="Y698" s="309">
        <f t="shared" si="206"/>
        <v>3.8067000000000002</v>
      </c>
    </row>
    <row r="699" spans="1:25" ht="15.75" customHeight="1" x14ac:dyDescent="0.2">
      <c r="A699" s="283">
        <v>680</v>
      </c>
      <c r="B699" s="301">
        <f t="shared" si="189"/>
        <v>71.353632792451876</v>
      </c>
      <c r="C699" s="302">
        <v>21700</v>
      </c>
      <c r="D699" s="303">
        <f t="shared" si="192"/>
        <v>3649.4287649997032</v>
      </c>
      <c r="E699" s="304">
        <f t="shared" si="193"/>
        <v>1233.5069225698996</v>
      </c>
      <c r="F699" s="304">
        <f t="shared" si="194"/>
        <v>72.988575299994068</v>
      </c>
      <c r="G699" s="101">
        <v>60</v>
      </c>
      <c r="H699" s="305">
        <f t="shared" si="195"/>
        <v>5015.9242628695974</v>
      </c>
      <c r="I699" s="309">
        <f t="shared" si="196"/>
        <v>9.5299999999999994</v>
      </c>
      <c r="J699" s="329">
        <f t="shared" si="190"/>
        <v>118.92272132075313</v>
      </c>
      <c r="K699" s="302">
        <v>21700</v>
      </c>
      <c r="L699" s="307">
        <f t="shared" si="197"/>
        <v>2189.6572589998223</v>
      </c>
      <c r="M699" s="304">
        <f t="shared" si="198"/>
        <v>740.10415354193981</v>
      </c>
      <c r="N699" s="304">
        <f t="shared" si="199"/>
        <v>43.793145179996444</v>
      </c>
      <c r="O699" s="308">
        <v>36</v>
      </c>
      <c r="P699" s="305">
        <f t="shared" si="200"/>
        <v>3009.5545577217586</v>
      </c>
      <c r="Q699" s="309">
        <f t="shared" si="201"/>
        <v>5.718</v>
      </c>
      <c r="R699" s="367">
        <f t="shared" si="191"/>
        <v>178.38408198112967</v>
      </c>
      <c r="S699" s="302">
        <v>21700</v>
      </c>
      <c r="T699" s="307">
        <f t="shared" si="202"/>
        <v>1459.7715059998816</v>
      </c>
      <c r="U699" s="101">
        <f t="shared" si="203"/>
        <v>493.40276902795995</v>
      </c>
      <c r="V699" s="304">
        <f t="shared" si="204"/>
        <v>29.195430119997631</v>
      </c>
      <c r="W699" s="308">
        <v>24</v>
      </c>
      <c r="X699" s="305">
        <f t="shared" si="205"/>
        <v>2006.3697051478391</v>
      </c>
      <c r="Y699" s="309">
        <f t="shared" si="206"/>
        <v>3.8119999999999998</v>
      </c>
    </row>
    <row r="700" spans="1:25" ht="15.75" customHeight="1" x14ac:dyDescent="0.2">
      <c r="A700" s="424">
        <v>681</v>
      </c>
      <c r="B700" s="301">
        <f t="shared" si="189"/>
        <v>71.359694512866739</v>
      </c>
      <c r="C700" s="302">
        <v>21700</v>
      </c>
      <c r="D700" s="303">
        <f t="shared" si="192"/>
        <v>3649.1187606338162</v>
      </c>
      <c r="E700" s="304">
        <f t="shared" si="193"/>
        <v>1233.4021410942298</v>
      </c>
      <c r="F700" s="304">
        <f t="shared" si="194"/>
        <v>72.982375212676331</v>
      </c>
      <c r="G700" s="101">
        <v>60</v>
      </c>
      <c r="H700" s="305">
        <f t="shared" si="195"/>
        <v>5015.5032769407226</v>
      </c>
      <c r="I700" s="309">
        <f t="shared" si="196"/>
        <v>9.5432000000000006</v>
      </c>
      <c r="J700" s="329">
        <f t="shared" si="190"/>
        <v>118.93282418811124</v>
      </c>
      <c r="K700" s="302">
        <v>21700</v>
      </c>
      <c r="L700" s="307">
        <f t="shared" si="197"/>
        <v>2189.4712563802896</v>
      </c>
      <c r="M700" s="304">
        <f t="shared" si="198"/>
        <v>740.04128465653775</v>
      </c>
      <c r="N700" s="304">
        <f t="shared" si="199"/>
        <v>43.789425127605789</v>
      </c>
      <c r="O700" s="308">
        <v>36</v>
      </c>
      <c r="P700" s="305">
        <f t="shared" si="200"/>
        <v>3009.301966164433</v>
      </c>
      <c r="Q700" s="309">
        <f t="shared" si="201"/>
        <v>5.7259000000000002</v>
      </c>
      <c r="R700" s="367">
        <f t="shared" si="191"/>
        <v>178.39923628216684</v>
      </c>
      <c r="S700" s="302">
        <v>21700</v>
      </c>
      <c r="T700" s="307">
        <f t="shared" si="202"/>
        <v>1459.6475042535267</v>
      </c>
      <c r="U700" s="101">
        <f t="shared" si="203"/>
        <v>493.36085643769195</v>
      </c>
      <c r="V700" s="304">
        <f t="shared" si="204"/>
        <v>29.192950085070535</v>
      </c>
      <c r="W700" s="308">
        <v>24</v>
      </c>
      <c r="X700" s="305">
        <f t="shared" si="205"/>
        <v>2006.2013107762891</v>
      </c>
      <c r="Y700" s="309">
        <f t="shared" si="206"/>
        <v>3.8172999999999999</v>
      </c>
    </row>
    <row r="701" spans="1:25" ht="15.75" customHeight="1" x14ac:dyDescent="0.2">
      <c r="A701" s="424">
        <v>682</v>
      </c>
      <c r="B701" s="301">
        <f t="shared" si="189"/>
        <v>71.36574733860428</v>
      </c>
      <c r="C701" s="302">
        <v>21700</v>
      </c>
      <c r="D701" s="303">
        <f t="shared" si="192"/>
        <v>3648.8092637003792</v>
      </c>
      <c r="E701" s="304">
        <f t="shared" si="193"/>
        <v>1233.297531130728</v>
      </c>
      <c r="F701" s="304">
        <f t="shared" si="194"/>
        <v>72.976185274007591</v>
      </c>
      <c r="G701" s="101">
        <v>60</v>
      </c>
      <c r="H701" s="305">
        <f t="shared" si="195"/>
        <v>5015.082980105115</v>
      </c>
      <c r="I701" s="309">
        <f t="shared" si="196"/>
        <v>9.5564</v>
      </c>
      <c r="J701" s="329">
        <f t="shared" si="190"/>
        <v>118.94291223100714</v>
      </c>
      <c r="K701" s="302">
        <v>21700</v>
      </c>
      <c r="L701" s="307">
        <f t="shared" si="197"/>
        <v>2189.2855582202274</v>
      </c>
      <c r="M701" s="304">
        <f t="shared" si="198"/>
        <v>739.97851867843679</v>
      </c>
      <c r="N701" s="304">
        <f t="shared" si="199"/>
        <v>43.785711164404546</v>
      </c>
      <c r="O701" s="308">
        <v>36</v>
      </c>
      <c r="P701" s="305">
        <f t="shared" si="200"/>
        <v>3009.0497880630683</v>
      </c>
      <c r="Q701" s="309">
        <f t="shared" si="201"/>
        <v>5.7337999999999996</v>
      </c>
      <c r="R701" s="367">
        <f t="shared" si="191"/>
        <v>178.41436834651068</v>
      </c>
      <c r="S701" s="302">
        <v>21700</v>
      </c>
      <c r="T701" s="307">
        <f t="shared" si="202"/>
        <v>1459.5237054801519</v>
      </c>
      <c r="U701" s="101">
        <f t="shared" si="203"/>
        <v>493.3190124522913</v>
      </c>
      <c r="V701" s="304">
        <f t="shared" si="204"/>
        <v>29.190474109603038</v>
      </c>
      <c r="W701" s="308">
        <v>24</v>
      </c>
      <c r="X701" s="305">
        <f t="shared" si="205"/>
        <v>2006.033192042046</v>
      </c>
      <c r="Y701" s="309">
        <f t="shared" si="206"/>
        <v>3.8226</v>
      </c>
    </row>
    <row r="702" spans="1:25" ht="15.75" customHeight="1" x14ac:dyDescent="0.2">
      <c r="A702" s="424">
        <v>683</v>
      </c>
      <c r="B702" s="301">
        <f t="shared" si="189"/>
        <v>71.371791295729508</v>
      </c>
      <c r="C702" s="302">
        <v>21700</v>
      </c>
      <c r="D702" s="303">
        <f t="shared" si="192"/>
        <v>3648.5002726221455</v>
      </c>
      <c r="E702" s="304">
        <f t="shared" si="193"/>
        <v>1233.1930921462852</v>
      </c>
      <c r="F702" s="304">
        <f t="shared" si="194"/>
        <v>72.970005452442919</v>
      </c>
      <c r="G702" s="101">
        <v>60</v>
      </c>
      <c r="H702" s="305">
        <f t="shared" si="195"/>
        <v>5014.6633702208737</v>
      </c>
      <c r="I702" s="309">
        <f t="shared" si="196"/>
        <v>9.5695999999999994</v>
      </c>
      <c r="J702" s="329">
        <f t="shared" si="190"/>
        <v>118.95298549288252</v>
      </c>
      <c r="K702" s="302">
        <v>21700</v>
      </c>
      <c r="L702" s="307">
        <f t="shared" si="197"/>
        <v>2189.1001635732873</v>
      </c>
      <c r="M702" s="304">
        <f t="shared" si="198"/>
        <v>739.91585528777102</v>
      </c>
      <c r="N702" s="304">
        <f t="shared" si="199"/>
        <v>43.782003271465747</v>
      </c>
      <c r="O702" s="308">
        <v>36</v>
      </c>
      <c r="P702" s="305">
        <f t="shared" si="200"/>
        <v>3008.7980221325242</v>
      </c>
      <c r="Q702" s="309">
        <f t="shared" si="201"/>
        <v>5.7417999999999996</v>
      </c>
      <c r="R702" s="367">
        <f t="shared" si="191"/>
        <v>178.42947823932377</v>
      </c>
      <c r="S702" s="302">
        <v>21700</v>
      </c>
      <c r="T702" s="307">
        <f t="shared" si="202"/>
        <v>1459.4001090488582</v>
      </c>
      <c r="U702" s="101">
        <f t="shared" si="203"/>
        <v>493.27723685851402</v>
      </c>
      <c r="V702" s="304">
        <f t="shared" si="204"/>
        <v>29.188002180977165</v>
      </c>
      <c r="W702" s="308">
        <v>24</v>
      </c>
      <c r="X702" s="305">
        <f t="shared" si="205"/>
        <v>2005.8653480883495</v>
      </c>
      <c r="Y702" s="309">
        <f t="shared" si="206"/>
        <v>3.8277999999999999</v>
      </c>
    </row>
    <row r="703" spans="1:25" ht="15.75" customHeight="1" x14ac:dyDescent="0.2">
      <c r="A703" s="424">
        <v>684</v>
      </c>
      <c r="B703" s="301">
        <f t="shared" si="189"/>
        <v>71.377826410193023</v>
      </c>
      <c r="C703" s="302">
        <v>21700</v>
      </c>
      <c r="D703" s="303">
        <f t="shared" si="192"/>
        <v>3648.1917858290781</v>
      </c>
      <c r="E703" s="304">
        <f t="shared" si="193"/>
        <v>1233.0888236102282</v>
      </c>
      <c r="F703" s="304">
        <f t="shared" si="194"/>
        <v>72.963835716581556</v>
      </c>
      <c r="G703" s="101">
        <v>60</v>
      </c>
      <c r="H703" s="305">
        <f t="shared" si="195"/>
        <v>5014.2444451558877</v>
      </c>
      <c r="I703" s="309">
        <f t="shared" si="196"/>
        <v>9.5828000000000007</v>
      </c>
      <c r="J703" s="329">
        <f t="shared" si="190"/>
        <v>118.96304401698838</v>
      </c>
      <c r="K703" s="302">
        <v>21700</v>
      </c>
      <c r="L703" s="307">
        <f t="shared" si="197"/>
        <v>2188.9150714974467</v>
      </c>
      <c r="M703" s="304">
        <f t="shared" si="198"/>
        <v>739.85329416613695</v>
      </c>
      <c r="N703" s="304">
        <f t="shared" si="199"/>
        <v>43.778301429948932</v>
      </c>
      <c r="O703" s="308">
        <v>36</v>
      </c>
      <c r="P703" s="305">
        <f t="shared" si="200"/>
        <v>3008.5466670935325</v>
      </c>
      <c r="Q703" s="309">
        <f t="shared" si="201"/>
        <v>5.7496999999999998</v>
      </c>
      <c r="R703" s="367">
        <f t="shared" si="191"/>
        <v>178.44456602548254</v>
      </c>
      <c r="S703" s="302">
        <v>21700</v>
      </c>
      <c r="T703" s="307">
        <f t="shared" si="202"/>
        <v>1459.2767143316312</v>
      </c>
      <c r="U703" s="101">
        <f t="shared" si="203"/>
        <v>493.2355294440913</v>
      </c>
      <c r="V703" s="304">
        <f t="shared" si="204"/>
        <v>29.185534286632624</v>
      </c>
      <c r="W703" s="308">
        <v>24</v>
      </c>
      <c r="X703" s="305">
        <f t="shared" si="205"/>
        <v>2005.6977780623552</v>
      </c>
      <c r="Y703" s="309">
        <f t="shared" si="206"/>
        <v>3.8331</v>
      </c>
    </row>
    <row r="704" spans="1:25" ht="15.75" customHeight="1" x14ac:dyDescent="0.2">
      <c r="A704" s="424">
        <v>685</v>
      </c>
      <c r="B704" s="301">
        <f t="shared" si="189"/>
        <v>71.383852707831679</v>
      </c>
      <c r="C704" s="302">
        <v>21700</v>
      </c>
      <c r="D704" s="303">
        <f t="shared" si="192"/>
        <v>3647.8838017583066</v>
      </c>
      <c r="E704" s="304">
        <f t="shared" si="193"/>
        <v>1232.9847249943075</v>
      </c>
      <c r="F704" s="304">
        <f t="shared" si="194"/>
        <v>72.957676035166131</v>
      </c>
      <c r="G704" s="101">
        <v>60</v>
      </c>
      <c r="H704" s="305">
        <f t="shared" si="195"/>
        <v>5013.8262027877809</v>
      </c>
      <c r="I704" s="309">
        <f t="shared" si="196"/>
        <v>9.5960000000000001</v>
      </c>
      <c r="J704" s="329">
        <f t="shared" si="190"/>
        <v>118.97308784638614</v>
      </c>
      <c r="K704" s="302">
        <v>21700</v>
      </c>
      <c r="L704" s="307">
        <f t="shared" si="197"/>
        <v>2188.7302810549836</v>
      </c>
      <c r="M704" s="304">
        <f t="shared" si="198"/>
        <v>739.79083499658441</v>
      </c>
      <c r="N704" s="304">
        <f t="shared" si="199"/>
        <v>43.774605621099674</v>
      </c>
      <c r="O704" s="308">
        <v>36</v>
      </c>
      <c r="P704" s="305">
        <f t="shared" si="200"/>
        <v>3008.2957216726677</v>
      </c>
      <c r="Q704" s="309">
        <f t="shared" si="201"/>
        <v>5.7576000000000001</v>
      </c>
      <c r="R704" s="367">
        <f t="shared" si="191"/>
        <v>178.45963176957918</v>
      </c>
      <c r="S704" s="302">
        <v>21700</v>
      </c>
      <c r="T704" s="307">
        <f t="shared" si="202"/>
        <v>1459.1535207033226</v>
      </c>
      <c r="U704" s="101">
        <f t="shared" si="203"/>
        <v>493.19388999772298</v>
      </c>
      <c r="V704" s="304">
        <f t="shared" si="204"/>
        <v>29.183070414066453</v>
      </c>
      <c r="W704" s="308">
        <v>24</v>
      </c>
      <c r="X704" s="305">
        <f t="shared" si="205"/>
        <v>2005.530481115112</v>
      </c>
      <c r="Y704" s="309">
        <f t="shared" si="206"/>
        <v>3.8384</v>
      </c>
    </row>
    <row r="705" spans="1:25" ht="15.75" customHeight="1" x14ac:dyDescent="0.2">
      <c r="A705" s="424">
        <v>686</v>
      </c>
      <c r="B705" s="301">
        <f t="shared" si="189"/>
        <v>71.389870214369282</v>
      </c>
      <c r="C705" s="302">
        <v>21700</v>
      </c>
      <c r="D705" s="303">
        <f t="shared" si="192"/>
        <v>3647.576318854085</v>
      </c>
      <c r="E705" s="304">
        <f t="shared" si="193"/>
        <v>1232.8807957726806</v>
      </c>
      <c r="F705" s="304">
        <f t="shared" si="194"/>
        <v>72.951526377081706</v>
      </c>
      <c r="G705" s="101">
        <v>60</v>
      </c>
      <c r="H705" s="305">
        <f t="shared" si="195"/>
        <v>5013.4086410038472</v>
      </c>
      <c r="I705" s="309">
        <f t="shared" si="196"/>
        <v>9.6091999999999995</v>
      </c>
      <c r="J705" s="329">
        <f t="shared" si="190"/>
        <v>118.98311702394881</v>
      </c>
      <c r="K705" s="302">
        <v>21700</v>
      </c>
      <c r="L705" s="307">
        <f t="shared" si="197"/>
        <v>2188.5457913124505</v>
      </c>
      <c r="M705" s="304">
        <f t="shared" si="198"/>
        <v>739.72847746360821</v>
      </c>
      <c r="N705" s="304">
        <f t="shared" si="199"/>
        <v>43.770915826249009</v>
      </c>
      <c r="O705" s="308">
        <v>36</v>
      </c>
      <c r="P705" s="305">
        <f t="shared" si="200"/>
        <v>3008.0451846023079</v>
      </c>
      <c r="Q705" s="309">
        <f t="shared" si="201"/>
        <v>5.7655000000000003</v>
      </c>
      <c r="R705" s="367">
        <f t="shared" si="191"/>
        <v>178.47467553592318</v>
      </c>
      <c r="S705" s="302">
        <v>21700</v>
      </c>
      <c r="T705" s="307">
        <f t="shared" si="202"/>
        <v>1459.0305275416342</v>
      </c>
      <c r="U705" s="101">
        <f t="shared" si="203"/>
        <v>493.15231830907231</v>
      </c>
      <c r="V705" s="304">
        <f t="shared" si="204"/>
        <v>29.180610550832686</v>
      </c>
      <c r="W705" s="308">
        <v>24</v>
      </c>
      <c r="X705" s="305">
        <f t="shared" si="205"/>
        <v>2005.3634564015392</v>
      </c>
      <c r="Y705" s="309">
        <f t="shared" si="206"/>
        <v>3.8437000000000001</v>
      </c>
    </row>
    <row r="706" spans="1:25" ht="15.75" customHeight="1" x14ac:dyDescent="0.2">
      <c r="A706" s="424">
        <v>687</v>
      </c>
      <c r="B706" s="301">
        <f t="shared" si="189"/>
        <v>71.395878955417189</v>
      </c>
      <c r="C706" s="302">
        <v>21700</v>
      </c>
      <c r="D706" s="303">
        <f t="shared" si="192"/>
        <v>3647.2693355677502</v>
      </c>
      <c r="E706" s="304">
        <f t="shared" si="193"/>
        <v>1232.7770354218994</v>
      </c>
      <c r="F706" s="304">
        <f t="shared" si="194"/>
        <v>72.945386711354999</v>
      </c>
      <c r="G706" s="101">
        <v>60</v>
      </c>
      <c r="H706" s="305">
        <f t="shared" si="195"/>
        <v>5012.9917577010046</v>
      </c>
      <c r="I706" s="309">
        <f t="shared" si="196"/>
        <v>9.6224000000000007</v>
      </c>
      <c r="J706" s="329">
        <f t="shared" si="190"/>
        <v>118.99313159236199</v>
      </c>
      <c r="K706" s="302">
        <v>21700</v>
      </c>
      <c r="L706" s="307">
        <f t="shared" si="197"/>
        <v>2188.3616013406499</v>
      </c>
      <c r="M706" s="304">
        <f t="shared" si="198"/>
        <v>739.66622125313961</v>
      </c>
      <c r="N706" s="304">
        <f t="shared" si="199"/>
        <v>43.767232026812998</v>
      </c>
      <c r="O706" s="308">
        <v>36</v>
      </c>
      <c r="P706" s="305">
        <f t="shared" si="200"/>
        <v>3007.7950546206025</v>
      </c>
      <c r="Q706" s="309">
        <f t="shared" si="201"/>
        <v>5.7733999999999996</v>
      </c>
      <c r="R706" s="367">
        <f t="shared" si="191"/>
        <v>178.48969738854296</v>
      </c>
      <c r="S706" s="302">
        <v>21700</v>
      </c>
      <c r="T706" s="307">
        <f t="shared" si="202"/>
        <v>1458.9077342271003</v>
      </c>
      <c r="U706" s="101">
        <f t="shared" si="203"/>
        <v>493.11081416875982</v>
      </c>
      <c r="V706" s="304">
        <f t="shared" si="204"/>
        <v>29.178154684542005</v>
      </c>
      <c r="W706" s="308">
        <v>24</v>
      </c>
      <c r="X706" s="305">
        <f t="shared" si="205"/>
        <v>2005.1967030804021</v>
      </c>
      <c r="Y706" s="309">
        <f t="shared" si="206"/>
        <v>3.8490000000000002</v>
      </c>
    </row>
    <row r="707" spans="1:25" ht="15.75" customHeight="1" x14ac:dyDescent="0.2">
      <c r="A707" s="424">
        <v>688</v>
      </c>
      <c r="B707" s="301">
        <f t="shared" si="189"/>
        <v>71.401878956475045</v>
      </c>
      <c r="C707" s="302">
        <v>21700</v>
      </c>
      <c r="D707" s="303">
        <f t="shared" si="192"/>
        <v>3646.962850357676</v>
      </c>
      <c r="E707" s="304">
        <f t="shared" si="193"/>
        <v>1232.6734434208943</v>
      </c>
      <c r="F707" s="304">
        <f t="shared" si="194"/>
        <v>72.939257007153515</v>
      </c>
      <c r="G707" s="101">
        <v>60</v>
      </c>
      <c r="H707" s="305">
        <f t="shared" si="195"/>
        <v>5012.5755507857239</v>
      </c>
      <c r="I707" s="309">
        <f t="shared" si="196"/>
        <v>9.6356000000000002</v>
      </c>
      <c r="J707" s="329">
        <f t="shared" si="190"/>
        <v>119.00313159412508</v>
      </c>
      <c r="K707" s="302">
        <v>21700</v>
      </c>
      <c r="L707" s="307">
        <f t="shared" si="197"/>
        <v>2188.1777102146057</v>
      </c>
      <c r="M707" s="304">
        <f t="shared" si="198"/>
        <v>739.60406605253661</v>
      </c>
      <c r="N707" s="304">
        <f t="shared" si="199"/>
        <v>43.763554204292113</v>
      </c>
      <c r="O707" s="308">
        <v>36</v>
      </c>
      <c r="P707" s="305">
        <f t="shared" si="200"/>
        <v>3007.5453304714342</v>
      </c>
      <c r="Q707" s="309">
        <f t="shared" si="201"/>
        <v>5.7813999999999997</v>
      </c>
      <c r="R707" s="367">
        <f t="shared" si="191"/>
        <v>178.50469739118759</v>
      </c>
      <c r="S707" s="302">
        <v>21700</v>
      </c>
      <c r="T707" s="307">
        <f t="shared" si="202"/>
        <v>1458.7851401430707</v>
      </c>
      <c r="U707" s="101">
        <f t="shared" si="203"/>
        <v>493.06937736835789</v>
      </c>
      <c r="V707" s="304">
        <f t="shared" si="204"/>
        <v>29.175702802861416</v>
      </c>
      <c r="W707" s="308">
        <v>24</v>
      </c>
      <c r="X707" s="305">
        <f t="shared" si="205"/>
        <v>2005.0302203142901</v>
      </c>
      <c r="Y707" s="309">
        <f t="shared" si="206"/>
        <v>3.8542000000000001</v>
      </c>
    </row>
    <row r="708" spans="1:25" ht="15.75" customHeight="1" x14ac:dyDescent="0.2">
      <c r="A708" s="424">
        <v>689</v>
      </c>
      <c r="B708" s="301">
        <f t="shared" si="189"/>
        <v>71.407870242931352</v>
      </c>
      <c r="C708" s="302">
        <v>21700</v>
      </c>
      <c r="D708" s="303">
        <f t="shared" si="192"/>
        <v>3646.6568616892328</v>
      </c>
      <c r="E708" s="304">
        <f t="shared" si="193"/>
        <v>1232.5700192509605</v>
      </c>
      <c r="F708" s="304">
        <f t="shared" si="194"/>
        <v>72.933137233784663</v>
      </c>
      <c r="G708" s="101">
        <v>60</v>
      </c>
      <c r="H708" s="305">
        <f t="shared" si="195"/>
        <v>5012.1600181739777</v>
      </c>
      <c r="I708" s="309">
        <f t="shared" si="196"/>
        <v>9.6487999999999996</v>
      </c>
      <c r="J708" s="329">
        <f t="shared" si="190"/>
        <v>119.01311707155226</v>
      </c>
      <c r="K708" s="302">
        <v>21700</v>
      </c>
      <c r="L708" s="307">
        <f t="shared" si="197"/>
        <v>2187.9941170135398</v>
      </c>
      <c r="M708" s="304">
        <f t="shared" si="198"/>
        <v>739.54201155057638</v>
      </c>
      <c r="N708" s="304">
        <f t="shared" si="199"/>
        <v>43.759882340270799</v>
      </c>
      <c r="O708" s="308">
        <v>36</v>
      </c>
      <c r="P708" s="305">
        <f t="shared" si="200"/>
        <v>3007.296010904387</v>
      </c>
      <c r="Q708" s="309">
        <f t="shared" si="201"/>
        <v>5.7892999999999999</v>
      </c>
      <c r="R708" s="367">
        <f t="shared" si="191"/>
        <v>178.51967560732837</v>
      </c>
      <c r="S708" s="302">
        <v>21700</v>
      </c>
      <c r="T708" s="307">
        <f t="shared" si="202"/>
        <v>1458.6627446756934</v>
      </c>
      <c r="U708" s="101">
        <f t="shared" si="203"/>
        <v>493.02800770038431</v>
      </c>
      <c r="V708" s="304">
        <f t="shared" si="204"/>
        <v>29.173254893513867</v>
      </c>
      <c r="W708" s="308">
        <v>24</v>
      </c>
      <c r="X708" s="305">
        <f t="shared" si="205"/>
        <v>2004.8640072695914</v>
      </c>
      <c r="Y708" s="309">
        <f t="shared" si="206"/>
        <v>3.8595000000000002</v>
      </c>
    </row>
    <row r="709" spans="1:25" ht="15.75" customHeight="1" x14ac:dyDescent="0.2">
      <c r="A709" s="283">
        <v>690</v>
      </c>
      <c r="B709" s="301">
        <f t="shared" si="189"/>
        <v>71.413852840064138</v>
      </c>
      <c r="C709" s="302">
        <v>21700</v>
      </c>
      <c r="D709" s="303">
        <f t="shared" si="192"/>
        <v>3646.3513680347473</v>
      </c>
      <c r="E709" s="304">
        <f t="shared" si="193"/>
        <v>1232.4667623957446</v>
      </c>
      <c r="F709" s="304">
        <f t="shared" si="194"/>
        <v>72.92702736069495</v>
      </c>
      <c r="G709" s="101">
        <v>60</v>
      </c>
      <c r="H709" s="305">
        <f t="shared" si="195"/>
        <v>5011.745157791187</v>
      </c>
      <c r="I709" s="309">
        <f t="shared" si="196"/>
        <v>9.6620000000000008</v>
      </c>
      <c r="J709" s="329">
        <f t="shared" si="190"/>
        <v>119.02308806677357</v>
      </c>
      <c r="K709" s="302">
        <v>21700</v>
      </c>
      <c r="L709" s="307">
        <f t="shared" si="197"/>
        <v>2187.8108208208482</v>
      </c>
      <c r="M709" s="304">
        <f t="shared" si="198"/>
        <v>739.48005743744659</v>
      </c>
      <c r="N709" s="304">
        <f t="shared" si="199"/>
        <v>43.756216416416969</v>
      </c>
      <c r="O709" s="308">
        <v>36</v>
      </c>
      <c r="P709" s="305">
        <f t="shared" si="200"/>
        <v>3007.0470946747118</v>
      </c>
      <c r="Q709" s="309">
        <f t="shared" si="201"/>
        <v>5.7972000000000001</v>
      </c>
      <c r="R709" s="367">
        <f t="shared" si="191"/>
        <v>178.53463210016034</v>
      </c>
      <c r="S709" s="302">
        <v>21700</v>
      </c>
      <c r="T709" s="307">
        <f t="shared" si="202"/>
        <v>1458.5405472138991</v>
      </c>
      <c r="U709" s="101">
        <f t="shared" si="203"/>
        <v>492.98670495829788</v>
      </c>
      <c r="V709" s="304">
        <f t="shared" si="204"/>
        <v>29.170810944277981</v>
      </c>
      <c r="W709" s="308">
        <v>24</v>
      </c>
      <c r="X709" s="305">
        <f t="shared" si="205"/>
        <v>2004.6980631164749</v>
      </c>
      <c r="Y709" s="309">
        <f t="shared" si="206"/>
        <v>3.8647999999999998</v>
      </c>
    </row>
    <row r="710" spans="1:25" ht="15.75" customHeight="1" x14ac:dyDescent="0.2">
      <c r="A710" s="424">
        <v>691</v>
      </c>
      <c r="B710" s="301">
        <f t="shared" si="189"/>
        <v>71.419826773041649</v>
      </c>
      <c r="C710" s="302">
        <v>21700</v>
      </c>
      <c r="D710" s="303">
        <f t="shared" si="192"/>
        <v>3646.0463678734568</v>
      </c>
      <c r="E710" s="304">
        <f t="shared" si="193"/>
        <v>1232.3636723412283</v>
      </c>
      <c r="F710" s="304">
        <f t="shared" si="194"/>
        <v>72.920927357469139</v>
      </c>
      <c r="G710" s="101">
        <v>60</v>
      </c>
      <c r="H710" s="305">
        <f t="shared" si="195"/>
        <v>5011.3309675721539</v>
      </c>
      <c r="I710" s="309">
        <f t="shared" si="196"/>
        <v>9.6752000000000002</v>
      </c>
      <c r="J710" s="329">
        <f t="shared" si="190"/>
        <v>119.03304462173608</v>
      </c>
      <c r="K710" s="302">
        <v>21700</v>
      </c>
      <c r="L710" s="307">
        <f t="shared" si="197"/>
        <v>2187.6278207240744</v>
      </c>
      <c r="M710" s="304">
        <f t="shared" si="198"/>
        <v>739.41820340473703</v>
      </c>
      <c r="N710" s="304">
        <f t="shared" si="199"/>
        <v>43.752556414481489</v>
      </c>
      <c r="O710" s="308">
        <v>36</v>
      </c>
      <c r="P710" s="305">
        <f t="shared" si="200"/>
        <v>3006.7985805432932</v>
      </c>
      <c r="Q710" s="309">
        <f t="shared" si="201"/>
        <v>5.8051000000000004</v>
      </c>
      <c r="R710" s="367">
        <f t="shared" si="191"/>
        <v>178.54956693260411</v>
      </c>
      <c r="S710" s="302">
        <v>21700</v>
      </c>
      <c r="T710" s="307">
        <f t="shared" si="202"/>
        <v>1458.4185471493831</v>
      </c>
      <c r="U710" s="101">
        <f t="shared" si="203"/>
        <v>492.94546893649147</v>
      </c>
      <c r="V710" s="304">
        <f t="shared" si="204"/>
        <v>29.168370942987664</v>
      </c>
      <c r="W710" s="308">
        <v>24</v>
      </c>
      <c r="X710" s="305">
        <f t="shared" si="205"/>
        <v>2004.5323870288621</v>
      </c>
      <c r="Y710" s="309">
        <f t="shared" si="206"/>
        <v>3.8700999999999999</v>
      </c>
    </row>
    <row r="711" spans="1:25" ht="15.75" customHeight="1" x14ac:dyDescent="0.2">
      <c r="A711" s="424">
        <v>692</v>
      </c>
      <c r="B711" s="301">
        <f t="shared" si="189"/>
        <v>71.425792066922895</v>
      </c>
      <c r="C711" s="302">
        <v>21700</v>
      </c>
      <c r="D711" s="303">
        <f t="shared" si="192"/>
        <v>3645.741859691474</v>
      </c>
      <c r="E711" s="304">
        <f t="shared" si="193"/>
        <v>1232.260748575718</v>
      </c>
      <c r="F711" s="304">
        <f t="shared" si="194"/>
        <v>72.914837193829484</v>
      </c>
      <c r="G711" s="101">
        <v>60</v>
      </c>
      <c r="H711" s="305">
        <f t="shared" si="195"/>
        <v>5010.9174454610211</v>
      </c>
      <c r="I711" s="309">
        <f t="shared" si="196"/>
        <v>9.6883999999999997</v>
      </c>
      <c r="J711" s="329">
        <f t="shared" si="190"/>
        <v>119.04298677820483</v>
      </c>
      <c r="K711" s="302">
        <v>21700</v>
      </c>
      <c r="L711" s="307">
        <f t="shared" si="197"/>
        <v>2187.445115814884</v>
      </c>
      <c r="M711" s="304">
        <f t="shared" si="198"/>
        <v>739.3564491454307</v>
      </c>
      <c r="N711" s="304">
        <f t="shared" si="199"/>
        <v>43.748902316297681</v>
      </c>
      <c r="O711" s="308">
        <v>36</v>
      </c>
      <c r="P711" s="305">
        <f t="shared" si="200"/>
        <v>3006.5504672766124</v>
      </c>
      <c r="Q711" s="309">
        <f t="shared" si="201"/>
        <v>5.8129999999999997</v>
      </c>
      <c r="R711" s="367">
        <f t="shared" si="191"/>
        <v>178.56448016730724</v>
      </c>
      <c r="S711" s="302">
        <v>21700</v>
      </c>
      <c r="T711" s="307">
        <f t="shared" si="202"/>
        <v>1458.2967438765895</v>
      </c>
      <c r="U711" s="101">
        <f t="shared" si="203"/>
        <v>492.90429943028721</v>
      </c>
      <c r="V711" s="304">
        <f t="shared" si="204"/>
        <v>29.165934877531789</v>
      </c>
      <c r="W711" s="308">
        <v>24</v>
      </c>
      <c r="X711" s="305">
        <f t="shared" si="205"/>
        <v>2004.3669781844085</v>
      </c>
      <c r="Y711" s="309">
        <f t="shared" si="206"/>
        <v>3.8754</v>
      </c>
    </row>
    <row r="712" spans="1:25" ht="15.75" customHeight="1" x14ac:dyDescent="0.2">
      <c r="A712" s="424">
        <v>693</v>
      </c>
      <c r="B712" s="301">
        <f t="shared" si="189"/>
        <v>71.431748746658357</v>
      </c>
      <c r="C712" s="302">
        <v>21700</v>
      </c>
      <c r="D712" s="303">
        <f t="shared" si="192"/>
        <v>3645.4378419817385</v>
      </c>
      <c r="E712" s="304">
        <f t="shared" si="193"/>
        <v>1232.1579905898275</v>
      </c>
      <c r="F712" s="304">
        <f t="shared" si="194"/>
        <v>72.908756839634776</v>
      </c>
      <c r="G712" s="101">
        <v>60</v>
      </c>
      <c r="H712" s="305">
        <f t="shared" si="195"/>
        <v>5010.5045894112</v>
      </c>
      <c r="I712" s="309">
        <f t="shared" si="196"/>
        <v>9.7015999999999991</v>
      </c>
      <c r="J712" s="329">
        <f t="shared" si="190"/>
        <v>119.05291457776393</v>
      </c>
      <c r="K712" s="302">
        <v>21700</v>
      </c>
      <c r="L712" s="307">
        <f t="shared" si="197"/>
        <v>2187.2627051890431</v>
      </c>
      <c r="M712" s="304">
        <f t="shared" si="198"/>
        <v>739.29479435389646</v>
      </c>
      <c r="N712" s="304">
        <f t="shared" si="199"/>
        <v>43.745254103780866</v>
      </c>
      <c r="O712" s="308">
        <v>36</v>
      </c>
      <c r="P712" s="305">
        <f t="shared" si="200"/>
        <v>3006.3027536467207</v>
      </c>
      <c r="Q712" s="309">
        <f t="shared" si="201"/>
        <v>5.8209</v>
      </c>
      <c r="R712" s="367">
        <f t="shared" si="191"/>
        <v>178.57937186664589</v>
      </c>
      <c r="S712" s="302">
        <v>21700</v>
      </c>
      <c r="T712" s="307">
        <f t="shared" si="202"/>
        <v>1458.1751367926954</v>
      </c>
      <c r="U712" s="101">
        <f t="shared" si="203"/>
        <v>492.86319623593101</v>
      </c>
      <c r="V712" s="304">
        <f t="shared" si="204"/>
        <v>29.163502735853911</v>
      </c>
      <c r="W712" s="308">
        <v>24</v>
      </c>
      <c r="X712" s="305">
        <f t="shared" si="205"/>
        <v>2004.2018357644802</v>
      </c>
      <c r="Y712" s="309">
        <f t="shared" si="206"/>
        <v>3.8805999999999998</v>
      </c>
    </row>
    <row r="713" spans="1:25" ht="15.75" customHeight="1" x14ac:dyDescent="0.2">
      <c r="A713" s="424">
        <v>694</v>
      </c>
      <c r="B713" s="301">
        <f t="shared" ref="B713:B776" si="207">4.125*LN($A713)+44.45</f>
        <v>71.43769683709057</v>
      </c>
      <c r="C713" s="302">
        <v>21700</v>
      </c>
      <c r="D713" s="303">
        <f t="shared" si="192"/>
        <v>3645.1343132439833</v>
      </c>
      <c r="E713" s="304">
        <f t="shared" si="193"/>
        <v>1232.0553978764663</v>
      </c>
      <c r="F713" s="304">
        <f t="shared" si="194"/>
        <v>72.902686264879662</v>
      </c>
      <c r="G713" s="101">
        <v>60</v>
      </c>
      <c r="H713" s="305">
        <f t="shared" si="195"/>
        <v>5010.0923973853296</v>
      </c>
      <c r="I713" s="309">
        <f t="shared" si="196"/>
        <v>9.7148000000000003</v>
      </c>
      <c r="J713" s="329">
        <f t="shared" ref="J713:J776" si="208">(4.125*LN($A713)+44.45)/0.6</f>
        <v>119.06282806181763</v>
      </c>
      <c r="K713" s="302">
        <v>21700</v>
      </c>
      <c r="L713" s="307">
        <f t="shared" si="197"/>
        <v>2187.0805879463896</v>
      </c>
      <c r="M713" s="304">
        <f t="shared" si="198"/>
        <v>739.23323872587957</v>
      </c>
      <c r="N713" s="304">
        <f t="shared" si="199"/>
        <v>43.741611758927796</v>
      </c>
      <c r="O713" s="308">
        <v>36</v>
      </c>
      <c r="P713" s="305">
        <f t="shared" si="200"/>
        <v>3006.0554384311968</v>
      </c>
      <c r="Q713" s="309">
        <f t="shared" si="201"/>
        <v>5.8289</v>
      </c>
      <c r="R713" s="367">
        <f t="shared" ref="R713:R776" si="209">(4.125*LN($A713)+44.45)/0.4</f>
        <v>178.5942420927264</v>
      </c>
      <c r="S713" s="302">
        <v>21700</v>
      </c>
      <c r="T713" s="307">
        <f t="shared" si="202"/>
        <v>1458.0537252975932</v>
      </c>
      <c r="U713" s="101">
        <f t="shared" si="203"/>
        <v>492.82215915058646</v>
      </c>
      <c r="V713" s="304">
        <f t="shared" si="204"/>
        <v>29.161074505951866</v>
      </c>
      <c r="W713" s="308">
        <v>24</v>
      </c>
      <c r="X713" s="305">
        <f t="shared" si="205"/>
        <v>2004.0369589541315</v>
      </c>
      <c r="Y713" s="309">
        <f t="shared" si="206"/>
        <v>3.8858999999999999</v>
      </c>
    </row>
    <row r="714" spans="1:25" ht="15.75" customHeight="1" x14ac:dyDescent="0.2">
      <c r="A714" s="424">
        <v>695</v>
      </c>
      <c r="B714" s="301">
        <f t="shared" si="207"/>
        <v>71.443636362954777</v>
      </c>
      <c r="C714" s="302">
        <v>21700</v>
      </c>
      <c r="D714" s="303">
        <f t="shared" si="192"/>
        <v>3644.831271984689</v>
      </c>
      <c r="E714" s="304">
        <f t="shared" si="193"/>
        <v>1231.9529699308248</v>
      </c>
      <c r="F714" s="304">
        <f t="shared" si="194"/>
        <v>72.896625439693779</v>
      </c>
      <c r="G714" s="101">
        <v>60</v>
      </c>
      <c r="H714" s="305">
        <f t="shared" si="195"/>
        <v>5009.6808673552077</v>
      </c>
      <c r="I714" s="309">
        <f t="shared" si="196"/>
        <v>9.7279</v>
      </c>
      <c r="J714" s="329">
        <f t="shared" si="208"/>
        <v>119.0727272715913</v>
      </c>
      <c r="K714" s="302">
        <v>21700</v>
      </c>
      <c r="L714" s="307">
        <f t="shared" si="197"/>
        <v>2186.898763190813</v>
      </c>
      <c r="M714" s="304">
        <f t="shared" si="198"/>
        <v>739.17178195849476</v>
      </c>
      <c r="N714" s="304">
        <f t="shared" si="199"/>
        <v>43.73797526381626</v>
      </c>
      <c r="O714" s="308">
        <v>36</v>
      </c>
      <c r="P714" s="305">
        <f t="shared" si="200"/>
        <v>3005.8085204131239</v>
      </c>
      <c r="Q714" s="309">
        <f t="shared" si="201"/>
        <v>5.8368000000000002</v>
      </c>
      <c r="R714" s="367">
        <f t="shared" si="209"/>
        <v>178.60909090738693</v>
      </c>
      <c r="S714" s="302">
        <v>21700</v>
      </c>
      <c r="T714" s="307">
        <f t="shared" si="202"/>
        <v>1457.9325087938755</v>
      </c>
      <c r="U714" s="101">
        <f t="shared" si="203"/>
        <v>492.78118797232986</v>
      </c>
      <c r="V714" s="304">
        <f t="shared" si="204"/>
        <v>29.158650175877511</v>
      </c>
      <c r="W714" s="308">
        <v>24</v>
      </c>
      <c r="X714" s="305">
        <f t="shared" si="205"/>
        <v>2003.8723469420829</v>
      </c>
      <c r="Y714" s="309">
        <f t="shared" si="206"/>
        <v>3.8912</v>
      </c>
    </row>
    <row r="715" spans="1:25" ht="15.75" customHeight="1" x14ac:dyDescent="0.2">
      <c r="A715" s="424">
        <v>696</v>
      </c>
      <c r="B715" s="301">
        <f t="shared" si="207"/>
        <v>71.449567348879484</v>
      </c>
      <c r="C715" s="302">
        <v>21700</v>
      </c>
      <c r="D715" s="303">
        <f t="shared" si="192"/>
        <v>3644.5287167170482</v>
      </c>
      <c r="E715" s="304">
        <f t="shared" si="193"/>
        <v>1231.8507062503622</v>
      </c>
      <c r="F715" s="304">
        <f t="shared" si="194"/>
        <v>72.890574334340968</v>
      </c>
      <c r="G715" s="101">
        <v>60</v>
      </c>
      <c r="H715" s="305">
        <f t="shared" si="195"/>
        <v>5009.2699973017516</v>
      </c>
      <c r="I715" s="309">
        <f t="shared" si="196"/>
        <v>9.7410999999999994</v>
      </c>
      <c r="J715" s="329">
        <f t="shared" si="208"/>
        <v>119.08261224813248</v>
      </c>
      <c r="K715" s="302">
        <v>21700</v>
      </c>
      <c r="L715" s="307">
        <f t="shared" si="197"/>
        <v>2186.7172300302282</v>
      </c>
      <c r="M715" s="304">
        <f t="shared" si="198"/>
        <v>739.11042375021702</v>
      </c>
      <c r="N715" s="304">
        <f t="shared" si="199"/>
        <v>43.734344600604565</v>
      </c>
      <c r="O715" s="308">
        <v>36</v>
      </c>
      <c r="P715" s="305">
        <f t="shared" si="200"/>
        <v>3005.5619983810493</v>
      </c>
      <c r="Q715" s="309">
        <f t="shared" si="201"/>
        <v>5.8446999999999996</v>
      </c>
      <c r="R715" s="367">
        <f t="shared" si="209"/>
        <v>178.62391837219869</v>
      </c>
      <c r="S715" s="302">
        <v>21700</v>
      </c>
      <c r="T715" s="307">
        <f t="shared" si="202"/>
        <v>1457.8114866868193</v>
      </c>
      <c r="U715" s="101">
        <f t="shared" si="203"/>
        <v>492.74028250014487</v>
      </c>
      <c r="V715" s="304">
        <f t="shared" si="204"/>
        <v>29.156229733736385</v>
      </c>
      <c r="W715" s="308">
        <v>24</v>
      </c>
      <c r="X715" s="305">
        <f t="shared" si="205"/>
        <v>2003.7079989207004</v>
      </c>
      <c r="Y715" s="309">
        <f t="shared" si="206"/>
        <v>3.8965000000000001</v>
      </c>
    </row>
    <row r="716" spans="1:25" ht="15.75" customHeight="1" x14ac:dyDescent="0.2">
      <c r="A716" s="424">
        <v>697</v>
      </c>
      <c r="B716" s="301">
        <f t="shared" si="207"/>
        <v>71.455489819387168</v>
      </c>
      <c r="C716" s="302">
        <v>21700</v>
      </c>
      <c r="D716" s="303">
        <f t="shared" si="192"/>
        <v>3644.22664596092</v>
      </c>
      <c r="E716" s="304">
        <f t="shared" si="193"/>
        <v>1231.7486063347908</v>
      </c>
      <c r="F716" s="304">
        <f t="shared" si="194"/>
        <v>72.884532919218401</v>
      </c>
      <c r="G716" s="101">
        <v>60</v>
      </c>
      <c r="H716" s="305">
        <f t="shared" si="195"/>
        <v>5008.8597852149287</v>
      </c>
      <c r="I716" s="309">
        <f t="shared" si="196"/>
        <v>9.7543000000000006</v>
      </c>
      <c r="J716" s="329">
        <f t="shared" si="208"/>
        <v>119.09248303231195</v>
      </c>
      <c r="K716" s="302">
        <v>21700</v>
      </c>
      <c r="L716" s="307">
        <f t="shared" si="197"/>
        <v>2186.5359875765521</v>
      </c>
      <c r="M716" s="304">
        <f t="shared" si="198"/>
        <v>739.04916380087457</v>
      </c>
      <c r="N716" s="304">
        <f t="shared" si="199"/>
        <v>43.730719751531041</v>
      </c>
      <c r="O716" s="308">
        <v>36</v>
      </c>
      <c r="P716" s="305">
        <f t="shared" si="200"/>
        <v>3005.315871128958</v>
      </c>
      <c r="Q716" s="309">
        <f t="shared" si="201"/>
        <v>5.8525999999999998</v>
      </c>
      <c r="R716" s="367">
        <f t="shared" si="209"/>
        <v>178.63872454846791</v>
      </c>
      <c r="S716" s="302">
        <v>21700</v>
      </c>
      <c r="T716" s="307">
        <f t="shared" si="202"/>
        <v>1457.6906583843684</v>
      </c>
      <c r="U716" s="101">
        <f t="shared" si="203"/>
        <v>492.69944253391645</v>
      </c>
      <c r="V716" s="304">
        <f t="shared" si="204"/>
        <v>29.153813167687368</v>
      </c>
      <c r="W716" s="308">
        <v>24</v>
      </c>
      <c r="X716" s="305">
        <f t="shared" si="205"/>
        <v>2003.5439140859721</v>
      </c>
      <c r="Y716" s="309">
        <f t="shared" si="206"/>
        <v>3.9016999999999999</v>
      </c>
    </row>
    <row r="717" spans="1:25" ht="15.75" customHeight="1" x14ac:dyDescent="0.2">
      <c r="A717" s="424">
        <v>698</v>
      </c>
      <c r="B717" s="301">
        <f t="shared" si="207"/>
        <v>71.461403798894793</v>
      </c>
      <c r="C717" s="302">
        <v>21700</v>
      </c>
      <c r="D717" s="303">
        <f t="shared" si="192"/>
        <v>3643.9250582428008</v>
      </c>
      <c r="E717" s="304">
        <f t="shared" si="193"/>
        <v>1231.6466696860666</v>
      </c>
      <c r="F717" s="304">
        <f t="shared" si="194"/>
        <v>72.878501164856019</v>
      </c>
      <c r="G717" s="101">
        <v>60</v>
      </c>
      <c r="H717" s="305">
        <f t="shared" si="195"/>
        <v>5008.4502290937235</v>
      </c>
      <c r="I717" s="309">
        <f t="shared" si="196"/>
        <v>9.7675000000000001</v>
      </c>
      <c r="J717" s="329">
        <f t="shared" si="208"/>
        <v>119.10233966482465</v>
      </c>
      <c r="K717" s="302">
        <v>21700</v>
      </c>
      <c r="L717" s="307">
        <f t="shared" si="197"/>
        <v>2186.35503494568</v>
      </c>
      <c r="M717" s="304">
        <f t="shared" si="198"/>
        <v>738.98800181163972</v>
      </c>
      <c r="N717" s="304">
        <f t="shared" si="199"/>
        <v>43.727100698913603</v>
      </c>
      <c r="O717" s="308">
        <v>36</v>
      </c>
      <c r="P717" s="305">
        <f t="shared" si="200"/>
        <v>3005.0701374562332</v>
      </c>
      <c r="Q717" s="309">
        <f t="shared" si="201"/>
        <v>5.8605</v>
      </c>
      <c r="R717" s="367">
        <f t="shared" si="209"/>
        <v>178.65350949723697</v>
      </c>
      <c r="S717" s="302">
        <v>21700</v>
      </c>
      <c r="T717" s="307">
        <f t="shared" si="202"/>
        <v>1457.5700232971203</v>
      </c>
      <c r="U717" s="101">
        <f t="shared" si="203"/>
        <v>492.65866787442661</v>
      </c>
      <c r="V717" s="304">
        <f t="shared" si="204"/>
        <v>29.151400465942405</v>
      </c>
      <c r="W717" s="308">
        <v>24</v>
      </c>
      <c r="X717" s="305">
        <f t="shared" si="205"/>
        <v>2003.3800916374894</v>
      </c>
      <c r="Y717" s="309">
        <f t="shared" si="206"/>
        <v>3.907</v>
      </c>
    </row>
    <row r="718" spans="1:25" ht="15.75" customHeight="1" x14ac:dyDescent="0.2">
      <c r="A718" s="424">
        <v>699</v>
      </c>
      <c r="B718" s="301">
        <f t="shared" si="207"/>
        <v>71.467309311714473</v>
      </c>
      <c r="C718" s="302">
        <v>21700</v>
      </c>
      <c r="D718" s="303">
        <f t="shared" si="192"/>
        <v>3643.6239520957715</v>
      </c>
      <c r="E718" s="304">
        <f t="shared" si="193"/>
        <v>1231.5448958083707</v>
      </c>
      <c r="F718" s="304">
        <f t="shared" si="194"/>
        <v>72.872479041915426</v>
      </c>
      <c r="G718" s="101">
        <v>60</v>
      </c>
      <c r="H718" s="305">
        <f t="shared" si="195"/>
        <v>5008.0413269460578</v>
      </c>
      <c r="I718" s="309">
        <f t="shared" si="196"/>
        <v>9.7806999999999995</v>
      </c>
      <c r="J718" s="329">
        <f t="shared" si="208"/>
        <v>119.11218218619079</v>
      </c>
      <c r="K718" s="302">
        <v>21700</v>
      </c>
      <c r="L718" s="307">
        <f t="shared" si="197"/>
        <v>2186.1743712574626</v>
      </c>
      <c r="M718" s="304">
        <f t="shared" si="198"/>
        <v>738.92693748502222</v>
      </c>
      <c r="N718" s="304">
        <f t="shared" si="199"/>
        <v>43.723487425149251</v>
      </c>
      <c r="O718" s="308">
        <v>36</v>
      </c>
      <c r="P718" s="305">
        <f t="shared" si="200"/>
        <v>3004.8247961676343</v>
      </c>
      <c r="Q718" s="309">
        <f t="shared" si="201"/>
        <v>5.8684000000000003</v>
      </c>
      <c r="R718" s="367">
        <f t="shared" si="209"/>
        <v>178.66827327928618</v>
      </c>
      <c r="S718" s="302">
        <v>21700</v>
      </c>
      <c r="T718" s="307">
        <f t="shared" si="202"/>
        <v>1457.4495808383083</v>
      </c>
      <c r="U718" s="101">
        <f t="shared" si="203"/>
        <v>492.61795832334815</v>
      </c>
      <c r="V718" s="304">
        <f t="shared" si="204"/>
        <v>29.148991616766168</v>
      </c>
      <c r="W718" s="308">
        <v>24</v>
      </c>
      <c r="X718" s="305">
        <f t="shared" si="205"/>
        <v>2003.2165307784226</v>
      </c>
      <c r="Y718" s="309">
        <f t="shared" si="206"/>
        <v>3.9123000000000001</v>
      </c>
    </row>
    <row r="719" spans="1:25" ht="15.75" customHeight="1" x14ac:dyDescent="0.2">
      <c r="A719" s="283">
        <v>700</v>
      </c>
      <c r="B719" s="301">
        <f t="shared" si="207"/>
        <v>71.473206382054045</v>
      </c>
      <c r="C719" s="302">
        <v>21700</v>
      </c>
      <c r="D719" s="303">
        <f t="shared" si="192"/>
        <v>3643.3233260594689</v>
      </c>
      <c r="E719" s="304">
        <f t="shared" si="193"/>
        <v>1231.4432842081003</v>
      </c>
      <c r="F719" s="304">
        <f t="shared" si="194"/>
        <v>72.866466521189381</v>
      </c>
      <c r="G719" s="101">
        <v>60</v>
      </c>
      <c r="H719" s="305">
        <f t="shared" si="195"/>
        <v>5007.6330767887584</v>
      </c>
      <c r="I719" s="309">
        <f t="shared" si="196"/>
        <v>9.7939000000000007</v>
      </c>
      <c r="J719" s="329">
        <f t="shared" si="208"/>
        <v>119.12201063675674</v>
      </c>
      <c r="K719" s="302">
        <v>21700</v>
      </c>
      <c r="L719" s="307">
        <f t="shared" si="197"/>
        <v>2185.9939956356811</v>
      </c>
      <c r="M719" s="304">
        <f t="shared" si="198"/>
        <v>738.86597052486013</v>
      </c>
      <c r="N719" s="304">
        <f t="shared" si="199"/>
        <v>43.719879912713623</v>
      </c>
      <c r="O719" s="308">
        <v>36</v>
      </c>
      <c r="P719" s="305">
        <f t="shared" si="200"/>
        <v>3004.5798460732549</v>
      </c>
      <c r="Q719" s="309">
        <f t="shared" si="201"/>
        <v>5.8762999999999996</v>
      </c>
      <c r="R719" s="367">
        <f t="shared" si="209"/>
        <v>178.68301595513509</v>
      </c>
      <c r="S719" s="302">
        <v>21700</v>
      </c>
      <c r="T719" s="307">
        <f t="shared" si="202"/>
        <v>1457.3293304237877</v>
      </c>
      <c r="U719" s="101">
        <f t="shared" si="203"/>
        <v>492.57731368324022</v>
      </c>
      <c r="V719" s="304">
        <f t="shared" si="204"/>
        <v>29.146586608475754</v>
      </c>
      <c r="W719" s="308">
        <v>24</v>
      </c>
      <c r="X719" s="305">
        <f t="shared" si="205"/>
        <v>2003.0532307155036</v>
      </c>
      <c r="Y719" s="309">
        <f t="shared" si="206"/>
        <v>3.9176000000000002</v>
      </c>
    </row>
    <row r="720" spans="1:25" ht="15.75" customHeight="1" x14ac:dyDescent="0.2">
      <c r="A720" s="424">
        <v>701</v>
      </c>
      <c r="B720" s="301">
        <f t="shared" si="207"/>
        <v>71.479095034017689</v>
      </c>
      <c r="C720" s="302">
        <v>21700</v>
      </c>
      <c r="D720" s="303">
        <f t="shared" si="192"/>
        <v>3643.0231786800423</v>
      </c>
      <c r="E720" s="304">
        <f t="shared" si="193"/>
        <v>1231.3418343938542</v>
      </c>
      <c r="F720" s="304">
        <f t="shared" si="194"/>
        <v>72.860463573600853</v>
      </c>
      <c r="G720" s="101">
        <v>60</v>
      </c>
      <c r="H720" s="305">
        <f t="shared" si="195"/>
        <v>5007.225476647498</v>
      </c>
      <c r="I720" s="309">
        <f t="shared" si="196"/>
        <v>9.8071000000000002</v>
      </c>
      <c r="J720" s="329">
        <f t="shared" si="208"/>
        <v>119.13182505669616</v>
      </c>
      <c r="K720" s="302">
        <v>21700</v>
      </c>
      <c r="L720" s="307">
        <f t="shared" si="197"/>
        <v>2185.8139072080257</v>
      </c>
      <c r="M720" s="304">
        <f t="shared" si="198"/>
        <v>738.80510063631266</v>
      </c>
      <c r="N720" s="304">
        <f t="shared" si="199"/>
        <v>43.716278144160519</v>
      </c>
      <c r="O720" s="308">
        <v>36</v>
      </c>
      <c r="P720" s="305">
        <f t="shared" si="200"/>
        <v>3004.335285988499</v>
      </c>
      <c r="Q720" s="309">
        <f t="shared" si="201"/>
        <v>5.8841999999999999</v>
      </c>
      <c r="R720" s="367">
        <f t="shared" si="209"/>
        <v>178.69773758504422</v>
      </c>
      <c r="S720" s="302">
        <v>21700</v>
      </c>
      <c r="T720" s="307">
        <f t="shared" si="202"/>
        <v>1457.2092714720172</v>
      </c>
      <c r="U720" s="101">
        <f t="shared" si="203"/>
        <v>492.53673375754175</v>
      </c>
      <c r="V720" s="304">
        <f t="shared" si="204"/>
        <v>29.144185429440345</v>
      </c>
      <c r="W720" s="308">
        <v>24</v>
      </c>
      <c r="X720" s="305">
        <f t="shared" si="205"/>
        <v>2002.8901906589992</v>
      </c>
      <c r="Y720" s="309">
        <f t="shared" si="206"/>
        <v>3.9228000000000001</v>
      </c>
    </row>
    <row r="721" spans="1:25" ht="15.75" customHeight="1" x14ac:dyDescent="0.2">
      <c r="A721" s="424">
        <v>702</v>
      </c>
      <c r="B721" s="301">
        <f t="shared" si="207"/>
        <v>71.484975291606474</v>
      </c>
      <c r="C721" s="302">
        <v>21700</v>
      </c>
      <c r="D721" s="303">
        <f t="shared" si="192"/>
        <v>3642.7235085101211</v>
      </c>
      <c r="E721" s="304">
        <f t="shared" si="193"/>
        <v>1231.2405458764208</v>
      </c>
      <c r="F721" s="304">
        <f t="shared" si="194"/>
        <v>72.854470170202418</v>
      </c>
      <c r="G721" s="101">
        <v>60</v>
      </c>
      <c r="H721" s="305">
        <f t="shared" si="195"/>
        <v>5006.8185245567438</v>
      </c>
      <c r="I721" s="309">
        <f t="shared" si="196"/>
        <v>9.8201999999999998</v>
      </c>
      <c r="J721" s="329">
        <f t="shared" si="208"/>
        <v>119.1416254860108</v>
      </c>
      <c r="K721" s="302">
        <v>21700</v>
      </c>
      <c r="L721" s="307">
        <f t="shared" si="197"/>
        <v>2185.6341051060722</v>
      </c>
      <c r="M721" s="304">
        <f t="shared" si="198"/>
        <v>738.74432752585233</v>
      </c>
      <c r="N721" s="304">
        <f t="shared" si="199"/>
        <v>43.712682102121441</v>
      </c>
      <c r="O721" s="308">
        <v>36</v>
      </c>
      <c r="P721" s="305">
        <f t="shared" si="200"/>
        <v>3004.0911147340462</v>
      </c>
      <c r="Q721" s="309">
        <f t="shared" si="201"/>
        <v>5.8921000000000001</v>
      </c>
      <c r="R721" s="367">
        <f t="shared" si="209"/>
        <v>178.71243822901619</v>
      </c>
      <c r="S721" s="302">
        <v>21700</v>
      </c>
      <c r="T721" s="307">
        <f t="shared" si="202"/>
        <v>1457.0894034040482</v>
      </c>
      <c r="U721" s="101">
        <f t="shared" si="203"/>
        <v>492.49621835056826</v>
      </c>
      <c r="V721" s="304">
        <f t="shared" si="204"/>
        <v>29.141788068080963</v>
      </c>
      <c r="W721" s="308">
        <v>24</v>
      </c>
      <c r="X721" s="305">
        <f t="shared" si="205"/>
        <v>2002.7274098226976</v>
      </c>
      <c r="Y721" s="309">
        <f t="shared" si="206"/>
        <v>3.9281000000000001</v>
      </c>
    </row>
    <row r="722" spans="1:25" ht="15.75" customHeight="1" x14ac:dyDescent="0.2">
      <c r="A722" s="424">
        <v>703</v>
      </c>
      <c r="B722" s="301">
        <f t="shared" si="207"/>
        <v>71.490847178718994</v>
      </c>
      <c r="C722" s="302">
        <v>21700</v>
      </c>
      <c r="D722" s="303">
        <f t="shared" si="192"/>
        <v>3642.4243141087636</v>
      </c>
      <c r="E722" s="304">
        <f t="shared" si="193"/>
        <v>1231.1394181687619</v>
      </c>
      <c r="F722" s="304">
        <f t="shared" si="194"/>
        <v>72.848486282175273</v>
      </c>
      <c r="G722" s="101">
        <v>60</v>
      </c>
      <c r="H722" s="305">
        <f t="shared" si="195"/>
        <v>5006.4122185597007</v>
      </c>
      <c r="I722" s="309">
        <f t="shared" si="196"/>
        <v>9.8333999999999993</v>
      </c>
      <c r="J722" s="329">
        <f t="shared" si="208"/>
        <v>119.15141196453166</v>
      </c>
      <c r="K722" s="302">
        <v>21700</v>
      </c>
      <c r="L722" s="307">
        <f t="shared" si="197"/>
        <v>2185.4545884652584</v>
      </c>
      <c r="M722" s="304">
        <f t="shared" si="198"/>
        <v>738.68365090125724</v>
      </c>
      <c r="N722" s="304">
        <f t="shared" si="199"/>
        <v>43.709091769305168</v>
      </c>
      <c r="O722" s="308">
        <v>36</v>
      </c>
      <c r="P722" s="305">
        <f t="shared" si="200"/>
        <v>3003.8473311358212</v>
      </c>
      <c r="Q722" s="309">
        <f t="shared" si="201"/>
        <v>5.9001000000000001</v>
      </c>
      <c r="R722" s="367">
        <f t="shared" si="209"/>
        <v>178.72711794679748</v>
      </c>
      <c r="S722" s="302">
        <v>21700</v>
      </c>
      <c r="T722" s="307">
        <f t="shared" si="202"/>
        <v>1456.9697256435056</v>
      </c>
      <c r="U722" s="101">
        <f t="shared" si="203"/>
        <v>492.45576726750488</v>
      </c>
      <c r="V722" s="304">
        <f t="shared" si="204"/>
        <v>29.139394512870112</v>
      </c>
      <c r="W722" s="308">
        <v>24</v>
      </c>
      <c r="X722" s="305">
        <f t="shared" si="205"/>
        <v>2002.5648874238805</v>
      </c>
      <c r="Y722" s="309">
        <f t="shared" si="206"/>
        <v>3.9333999999999998</v>
      </c>
    </row>
    <row r="723" spans="1:25" ht="15.75" customHeight="1" x14ac:dyDescent="0.2">
      <c r="A723" s="424">
        <v>704</v>
      </c>
      <c r="B723" s="301">
        <f t="shared" si="207"/>
        <v>71.496710719151935</v>
      </c>
      <c r="C723" s="302">
        <v>21700</v>
      </c>
      <c r="D723" s="303">
        <f t="shared" si="192"/>
        <v>3642.1255940414367</v>
      </c>
      <c r="E723" s="304">
        <f t="shared" si="193"/>
        <v>1231.0384507860056</v>
      </c>
      <c r="F723" s="304">
        <f t="shared" si="194"/>
        <v>72.842511880828738</v>
      </c>
      <c r="G723" s="101">
        <v>60</v>
      </c>
      <c r="H723" s="305">
        <f t="shared" si="195"/>
        <v>5006.0065567082711</v>
      </c>
      <c r="I723" s="309">
        <f t="shared" si="196"/>
        <v>9.8466000000000005</v>
      </c>
      <c r="J723" s="329">
        <f t="shared" si="208"/>
        <v>119.1611845319199</v>
      </c>
      <c r="K723" s="302">
        <v>21700</v>
      </c>
      <c r="L723" s="307">
        <f t="shared" si="197"/>
        <v>2185.2753564248619</v>
      </c>
      <c r="M723" s="304">
        <f t="shared" si="198"/>
        <v>738.62307047160323</v>
      </c>
      <c r="N723" s="304">
        <f t="shared" si="199"/>
        <v>43.705507128497239</v>
      </c>
      <c r="O723" s="308">
        <v>36</v>
      </c>
      <c r="P723" s="305">
        <f t="shared" si="200"/>
        <v>3003.6039340249622</v>
      </c>
      <c r="Q723" s="309">
        <f t="shared" si="201"/>
        <v>5.9080000000000004</v>
      </c>
      <c r="R723" s="367">
        <f t="shared" si="209"/>
        <v>178.74177679787982</v>
      </c>
      <c r="S723" s="302">
        <v>21700</v>
      </c>
      <c r="T723" s="307">
        <f t="shared" si="202"/>
        <v>1456.850237616575</v>
      </c>
      <c r="U723" s="101">
        <f t="shared" si="203"/>
        <v>492.41538031440228</v>
      </c>
      <c r="V723" s="304">
        <f t="shared" si="204"/>
        <v>29.137004752331499</v>
      </c>
      <c r="W723" s="308">
        <v>24</v>
      </c>
      <c r="X723" s="305">
        <f t="shared" si="205"/>
        <v>2002.4026226833087</v>
      </c>
      <c r="Y723" s="309">
        <f t="shared" si="206"/>
        <v>3.9386000000000001</v>
      </c>
    </row>
    <row r="724" spans="1:25" ht="15.75" customHeight="1" x14ac:dyDescent="0.2">
      <c r="A724" s="424">
        <v>705</v>
      </c>
      <c r="B724" s="301">
        <f t="shared" si="207"/>
        <v>71.502565936600604</v>
      </c>
      <c r="C724" s="302">
        <v>21700</v>
      </c>
      <c r="D724" s="303">
        <f t="shared" ref="D724:D787" si="210">12*(1/B724*C724)</f>
        <v>3641.8273468799662</v>
      </c>
      <c r="E724" s="304">
        <f t="shared" ref="E724:E787" si="211">D724*33.8%</f>
        <v>1230.9376432454285</v>
      </c>
      <c r="F724" s="304">
        <f t="shared" ref="F724:F787" si="212">D724*2%</f>
        <v>72.836546937599323</v>
      </c>
      <c r="G724" s="101">
        <v>60</v>
      </c>
      <c r="H724" s="305">
        <f t="shared" ref="H724:H787" si="213">SUM(D724:G724)</f>
        <v>5005.6015370629939</v>
      </c>
      <c r="I724" s="309">
        <f t="shared" ref="I724:I787" si="214">ROUND(A724/B724,4)</f>
        <v>9.8597999999999999</v>
      </c>
      <c r="J724" s="329">
        <f t="shared" si="208"/>
        <v>119.17094322766768</v>
      </c>
      <c r="K724" s="302">
        <v>21700</v>
      </c>
      <c r="L724" s="307">
        <f t="shared" ref="L724:L787" si="215">12*(1/J724*K724)</f>
        <v>2185.096408127979</v>
      </c>
      <c r="M724" s="304">
        <f t="shared" ref="M724:M787" si="216">L724*33.8%</f>
        <v>738.56258594725682</v>
      </c>
      <c r="N724" s="304">
        <f t="shared" ref="N724:N787" si="217">L724*2%</f>
        <v>43.701928162559582</v>
      </c>
      <c r="O724" s="308">
        <v>36</v>
      </c>
      <c r="P724" s="305">
        <f t="shared" ref="P724:P787" si="218">SUM(L724:O724)</f>
        <v>3003.360922237795</v>
      </c>
      <c r="Q724" s="309">
        <f t="shared" ref="Q724:Q787" si="219">ROUND(A724/J724,4)</f>
        <v>5.9158999999999997</v>
      </c>
      <c r="R724" s="367">
        <f t="shared" si="209"/>
        <v>178.75641484150151</v>
      </c>
      <c r="S724" s="302">
        <v>21700</v>
      </c>
      <c r="T724" s="307">
        <f t="shared" ref="T724:T787" si="220">12*(1/R724*S724)</f>
        <v>1456.7309387519863</v>
      </c>
      <c r="U724" s="101">
        <f t="shared" ref="U724:U787" si="221">T724*33.8%</f>
        <v>492.37505729817133</v>
      </c>
      <c r="V724" s="304">
        <f t="shared" ref="V724:V787" si="222">T724*2%</f>
        <v>29.134618775039726</v>
      </c>
      <c r="W724" s="308">
        <v>24</v>
      </c>
      <c r="X724" s="305">
        <f t="shared" ref="X724:X787" si="223">SUM(T724:W724)</f>
        <v>2002.2406148251973</v>
      </c>
      <c r="Y724" s="309">
        <f t="shared" ref="Y724:Y787" si="224">ROUND(A724/R724,4)</f>
        <v>3.9439000000000002</v>
      </c>
    </row>
    <row r="725" spans="1:25" ht="15.75" customHeight="1" x14ac:dyDescent="0.2">
      <c r="A725" s="424">
        <v>706</v>
      </c>
      <c r="B725" s="301">
        <f t="shared" si="207"/>
        <v>71.508412854659625</v>
      </c>
      <c r="C725" s="302">
        <v>21700</v>
      </c>
      <c r="D725" s="303">
        <f t="shared" si="210"/>
        <v>3641.5295712025004</v>
      </c>
      <c r="E725" s="304">
        <f t="shared" si="211"/>
        <v>1230.8369950664451</v>
      </c>
      <c r="F725" s="304">
        <f t="shared" si="212"/>
        <v>72.830591424050013</v>
      </c>
      <c r="G725" s="101">
        <v>60</v>
      </c>
      <c r="H725" s="305">
        <f t="shared" si="213"/>
        <v>5005.1971576929955</v>
      </c>
      <c r="I725" s="309">
        <f t="shared" si="214"/>
        <v>9.8729999999999993</v>
      </c>
      <c r="J725" s="329">
        <f t="shared" si="208"/>
        <v>119.18068809109938</v>
      </c>
      <c r="K725" s="302">
        <v>21700</v>
      </c>
      <c r="L725" s="307">
        <f t="shared" si="215"/>
        <v>2184.9177427215</v>
      </c>
      <c r="M725" s="304">
        <f t="shared" si="216"/>
        <v>738.50219703986693</v>
      </c>
      <c r="N725" s="304">
        <f t="shared" si="217"/>
        <v>43.698354854430001</v>
      </c>
      <c r="O725" s="308">
        <v>36</v>
      </c>
      <c r="P725" s="305">
        <f t="shared" si="218"/>
        <v>3003.1182946157969</v>
      </c>
      <c r="Q725" s="309">
        <f t="shared" si="219"/>
        <v>5.9238</v>
      </c>
      <c r="R725" s="367">
        <f t="shared" si="209"/>
        <v>178.77103213664904</v>
      </c>
      <c r="S725" s="302">
        <v>21700</v>
      </c>
      <c r="T725" s="307">
        <f t="shared" si="220"/>
        <v>1456.611828481</v>
      </c>
      <c r="U725" s="101">
        <f t="shared" si="221"/>
        <v>492.33479802657797</v>
      </c>
      <c r="V725" s="304">
        <f t="shared" si="222"/>
        <v>29.132236569620002</v>
      </c>
      <c r="W725" s="308">
        <v>24</v>
      </c>
      <c r="X725" s="305">
        <f t="shared" si="223"/>
        <v>2002.0788630771981</v>
      </c>
      <c r="Y725" s="309">
        <f t="shared" si="224"/>
        <v>3.9491999999999998</v>
      </c>
    </row>
    <row r="726" spans="1:25" ht="15.75" customHeight="1" x14ac:dyDescent="0.2">
      <c r="A726" s="424">
        <v>707</v>
      </c>
      <c r="B726" s="301">
        <f t="shared" si="207"/>
        <v>71.514251496823363</v>
      </c>
      <c r="C726" s="302">
        <v>21700</v>
      </c>
      <c r="D726" s="303">
        <f t="shared" si="210"/>
        <v>3641.2322655934786</v>
      </c>
      <c r="E726" s="304">
        <f t="shared" si="211"/>
        <v>1230.7365057705956</v>
      </c>
      <c r="F726" s="304">
        <f t="shared" si="212"/>
        <v>72.824645311869574</v>
      </c>
      <c r="G726" s="101">
        <v>60</v>
      </c>
      <c r="H726" s="305">
        <f t="shared" si="213"/>
        <v>5004.7934166759442</v>
      </c>
      <c r="I726" s="309">
        <f t="shared" si="214"/>
        <v>9.8861000000000008</v>
      </c>
      <c r="J726" s="329">
        <f t="shared" si="208"/>
        <v>119.19041916137228</v>
      </c>
      <c r="K726" s="302">
        <v>21700</v>
      </c>
      <c r="L726" s="307">
        <f t="shared" si="215"/>
        <v>2184.7393593560873</v>
      </c>
      <c r="M726" s="304">
        <f t="shared" si="216"/>
        <v>738.44190346235746</v>
      </c>
      <c r="N726" s="304">
        <f t="shared" si="217"/>
        <v>43.694787187121747</v>
      </c>
      <c r="O726" s="308">
        <v>36</v>
      </c>
      <c r="P726" s="305">
        <f t="shared" si="218"/>
        <v>3002.8760500055664</v>
      </c>
      <c r="Q726" s="309">
        <f t="shared" si="219"/>
        <v>5.9317000000000002</v>
      </c>
      <c r="R726" s="367">
        <f t="shared" si="209"/>
        <v>178.78562874205841</v>
      </c>
      <c r="S726" s="302">
        <v>21700</v>
      </c>
      <c r="T726" s="307">
        <f t="shared" si="220"/>
        <v>1456.4929062373917</v>
      </c>
      <c r="U726" s="101">
        <f t="shared" si="221"/>
        <v>492.29460230823832</v>
      </c>
      <c r="V726" s="304">
        <f t="shared" si="222"/>
        <v>29.129858124747834</v>
      </c>
      <c r="W726" s="308">
        <v>24</v>
      </c>
      <c r="X726" s="305">
        <f t="shared" si="223"/>
        <v>2001.917366670378</v>
      </c>
      <c r="Y726" s="309">
        <f t="shared" si="224"/>
        <v>3.9544999999999999</v>
      </c>
    </row>
    <row r="727" spans="1:25" ht="15.75" customHeight="1" x14ac:dyDescent="0.2">
      <c r="A727" s="424">
        <v>708</v>
      </c>
      <c r="B727" s="301">
        <f t="shared" si="207"/>
        <v>71.520081886486594</v>
      </c>
      <c r="C727" s="302">
        <v>21700</v>
      </c>
      <c r="D727" s="303">
        <f t="shared" si="210"/>
        <v>3640.9354286435937</v>
      </c>
      <c r="E727" s="304">
        <f t="shared" si="211"/>
        <v>1230.6361748815345</v>
      </c>
      <c r="F727" s="304">
        <f t="shared" si="212"/>
        <v>72.81870857287187</v>
      </c>
      <c r="G727" s="101">
        <v>60</v>
      </c>
      <c r="H727" s="305">
        <f t="shared" si="213"/>
        <v>5004.3903120980003</v>
      </c>
      <c r="I727" s="309">
        <f t="shared" si="214"/>
        <v>9.8993000000000002</v>
      </c>
      <c r="J727" s="329">
        <f t="shared" si="208"/>
        <v>119.20013647747766</v>
      </c>
      <c r="K727" s="302">
        <v>21700</v>
      </c>
      <c r="L727" s="307">
        <f t="shared" si="215"/>
        <v>2184.5612571861566</v>
      </c>
      <c r="M727" s="304">
        <f t="shared" si="216"/>
        <v>738.38170492892084</v>
      </c>
      <c r="N727" s="304">
        <f t="shared" si="217"/>
        <v>43.69122514372313</v>
      </c>
      <c r="O727" s="308">
        <v>36</v>
      </c>
      <c r="P727" s="305">
        <f t="shared" si="218"/>
        <v>3002.6341872588005</v>
      </c>
      <c r="Q727" s="309">
        <f t="shared" si="219"/>
        <v>5.9396000000000004</v>
      </c>
      <c r="R727" s="367">
        <f t="shared" si="209"/>
        <v>178.80020471621648</v>
      </c>
      <c r="S727" s="302">
        <v>21700</v>
      </c>
      <c r="T727" s="307">
        <f t="shared" si="220"/>
        <v>1456.3741714574376</v>
      </c>
      <c r="U727" s="101">
        <f t="shared" si="221"/>
        <v>492.25446995261387</v>
      </c>
      <c r="V727" s="304">
        <f t="shared" si="222"/>
        <v>29.127483429148754</v>
      </c>
      <c r="W727" s="308">
        <v>24</v>
      </c>
      <c r="X727" s="305">
        <f t="shared" si="223"/>
        <v>2001.7561248392001</v>
      </c>
      <c r="Y727" s="309">
        <f t="shared" si="224"/>
        <v>3.9597000000000002</v>
      </c>
    </row>
    <row r="728" spans="1:25" ht="15.75" customHeight="1" x14ac:dyDescent="0.2">
      <c r="A728" s="424">
        <v>709</v>
      </c>
      <c r="B728" s="301">
        <f t="shared" si="207"/>
        <v>71.52590404694503</v>
      </c>
      <c r="C728" s="302">
        <v>21700</v>
      </c>
      <c r="D728" s="303">
        <f t="shared" si="210"/>
        <v>3640.6390589497487</v>
      </c>
      <c r="E728" s="304">
        <f t="shared" si="211"/>
        <v>1230.5360019250149</v>
      </c>
      <c r="F728" s="304">
        <f t="shared" si="212"/>
        <v>72.812781178994982</v>
      </c>
      <c r="G728" s="101">
        <v>60</v>
      </c>
      <c r="H728" s="305">
        <f t="shared" si="213"/>
        <v>5003.987842053758</v>
      </c>
      <c r="I728" s="309">
        <f t="shared" si="214"/>
        <v>9.9124999999999996</v>
      </c>
      <c r="J728" s="329">
        <f t="shared" si="208"/>
        <v>119.20984007824173</v>
      </c>
      <c r="K728" s="302">
        <v>21700</v>
      </c>
      <c r="L728" s="307">
        <f t="shared" si="215"/>
        <v>2184.3834353698494</v>
      </c>
      <c r="M728" s="304">
        <f t="shared" si="216"/>
        <v>738.32160115500903</v>
      </c>
      <c r="N728" s="304">
        <f t="shared" si="217"/>
        <v>43.687668707396988</v>
      </c>
      <c r="O728" s="308">
        <v>36</v>
      </c>
      <c r="P728" s="305">
        <f t="shared" si="218"/>
        <v>3002.3927052322551</v>
      </c>
      <c r="Q728" s="309">
        <f t="shared" si="219"/>
        <v>5.9474999999999998</v>
      </c>
      <c r="R728" s="367">
        <f t="shared" si="209"/>
        <v>178.81476011736257</v>
      </c>
      <c r="S728" s="302">
        <v>21700</v>
      </c>
      <c r="T728" s="307">
        <f t="shared" si="220"/>
        <v>1456.2556235798997</v>
      </c>
      <c r="U728" s="101">
        <f t="shared" si="221"/>
        <v>492.21440077000608</v>
      </c>
      <c r="V728" s="304">
        <f t="shared" si="222"/>
        <v>29.125112471597994</v>
      </c>
      <c r="W728" s="308">
        <v>24</v>
      </c>
      <c r="X728" s="305">
        <f t="shared" si="223"/>
        <v>2001.5951368215037</v>
      </c>
      <c r="Y728" s="309">
        <f t="shared" si="224"/>
        <v>3.9649999999999999</v>
      </c>
    </row>
    <row r="729" spans="1:25" ht="15.75" customHeight="1" x14ac:dyDescent="0.2">
      <c r="A729" s="283">
        <v>710</v>
      </c>
      <c r="B729" s="301">
        <f t="shared" si="207"/>
        <v>71.531718001395873</v>
      </c>
      <c r="C729" s="302">
        <v>21700</v>
      </c>
      <c r="D729" s="303">
        <f t="shared" si="210"/>
        <v>3640.3431551150297</v>
      </c>
      <c r="E729" s="304">
        <f t="shared" si="211"/>
        <v>1230.4359864288799</v>
      </c>
      <c r="F729" s="304">
        <f t="shared" si="212"/>
        <v>72.806863102300596</v>
      </c>
      <c r="G729" s="101">
        <v>60</v>
      </c>
      <c r="H729" s="305">
        <f t="shared" si="213"/>
        <v>5003.5860046462103</v>
      </c>
      <c r="I729" s="309">
        <f t="shared" si="214"/>
        <v>9.9257000000000009</v>
      </c>
      <c r="J729" s="329">
        <f t="shared" si="208"/>
        <v>119.21953000232647</v>
      </c>
      <c r="K729" s="302">
        <v>21700</v>
      </c>
      <c r="L729" s="307">
        <f t="shared" si="215"/>
        <v>2184.2058930690177</v>
      </c>
      <c r="M729" s="304">
        <f t="shared" si="216"/>
        <v>738.26159185732797</v>
      </c>
      <c r="N729" s="304">
        <f t="shared" si="217"/>
        <v>43.684117861380358</v>
      </c>
      <c r="O729" s="308">
        <v>36</v>
      </c>
      <c r="P729" s="305">
        <f t="shared" si="218"/>
        <v>3002.151602787726</v>
      </c>
      <c r="Q729" s="309">
        <f t="shared" si="219"/>
        <v>5.9554</v>
      </c>
      <c r="R729" s="367">
        <f t="shared" si="209"/>
        <v>178.82929500348968</v>
      </c>
      <c r="S729" s="302">
        <v>21700</v>
      </c>
      <c r="T729" s="307">
        <f t="shared" si="220"/>
        <v>1456.137262046012</v>
      </c>
      <c r="U729" s="101">
        <f t="shared" si="221"/>
        <v>492.174394571552</v>
      </c>
      <c r="V729" s="304">
        <f t="shared" si="222"/>
        <v>29.122745240920239</v>
      </c>
      <c r="W729" s="308">
        <v>24</v>
      </c>
      <c r="X729" s="305">
        <f t="shared" si="223"/>
        <v>2001.4344018584843</v>
      </c>
      <c r="Y729" s="309">
        <f t="shared" si="224"/>
        <v>3.9702999999999999</v>
      </c>
    </row>
    <row r="730" spans="1:25" ht="15.75" customHeight="1" x14ac:dyDescent="0.2">
      <c r="A730" s="424">
        <v>711</v>
      </c>
      <c r="B730" s="301">
        <f t="shared" si="207"/>
        <v>71.537523772938371</v>
      </c>
      <c r="C730" s="302">
        <v>21700</v>
      </c>
      <c r="D730" s="303">
        <f t="shared" si="210"/>
        <v>3640.047715748663</v>
      </c>
      <c r="E730" s="304">
        <f t="shared" si="211"/>
        <v>1230.336127923048</v>
      </c>
      <c r="F730" s="304">
        <f t="shared" si="212"/>
        <v>72.800954314973268</v>
      </c>
      <c r="G730" s="101">
        <v>60</v>
      </c>
      <c r="H730" s="305">
        <f t="shared" si="213"/>
        <v>5003.1847979866834</v>
      </c>
      <c r="I730" s="309">
        <f t="shared" si="214"/>
        <v>9.9388000000000005</v>
      </c>
      <c r="J730" s="329">
        <f t="shared" si="208"/>
        <v>119.22920628823063</v>
      </c>
      <c r="K730" s="302">
        <v>21700</v>
      </c>
      <c r="L730" s="307">
        <f t="shared" si="215"/>
        <v>2184.028629449198</v>
      </c>
      <c r="M730" s="304">
        <f t="shared" si="216"/>
        <v>738.20167675382879</v>
      </c>
      <c r="N730" s="304">
        <f t="shared" si="217"/>
        <v>43.680572588983964</v>
      </c>
      <c r="O730" s="308">
        <v>36</v>
      </c>
      <c r="P730" s="305">
        <f t="shared" si="218"/>
        <v>3001.9108787920109</v>
      </c>
      <c r="Q730" s="309">
        <f t="shared" si="219"/>
        <v>5.9633000000000003</v>
      </c>
      <c r="R730" s="367">
        <f t="shared" si="209"/>
        <v>178.84380943234592</v>
      </c>
      <c r="S730" s="302">
        <v>21700</v>
      </c>
      <c r="T730" s="307">
        <f t="shared" si="220"/>
        <v>1456.0190862994652</v>
      </c>
      <c r="U730" s="101">
        <f t="shared" si="221"/>
        <v>492.13445116921923</v>
      </c>
      <c r="V730" s="304">
        <f t="shared" si="222"/>
        <v>29.120381725989304</v>
      </c>
      <c r="W730" s="308">
        <v>24</v>
      </c>
      <c r="X730" s="305">
        <f t="shared" si="223"/>
        <v>2001.2739191946739</v>
      </c>
      <c r="Y730" s="309">
        <f t="shared" si="224"/>
        <v>3.9754999999999998</v>
      </c>
    </row>
    <row r="731" spans="1:25" ht="15.75" customHeight="1" x14ac:dyDescent="0.2">
      <c r="A731" s="424">
        <v>712</v>
      </c>
      <c r="B731" s="301">
        <f t="shared" si="207"/>
        <v>71.543321384574398</v>
      </c>
      <c r="C731" s="302">
        <v>21700</v>
      </c>
      <c r="D731" s="303">
        <f t="shared" si="210"/>
        <v>3639.7527394659846</v>
      </c>
      <c r="E731" s="304">
        <f t="shared" si="211"/>
        <v>1230.2364259395026</v>
      </c>
      <c r="F731" s="304">
        <f t="shared" si="212"/>
        <v>72.795054789319693</v>
      </c>
      <c r="G731" s="101">
        <v>60</v>
      </c>
      <c r="H731" s="305">
        <f t="shared" si="213"/>
        <v>5002.7842201948069</v>
      </c>
      <c r="I731" s="309">
        <f t="shared" si="214"/>
        <v>9.952</v>
      </c>
      <c r="J731" s="329">
        <f t="shared" si="208"/>
        <v>119.23886897429067</v>
      </c>
      <c r="K731" s="302">
        <v>21700</v>
      </c>
      <c r="L731" s="307">
        <f t="shared" si="215"/>
        <v>2183.8516436795903</v>
      </c>
      <c r="M731" s="304">
        <f t="shared" si="216"/>
        <v>738.14185556370148</v>
      </c>
      <c r="N731" s="304">
        <f t="shared" si="217"/>
        <v>43.677032873591806</v>
      </c>
      <c r="O731" s="308">
        <v>36</v>
      </c>
      <c r="P731" s="305">
        <f t="shared" si="218"/>
        <v>3001.6705321168838</v>
      </c>
      <c r="Q731" s="309">
        <f t="shared" si="219"/>
        <v>5.9711999999999996</v>
      </c>
      <c r="R731" s="367">
        <f t="shared" si="209"/>
        <v>178.85830346143598</v>
      </c>
      <c r="S731" s="302">
        <v>21700</v>
      </c>
      <c r="T731" s="307">
        <f t="shared" si="220"/>
        <v>1455.9010957863939</v>
      </c>
      <c r="U731" s="101">
        <f t="shared" si="221"/>
        <v>492.09457037580108</v>
      </c>
      <c r="V731" s="304">
        <f t="shared" si="222"/>
        <v>29.118021915727876</v>
      </c>
      <c r="W731" s="308">
        <v>24</v>
      </c>
      <c r="X731" s="305">
        <f t="shared" si="223"/>
        <v>2001.1136880779229</v>
      </c>
      <c r="Y731" s="309">
        <f t="shared" si="224"/>
        <v>3.9807999999999999</v>
      </c>
    </row>
    <row r="732" spans="1:25" ht="15.75" customHeight="1" x14ac:dyDescent="0.2">
      <c r="A732" s="424">
        <v>713</v>
      </c>
      <c r="B732" s="301">
        <f t="shared" si="207"/>
        <v>71.54911085920898</v>
      </c>
      <c r="C732" s="302">
        <v>21700</v>
      </c>
      <c r="D732" s="303">
        <f t="shared" si="210"/>
        <v>3639.4582248883989</v>
      </c>
      <c r="E732" s="304">
        <f t="shared" si="211"/>
        <v>1230.1368800122787</v>
      </c>
      <c r="F732" s="304">
        <f t="shared" si="212"/>
        <v>72.789164497767985</v>
      </c>
      <c r="G732" s="101">
        <v>60</v>
      </c>
      <c r="H732" s="305">
        <f t="shared" si="213"/>
        <v>5002.3842693984461</v>
      </c>
      <c r="I732" s="309">
        <f t="shared" si="214"/>
        <v>9.9651999999999994</v>
      </c>
      <c r="J732" s="329">
        <f t="shared" si="208"/>
        <v>119.24851809868164</v>
      </c>
      <c r="K732" s="302">
        <v>21700</v>
      </c>
      <c r="L732" s="307">
        <f t="shared" si="215"/>
        <v>2183.6749349330394</v>
      </c>
      <c r="M732" s="304">
        <f t="shared" si="216"/>
        <v>738.08212800736726</v>
      </c>
      <c r="N732" s="304">
        <f t="shared" si="217"/>
        <v>43.673498698660786</v>
      </c>
      <c r="O732" s="308">
        <v>36</v>
      </c>
      <c r="P732" s="305">
        <f t="shared" si="218"/>
        <v>3001.4305616390675</v>
      </c>
      <c r="Q732" s="309">
        <f t="shared" si="219"/>
        <v>5.9790999999999999</v>
      </c>
      <c r="R732" s="367">
        <f t="shared" si="209"/>
        <v>178.87277714802244</v>
      </c>
      <c r="S732" s="302">
        <v>21700</v>
      </c>
      <c r="T732" s="307">
        <f t="shared" si="220"/>
        <v>1455.7832899553598</v>
      </c>
      <c r="U732" s="101">
        <f t="shared" si="221"/>
        <v>492.05475200491156</v>
      </c>
      <c r="V732" s="304">
        <f t="shared" si="222"/>
        <v>29.115665799107198</v>
      </c>
      <c r="W732" s="308">
        <v>24</v>
      </c>
      <c r="X732" s="305">
        <f t="shared" si="223"/>
        <v>2000.9537077593784</v>
      </c>
      <c r="Y732" s="309">
        <f t="shared" si="224"/>
        <v>3.9861</v>
      </c>
    </row>
    <row r="733" spans="1:25" ht="15.75" customHeight="1" x14ac:dyDescent="0.2">
      <c r="A733" s="424">
        <v>714</v>
      </c>
      <c r="B733" s="301">
        <f t="shared" si="207"/>
        <v>71.554892219650782</v>
      </c>
      <c r="C733" s="302">
        <v>21700</v>
      </c>
      <c r="D733" s="303">
        <f t="shared" si="210"/>
        <v>3639.1641706433538</v>
      </c>
      <c r="E733" s="304">
        <f t="shared" si="211"/>
        <v>1230.0374896774536</v>
      </c>
      <c r="F733" s="304">
        <f t="shared" si="212"/>
        <v>72.783283412867078</v>
      </c>
      <c r="G733" s="101">
        <v>60</v>
      </c>
      <c r="H733" s="305">
        <f t="shared" si="213"/>
        <v>5001.9849437336743</v>
      </c>
      <c r="I733" s="309">
        <f t="shared" si="214"/>
        <v>9.9784000000000006</v>
      </c>
      <c r="J733" s="329">
        <f t="shared" si="208"/>
        <v>119.25815369941797</v>
      </c>
      <c r="K733" s="302">
        <v>21700</v>
      </c>
      <c r="L733" s="307">
        <f t="shared" si="215"/>
        <v>2183.4985023860122</v>
      </c>
      <c r="M733" s="304">
        <f t="shared" si="216"/>
        <v>738.02249380647208</v>
      </c>
      <c r="N733" s="304">
        <f t="shared" si="217"/>
        <v>43.669970047720248</v>
      </c>
      <c r="O733" s="308">
        <v>36</v>
      </c>
      <c r="P733" s="305">
        <f t="shared" si="218"/>
        <v>3001.1909662402045</v>
      </c>
      <c r="Q733" s="309">
        <f t="shared" si="219"/>
        <v>5.9870000000000001</v>
      </c>
      <c r="R733" s="367">
        <f t="shared" si="209"/>
        <v>178.88723054912694</v>
      </c>
      <c r="S733" s="302">
        <v>21700</v>
      </c>
      <c r="T733" s="307">
        <f t="shared" si="220"/>
        <v>1455.6656682573416</v>
      </c>
      <c r="U733" s="101">
        <f t="shared" si="221"/>
        <v>492.01499587098141</v>
      </c>
      <c r="V733" s="304">
        <f t="shared" si="222"/>
        <v>29.113313365146833</v>
      </c>
      <c r="W733" s="308">
        <v>24</v>
      </c>
      <c r="X733" s="305">
        <f t="shared" si="223"/>
        <v>2000.7939774934698</v>
      </c>
      <c r="Y733" s="309">
        <f t="shared" si="224"/>
        <v>3.9912999999999998</v>
      </c>
    </row>
    <row r="734" spans="1:25" ht="15.75" customHeight="1" x14ac:dyDescent="0.2">
      <c r="A734" s="424">
        <v>715</v>
      </c>
      <c r="B734" s="301">
        <f t="shared" si="207"/>
        <v>71.560665488612784</v>
      </c>
      <c r="C734" s="302">
        <v>21700</v>
      </c>
      <c r="D734" s="303">
        <f t="shared" si="210"/>
        <v>3638.8705753642912</v>
      </c>
      <c r="E734" s="304">
        <f t="shared" si="211"/>
        <v>1229.9382544731302</v>
      </c>
      <c r="F734" s="304">
        <f t="shared" si="212"/>
        <v>72.777411507285819</v>
      </c>
      <c r="G734" s="101">
        <v>60</v>
      </c>
      <c r="H734" s="305">
        <f t="shared" si="213"/>
        <v>5001.5862413447076</v>
      </c>
      <c r="I734" s="309">
        <f t="shared" si="214"/>
        <v>9.9915000000000003</v>
      </c>
      <c r="J734" s="329">
        <f t="shared" si="208"/>
        <v>119.26777581435465</v>
      </c>
      <c r="K734" s="302">
        <v>21700</v>
      </c>
      <c r="L734" s="307">
        <f t="shared" si="215"/>
        <v>2183.3223452185748</v>
      </c>
      <c r="M734" s="304">
        <f t="shared" si="216"/>
        <v>737.96295268387826</v>
      </c>
      <c r="N734" s="304">
        <f t="shared" si="217"/>
        <v>43.666446904371497</v>
      </c>
      <c r="O734" s="308">
        <v>36</v>
      </c>
      <c r="P734" s="305">
        <f t="shared" si="218"/>
        <v>3000.9517448068245</v>
      </c>
      <c r="Q734" s="309">
        <f t="shared" si="219"/>
        <v>5.9949000000000003</v>
      </c>
      <c r="R734" s="367">
        <f t="shared" si="209"/>
        <v>178.90166372153195</v>
      </c>
      <c r="S734" s="302">
        <v>21700</v>
      </c>
      <c r="T734" s="307">
        <f t="shared" si="220"/>
        <v>1455.5482301457168</v>
      </c>
      <c r="U734" s="101">
        <f t="shared" si="221"/>
        <v>491.97530178925223</v>
      </c>
      <c r="V734" s="304">
        <f t="shared" si="222"/>
        <v>29.110964602914336</v>
      </c>
      <c r="W734" s="308">
        <v>24</v>
      </c>
      <c r="X734" s="305">
        <f t="shared" si="223"/>
        <v>2000.6344965378833</v>
      </c>
      <c r="Y734" s="309">
        <f t="shared" si="224"/>
        <v>3.9965999999999999</v>
      </c>
    </row>
    <row r="735" spans="1:25" ht="15.75" customHeight="1" x14ac:dyDescent="0.2">
      <c r="A735" s="424">
        <v>716</v>
      </c>
      <c r="B735" s="301">
        <f t="shared" si="207"/>
        <v>71.566430688712671</v>
      </c>
      <c r="C735" s="302">
        <v>21700</v>
      </c>
      <c r="D735" s="303">
        <f t="shared" si="210"/>
        <v>3638.5774376906265</v>
      </c>
      <c r="E735" s="304">
        <f t="shared" si="211"/>
        <v>1229.8391739394317</v>
      </c>
      <c r="F735" s="304">
        <f t="shared" si="212"/>
        <v>72.771548753812539</v>
      </c>
      <c r="G735" s="101">
        <v>60</v>
      </c>
      <c r="H735" s="305">
        <f t="shared" si="213"/>
        <v>5001.188160383871</v>
      </c>
      <c r="I735" s="309">
        <f t="shared" si="214"/>
        <v>10.0047</v>
      </c>
      <c r="J735" s="329">
        <f t="shared" si="208"/>
        <v>119.2773844811878</v>
      </c>
      <c r="K735" s="302">
        <v>21700</v>
      </c>
      <c r="L735" s="307">
        <f t="shared" si="215"/>
        <v>2183.1464626143761</v>
      </c>
      <c r="M735" s="304">
        <f t="shared" si="216"/>
        <v>737.90350436365907</v>
      </c>
      <c r="N735" s="304">
        <f t="shared" si="217"/>
        <v>43.662929252287526</v>
      </c>
      <c r="O735" s="308">
        <v>36</v>
      </c>
      <c r="P735" s="305">
        <f t="shared" si="218"/>
        <v>3000.7128962303227</v>
      </c>
      <c r="Q735" s="309">
        <f t="shared" si="219"/>
        <v>6.0027999999999997</v>
      </c>
      <c r="R735" s="367">
        <f t="shared" si="209"/>
        <v>178.91607672178168</v>
      </c>
      <c r="S735" s="302">
        <v>21700</v>
      </c>
      <c r="T735" s="307">
        <f t="shared" si="220"/>
        <v>1455.4309750762509</v>
      </c>
      <c r="U735" s="101">
        <f t="shared" si="221"/>
        <v>491.93566957577275</v>
      </c>
      <c r="V735" s="304">
        <f t="shared" si="222"/>
        <v>29.10861950152502</v>
      </c>
      <c r="W735" s="308">
        <v>24</v>
      </c>
      <c r="X735" s="305">
        <f t="shared" si="223"/>
        <v>2000.4752641535488</v>
      </c>
      <c r="Y735" s="309">
        <f t="shared" si="224"/>
        <v>4.0019</v>
      </c>
    </row>
    <row r="736" spans="1:25" ht="15.75" customHeight="1" x14ac:dyDescent="0.2">
      <c r="A736" s="424">
        <v>717</v>
      </c>
      <c r="B736" s="301">
        <f t="shared" si="207"/>
        <v>71.57218784247344</v>
      </c>
      <c r="C736" s="302">
        <v>21700</v>
      </c>
      <c r="D736" s="303">
        <f t="shared" si="210"/>
        <v>3638.2847562677071</v>
      </c>
      <c r="E736" s="304">
        <f t="shared" si="211"/>
        <v>1229.7402476184848</v>
      </c>
      <c r="F736" s="304">
        <f t="shared" si="212"/>
        <v>72.765695125354142</v>
      </c>
      <c r="G736" s="101">
        <v>60</v>
      </c>
      <c r="H736" s="305">
        <f t="shared" si="213"/>
        <v>5000.7906990115462</v>
      </c>
      <c r="I736" s="309">
        <f t="shared" si="214"/>
        <v>10.017899999999999</v>
      </c>
      <c r="J736" s="329">
        <f t="shared" si="208"/>
        <v>119.28697973745574</v>
      </c>
      <c r="K736" s="302">
        <v>21700</v>
      </c>
      <c r="L736" s="307">
        <f t="shared" si="215"/>
        <v>2182.9708537606239</v>
      </c>
      <c r="M736" s="304">
        <f t="shared" si="216"/>
        <v>737.84414857109084</v>
      </c>
      <c r="N736" s="304">
        <f t="shared" si="217"/>
        <v>43.659417075212481</v>
      </c>
      <c r="O736" s="308">
        <v>36</v>
      </c>
      <c r="P736" s="305">
        <f t="shared" si="218"/>
        <v>3000.4744194069272</v>
      </c>
      <c r="Q736" s="309">
        <f t="shared" si="219"/>
        <v>6.0106999999999999</v>
      </c>
      <c r="R736" s="367">
        <f t="shared" si="209"/>
        <v>178.93046960618358</v>
      </c>
      <c r="S736" s="302">
        <v>21700</v>
      </c>
      <c r="T736" s="307">
        <f t="shared" si="220"/>
        <v>1455.313902507083</v>
      </c>
      <c r="U736" s="101">
        <f t="shared" si="221"/>
        <v>491.89609904739399</v>
      </c>
      <c r="V736" s="304">
        <f t="shared" si="222"/>
        <v>29.106278050141661</v>
      </c>
      <c r="W736" s="308">
        <v>24</v>
      </c>
      <c r="X736" s="305">
        <f t="shared" si="223"/>
        <v>2000.3162796046186</v>
      </c>
      <c r="Y736" s="309">
        <f t="shared" si="224"/>
        <v>4.0071000000000003</v>
      </c>
    </row>
    <row r="737" spans="1:25" ht="15.75" customHeight="1" x14ac:dyDescent="0.2">
      <c r="A737" s="424">
        <v>718</v>
      </c>
      <c r="B737" s="301">
        <f t="shared" si="207"/>
        <v>71.577936972323926</v>
      </c>
      <c r="C737" s="302">
        <v>21700</v>
      </c>
      <c r="D737" s="303">
        <f t="shared" si="210"/>
        <v>3637.9925297467762</v>
      </c>
      <c r="E737" s="304">
        <f t="shared" si="211"/>
        <v>1229.6414750544102</v>
      </c>
      <c r="F737" s="304">
        <f t="shared" si="212"/>
        <v>72.759850594935529</v>
      </c>
      <c r="G737" s="101">
        <v>60</v>
      </c>
      <c r="H737" s="305">
        <f t="shared" si="213"/>
        <v>5000.3938553961216</v>
      </c>
      <c r="I737" s="309">
        <f t="shared" si="214"/>
        <v>10.031000000000001</v>
      </c>
      <c r="J737" s="329">
        <f t="shared" si="208"/>
        <v>119.29656162053988</v>
      </c>
      <c r="K737" s="302">
        <v>21700</v>
      </c>
      <c r="L737" s="307">
        <f t="shared" si="215"/>
        <v>2182.7955178480656</v>
      </c>
      <c r="M737" s="304">
        <f t="shared" si="216"/>
        <v>737.78488503264612</v>
      </c>
      <c r="N737" s="304">
        <f t="shared" si="217"/>
        <v>43.655910356961314</v>
      </c>
      <c r="O737" s="308">
        <v>36</v>
      </c>
      <c r="P737" s="305">
        <f t="shared" si="218"/>
        <v>3000.2363132376727</v>
      </c>
      <c r="Q737" s="309">
        <f t="shared" si="219"/>
        <v>6.0186000000000002</v>
      </c>
      <c r="R737" s="367">
        <f t="shared" si="209"/>
        <v>178.94484243080981</v>
      </c>
      <c r="S737" s="302">
        <v>21700</v>
      </c>
      <c r="T737" s="307">
        <f t="shared" si="220"/>
        <v>1455.1970118987103</v>
      </c>
      <c r="U737" s="101">
        <f t="shared" si="221"/>
        <v>491.85659002176402</v>
      </c>
      <c r="V737" s="304">
        <f t="shared" si="222"/>
        <v>29.103940237974207</v>
      </c>
      <c r="W737" s="308">
        <v>24</v>
      </c>
      <c r="X737" s="305">
        <f t="shared" si="223"/>
        <v>2000.1575421584487</v>
      </c>
      <c r="Y737" s="309">
        <f t="shared" si="224"/>
        <v>4.0124000000000004</v>
      </c>
    </row>
    <row r="738" spans="1:25" ht="15.75" customHeight="1" x14ac:dyDescent="0.2">
      <c r="A738" s="424">
        <v>719</v>
      </c>
      <c r="B738" s="301">
        <f t="shared" si="207"/>
        <v>71.583678100599315</v>
      </c>
      <c r="C738" s="302">
        <v>21700</v>
      </c>
      <c r="D738" s="303">
        <f t="shared" si="210"/>
        <v>3637.7007567849446</v>
      </c>
      <c r="E738" s="304">
        <f t="shared" si="211"/>
        <v>1229.5428557933112</v>
      </c>
      <c r="F738" s="304">
        <f t="shared" si="212"/>
        <v>72.754015135698893</v>
      </c>
      <c r="G738" s="101">
        <v>60</v>
      </c>
      <c r="H738" s="305">
        <f t="shared" si="213"/>
        <v>4999.9976277139549</v>
      </c>
      <c r="I738" s="309">
        <f t="shared" si="214"/>
        <v>10.0442</v>
      </c>
      <c r="J738" s="329">
        <f t="shared" si="208"/>
        <v>119.30613016766553</v>
      </c>
      <c r="K738" s="302">
        <v>21700</v>
      </c>
      <c r="L738" s="307">
        <f t="shared" si="215"/>
        <v>2182.6204540709668</v>
      </c>
      <c r="M738" s="304">
        <f t="shared" si="216"/>
        <v>737.72571347598671</v>
      </c>
      <c r="N738" s="304">
        <f t="shared" si="217"/>
        <v>43.652409081419336</v>
      </c>
      <c r="O738" s="308">
        <v>36</v>
      </c>
      <c r="P738" s="305">
        <f t="shared" si="218"/>
        <v>2999.9985766283726</v>
      </c>
      <c r="Q738" s="309">
        <f t="shared" si="219"/>
        <v>6.0265000000000004</v>
      </c>
      <c r="R738" s="367">
        <f t="shared" si="209"/>
        <v>178.95919525149827</v>
      </c>
      <c r="S738" s="302">
        <v>21700</v>
      </c>
      <c r="T738" s="307">
        <f t="shared" si="220"/>
        <v>1455.080302713978</v>
      </c>
      <c r="U738" s="101">
        <f t="shared" si="221"/>
        <v>491.81714231732451</v>
      </c>
      <c r="V738" s="304">
        <f t="shared" si="222"/>
        <v>29.101606054279561</v>
      </c>
      <c r="W738" s="308">
        <v>24</v>
      </c>
      <c r="X738" s="305">
        <f t="shared" si="223"/>
        <v>1999.9990510855821</v>
      </c>
      <c r="Y738" s="309">
        <f t="shared" si="224"/>
        <v>4.0176999999999996</v>
      </c>
    </row>
    <row r="739" spans="1:25" ht="15.75" customHeight="1" x14ac:dyDescent="0.2">
      <c r="A739" s="283">
        <v>720</v>
      </c>
      <c r="B739" s="301">
        <f t="shared" si="207"/>
        <v>71.589411249541669</v>
      </c>
      <c r="C739" s="302">
        <v>21700</v>
      </c>
      <c r="D739" s="303">
        <f t="shared" si="210"/>
        <v>3637.4094360451545</v>
      </c>
      <c r="E739" s="304">
        <f t="shared" si="211"/>
        <v>1229.4443893832622</v>
      </c>
      <c r="F739" s="304">
        <f t="shared" si="212"/>
        <v>72.748188720903087</v>
      </c>
      <c r="G739" s="101">
        <v>60</v>
      </c>
      <c r="H739" s="305">
        <f t="shared" si="213"/>
        <v>4999.60201414932</v>
      </c>
      <c r="I739" s="309">
        <f t="shared" si="214"/>
        <v>10.057399999999999</v>
      </c>
      <c r="J739" s="329">
        <f t="shared" si="208"/>
        <v>119.31568541590279</v>
      </c>
      <c r="K739" s="302">
        <v>21700</v>
      </c>
      <c r="L739" s="307">
        <f t="shared" si="215"/>
        <v>2182.4456616270927</v>
      </c>
      <c r="M739" s="304">
        <f t="shared" si="216"/>
        <v>737.66663362995723</v>
      </c>
      <c r="N739" s="304">
        <f t="shared" si="217"/>
        <v>43.648913232541858</v>
      </c>
      <c r="O739" s="308">
        <v>36</v>
      </c>
      <c r="P739" s="305">
        <f t="shared" si="218"/>
        <v>2999.7612084895918</v>
      </c>
      <c r="Q739" s="309">
        <f t="shared" si="219"/>
        <v>6.0343999999999998</v>
      </c>
      <c r="R739" s="367">
        <f t="shared" si="209"/>
        <v>178.97352812385415</v>
      </c>
      <c r="S739" s="302">
        <v>21700</v>
      </c>
      <c r="T739" s="307">
        <f t="shared" si="220"/>
        <v>1454.963774418062</v>
      </c>
      <c r="U739" s="101">
        <f t="shared" si="221"/>
        <v>491.77775575330492</v>
      </c>
      <c r="V739" s="304">
        <f t="shared" si="222"/>
        <v>29.09927548836124</v>
      </c>
      <c r="W739" s="308">
        <v>24</v>
      </c>
      <c r="X739" s="305">
        <f t="shared" si="223"/>
        <v>1999.8408056597282</v>
      </c>
      <c r="Y739" s="309">
        <f t="shared" si="224"/>
        <v>4.0228999999999999</v>
      </c>
    </row>
    <row r="740" spans="1:25" ht="15.75" customHeight="1" x14ac:dyDescent="0.2">
      <c r="A740" s="424">
        <v>721</v>
      </c>
      <c r="B740" s="301">
        <f t="shared" si="207"/>
        <v>71.595136441300411</v>
      </c>
      <c r="C740" s="302">
        <v>21700</v>
      </c>
      <c r="D740" s="303">
        <f t="shared" si="210"/>
        <v>3637.1185661961458</v>
      </c>
      <c r="E740" s="304">
        <f t="shared" si="211"/>
        <v>1229.3460753742972</v>
      </c>
      <c r="F740" s="304">
        <f t="shared" si="212"/>
        <v>72.742371323922924</v>
      </c>
      <c r="G740" s="101">
        <v>60</v>
      </c>
      <c r="H740" s="305">
        <f t="shared" si="213"/>
        <v>4999.207012894366</v>
      </c>
      <c r="I740" s="309">
        <f t="shared" si="214"/>
        <v>10.070499999999999</v>
      </c>
      <c r="J740" s="329">
        <f t="shared" si="208"/>
        <v>119.32522740216736</v>
      </c>
      <c r="K740" s="302">
        <v>21700</v>
      </c>
      <c r="L740" s="307">
        <f t="shared" si="215"/>
        <v>2182.2711397176877</v>
      </c>
      <c r="M740" s="304">
        <f t="shared" si="216"/>
        <v>737.60764522457839</v>
      </c>
      <c r="N740" s="304">
        <f t="shared" si="217"/>
        <v>43.645422794353756</v>
      </c>
      <c r="O740" s="308">
        <v>36</v>
      </c>
      <c r="P740" s="305">
        <f t="shared" si="218"/>
        <v>2999.5242077366197</v>
      </c>
      <c r="Q740" s="309">
        <f t="shared" si="219"/>
        <v>6.0423</v>
      </c>
      <c r="R740" s="367">
        <f t="shared" si="209"/>
        <v>178.98784110325101</v>
      </c>
      <c r="S740" s="302">
        <v>21700</v>
      </c>
      <c r="T740" s="307">
        <f t="shared" si="220"/>
        <v>1454.8474264784586</v>
      </c>
      <c r="U740" s="101">
        <f t="shared" si="221"/>
        <v>491.73843014971897</v>
      </c>
      <c r="V740" s="304">
        <f t="shared" si="222"/>
        <v>29.096948529569172</v>
      </c>
      <c r="W740" s="308">
        <v>24</v>
      </c>
      <c r="X740" s="305">
        <f t="shared" si="223"/>
        <v>1999.6828051577468</v>
      </c>
      <c r="Y740" s="309">
        <f t="shared" si="224"/>
        <v>4.0282</v>
      </c>
    </row>
    <row r="741" spans="1:25" ht="15.75" customHeight="1" x14ac:dyDescent="0.2">
      <c r="A741" s="424">
        <v>722</v>
      </c>
      <c r="B741" s="301">
        <f t="shared" si="207"/>
        <v>71.600853697932905</v>
      </c>
      <c r="C741" s="302">
        <v>21700</v>
      </c>
      <c r="D741" s="303">
        <f t="shared" si="210"/>
        <v>3636.8281459124237</v>
      </c>
      <c r="E741" s="304">
        <f t="shared" si="211"/>
        <v>1229.247913318399</v>
      </c>
      <c r="F741" s="304">
        <f t="shared" si="212"/>
        <v>72.736562918248481</v>
      </c>
      <c r="G741" s="101">
        <v>60</v>
      </c>
      <c r="H741" s="305">
        <f t="shared" si="213"/>
        <v>4998.8126221490711</v>
      </c>
      <c r="I741" s="309">
        <f t="shared" si="214"/>
        <v>10.0837</v>
      </c>
      <c r="J741" s="329">
        <f t="shared" si="208"/>
        <v>119.33475616322151</v>
      </c>
      <c r="K741" s="302">
        <v>21700</v>
      </c>
      <c r="L741" s="307">
        <f t="shared" si="215"/>
        <v>2182.0968875474541</v>
      </c>
      <c r="M741" s="304">
        <f t="shared" si="216"/>
        <v>737.54874799103936</v>
      </c>
      <c r="N741" s="304">
        <f t="shared" si="217"/>
        <v>43.641937750949083</v>
      </c>
      <c r="O741" s="308">
        <v>36</v>
      </c>
      <c r="P741" s="305">
        <f t="shared" si="218"/>
        <v>2999.2875732894427</v>
      </c>
      <c r="Q741" s="309">
        <f t="shared" si="219"/>
        <v>6.0502000000000002</v>
      </c>
      <c r="R741" s="367">
        <f t="shared" si="209"/>
        <v>179.00213424483226</v>
      </c>
      <c r="S741" s="302">
        <v>21700</v>
      </c>
      <c r="T741" s="307">
        <f t="shared" si="220"/>
        <v>1454.7312583649693</v>
      </c>
      <c r="U741" s="101">
        <f t="shared" si="221"/>
        <v>491.69916532735959</v>
      </c>
      <c r="V741" s="304">
        <f t="shared" si="222"/>
        <v>29.094625167299387</v>
      </c>
      <c r="W741" s="308">
        <v>24</v>
      </c>
      <c r="X741" s="305">
        <f t="shared" si="223"/>
        <v>1999.5250488596284</v>
      </c>
      <c r="Y741" s="309">
        <f t="shared" si="224"/>
        <v>4.0335000000000001</v>
      </c>
    </row>
    <row r="742" spans="1:25" ht="15.75" customHeight="1" x14ac:dyDescent="0.2">
      <c r="A742" s="424">
        <v>723</v>
      </c>
      <c r="B742" s="301">
        <f t="shared" si="207"/>
        <v>71.606563041404911</v>
      </c>
      <c r="C742" s="302">
        <v>21700</v>
      </c>
      <c r="D742" s="303">
        <f t="shared" si="210"/>
        <v>3636.5381738742226</v>
      </c>
      <c r="E742" s="304">
        <f t="shared" si="211"/>
        <v>1229.1499027694872</v>
      </c>
      <c r="F742" s="304">
        <f t="shared" si="212"/>
        <v>72.730763477484459</v>
      </c>
      <c r="G742" s="101">
        <v>60</v>
      </c>
      <c r="H742" s="305">
        <f t="shared" si="213"/>
        <v>4998.4188401211941</v>
      </c>
      <c r="I742" s="309">
        <f t="shared" si="214"/>
        <v>10.0968</v>
      </c>
      <c r="J742" s="329">
        <f t="shared" si="208"/>
        <v>119.34427173567485</v>
      </c>
      <c r="K742" s="302">
        <v>21700</v>
      </c>
      <c r="L742" s="307">
        <f t="shared" si="215"/>
        <v>2181.9229043245332</v>
      </c>
      <c r="M742" s="304">
        <f t="shared" si="216"/>
        <v>737.48994166169211</v>
      </c>
      <c r="N742" s="304">
        <f t="shared" si="217"/>
        <v>43.638458086490665</v>
      </c>
      <c r="O742" s="308">
        <v>36</v>
      </c>
      <c r="P742" s="305">
        <f t="shared" si="218"/>
        <v>2999.051304072716</v>
      </c>
      <c r="Q742" s="309">
        <f t="shared" si="219"/>
        <v>6.0580999999999996</v>
      </c>
      <c r="R742" s="367">
        <f t="shared" si="209"/>
        <v>179.01640760351228</v>
      </c>
      <c r="S742" s="302">
        <v>21700</v>
      </c>
      <c r="T742" s="307">
        <f t="shared" si="220"/>
        <v>1454.6152695496889</v>
      </c>
      <c r="U742" s="101">
        <f t="shared" si="221"/>
        <v>491.6599611077948</v>
      </c>
      <c r="V742" s="304">
        <f t="shared" si="222"/>
        <v>29.092305390993779</v>
      </c>
      <c r="W742" s="308">
        <v>24</v>
      </c>
      <c r="X742" s="305">
        <f t="shared" si="223"/>
        <v>1999.3675360484774</v>
      </c>
      <c r="Y742" s="309">
        <f t="shared" si="224"/>
        <v>4.0387000000000004</v>
      </c>
    </row>
    <row r="743" spans="1:25" ht="15.75" customHeight="1" x14ac:dyDescent="0.2">
      <c r="A743" s="424">
        <v>724</v>
      </c>
      <c r="B743" s="301">
        <f t="shared" si="207"/>
        <v>71.612264493591084</v>
      </c>
      <c r="C743" s="302">
        <v>21700</v>
      </c>
      <c r="D743" s="303">
        <f t="shared" si="210"/>
        <v>3636.2486487674805</v>
      </c>
      <c r="E743" s="304">
        <f t="shared" si="211"/>
        <v>1229.0520432834082</v>
      </c>
      <c r="F743" s="304">
        <f t="shared" si="212"/>
        <v>72.724972975349615</v>
      </c>
      <c r="G743" s="101">
        <v>60</v>
      </c>
      <c r="H743" s="305">
        <f t="shared" si="213"/>
        <v>4998.0256650262381</v>
      </c>
      <c r="I743" s="309">
        <f t="shared" si="214"/>
        <v>10.11</v>
      </c>
      <c r="J743" s="329">
        <f t="shared" si="208"/>
        <v>119.35377415598515</v>
      </c>
      <c r="K743" s="302">
        <v>21700</v>
      </c>
      <c r="L743" s="307">
        <f t="shared" si="215"/>
        <v>2181.749189260488</v>
      </c>
      <c r="M743" s="304">
        <f t="shared" si="216"/>
        <v>737.43122597004492</v>
      </c>
      <c r="N743" s="304">
        <f t="shared" si="217"/>
        <v>43.634983785209762</v>
      </c>
      <c r="O743" s="308">
        <v>36</v>
      </c>
      <c r="P743" s="305">
        <f t="shared" si="218"/>
        <v>2998.815399015743</v>
      </c>
      <c r="Q743" s="309">
        <f t="shared" si="219"/>
        <v>6.0659999999999998</v>
      </c>
      <c r="R743" s="367">
        <f t="shared" si="209"/>
        <v>179.0306612339777</v>
      </c>
      <c r="S743" s="302">
        <v>21700</v>
      </c>
      <c r="T743" s="307">
        <f t="shared" si="220"/>
        <v>1454.4994595069925</v>
      </c>
      <c r="U743" s="101">
        <f t="shared" si="221"/>
        <v>491.62081731336343</v>
      </c>
      <c r="V743" s="304">
        <f t="shared" si="222"/>
        <v>29.08998919013985</v>
      </c>
      <c r="W743" s="308">
        <v>24</v>
      </c>
      <c r="X743" s="305">
        <f t="shared" si="223"/>
        <v>1999.2102660104958</v>
      </c>
      <c r="Y743" s="309">
        <f t="shared" si="224"/>
        <v>4.0439999999999996</v>
      </c>
    </row>
    <row r="744" spans="1:25" ht="15.75" customHeight="1" x14ac:dyDescent="0.2">
      <c r="A744" s="424">
        <v>725</v>
      </c>
      <c r="B744" s="301">
        <f t="shared" si="207"/>
        <v>71.617958076275528</v>
      </c>
      <c r="C744" s="302">
        <v>21700</v>
      </c>
      <c r="D744" s="303">
        <f t="shared" si="210"/>
        <v>3635.9595692838002</v>
      </c>
      <c r="E744" s="304">
        <f t="shared" si="211"/>
        <v>1228.9543344179244</v>
      </c>
      <c r="F744" s="304">
        <f t="shared" si="212"/>
        <v>72.719191385676012</v>
      </c>
      <c r="G744" s="101">
        <v>60</v>
      </c>
      <c r="H744" s="305">
        <f t="shared" si="213"/>
        <v>4997.6330950874008</v>
      </c>
      <c r="I744" s="309">
        <f t="shared" si="214"/>
        <v>10.123200000000001</v>
      </c>
      <c r="J744" s="329">
        <f t="shared" si="208"/>
        <v>119.36326346045922</v>
      </c>
      <c r="K744" s="302">
        <v>21700</v>
      </c>
      <c r="L744" s="307">
        <f t="shared" si="215"/>
        <v>2181.5757415702797</v>
      </c>
      <c r="M744" s="304">
        <f t="shared" si="216"/>
        <v>737.37260065075441</v>
      </c>
      <c r="N744" s="304">
        <f t="shared" si="217"/>
        <v>43.631514831405596</v>
      </c>
      <c r="O744" s="308">
        <v>36</v>
      </c>
      <c r="P744" s="305">
        <f t="shared" si="218"/>
        <v>2998.5798570524398</v>
      </c>
      <c r="Q744" s="309">
        <f t="shared" si="219"/>
        <v>6.0739000000000001</v>
      </c>
      <c r="R744" s="367">
        <f t="shared" si="209"/>
        <v>179.04489519068881</v>
      </c>
      <c r="S744" s="302">
        <v>21700</v>
      </c>
      <c r="T744" s="307">
        <f t="shared" si="220"/>
        <v>1454.3838277135201</v>
      </c>
      <c r="U744" s="101">
        <f t="shared" si="221"/>
        <v>491.58173376716974</v>
      </c>
      <c r="V744" s="304">
        <f t="shared" si="222"/>
        <v>29.087676554270402</v>
      </c>
      <c r="W744" s="308">
        <v>24</v>
      </c>
      <c r="X744" s="305">
        <f t="shared" si="223"/>
        <v>1999.0532380349603</v>
      </c>
      <c r="Y744" s="309">
        <f t="shared" si="224"/>
        <v>4.0492999999999997</v>
      </c>
    </row>
    <row r="745" spans="1:25" ht="15.75" customHeight="1" x14ac:dyDescent="0.2">
      <c r="A745" s="424">
        <v>726</v>
      </c>
      <c r="B745" s="301">
        <f t="shared" si="207"/>
        <v>71.623643811152277</v>
      </c>
      <c r="C745" s="302">
        <v>21700</v>
      </c>
      <c r="D745" s="303">
        <f t="shared" si="210"/>
        <v>3635.6709341204169</v>
      </c>
      <c r="E745" s="304">
        <f t="shared" si="211"/>
        <v>1228.8567757327007</v>
      </c>
      <c r="F745" s="304">
        <f t="shared" si="212"/>
        <v>72.713418682408346</v>
      </c>
      <c r="G745" s="101">
        <v>60</v>
      </c>
      <c r="H745" s="305">
        <f t="shared" si="213"/>
        <v>4997.2411285355265</v>
      </c>
      <c r="I745" s="309">
        <f t="shared" si="214"/>
        <v>10.1363</v>
      </c>
      <c r="J745" s="329">
        <f t="shared" si="208"/>
        <v>119.3727396852538</v>
      </c>
      <c r="K745" s="302">
        <v>21700</v>
      </c>
      <c r="L745" s="307">
        <f t="shared" si="215"/>
        <v>2181.4025604722501</v>
      </c>
      <c r="M745" s="304">
        <f t="shared" si="216"/>
        <v>737.31406543962044</v>
      </c>
      <c r="N745" s="304">
        <f t="shared" si="217"/>
        <v>43.628051209445005</v>
      </c>
      <c r="O745" s="308">
        <v>36</v>
      </c>
      <c r="P745" s="305">
        <f t="shared" si="218"/>
        <v>2998.3446771213153</v>
      </c>
      <c r="Q745" s="309">
        <f t="shared" si="219"/>
        <v>6.0818000000000003</v>
      </c>
      <c r="R745" s="367">
        <f t="shared" si="209"/>
        <v>179.05910952788068</v>
      </c>
      <c r="S745" s="302">
        <v>21700</v>
      </c>
      <c r="T745" s="307">
        <f t="shared" si="220"/>
        <v>1454.2683736481667</v>
      </c>
      <c r="U745" s="101">
        <f t="shared" si="221"/>
        <v>491.54271029308029</v>
      </c>
      <c r="V745" s="304">
        <f t="shared" si="222"/>
        <v>29.085367472963334</v>
      </c>
      <c r="W745" s="308">
        <v>24</v>
      </c>
      <c r="X745" s="305">
        <f t="shared" si="223"/>
        <v>1998.8964514142103</v>
      </c>
      <c r="Y745" s="309">
        <f t="shared" si="224"/>
        <v>4.0545</v>
      </c>
    </row>
    <row r="746" spans="1:25" ht="15.75" customHeight="1" x14ac:dyDescent="0.2">
      <c r="A746" s="424">
        <v>727</v>
      </c>
      <c r="B746" s="301">
        <f t="shared" si="207"/>
        <v>71.629321719825768</v>
      </c>
      <c r="C746" s="302">
        <v>21700</v>
      </c>
      <c r="D746" s="303">
        <f t="shared" si="210"/>
        <v>3635.3827419801705</v>
      </c>
      <c r="E746" s="304">
        <f t="shared" si="211"/>
        <v>1228.7593667892975</v>
      </c>
      <c r="F746" s="304">
        <f t="shared" si="212"/>
        <v>72.707654839603407</v>
      </c>
      <c r="G746" s="101">
        <v>60</v>
      </c>
      <c r="H746" s="305">
        <f t="shared" si="213"/>
        <v>4996.8497636090715</v>
      </c>
      <c r="I746" s="309">
        <f t="shared" si="214"/>
        <v>10.1495</v>
      </c>
      <c r="J746" s="329">
        <f t="shared" si="208"/>
        <v>119.38220286637629</v>
      </c>
      <c r="K746" s="302">
        <v>21700</v>
      </c>
      <c r="L746" s="307">
        <f t="shared" si="215"/>
        <v>2181.2296451881025</v>
      </c>
      <c r="M746" s="304">
        <f t="shared" si="216"/>
        <v>737.2556200735786</v>
      </c>
      <c r="N746" s="304">
        <f t="shared" si="217"/>
        <v>43.62459290376205</v>
      </c>
      <c r="O746" s="308">
        <v>36</v>
      </c>
      <c r="P746" s="305">
        <f t="shared" si="218"/>
        <v>2998.1098581654433</v>
      </c>
      <c r="Q746" s="309">
        <f t="shared" si="219"/>
        <v>6.0896999999999997</v>
      </c>
      <c r="R746" s="367">
        <f t="shared" si="209"/>
        <v>179.0733042995644</v>
      </c>
      <c r="S746" s="302">
        <v>21700</v>
      </c>
      <c r="T746" s="307">
        <f t="shared" si="220"/>
        <v>1454.1530967920685</v>
      </c>
      <c r="U746" s="101">
        <f t="shared" si="221"/>
        <v>491.5037467157191</v>
      </c>
      <c r="V746" s="304">
        <f t="shared" si="222"/>
        <v>29.083061935841371</v>
      </c>
      <c r="W746" s="308">
        <v>24</v>
      </c>
      <c r="X746" s="305">
        <f t="shared" si="223"/>
        <v>1998.7399054436289</v>
      </c>
      <c r="Y746" s="309">
        <f t="shared" si="224"/>
        <v>4.0598000000000001</v>
      </c>
    </row>
    <row r="747" spans="1:25" ht="15.75" customHeight="1" x14ac:dyDescent="0.2">
      <c r="A747" s="424">
        <v>728</v>
      </c>
      <c r="B747" s="301">
        <f t="shared" si="207"/>
        <v>71.634991823811333</v>
      </c>
      <c r="C747" s="302">
        <v>21700</v>
      </c>
      <c r="D747" s="303">
        <f t="shared" si="210"/>
        <v>3635.0949915714727</v>
      </c>
      <c r="E747" s="304">
        <f t="shared" si="211"/>
        <v>1228.6621071511577</v>
      </c>
      <c r="F747" s="304">
        <f t="shared" si="212"/>
        <v>72.701899831429458</v>
      </c>
      <c r="G747" s="101">
        <v>60</v>
      </c>
      <c r="H747" s="305">
        <f t="shared" si="213"/>
        <v>4996.4589985540597</v>
      </c>
      <c r="I747" s="309">
        <f t="shared" si="214"/>
        <v>10.162599999999999</v>
      </c>
      <c r="J747" s="329">
        <f t="shared" si="208"/>
        <v>119.39165303968556</v>
      </c>
      <c r="K747" s="302">
        <v>21700</v>
      </c>
      <c r="L747" s="307">
        <f t="shared" si="215"/>
        <v>2181.0569949428836</v>
      </c>
      <c r="M747" s="304">
        <f t="shared" si="216"/>
        <v>737.19726429069465</v>
      </c>
      <c r="N747" s="304">
        <f t="shared" si="217"/>
        <v>43.62113989885767</v>
      </c>
      <c r="O747" s="308">
        <v>36</v>
      </c>
      <c r="P747" s="305">
        <f t="shared" si="218"/>
        <v>2997.8753991324361</v>
      </c>
      <c r="Q747" s="309">
        <f t="shared" si="219"/>
        <v>6.0975999999999999</v>
      </c>
      <c r="R747" s="367">
        <f t="shared" si="209"/>
        <v>179.08747955952833</v>
      </c>
      <c r="S747" s="302">
        <v>21700</v>
      </c>
      <c r="T747" s="307">
        <f t="shared" si="220"/>
        <v>1454.0379966285893</v>
      </c>
      <c r="U747" s="101">
        <f t="shared" si="221"/>
        <v>491.46484286046314</v>
      </c>
      <c r="V747" s="304">
        <f t="shared" si="222"/>
        <v>29.080759932571787</v>
      </c>
      <c r="W747" s="308">
        <v>24</v>
      </c>
      <c r="X747" s="305">
        <f t="shared" si="223"/>
        <v>1998.5835994216241</v>
      </c>
      <c r="Y747" s="309">
        <f t="shared" si="224"/>
        <v>4.0651000000000002</v>
      </c>
    </row>
    <row r="748" spans="1:25" ht="15.75" customHeight="1" x14ac:dyDescent="0.2">
      <c r="A748" s="424">
        <v>729</v>
      </c>
      <c r="B748" s="301">
        <f t="shared" si="207"/>
        <v>71.640654144535716</v>
      </c>
      <c r="C748" s="302">
        <v>21700</v>
      </c>
      <c r="D748" s="303">
        <f t="shared" si="210"/>
        <v>3634.807681608273</v>
      </c>
      <c r="E748" s="304">
        <f t="shared" si="211"/>
        <v>1228.5649963835961</v>
      </c>
      <c r="F748" s="304">
        <f t="shared" si="212"/>
        <v>72.696153632165462</v>
      </c>
      <c r="G748" s="101">
        <v>60</v>
      </c>
      <c r="H748" s="305">
        <f t="shared" si="213"/>
        <v>4996.0688316240339</v>
      </c>
      <c r="I748" s="309">
        <f t="shared" si="214"/>
        <v>10.175800000000001</v>
      </c>
      <c r="J748" s="329">
        <f t="shared" si="208"/>
        <v>119.40109024089287</v>
      </c>
      <c r="K748" s="302">
        <v>21700</v>
      </c>
      <c r="L748" s="307">
        <f t="shared" si="215"/>
        <v>2180.8846089649637</v>
      </c>
      <c r="M748" s="304">
        <f t="shared" si="216"/>
        <v>737.13899783015768</v>
      </c>
      <c r="N748" s="304">
        <f t="shared" si="217"/>
        <v>43.617692179299276</v>
      </c>
      <c r="O748" s="308">
        <v>36</v>
      </c>
      <c r="P748" s="305">
        <f t="shared" si="218"/>
        <v>2997.6412989744208</v>
      </c>
      <c r="Q748" s="309">
        <f t="shared" si="219"/>
        <v>6.1055000000000001</v>
      </c>
      <c r="R748" s="367">
        <f t="shared" si="209"/>
        <v>179.10163536133928</v>
      </c>
      <c r="S748" s="302">
        <v>21700</v>
      </c>
      <c r="T748" s="307">
        <f t="shared" si="220"/>
        <v>1453.9230726433093</v>
      </c>
      <c r="U748" s="101">
        <f t="shared" si="221"/>
        <v>491.42599855343849</v>
      </c>
      <c r="V748" s="304">
        <f t="shared" si="222"/>
        <v>29.078461452866186</v>
      </c>
      <c r="W748" s="308">
        <v>24</v>
      </c>
      <c r="X748" s="305">
        <f t="shared" si="223"/>
        <v>1998.427532649614</v>
      </c>
      <c r="Y748" s="309">
        <f t="shared" si="224"/>
        <v>4.0702999999999996</v>
      </c>
    </row>
    <row r="749" spans="1:25" ht="15.75" customHeight="1" x14ac:dyDescent="0.2">
      <c r="A749" s="283">
        <v>730</v>
      </c>
      <c r="B749" s="301">
        <f t="shared" si="207"/>
        <v>71.646308703337553</v>
      </c>
      <c r="C749" s="302">
        <v>21700</v>
      </c>
      <c r="D749" s="303">
        <f t="shared" si="210"/>
        <v>3634.5208108100287</v>
      </c>
      <c r="E749" s="304">
        <f t="shared" si="211"/>
        <v>1228.4680340537896</v>
      </c>
      <c r="F749" s="304">
        <f t="shared" si="212"/>
        <v>72.690416216200575</v>
      </c>
      <c r="G749" s="101">
        <v>60</v>
      </c>
      <c r="H749" s="305">
        <f t="shared" si="213"/>
        <v>4995.6792610800194</v>
      </c>
      <c r="I749" s="309">
        <f t="shared" si="214"/>
        <v>10.1889</v>
      </c>
      <c r="J749" s="329">
        <f t="shared" si="208"/>
        <v>119.41051450556259</v>
      </c>
      <c r="K749" s="302">
        <v>21700</v>
      </c>
      <c r="L749" s="307">
        <f t="shared" si="215"/>
        <v>2180.712486486017</v>
      </c>
      <c r="M749" s="304">
        <f t="shared" si="216"/>
        <v>737.08082043227364</v>
      </c>
      <c r="N749" s="304">
        <f t="shared" si="217"/>
        <v>43.614249729720342</v>
      </c>
      <c r="O749" s="308">
        <v>36</v>
      </c>
      <c r="P749" s="305">
        <f t="shared" si="218"/>
        <v>2997.4075566480115</v>
      </c>
      <c r="Q749" s="309">
        <f t="shared" si="219"/>
        <v>6.1134000000000004</v>
      </c>
      <c r="R749" s="367">
        <f t="shared" si="209"/>
        <v>179.11577175834387</v>
      </c>
      <c r="S749" s="302">
        <v>21700</v>
      </c>
      <c r="T749" s="307">
        <f t="shared" si="220"/>
        <v>1453.8083243240114</v>
      </c>
      <c r="U749" s="101">
        <f t="shared" si="221"/>
        <v>491.3872136215158</v>
      </c>
      <c r="V749" s="304">
        <f t="shared" si="222"/>
        <v>29.076166486480229</v>
      </c>
      <c r="W749" s="308">
        <v>24</v>
      </c>
      <c r="X749" s="305">
        <f t="shared" si="223"/>
        <v>1998.2717044320073</v>
      </c>
      <c r="Y749" s="309">
        <f t="shared" si="224"/>
        <v>4.0755999999999997</v>
      </c>
    </row>
    <row r="750" spans="1:25" ht="15.75" customHeight="1" x14ac:dyDescent="0.2">
      <c r="A750" s="424">
        <v>731</v>
      </c>
      <c r="B750" s="301">
        <f t="shared" si="207"/>
        <v>71.651955521467841</v>
      </c>
      <c r="C750" s="302">
        <v>21700</v>
      </c>
      <c r="D750" s="303">
        <f t="shared" si="210"/>
        <v>3634.2343779016724</v>
      </c>
      <c r="E750" s="304">
        <f t="shared" si="211"/>
        <v>1228.3712197307652</v>
      </c>
      <c r="F750" s="304">
        <f t="shared" si="212"/>
        <v>72.684687558033445</v>
      </c>
      <c r="G750" s="101">
        <v>60</v>
      </c>
      <c r="H750" s="305">
        <f t="shared" si="213"/>
        <v>4995.290285190471</v>
      </c>
      <c r="I750" s="309">
        <f t="shared" si="214"/>
        <v>10.2021</v>
      </c>
      <c r="J750" s="329">
        <f t="shared" si="208"/>
        <v>119.41992586911307</v>
      </c>
      <c r="K750" s="302">
        <v>21700</v>
      </c>
      <c r="L750" s="307">
        <f t="shared" si="215"/>
        <v>2180.5406267410035</v>
      </c>
      <c r="M750" s="304">
        <f t="shared" si="216"/>
        <v>737.02273183845909</v>
      </c>
      <c r="N750" s="304">
        <f t="shared" si="217"/>
        <v>43.61081253482007</v>
      </c>
      <c r="O750" s="308">
        <v>36</v>
      </c>
      <c r="P750" s="305">
        <f t="shared" si="218"/>
        <v>2997.1741711142827</v>
      </c>
      <c r="Q750" s="309">
        <f t="shared" si="219"/>
        <v>6.1212999999999997</v>
      </c>
      <c r="R750" s="367">
        <f t="shared" si="209"/>
        <v>179.12988880366959</v>
      </c>
      <c r="S750" s="302">
        <v>21700</v>
      </c>
      <c r="T750" s="307">
        <f t="shared" si="220"/>
        <v>1453.6937511606693</v>
      </c>
      <c r="U750" s="101">
        <f t="shared" si="221"/>
        <v>491.3484878923062</v>
      </c>
      <c r="V750" s="304">
        <f t="shared" si="222"/>
        <v>29.073875023213386</v>
      </c>
      <c r="W750" s="308">
        <v>24</v>
      </c>
      <c r="X750" s="305">
        <f t="shared" si="223"/>
        <v>1998.1161140761888</v>
      </c>
      <c r="Y750" s="309">
        <f t="shared" si="224"/>
        <v>4.0808</v>
      </c>
    </row>
    <row r="751" spans="1:25" ht="15.75" customHeight="1" x14ac:dyDescent="0.2">
      <c r="A751" s="424">
        <v>732</v>
      </c>
      <c r="B751" s="301">
        <f t="shared" si="207"/>
        <v>71.657594620090407</v>
      </c>
      <c r="C751" s="302">
        <v>21700</v>
      </c>
      <c r="D751" s="303">
        <f t="shared" si="210"/>
        <v>3633.9483816135862</v>
      </c>
      <c r="E751" s="304">
        <f t="shared" si="211"/>
        <v>1228.2745529853921</v>
      </c>
      <c r="F751" s="304">
        <f t="shared" si="212"/>
        <v>72.678967632271721</v>
      </c>
      <c r="G751" s="101">
        <v>60</v>
      </c>
      <c r="H751" s="305">
        <f t="shared" si="213"/>
        <v>4994.9019022312496</v>
      </c>
      <c r="I751" s="309">
        <f t="shared" si="214"/>
        <v>10.215199999999999</v>
      </c>
      <c r="J751" s="329">
        <f t="shared" si="208"/>
        <v>119.42932436681735</v>
      </c>
      <c r="K751" s="302">
        <v>21700</v>
      </c>
      <c r="L751" s="307">
        <f t="shared" si="215"/>
        <v>2180.3690289681522</v>
      </c>
      <c r="M751" s="304">
        <f t="shared" si="216"/>
        <v>736.96473179123541</v>
      </c>
      <c r="N751" s="304">
        <f t="shared" si="217"/>
        <v>43.607380579363046</v>
      </c>
      <c r="O751" s="308">
        <v>36</v>
      </c>
      <c r="P751" s="305">
        <f t="shared" si="218"/>
        <v>2996.9411413387506</v>
      </c>
      <c r="Q751" s="309">
        <f t="shared" si="219"/>
        <v>6.1291000000000002</v>
      </c>
      <c r="R751" s="367">
        <f t="shared" si="209"/>
        <v>179.143986550226</v>
      </c>
      <c r="S751" s="302">
        <v>21700</v>
      </c>
      <c r="T751" s="307">
        <f t="shared" si="220"/>
        <v>1453.5793526454349</v>
      </c>
      <c r="U751" s="101">
        <f t="shared" si="221"/>
        <v>491.30982119415694</v>
      </c>
      <c r="V751" s="304">
        <f t="shared" si="222"/>
        <v>29.071587052908701</v>
      </c>
      <c r="W751" s="308">
        <v>24</v>
      </c>
      <c r="X751" s="305">
        <f t="shared" si="223"/>
        <v>1997.9607608925005</v>
      </c>
      <c r="Y751" s="309">
        <f t="shared" si="224"/>
        <v>4.0861000000000001</v>
      </c>
    </row>
    <row r="752" spans="1:25" ht="15.75" customHeight="1" x14ac:dyDescent="0.2">
      <c r="A752" s="424">
        <v>733</v>
      </c>
      <c r="B752" s="301">
        <f t="shared" si="207"/>
        <v>71.663226020282437</v>
      </c>
      <c r="C752" s="302">
        <v>21700</v>
      </c>
      <c r="D752" s="303">
        <f t="shared" si="210"/>
        <v>3633.6628206815649</v>
      </c>
      <c r="E752" s="304">
        <f t="shared" si="211"/>
        <v>1228.1780333903689</v>
      </c>
      <c r="F752" s="304">
        <f t="shared" si="212"/>
        <v>72.673256413631293</v>
      </c>
      <c r="G752" s="101">
        <v>60</v>
      </c>
      <c r="H752" s="305">
        <f t="shared" si="213"/>
        <v>4994.5141104855647</v>
      </c>
      <c r="I752" s="309">
        <f t="shared" si="214"/>
        <v>10.228400000000001</v>
      </c>
      <c r="J752" s="329">
        <f t="shared" si="208"/>
        <v>119.43871003380407</v>
      </c>
      <c r="K752" s="302">
        <v>21700</v>
      </c>
      <c r="L752" s="307">
        <f t="shared" si="215"/>
        <v>2180.1976924089386</v>
      </c>
      <c r="M752" s="304">
        <f t="shared" si="216"/>
        <v>736.90682003422114</v>
      </c>
      <c r="N752" s="304">
        <f t="shared" si="217"/>
        <v>43.603953848178769</v>
      </c>
      <c r="O752" s="308">
        <v>36</v>
      </c>
      <c r="P752" s="305">
        <f t="shared" si="218"/>
        <v>2996.7084662913385</v>
      </c>
      <c r="Q752" s="309">
        <f t="shared" si="219"/>
        <v>6.1369999999999996</v>
      </c>
      <c r="R752" s="367">
        <f t="shared" si="209"/>
        <v>179.15806505070609</v>
      </c>
      <c r="S752" s="302">
        <v>21700</v>
      </c>
      <c r="T752" s="307">
        <f t="shared" si="220"/>
        <v>1453.4651282726261</v>
      </c>
      <c r="U752" s="101">
        <f t="shared" si="221"/>
        <v>491.2712133561476</v>
      </c>
      <c r="V752" s="304">
        <f t="shared" si="222"/>
        <v>29.069302565452521</v>
      </c>
      <c r="W752" s="308">
        <v>24</v>
      </c>
      <c r="X752" s="305">
        <f t="shared" si="223"/>
        <v>1997.8056441942263</v>
      </c>
      <c r="Y752" s="309">
        <f t="shared" si="224"/>
        <v>4.0914000000000001</v>
      </c>
    </row>
    <row r="753" spans="1:25" ht="15.75" customHeight="1" x14ac:dyDescent="0.2">
      <c r="A753" s="424">
        <v>734</v>
      </c>
      <c r="B753" s="301">
        <f t="shared" si="207"/>
        <v>71.668849743034883</v>
      </c>
      <c r="C753" s="302">
        <v>21700</v>
      </c>
      <c r="D753" s="303">
        <f t="shared" si="210"/>
        <v>3633.3776938467872</v>
      </c>
      <c r="E753" s="304">
        <f t="shared" si="211"/>
        <v>1228.081660520214</v>
      </c>
      <c r="F753" s="304">
        <f t="shared" si="212"/>
        <v>72.667553876935742</v>
      </c>
      <c r="G753" s="101">
        <v>60</v>
      </c>
      <c r="H753" s="305">
        <f t="shared" si="213"/>
        <v>4994.1269082439376</v>
      </c>
      <c r="I753" s="309">
        <f t="shared" si="214"/>
        <v>10.2415</v>
      </c>
      <c r="J753" s="329">
        <f t="shared" si="208"/>
        <v>119.44808290505814</v>
      </c>
      <c r="K753" s="302">
        <v>21700</v>
      </c>
      <c r="L753" s="307">
        <f t="shared" si="215"/>
        <v>2180.0266163080719</v>
      </c>
      <c r="M753" s="304">
        <f t="shared" si="216"/>
        <v>736.84899631212818</v>
      </c>
      <c r="N753" s="304">
        <f t="shared" si="217"/>
        <v>43.600532326161435</v>
      </c>
      <c r="O753" s="308">
        <v>36</v>
      </c>
      <c r="P753" s="305">
        <f t="shared" si="218"/>
        <v>2996.4761449463617</v>
      </c>
      <c r="Q753" s="309">
        <f t="shared" si="219"/>
        <v>6.1448999999999998</v>
      </c>
      <c r="R753" s="367">
        <f t="shared" si="209"/>
        <v>179.17212435758719</v>
      </c>
      <c r="S753" s="302">
        <v>21700</v>
      </c>
      <c r="T753" s="307">
        <f t="shared" si="220"/>
        <v>1453.3510775387151</v>
      </c>
      <c r="U753" s="101">
        <f t="shared" si="221"/>
        <v>491.23266420808568</v>
      </c>
      <c r="V753" s="304">
        <f t="shared" si="222"/>
        <v>29.067021550774303</v>
      </c>
      <c r="W753" s="308">
        <v>24</v>
      </c>
      <c r="X753" s="305">
        <f t="shared" si="223"/>
        <v>1997.6507632975752</v>
      </c>
      <c r="Y753" s="309">
        <f t="shared" si="224"/>
        <v>4.0965999999999996</v>
      </c>
    </row>
    <row r="754" spans="1:25" ht="15.75" customHeight="1" x14ac:dyDescent="0.2">
      <c r="A754" s="424">
        <v>735</v>
      </c>
      <c r="B754" s="301">
        <f t="shared" si="207"/>
        <v>71.674465809252951</v>
      </c>
      <c r="C754" s="302">
        <v>21700</v>
      </c>
      <c r="D754" s="303">
        <f t="shared" si="210"/>
        <v>3633.0929998557895</v>
      </c>
      <c r="E754" s="304">
        <f t="shared" si="211"/>
        <v>1227.9854339512567</v>
      </c>
      <c r="F754" s="304">
        <f t="shared" si="212"/>
        <v>72.661859997115798</v>
      </c>
      <c r="G754" s="101">
        <v>60</v>
      </c>
      <c r="H754" s="305">
        <f t="shared" si="213"/>
        <v>4993.7402938041623</v>
      </c>
      <c r="I754" s="309">
        <f t="shared" si="214"/>
        <v>10.2547</v>
      </c>
      <c r="J754" s="329">
        <f t="shared" si="208"/>
        <v>119.45744301542159</v>
      </c>
      <c r="K754" s="302">
        <v>21700</v>
      </c>
      <c r="L754" s="307">
        <f t="shared" si="215"/>
        <v>2179.8557999134732</v>
      </c>
      <c r="M754" s="304">
        <f t="shared" si="216"/>
        <v>736.79126037075389</v>
      </c>
      <c r="N754" s="304">
        <f t="shared" si="217"/>
        <v>43.597115998269466</v>
      </c>
      <c r="O754" s="308">
        <v>36</v>
      </c>
      <c r="P754" s="305">
        <f t="shared" si="218"/>
        <v>2996.2441762824969</v>
      </c>
      <c r="Q754" s="309">
        <f t="shared" si="219"/>
        <v>6.1528</v>
      </c>
      <c r="R754" s="367">
        <f t="shared" si="209"/>
        <v>179.18616452313236</v>
      </c>
      <c r="S754" s="302">
        <v>21700</v>
      </c>
      <c r="T754" s="307">
        <f t="shared" si="220"/>
        <v>1453.2371999423158</v>
      </c>
      <c r="U754" s="101">
        <f t="shared" si="221"/>
        <v>491.19417358050271</v>
      </c>
      <c r="V754" s="304">
        <f t="shared" si="222"/>
        <v>29.064743998846318</v>
      </c>
      <c r="W754" s="308">
        <v>24</v>
      </c>
      <c r="X754" s="305">
        <f t="shared" si="223"/>
        <v>1997.4961175216647</v>
      </c>
      <c r="Y754" s="309">
        <f t="shared" si="224"/>
        <v>4.1018999999999997</v>
      </c>
    </row>
    <row r="755" spans="1:25" ht="15.75" customHeight="1" x14ac:dyDescent="0.2">
      <c r="A755" s="424">
        <v>736</v>
      </c>
      <c r="B755" s="301">
        <f t="shared" si="207"/>
        <v>71.680074239756621</v>
      </c>
      <c r="C755" s="302">
        <v>21700</v>
      </c>
      <c r="D755" s="303">
        <f t="shared" si="210"/>
        <v>3632.8087374604279</v>
      </c>
      <c r="E755" s="304">
        <f t="shared" si="211"/>
        <v>1227.8893532616246</v>
      </c>
      <c r="F755" s="304">
        <f t="shared" si="212"/>
        <v>72.65617474920856</v>
      </c>
      <c r="G755" s="101">
        <v>60</v>
      </c>
      <c r="H755" s="305">
        <f t="shared" si="213"/>
        <v>4993.354265471261</v>
      </c>
      <c r="I755" s="309">
        <f t="shared" si="214"/>
        <v>10.267799999999999</v>
      </c>
      <c r="J755" s="329">
        <f t="shared" si="208"/>
        <v>119.46679039959437</v>
      </c>
      <c r="K755" s="302">
        <v>21700</v>
      </c>
      <c r="L755" s="307">
        <f t="shared" si="215"/>
        <v>2179.6852424762569</v>
      </c>
      <c r="M755" s="304">
        <f t="shared" si="216"/>
        <v>736.73361195697476</v>
      </c>
      <c r="N755" s="304">
        <f t="shared" si="217"/>
        <v>43.593704849525139</v>
      </c>
      <c r="O755" s="308">
        <v>36</v>
      </c>
      <c r="P755" s="305">
        <f t="shared" si="218"/>
        <v>2996.0125592827571</v>
      </c>
      <c r="Q755" s="309">
        <f t="shared" si="219"/>
        <v>6.1607000000000003</v>
      </c>
      <c r="R755" s="367">
        <f t="shared" si="209"/>
        <v>179.20018559939155</v>
      </c>
      <c r="S755" s="302">
        <v>21700</v>
      </c>
      <c r="T755" s="307">
        <f t="shared" si="220"/>
        <v>1453.1234949841712</v>
      </c>
      <c r="U755" s="101">
        <f t="shared" si="221"/>
        <v>491.15574130464984</v>
      </c>
      <c r="V755" s="304">
        <f t="shared" si="222"/>
        <v>29.062469899683425</v>
      </c>
      <c r="W755" s="308">
        <v>24</v>
      </c>
      <c r="X755" s="305">
        <f t="shared" si="223"/>
        <v>1997.3417061885045</v>
      </c>
      <c r="Y755" s="309">
        <f t="shared" si="224"/>
        <v>4.1071</v>
      </c>
    </row>
    <row r="756" spans="1:25" ht="15.75" customHeight="1" x14ac:dyDescent="0.2">
      <c r="A756" s="424">
        <v>737</v>
      </c>
      <c r="B756" s="301">
        <f t="shared" si="207"/>
        <v>71.685675055281024</v>
      </c>
      <c r="C756" s="302">
        <v>21700</v>
      </c>
      <c r="D756" s="303">
        <f t="shared" si="210"/>
        <v>3632.5249054178576</v>
      </c>
      <c r="E756" s="304">
        <f t="shared" si="211"/>
        <v>1227.7934180312357</v>
      </c>
      <c r="F756" s="304">
        <f t="shared" si="212"/>
        <v>72.650498108357155</v>
      </c>
      <c r="G756" s="101">
        <v>60</v>
      </c>
      <c r="H756" s="305">
        <f t="shared" si="213"/>
        <v>4992.9688215574506</v>
      </c>
      <c r="I756" s="309">
        <f t="shared" si="214"/>
        <v>10.281000000000001</v>
      </c>
      <c r="J756" s="329">
        <f t="shared" si="208"/>
        <v>119.47612509213505</v>
      </c>
      <c r="K756" s="302">
        <v>21700</v>
      </c>
      <c r="L756" s="307">
        <f t="shared" si="215"/>
        <v>2179.5149432507142</v>
      </c>
      <c r="M756" s="304">
        <f t="shared" si="216"/>
        <v>736.67605081874137</v>
      </c>
      <c r="N756" s="304">
        <f t="shared" si="217"/>
        <v>43.590298865014283</v>
      </c>
      <c r="O756" s="308">
        <v>36</v>
      </c>
      <c r="P756" s="305">
        <f t="shared" si="218"/>
        <v>2995.7812929344695</v>
      </c>
      <c r="Q756" s="309">
        <f t="shared" si="219"/>
        <v>6.1685999999999996</v>
      </c>
      <c r="R756" s="367">
        <f t="shared" si="209"/>
        <v>179.21418763820256</v>
      </c>
      <c r="S756" s="302">
        <v>21700</v>
      </c>
      <c r="T756" s="307">
        <f t="shared" si="220"/>
        <v>1453.0099621671429</v>
      </c>
      <c r="U756" s="101">
        <f t="shared" si="221"/>
        <v>491.11736721249429</v>
      </c>
      <c r="V756" s="304">
        <f t="shared" si="222"/>
        <v>29.060199243342858</v>
      </c>
      <c r="W756" s="308">
        <v>24</v>
      </c>
      <c r="X756" s="305">
        <f t="shared" si="223"/>
        <v>1997.1875286229799</v>
      </c>
      <c r="Y756" s="309">
        <f t="shared" si="224"/>
        <v>4.1124000000000001</v>
      </c>
    </row>
    <row r="757" spans="1:25" ht="15.75" customHeight="1" x14ac:dyDescent="0.2">
      <c r="A757" s="424">
        <v>738</v>
      </c>
      <c r="B757" s="301">
        <f t="shared" si="207"/>
        <v>71.691268276476947</v>
      </c>
      <c r="C757" s="302">
        <v>21700</v>
      </c>
      <c r="D757" s="303">
        <f t="shared" si="210"/>
        <v>3632.2415024904976</v>
      </c>
      <c r="E757" s="304">
        <f t="shared" si="211"/>
        <v>1227.6976278417881</v>
      </c>
      <c r="F757" s="304">
        <f t="shared" si="212"/>
        <v>72.644830049809954</v>
      </c>
      <c r="G757" s="101">
        <v>60</v>
      </c>
      <c r="H757" s="305">
        <f t="shared" si="213"/>
        <v>4992.583960382095</v>
      </c>
      <c r="I757" s="309">
        <f t="shared" si="214"/>
        <v>10.2941</v>
      </c>
      <c r="J757" s="329">
        <f t="shared" si="208"/>
        <v>119.48544712746158</v>
      </c>
      <c r="K757" s="302">
        <v>21700</v>
      </c>
      <c r="L757" s="307">
        <f t="shared" si="215"/>
        <v>2179.3449014942989</v>
      </c>
      <c r="M757" s="304">
        <f t="shared" si="216"/>
        <v>736.618576705073</v>
      </c>
      <c r="N757" s="304">
        <f t="shared" si="217"/>
        <v>43.58689802988598</v>
      </c>
      <c r="O757" s="308">
        <v>36</v>
      </c>
      <c r="P757" s="305">
        <f t="shared" si="218"/>
        <v>2995.5503762292578</v>
      </c>
      <c r="Q757" s="309">
        <f t="shared" si="219"/>
        <v>6.1764999999999999</v>
      </c>
      <c r="R757" s="367">
        <f t="shared" si="209"/>
        <v>179.22817069119236</v>
      </c>
      <c r="S757" s="302">
        <v>21700</v>
      </c>
      <c r="T757" s="307">
        <f t="shared" si="220"/>
        <v>1452.8966009961991</v>
      </c>
      <c r="U757" s="101">
        <f t="shared" si="221"/>
        <v>491.07905113671524</v>
      </c>
      <c r="V757" s="304">
        <f t="shared" si="222"/>
        <v>29.057932019923982</v>
      </c>
      <c r="W757" s="308">
        <v>24</v>
      </c>
      <c r="X757" s="305">
        <f t="shared" si="223"/>
        <v>1997.0335841528383</v>
      </c>
      <c r="Y757" s="309">
        <f t="shared" si="224"/>
        <v>4.1177000000000001</v>
      </c>
    </row>
    <row r="758" spans="1:25" ht="15.75" customHeight="1" x14ac:dyDescent="0.2">
      <c r="A758" s="424">
        <v>739</v>
      </c>
      <c r="B758" s="301">
        <f t="shared" si="207"/>
        <v>71.696853923911334</v>
      </c>
      <c r="C758" s="302">
        <v>21700</v>
      </c>
      <c r="D758" s="303">
        <f t="shared" si="210"/>
        <v>3631.9585274460005</v>
      </c>
      <c r="E758" s="304">
        <f t="shared" si="211"/>
        <v>1227.601982276748</v>
      </c>
      <c r="F758" s="304">
        <f t="shared" si="212"/>
        <v>72.639170548920006</v>
      </c>
      <c r="G758" s="101">
        <v>60</v>
      </c>
      <c r="H758" s="305">
        <f t="shared" si="213"/>
        <v>4992.1996802716694</v>
      </c>
      <c r="I758" s="309">
        <f t="shared" si="214"/>
        <v>10.3073</v>
      </c>
      <c r="J758" s="329">
        <f t="shared" si="208"/>
        <v>119.49475653985223</v>
      </c>
      <c r="K758" s="302">
        <v>21700</v>
      </c>
      <c r="L758" s="307">
        <f t="shared" si="215"/>
        <v>2179.1751164676002</v>
      </c>
      <c r="M758" s="304">
        <f t="shared" si="216"/>
        <v>736.56118936604878</v>
      </c>
      <c r="N758" s="304">
        <f t="shared" si="217"/>
        <v>43.583502329352008</v>
      </c>
      <c r="O758" s="308">
        <v>36</v>
      </c>
      <c r="P758" s="305">
        <f t="shared" si="218"/>
        <v>2995.3198081630012</v>
      </c>
      <c r="Q758" s="309">
        <f t="shared" si="219"/>
        <v>6.1844000000000001</v>
      </c>
      <c r="R758" s="367">
        <f t="shared" si="209"/>
        <v>179.24213480977832</v>
      </c>
      <c r="S758" s="302">
        <v>21700</v>
      </c>
      <c r="T758" s="307">
        <f t="shared" si="220"/>
        <v>1452.7834109784003</v>
      </c>
      <c r="U758" s="101">
        <f t="shared" si="221"/>
        <v>491.04079291069928</v>
      </c>
      <c r="V758" s="304">
        <f t="shared" si="222"/>
        <v>29.055668219568005</v>
      </c>
      <c r="W758" s="308">
        <v>24</v>
      </c>
      <c r="X758" s="305">
        <f t="shared" si="223"/>
        <v>1996.8798721086675</v>
      </c>
      <c r="Y758" s="309">
        <f t="shared" si="224"/>
        <v>4.1228999999999996</v>
      </c>
    </row>
    <row r="759" spans="1:25" ht="15.75" customHeight="1" x14ac:dyDescent="0.2">
      <c r="A759" s="283">
        <v>740</v>
      </c>
      <c r="B759" s="301">
        <f t="shared" si="207"/>
        <v>71.70243201806764</v>
      </c>
      <c r="C759" s="302">
        <v>21700</v>
      </c>
      <c r="D759" s="303">
        <f t="shared" si="210"/>
        <v>3631.675979057226</v>
      </c>
      <c r="E759" s="304">
        <f t="shared" si="211"/>
        <v>1227.5064809213422</v>
      </c>
      <c r="F759" s="304">
        <f t="shared" si="212"/>
        <v>72.633519581144526</v>
      </c>
      <c r="G759" s="101">
        <v>60</v>
      </c>
      <c r="H759" s="305">
        <f t="shared" si="213"/>
        <v>4991.815979559713</v>
      </c>
      <c r="I759" s="309">
        <f t="shared" si="214"/>
        <v>10.320399999999999</v>
      </c>
      <c r="J759" s="329">
        <f t="shared" si="208"/>
        <v>119.50405336344608</v>
      </c>
      <c r="K759" s="302">
        <v>21700</v>
      </c>
      <c r="L759" s="307">
        <f t="shared" si="215"/>
        <v>2179.0055874343357</v>
      </c>
      <c r="M759" s="304">
        <f t="shared" si="216"/>
        <v>736.50388855280539</v>
      </c>
      <c r="N759" s="304">
        <f t="shared" si="217"/>
        <v>43.580111748686711</v>
      </c>
      <c r="O759" s="308">
        <v>36</v>
      </c>
      <c r="P759" s="305">
        <f t="shared" si="218"/>
        <v>2995.0895877358275</v>
      </c>
      <c r="Q759" s="309">
        <f t="shared" si="219"/>
        <v>6.1923000000000004</v>
      </c>
      <c r="R759" s="367">
        <f t="shared" si="209"/>
        <v>179.25608004516909</v>
      </c>
      <c r="S759" s="302">
        <v>21700</v>
      </c>
      <c r="T759" s="307">
        <f t="shared" si="220"/>
        <v>1452.6703916228905</v>
      </c>
      <c r="U759" s="101">
        <f t="shared" si="221"/>
        <v>491.00259236853697</v>
      </c>
      <c r="V759" s="304">
        <f t="shared" si="222"/>
        <v>29.053407832457811</v>
      </c>
      <c r="W759" s="308">
        <v>24</v>
      </c>
      <c r="X759" s="305">
        <f t="shared" si="223"/>
        <v>1996.7263918238853</v>
      </c>
      <c r="Y759" s="309">
        <f t="shared" si="224"/>
        <v>4.1281999999999996</v>
      </c>
    </row>
    <row r="760" spans="1:25" ht="15.75" customHeight="1" x14ac:dyDescent="0.2">
      <c r="A760" s="424">
        <v>741</v>
      </c>
      <c r="B760" s="301">
        <f t="shared" si="207"/>
        <v>71.708002579346356</v>
      </c>
      <c r="C760" s="302">
        <v>21700</v>
      </c>
      <c r="D760" s="303">
        <f t="shared" si="210"/>
        <v>3631.3938561022132</v>
      </c>
      <c r="E760" s="304">
        <f t="shared" si="211"/>
        <v>1227.4111233625479</v>
      </c>
      <c r="F760" s="304">
        <f t="shared" si="212"/>
        <v>72.627877122044268</v>
      </c>
      <c r="G760" s="101">
        <v>60</v>
      </c>
      <c r="H760" s="305">
        <f t="shared" si="213"/>
        <v>4991.4328565868054</v>
      </c>
      <c r="I760" s="309">
        <f t="shared" si="214"/>
        <v>10.333600000000001</v>
      </c>
      <c r="J760" s="329">
        <f t="shared" si="208"/>
        <v>119.51333763224393</v>
      </c>
      <c r="K760" s="302">
        <v>21700</v>
      </c>
      <c r="L760" s="307">
        <f t="shared" si="215"/>
        <v>2178.8363136613279</v>
      </c>
      <c r="M760" s="304">
        <f t="shared" si="216"/>
        <v>736.44667401752872</v>
      </c>
      <c r="N760" s="304">
        <f t="shared" si="217"/>
        <v>43.576726273226562</v>
      </c>
      <c r="O760" s="308">
        <v>36</v>
      </c>
      <c r="P760" s="305">
        <f t="shared" si="218"/>
        <v>2994.859713952083</v>
      </c>
      <c r="Q760" s="309">
        <f t="shared" si="219"/>
        <v>6.2000999999999999</v>
      </c>
      <c r="R760" s="367">
        <f t="shared" si="209"/>
        <v>179.27000644836588</v>
      </c>
      <c r="S760" s="302">
        <v>21700</v>
      </c>
      <c r="T760" s="307">
        <f t="shared" si="220"/>
        <v>1452.5575424408853</v>
      </c>
      <c r="U760" s="101">
        <f t="shared" si="221"/>
        <v>490.9644493450192</v>
      </c>
      <c r="V760" s="304">
        <f t="shared" si="222"/>
        <v>29.051150848817706</v>
      </c>
      <c r="W760" s="308">
        <v>24</v>
      </c>
      <c r="X760" s="305">
        <f t="shared" si="223"/>
        <v>1996.5731426347222</v>
      </c>
      <c r="Y760" s="309">
        <f t="shared" si="224"/>
        <v>4.1334</v>
      </c>
    </row>
    <row r="761" spans="1:25" ht="15.75" customHeight="1" x14ac:dyDescent="0.2">
      <c r="A761" s="424">
        <v>742</v>
      </c>
      <c r="B761" s="301">
        <f t="shared" si="207"/>
        <v>71.713565628065453</v>
      </c>
      <c r="C761" s="302">
        <v>21700</v>
      </c>
      <c r="D761" s="303">
        <f t="shared" si="210"/>
        <v>3631.1121573641458</v>
      </c>
      <c r="E761" s="304">
        <f t="shared" si="211"/>
        <v>1227.3159091890811</v>
      </c>
      <c r="F761" s="304">
        <f t="shared" si="212"/>
        <v>72.622243147282916</v>
      </c>
      <c r="G761" s="101">
        <v>60</v>
      </c>
      <c r="H761" s="305">
        <f t="shared" si="213"/>
        <v>4991.0503097005094</v>
      </c>
      <c r="I761" s="309">
        <f t="shared" si="214"/>
        <v>10.3467</v>
      </c>
      <c r="J761" s="329">
        <f t="shared" si="208"/>
        <v>119.52260938010909</v>
      </c>
      <c r="K761" s="302">
        <v>21700</v>
      </c>
      <c r="L761" s="307">
        <f t="shared" si="215"/>
        <v>2178.6672944184875</v>
      </c>
      <c r="M761" s="304">
        <f t="shared" si="216"/>
        <v>736.38954551344864</v>
      </c>
      <c r="N761" s="304">
        <f t="shared" si="217"/>
        <v>43.573345888369751</v>
      </c>
      <c r="O761" s="308">
        <v>36</v>
      </c>
      <c r="P761" s="305">
        <f t="shared" si="218"/>
        <v>2994.630185820306</v>
      </c>
      <c r="Q761" s="309">
        <f t="shared" si="219"/>
        <v>6.2080000000000002</v>
      </c>
      <c r="R761" s="367">
        <f t="shared" si="209"/>
        <v>179.28391407016363</v>
      </c>
      <c r="S761" s="302">
        <v>21700</v>
      </c>
      <c r="T761" s="307">
        <f t="shared" si="220"/>
        <v>1452.4448629456583</v>
      </c>
      <c r="U761" s="101">
        <f t="shared" si="221"/>
        <v>490.92636367563244</v>
      </c>
      <c r="V761" s="304">
        <f t="shared" si="222"/>
        <v>29.048897258913168</v>
      </c>
      <c r="W761" s="308">
        <v>24</v>
      </c>
      <c r="X761" s="305">
        <f t="shared" si="223"/>
        <v>1996.4201238802041</v>
      </c>
      <c r="Y761" s="309">
        <f t="shared" si="224"/>
        <v>4.1387</v>
      </c>
    </row>
    <row r="762" spans="1:25" ht="15.75" customHeight="1" x14ac:dyDescent="0.2">
      <c r="A762" s="424">
        <v>743</v>
      </c>
      <c r="B762" s="301">
        <f t="shared" si="207"/>
        <v>71.719121184460761</v>
      </c>
      <c r="C762" s="302">
        <v>21700</v>
      </c>
      <c r="D762" s="303">
        <f t="shared" si="210"/>
        <v>3630.830881631332</v>
      </c>
      <c r="E762" s="304">
        <f t="shared" si="211"/>
        <v>1227.22083799139</v>
      </c>
      <c r="F762" s="304">
        <f t="shared" si="212"/>
        <v>72.616617632626642</v>
      </c>
      <c r="G762" s="101">
        <v>60</v>
      </c>
      <c r="H762" s="305">
        <f t="shared" si="213"/>
        <v>4990.6683372553489</v>
      </c>
      <c r="I762" s="309">
        <f t="shared" si="214"/>
        <v>10.3599</v>
      </c>
      <c r="J762" s="329">
        <f t="shared" si="208"/>
        <v>119.53186864076794</v>
      </c>
      <c r="K762" s="302">
        <v>21700</v>
      </c>
      <c r="L762" s="307">
        <f t="shared" si="215"/>
        <v>2178.4985289787992</v>
      </c>
      <c r="M762" s="304">
        <f t="shared" si="216"/>
        <v>736.332502794834</v>
      </c>
      <c r="N762" s="304">
        <f t="shared" si="217"/>
        <v>43.569970579575987</v>
      </c>
      <c r="O762" s="308">
        <v>36</v>
      </c>
      <c r="P762" s="305">
        <f t="shared" si="218"/>
        <v>2994.4010023532092</v>
      </c>
      <c r="Q762" s="309">
        <f t="shared" si="219"/>
        <v>6.2159000000000004</v>
      </c>
      <c r="R762" s="367">
        <f t="shared" si="209"/>
        <v>179.29780296115189</v>
      </c>
      <c r="S762" s="302">
        <v>21700</v>
      </c>
      <c r="T762" s="307">
        <f t="shared" si="220"/>
        <v>1452.3323526525328</v>
      </c>
      <c r="U762" s="101">
        <f t="shared" si="221"/>
        <v>490.88833519655606</v>
      </c>
      <c r="V762" s="304">
        <f t="shared" si="222"/>
        <v>29.046647053050656</v>
      </c>
      <c r="W762" s="308">
        <v>24</v>
      </c>
      <c r="X762" s="305">
        <f t="shared" si="223"/>
        <v>1996.2673349021395</v>
      </c>
      <c r="Y762" s="309">
        <f t="shared" si="224"/>
        <v>4.1439000000000004</v>
      </c>
    </row>
    <row r="763" spans="1:25" ht="15.75" customHeight="1" x14ac:dyDescent="0.2">
      <c r="A763" s="424">
        <v>744</v>
      </c>
      <c r="B763" s="301">
        <f t="shared" si="207"/>
        <v>71.724669268686512</v>
      </c>
      <c r="C763" s="302">
        <v>21700</v>
      </c>
      <c r="D763" s="303">
        <f t="shared" si="210"/>
        <v>3630.5500276971679</v>
      </c>
      <c r="E763" s="304">
        <f t="shared" si="211"/>
        <v>1227.1259093616427</v>
      </c>
      <c r="F763" s="304">
        <f t="shared" si="212"/>
        <v>72.611000553943356</v>
      </c>
      <c r="G763" s="101">
        <v>60</v>
      </c>
      <c r="H763" s="305">
        <f t="shared" si="213"/>
        <v>4990.2869376127537</v>
      </c>
      <c r="I763" s="309">
        <f t="shared" si="214"/>
        <v>10.372999999999999</v>
      </c>
      <c r="J763" s="329">
        <f t="shared" si="208"/>
        <v>119.54111544781085</v>
      </c>
      <c r="K763" s="302">
        <v>21700</v>
      </c>
      <c r="L763" s="307">
        <f t="shared" si="215"/>
        <v>2178.3300166183008</v>
      </c>
      <c r="M763" s="304">
        <f t="shared" si="216"/>
        <v>736.2755456169856</v>
      </c>
      <c r="N763" s="304">
        <f t="shared" si="217"/>
        <v>43.566600332366015</v>
      </c>
      <c r="O763" s="308">
        <v>36</v>
      </c>
      <c r="P763" s="305">
        <f t="shared" si="218"/>
        <v>2994.1721625676523</v>
      </c>
      <c r="Q763" s="309">
        <f t="shared" si="219"/>
        <v>6.2237999999999998</v>
      </c>
      <c r="R763" s="367">
        <f t="shared" si="209"/>
        <v>179.31167317171628</v>
      </c>
      <c r="S763" s="302">
        <v>21700</v>
      </c>
      <c r="T763" s="307">
        <f t="shared" si="220"/>
        <v>1452.2200110788669</v>
      </c>
      <c r="U763" s="101">
        <f t="shared" si="221"/>
        <v>490.85036374465699</v>
      </c>
      <c r="V763" s="304">
        <f t="shared" si="222"/>
        <v>29.044400221577341</v>
      </c>
      <c r="W763" s="308">
        <v>24</v>
      </c>
      <c r="X763" s="305">
        <f t="shared" si="223"/>
        <v>1996.1147750451012</v>
      </c>
      <c r="Y763" s="309">
        <f t="shared" si="224"/>
        <v>4.1492000000000004</v>
      </c>
    </row>
    <row r="764" spans="1:25" ht="15.75" customHeight="1" x14ac:dyDescent="0.2">
      <c r="A764" s="424">
        <v>745</v>
      </c>
      <c r="B764" s="301">
        <f t="shared" si="207"/>
        <v>71.73020990081568</v>
      </c>
      <c r="C764" s="302">
        <v>21700</v>
      </c>
      <c r="D764" s="303">
        <f t="shared" si="210"/>
        <v>3630.2695943601143</v>
      </c>
      <c r="E764" s="304">
        <f t="shared" si="211"/>
        <v>1227.0311228937185</v>
      </c>
      <c r="F764" s="304">
        <f t="shared" si="212"/>
        <v>72.605391887202288</v>
      </c>
      <c r="G764" s="101">
        <v>60</v>
      </c>
      <c r="H764" s="305">
        <f t="shared" si="213"/>
        <v>4989.9061091410349</v>
      </c>
      <c r="I764" s="309">
        <f t="shared" si="214"/>
        <v>10.386100000000001</v>
      </c>
      <c r="J764" s="329">
        <f t="shared" si="208"/>
        <v>119.55034983469281</v>
      </c>
      <c r="K764" s="302">
        <v>21700</v>
      </c>
      <c r="L764" s="307">
        <f t="shared" si="215"/>
        <v>2178.1617566160685</v>
      </c>
      <c r="M764" s="304">
        <f t="shared" si="216"/>
        <v>736.21867373623104</v>
      </c>
      <c r="N764" s="304">
        <f t="shared" si="217"/>
        <v>43.563235132321374</v>
      </c>
      <c r="O764" s="308">
        <v>36</v>
      </c>
      <c r="P764" s="305">
        <f t="shared" si="218"/>
        <v>2993.9436654846209</v>
      </c>
      <c r="Q764" s="309">
        <f t="shared" si="219"/>
        <v>6.2317</v>
      </c>
      <c r="R764" s="367">
        <f t="shared" si="209"/>
        <v>179.3255247520392</v>
      </c>
      <c r="S764" s="302">
        <v>21700</v>
      </c>
      <c r="T764" s="307">
        <f t="shared" si="220"/>
        <v>1452.1078377440458</v>
      </c>
      <c r="U764" s="101">
        <f t="shared" si="221"/>
        <v>490.81244915748744</v>
      </c>
      <c r="V764" s="304">
        <f t="shared" si="222"/>
        <v>29.042156754880917</v>
      </c>
      <c r="W764" s="308">
        <v>24</v>
      </c>
      <c r="X764" s="305">
        <f t="shared" si="223"/>
        <v>1995.9624436564141</v>
      </c>
      <c r="Y764" s="309">
        <f t="shared" si="224"/>
        <v>4.1544999999999996</v>
      </c>
    </row>
    <row r="765" spans="1:25" ht="15.75" customHeight="1" x14ac:dyDescent="0.2">
      <c r="A765" s="424">
        <v>746</v>
      </c>
      <c r="B765" s="301">
        <f t="shared" si="207"/>
        <v>71.735743100840523</v>
      </c>
      <c r="C765" s="302">
        <v>21700</v>
      </c>
      <c r="D765" s="303">
        <f t="shared" si="210"/>
        <v>3629.9895804236667</v>
      </c>
      <c r="E765" s="304">
        <f t="shared" si="211"/>
        <v>1226.9364781831991</v>
      </c>
      <c r="F765" s="304">
        <f t="shared" si="212"/>
        <v>72.599791608473339</v>
      </c>
      <c r="G765" s="101">
        <v>60</v>
      </c>
      <c r="H765" s="305">
        <f t="shared" si="213"/>
        <v>4989.5258502153392</v>
      </c>
      <c r="I765" s="309">
        <f t="shared" si="214"/>
        <v>10.3993</v>
      </c>
      <c r="J765" s="329">
        <f t="shared" si="208"/>
        <v>119.55957183473421</v>
      </c>
      <c r="K765" s="302">
        <v>21700</v>
      </c>
      <c r="L765" s="307">
        <f t="shared" si="215"/>
        <v>2177.9937482541991</v>
      </c>
      <c r="M765" s="304">
        <f t="shared" si="216"/>
        <v>736.16188690991919</v>
      </c>
      <c r="N765" s="304">
        <f t="shared" si="217"/>
        <v>43.559874965083985</v>
      </c>
      <c r="O765" s="308">
        <v>36</v>
      </c>
      <c r="P765" s="305">
        <f t="shared" si="218"/>
        <v>2993.7155101292024</v>
      </c>
      <c r="Q765" s="309">
        <f t="shared" si="219"/>
        <v>6.2396000000000003</v>
      </c>
      <c r="R765" s="367">
        <f t="shared" si="209"/>
        <v>179.33935775210131</v>
      </c>
      <c r="S765" s="302">
        <v>21700</v>
      </c>
      <c r="T765" s="307">
        <f t="shared" si="220"/>
        <v>1451.9958321694664</v>
      </c>
      <c r="U765" s="101">
        <f t="shared" si="221"/>
        <v>490.77459127327961</v>
      </c>
      <c r="V765" s="304">
        <f t="shared" si="222"/>
        <v>29.039916643389329</v>
      </c>
      <c r="W765" s="308">
        <v>24</v>
      </c>
      <c r="X765" s="305">
        <f t="shared" si="223"/>
        <v>1995.8103400861353</v>
      </c>
      <c r="Y765" s="309">
        <f t="shared" si="224"/>
        <v>4.1597</v>
      </c>
    </row>
    <row r="766" spans="1:25" ht="15.75" customHeight="1" x14ac:dyDescent="0.2">
      <c r="A766" s="424">
        <v>747</v>
      </c>
      <c r="B766" s="301">
        <f t="shared" si="207"/>
        <v>71.741268888672877</v>
      </c>
      <c r="C766" s="302">
        <v>21700</v>
      </c>
      <c r="D766" s="303">
        <f t="shared" si="210"/>
        <v>3629.7099846963283</v>
      </c>
      <c r="E766" s="304">
        <f t="shared" si="211"/>
        <v>1226.8419748273589</v>
      </c>
      <c r="F766" s="304">
        <f t="shared" si="212"/>
        <v>72.594199693926569</v>
      </c>
      <c r="G766" s="101">
        <v>60</v>
      </c>
      <c r="H766" s="305">
        <f t="shared" si="213"/>
        <v>4989.1461592176138</v>
      </c>
      <c r="I766" s="309">
        <f t="shared" si="214"/>
        <v>10.4124</v>
      </c>
      <c r="J766" s="329">
        <f t="shared" si="208"/>
        <v>119.56878148112146</v>
      </c>
      <c r="K766" s="302">
        <v>21700</v>
      </c>
      <c r="L766" s="307">
        <f t="shared" si="215"/>
        <v>2177.825990817797</v>
      </c>
      <c r="M766" s="304">
        <f t="shared" si="216"/>
        <v>736.10518489641527</v>
      </c>
      <c r="N766" s="304">
        <f t="shared" si="217"/>
        <v>43.556519816355937</v>
      </c>
      <c r="O766" s="308">
        <v>36</v>
      </c>
      <c r="P766" s="305">
        <f t="shared" si="218"/>
        <v>2993.4876955305681</v>
      </c>
      <c r="Q766" s="309">
        <f t="shared" si="219"/>
        <v>6.2474999999999996</v>
      </c>
      <c r="R766" s="367">
        <f t="shared" si="209"/>
        <v>179.35317222168217</v>
      </c>
      <c r="S766" s="302">
        <v>21700</v>
      </c>
      <c r="T766" s="307">
        <f t="shared" si="220"/>
        <v>1451.8839938785316</v>
      </c>
      <c r="U766" s="101">
        <f t="shared" si="221"/>
        <v>490.73678993094364</v>
      </c>
      <c r="V766" s="304">
        <f t="shared" si="222"/>
        <v>29.037679877570632</v>
      </c>
      <c r="W766" s="308">
        <v>24</v>
      </c>
      <c r="X766" s="305">
        <f t="shared" si="223"/>
        <v>1995.6584636870457</v>
      </c>
      <c r="Y766" s="309">
        <f t="shared" si="224"/>
        <v>4.165</v>
      </c>
    </row>
    <row r="767" spans="1:25" ht="15.75" customHeight="1" x14ac:dyDescent="0.2">
      <c r="A767" s="424">
        <v>748</v>
      </c>
      <c r="B767" s="301">
        <f t="shared" si="207"/>
        <v>71.746787284144716</v>
      </c>
      <c r="C767" s="302">
        <v>21700</v>
      </c>
      <c r="D767" s="303">
        <f t="shared" si="210"/>
        <v>3629.4308059915825</v>
      </c>
      <c r="E767" s="304">
        <f t="shared" si="211"/>
        <v>1226.7476124251548</v>
      </c>
      <c r="F767" s="304">
        <f t="shared" si="212"/>
        <v>72.588616119831656</v>
      </c>
      <c r="G767" s="101">
        <v>60</v>
      </c>
      <c r="H767" s="305">
        <f t="shared" si="213"/>
        <v>4988.7670345365686</v>
      </c>
      <c r="I767" s="309">
        <f t="shared" si="214"/>
        <v>10.425599999999999</v>
      </c>
      <c r="J767" s="329">
        <f t="shared" si="208"/>
        <v>119.57797880690786</v>
      </c>
      <c r="K767" s="302">
        <v>21700</v>
      </c>
      <c r="L767" s="307">
        <f t="shared" si="215"/>
        <v>2177.6584835949493</v>
      </c>
      <c r="M767" s="304">
        <f t="shared" si="216"/>
        <v>736.04856745509278</v>
      </c>
      <c r="N767" s="304">
        <f t="shared" si="217"/>
        <v>43.553169671898985</v>
      </c>
      <c r="O767" s="308">
        <v>36</v>
      </c>
      <c r="P767" s="305">
        <f t="shared" si="218"/>
        <v>2993.2602207219411</v>
      </c>
      <c r="Q767" s="309">
        <f t="shared" si="219"/>
        <v>6.2553000000000001</v>
      </c>
      <c r="R767" s="367">
        <f t="shared" si="209"/>
        <v>179.36696821036179</v>
      </c>
      <c r="S767" s="302">
        <v>21700</v>
      </c>
      <c r="T767" s="307">
        <f t="shared" si="220"/>
        <v>1451.7723223966332</v>
      </c>
      <c r="U767" s="101">
        <f t="shared" si="221"/>
        <v>490.69904497006195</v>
      </c>
      <c r="V767" s="304">
        <f t="shared" si="222"/>
        <v>29.035446447932664</v>
      </c>
      <c r="W767" s="308">
        <v>24</v>
      </c>
      <c r="X767" s="305">
        <f t="shared" si="223"/>
        <v>1995.5068138146278</v>
      </c>
      <c r="Y767" s="309">
        <f t="shared" si="224"/>
        <v>4.1702000000000004</v>
      </c>
    </row>
    <row r="768" spans="1:25" ht="15.75" customHeight="1" x14ac:dyDescent="0.2">
      <c r="A768" s="424">
        <v>749</v>
      </c>
      <c r="B768" s="301">
        <f t="shared" si="207"/>
        <v>71.75229830700853</v>
      </c>
      <c r="C768" s="302">
        <v>21700</v>
      </c>
      <c r="D768" s="303">
        <f t="shared" si="210"/>
        <v>3629.1520431278641</v>
      </c>
      <c r="E768" s="304">
        <f t="shared" si="211"/>
        <v>1226.653390577218</v>
      </c>
      <c r="F768" s="304">
        <f t="shared" si="212"/>
        <v>72.583040862557283</v>
      </c>
      <c r="G768" s="101">
        <v>60</v>
      </c>
      <c r="H768" s="305">
        <f t="shared" si="213"/>
        <v>4988.3884745676387</v>
      </c>
      <c r="I768" s="309">
        <f t="shared" si="214"/>
        <v>10.438700000000001</v>
      </c>
      <c r="J768" s="329">
        <f t="shared" si="208"/>
        <v>119.58716384501422</v>
      </c>
      <c r="K768" s="302">
        <v>21700</v>
      </c>
      <c r="L768" s="307">
        <f t="shared" si="215"/>
        <v>2177.4912258767185</v>
      </c>
      <c r="M768" s="304">
        <f t="shared" si="216"/>
        <v>735.9920343463308</v>
      </c>
      <c r="N768" s="304">
        <f t="shared" si="217"/>
        <v>43.549824517534368</v>
      </c>
      <c r="O768" s="308">
        <v>36</v>
      </c>
      <c r="P768" s="305">
        <f t="shared" si="218"/>
        <v>2993.0330847405839</v>
      </c>
      <c r="Q768" s="309">
        <f t="shared" si="219"/>
        <v>6.2632000000000003</v>
      </c>
      <c r="R768" s="367">
        <f t="shared" si="209"/>
        <v>179.38074576752132</v>
      </c>
      <c r="S768" s="302">
        <v>21700</v>
      </c>
      <c r="T768" s="307">
        <f t="shared" si="220"/>
        <v>1451.6608172511455</v>
      </c>
      <c r="U768" s="101">
        <f t="shared" si="221"/>
        <v>490.66135623088712</v>
      </c>
      <c r="V768" s="304">
        <f t="shared" si="222"/>
        <v>29.033216345022911</v>
      </c>
      <c r="W768" s="308">
        <v>24</v>
      </c>
      <c r="X768" s="305">
        <f t="shared" si="223"/>
        <v>1995.3553898270557</v>
      </c>
      <c r="Y768" s="309">
        <f t="shared" si="224"/>
        <v>4.1755000000000004</v>
      </c>
    </row>
    <row r="769" spans="1:25" ht="15.75" customHeight="1" x14ac:dyDescent="0.2">
      <c r="A769" s="283">
        <v>750</v>
      </c>
      <c r="B769" s="301">
        <f t="shared" si="207"/>
        <v>71.757801976937714</v>
      </c>
      <c r="C769" s="302">
        <v>21700</v>
      </c>
      <c r="D769" s="303">
        <f t="shared" si="210"/>
        <v>3628.873694928534</v>
      </c>
      <c r="E769" s="304">
        <f t="shared" si="211"/>
        <v>1226.5593088858443</v>
      </c>
      <c r="F769" s="304">
        <f t="shared" si="212"/>
        <v>72.577473898570688</v>
      </c>
      <c r="G769" s="101">
        <v>60</v>
      </c>
      <c r="H769" s="305">
        <f t="shared" si="213"/>
        <v>4988.0104777129491</v>
      </c>
      <c r="I769" s="309">
        <f t="shared" si="214"/>
        <v>10.4518</v>
      </c>
      <c r="J769" s="329">
        <f t="shared" si="208"/>
        <v>119.59633662822952</v>
      </c>
      <c r="K769" s="302">
        <v>21700</v>
      </c>
      <c r="L769" s="307">
        <f t="shared" si="215"/>
        <v>2177.3242169571199</v>
      </c>
      <c r="M769" s="304">
        <f t="shared" si="216"/>
        <v>735.93558533150645</v>
      </c>
      <c r="N769" s="304">
        <f t="shared" si="217"/>
        <v>43.546484339142403</v>
      </c>
      <c r="O769" s="308">
        <v>36</v>
      </c>
      <c r="P769" s="305">
        <f t="shared" si="218"/>
        <v>2992.8062866277687</v>
      </c>
      <c r="Q769" s="309">
        <f t="shared" si="219"/>
        <v>6.2710999999999997</v>
      </c>
      <c r="R769" s="367">
        <f t="shared" si="209"/>
        <v>179.39450494234427</v>
      </c>
      <c r="S769" s="302">
        <v>21700</v>
      </c>
      <c r="T769" s="307">
        <f t="shared" si="220"/>
        <v>1451.5494779714136</v>
      </c>
      <c r="U769" s="101">
        <f t="shared" si="221"/>
        <v>490.62372355433774</v>
      </c>
      <c r="V769" s="304">
        <f t="shared" si="222"/>
        <v>29.030989559428271</v>
      </c>
      <c r="W769" s="308">
        <v>24</v>
      </c>
      <c r="X769" s="305">
        <f t="shared" si="223"/>
        <v>1995.2041910851794</v>
      </c>
      <c r="Y769" s="309">
        <f t="shared" si="224"/>
        <v>4.1806999999999999</v>
      </c>
    </row>
    <row r="770" spans="1:25" ht="15.75" customHeight="1" x14ac:dyDescent="0.2">
      <c r="A770" s="424">
        <v>751</v>
      </c>
      <c r="B770" s="301">
        <f t="shared" si="207"/>
        <v>71.763298313527059</v>
      </c>
      <c r="C770" s="302">
        <v>21700</v>
      </c>
      <c r="D770" s="303">
        <f t="shared" si="210"/>
        <v>3628.5957602218486</v>
      </c>
      <c r="E770" s="304">
        <f t="shared" si="211"/>
        <v>1226.4653669549848</v>
      </c>
      <c r="F770" s="304">
        <f t="shared" si="212"/>
        <v>72.571915204436976</v>
      </c>
      <c r="G770" s="101">
        <v>60</v>
      </c>
      <c r="H770" s="305">
        <f t="shared" si="213"/>
        <v>4987.6330423812706</v>
      </c>
      <c r="I770" s="309">
        <f t="shared" si="214"/>
        <v>10.465</v>
      </c>
      <c r="J770" s="329">
        <f t="shared" si="208"/>
        <v>119.60549718921177</v>
      </c>
      <c r="K770" s="302">
        <v>21700</v>
      </c>
      <c r="L770" s="307">
        <f t="shared" si="215"/>
        <v>2177.157456133109</v>
      </c>
      <c r="M770" s="304">
        <f t="shared" si="216"/>
        <v>735.87922017299081</v>
      </c>
      <c r="N770" s="304">
        <f t="shared" si="217"/>
        <v>43.543149122662179</v>
      </c>
      <c r="O770" s="308">
        <v>36</v>
      </c>
      <c r="P770" s="305">
        <f t="shared" si="218"/>
        <v>2992.579825428762</v>
      </c>
      <c r="Q770" s="309">
        <f t="shared" si="219"/>
        <v>6.2789999999999999</v>
      </c>
      <c r="R770" s="367">
        <f t="shared" si="209"/>
        <v>179.40824578381765</v>
      </c>
      <c r="S770" s="302">
        <v>21700</v>
      </c>
      <c r="T770" s="307">
        <f t="shared" si="220"/>
        <v>1451.4383040887394</v>
      </c>
      <c r="U770" s="101">
        <f t="shared" si="221"/>
        <v>490.58614678199388</v>
      </c>
      <c r="V770" s="304">
        <f t="shared" si="222"/>
        <v>29.028766081774791</v>
      </c>
      <c r="W770" s="308">
        <v>24</v>
      </c>
      <c r="X770" s="305">
        <f t="shared" si="223"/>
        <v>1995.0532169525081</v>
      </c>
      <c r="Y770" s="309">
        <f t="shared" si="224"/>
        <v>4.1859999999999999</v>
      </c>
    </row>
    <row r="771" spans="1:25" ht="15.75" customHeight="1" x14ac:dyDescent="0.2">
      <c r="A771" s="424">
        <v>752</v>
      </c>
      <c r="B771" s="301">
        <f t="shared" si="207"/>
        <v>71.768787336293087</v>
      </c>
      <c r="C771" s="302">
        <v>21700</v>
      </c>
      <c r="D771" s="303">
        <f t="shared" si="210"/>
        <v>3628.3182378409388</v>
      </c>
      <c r="E771" s="304">
        <f t="shared" si="211"/>
        <v>1226.3715643902372</v>
      </c>
      <c r="F771" s="304">
        <f t="shared" si="212"/>
        <v>72.566364756818771</v>
      </c>
      <c r="G771" s="101">
        <v>60</v>
      </c>
      <c r="H771" s="305">
        <f t="shared" si="213"/>
        <v>4987.2561669879951</v>
      </c>
      <c r="I771" s="309">
        <f t="shared" si="214"/>
        <v>10.4781</v>
      </c>
      <c r="J771" s="329">
        <f t="shared" si="208"/>
        <v>119.61464556048848</v>
      </c>
      <c r="K771" s="302">
        <v>21700</v>
      </c>
      <c r="L771" s="307">
        <f t="shared" si="215"/>
        <v>2176.9909427045632</v>
      </c>
      <c r="M771" s="304">
        <f t="shared" si="216"/>
        <v>735.82293863414225</v>
      </c>
      <c r="N771" s="304">
        <f t="shared" si="217"/>
        <v>43.539818854091266</v>
      </c>
      <c r="O771" s="308">
        <v>36</v>
      </c>
      <c r="P771" s="305">
        <f t="shared" si="218"/>
        <v>2992.3537001927966</v>
      </c>
      <c r="Q771" s="309">
        <f t="shared" si="219"/>
        <v>6.2869000000000002</v>
      </c>
      <c r="R771" s="367">
        <f t="shared" si="209"/>
        <v>179.42196834073272</v>
      </c>
      <c r="S771" s="302">
        <v>21700</v>
      </c>
      <c r="T771" s="307">
        <f t="shared" si="220"/>
        <v>1451.3272951363756</v>
      </c>
      <c r="U771" s="101">
        <f t="shared" si="221"/>
        <v>490.54862575609491</v>
      </c>
      <c r="V771" s="304">
        <f t="shared" si="222"/>
        <v>29.026545902727513</v>
      </c>
      <c r="W771" s="308">
        <v>24</v>
      </c>
      <c r="X771" s="305">
        <f t="shared" si="223"/>
        <v>1994.9024667951981</v>
      </c>
      <c r="Y771" s="309">
        <f t="shared" si="224"/>
        <v>4.1912000000000003</v>
      </c>
    </row>
    <row r="772" spans="1:25" ht="15.75" customHeight="1" x14ac:dyDescent="0.2">
      <c r="A772" s="424">
        <v>753</v>
      </c>
      <c r="B772" s="301">
        <f t="shared" si="207"/>
        <v>71.77426906467457</v>
      </c>
      <c r="C772" s="302">
        <v>21700</v>
      </c>
      <c r="D772" s="303">
        <f t="shared" si="210"/>
        <v>3628.041126623777</v>
      </c>
      <c r="E772" s="304">
        <f t="shared" si="211"/>
        <v>1226.2779007988365</v>
      </c>
      <c r="F772" s="304">
        <f t="shared" si="212"/>
        <v>72.560822532475541</v>
      </c>
      <c r="G772" s="101">
        <v>60</v>
      </c>
      <c r="H772" s="305">
        <f t="shared" si="213"/>
        <v>4986.8798499550894</v>
      </c>
      <c r="I772" s="309">
        <f t="shared" si="214"/>
        <v>10.491199999999999</v>
      </c>
      <c r="J772" s="329">
        <f t="shared" si="208"/>
        <v>119.62378177445763</v>
      </c>
      <c r="K772" s="302">
        <v>21700</v>
      </c>
      <c r="L772" s="307">
        <f t="shared" si="215"/>
        <v>2176.824675974266</v>
      </c>
      <c r="M772" s="304">
        <f t="shared" si="216"/>
        <v>735.7667404793018</v>
      </c>
      <c r="N772" s="304">
        <f t="shared" si="217"/>
        <v>43.536493519485319</v>
      </c>
      <c r="O772" s="308">
        <v>36</v>
      </c>
      <c r="P772" s="305">
        <f t="shared" si="218"/>
        <v>2992.1279099730532</v>
      </c>
      <c r="Q772" s="309">
        <f t="shared" si="219"/>
        <v>6.2946999999999997</v>
      </c>
      <c r="R772" s="367">
        <f t="shared" si="209"/>
        <v>179.43567266168643</v>
      </c>
      <c r="S772" s="302">
        <v>21700</v>
      </c>
      <c r="T772" s="307">
        <f t="shared" si="220"/>
        <v>1451.2164506495105</v>
      </c>
      <c r="U772" s="101">
        <f t="shared" si="221"/>
        <v>490.5111603195345</v>
      </c>
      <c r="V772" s="304">
        <f t="shared" si="222"/>
        <v>29.024329012990211</v>
      </c>
      <c r="W772" s="308">
        <v>24</v>
      </c>
      <c r="X772" s="305">
        <f t="shared" si="223"/>
        <v>1994.7519399820353</v>
      </c>
      <c r="Y772" s="309">
        <f t="shared" si="224"/>
        <v>4.1965000000000003</v>
      </c>
    </row>
    <row r="773" spans="1:25" ht="15.75" customHeight="1" x14ac:dyDescent="0.2">
      <c r="A773" s="424">
        <v>754</v>
      </c>
      <c r="B773" s="301">
        <f t="shared" si="207"/>
        <v>71.779743518032831</v>
      </c>
      <c r="C773" s="302">
        <v>21700</v>
      </c>
      <c r="D773" s="303">
        <f t="shared" si="210"/>
        <v>3627.7644254131555</v>
      </c>
      <c r="E773" s="304">
        <f t="shared" si="211"/>
        <v>1226.1843757896465</v>
      </c>
      <c r="F773" s="304">
        <f t="shared" si="212"/>
        <v>72.555288508263118</v>
      </c>
      <c r="G773" s="101">
        <v>60</v>
      </c>
      <c r="H773" s="305">
        <f t="shared" si="213"/>
        <v>4986.5040897110657</v>
      </c>
      <c r="I773" s="309">
        <f t="shared" si="214"/>
        <v>10.5044</v>
      </c>
      <c r="J773" s="329">
        <f t="shared" si="208"/>
        <v>119.63290586338806</v>
      </c>
      <c r="K773" s="302">
        <v>21700</v>
      </c>
      <c r="L773" s="307">
        <f t="shared" si="215"/>
        <v>2176.6586552478925</v>
      </c>
      <c r="M773" s="304">
        <f t="shared" si="216"/>
        <v>735.71062547378756</v>
      </c>
      <c r="N773" s="304">
        <f t="shared" si="217"/>
        <v>43.533173104957854</v>
      </c>
      <c r="O773" s="308">
        <v>36</v>
      </c>
      <c r="P773" s="305">
        <f t="shared" si="218"/>
        <v>2991.9024538266381</v>
      </c>
      <c r="Q773" s="309">
        <f t="shared" si="219"/>
        <v>6.3026</v>
      </c>
      <c r="R773" s="367">
        <f t="shared" si="209"/>
        <v>179.44935879508208</v>
      </c>
      <c r="S773" s="302">
        <v>21700</v>
      </c>
      <c r="T773" s="307">
        <f t="shared" si="220"/>
        <v>1451.1057701652619</v>
      </c>
      <c r="U773" s="101">
        <f t="shared" si="221"/>
        <v>490.47375031585847</v>
      </c>
      <c r="V773" s="304">
        <f t="shared" si="222"/>
        <v>29.022115403305239</v>
      </c>
      <c r="W773" s="308">
        <v>24</v>
      </c>
      <c r="X773" s="305">
        <f t="shared" si="223"/>
        <v>1994.6016358844256</v>
      </c>
      <c r="Y773" s="309">
        <f t="shared" si="224"/>
        <v>4.2016999999999998</v>
      </c>
    </row>
    <row r="774" spans="1:25" ht="15.75" customHeight="1" x14ac:dyDescent="0.2">
      <c r="A774" s="424">
        <v>755</v>
      </c>
      <c r="B774" s="301">
        <f t="shared" si="207"/>
        <v>71.785210715652227</v>
      </c>
      <c r="C774" s="302">
        <v>21700</v>
      </c>
      <c r="D774" s="303">
        <f t="shared" si="210"/>
        <v>3627.4881330566568</v>
      </c>
      <c r="E774" s="304">
        <f t="shared" si="211"/>
        <v>1226.0909889731499</v>
      </c>
      <c r="F774" s="304">
        <f t="shared" si="212"/>
        <v>72.549762661133144</v>
      </c>
      <c r="G774" s="101">
        <v>60</v>
      </c>
      <c r="H774" s="305">
        <f t="shared" si="213"/>
        <v>4986.1288846909401</v>
      </c>
      <c r="I774" s="309">
        <f t="shared" si="214"/>
        <v>10.5175</v>
      </c>
      <c r="J774" s="329">
        <f t="shared" si="208"/>
        <v>119.64201785942038</v>
      </c>
      <c r="K774" s="302">
        <v>21700</v>
      </c>
      <c r="L774" s="307">
        <f t="shared" si="215"/>
        <v>2176.4928798339943</v>
      </c>
      <c r="M774" s="304">
        <f t="shared" si="216"/>
        <v>735.65459338388996</v>
      </c>
      <c r="N774" s="304">
        <f t="shared" si="217"/>
        <v>43.529857596679889</v>
      </c>
      <c r="O774" s="308">
        <v>36</v>
      </c>
      <c r="P774" s="305">
        <f t="shared" si="218"/>
        <v>2991.6773308145639</v>
      </c>
      <c r="Q774" s="309">
        <f t="shared" si="219"/>
        <v>6.3105000000000002</v>
      </c>
      <c r="R774" s="367">
        <f t="shared" si="209"/>
        <v>179.46302678913057</v>
      </c>
      <c r="S774" s="302">
        <v>21700</v>
      </c>
      <c r="T774" s="307">
        <f t="shared" si="220"/>
        <v>1450.9952532226625</v>
      </c>
      <c r="U774" s="101">
        <f t="shared" si="221"/>
        <v>490.43639558925992</v>
      </c>
      <c r="V774" s="304">
        <f t="shared" si="222"/>
        <v>29.019905064453251</v>
      </c>
      <c r="W774" s="308">
        <v>24</v>
      </c>
      <c r="X774" s="305">
        <f t="shared" si="223"/>
        <v>1994.4515538763758</v>
      </c>
      <c r="Y774" s="309">
        <f t="shared" si="224"/>
        <v>4.2069999999999999</v>
      </c>
    </row>
    <row r="775" spans="1:25" ht="15.75" customHeight="1" x14ac:dyDescent="0.2">
      <c r="A775" s="424">
        <v>756</v>
      </c>
      <c r="B775" s="301">
        <f t="shared" si="207"/>
        <v>71.790670676740575</v>
      </c>
      <c r="C775" s="302">
        <v>21700</v>
      </c>
      <c r="D775" s="303">
        <f t="shared" si="210"/>
        <v>3627.212248406629</v>
      </c>
      <c r="E775" s="304">
        <f t="shared" si="211"/>
        <v>1225.9977399614404</v>
      </c>
      <c r="F775" s="304">
        <f t="shared" si="212"/>
        <v>72.544244968132588</v>
      </c>
      <c r="G775" s="101">
        <v>60</v>
      </c>
      <c r="H775" s="305">
        <f t="shared" si="213"/>
        <v>4985.7542333362017</v>
      </c>
      <c r="I775" s="309">
        <f t="shared" si="214"/>
        <v>10.5306</v>
      </c>
      <c r="J775" s="329">
        <f t="shared" si="208"/>
        <v>119.65111779456763</v>
      </c>
      <c r="K775" s="302">
        <v>21700</v>
      </c>
      <c r="L775" s="307">
        <f t="shared" si="215"/>
        <v>2176.3273490439769</v>
      </c>
      <c r="M775" s="304">
        <f t="shared" si="216"/>
        <v>735.59864397686408</v>
      </c>
      <c r="N775" s="304">
        <f t="shared" si="217"/>
        <v>43.526546980879537</v>
      </c>
      <c r="O775" s="308">
        <v>36</v>
      </c>
      <c r="P775" s="305">
        <f t="shared" si="218"/>
        <v>2991.4525400017205</v>
      </c>
      <c r="Q775" s="309">
        <f t="shared" si="219"/>
        <v>6.3183999999999996</v>
      </c>
      <c r="R775" s="367">
        <f t="shared" si="209"/>
        <v>179.47667669185142</v>
      </c>
      <c r="S775" s="302">
        <v>21700</v>
      </c>
      <c r="T775" s="307">
        <f t="shared" si="220"/>
        <v>1450.8848993626514</v>
      </c>
      <c r="U775" s="101">
        <f t="shared" si="221"/>
        <v>490.39909598457609</v>
      </c>
      <c r="V775" s="304">
        <f t="shared" si="222"/>
        <v>29.01769798725303</v>
      </c>
      <c r="W775" s="308">
        <v>24</v>
      </c>
      <c r="X775" s="305">
        <f t="shared" si="223"/>
        <v>1994.3016933344807</v>
      </c>
      <c r="Y775" s="309">
        <f t="shared" si="224"/>
        <v>4.2122000000000002</v>
      </c>
    </row>
    <row r="776" spans="1:25" ht="15.75" customHeight="1" x14ac:dyDescent="0.2">
      <c r="A776" s="424">
        <v>757</v>
      </c>
      <c r="B776" s="301">
        <f t="shared" si="207"/>
        <v>71.796123420429481</v>
      </c>
      <c r="C776" s="302">
        <v>21700</v>
      </c>
      <c r="D776" s="303">
        <f t="shared" si="210"/>
        <v>3626.9367703201583</v>
      </c>
      <c r="E776" s="304">
        <f t="shared" si="211"/>
        <v>1225.9046283682135</v>
      </c>
      <c r="F776" s="304">
        <f t="shared" si="212"/>
        <v>72.538735406403163</v>
      </c>
      <c r="G776" s="101">
        <v>60</v>
      </c>
      <c r="H776" s="305">
        <f t="shared" si="213"/>
        <v>4985.3801340947748</v>
      </c>
      <c r="I776" s="309">
        <f t="shared" si="214"/>
        <v>10.543699999999999</v>
      </c>
      <c r="J776" s="329">
        <f t="shared" si="208"/>
        <v>119.66020570071581</v>
      </c>
      <c r="K776" s="302">
        <v>21700</v>
      </c>
      <c r="L776" s="307">
        <f t="shared" si="215"/>
        <v>2176.1620621920952</v>
      </c>
      <c r="M776" s="304">
        <f t="shared" si="216"/>
        <v>735.54277702092804</v>
      </c>
      <c r="N776" s="304">
        <f t="shared" si="217"/>
        <v>43.523241243841902</v>
      </c>
      <c r="O776" s="308">
        <v>36</v>
      </c>
      <c r="P776" s="305">
        <f t="shared" si="218"/>
        <v>2991.228080456865</v>
      </c>
      <c r="Q776" s="309">
        <f t="shared" si="219"/>
        <v>6.3262</v>
      </c>
      <c r="R776" s="367">
        <f t="shared" si="209"/>
        <v>179.4903085510737</v>
      </c>
      <c r="S776" s="302">
        <v>21700</v>
      </c>
      <c r="T776" s="307">
        <f t="shared" si="220"/>
        <v>1450.7747081280636</v>
      </c>
      <c r="U776" s="101">
        <f t="shared" si="221"/>
        <v>490.36185134728544</v>
      </c>
      <c r="V776" s="304">
        <f t="shared" si="222"/>
        <v>29.015494162561271</v>
      </c>
      <c r="W776" s="308">
        <v>24</v>
      </c>
      <c r="X776" s="305">
        <f t="shared" si="223"/>
        <v>1994.1520536379103</v>
      </c>
      <c r="Y776" s="309">
        <f t="shared" si="224"/>
        <v>4.2175000000000002</v>
      </c>
    </row>
    <row r="777" spans="1:25" ht="15.75" customHeight="1" x14ac:dyDescent="0.2">
      <c r="A777" s="424">
        <v>758</v>
      </c>
      <c r="B777" s="301">
        <f t="shared" ref="B777:B840" si="225">4.125*LN($A777)+44.45</f>
        <v>71.801568965774791</v>
      </c>
      <c r="C777" s="302">
        <v>21700</v>
      </c>
      <c r="D777" s="303">
        <f t="shared" si="210"/>
        <v>3626.6616976590476</v>
      </c>
      <c r="E777" s="304">
        <f t="shared" si="211"/>
        <v>1225.8116538087579</v>
      </c>
      <c r="F777" s="304">
        <f t="shared" si="212"/>
        <v>72.533233953180954</v>
      </c>
      <c r="G777" s="101">
        <v>60</v>
      </c>
      <c r="H777" s="305">
        <f t="shared" si="213"/>
        <v>4985.0065854209861</v>
      </c>
      <c r="I777" s="309">
        <f t="shared" si="214"/>
        <v>10.556900000000001</v>
      </c>
      <c r="J777" s="329">
        <f t="shared" ref="J777:J840" si="226">(4.125*LN($A777)+44.45)/0.6</f>
        <v>119.66928160962466</v>
      </c>
      <c r="K777" s="302">
        <v>21700</v>
      </c>
      <c r="L777" s="307">
        <f t="shared" si="215"/>
        <v>2175.9970185954285</v>
      </c>
      <c r="M777" s="304">
        <f t="shared" si="216"/>
        <v>735.4869922852547</v>
      </c>
      <c r="N777" s="304">
        <f t="shared" si="217"/>
        <v>43.519940371908568</v>
      </c>
      <c r="O777" s="308">
        <v>36</v>
      </c>
      <c r="P777" s="305">
        <f t="shared" si="218"/>
        <v>2991.0039512525914</v>
      </c>
      <c r="Q777" s="309">
        <f t="shared" si="219"/>
        <v>6.3341000000000003</v>
      </c>
      <c r="R777" s="367">
        <f t="shared" ref="R777:R840" si="227">(4.125*LN($A777)+44.45)/0.4</f>
        <v>179.50392241443697</v>
      </c>
      <c r="S777" s="302">
        <v>21700</v>
      </c>
      <c r="T777" s="307">
        <f t="shared" si="220"/>
        <v>1450.6646790636191</v>
      </c>
      <c r="U777" s="101">
        <f t="shared" si="221"/>
        <v>490.32466152350321</v>
      </c>
      <c r="V777" s="304">
        <f t="shared" si="222"/>
        <v>29.013293581272382</v>
      </c>
      <c r="W777" s="308">
        <v>24</v>
      </c>
      <c r="X777" s="305">
        <f t="shared" si="223"/>
        <v>1994.0026341683947</v>
      </c>
      <c r="Y777" s="309">
        <f t="shared" si="224"/>
        <v>4.2226999999999997</v>
      </c>
    </row>
    <row r="778" spans="1:25" ht="15.75" customHeight="1" x14ac:dyDescent="0.2">
      <c r="A778" s="424">
        <v>759</v>
      </c>
      <c r="B778" s="301">
        <f t="shared" si="225"/>
        <v>71.807007331756978</v>
      </c>
      <c r="C778" s="302">
        <v>21700</v>
      </c>
      <c r="D778" s="303">
        <f t="shared" si="210"/>
        <v>3626.387029289785</v>
      </c>
      <c r="E778" s="304">
        <f t="shared" si="211"/>
        <v>1225.7188158999472</v>
      </c>
      <c r="F778" s="304">
        <f t="shared" si="212"/>
        <v>72.527740585795698</v>
      </c>
      <c r="G778" s="101">
        <v>60</v>
      </c>
      <c r="H778" s="305">
        <f t="shared" si="213"/>
        <v>4984.6335857755284</v>
      </c>
      <c r="I778" s="309">
        <f t="shared" si="214"/>
        <v>10.57</v>
      </c>
      <c r="J778" s="329">
        <f t="shared" si="226"/>
        <v>119.67834555292831</v>
      </c>
      <c r="K778" s="302">
        <v>21700</v>
      </c>
      <c r="L778" s="307">
        <f t="shared" si="215"/>
        <v>2175.8322175738708</v>
      </c>
      <c r="M778" s="304">
        <f t="shared" si="216"/>
        <v>735.43128953996825</v>
      </c>
      <c r="N778" s="304">
        <f t="shared" si="217"/>
        <v>43.516644351477417</v>
      </c>
      <c r="O778" s="308">
        <v>36</v>
      </c>
      <c r="P778" s="305">
        <f t="shared" si="218"/>
        <v>2990.7801514653165</v>
      </c>
      <c r="Q778" s="309">
        <f t="shared" si="219"/>
        <v>6.3419999999999996</v>
      </c>
      <c r="R778" s="367">
        <f t="shared" si="227"/>
        <v>179.51751832939243</v>
      </c>
      <c r="S778" s="302">
        <v>21700</v>
      </c>
      <c r="T778" s="307">
        <f t="shared" si="220"/>
        <v>1450.5548117159142</v>
      </c>
      <c r="U778" s="101">
        <f t="shared" si="221"/>
        <v>490.28752635997893</v>
      </c>
      <c r="V778" s="304">
        <f t="shared" si="222"/>
        <v>29.011096234318284</v>
      </c>
      <c r="W778" s="308">
        <v>24</v>
      </c>
      <c r="X778" s="305">
        <f t="shared" si="223"/>
        <v>1993.8534343102115</v>
      </c>
      <c r="Y778" s="309">
        <f t="shared" si="224"/>
        <v>4.2279999999999998</v>
      </c>
    </row>
    <row r="779" spans="1:25" ht="15.75" customHeight="1" x14ac:dyDescent="0.2">
      <c r="A779" s="283">
        <v>760</v>
      </c>
      <c r="B779" s="301">
        <f t="shared" si="225"/>
        <v>71.812438537281565</v>
      </c>
      <c r="C779" s="302">
        <v>21700</v>
      </c>
      <c r="D779" s="303">
        <f t="shared" si="210"/>
        <v>3626.1127640835202</v>
      </c>
      <c r="E779" s="304">
        <f t="shared" si="211"/>
        <v>1225.6261142602298</v>
      </c>
      <c r="F779" s="304">
        <f t="shared" si="212"/>
        <v>72.522255281670411</v>
      </c>
      <c r="G779" s="101">
        <v>60</v>
      </c>
      <c r="H779" s="305">
        <f t="shared" si="213"/>
        <v>4984.2611336254204</v>
      </c>
      <c r="I779" s="309">
        <f t="shared" si="214"/>
        <v>10.5831</v>
      </c>
      <c r="J779" s="329">
        <f t="shared" si="226"/>
        <v>119.68739756213594</v>
      </c>
      <c r="K779" s="302">
        <v>21700</v>
      </c>
      <c r="L779" s="307">
        <f t="shared" si="215"/>
        <v>2175.6676584501124</v>
      </c>
      <c r="M779" s="304">
        <f t="shared" si="216"/>
        <v>735.37566855613795</v>
      </c>
      <c r="N779" s="304">
        <f t="shared" si="217"/>
        <v>43.513353169002251</v>
      </c>
      <c r="O779" s="308">
        <v>36</v>
      </c>
      <c r="P779" s="305">
        <f t="shared" si="218"/>
        <v>2990.5566801752525</v>
      </c>
      <c r="Q779" s="309">
        <f t="shared" si="219"/>
        <v>6.3498999999999999</v>
      </c>
      <c r="R779" s="367">
        <f t="shared" si="227"/>
        <v>179.5310963432039</v>
      </c>
      <c r="S779" s="302">
        <v>21700</v>
      </c>
      <c r="T779" s="307">
        <f t="shared" si="220"/>
        <v>1450.4451056334085</v>
      </c>
      <c r="U779" s="101">
        <f t="shared" si="221"/>
        <v>490.25044570409204</v>
      </c>
      <c r="V779" s="304">
        <f t="shared" si="222"/>
        <v>29.008902112668171</v>
      </c>
      <c r="W779" s="308">
        <v>24</v>
      </c>
      <c r="X779" s="305">
        <f t="shared" si="223"/>
        <v>1993.7044534501688</v>
      </c>
      <c r="Y779" s="309">
        <f t="shared" si="224"/>
        <v>4.2332000000000001</v>
      </c>
    </row>
    <row r="780" spans="1:25" ht="15.75" customHeight="1" x14ac:dyDescent="0.2">
      <c r="A780" s="424">
        <v>761</v>
      </c>
      <c r="B780" s="301">
        <f t="shared" si="225"/>
        <v>71.817862601179456</v>
      </c>
      <c r="C780" s="302">
        <v>21700</v>
      </c>
      <c r="D780" s="303">
        <f t="shared" si="210"/>
        <v>3625.8389009160446</v>
      </c>
      <c r="E780" s="304">
        <f t="shared" si="211"/>
        <v>1225.533548509623</v>
      </c>
      <c r="F780" s="304">
        <f t="shared" si="212"/>
        <v>72.516778018320892</v>
      </c>
      <c r="G780" s="101">
        <v>60</v>
      </c>
      <c r="H780" s="305">
        <f t="shared" si="213"/>
        <v>4983.8892274439886</v>
      </c>
      <c r="I780" s="309">
        <f t="shared" si="214"/>
        <v>10.5962</v>
      </c>
      <c r="J780" s="329">
        <f t="shared" si="226"/>
        <v>119.69643766863243</v>
      </c>
      <c r="K780" s="302">
        <v>21700</v>
      </c>
      <c r="L780" s="307">
        <f t="shared" si="215"/>
        <v>2175.5033405496265</v>
      </c>
      <c r="M780" s="304">
        <f t="shared" si="216"/>
        <v>735.32012910577373</v>
      </c>
      <c r="N780" s="304">
        <f t="shared" si="217"/>
        <v>43.510066810992534</v>
      </c>
      <c r="O780" s="308">
        <v>36</v>
      </c>
      <c r="P780" s="305">
        <f t="shared" si="218"/>
        <v>2990.3335364663926</v>
      </c>
      <c r="Q780" s="309">
        <f t="shared" si="219"/>
        <v>6.3577000000000004</v>
      </c>
      <c r="R780" s="367">
        <f t="shared" si="227"/>
        <v>179.54465650294864</v>
      </c>
      <c r="S780" s="302">
        <v>21700</v>
      </c>
      <c r="T780" s="307">
        <f t="shared" si="220"/>
        <v>1450.3355603664177</v>
      </c>
      <c r="U780" s="101">
        <f t="shared" si="221"/>
        <v>490.21341940384912</v>
      </c>
      <c r="V780" s="304">
        <f t="shared" si="222"/>
        <v>29.006711207328355</v>
      </c>
      <c r="W780" s="308">
        <v>24</v>
      </c>
      <c r="X780" s="305">
        <f t="shared" si="223"/>
        <v>1993.5556909775951</v>
      </c>
      <c r="Y780" s="309">
        <f t="shared" si="224"/>
        <v>4.2385000000000002</v>
      </c>
    </row>
    <row r="781" spans="1:25" ht="15.75" customHeight="1" x14ac:dyDescent="0.2">
      <c r="A781" s="424">
        <v>762</v>
      </c>
      <c r="B781" s="301">
        <f t="shared" si="225"/>
        <v>71.823279542207416</v>
      </c>
      <c r="C781" s="302">
        <v>21700</v>
      </c>
      <c r="D781" s="303">
        <f t="shared" si="210"/>
        <v>3625.5654386677547</v>
      </c>
      <c r="E781" s="304">
        <f t="shared" si="211"/>
        <v>1225.4411182697011</v>
      </c>
      <c r="F781" s="304">
        <f t="shared" si="212"/>
        <v>72.511308773355097</v>
      </c>
      <c r="G781" s="101">
        <v>60</v>
      </c>
      <c r="H781" s="305">
        <f t="shared" si="213"/>
        <v>4983.5178657108108</v>
      </c>
      <c r="I781" s="309">
        <f t="shared" si="214"/>
        <v>10.609400000000001</v>
      </c>
      <c r="J781" s="329">
        <f t="shared" si="226"/>
        <v>119.70546590367903</v>
      </c>
      <c r="K781" s="302">
        <v>21700</v>
      </c>
      <c r="L781" s="307">
        <f t="shared" si="215"/>
        <v>2175.339263200653</v>
      </c>
      <c r="M781" s="304">
        <f t="shared" si="216"/>
        <v>735.26467096182068</v>
      </c>
      <c r="N781" s="304">
        <f t="shared" si="217"/>
        <v>43.506785264013061</v>
      </c>
      <c r="O781" s="308">
        <v>36</v>
      </c>
      <c r="P781" s="305">
        <f t="shared" si="218"/>
        <v>2990.1107194264869</v>
      </c>
      <c r="Q781" s="309">
        <f t="shared" si="219"/>
        <v>6.3655999999999997</v>
      </c>
      <c r="R781" s="367">
        <f t="shared" si="227"/>
        <v>179.55819885551853</v>
      </c>
      <c r="S781" s="302">
        <v>21700</v>
      </c>
      <c r="T781" s="307">
        <f t="shared" si="220"/>
        <v>1450.2261754671019</v>
      </c>
      <c r="U781" s="101">
        <f t="shared" si="221"/>
        <v>490.17644730788038</v>
      </c>
      <c r="V781" s="304">
        <f t="shared" si="222"/>
        <v>29.004523509342039</v>
      </c>
      <c r="W781" s="308">
        <v>24</v>
      </c>
      <c r="X781" s="305">
        <f t="shared" si="223"/>
        <v>1993.4071462843244</v>
      </c>
      <c r="Y781" s="309">
        <f t="shared" si="224"/>
        <v>4.2436999999999996</v>
      </c>
    </row>
    <row r="782" spans="1:25" ht="15.75" customHeight="1" x14ac:dyDescent="0.2">
      <c r="A782" s="424">
        <v>763</v>
      </c>
      <c r="B782" s="301">
        <f t="shared" si="225"/>
        <v>71.828689379048384</v>
      </c>
      <c r="C782" s="302">
        <v>21700</v>
      </c>
      <c r="D782" s="303">
        <f t="shared" si="210"/>
        <v>3625.2923762236392</v>
      </c>
      <c r="E782" s="304">
        <f t="shared" si="211"/>
        <v>1225.3488231635899</v>
      </c>
      <c r="F782" s="304">
        <f t="shared" si="212"/>
        <v>72.505847524472784</v>
      </c>
      <c r="G782" s="101">
        <v>60</v>
      </c>
      <c r="H782" s="305">
        <f t="shared" si="213"/>
        <v>4983.1470469117021</v>
      </c>
      <c r="I782" s="309">
        <f t="shared" si="214"/>
        <v>10.6225</v>
      </c>
      <c r="J782" s="329">
        <f t="shared" si="226"/>
        <v>119.71448229841398</v>
      </c>
      <c r="K782" s="302">
        <v>21700</v>
      </c>
      <c r="L782" s="307">
        <f t="shared" si="215"/>
        <v>2175.1754257341836</v>
      </c>
      <c r="M782" s="304">
        <f t="shared" si="216"/>
        <v>735.20929389815399</v>
      </c>
      <c r="N782" s="304">
        <f t="shared" si="217"/>
        <v>43.503508514683674</v>
      </c>
      <c r="O782" s="308">
        <v>36</v>
      </c>
      <c r="P782" s="305">
        <f t="shared" si="218"/>
        <v>2989.8882281470214</v>
      </c>
      <c r="Q782" s="309">
        <f t="shared" si="219"/>
        <v>6.3734999999999999</v>
      </c>
      <c r="R782" s="367">
        <f t="shared" si="227"/>
        <v>179.57172344762094</v>
      </c>
      <c r="S782" s="302">
        <v>21700</v>
      </c>
      <c r="T782" s="307">
        <f t="shared" si="220"/>
        <v>1450.1169504894558</v>
      </c>
      <c r="U782" s="101">
        <f t="shared" si="221"/>
        <v>490.13952926543601</v>
      </c>
      <c r="V782" s="304">
        <f t="shared" si="222"/>
        <v>29.002339009789118</v>
      </c>
      <c r="W782" s="308">
        <v>24</v>
      </c>
      <c r="X782" s="305">
        <f t="shared" si="223"/>
        <v>1993.2588187646809</v>
      </c>
      <c r="Y782" s="309">
        <f t="shared" si="224"/>
        <v>4.2489999999999997</v>
      </c>
    </row>
    <row r="783" spans="1:25" ht="15.75" customHeight="1" x14ac:dyDescent="0.2">
      <c r="A783" s="424">
        <v>764</v>
      </c>
      <c r="B783" s="301">
        <f t="shared" si="225"/>
        <v>71.834092130311902</v>
      </c>
      <c r="C783" s="302">
        <v>21700</v>
      </c>
      <c r="D783" s="303">
        <f t="shared" si="210"/>
        <v>3625.0197124732472</v>
      </c>
      <c r="E783" s="304">
        <f t="shared" si="211"/>
        <v>1225.2566628159575</v>
      </c>
      <c r="F783" s="304">
        <f t="shared" si="212"/>
        <v>72.500394249464946</v>
      </c>
      <c r="G783" s="101">
        <v>60</v>
      </c>
      <c r="H783" s="305">
        <f t="shared" si="213"/>
        <v>4982.7767695386692</v>
      </c>
      <c r="I783" s="309">
        <f t="shared" si="214"/>
        <v>10.6356</v>
      </c>
      <c r="J783" s="329">
        <f t="shared" si="226"/>
        <v>119.72348688385317</v>
      </c>
      <c r="K783" s="302">
        <v>21700</v>
      </c>
      <c r="L783" s="307">
        <f t="shared" si="215"/>
        <v>2175.0118274839483</v>
      </c>
      <c r="M783" s="304">
        <f t="shared" si="216"/>
        <v>735.15399768957445</v>
      </c>
      <c r="N783" s="304">
        <f t="shared" si="217"/>
        <v>43.500236549678966</v>
      </c>
      <c r="O783" s="308">
        <v>36</v>
      </c>
      <c r="P783" s="305">
        <f t="shared" si="218"/>
        <v>2989.6660617232014</v>
      </c>
      <c r="Q783" s="309">
        <f t="shared" si="219"/>
        <v>6.3814000000000002</v>
      </c>
      <c r="R783" s="367">
        <f t="shared" si="227"/>
        <v>179.58523032577975</v>
      </c>
      <c r="S783" s="302">
        <v>21700</v>
      </c>
      <c r="T783" s="307">
        <f t="shared" si="220"/>
        <v>1450.0078849892991</v>
      </c>
      <c r="U783" s="101">
        <f t="shared" si="221"/>
        <v>490.10266512638304</v>
      </c>
      <c r="V783" s="304">
        <f t="shared" si="222"/>
        <v>29.000157699785984</v>
      </c>
      <c r="W783" s="308">
        <v>24</v>
      </c>
      <c r="X783" s="305">
        <f t="shared" si="223"/>
        <v>1993.1107078154682</v>
      </c>
      <c r="Y783" s="309">
        <f t="shared" si="224"/>
        <v>4.2542</v>
      </c>
    </row>
    <row r="784" spans="1:25" ht="15.75" customHeight="1" x14ac:dyDescent="0.2">
      <c r="A784" s="424">
        <v>765</v>
      </c>
      <c r="B784" s="301">
        <f t="shared" si="225"/>
        <v>71.839487814534465</v>
      </c>
      <c r="C784" s="302">
        <v>21700</v>
      </c>
      <c r="D784" s="303">
        <f t="shared" si="210"/>
        <v>3624.7474463106664</v>
      </c>
      <c r="E784" s="304">
        <f t="shared" si="211"/>
        <v>1225.164636853005</v>
      </c>
      <c r="F784" s="304">
        <f t="shared" si="212"/>
        <v>72.494948926213326</v>
      </c>
      <c r="G784" s="101">
        <v>60</v>
      </c>
      <c r="H784" s="305">
        <f t="shared" si="213"/>
        <v>4982.4070320898854</v>
      </c>
      <c r="I784" s="309">
        <f t="shared" si="214"/>
        <v>10.6487</v>
      </c>
      <c r="J784" s="329">
        <f t="shared" si="226"/>
        <v>119.73247969089078</v>
      </c>
      <c r="K784" s="302">
        <v>21700</v>
      </c>
      <c r="L784" s="307">
        <f t="shared" si="215"/>
        <v>2174.8484677863994</v>
      </c>
      <c r="M784" s="304">
        <f t="shared" si="216"/>
        <v>735.09878211180296</v>
      </c>
      <c r="N784" s="304">
        <f t="shared" si="217"/>
        <v>43.496969355727991</v>
      </c>
      <c r="O784" s="308">
        <v>36</v>
      </c>
      <c r="P784" s="305">
        <f t="shared" si="218"/>
        <v>2989.4442192539304</v>
      </c>
      <c r="Q784" s="309">
        <f t="shared" si="219"/>
        <v>6.3891999999999998</v>
      </c>
      <c r="R784" s="367">
        <f t="shared" si="227"/>
        <v>179.59871953633615</v>
      </c>
      <c r="S784" s="302">
        <v>21700</v>
      </c>
      <c r="T784" s="307">
        <f t="shared" si="220"/>
        <v>1449.8989785242666</v>
      </c>
      <c r="U784" s="101">
        <f t="shared" si="221"/>
        <v>490.06585474120203</v>
      </c>
      <c r="V784" s="304">
        <f t="shared" si="222"/>
        <v>28.997979570485331</v>
      </c>
      <c r="W784" s="308">
        <v>24</v>
      </c>
      <c r="X784" s="305">
        <f t="shared" si="223"/>
        <v>1992.9628128359539</v>
      </c>
      <c r="Y784" s="309">
        <f t="shared" si="224"/>
        <v>4.2595000000000001</v>
      </c>
    </row>
    <row r="785" spans="1:25" ht="15.75" customHeight="1" x14ac:dyDescent="0.2">
      <c r="A785" s="424">
        <v>766</v>
      </c>
      <c r="B785" s="301">
        <f t="shared" si="225"/>
        <v>71.844876450179939</v>
      </c>
      <c r="C785" s="302">
        <v>21700</v>
      </c>
      <c r="D785" s="303">
        <f t="shared" si="210"/>
        <v>3624.4755766344952</v>
      </c>
      <c r="E785" s="304">
        <f t="shared" si="211"/>
        <v>1225.0727449024591</v>
      </c>
      <c r="F785" s="304">
        <f t="shared" si="212"/>
        <v>72.489511532689903</v>
      </c>
      <c r="G785" s="101">
        <v>60</v>
      </c>
      <c r="H785" s="305">
        <f t="shared" si="213"/>
        <v>4982.037833069644</v>
      </c>
      <c r="I785" s="309">
        <f t="shared" si="214"/>
        <v>10.661899999999999</v>
      </c>
      <c r="J785" s="329">
        <f t="shared" si="226"/>
        <v>119.74146075029991</v>
      </c>
      <c r="K785" s="302">
        <v>21700</v>
      </c>
      <c r="L785" s="307">
        <f t="shared" si="215"/>
        <v>2174.6853459806966</v>
      </c>
      <c r="M785" s="304">
        <f t="shared" si="216"/>
        <v>735.04364694147534</v>
      </c>
      <c r="N785" s="304">
        <f t="shared" si="217"/>
        <v>43.493706919613935</v>
      </c>
      <c r="O785" s="308">
        <v>36</v>
      </c>
      <c r="P785" s="305">
        <f t="shared" si="218"/>
        <v>2989.2226998417859</v>
      </c>
      <c r="Q785" s="309">
        <f t="shared" si="219"/>
        <v>6.3971</v>
      </c>
      <c r="R785" s="367">
        <f t="shared" si="227"/>
        <v>179.61219112544984</v>
      </c>
      <c r="S785" s="302">
        <v>21700</v>
      </c>
      <c r="T785" s="307">
        <f t="shared" si="220"/>
        <v>1449.7902306537981</v>
      </c>
      <c r="U785" s="101">
        <f t="shared" si="221"/>
        <v>490.02909796098368</v>
      </c>
      <c r="V785" s="304">
        <f t="shared" si="222"/>
        <v>28.995804613075961</v>
      </c>
      <c r="W785" s="308">
        <v>24</v>
      </c>
      <c r="X785" s="305">
        <f t="shared" si="223"/>
        <v>1992.8151332278576</v>
      </c>
      <c r="Y785" s="309">
        <f t="shared" si="224"/>
        <v>4.2647000000000004</v>
      </c>
    </row>
    <row r="786" spans="1:25" ht="15.75" customHeight="1" x14ac:dyDescent="0.2">
      <c r="A786" s="424">
        <v>767</v>
      </c>
      <c r="B786" s="301">
        <f t="shared" si="225"/>
        <v>71.850258055639927</v>
      </c>
      <c r="C786" s="302">
        <v>21700</v>
      </c>
      <c r="D786" s="303">
        <f t="shared" si="210"/>
        <v>3624.2041023478241</v>
      </c>
      <c r="E786" s="304">
        <f t="shared" si="211"/>
        <v>1224.9809865935645</v>
      </c>
      <c r="F786" s="304">
        <f t="shared" si="212"/>
        <v>72.484082046956487</v>
      </c>
      <c r="G786" s="101">
        <v>60</v>
      </c>
      <c r="H786" s="305">
        <f t="shared" si="213"/>
        <v>4981.6691709883453</v>
      </c>
      <c r="I786" s="309">
        <f t="shared" si="214"/>
        <v>10.675000000000001</v>
      </c>
      <c r="J786" s="329">
        <f t="shared" si="226"/>
        <v>119.75043009273321</v>
      </c>
      <c r="K786" s="302">
        <v>21700</v>
      </c>
      <c r="L786" s="307">
        <f t="shared" si="215"/>
        <v>2174.5224614086942</v>
      </c>
      <c r="M786" s="304">
        <f t="shared" si="216"/>
        <v>734.98859195613852</v>
      </c>
      <c r="N786" s="304">
        <f t="shared" si="217"/>
        <v>43.490449228173887</v>
      </c>
      <c r="O786" s="308">
        <v>36</v>
      </c>
      <c r="P786" s="305">
        <f t="shared" si="218"/>
        <v>2989.0015025930065</v>
      </c>
      <c r="Q786" s="309">
        <f t="shared" si="219"/>
        <v>6.4050000000000002</v>
      </c>
      <c r="R786" s="367">
        <f t="shared" si="227"/>
        <v>179.62564513909982</v>
      </c>
      <c r="S786" s="302">
        <v>21700</v>
      </c>
      <c r="T786" s="307">
        <f t="shared" si="220"/>
        <v>1449.6816409391295</v>
      </c>
      <c r="U786" s="101">
        <f t="shared" si="221"/>
        <v>489.99239463742572</v>
      </c>
      <c r="V786" s="304">
        <f t="shared" si="222"/>
        <v>28.99363281878259</v>
      </c>
      <c r="W786" s="308">
        <v>24</v>
      </c>
      <c r="X786" s="305">
        <f t="shared" si="223"/>
        <v>1992.6676683953376</v>
      </c>
      <c r="Y786" s="309">
        <f t="shared" si="224"/>
        <v>4.2699999999999996</v>
      </c>
    </row>
    <row r="787" spans="1:25" ht="15.75" customHeight="1" x14ac:dyDescent="0.2">
      <c r="A787" s="424">
        <v>768</v>
      </c>
      <c r="B787" s="301">
        <f t="shared" si="225"/>
        <v>71.855632649234153</v>
      </c>
      <c r="C787" s="302">
        <v>21700</v>
      </c>
      <c r="D787" s="303">
        <f t="shared" si="210"/>
        <v>3623.9330223582042</v>
      </c>
      <c r="E787" s="304">
        <f t="shared" si="211"/>
        <v>1224.8893615570728</v>
      </c>
      <c r="F787" s="304">
        <f t="shared" si="212"/>
        <v>72.478660447164089</v>
      </c>
      <c r="G787" s="101">
        <v>60</v>
      </c>
      <c r="H787" s="305">
        <f t="shared" si="213"/>
        <v>4981.3010443624407</v>
      </c>
      <c r="I787" s="309">
        <f t="shared" si="214"/>
        <v>10.6881</v>
      </c>
      <c r="J787" s="329">
        <f t="shared" si="226"/>
        <v>119.7593877487236</v>
      </c>
      <c r="K787" s="302">
        <v>21700</v>
      </c>
      <c r="L787" s="307">
        <f t="shared" si="215"/>
        <v>2174.3598134149224</v>
      </c>
      <c r="M787" s="304">
        <f t="shared" si="216"/>
        <v>734.93361693424367</v>
      </c>
      <c r="N787" s="304">
        <f t="shared" si="217"/>
        <v>43.487196268298447</v>
      </c>
      <c r="O787" s="308">
        <v>36</v>
      </c>
      <c r="P787" s="305">
        <f t="shared" si="218"/>
        <v>2988.7806266174643</v>
      </c>
      <c r="Q787" s="309">
        <f t="shared" si="219"/>
        <v>6.4128999999999996</v>
      </c>
      <c r="R787" s="367">
        <f t="shared" si="227"/>
        <v>179.63908162308536</v>
      </c>
      <c r="S787" s="302">
        <v>21700</v>
      </c>
      <c r="T787" s="307">
        <f t="shared" si="220"/>
        <v>1449.5732089432818</v>
      </c>
      <c r="U787" s="101">
        <f t="shared" si="221"/>
        <v>489.95574462282917</v>
      </c>
      <c r="V787" s="304">
        <f t="shared" si="222"/>
        <v>28.991464178865638</v>
      </c>
      <c r="W787" s="308">
        <v>24</v>
      </c>
      <c r="X787" s="305">
        <f t="shared" si="223"/>
        <v>1992.5204177449766</v>
      </c>
      <c r="Y787" s="309">
        <f t="shared" si="224"/>
        <v>4.2751999999999999</v>
      </c>
    </row>
    <row r="788" spans="1:25" ht="15.75" customHeight="1" x14ac:dyDescent="0.2">
      <c r="A788" s="424">
        <v>769</v>
      </c>
      <c r="B788" s="301">
        <f t="shared" si="225"/>
        <v>71.86100024921079</v>
      </c>
      <c r="C788" s="302">
        <v>21700</v>
      </c>
      <c r="D788" s="303">
        <f t="shared" ref="D788:D851" si="228">12*(1/B788*C788)</f>
        <v>3623.6623355776328</v>
      </c>
      <c r="E788" s="304">
        <f t="shared" ref="E788:E851" si="229">D788*33.8%</f>
        <v>1224.7978694252397</v>
      </c>
      <c r="F788" s="304">
        <f t="shared" ref="F788:F851" si="230">D788*2%</f>
        <v>72.473246711552662</v>
      </c>
      <c r="G788" s="101">
        <v>60</v>
      </c>
      <c r="H788" s="305">
        <f t="shared" ref="H788:H851" si="231">SUM(D788:G788)</f>
        <v>4980.9334517144252</v>
      </c>
      <c r="I788" s="309">
        <f t="shared" ref="I788:I851" si="232">ROUND(A788/B788,4)</f>
        <v>10.7012</v>
      </c>
      <c r="J788" s="329">
        <f t="shared" si="226"/>
        <v>119.76833374868465</v>
      </c>
      <c r="K788" s="302">
        <v>21700</v>
      </c>
      <c r="L788" s="307">
        <f t="shared" ref="L788:L851" si="233">12*(1/J788*K788)</f>
        <v>2174.1974013465792</v>
      </c>
      <c r="M788" s="304">
        <f t="shared" ref="M788:M851" si="234">L788*33.8%</f>
        <v>734.87872165514375</v>
      </c>
      <c r="N788" s="304">
        <f t="shared" ref="N788:N851" si="235">L788*2%</f>
        <v>43.483948026931586</v>
      </c>
      <c r="O788" s="308">
        <v>36</v>
      </c>
      <c r="P788" s="305">
        <f t="shared" ref="P788:P851" si="236">SUM(L788:O788)</f>
        <v>2988.5600710286544</v>
      </c>
      <c r="Q788" s="309">
        <f t="shared" ref="Q788:Q851" si="237">ROUND(A788/J788,4)</f>
        <v>6.4207000000000001</v>
      </c>
      <c r="R788" s="367">
        <f t="shared" si="227"/>
        <v>179.65250062302695</v>
      </c>
      <c r="S788" s="302">
        <v>21700</v>
      </c>
      <c r="T788" s="307">
        <f t="shared" ref="T788:T851" si="238">12*(1/R788*S788)</f>
        <v>1449.4649342310531</v>
      </c>
      <c r="U788" s="101">
        <f t="shared" ref="U788:U851" si="239">T788*33.8%</f>
        <v>489.91914777009589</v>
      </c>
      <c r="V788" s="304">
        <f t="shared" ref="V788:V851" si="240">T788*2%</f>
        <v>28.989298684621062</v>
      </c>
      <c r="W788" s="308">
        <v>24</v>
      </c>
      <c r="X788" s="305">
        <f t="shared" ref="X788:X851" si="241">SUM(T788:W788)</f>
        <v>1992.3733806857699</v>
      </c>
      <c r="Y788" s="309">
        <f t="shared" ref="Y788:Y851" si="242">ROUND(A788/R788,4)</f>
        <v>4.2805</v>
      </c>
    </row>
    <row r="789" spans="1:25" ht="15.75" customHeight="1" x14ac:dyDescent="0.2">
      <c r="A789" s="283">
        <v>770</v>
      </c>
      <c r="B789" s="301">
        <f t="shared" si="225"/>
        <v>71.866360873746885</v>
      </c>
      <c r="C789" s="302">
        <v>21700</v>
      </c>
      <c r="D789" s="303">
        <f t="shared" si="228"/>
        <v>3623.3920409225193</v>
      </c>
      <c r="E789" s="304">
        <f t="shared" si="229"/>
        <v>1224.7065098318114</v>
      </c>
      <c r="F789" s="304">
        <f t="shared" si="230"/>
        <v>72.467840818450384</v>
      </c>
      <c r="G789" s="101">
        <v>60</v>
      </c>
      <c r="H789" s="305">
        <f t="shared" si="231"/>
        <v>4980.566391572781</v>
      </c>
      <c r="I789" s="309">
        <f t="shared" si="232"/>
        <v>10.7143</v>
      </c>
      <c r="J789" s="329">
        <f t="shared" si="226"/>
        <v>119.77726812291148</v>
      </c>
      <c r="K789" s="302">
        <v>21700</v>
      </c>
      <c r="L789" s="307">
        <f t="shared" si="233"/>
        <v>2174.0352245535114</v>
      </c>
      <c r="M789" s="304">
        <f t="shared" si="234"/>
        <v>734.82390589908675</v>
      </c>
      <c r="N789" s="304">
        <f t="shared" si="235"/>
        <v>43.480704491070227</v>
      </c>
      <c r="O789" s="308">
        <v>36</v>
      </c>
      <c r="P789" s="305">
        <f t="shared" si="236"/>
        <v>2988.3398349436684</v>
      </c>
      <c r="Q789" s="309">
        <f t="shared" si="237"/>
        <v>6.4286000000000003</v>
      </c>
      <c r="R789" s="367">
        <f t="shared" si="227"/>
        <v>179.66590218436721</v>
      </c>
      <c r="S789" s="302">
        <v>21700</v>
      </c>
      <c r="T789" s="307">
        <f t="shared" si="238"/>
        <v>1449.3568163690074</v>
      </c>
      <c r="U789" s="101">
        <f t="shared" si="239"/>
        <v>489.88260393272446</v>
      </c>
      <c r="V789" s="304">
        <f t="shared" si="240"/>
        <v>28.987136327380149</v>
      </c>
      <c r="W789" s="308">
        <v>24</v>
      </c>
      <c r="X789" s="305">
        <f t="shared" si="241"/>
        <v>1992.2265566291121</v>
      </c>
      <c r="Y789" s="309">
        <f t="shared" si="242"/>
        <v>4.2857000000000003</v>
      </c>
    </row>
    <row r="790" spans="1:25" ht="15.75" customHeight="1" x14ac:dyDescent="0.2">
      <c r="A790" s="424">
        <v>771</v>
      </c>
      <c r="B790" s="301">
        <f t="shared" si="225"/>
        <v>71.871714540948744</v>
      </c>
      <c r="C790" s="302">
        <v>21700</v>
      </c>
      <c r="D790" s="303">
        <f t="shared" si="228"/>
        <v>3623.1221373136668</v>
      </c>
      <c r="E790" s="304">
        <f t="shared" si="229"/>
        <v>1224.6152824120193</v>
      </c>
      <c r="F790" s="304">
        <f t="shared" si="230"/>
        <v>72.462442746273339</v>
      </c>
      <c r="G790" s="101">
        <v>60</v>
      </c>
      <c r="H790" s="305">
        <f t="shared" si="231"/>
        <v>4980.199862471959</v>
      </c>
      <c r="I790" s="309">
        <f t="shared" si="232"/>
        <v>10.727399999999999</v>
      </c>
      <c r="J790" s="329">
        <f t="shared" si="226"/>
        <v>119.78619090158125</v>
      </c>
      <c r="K790" s="302">
        <v>21700</v>
      </c>
      <c r="L790" s="307">
        <f t="shared" si="233"/>
        <v>2173.8732823882001</v>
      </c>
      <c r="M790" s="304">
        <f t="shared" si="234"/>
        <v>734.76916944721154</v>
      </c>
      <c r="N790" s="304">
        <f t="shared" si="235"/>
        <v>43.477465647763999</v>
      </c>
      <c r="O790" s="308">
        <v>36</v>
      </c>
      <c r="P790" s="305">
        <f t="shared" si="236"/>
        <v>2988.1199174831754</v>
      </c>
      <c r="Q790" s="309">
        <f t="shared" si="237"/>
        <v>6.4364999999999997</v>
      </c>
      <c r="R790" s="367">
        <f t="shared" si="227"/>
        <v>179.67928635237186</v>
      </c>
      <c r="S790" s="302">
        <v>21700</v>
      </c>
      <c r="T790" s="307">
        <f t="shared" si="238"/>
        <v>1449.2488549254667</v>
      </c>
      <c r="U790" s="101">
        <f t="shared" si="239"/>
        <v>489.84611296480773</v>
      </c>
      <c r="V790" s="304">
        <f t="shared" si="240"/>
        <v>28.984977098509336</v>
      </c>
      <c r="W790" s="308">
        <v>24</v>
      </c>
      <c r="X790" s="305">
        <f t="shared" si="241"/>
        <v>1992.0799449887836</v>
      </c>
      <c r="Y790" s="309">
        <f t="shared" si="242"/>
        <v>4.2910000000000004</v>
      </c>
    </row>
    <row r="791" spans="1:25" ht="15.75" customHeight="1" x14ac:dyDescent="0.2">
      <c r="A791" s="424">
        <v>772</v>
      </c>
      <c r="B791" s="301">
        <f t="shared" si="225"/>
        <v>71.877061268852202</v>
      </c>
      <c r="C791" s="302">
        <v>21700</v>
      </c>
      <c r="D791" s="303">
        <f t="shared" si="228"/>
        <v>3622.8526236762536</v>
      </c>
      <c r="E791" s="304">
        <f t="shared" si="229"/>
        <v>1224.5241868025737</v>
      </c>
      <c r="F791" s="304">
        <f t="shared" si="230"/>
        <v>72.457052473525081</v>
      </c>
      <c r="G791" s="101">
        <v>60</v>
      </c>
      <c r="H791" s="305">
        <f t="shared" si="231"/>
        <v>4979.8338629523523</v>
      </c>
      <c r="I791" s="309">
        <f t="shared" si="232"/>
        <v>10.740600000000001</v>
      </c>
      <c r="J791" s="329">
        <f t="shared" si="226"/>
        <v>119.79510211475367</v>
      </c>
      <c r="K791" s="302">
        <v>21700</v>
      </c>
      <c r="L791" s="307">
        <f t="shared" si="233"/>
        <v>2173.7115742057517</v>
      </c>
      <c r="M791" s="304">
        <f t="shared" si="234"/>
        <v>734.71451208154406</v>
      </c>
      <c r="N791" s="304">
        <f t="shared" si="235"/>
        <v>43.474231484115037</v>
      </c>
      <c r="O791" s="308">
        <v>36</v>
      </c>
      <c r="P791" s="305">
        <f t="shared" si="236"/>
        <v>2987.9003177714108</v>
      </c>
      <c r="Q791" s="309">
        <f t="shared" si="237"/>
        <v>6.4443000000000001</v>
      </c>
      <c r="R791" s="367">
        <f t="shared" si="227"/>
        <v>179.69265317213049</v>
      </c>
      <c r="S791" s="302">
        <v>21700</v>
      </c>
      <c r="T791" s="307">
        <f t="shared" si="238"/>
        <v>1449.1410494705012</v>
      </c>
      <c r="U791" s="101">
        <f t="shared" si="239"/>
        <v>489.80967472102935</v>
      </c>
      <c r="V791" s="304">
        <f t="shared" si="240"/>
        <v>28.982820989410026</v>
      </c>
      <c r="W791" s="308">
        <v>24</v>
      </c>
      <c r="X791" s="305">
        <f t="shared" si="241"/>
        <v>1991.9335451809407</v>
      </c>
      <c r="Y791" s="309">
        <f t="shared" si="242"/>
        <v>4.2961999999999998</v>
      </c>
    </row>
    <row r="792" spans="1:25" ht="15.75" customHeight="1" x14ac:dyDescent="0.2">
      <c r="A792" s="424">
        <v>773</v>
      </c>
      <c r="B792" s="301">
        <f t="shared" si="225"/>
        <v>71.882401075423118</v>
      </c>
      <c r="C792" s="302">
        <v>21700</v>
      </c>
      <c r="D792" s="303">
        <f t="shared" si="228"/>
        <v>3622.5834989397954</v>
      </c>
      <c r="E792" s="304">
        <f t="shared" si="229"/>
        <v>1224.4332226416507</v>
      </c>
      <c r="F792" s="304">
        <f t="shared" si="230"/>
        <v>72.451669978795906</v>
      </c>
      <c r="G792" s="101">
        <v>60</v>
      </c>
      <c r="H792" s="305">
        <f t="shared" si="231"/>
        <v>4979.4683915602418</v>
      </c>
      <c r="I792" s="309">
        <f t="shared" si="232"/>
        <v>10.7537</v>
      </c>
      <c r="J792" s="329">
        <f t="shared" si="226"/>
        <v>119.80400179237186</v>
      </c>
      <c r="K792" s="302">
        <v>21700</v>
      </c>
      <c r="L792" s="307">
        <f t="shared" si="233"/>
        <v>2173.5500993638771</v>
      </c>
      <c r="M792" s="304">
        <f t="shared" si="234"/>
        <v>734.65993358499043</v>
      </c>
      <c r="N792" s="304">
        <f t="shared" si="235"/>
        <v>43.471001987277539</v>
      </c>
      <c r="O792" s="308">
        <v>36</v>
      </c>
      <c r="P792" s="305">
        <f t="shared" si="236"/>
        <v>2987.6810349361454</v>
      </c>
      <c r="Q792" s="309">
        <f t="shared" si="237"/>
        <v>6.4522000000000004</v>
      </c>
      <c r="R792" s="367">
        <f t="shared" si="227"/>
        <v>179.70600268855779</v>
      </c>
      <c r="S792" s="302">
        <v>21700</v>
      </c>
      <c r="T792" s="307">
        <f t="shared" si="238"/>
        <v>1449.0333995759183</v>
      </c>
      <c r="U792" s="101">
        <f t="shared" si="239"/>
        <v>489.77328905666036</v>
      </c>
      <c r="V792" s="304">
        <f t="shared" si="240"/>
        <v>28.980667991518366</v>
      </c>
      <c r="W792" s="308">
        <v>24</v>
      </c>
      <c r="X792" s="305">
        <f t="shared" si="241"/>
        <v>1991.7873566240971</v>
      </c>
      <c r="Y792" s="309">
        <f t="shared" si="242"/>
        <v>4.3014999999999999</v>
      </c>
    </row>
    <row r="793" spans="1:25" ht="15.75" customHeight="1" x14ac:dyDescent="0.2">
      <c r="A793" s="424">
        <v>774</v>
      </c>
      <c r="B793" s="301">
        <f t="shared" si="225"/>
        <v>71.887733978557634</v>
      </c>
      <c r="C793" s="302">
        <v>21700</v>
      </c>
      <c r="D793" s="303">
        <f t="shared" si="228"/>
        <v>3622.3147620381387</v>
      </c>
      <c r="E793" s="304">
        <f t="shared" si="229"/>
        <v>1224.3423895688907</v>
      </c>
      <c r="F793" s="304">
        <f t="shared" si="230"/>
        <v>72.44629524076278</v>
      </c>
      <c r="G793" s="101">
        <v>60</v>
      </c>
      <c r="H793" s="305">
        <f t="shared" si="231"/>
        <v>4979.1034468477919</v>
      </c>
      <c r="I793" s="309">
        <f t="shared" si="232"/>
        <v>10.7668</v>
      </c>
      <c r="J793" s="329">
        <f t="shared" si="226"/>
        <v>119.81288996426272</v>
      </c>
      <c r="K793" s="302">
        <v>21700</v>
      </c>
      <c r="L793" s="307">
        <f t="shared" si="233"/>
        <v>2173.3888572228834</v>
      </c>
      <c r="M793" s="304">
        <f t="shared" si="234"/>
        <v>734.60543374133454</v>
      </c>
      <c r="N793" s="304">
        <f t="shared" si="235"/>
        <v>43.467777144457671</v>
      </c>
      <c r="O793" s="308">
        <v>36</v>
      </c>
      <c r="P793" s="305">
        <f t="shared" si="236"/>
        <v>2987.4620681086753</v>
      </c>
      <c r="Q793" s="309">
        <f t="shared" si="237"/>
        <v>6.4600999999999997</v>
      </c>
      <c r="R793" s="367">
        <f t="shared" si="227"/>
        <v>179.71933494639407</v>
      </c>
      <c r="S793" s="302">
        <v>21700</v>
      </c>
      <c r="T793" s="307">
        <f t="shared" si="238"/>
        <v>1448.9259048152555</v>
      </c>
      <c r="U793" s="101">
        <f t="shared" si="239"/>
        <v>489.7369558275563</v>
      </c>
      <c r="V793" s="304">
        <f t="shared" si="240"/>
        <v>28.978518096305113</v>
      </c>
      <c r="W793" s="308">
        <v>24</v>
      </c>
      <c r="X793" s="305">
        <f t="shared" si="241"/>
        <v>1991.641378739117</v>
      </c>
      <c r="Y793" s="309">
        <f t="shared" si="242"/>
        <v>4.3067000000000002</v>
      </c>
    </row>
    <row r="794" spans="1:25" ht="15.75" customHeight="1" x14ac:dyDescent="0.2">
      <c r="A794" s="424">
        <v>775</v>
      </c>
      <c r="B794" s="301">
        <f t="shared" si="225"/>
        <v>71.893059996082556</v>
      </c>
      <c r="C794" s="302">
        <v>21700</v>
      </c>
      <c r="D794" s="303">
        <f t="shared" si="228"/>
        <v>3622.0464119094272</v>
      </c>
      <c r="E794" s="304">
        <f t="shared" si="229"/>
        <v>1224.2516872253864</v>
      </c>
      <c r="F794" s="304">
        <f t="shared" si="230"/>
        <v>72.440928238188548</v>
      </c>
      <c r="G794" s="101">
        <v>60</v>
      </c>
      <c r="H794" s="305">
        <f t="shared" si="231"/>
        <v>4978.7390273730025</v>
      </c>
      <c r="I794" s="309">
        <f t="shared" si="232"/>
        <v>10.7799</v>
      </c>
      <c r="J794" s="329">
        <f t="shared" si="226"/>
        <v>119.8217666601376</v>
      </c>
      <c r="K794" s="302">
        <v>21700</v>
      </c>
      <c r="L794" s="307">
        <f t="shared" si="233"/>
        <v>2173.2278471456561</v>
      </c>
      <c r="M794" s="304">
        <f t="shared" si="234"/>
        <v>734.55101233523169</v>
      </c>
      <c r="N794" s="304">
        <f t="shared" si="235"/>
        <v>43.464556942913127</v>
      </c>
      <c r="O794" s="308">
        <v>36</v>
      </c>
      <c r="P794" s="305">
        <f t="shared" si="236"/>
        <v>2987.2434164238011</v>
      </c>
      <c r="Q794" s="309">
        <f t="shared" si="237"/>
        <v>6.4679000000000002</v>
      </c>
      <c r="R794" s="367">
        <f t="shared" si="227"/>
        <v>179.73264999020637</v>
      </c>
      <c r="S794" s="302">
        <v>21700</v>
      </c>
      <c r="T794" s="307">
        <f t="shared" si="238"/>
        <v>1448.8185647637711</v>
      </c>
      <c r="U794" s="101">
        <f t="shared" si="239"/>
        <v>489.70067489015457</v>
      </c>
      <c r="V794" s="304">
        <f t="shared" si="240"/>
        <v>28.97637129527542</v>
      </c>
      <c r="W794" s="308">
        <v>24</v>
      </c>
      <c r="X794" s="305">
        <f t="shared" si="241"/>
        <v>1991.4956109492009</v>
      </c>
      <c r="Y794" s="309">
        <f t="shared" si="242"/>
        <v>4.3120000000000003</v>
      </c>
    </row>
    <row r="795" spans="1:25" ht="15.75" customHeight="1" x14ac:dyDescent="0.2">
      <c r="A795" s="424">
        <v>776</v>
      </c>
      <c r="B795" s="301">
        <f t="shared" si="225"/>
        <v>71.898379145755783</v>
      </c>
      <c r="C795" s="302">
        <v>21700</v>
      </c>
      <c r="D795" s="303">
        <f t="shared" si="228"/>
        <v>3621.7784474960818</v>
      </c>
      <c r="E795" s="304">
        <f t="shared" si="229"/>
        <v>1224.1611152536755</v>
      </c>
      <c r="F795" s="304">
        <f t="shared" si="230"/>
        <v>72.435568949921631</v>
      </c>
      <c r="G795" s="101">
        <v>60</v>
      </c>
      <c r="H795" s="305">
        <f t="shared" si="231"/>
        <v>4978.3751316996786</v>
      </c>
      <c r="I795" s="309">
        <f t="shared" si="232"/>
        <v>10.792999999999999</v>
      </c>
      <c r="J795" s="329">
        <f t="shared" si="226"/>
        <v>119.83063190959298</v>
      </c>
      <c r="K795" s="302">
        <v>21700</v>
      </c>
      <c r="L795" s="307">
        <f t="shared" si="233"/>
        <v>2173.0670684976485</v>
      </c>
      <c r="M795" s="304">
        <f t="shared" si="234"/>
        <v>734.49666915220507</v>
      </c>
      <c r="N795" s="304">
        <f t="shared" si="235"/>
        <v>43.461341369952969</v>
      </c>
      <c r="O795" s="308">
        <v>36</v>
      </c>
      <c r="P795" s="305">
        <f t="shared" si="236"/>
        <v>2987.0250790198065</v>
      </c>
      <c r="Q795" s="309">
        <f t="shared" si="237"/>
        <v>6.4757999999999996</v>
      </c>
      <c r="R795" s="367">
        <f t="shared" si="227"/>
        <v>179.74594786438945</v>
      </c>
      <c r="S795" s="302">
        <v>21700</v>
      </c>
      <c r="T795" s="307">
        <f t="shared" si="238"/>
        <v>1448.7113789984326</v>
      </c>
      <c r="U795" s="101">
        <f t="shared" si="239"/>
        <v>489.66444610147016</v>
      </c>
      <c r="V795" s="304">
        <f t="shared" si="240"/>
        <v>28.974227579968652</v>
      </c>
      <c r="W795" s="308">
        <v>24</v>
      </c>
      <c r="X795" s="305">
        <f t="shared" si="241"/>
        <v>1991.3500526798712</v>
      </c>
      <c r="Y795" s="309">
        <f t="shared" si="242"/>
        <v>4.3171999999999997</v>
      </c>
    </row>
    <row r="796" spans="1:25" ht="15.75" customHeight="1" x14ac:dyDescent="0.2">
      <c r="A796" s="424">
        <v>777</v>
      </c>
      <c r="B796" s="301">
        <f t="shared" si="225"/>
        <v>71.903691445266546</v>
      </c>
      <c r="C796" s="302">
        <v>21700</v>
      </c>
      <c r="D796" s="303">
        <f t="shared" si="228"/>
        <v>3621.5108677447779</v>
      </c>
      <c r="E796" s="304">
        <f t="shared" si="229"/>
        <v>1224.0706732977349</v>
      </c>
      <c r="F796" s="304">
        <f t="shared" si="230"/>
        <v>72.430217354895561</v>
      </c>
      <c r="G796" s="101">
        <v>60</v>
      </c>
      <c r="H796" s="305">
        <f t="shared" si="231"/>
        <v>4978.0117583974088</v>
      </c>
      <c r="I796" s="309">
        <f t="shared" si="232"/>
        <v>10.806100000000001</v>
      </c>
      <c r="J796" s="329">
        <f t="shared" si="226"/>
        <v>119.83948574211091</v>
      </c>
      <c r="K796" s="302">
        <v>21700</v>
      </c>
      <c r="L796" s="307">
        <f t="shared" si="233"/>
        <v>2172.9065206468667</v>
      </c>
      <c r="M796" s="304">
        <f t="shared" si="234"/>
        <v>734.44240397864087</v>
      </c>
      <c r="N796" s="304">
        <f t="shared" si="235"/>
        <v>43.458130412937336</v>
      </c>
      <c r="O796" s="308">
        <v>36</v>
      </c>
      <c r="P796" s="305">
        <f t="shared" si="236"/>
        <v>2986.807055038445</v>
      </c>
      <c r="Q796" s="309">
        <f t="shared" si="237"/>
        <v>6.4836999999999998</v>
      </c>
      <c r="R796" s="367">
        <f t="shared" si="227"/>
        <v>179.75922861316636</v>
      </c>
      <c r="S796" s="302">
        <v>21700</v>
      </c>
      <c r="T796" s="307">
        <f t="shared" si="238"/>
        <v>1448.6043470979112</v>
      </c>
      <c r="U796" s="101">
        <f t="shared" si="239"/>
        <v>489.62826931909393</v>
      </c>
      <c r="V796" s="304">
        <f t="shared" si="240"/>
        <v>28.972086941958224</v>
      </c>
      <c r="W796" s="308">
        <v>24</v>
      </c>
      <c r="X796" s="305">
        <f t="shared" si="241"/>
        <v>1991.2047033589633</v>
      </c>
      <c r="Y796" s="309">
        <f t="shared" si="242"/>
        <v>4.3224</v>
      </c>
    </row>
    <row r="797" spans="1:25" ht="15.75" customHeight="1" x14ac:dyDescent="0.2">
      <c r="A797" s="424">
        <v>778</v>
      </c>
      <c r="B797" s="301">
        <f t="shared" si="225"/>
        <v>71.908996912235864</v>
      </c>
      <c r="C797" s="302">
        <v>21700</v>
      </c>
      <c r="D797" s="303">
        <f t="shared" si="228"/>
        <v>3621.243671606424</v>
      </c>
      <c r="E797" s="304">
        <f t="shared" si="229"/>
        <v>1223.9803610029712</v>
      </c>
      <c r="F797" s="304">
        <f t="shared" si="230"/>
        <v>72.424873432128479</v>
      </c>
      <c r="G797" s="101">
        <v>60</v>
      </c>
      <c r="H797" s="305">
        <f t="shared" si="231"/>
        <v>4977.6489060415233</v>
      </c>
      <c r="I797" s="309">
        <f t="shared" si="232"/>
        <v>10.8192</v>
      </c>
      <c r="J797" s="329">
        <f t="shared" si="226"/>
        <v>119.84832818705978</v>
      </c>
      <c r="K797" s="302">
        <v>21700</v>
      </c>
      <c r="L797" s="307">
        <f t="shared" si="233"/>
        <v>2172.7462029638541</v>
      </c>
      <c r="M797" s="304">
        <f t="shared" si="234"/>
        <v>734.38821660178257</v>
      </c>
      <c r="N797" s="304">
        <f t="shared" si="235"/>
        <v>43.454924059277083</v>
      </c>
      <c r="O797" s="308">
        <v>36</v>
      </c>
      <c r="P797" s="305">
        <f t="shared" si="236"/>
        <v>2986.5893436249135</v>
      </c>
      <c r="Q797" s="309">
        <f t="shared" si="237"/>
        <v>6.4915000000000003</v>
      </c>
      <c r="R797" s="367">
        <f t="shared" si="227"/>
        <v>179.77249228058966</v>
      </c>
      <c r="S797" s="302">
        <v>21700</v>
      </c>
      <c r="T797" s="307">
        <f t="shared" si="238"/>
        <v>1448.4974686425694</v>
      </c>
      <c r="U797" s="101">
        <f t="shared" si="239"/>
        <v>489.59214440118842</v>
      </c>
      <c r="V797" s="304">
        <f t="shared" si="240"/>
        <v>28.969949372851389</v>
      </c>
      <c r="W797" s="308">
        <v>24</v>
      </c>
      <c r="X797" s="305">
        <f t="shared" si="241"/>
        <v>1991.0595624166092</v>
      </c>
      <c r="Y797" s="309">
        <f t="shared" si="242"/>
        <v>4.3277000000000001</v>
      </c>
    </row>
    <row r="798" spans="1:25" ht="15.75" customHeight="1" x14ac:dyDescent="0.2">
      <c r="A798" s="424">
        <v>779</v>
      </c>
      <c r="B798" s="301">
        <f t="shared" si="225"/>
        <v>71.914295564216843</v>
      </c>
      <c r="C798" s="302">
        <v>21700</v>
      </c>
      <c r="D798" s="303">
        <f t="shared" si="228"/>
        <v>3620.9768580361365</v>
      </c>
      <c r="E798" s="304">
        <f t="shared" si="229"/>
        <v>1223.8901780162141</v>
      </c>
      <c r="F798" s="304">
        <f t="shared" si="230"/>
        <v>72.419537160722726</v>
      </c>
      <c r="G798" s="101">
        <v>60</v>
      </c>
      <c r="H798" s="305">
        <f t="shared" si="231"/>
        <v>4977.2865732130731</v>
      </c>
      <c r="I798" s="309">
        <f t="shared" si="232"/>
        <v>10.8323</v>
      </c>
      <c r="J798" s="329">
        <f t="shared" si="226"/>
        <v>119.85715927369475</v>
      </c>
      <c r="K798" s="302">
        <v>21700</v>
      </c>
      <c r="L798" s="307">
        <f t="shared" si="233"/>
        <v>2172.5861148216818</v>
      </c>
      <c r="M798" s="304">
        <f t="shared" si="234"/>
        <v>734.33410680972838</v>
      </c>
      <c r="N798" s="304">
        <f t="shared" si="235"/>
        <v>43.451722296433637</v>
      </c>
      <c r="O798" s="308">
        <v>36</v>
      </c>
      <c r="P798" s="305">
        <f t="shared" si="236"/>
        <v>2986.3719439278439</v>
      </c>
      <c r="Q798" s="309">
        <f t="shared" si="237"/>
        <v>6.4993999999999996</v>
      </c>
      <c r="R798" s="367">
        <f t="shared" si="227"/>
        <v>179.78573891054211</v>
      </c>
      <c r="S798" s="302">
        <v>21700</v>
      </c>
      <c r="T798" s="307">
        <f t="shared" si="238"/>
        <v>1448.3907432144547</v>
      </c>
      <c r="U798" s="101">
        <f t="shared" si="239"/>
        <v>489.55607120648563</v>
      </c>
      <c r="V798" s="304">
        <f t="shared" si="240"/>
        <v>28.967814864289096</v>
      </c>
      <c r="W798" s="308">
        <v>24</v>
      </c>
      <c r="X798" s="305">
        <f t="shared" si="241"/>
        <v>1990.9146292852295</v>
      </c>
      <c r="Y798" s="309">
        <f t="shared" si="242"/>
        <v>4.3329000000000004</v>
      </c>
    </row>
    <row r="799" spans="1:25" ht="15.75" customHeight="1" x14ac:dyDescent="0.2">
      <c r="A799" s="283">
        <v>780</v>
      </c>
      <c r="B799" s="301">
        <f t="shared" si="225"/>
        <v>71.919587418695016</v>
      </c>
      <c r="C799" s="302">
        <v>21700</v>
      </c>
      <c r="D799" s="303">
        <f t="shared" si="228"/>
        <v>3620.7104259932221</v>
      </c>
      <c r="E799" s="304">
        <f t="shared" si="229"/>
        <v>1223.800123985709</v>
      </c>
      <c r="F799" s="304">
        <f t="shared" si="230"/>
        <v>72.414208519864445</v>
      </c>
      <c r="G799" s="101">
        <v>60</v>
      </c>
      <c r="H799" s="305">
        <f t="shared" si="231"/>
        <v>4976.9247584987961</v>
      </c>
      <c r="I799" s="309">
        <f t="shared" si="232"/>
        <v>10.8454</v>
      </c>
      <c r="J799" s="329">
        <f t="shared" si="226"/>
        <v>119.86597903115836</v>
      </c>
      <c r="K799" s="302">
        <v>21700</v>
      </c>
      <c r="L799" s="307">
        <f t="shared" si="233"/>
        <v>2172.4262555959335</v>
      </c>
      <c r="M799" s="304">
        <f t="shared" si="234"/>
        <v>734.2800743914255</v>
      </c>
      <c r="N799" s="304">
        <f t="shared" si="235"/>
        <v>43.44852511191867</v>
      </c>
      <c r="O799" s="308">
        <v>36</v>
      </c>
      <c r="P799" s="305">
        <f t="shared" si="236"/>
        <v>2986.1548550992775</v>
      </c>
      <c r="Q799" s="309">
        <f t="shared" si="237"/>
        <v>6.5072999999999999</v>
      </c>
      <c r="R799" s="367">
        <f t="shared" si="227"/>
        <v>179.79896854673754</v>
      </c>
      <c r="S799" s="302">
        <v>21700</v>
      </c>
      <c r="T799" s="307">
        <f t="shared" si="238"/>
        <v>1448.2841703972888</v>
      </c>
      <c r="U799" s="101">
        <f t="shared" si="239"/>
        <v>489.52004959428359</v>
      </c>
      <c r="V799" s="304">
        <f t="shared" si="240"/>
        <v>28.965683407945775</v>
      </c>
      <c r="W799" s="308">
        <v>24</v>
      </c>
      <c r="X799" s="305">
        <f t="shared" si="241"/>
        <v>1990.7699033995182</v>
      </c>
      <c r="Y799" s="309">
        <f t="shared" si="242"/>
        <v>4.3381999999999996</v>
      </c>
    </row>
    <row r="800" spans="1:25" ht="15.75" customHeight="1" x14ac:dyDescent="0.2">
      <c r="A800" s="424">
        <v>781</v>
      </c>
      <c r="B800" s="301">
        <f t="shared" si="225"/>
        <v>71.924872493088714</v>
      </c>
      <c r="C800" s="302">
        <v>21700</v>
      </c>
      <c r="D800" s="303">
        <f t="shared" si="228"/>
        <v>3620.4443744411501</v>
      </c>
      <c r="E800" s="304">
        <f t="shared" si="229"/>
        <v>1223.7101985611087</v>
      </c>
      <c r="F800" s="304">
        <f t="shared" si="230"/>
        <v>72.408887488822998</v>
      </c>
      <c r="G800" s="101">
        <v>60</v>
      </c>
      <c r="H800" s="305">
        <f t="shared" si="231"/>
        <v>4976.563460491082</v>
      </c>
      <c r="I800" s="309">
        <f t="shared" si="232"/>
        <v>10.858599999999999</v>
      </c>
      <c r="J800" s="329">
        <f t="shared" si="226"/>
        <v>119.87478748848119</v>
      </c>
      <c r="K800" s="302">
        <v>21700</v>
      </c>
      <c r="L800" s="307">
        <f t="shared" si="233"/>
        <v>2172.26662466469</v>
      </c>
      <c r="M800" s="304">
        <f t="shared" si="234"/>
        <v>734.22611913666515</v>
      </c>
      <c r="N800" s="304">
        <f t="shared" si="235"/>
        <v>43.445332493293797</v>
      </c>
      <c r="O800" s="308">
        <v>36</v>
      </c>
      <c r="P800" s="305">
        <f t="shared" si="236"/>
        <v>2985.9380762946489</v>
      </c>
      <c r="Q800" s="309">
        <f t="shared" si="237"/>
        <v>6.5151000000000003</v>
      </c>
      <c r="R800" s="367">
        <f t="shared" si="227"/>
        <v>179.81218123272177</v>
      </c>
      <c r="S800" s="302">
        <v>21700</v>
      </c>
      <c r="T800" s="307">
        <f t="shared" si="238"/>
        <v>1448.1777497764601</v>
      </c>
      <c r="U800" s="101">
        <f t="shared" si="239"/>
        <v>489.48407942444345</v>
      </c>
      <c r="V800" s="304">
        <f t="shared" si="240"/>
        <v>28.963554995529204</v>
      </c>
      <c r="W800" s="308">
        <v>24</v>
      </c>
      <c r="X800" s="305">
        <f t="shared" si="241"/>
        <v>1990.6253841964328</v>
      </c>
      <c r="Y800" s="309">
        <f t="shared" si="242"/>
        <v>4.3433999999999999</v>
      </c>
    </row>
    <row r="801" spans="1:25" ht="15.75" customHeight="1" x14ac:dyDescent="0.2">
      <c r="A801" s="424">
        <v>782</v>
      </c>
      <c r="B801" s="301">
        <f t="shared" si="225"/>
        <v>71.930150804749417</v>
      </c>
      <c r="C801" s="302">
        <v>21700</v>
      </c>
      <c r="D801" s="303">
        <f t="shared" si="228"/>
        <v>3620.1787023475317</v>
      </c>
      <c r="E801" s="304">
        <f t="shared" si="229"/>
        <v>1223.6204013934655</v>
      </c>
      <c r="F801" s="304">
        <f t="shared" si="230"/>
        <v>72.403574046950638</v>
      </c>
      <c r="G801" s="101">
        <v>60</v>
      </c>
      <c r="H801" s="305">
        <f t="shared" si="231"/>
        <v>4976.2026777879482</v>
      </c>
      <c r="I801" s="309">
        <f t="shared" si="232"/>
        <v>10.871700000000001</v>
      </c>
      <c r="J801" s="329">
        <f t="shared" si="226"/>
        <v>119.88358467458237</v>
      </c>
      <c r="K801" s="302">
        <v>21700</v>
      </c>
      <c r="L801" s="307">
        <f t="shared" si="233"/>
        <v>2172.1072214085189</v>
      </c>
      <c r="M801" s="304">
        <f t="shared" si="234"/>
        <v>734.17224083607925</v>
      </c>
      <c r="N801" s="304">
        <f t="shared" si="235"/>
        <v>43.44214442817038</v>
      </c>
      <c r="O801" s="308">
        <v>36</v>
      </c>
      <c r="P801" s="305">
        <f t="shared" si="236"/>
        <v>2985.7216066727683</v>
      </c>
      <c r="Q801" s="309">
        <f t="shared" si="237"/>
        <v>6.5229999999999997</v>
      </c>
      <c r="R801" s="367">
        <f t="shared" si="227"/>
        <v>179.82537701187354</v>
      </c>
      <c r="S801" s="302">
        <v>21700</v>
      </c>
      <c r="T801" s="307">
        <f t="shared" si="238"/>
        <v>1448.0714809390129</v>
      </c>
      <c r="U801" s="101">
        <f t="shared" si="239"/>
        <v>489.4481605573863</v>
      </c>
      <c r="V801" s="304">
        <f t="shared" si="240"/>
        <v>28.961429618780258</v>
      </c>
      <c r="W801" s="308">
        <v>24</v>
      </c>
      <c r="X801" s="305">
        <f t="shared" si="241"/>
        <v>1990.4810711151795</v>
      </c>
      <c r="Y801" s="309">
        <f t="shared" si="242"/>
        <v>4.3487</v>
      </c>
    </row>
    <row r="802" spans="1:25" ht="15.75" customHeight="1" x14ac:dyDescent="0.2">
      <c r="A802" s="424">
        <v>783</v>
      </c>
      <c r="B802" s="301">
        <f t="shared" si="225"/>
        <v>71.935422370962073</v>
      </c>
      <c r="C802" s="302">
        <v>21700</v>
      </c>
      <c r="D802" s="303">
        <f t="shared" si="228"/>
        <v>3619.9134086841032</v>
      </c>
      <c r="E802" s="304">
        <f t="shared" si="229"/>
        <v>1223.5307321352268</v>
      </c>
      <c r="F802" s="304">
        <f t="shared" si="230"/>
        <v>72.398268173682069</v>
      </c>
      <c r="G802" s="101">
        <v>60</v>
      </c>
      <c r="H802" s="305">
        <f t="shared" si="231"/>
        <v>4975.8424089930122</v>
      </c>
      <c r="I802" s="309">
        <f t="shared" si="232"/>
        <v>10.8848</v>
      </c>
      <c r="J802" s="329">
        <f t="shared" si="226"/>
        <v>119.89237061827012</v>
      </c>
      <c r="K802" s="302">
        <v>21700</v>
      </c>
      <c r="L802" s="307">
        <f t="shared" si="233"/>
        <v>2171.9480452104617</v>
      </c>
      <c r="M802" s="304">
        <f t="shared" si="234"/>
        <v>734.11843928113603</v>
      </c>
      <c r="N802" s="304">
        <f t="shared" si="235"/>
        <v>43.438960904209232</v>
      </c>
      <c r="O802" s="308">
        <v>36</v>
      </c>
      <c r="P802" s="305">
        <f t="shared" si="236"/>
        <v>2985.5054453958069</v>
      </c>
      <c r="Q802" s="309">
        <f t="shared" si="237"/>
        <v>6.5308999999999999</v>
      </c>
      <c r="R802" s="367">
        <f t="shared" si="227"/>
        <v>179.83855592740517</v>
      </c>
      <c r="S802" s="302">
        <v>21700</v>
      </c>
      <c r="T802" s="307">
        <f t="shared" si="238"/>
        <v>1447.9653634736414</v>
      </c>
      <c r="U802" s="101">
        <f t="shared" si="239"/>
        <v>489.41229285409077</v>
      </c>
      <c r="V802" s="304">
        <f t="shared" si="240"/>
        <v>28.959307269472831</v>
      </c>
      <c r="W802" s="308">
        <v>24</v>
      </c>
      <c r="X802" s="305">
        <f t="shared" si="241"/>
        <v>1990.3369635972051</v>
      </c>
      <c r="Y802" s="309">
        <f t="shared" si="242"/>
        <v>4.3539000000000003</v>
      </c>
    </row>
    <row r="803" spans="1:25" ht="15.75" customHeight="1" x14ac:dyDescent="0.2">
      <c r="A803" s="424">
        <v>784</v>
      </c>
      <c r="B803" s="301">
        <f t="shared" si="225"/>
        <v>71.940687208945434</v>
      </c>
      <c r="C803" s="302">
        <v>21700</v>
      </c>
      <c r="D803" s="303">
        <f t="shared" si="228"/>
        <v>3619.6484924266983</v>
      </c>
      <c r="E803" s="304">
        <f t="shared" si="229"/>
        <v>1223.4411904402239</v>
      </c>
      <c r="F803" s="304">
        <f t="shared" si="230"/>
        <v>72.392969848533966</v>
      </c>
      <c r="G803" s="101">
        <v>60</v>
      </c>
      <c r="H803" s="305">
        <f t="shared" si="231"/>
        <v>4975.4826527154555</v>
      </c>
      <c r="I803" s="309">
        <f t="shared" si="232"/>
        <v>10.8979</v>
      </c>
      <c r="J803" s="329">
        <f t="shared" si="226"/>
        <v>119.90114534824239</v>
      </c>
      <c r="K803" s="302">
        <v>21700</v>
      </c>
      <c r="L803" s="307">
        <f t="shared" si="233"/>
        <v>2171.7890954560189</v>
      </c>
      <c r="M803" s="304">
        <f t="shared" si="234"/>
        <v>734.0647142641343</v>
      </c>
      <c r="N803" s="304">
        <f t="shared" si="235"/>
        <v>43.435781909120379</v>
      </c>
      <c r="O803" s="308">
        <v>36</v>
      </c>
      <c r="P803" s="305">
        <f t="shared" si="236"/>
        <v>2985.2895916292737</v>
      </c>
      <c r="Q803" s="309">
        <f t="shared" si="237"/>
        <v>6.5387000000000004</v>
      </c>
      <c r="R803" s="367">
        <f t="shared" si="227"/>
        <v>179.85171802236357</v>
      </c>
      <c r="S803" s="302">
        <v>21700</v>
      </c>
      <c r="T803" s="307">
        <f t="shared" si="238"/>
        <v>1447.8593969706794</v>
      </c>
      <c r="U803" s="101">
        <f t="shared" si="239"/>
        <v>489.37647617608962</v>
      </c>
      <c r="V803" s="304">
        <f t="shared" si="240"/>
        <v>28.95718793941359</v>
      </c>
      <c r="W803" s="308">
        <v>24</v>
      </c>
      <c r="X803" s="305">
        <f t="shared" si="241"/>
        <v>1990.1930610861828</v>
      </c>
      <c r="Y803" s="309">
        <f t="shared" si="242"/>
        <v>4.3590999999999998</v>
      </c>
    </row>
    <row r="804" spans="1:25" ht="15.75" customHeight="1" x14ac:dyDescent="0.2">
      <c r="A804" s="424">
        <v>785</v>
      </c>
      <c r="B804" s="301">
        <f t="shared" si="225"/>
        <v>71.945945335852429</v>
      </c>
      <c r="C804" s="302">
        <v>21700</v>
      </c>
      <c r="D804" s="303">
        <f t="shared" si="228"/>
        <v>3619.3839525552294</v>
      </c>
      <c r="E804" s="304">
        <f t="shared" si="229"/>
        <v>1223.3517759636675</v>
      </c>
      <c r="F804" s="304">
        <f t="shared" si="230"/>
        <v>72.387679051104584</v>
      </c>
      <c r="G804" s="101">
        <v>60</v>
      </c>
      <c r="H804" s="305">
        <f t="shared" si="231"/>
        <v>4975.1234075700022</v>
      </c>
      <c r="I804" s="309">
        <f t="shared" si="232"/>
        <v>10.911</v>
      </c>
      <c r="J804" s="329">
        <f t="shared" si="226"/>
        <v>119.90990889308739</v>
      </c>
      <c r="K804" s="302">
        <v>21700</v>
      </c>
      <c r="L804" s="307">
        <f t="shared" si="233"/>
        <v>2171.6303715331369</v>
      </c>
      <c r="M804" s="304">
        <f t="shared" si="234"/>
        <v>734.01106557820015</v>
      </c>
      <c r="N804" s="304">
        <f t="shared" si="235"/>
        <v>43.432607430662742</v>
      </c>
      <c r="O804" s="308">
        <v>36</v>
      </c>
      <c r="P804" s="305">
        <f t="shared" si="236"/>
        <v>2985.0740445419997</v>
      </c>
      <c r="Q804" s="309">
        <f t="shared" si="237"/>
        <v>6.5465999999999998</v>
      </c>
      <c r="R804" s="367">
        <f t="shared" si="227"/>
        <v>179.86486333963106</v>
      </c>
      <c r="S804" s="302">
        <v>21700</v>
      </c>
      <c r="T804" s="307">
        <f t="shared" si="238"/>
        <v>1447.7535810220916</v>
      </c>
      <c r="U804" s="101">
        <f t="shared" si="239"/>
        <v>489.34071038546688</v>
      </c>
      <c r="V804" s="304">
        <f t="shared" si="240"/>
        <v>28.955071620441831</v>
      </c>
      <c r="W804" s="308">
        <v>24</v>
      </c>
      <c r="X804" s="305">
        <f t="shared" si="241"/>
        <v>1990.0493630280005</v>
      </c>
      <c r="Y804" s="309">
        <f t="shared" si="242"/>
        <v>4.3643999999999998</v>
      </c>
    </row>
    <row r="805" spans="1:25" ht="15.75" customHeight="1" x14ac:dyDescent="0.2">
      <c r="A805" s="424">
        <v>786</v>
      </c>
      <c r="B805" s="301">
        <f t="shared" si="225"/>
        <v>71.951196768770473</v>
      </c>
      <c r="C805" s="302">
        <v>21700</v>
      </c>
      <c r="D805" s="303">
        <f t="shared" si="228"/>
        <v>3619.1197880536633</v>
      </c>
      <c r="E805" s="304">
        <f t="shared" si="229"/>
        <v>1223.2624883621381</v>
      </c>
      <c r="F805" s="304">
        <f t="shared" si="230"/>
        <v>72.382395761073269</v>
      </c>
      <c r="G805" s="101">
        <v>60</v>
      </c>
      <c r="H805" s="305">
        <f t="shared" si="231"/>
        <v>4974.7646721768742</v>
      </c>
      <c r="I805" s="309">
        <f t="shared" si="232"/>
        <v>10.924099999999999</v>
      </c>
      <c r="J805" s="329">
        <f t="shared" si="226"/>
        <v>119.91866128128413</v>
      </c>
      <c r="K805" s="302">
        <v>21700</v>
      </c>
      <c r="L805" s="307">
        <f t="shared" si="233"/>
        <v>2171.4718728321977</v>
      </c>
      <c r="M805" s="304">
        <f t="shared" si="234"/>
        <v>733.95749301728279</v>
      </c>
      <c r="N805" s="304">
        <f t="shared" si="235"/>
        <v>43.429437456643953</v>
      </c>
      <c r="O805" s="308">
        <v>36</v>
      </c>
      <c r="P805" s="305">
        <f t="shared" si="236"/>
        <v>2984.8588033061246</v>
      </c>
      <c r="Q805" s="309">
        <f t="shared" si="237"/>
        <v>6.5544000000000002</v>
      </c>
      <c r="R805" s="367">
        <f t="shared" si="227"/>
        <v>179.87799192192617</v>
      </c>
      <c r="S805" s="302">
        <v>21700</v>
      </c>
      <c r="T805" s="307">
        <f t="shared" si="238"/>
        <v>1447.6479152214652</v>
      </c>
      <c r="U805" s="101">
        <f t="shared" si="239"/>
        <v>489.30499534485517</v>
      </c>
      <c r="V805" s="304">
        <f t="shared" si="240"/>
        <v>28.952958304429302</v>
      </c>
      <c r="W805" s="308">
        <v>24</v>
      </c>
      <c r="X805" s="305">
        <f t="shared" si="241"/>
        <v>1989.9058688707496</v>
      </c>
      <c r="Y805" s="309">
        <f t="shared" si="242"/>
        <v>4.3696000000000002</v>
      </c>
    </row>
    <row r="806" spans="1:25" ht="15.75" customHeight="1" x14ac:dyDescent="0.2">
      <c r="A806" s="424">
        <v>787</v>
      </c>
      <c r="B806" s="301">
        <f t="shared" si="225"/>
        <v>71.956441524721782</v>
      </c>
      <c r="C806" s="302">
        <v>21700</v>
      </c>
      <c r="D806" s="303">
        <f t="shared" si="228"/>
        <v>3618.8559979100055</v>
      </c>
      <c r="E806" s="304">
        <f t="shared" si="229"/>
        <v>1223.1733272935817</v>
      </c>
      <c r="F806" s="304">
        <f t="shared" si="230"/>
        <v>72.377119958200112</v>
      </c>
      <c r="G806" s="101">
        <v>60</v>
      </c>
      <c r="H806" s="305">
        <f t="shared" si="231"/>
        <v>4974.4064451617869</v>
      </c>
      <c r="I806" s="309">
        <f t="shared" si="232"/>
        <v>10.937200000000001</v>
      </c>
      <c r="J806" s="329">
        <f t="shared" si="226"/>
        <v>119.92740254120298</v>
      </c>
      <c r="K806" s="302">
        <v>21700</v>
      </c>
      <c r="L806" s="307">
        <f t="shared" si="233"/>
        <v>2171.3135987460032</v>
      </c>
      <c r="M806" s="304">
        <f t="shared" si="234"/>
        <v>733.90399637614905</v>
      </c>
      <c r="N806" s="304">
        <f t="shared" si="235"/>
        <v>43.426271974920063</v>
      </c>
      <c r="O806" s="308">
        <v>36</v>
      </c>
      <c r="P806" s="305">
        <f t="shared" si="236"/>
        <v>2984.6438670970724</v>
      </c>
      <c r="Q806" s="309">
        <f t="shared" si="237"/>
        <v>6.5622999999999996</v>
      </c>
      <c r="R806" s="367">
        <f t="shared" si="227"/>
        <v>179.89110381180444</v>
      </c>
      <c r="S806" s="302">
        <v>21700</v>
      </c>
      <c r="T806" s="307">
        <f t="shared" si="238"/>
        <v>1447.5423991640023</v>
      </c>
      <c r="U806" s="101">
        <f t="shared" si="239"/>
        <v>489.26933091743274</v>
      </c>
      <c r="V806" s="304">
        <f t="shared" si="240"/>
        <v>28.950847983280045</v>
      </c>
      <c r="W806" s="308">
        <v>24</v>
      </c>
      <c r="X806" s="305">
        <f t="shared" si="241"/>
        <v>1989.7625780647152</v>
      </c>
      <c r="Y806" s="309">
        <f t="shared" si="242"/>
        <v>4.3749000000000002</v>
      </c>
    </row>
    <row r="807" spans="1:25" ht="15.75" customHeight="1" x14ac:dyDescent="0.2">
      <c r="A807" s="424">
        <v>788</v>
      </c>
      <c r="B807" s="301">
        <f t="shared" si="225"/>
        <v>71.961679620663759</v>
      </c>
      <c r="C807" s="302">
        <v>21700</v>
      </c>
      <c r="D807" s="303">
        <f t="shared" si="228"/>
        <v>3618.5925811162738</v>
      </c>
      <c r="E807" s="304">
        <f t="shared" si="229"/>
        <v>1223.0842924173005</v>
      </c>
      <c r="F807" s="304">
        <f t="shared" si="230"/>
        <v>72.37185162232548</v>
      </c>
      <c r="G807" s="101">
        <v>60</v>
      </c>
      <c r="H807" s="305">
        <f t="shared" si="231"/>
        <v>4974.0487251558998</v>
      </c>
      <c r="I807" s="309">
        <f t="shared" si="232"/>
        <v>10.9503</v>
      </c>
      <c r="J807" s="329">
        <f t="shared" si="226"/>
        <v>119.93613270110627</v>
      </c>
      <c r="K807" s="302">
        <v>21700</v>
      </c>
      <c r="L807" s="307">
        <f t="shared" si="233"/>
        <v>2171.1555486697639</v>
      </c>
      <c r="M807" s="304">
        <f t="shared" si="234"/>
        <v>733.85057545038012</v>
      </c>
      <c r="N807" s="304">
        <f t="shared" si="235"/>
        <v>43.423110973395282</v>
      </c>
      <c r="O807" s="308">
        <v>36</v>
      </c>
      <c r="P807" s="305">
        <f t="shared" si="236"/>
        <v>2984.4292350935389</v>
      </c>
      <c r="Q807" s="309">
        <f t="shared" si="237"/>
        <v>6.5701999999999998</v>
      </c>
      <c r="R807" s="367">
        <f t="shared" si="227"/>
        <v>179.90419905165939</v>
      </c>
      <c r="S807" s="302">
        <v>21700</v>
      </c>
      <c r="T807" s="307">
        <f t="shared" si="238"/>
        <v>1447.4370324465094</v>
      </c>
      <c r="U807" s="101">
        <f t="shared" si="239"/>
        <v>489.23371696692016</v>
      </c>
      <c r="V807" s="304">
        <f t="shared" si="240"/>
        <v>28.94874064893019</v>
      </c>
      <c r="W807" s="308">
        <v>24</v>
      </c>
      <c r="X807" s="305">
        <f t="shared" si="241"/>
        <v>1989.6194900623598</v>
      </c>
      <c r="Y807" s="309">
        <f t="shared" si="242"/>
        <v>4.3800999999999997</v>
      </c>
    </row>
    <row r="808" spans="1:25" ht="15.75" customHeight="1" x14ac:dyDescent="0.2">
      <c r="A808" s="424">
        <v>789</v>
      </c>
      <c r="B808" s="301">
        <f t="shared" si="225"/>
        <v>71.966911073489229</v>
      </c>
      <c r="C808" s="302">
        <v>21700</v>
      </c>
      <c r="D808" s="303">
        <f t="shared" si="228"/>
        <v>3618.3295366684802</v>
      </c>
      <c r="E808" s="304">
        <f t="shared" si="229"/>
        <v>1222.9953833939462</v>
      </c>
      <c r="F808" s="304">
        <f t="shared" si="230"/>
        <v>72.366590733369605</v>
      </c>
      <c r="G808" s="101">
        <v>60</v>
      </c>
      <c r="H808" s="305">
        <f t="shared" si="231"/>
        <v>4973.6915107957966</v>
      </c>
      <c r="I808" s="309">
        <f t="shared" si="232"/>
        <v>10.9634</v>
      </c>
      <c r="J808" s="329">
        <f t="shared" si="226"/>
        <v>119.94485178914871</v>
      </c>
      <c r="K808" s="302">
        <v>21700</v>
      </c>
      <c r="L808" s="307">
        <f t="shared" si="233"/>
        <v>2170.9977220010883</v>
      </c>
      <c r="M808" s="304">
        <f t="shared" si="234"/>
        <v>733.79723003636775</v>
      </c>
      <c r="N808" s="304">
        <f t="shared" si="235"/>
        <v>43.419954440021769</v>
      </c>
      <c r="O808" s="308">
        <v>36</v>
      </c>
      <c r="P808" s="305">
        <f t="shared" si="236"/>
        <v>2984.2149064774776</v>
      </c>
      <c r="Q808" s="309">
        <f t="shared" si="237"/>
        <v>6.5780000000000003</v>
      </c>
      <c r="R808" s="367">
        <f t="shared" si="227"/>
        <v>179.91727768372306</v>
      </c>
      <c r="S808" s="302">
        <v>21700</v>
      </c>
      <c r="T808" s="307">
        <f t="shared" si="238"/>
        <v>1447.3318146673921</v>
      </c>
      <c r="U808" s="101">
        <f t="shared" si="239"/>
        <v>489.19815335757846</v>
      </c>
      <c r="V808" s="304">
        <f t="shared" si="240"/>
        <v>28.946636293347844</v>
      </c>
      <c r="W808" s="308">
        <v>24</v>
      </c>
      <c r="X808" s="305">
        <f t="shared" si="241"/>
        <v>1989.4766043183183</v>
      </c>
      <c r="Y808" s="309">
        <f t="shared" si="242"/>
        <v>4.3853</v>
      </c>
    </row>
    <row r="809" spans="1:25" ht="15.75" customHeight="1" x14ac:dyDescent="0.2">
      <c r="A809" s="283">
        <v>790</v>
      </c>
      <c r="B809" s="301">
        <f t="shared" si="225"/>
        <v>71.972135900026899</v>
      </c>
      <c r="C809" s="302">
        <v>21700</v>
      </c>
      <c r="D809" s="303">
        <f t="shared" si="228"/>
        <v>3618.0668635666088</v>
      </c>
      <c r="E809" s="304">
        <f t="shared" si="229"/>
        <v>1222.9065998855137</v>
      </c>
      <c r="F809" s="304">
        <f t="shared" si="230"/>
        <v>72.361337271332175</v>
      </c>
      <c r="G809" s="101">
        <v>60</v>
      </c>
      <c r="H809" s="305">
        <f t="shared" si="231"/>
        <v>4973.3348007234554</v>
      </c>
      <c r="I809" s="309">
        <f t="shared" si="232"/>
        <v>10.9765</v>
      </c>
      <c r="J809" s="329">
        <f t="shared" si="226"/>
        <v>119.95355983337816</v>
      </c>
      <c r="K809" s="302">
        <v>21700</v>
      </c>
      <c r="L809" s="307">
        <f t="shared" si="233"/>
        <v>2170.8401181399649</v>
      </c>
      <c r="M809" s="304">
        <f t="shared" si="234"/>
        <v>733.74395993130804</v>
      </c>
      <c r="N809" s="304">
        <f t="shared" si="235"/>
        <v>43.416802362799302</v>
      </c>
      <c r="O809" s="308">
        <v>36</v>
      </c>
      <c r="P809" s="305">
        <f t="shared" si="236"/>
        <v>2984.0008804340723</v>
      </c>
      <c r="Q809" s="309">
        <f t="shared" si="237"/>
        <v>6.5858999999999996</v>
      </c>
      <c r="R809" s="367">
        <f t="shared" si="227"/>
        <v>179.93033975006725</v>
      </c>
      <c r="S809" s="302">
        <v>21700</v>
      </c>
      <c r="T809" s="307">
        <f t="shared" si="238"/>
        <v>1447.2267454266432</v>
      </c>
      <c r="U809" s="101">
        <f t="shared" si="239"/>
        <v>489.16263995420536</v>
      </c>
      <c r="V809" s="304">
        <f t="shared" si="240"/>
        <v>28.944534908532866</v>
      </c>
      <c r="W809" s="308">
        <v>24</v>
      </c>
      <c r="X809" s="305">
        <f t="shared" si="241"/>
        <v>1989.3339202893815</v>
      </c>
      <c r="Y809" s="309">
        <f t="shared" si="242"/>
        <v>4.3906000000000001</v>
      </c>
    </row>
    <row r="810" spans="1:25" ht="15.75" customHeight="1" x14ac:dyDescent="0.2">
      <c r="A810" s="424">
        <v>791</v>
      </c>
      <c r="B810" s="301">
        <f t="shared" si="225"/>
        <v>71.977354117041585</v>
      </c>
      <c r="C810" s="302">
        <v>21700</v>
      </c>
      <c r="D810" s="303">
        <f t="shared" si="228"/>
        <v>3617.8045608145922</v>
      </c>
      <c r="E810" s="304">
        <f t="shared" si="229"/>
        <v>1222.817941555332</v>
      </c>
      <c r="F810" s="304">
        <f t="shared" si="230"/>
        <v>72.356091216291844</v>
      </c>
      <c r="G810" s="101">
        <v>60</v>
      </c>
      <c r="H810" s="305">
        <f t="shared" si="231"/>
        <v>4972.9785935862164</v>
      </c>
      <c r="I810" s="309">
        <f t="shared" si="232"/>
        <v>10.989599999999999</v>
      </c>
      <c r="J810" s="329">
        <f t="shared" si="226"/>
        <v>119.96225686173598</v>
      </c>
      <c r="K810" s="302">
        <v>21700</v>
      </c>
      <c r="L810" s="307">
        <f t="shared" si="233"/>
        <v>2170.6827364887549</v>
      </c>
      <c r="M810" s="304">
        <f t="shared" si="234"/>
        <v>733.69076493319915</v>
      </c>
      <c r="N810" s="304">
        <f t="shared" si="235"/>
        <v>43.413654729775097</v>
      </c>
      <c r="O810" s="308">
        <v>36</v>
      </c>
      <c r="P810" s="305">
        <f t="shared" si="236"/>
        <v>2983.7871561517295</v>
      </c>
      <c r="Q810" s="309">
        <f t="shared" si="237"/>
        <v>6.5937000000000001</v>
      </c>
      <c r="R810" s="367">
        <f t="shared" si="227"/>
        <v>179.94338529260395</v>
      </c>
      <c r="S810" s="302">
        <v>21700</v>
      </c>
      <c r="T810" s="307">
        <f t="shared" si="238"/>
        <v>1447.121824325837</v>
      </c>
      <c r="U810" s="101">
        <f t="shared" si="239"/>
        <v>489.12717662213288</v>
      </c>
      <c r="V810" s="304">
        <f t="shared" si="240"/>
        <v>28.942436486516741</v>
      </c>
      <c r="W810" s="308">
        <v>24</v>
      </c>
      <c r="X810" s="305">
        <f t="shared" si="241"/>
        <v>1989.1914374344865</v>
      </c>
      <c r="Y810" s="309">
        <f t="shared" si="242"/>
        <v>4.3958000000000004</v>
      </c>
    </row>
    <row r="811" spans="1:25" ht="15.75" customHeight="1" x14ac:dyDescent="0.2">
      <c r="A811" s="424">
        <v>792</v>
      </c>
      <c r="B811" s="301">
        <f t="shared" si="225"/>
        <v>71.982565741234509</v>
      </c>
      <c r="C811" s="302">
        <v>21700</v>
      </c>
      <c r="D811" s="303">
        <f t="shared" si="228"/>
        <v>3617.542627420301</v>
      </c>
      <c r="E811" s="304">
        <f t="shared" si="229"/>
        <v>1222.7294080680615</v>
      </c>
      <c r="F811" s="304">
        <f t="shared" si="230"/>
        <v>72.350852548406024</v>
      </c>
      <c r="G811" s="101">
        <v>60</v>
      </c>
      <c r="H811" s="305">
        <f t="shared" si="231"/>
        <v>4972.622888036768</v>
      </c>
      <c r="I811" s="309">
        <f t="shared" si="232"/>
        <v>11.002700000000001</v>
      </c>
      <c r="J811" s="329">
        <f t="shared" si="226"/>
        <v>119.97094290205752</v>
      </c>
      <c r="K811" s="302">
        <v>21700</v>
      </c>
      <c r="L811" s="307">
        <f t="shared" si="233"/>
        <v>2170.5255764521803</v>
      </c>
      <c r="M811" s="304">
        <f t="shared" si="234"/>
        <v>733.63764484083686</v>
      </c>
      <c r="N811" s="304">
        <f t="shared" si="235"/>
        <v>43.41051152904361</v>
      </c>
      <c r="O811" s="308">
        <v>36</v>
      </c>
      <c r="P811" s="305">
        <f t="shared" si="236"/>
        <v>2983.5737328220607</v>
      </c>
      <c r="Q811" s="309">
        <f t="shared" si="237"/>
        <v>6.6016000000000004</v>
      </c>
      <c r="R811" s="367">
        <f t="shared" si="227"/>
        <v>179.95641435308627</v>
      </c>
      <c r="S811" s="302">
        <v>21700</v>
      </c>
      <c r="T811" s="307">
        <f t="shared" si="238"/>
        <v>1447.0170509681202</v>
      </c>
      <c r="U811" s="101">
        <f t="shared" si="239"/>
        <v>489.09176322722459</v>
      </c>
      <c r="V811" s="304">
        <f t="shared" si="240"/>
        <v>28.940341019362403</v>
      </c>
      <c r="W811" s="308">
        <v>24</v>
      </c>
      <c r="X811" s="305">
        <f t="shared" si="241"/>
        <v>1989.0491552147073</v>
      </c>
      <c r="Y811" s="309">
        <f t="shared" si="242"/>
        <v>4.4010999999999996</v>
      </c>
    </row>
    <row r="812" spans="1:25" ht="15.75" customHeight="1" x14ac:dyDescent="0.2">
      <c r="A812" s="424">
        <v>793</v>
      </c>
      <c r="B812" s="301">
        <f t="shared" si="225"/>
        <v>71.987770789243754</v>
      </c>
      <c r="C812" s="302">
        <v>21700</v>
      </c>
      <c r="D812" s="303">
        <f t="shared" si="228"/>
        <v>3617.2810623955083</v>
      </c>
      <c r="E812" s="304">
        <f t="shared" si="229"/>
        <v>1222.6409990896816</v>
      </c>
      <c r="F812" s="304">
        <f t="shared" si="230"/>
        <v>72.345621247910174</v>
      </c>
      <c r="G812" s="101">
        <v>60</v>
      </c>
      <c r="H812" s="305">
        <f t="shared" si="231"/>
        <v>4972.2676827331006</v>
      </c>
      <c r="I812" s="309">
        <f t="shared" si="232"/>
        <v>11.0158</v>
      </c>
      <c r="J812" s="329">
        <f t="shared" si="226"/>
        <v>119.97961798207292</v>
      </c>
      <c r="K812" s="302">
        <v>21700</v>
      </c>
      <c r="L812" s="307">
        <f t="shared" si="233"/>
        <v>2170.3686374373051</v>
      </c>
      <c r="M812" s="304">
        <f t="shared" si="234"/>
        <v>733.58459945380901</v>
      </c>
      <c r="N812" s="304">
        <f t="shared" si="235"/>
        <v>43.407372748746106</v>
      </c>
      <c r="O812" s="308">
        <v>36</v>
      </c>
      <c r="P812" s="305">
        <f t="shared" si="236"/>
        <v>2983.3606096398603</v>
      </c>
      <c r="Q812" s="309">
        <f t="shared" si="237"/>
        <v>6.6094999999999997</v>
      </c>
      <c r="R812" s="367">
        <f t="shared" si="227"/>
        <v>179.96942697310936</v>
      </c>
      <c r="S812" s="302">
        <v>21700</v>
      </c>
      <c r="T812" s="307">
        <f t="shared" si="238"/>
        <v>1446.9124249582035</v>
      </c>
      <c r="U812" s="101">
        <f t="shared" si="239"/>
        <v>489.05639963587271</v>
      </c>
      <c r="V812" s="304">
        <f t="shared" si="240"/>
        <v>28.938248499164072</v>
      </c>
      <c r="W812" s="308">
        <v>24</v>
      </c>
      <c r="X812" s="305">
        <f t="shared" si="241"/>
        <v>1988.9070730932401</v>
      </c>
      <c r="Y812" s="309">
        <f t="shared" si="242"/>
        <v>4.4062999999999999</v>
      </c>
    </row>
    <row r="813" spans="1:25" ht="15.75" customHeight="1" x14ac:dyDescent="0.2">
      <c r="A813" s="424">
        <v>794</v>
      </c>
      <c r="B813" s="301">
        <f t="shared" si="225"/>
        <v>71.992969277644448</v>
      </c>
      <c r="C813" s="302">
        <v>21700</v>
      </c>
      <c r="D813" s="303">
        <f t="shared" si="228"/>
        <v>3617.0198647558836</v>
      </c>
      <c r="E813" s="304">
        <f t="shared" si="229"/>
        <v>1222.5527142874885</v>
      </c>
      <c r="F813" s="304">
        <f t="shared" si="230"/>
        <v>72.340397295117668</v>
      </c>
      <c r="G813" s="101">
        <v>60</v>
      </c>
      <c r="H813" s="305">
        <f t="shared" si="231"/>
        <v>4971.912976338489</v>
      </c>
      <c r="I813" s="309">
        <f t="shared" si="232"/>
        <v>11.0289</v>
      </c>
      <c r="J813" s="329">
        <f t="shared" si="226"/>
        <v>119.98828212940742</v>
      </c>
      <c r="K813" s="302">
        <v>21700</v>
      </c>
      <c r="L813" s="307">
        <f t="shared" si="233"/>
        <v>2170.2119188535298</v>
      </c>
      <c r="M813" s="304">
        <f t="shared" si="234"/>
        <v>733.53162857249299</v>
      </c>
      <c r="N813" s="304">
        <f t="shared" si="235"/>
        <v>43.404238377070598</v>
      </c>
      <c r="O813" s="308">
        <v>36</v>
      </c>
      <c r="P813" s="305">
        <f t="shared" si="236"/>
        <v>2983.1477858030935</v>
      </c>
      <c r="Q813" s="309">
        <f t="shared" si="237"/>
        <v>6.6173000000000002</v>
      </c>
      <c r="R813" s="367">
        <f t="shared" si="227"/>
        <v>179.98242319411111</v>
      </c>
      <c r="S813" s="302">
        <v>21700</v>
      </c>
      <c r="T813" s="307">
        <f t="shared" si="238"/>
        <v>1446.8079459023536</v>
      </c>
      <c r="U813" s="101">
        <f t="shared" si="239"/>
        <v>489.02108571499548</v>
      </c>
      <c r="V813" s="304">
        <f t="shared" si="240"/>
        <v>28.936158918047074</v>
      </c>
      <c r="W813" s="308">
        <v>24</v>
      </c>
      <c r="X813" s="305">
        <f t="shared" si="241"/>
        <v>1988.7651905353962</v>
      </c>
      <c r="Y813" s="309">
        <f t="shared" si="242"/>
        <v>4.4115000000000002</v>
      </c>
    </row>
    <row r="814" spans="1:25" ht="15.75" customHeight="1" x14ac:dyDescent="0.2">
      <c r="A814" s="424">
        <v>795</v>
      </c>
      <c r="B814" s="301">
        <f t="shared" si="225"/>
        <v>71.998161222949122</v>
      </c>
      <c r="C814" s="302">
        <v>21700</v>
      </c>
      <c r="D814" s="303">
        <f t="shared" si="228"/>
        <v>3616.7590335209643</v>
      </c>
      <c r="E814" s="304">
        <f t="shared" si="229"/>
        <v>1222.4645533300859</v>
      </c>
      <c r="F814" s="304">
        <f t="shared" si="230"/>
        <v>72.335180670419291</v>
      </c>
      <c r="G814" s="101">
        <v>60</v>
      </c>
      <c r="H814" s="305">
        <f t="shared" si="231"/>
        <v>4971.5587675214701</v>
      </c>
      <c r="I814" s="309">
        <f t="shared" si="232"/>
        <v>11.0419</v>
      </c>
      <c r="J814" s="329">
        <f t="shared" si="226"/>
        <v>119.99693537158187</v>
      </c>
      <c r="K814" s="302">
        <v>21700</v>
      </c>
      <c r="L814" s="307">
        <f t="shared" si="233"/>
        <v>2170.0554201125783</v>
      </c>
      <c r="M814" s="304">
        <f t="shared" si="234"/>
        <v>733.47873199805144</v>
      </c>
      <c r="N814" s="304">
        <f t="shared" si="235"/>
        <v>43.401108402251566</v>
      </c>
      <c r="O814" s="308">
        <v>36</v>
      </c>
      <c r="P814" s="305">
        <f t="shared" si="236"/>
        <v>2982.9352605128815</v>
      </c>
      <c r="Q814" s="309">
        <f t="shared" si="237"/>
        <v>6.6252000000000004</v>
      </c>
      <c r="R814" s="367">
        <f t="shared" si="227"/>
        <v>179.99540305737278</v>
      </c>
      <c r="S814" s="302">
        <v>21700</v>
      </c>
      <c r="T814" s="307">
        <f t="shared" si="238"/>
        <v>1446.7036134083858</v>
      </c>
      <c r="U814" s="101">
        <f t="shared" si="239"/>
        <v>488.98582133203433</v>
      </c>
      <c r="V814" s="304">
        <f t="shared" si="240"/>
        <v>28.934072268167714</v>
      </c>
      <c r="W814" s="308">
        <v>24</v>
      </c>
      <c r="X814" s="305">
        <f t="shared" si="241"/>
        <v>1988.6235070085877</v>
      </c>
      <c r="Y814" s="309">
        <f t="shared" si="242"/>
        <v>4.4168000000000003</v>
      </c>
    </row>
    <row r="815" spans="1:25" ht="15.75" customHeight="1" x14ac:dyDescent="0.2">
      <c r="A815" s="424">
        <v>796</v>
      </c>
      <c r="B815" s="301">
        <f t="shared" si="225"/>
        <v>72.00334664160809</v>
      </c>
      <c r="C815" s="302">
        <v>21700</v>
      </c>
      <c r="D815" s="303">
        <f t="shared" si="228"/>
        <v>3616.498567714134</v>
      </c>
      <c r="E815" s="304">
        <f t="shared" si="229"/>
        <v>1222.3765158873771</v>
      </c>
      <c r="F815" s="304">
        <f t="shared" si="230"/>
        <v>72.329971354282677</v>
      </c>
      <c r="G815" s="101">
        <v>60</v>
      </c>
      <c r="H815" s="305">
        <f t="shared" si="231"/>
        <v>4971.2050549557944</v>
      </c>
      <c r="I815" s="309">
        <f t="shared" si="232"/>
        <v>11.055</v>
      </c>
      <c r="J815" s="329">
        <f t="shared" si="226"/>
        <v>120.00557773601349</v>
      </c>
      <c r="K815" s="302">
        <v>21700</v>
      </c>
      <c r="L815" s="307">
        <f t="shared" si="233"/>
        <v>2169.8991406284808</v>
      </c>
      <c r="M815" s="304">
        <f t="shared" si="234"/>
        <v>733.42590953242643</v>
      </c>
      <c r="N815" s="304">
        <f t="shared" si="235"/>
        <v>43.397982812569616</v>
      </c>
      <c r="O815" s="308">
        <v>36</v>
      </c>
      <c r="P815" s="305">
        <f t="shared" si="236"/>
        <v>2982.7230329734771</v>
      </c>
      <c r="Q815" s="309">
        <f t="shared" si="237"/>
        <v>6.633</v>
      </c>
      <c r="R815" s="367">
        <f t="shared" si="227"/>
        <v>180.00836660402021</v>
      </c>
      <c r="S815" s="302">
        <v>21700</v>
      </c>
      <c r="T815" s="307">
        <f t="shared" si="238"/>
        <v>1446.599427085654</v>
      </c>
      <c r="U815" s="101">
        <f t="shared" si="239"/>
        <v>488.95060635495099</v>
      </c>
      <c r="V815" s="304">
        <f t="shared" si="240"/>
        <v>28.931988541713082</v>
      </c>
      <c r="W815" s="308">
        <v>24</v>
      </c>
      <c r="X815" s="305">
        <f t="shared" si="241"/>
        <v>1988.4820219823182</v>
      </c>
      <c r="Y815" s="309">
        <f t="shared" si="242"/>
        <v>4.4219999999999997</v>
      </c>
    </row>
    <row r="816" spans="1:25" ht="15.75" customHeight="1" x14ac:dyDescent="0.2">
      <c r="A816" s="424">
        <v>797</v>
      </c>
      <c r="B816" s="301">
        <f t="shared" si="225"/>
        <v>72.008525550009637</v>
      </c>
      <c r="C816" s="302">
        <v>21700</v>
      </c>
      <c r="D816" s="303">
        <f t="shared" si="228"/>
        <v>3616.2384663626149</v>
      </c>
      <c r="E816" s="304">
        <f t="shared" si="229"/>
        <v>1222.2886016305638</v>
      </c>
      <c r="F816" s="304">
        <f t="shared" si="230"/>
        <v>72.324769327252298</v>
      </c>
      <c r="G816" s="101">
        <v>60</v>
      </c>
      <c r="H816" s="305">
        <f t="shared" si="231"/>
        <v>4970.8518373204306</v>
      </c>
      <c r="I816" s="309">
        <f t="shared" si="232"/>
        <v>11.068099999999999</v>
      </c>
      <c r="J816" s="329">
        <f t="shared" si="226"/>
        <v>120.01420925001607</v>
      </c>
      <c r="K816" s="302">
        <v>21700</v>
      </c>
      <c r="L816" s="307">
        <f t="shared" si="233"/>
        <v>2169.7430798175687</v>
      </c>
      <c r="M816" s="304">
        <f t="shared" si="234"/>
        <v>733.37316097833821</v>
      </c>
      <c r="N816" s="304">
        <f t="shared" si="235"/>
        <v>43.394861596351376</v>
      </c>
      <c r="O816" s="308">
        <v>36</v>
      </c>
      <c r="P816" s="305">
        <f t="shared" si="236"/>
        <v>2982.5111023922582</v>
      </c>
      <c r="Q816" s="309">
        <f t="shared" si="237"/>
        <v>6.6409000000000002</v>
      </c>
      <c r="R816" s="367">
        <f t="shared" si="227"/>
        <v>180.02131387502408</v>
      </c>
      <c r="S816" s="302">
        <v>21700</v>
      </c>
      <c r="T816" s="307">
        <f t="shared" si="238"/>
        <v>1446.4953865450461</v>
      </c>
      <c r="U816" s="101">
        <f t="shared" si="239"/>
        <v>488.91544065222553</v>
      </c>
      <c r="V816" s="304">
        <f t="shared" si="240"/>
        <v>28.929907730900922</v>
      </c>
      <c r="W816" s="308">
        <v>24</v>
      </c>
      <c r="X816" s="305">
        <f t="shared" si="241"/>
        <v>1988.3407349281724</v>
      </c>
      <c r="Y816" s="309">
        <f t="shared" si="242"/>
        <v>4.4272999999999998</v>
      </c>
    </row>
    <row r="817" spans="1:25" ht="15.75" customHeight="1" x14ac:dyDescent="0.2">
      <c r="A817" s="424">
        <v>798</v>
      </c>
      <c r="B817" s="301">
        <f t="shared" si="225"/>
        <v>72.013697964480457</v>
      </c>
      <c r="C817" s="302">
        <v>21700</v>
      </c>
      <c r="D817" s="303">
        <f t="shared" si="228"/>
        <v>3615.9787284974295</v>
      </c>
      <c r="E817" s="304">
        <f t="shared" si="229"/>
        <v>1222.2008102321311</v>
      </c>
      <c r="F817" s="304">
        <f t="shared" si="230"/>
        <v>72.319574569948585</v>
      </c>
      <c r="G817" s="101">
        <v>60</v>
      </c>
      <c r="H817" s="305">
        <f t="shared" si="231"/>
        <v>4970.4991132995092</v>
      </c>
      <c r="I817" s="309">
        <f t="shared" si="232"/>
        <v>11.081200000000001</v>
      </c>
      <c r="J817" s="329">
        <f t="shared" si="226"/>
        <v>120.02282994080076</v>
      </c>
      <c r="K817" s="302">
        <v>21700</v>
      </c>
      <c r="L817" s="307">
        <f t="shared" si="233"/>
        <v>2169.5872370984575</v>
      </c>
      <c r="M817" s="304">
        <f t="shared" si="234"/>
        <v>733.32048613927861</v>
      </c>
      <c r="N817" s="304">
        <f t="shared" si="235"/>
        <v>43.391744741969148</v>
      </c>
      <c r="O817" s="308">
        <v>36</v>
      </c>
      <c r="P817" s="305">
        <f t="shared" si="236"/>
        <v>2982.2994679797052</v>
      </c>
      <c r="Q817" s="309">
        <f t="shared" si="237"/>
        <v>6.6486999999999998</v>
      </c>
      <c r="R817" s="367">
        <f t="shared" si="227"/>
        <v>180.03424491120114</v>
      </c>
      <c r="S817" s="302">
        <v>21700</v>
      </c>
      <c r="T817" s="307">
        <f t="shared" si="238"/>
        <v>1446.391491398972</v>
      </c>
      <c r="U817" s="101">
        <f t="shared" si="239"/>
        <v>488.8803240928525</v>
      </c>
      <c r="V817" s="304">
        <f t="shared" si="240"/>
        <v>28.927829827979441</v>
      </c>
      <c r="W817" s="308">
        <v>24</v>
      </c>
      <c r="X817" s="305">
        <f t="shared" si="241"/>
        <v>1988.1996453198039</v>
      </c>
      <c r="Y817" s="309">
        <f t="shared" si="242"/>
        <v>4.4325000000000001</v>
      </c>
    </row>
    <row r="818" spans="1:25" ht="15.75" customHeight="1" x14ac:dyDescent="0.2">
      <c r="A818" s="424">
        <v>799</v>
      </c>
      <c r="B818" s="301">
        <f t="shared" si="225"/>
        <v>72.018863901285883</v>
      </c>
      <c r="C818" s="302">
        <v>21700</v>
      </c>
      <c r="D818" s="303">
        <f t="shared" si="228"/>
        <v>3615.7193531533981</v>
      </c>
      <c r="E818" s="304">
        <f t="shared" si="229"/>
        <v>1222.1131413658484</v>
      </c>
      <c r="F818" s="304">
        <f t="shared" si="230"/>
        <v>72.314387063067969</v>
      </c>
      <c r="G818" s="101">
        <v>60</v>
      </c>
      <c r="H818" s="305">
        <f t="shared" si="231"/>
        <v>4970.1468815823146</v>
      </c>
      <c r="I818" s="309">
        <f t="shared" si="232"/>
        <v>11.0943</v>
      </c>
      <c r="J818" s="329">
        <f t="shared" si="226"/>
        <v>120.03143983547648</v>
      </c>
      <c r="K818" s="302">
        <v>21700</v>
      </c>
      <c r="L818" s="307">
        <f t="shared" si="233"/>
        <v>2169.4316118920387</v>
      </c>
      <c r="M818" s="304">
        <f t="shared" si="234"/>
        <v>733.26788481950905</v>
      </c>
      <c r="N818" s="304">
        <f t="shared" si="235"/>
        <v>43.388632237840774</v>
      </c>
      <c r="O818" s="308">
        <v>36</v>
      </c>
      <c r="P818" s="305">
        <f t="shared" si="236"/>
        <v>2982.0881289493886</v>
      </c>
      <c r="Q818" s="309">
        <f t="shared" si="237"/>
        <v>6.6566000000000001</v>
      </c>
      <c r="R818" s="367">
        <f t="shared" si="227"/>
        <v>180.04715975321469</v>
      </c>
      <c r="S818" s="302">
        <v>21700</v>
      </c>
      <c r="T818" s="307">
        <f t="shared" si="238"/>
        <v>1446.2877412613593</v>
      </c>
      <c r="U818" s="101">
        <f t="shared" si="239"/>
        <v>488.84525654633939</v>
      </c>
      <c r="V818" s="304">
        <f t="shared" si="240"/>
        <v>28.925754825227187</v>
      </c>
      <c r="W818" s="308">
        <v>24</v>
      </c>
      <c r="X818" s="305">
        <f t="shared" si="241"/>
        <v>1988.0587526329259</v>
      </c>
      <c r="Y818" s="309">
        <f t="shared" si="242"/>
        <v>4.4377000000000004</v>
      </c>
    </row>
    <row r="819" spans="1:25" ht="15.75" customHeight="1" x14ac:dyDescent="0.2">
      <c r="A819" s="283">
        <v>800</v>
      </c>
      <c r="B819" s="301">
        <f t="shared" si="225"/>
        <v>72.024023376630197</v>
      </c>
      <c r="C819" s="302">
        <v>21700</v>
      </c>
      <c r="D819" s="303">
        <f t="shared" si="228"/>
        <v>3615.4603393691086</v>
      </c>
      <c r="E819" s="304">
        <f t="shared" si="229"/>
        <v>1222.0255947067585</v>
      </c>
      <c r="F819" s="304">
        <f t="shared" si="230"/>
        <v>72.30920678738218</v>
      </c>
      <c r="G819" s="101">
        <v>60</v>
      </c>
      <c r="H819" s="305">
        <f t="shared" si="231"/>
        <v>4969.7951408632489</v>
      </c>
      <c r="I819" s="309">
        <f t="shared" si="232"/>
        <v>11.1074</v>
      </c>
      <c r="J819" s="329">
        <f t="shared" si="226"/>
        <v>120.04003896105033</v>
      </c>
      <c r="K819" s="302">
        <v>21700</v>
      </c>
      <c r="L819" s="307">
        <f t="shared" si="233"/>
        <v>2169.2762036214654</v>
      </c>
      <c r="M819" s="304">
        <f t="shared" si="234"/>
        <v>733.21535682405522</v>
      </c>
      <c r="N819" s="304">
        <f t="shared" si="235"/>
        <v>43.385524072429305</v>
      </c>
      <c r="O819" s="308">
        <v>36</v>
      </c>
      <c r="P819" s="305">
        <f t="shared" si="236"/>
        <v>2981.8770845179497</v>
      </c>
      <c r="Q819" s="309">
        <f t="shared" si="237"/>
        <v>6.6643999999999997</v>
      </c>
      <c r="R819" s="367">
        <f t="shared" si="227"/>
        <v>180.06005844157548</v>
      </c>
      <c r="S819" s="302">
        <v>21700</v>
      </c>
      <c r="T819" s="307">
        <f t="shared" si="238"/>
        <v>1446.1841357476435</v>
      </c>
      <c r="U819" s="101">
        <f t="shared" si="239"/>
        <v>488.81023788270346</v>
      </c>
      <c r="V819" s="304">
        <f t="shared" si="240"/>
        <v>28.923682714952871</v>
      </c>
      <c r="W819" s="308">
        <v>24</v>
      </c>
      <c r="X819" s="305">
        <f t="shared" si="241"/>
        <v>1987.9180563452999</v>
      </c>
      <c r="Y819" s="309">
        <f t="shared" si="242"/>
        <v>4.4429999999999996</v>
      </c>
    </row>
    <row r="820" spans="1:25" ht="15.75" customHeight="1" x14ac:dyDescent="0.2">
      <c r="A820" s="424">
        <v>801</v>
      </c>
      <c r="B820" s="301">
        <f t="shared" si="225"/>
        <v>72.029176406656987</v>
      </c>
      <c r="C820" s="302">
        <v>21700</v>
      </c>
      <c r="D820" s="303">
        <f t="shared" si="228"/>
        <v>3615.2016861868997</v>
      </c>
      <c r="E820" s="304">
        <f t="shared" si="229"/>
        <v>1221.9381699311721</v>
      </c>
      <c r="F820" s="304">
        <f t="shared" si="230"/>
        <v>72.304033723738002</v>
      </c>
      <c r="G820" s="101">
        <v>60</v>
      </c>
      <c r="H820" s="305">
        <f t="shared" si="231"/>
        <v>4969.4438898418102</v>
      </c>
      <c r="I820" s="309">
        <f t="shared" si="232"/>
        <v>11.1205</v>
      </c>
      <c r="J820" s="329">
        <f t="shared" si="226"/>
        <v>120.04862734442831</v>
      </c>
      <c r="K820" s="302">
        <v>21700</v>
      </c>
      <c r="L820" s="307">
        <f t="shared" si="233"/>
        <v>2169.12101171214</v>
      </c>
      <c r="M820" s="304">
        <f t="shared" si="234"/>
        <v>733.16290195870329</v>
      </c>
      <c r="N820" s="304">
        <f t="shared" si="235"/>
        <v>43.382420234242801</v>
      </c>
      <c r="O820" s="308">
        <v>36</v>
      </c>
      <c r="P820" s="305">
        <f t="shared" si="236"/>
        <v>2981.6663339050865</v>
      </c>
      <c r="Q820" s="309">
        <f t="shared" si="237"/>
        <v>6.6722999999999999</v>
      </c>
      <c r="R820" s="367">
        <f t="shared" si="227"/>
        <v>180.07294101664246</v>
      </c>
      <c r="S820" s="302">
        <v>21700</v>
      </c>
      <c r="T820" s="307">
        <f t="shared" si="238"/>
        <v>1446.0806744747601</v>
      </c>
      <c r="U820" s="101">
        <f t="shared" si="239"/>
        <v>488.7752679724689</v>
      </c>
      <c r="V820" s="304">
        <f t="shared" si="240"/>
        <v>28.921613489495204</v>
      </c>
      <c r="W820" s="308">
        <v>24</v>
      </c>
      <c r="X820" s="305">
        <f t="shared" si="241"/>
        <v>1987.7775559367244</v>
      </c>
      <c r="Y820" s="309">
        <f t="shared" si="242"/>
        <v>4.4481999999999999</v>
      </c>
    </row>
    <row r="821" spans="1:25" ht="15.75" customHeight="1" x14ac:dyDescent="0.2">
      <c r="A821" s="424">
        <v>802</v>
      </c>
      <c r="B821" s="301">
        <f t="shared" si="225"/>
        <v>72.034323007449373</v>
      </c>
      <c r="C821" s="302">
        <v>21700</v>
      </c>
      <c r="D821" s="303">
        <f t="shared" si="228"/>
        <v>3614.9433926528463</v>
      </c>
      <c r="E821" s="304">
        <f t="shared" si="229"/>
        <v>1221.850866716662</v>
      </c>
      <c r="F821" s="304">
        <f t="shared" si="230"/>
        <v>72.298867853056933</v>
      </c>
      <c r="G821" s="101">
        <v>60</v>
      </c>
      <c r="H821" s="305">
        <f t="shared" si="231"/>
        <v>4969.0931272225653</v>
      </c>
      <c r="I821" s="309">
        <f t="shared" si="232"/>
        <v>11.133599999999999</v>
      </c>
      <c r="J821" s="329">
        <f t="shared" si="226"/>
        <v>120.05720501241562</v>
      </c>
      <c r="K821" s="302">
        <v>21700</v>
      </c>
      <c r="L821" s="307">
        <f t="shared" si="233"/>
        <v>2168.9660355917076</v>
      </c>
      <c r="M821" s="304">
        <f t="shared" si="234"/>
        <v>733.11052002999713</v>
      </c>
      <c r="N821" s="304">
        <f t="shared" si="235"/>
        <v>43.379320711834154</v>
      </c>
      <c r="O821" s="308">
        <v>36</v>
      </c>
      <c r="P821" s="305">
        <f t="shared" si="236"/>
        <v>2981.455876333539</v>
      </c>
      <c r="Q821" s="309">
        <f t="shared" si="237"/>
        <v>6.6801000000000004</v>
      </c>
      <c r="R821" s="367">
        <f t="shared" si="227"/>
        <v>180.08580751862343</v>
      </c>
      <c r="S821" s="302">
        <v>21700</v>
      </c>
      <c r="T821" s="307">
        <f t="shared" si="238"/>
        <v>1445.9773570611385</v>
      </c>
      <c r="U821" s="101">
        <f t="shared" si="239"/>
        <v>488.74034668666474</v>
      </c>
      <c r="V821" s="304">
        <f t="shared" si="240"/>
        <v>28.919547141222772</v>
      </c>
      <c r="W821" s="308">
        <v>24</v>
      </c>
      <c r="X821" s="305">
        <f t="shared" si="241"/>
        <v>1987.6372508890258</v>
      </c>
      <c r="Y821" s="309">
        <f t="shared" si="242"/>
        <v>4.4534000000000002</v>
      </c>
    </row>
    <row r="822" spans="1:25" ht="15.75" customHeight="1" x14ac:dyDescent="0.2">
      <c r="A822" s="424">
        <v>803</v>
      </c>
      <c r="B822" s="301">
        <f t="shared" si="225"/>
        <v>72.039463195030393</v>
      </c>
      <c r="C822" s="302">
        <v>21700</v>
      </c>
      <c r="D822" s="303">
        <f t="shared" si="228"/>
        <v>3614.6854578167313</v>
      </c>
      <c r="E822" s="304">
        <f t="shared" si="229"/>
        <v>1221.7636847420551</v>
      </c>
      <c r="F822" s="304">
        <f t="shared" si="230"/>
        <v>72.293709156334629</v>
      </c>
      <c r="G822" s="101">
        <v>60</v>
      </c>
      <c r="H822" s="305">
        <f t="shared" si="231"/>
        <v>4968.7428517151211</v>
      </c>
      <c r="I822" s="309">
        <f t="shared" si="232"/>
        <v>11.146699999999999</v>
      </c>
      <c r="J822" s="329">
        <f t="shared" si="226"/>
        <v>120.06577199171733</v>
      </c>
      <c r="K822" s="302">
        <v>21700</v>
      </c>
      <c r="L822" s="307">
        <f t="shared" si="233"/>
        <v>2168.8112746900388</v>
      </c>
      <c r="M822" s="304">
        <f t="shared" si="234"/>
        <v>733.05821084523302</v>
      </c>
      <c r="N822" s="304">
        <f t="shared" si="235"/>
        <v>43.376225493800774</v>
      </c>
      <c r="O822" s="308">
        <v>36</v>
      </c>
      <c r="P822" s="305">
        <f t="shared" si="236"/>
        <v>2981.2457110290725</v>
      </c>
      <c r="Q822" s="309">
        <f t="shared" si="237"/>
        <v>6.6879999999999997</v>
      </c>
      <c r="R822" s="367">
        <f t="shared" si="227"/>
        <v>180.09865798757596</v>
      </c>
      <c r="S822" s="302">
        <v>21700</v>
      </c>
      <c r="T822" s="307">
        <f t="shared" si="238"/>
        <v>1445.8741831266927</v>
      </c>
      <c r="U822" s="101">
        <f t="shared" si="239"/>
        <v>488.70547389682213</v>
      </c>
      <c r="V822" s="304">
        <f t="shared" si="240"/>
        <v>28.917483662533854</v>
      </c>
      <c r="W822" s="308">
        <v>24</v>
      </c>
      <c r="X822" s="305">
        <f t="shared" si="241"/>
        <v>1987.4971406860486</v>
      </c>
      <c r="Y822" s="309">
        <f t="shared" si="242"/>
        <v>4.4587000000000003</v>
      </c>
    </row>
    <row r="823" spans="1:25" ht="15.75" customHeight="1" x14ac:dyDescent="0.2">
      <c r="A823" s="424">
        <v>804</v>
      </c>
      <c r="B823" s="301">
        <f t="shared" si="225"/>
        <v>72.044596985363242</v>
      </c>
      <c r="C823" s="302">
        <v>21700</v>
      </c>
      <c r="D823" s="303">
        <f t="shared" si="228"/>
        <v>3614.4278807320343</v>
      </c>
      <c r="E823" s="304">
        <f t="shared" si="229"/>
        <v>1221.6766236874275</v>
      </c>
      <c r="F823" s="304">
        <f t="shared" si="230"/>
        <v>72.288557614640681</v>
      </c>
      <c r="G823" s="101">
        <v>60</v>
      </c>
      <c r="H823" s="305">
        <f t="shared" si="231"/>
        <v>4968.3930620341025</v>
      </c>
      <c r="I823" s="309">
        <f t="shared" si="232"/>
        <v>11.159800000000001</v>
      </c>
      <c r="J823" s="329">
        <f t="shared" si="226"/>
        <v>120.07432830893875</v>
      </c>
      <c r="K823" s="302">
        <v>21700</v>
      </c>
      <c r="L823" s="307">
        <f t="shared" si="233"/>
        <v>2168.6567284392204</v>
      </c>
      <c r="M823" s="304">
        <f t="shared" si="234"/>
        <v>733.00597421245641</v>
      </c>
      <c r="N823" s="304">
        <f t="shared" si="235"/>
        <v>43.373134568784408</v>
      </c>
      <c r="O823" s="308">
        <v>36</v>
      </c>
      <c r="P823" s="305">
        <f t="shared" si="236"/>
        <v>2981.035837220461</v>
      </c>
      <c r="Q823" s="309">
        <f t="shared" si="237"/>
        <v>6.6959</v>
      </c>
      <c r="R823" s="367">
        <f t="shared" si="227"/>
        <v>180.1114924634081</v>
      </c>
      <c r="S823" s="302">
        <v>21700</v>
      </c>
      <c r="T823" s="307">
        <f t="shared" si="238"/>
        <v>1445.7711522928139</v>
      </c>
      <c r="U823" s="101">
        <f t="shared" si="239"/>
        <v>488.67064947497107</v>
      </c>
      <c r="V823" s="304">
        <f t="shared" si="240"/>
        <v>28.915423045856279</v>
      </c>
      <c r="W823" s="308">
        <v>24</v>
      </c>
      <c r="X823" s="305">
        <f t="shared" si="241"/>
        <v>1987.3572248136411</v>
      </c>
      <c r="Y823" s="309">
        <f t="shared" si="242"/>
        <v>4.4638999999999998</v>
      </c>
    </row>
    <row r="824" spans="1:25" ht="15.75" customHeight="1" x14ac:dyDescent="0.2">
      <c r="A824" s="424">
        <v>805</v>
      </c>
      <c r="B824" s="301">
        <f t="shared" si="225"/>
        <v>72.049724394351585</v>
      </c>
      <c r="C824" s="302">
        <v>21700</v>
      </c>
      <c r="D824" s="303">
        <f t="shared" si="228"/>
        <v>3614.1706604559104</v>
      </c>
      <c r="E824" s="304">
        <f t="shared" si="229"/>
        <v>1221.5896832340975</v>
      </c>
      <c r="F824" s="304">
        <f t="shared" si="230"/>
        <v>72.283413209118208</v>
      </c>
      <c r="G824" s="101">
        <v>60</v>
      </c>
      <c r="H824" s="305">
        <f t="shared" si="231"/>
        <v>4968.0437568991265</v>
      </c>
      <c r="I824" s="309">
        <f t="shared" si="232"/>
        <v>11.172800000000001</v>
      </c>
      <c r="J824" s="329">
        <f t="shared" si="226"/>
        <v>120.08287399058598</v>
      </c>
      <c r="K824" s="302">
        <v>21700</v>
      </c>
      <c r="L824" s="307">
        <f t="shared" si="233"/>
        <v>2168.5023962735459</v>
      </c>
      <c r="M824" s="304">
        <f t="shared" si="234"/>
        <v>732.95380994045843</v>
      </c>
      <c r="N824" s="304">
        <f t="shared" si="235"/>
        <v>43.370047925470921</v>
      </c>
      <c r="O824" s="308">
        <v>36</v>
      </c>
      <c r="P824" s="305">
        <f t="shared" si="236"/>
        <v>2980.8262541394752</v>
      </c>
      <c r="Q824" s="309">
        <f t="shared" si="237"/>
        <v>6.7037000000000004</v>
      </c>
      <c r="R824" s="367">
        <f t="shared" si="227"/>
        <v>180.12431098587896</v>
      </c>
      <c r="S824" s="302">
        <v>21700</v>
      </c>
      <c r="T824" s="307">
        <f t="shared" si="238"/>
        <v>1445.6682641823643</v>
      </c>
      <c r="U824" s="101">
        <f t="shared" si="239"/>
        <v>488.63587329363907</v>
      </c>
      <c r="V824" s="304">
        <f t="shared" si="240"/>
        <v>28.913365283647288</v>
      </c>
      <c r="W824" s="308">
        <v>24</v>
      </c>
      <c r="X824" s="305">
        <f t="shared" si="241"/>
        <v>1987.2175027596504</v>
      </c>
      <c r="Y824" s="309">
        <f t="shared" si="242"/>
        <v>4.4691000000000001</v>
      </c>
    </row>
    <row r="825" spans="1:25" ht="15.75" customHeight="1" x14ac:dyDescent="0.2">
      <c r="A825" s="424">
        <v>806</v>
      </c>
      <c r="B825" s="301">
        <f t="shared" si="225"/>
        <v>72.054845437839845</v>
      </c>
      <c r="C825" s="302">
        <v>21700</v>
      </c>
      <c r="D825" s="303">
        <f t="shared" si="228"/>
        <v>3613.9137960491698</v>
      </c>
      <c r="E825" s="304">
        <f t="shared" si="229"/>
        <v>1221.5028630646193</v>
      </c>
      <c r="F825" s="304">
        <f t="shared" si="230"/>
        <v>72.278275920983404</v>
      </c>
      <c r="G825" s="101">
        <v>60</v>
      </c>
      <c r="H825" s="305">
        <f t="shared" si="231"/>
        <v>4967.6949350347722</v>
      </c>
      <c r="I825" s="309">
        <f t="shared" si="232"/>
        <v>11.1859</v>
      </c>
      <c r="J825" s="329">
        <f t="shared" si="226"/>
        <v>120.09140906306641</v>
      </c>
      <c r="K825" s="302">
        <v>21700</v>
      </c>
      <c r="L825" s="307">
        <f t="shared" si="233"/>
        <v>2168.3482776295018</v>
      </c>
      <c r="M825" s="304">
        <f t="shared" si="234"/>
        <v>732.90171783877156</v>
      </c>
      <c r="N825" s="304">
        <f t="shared" si="235"/>
        <v>43.366965552590038</v>
      </c>
      <c r="O825" s="308">
        <v>36</v>
      </c>
      <c r="P825" s="305">
        <f t="shared" si="236"/>
        <v>2980.6169610208635</v>
      </c>
      <c r="Q825" s="309">
        <f t="shared" si="237"/>
        <v>6.7115999999999998</v>
      </c>
      <c r="R825" s="367">
        <f t="shared" si="227"/>
        <v>180.13711359459961</v>
      </c>
      <c r="S825" s="302">
        <v>21700</v>
      </c>
      <c r="T825" s="307">
        <f t="shared" si="238"/>
        <v>1445.565518419668</v>
      </c>
      <c r="U825" s="101">
        <f t="shared" si="239"/>
        <v>488.60114522584774</v>
      </c>
      <c r="V825" s="304">
        <f t="shared" si="240"/>
        <v>28.911310368393362</v>
      </c>
      <c r="W825" s="308">
        <v>24</v>
      </c>
      <c r="X825" s="305">
        <f t="shared" si="241"/>
        <v>1987.0779740139089</v>
      </c>
      <c r="Y825" s="309">
        <f t="shared" si="242"/>
        <v>4.4744000000000002</v>
      </c>
    </row>
    <row r="826" spans="1:25" ht="15.75" customHeight="1" x14ac:dyDescent="0.2">
      <c r="A826" s="424">
        <v>807</v>
      </c>
      <c r="B826" s="301">
        <f t="shared" si="225"/>
        <v>72.059960131613536</v>
      </c>
      <c r="C826" s="302">
        <v>21700</v>
      </c>
      <c r="D826" s="303">
        <f t="shared" si="228"/>
        <v>3613.6572865762591</v>
      </c>
      <c r="E826" s="304">
        <f t="shared" si="229"/>
        <v>1221.4161628627755</v>
      </c>
      <c r="F826" s="304">
        <f t="shared" si="230"/>
        <v>72.27314573152519</v>
      </c>
      <c r="G826" s="101">
        <v>60</v>
      </c>
      <c r="H826" s="305">
        <f t="shared" si="231"/>
        <v>4967.3465951705593</v>
      </c>
      <c r="I826" s="309">
        <f t="shared" si="232"/>
        <v>11.199</v>
      </c>
      <c r="J826" s="329">
        <f t="shared" si="226"/>
        <v>120.09993355268924</v>
      </c>
      <c r="K826" s="302">
        <v>21700</v>
      </c>
      <c r="L826" s="307">
        <f t="shared" si="233"/>
        <v>2168.1943719457554</v>
      </c>
      <c r="M826" s="304">
        <f t="shared" si="234"/>
        <v>732.84969771766521</v>
      </c>
      <c r="N826" s="304">
        <f t="shared" si="235"/>
        <v>43.363887438915107</v>
      </c>
      <c r="O826" s="308">
        <v>36</v>
      </c>
      <c r="P826" s="305">
        <f t="shared" si="236"/>
        <v>2980.4079571023358</v>
      </c>
      <c r="Q826" s="309">
        <f t="shared" si="237"/>
        <v>6.7194000000000003</v>
      </c>
      <c r="R826" s="367">
        <f t="shared" si="227"/>
        <v>180.14990032903384</v>
      </c>
      <c r="S826" s="302">
        <v>21700</v>
      </c>
      <c r="T826" s="307">
        <f t="shared" si="238"/>
        <v>1445.4629146305037</v>
      </c>
      <c r="U826" s="101">
        <f t="shared" si="239"/>
        <v>488.56646514511021</v>
      </c>
      <c r="V826" s="304">
        <f t="shared" si="240"/>
        <v>28.909258292610076</v>
      </c>
      <c r="W826" s="308">
        <v>24</v>
      </c>
      <c r="X826" s="305">
        <f t="shared" si="241"/>
        <v>1986.938638068224</v>
      </c>
      <c r="Y826" s="309">
        <f t="shared" si="242"/>
        <v>4.4795999999999996</v>
      </c>
    </row>
    <row r="827" spans="1:25" ht="15.75" customHeight="1" x14ac:dyDescent="0.2">
      <c r="A827" s="424">
        <v>808</v>
      </c>
      <c r="B827" s="301">
        <f t="shared" si="225"/>
        <v>72.065068491399515</v>
      </c>
      <c r="C827" s="302">
        <v>21700</v>
      </c>
      <c r="D827" s="303">
        <f t="shared" si="228"/>
        <v>3613.4011311052454</v>
      </c>
      <c r="E827" s="304">
        <f t="shared" si="229"/>
        <v>1221.3295823135729</v>
      </c>
      <c r="F827" s="304">
        <f t="shared" si="230"/>
        <v>72.268022622104908</v>
      </c>
      <c r="G827" s="101">
        <v>60</v>
      </c>
      <c r="H827" s="305">
        <f t="shared" si="231"/>
        <v>4966.9987360409232</v>
      </c>
      <c r="I827" s="309">
        <f t="shared" si="232"/>
        <v>11.2121</v>
      </c>
      <c r="J827" s="329">
        <f t="shared" si="226"/>
        <v>120.10844748566586</v>
      </c>
      <c r="K827" s="302">
        <v>21700</v>
      </c>
      <c r="L827" s="307">
        <f t="shared" si="233"/>
        <v>2168.0406786631474</v>
      </c>
      <c r="M827" s="304">
        <f t="shared" si="234"/>
        <v>732.79774938814376</v>
      </c>
      <c r="N827" s="304">
        <f t="shared" si="235"/>
        <v>43.360813573262952</v>
      </c>
      <c r="O827" s="308">
        <v>36</v>
      </c>
      <c r="P827" s="305">
        <f t="shared" si="236"/>
        <v>2980.1992416245539</v>
      </c>
      <c r="Q827" s="309">
        <f t="shared" si="237"/>
        <v>6.7272999999999996</v>
      </c>
      <c r="R827" s="367">
        <f t="shared" si="227"/>
        <v>180.16267122849877</v>
      </c>
      <c r="S827" s="302">
        <v>21700</v>
      </c>
      <c r="T827" s="307">
        <f t="shared" si="238"/>
        <v>1445.3604524420984</v>
      </c>
      <c r="U827" s="101">
        <f t="shared" si="239"/>
        <v>488.53183292542923</v>
      </c>
      <c r="V827" s="304">
        <f t="shared" si="240"/>
        <v>28.90720904884197</v>
      </c>
      <c r="W827" s="308">
        <v>24</v>
      </c>
      <c r="X827" s="305">
        <f t="shared" si="241"/>
        <v>1986.7994944163695</v>
      </c>
      <c r="Y827" s="309">
        <f t="shared" si="242"/>
        <v>4.4847999999999999</v>
      </c>
    </row>
    <row r="828" spans="1:25" ht="15.75" customHeight="1" x14ac:dyDescent="0.2">
      <c r="A828" s="424">
        <v>809</v>
      </c>
      <c r="B828" s="301">
        <f t="shared" si="225"/>
        <v>72.070170532866285</v>
      </c>
      <c r="C828" s="302">
        <v>21700</v>
      </c>
      <c r="D828" s="303">
        <f t="shared" si="228"/>
        <v>3613.1453287077952</v>
      </c>
      <c r="E828" s="304">
        <f t="shared" si="229"/>
        <v>1221.2431211032347</v>
      </c>
      <c r="F828" s="304">
        <f t="shared" si="230"/>
        <v>72.262906574155906</v>
      </c>
      <c r="G828" s="101">
        <v>60</v>
      </c>
      <c r="H828" s="305">
        <f t="shared" si="231"/>
        <v>4966.6513563851859</v>
      </c>
      <c r="I828" s="309">
        <f t="shared" si="232"/>
        <v>11.225199999999999</v>
      </c>
      <c r="J828" s="329">
        <f t="shared" si="226"/>
        <v>120.11695088811048</v>
      </c>
      <c r="K828" s="302">
        <v>21700</v>
      </c>
      <c r="L828" s="307">
        <f t="shared" si="233"/>
        <v>2167.887197224677</v>
      </c>
      <c r="M828" s="304">
        <f t="shared" si="234"/>
        <v>732.74587266194078</v>
      </c>
      <c r="N828" s="304">
        <f t="shared" si="235"/>
        <v>43.357743944493542</v>
      </c>
      <c r="O828" s="308">
        <v>36</v>
      </c>
      <c r="P828" s="305">
        <f t="shared" si="236"/>
        <v>2979.9908138311112</v>
      </c>
      <c r="Q828" s="309">
        <f t="shared" si="237"/>
        <v>6.7351000000000001</v>
      </c>
      <c r="R828" s="367">
        <f t="shared" si="227"/>
        <v>180.1754263321657</v>
      </c>
      <c r="S828" s="302">
        <v>21700</v>
      </c>
      <c r="T828" s="307">
        <f t="shared" si="238"/>
        <v>1445.2581314831182</v>
      </c>
      <c r="U828" s="101">
        <f t="shared" si="239"/>
        <v>488.49724844129389</v>
      </c>
      <c r="V828" s="304">
        <f t="shared" si="240"/>
        <v>28.905162629662364</v>
      </c>
      <c r="W828" s="308">
        <v>24</v>
      </c>
      <c r="X828" s="305">
        <f t="shared" si="241"/>
        <v>1986.6605425540743</v>
      </c>
      <c r="Y828" s="309">
        <f t="shared" si="242"/>
        <v>4.4901</v>
      </c>
    </row>
    <row r="829" spans="1:25" ht="15.75" customHeight="1" x14ac:dyDescent="0.2">
      <c r="A829" s="283">
        <v>810</v>
      </c>
      <c r="B829" s="301">
        <f t="shared" si="225"/>
        <v>72.075266271624258</v>
      </c>
      <c r="C829" s="302">
        <v>21700</v>
      </c>
      <c r="D829" s="303">
        <f t="shared" si="228"/>
        <v>3612.8898784591574</v>
      </c>
      <c r="E829" s="304">
        <f t="shared" si="229"/>
        <v>1221.1567789191952</v>
      </c>
      <c r="F829" s="304">
        <f t="shared" si="230"/>
        <v>72.257797569183154</v>
      </c>
      <c r="G829" s="101">
        <v>60</v>
      </c>
      <c r="H829" s="305">
        <f t="shared" si="231"/>
        <v>4966.3044549475353</v>
      </c>
      <c r="I829" s="309">
        <f t="shared" si="232"/>
        <v>11.238300000000001</v>
      </c>
      <c r="J829" s="329">
        <f t="shared" si="226"/>
        <v>120.12544378604044</v>
      </c>
      <c r="K829" s="302">
        <v>21700</v>
      </c>
      <c r="L829" s="307">
        <f t="shared" si="233"/>
        <v>2167.7339270754946</v>
      </c>
      <c r="M829" s="304">
        <f t="shared" si="234"/>
        <v>732.69406735151711</v>
      </c>
      <c r="N829" s="304">
        <f t="shared" si="235"/>
        <v>43.354678541509891</v>
      </c>
      <c r="O829" s="308">
        <v>36</v>
      </c>
      <c r="P829" s="305">
        <f t="shared" si="236"/>
        <v>2979.7826729685221</v>
      </c>
      <c r="Q829" s="309">
        <f t="shared" si="237"/>
        <v>6.7430000000000003</v>
      </c>
      <c r="R829" s="367">
        <f t="shared" si="227"/>
        <v>180.18816567906063</v>
      </c>
      <c r="S829" s="302">
        <v>21700</v>
      </c>
      <c r="T829" s="307">
        <f t="shared" si="238"/>
        <v>1445.1559513836633</v>
      </c>
      <c r="U829" s="101">
        <f t="shared" si="239"/>
        <v>488.46271156767813</v>
      </c>
      <c r="V829" s="304">
        <f t="shared" si="240"/>
        <v>28.903119027673267</v>
      </c>
      <c r="W829" s="308">
        <v>24</v>
      </c>
      <c r="X829" s="305">
        <f t="shared" si="241"/>
        <v>1986.5217819790146</v>
      </c>
      <c r="Y829" s="309">
        <f t="shared" si="242"/>
        <v>4.4953000000000003</v>
      </c>
    </row>
    <row r="830" spans="1:25" ht="15.75" customHeight="1" x14ac:dyDescent="0.2">
      <c r="A830" s="424">
        <v>811</v>
      </c>
      <c r="B830" s="301">
        <f t="shared" si="225"/>
        <v>72.080355723226077</v>
      </c>
      <c r="C830" s="302">
        <v>21700</v>
      </c>
      <c r="D830" s="303">
        <f t="shared" si="228"/>
        <v>3612.6347794381468</v>
      </c>
      <c r="E830" s="304">
        <f t="shared" si="229"/>
        <v>1221.0705554500935</v>
      </c>
      <c r="F830" s="304">
        <f t="shared" si="230"/>
        <v>72.252695588762933</v>
      </c>
      <c r="G830" s="101">
        <v>60</v>
      </c>
      <c r="H830" s="305">
        <f t="shared" si="231"/>
        <v>4965.9580304770034</v>
      </c>
      <c r="I830" s="309">
        <f t="shared" si="232"/>
        <v>11.251300000000001</v>
      </c>
      <c r="J830" s="329">
        <f t="shared" si="226"/>
        <v>120.1339262053768</v>
      </c>
      <c r="K830" s="302">
        <v>21700</v>
      </c>
      <c r="L830" s="307">
        <f t="shared" si="233"/>
        <v>2167.5808676628881</v>
      </c>
      <c r="M830" s="304">
        <f t="shared" si="234"/>
        <v>732.64233327005604</v>
      </c>
      <c r="N830" s="304">
        <f t="shared" si="235"/>
        <v>43.351617353257765</v>
      </c>
      <c r="O830" s="308">
        <v>36</v>
      </c>
      <c r="P830" s="305">
        <f t="shared" si="236"/>
        <v>2979.5748182862017</v>
      </c>
      <c r="Q830" s="309">
        <f t="shared" si="237"/>
        <v>6.7507999999999999</v>
      </c>
      <c r="R830" s="367">
        <f t="shared" si="227"/>
        <v>180.20088930806517</v>
      </c>
      <c r="S830" s="302">
        <v>21700</v>
      </c>
      <c r="T830" s="307">
        <f t="shared" si="238"/>
        <v>1445.0539117752589</v>
      </c>
      <c r="U830" s="101">
        <f t="shared" si="239"/>
        <v>488.42822218003749</v>
      </c>
      <c r="V830" s="304">
        <f t="shared" si="240"/>
        <v>28.901078235505178</v>
      </c>
      <c r="W830" s="308">
        <v>24</v>
      </c>
      <c r="X830" s="305">
        <f t="shared" si="241"/>
        <v>1986.3832121908015</v>
      </c>
      <c r="Y830" s="309">
        <f t="shared" si="242"/>
        <v>4.5004999999999997</v>
      </c>
    </row>
    <row r="831" spans="1:25" ht="15.75" customHeight="1" x14ac:dyDescent="0.2">
      <c r="A831" s="424">
        <v>812</v>
      </c>
      <c r="B831" s="301">
        <f t="shared" si="225"/>
        <v>72.085438903166931</v>
      </c>
      <c r="C831" s="302">
        <v>21700</v>
      </c>
      <c r="D831" s="303">
        <f t="shared" si="228"/>
        <v>3612.3800307271185</v>
      </c>
      <c r="E831" s="304">
        <f t="shared" si="229"/>
        <v>1220.984450385766</v>
      </c>
      <c r="F831" s="304">
        <f t="shared" si="230"/>
        <v>72.247600614542378</v>
      </c>
      <c r="G831" s="101">
        <v>60</v>
      </c>
      <c r="H831" s="305">
        <f t="shared" si="231"/>
        <v>4965.6120817274268</v>
      </c>
      <c r="I831" s="309">
        <f t="shared" si="232"/>
        <v>11.2644</v>
      </c>
      <c r="J831" s="329">
        <f t="shared" si="226"/>
        <v>120.14239817194489</v>
      </c>
      <c r="K831" s="302">
        <v>21700</v>
      </c>
      <c r="L831" s="307">
        <f t="shared" si="233"/>
        <v>2167.4280184362715</v>
      </c>
      <c r="M831" s="304">
        <f t="shared" si="234"/>
        <v>732.59067023145974</v>
      </c>
      <c r="N831" s="304">
        <f t="shared" si="235"/>
        <v>43.34856036872543</v>
      </c>
      <c r="O831" s="308">
        <v>36</v>
      </c>
      <c r="P831" s="305">
        <f t="shared" si="236"/>
        <v>2979.3672490364565</v>
      </c>
      <c r="Q831" s="309">
        <f t="shared" si="237"/>
        <v>6.7586000000000004</v>
      </c>
      <c r="R831" s="367">
        <f t="shared" si="227"/>
        <v>180.21359725791731</v>
      </c>
      <c r="S831" s="302">
        <v>21700</v>
      </c>
      <c r="T831" s="307">
        <f t="shared" si="238"/>
        <v>1444.9520122908475</v>
      </c>
      <c r="U831" s="101">
        <f t="shared" si="239"/>
        <v>488.3937801543064</v>
      </c>
      <c r="V831" s="304">
        <f t="shared" si="240"/>
        <v>28.899040245816952</v>
      </c>
      <c r="W831" s="308">
        <v>24</v>
      </c>
      <c r="X831" s="305">
        <f t="shared" si="241"/>
        <v>1986.2448326909707</v>
      </c>
      <c r="Y831" s="309">
        <f t="shared" si="242"/>
        <v>4.5057999999999998</v>
      </c>
    </row>
    <row r="832" spans="1:25" ht="15.75" customHeight="1" x14ac:dyDescent="0.2">
      <c r="A832" s="424">
        <v>813</v>
      </c>
      <c r="B832" s="301">
        <f t="shared" si="225"/>
        <v>72.090515826884712</v>
      </c>
      <c r="C832" s="302">
        <v>21700</v>
      </c>
      <c r="D832" s="303">
        <f t="shared" si="228"/>
        <v>3612.1256314119628</v>
      </c>
      <c r="E832" s="304">
        <f t="shared" si="229"/>
        <v>1220.8984634172432</v>
      </c>
      <c r="F832" s="304">
        <f t="shared" si="230"/>
        <v>72.242512628239254</v>
      </c>
      <c r="G832" s="101">
        <v>60</v>
      </c>
      <c r="H832" s="305">
        <f t="shared" si="231"/>
        <v>4965.2666074574454</v>
      </c>
      <c r="I832" s="309">
        <f t="shared" si="232"/>
        <v>11.2775</v>
      </c>
      <c r="J832" s="329">
        <f t="shared" si="226"/>
        <v>120.15085971147452</v>
      </c>
      <c r="K832" s="302">
        <v>21700</v>
      </c>
      <c r="L832" s="307">
        <f t="shared" si="233"/>
        <v>2167.2753788471773</v>
      </c>
      <c r="M832" s="304">
        <f t="shared" si="234"/>
        <v>732.53907805034589</v>
      </c>
      <c r="N832" s="304">
        <f t="shared" si="235"/>
        <v>43.345507576943547</v>
      </c>
      <c r="O832" s="308">
        <v>36</v>
      </c>
      <c r="P832" s="305">
        <f t="shared" si="236"/>
        <v>2979.1599644744665</v>
      </c>
      <c r="Q832" s="309">
        <f t="shared" si="237"/>
        <v>6.7664999999999997</v>
      </c>
      <c r="R832" s="367">
        <f t="shared" si="227"/>
        <v>180.22628956721178</v>
      </c>
      <c r="S832" s="302">
        <v>21700</v>
      </c>
      <c r="T832" s="307">
        <f t="shared" si="238"/>
        <v>1444.8502525647848</v>
      </c>
      <c r="U832" s="101">
        <f t="shared" si="239"/>
        <v>488.35938536689719</v>
      </c>
      <c r="V832" s="304">
        <f t="shared" si="240"/>
        <v>28.897005051295697</v>
      </c>
      <c r="W832" s="308">
        <v>24</v>
      </c>
      <c r="X832" s="305">
        <f t="shared" si="241"/>
        <v>1986.1066429829777</v>
      </c>
      <c r="Y832" s="309">
        <f t="shared" si="242"/>
        <v>4.5110000000000001</v>
      </c>
    </row>
    <row r="833" spans="1:25" ht="15.75" customHeight="1" x14ac:dyDescent="0.2">
      <c r="A833" s="424">
        <v>814</v>
      </c>
      <c r="B833" s="301">
        <f t="shared" si="225"/>
        <v>72.09558650976048</v>
      </c>
      <c r="C833" s="302">
        <v>21700</v>
      </c>
      <c r="D833" s="303">
        <f t="shared" si="228"/>
        <v>3611.8715805820702</v>
      </c>
      <c r="E833" s="304">
        <f t="shared" si="229"/>
        <v>1220.8125942367396</v>
      </c>
      <c r="F833" s="304">
        <f t="shared" si="230"/>
        <v>72.237431611641412</v>
      </c>
      <c r="G833" s="101">
        <v>60</v>
      </c>
      <c r="H833" s="305">
        <f t="shared" si="231"/>
        <v>4964.921606430451</v>
      </c>
      <c r="I833" s="309">
        <f t="shared" si="232"/>
        <v>11.2906</v>
      </c>
      <c r="J833" s="329">
        <f t="shared" si="226"/>
        <v>120.1593108496008</v>
      </c>
      <c r="K833" s="302">
        <v>21700</v>
      </c>
      <c r="L833" s="307">
        <f t="shared" si="233"/>
        <v>2167.1229483492425</v>
      </c>
      <c r="M833" s="304">
        <f t="shared" si="234"/>
        <v>732.48755654204388</v>
      </c>
      <c r="N833" s="304">
        <f t="shared" si="235"/>
        <v>43.34245896698485</v>
      </c>
      <c r="O833" s="308">
        <v>36</v>
      </c>
      <c r="P833" s="305">
        <f t="shared" si="236"/>
        <v>2978.9529638582712</v>
      </c>
      <c r="Q833" s="309">
        <f t="shared" si="237"/>
        <v>6.7743000000000002</v>
      </c>
      <c r="R833" s="367">
        <f t="shared" si="227"/>
        <v>180.23896627440118</v>
      </c>
      <c r="S833" s="302">
        <v>21700</v>
      </c>
      <c r="T833" s="307">
        <f t="shared" si="238"/>
        <v>1444.7486322328286</v>
      </c>
      <c r="U833" s="101">
        <f t="shared" si="239"/>
        <v>488.32503769469605</v>
      </c>
      <c r="V833" s="304">
        <f t="shared" si="240"/>
        <v>28.894972644656573</v>
      </c>
      <c r="W833" s="308">
        <v>24</v>
      </c>
      <c r="X833" s="305">
        <f t="shared" si="241"/>
        <v>1985.9686425721811</v>
      </c>
      <c r="Y833" s="309">
        <f t="shared" si="242"/>
        <v>4.5162000000000004</v>
      </c>
    </row>
    <row r="834" spans="1:25" ht="15.75" customHeight="1" x14ac:dyDescent="0.2">
      <c r="A834" s="424">
        <v>815</v>
      </c>
      <c r="B834" s="301">
        <f t="shared" si="225"/>
        <v>72.100650967118554</v>
      </c>
      <c r="C834" s="302">
        <v>21700</v>
      </c>
      <c r="D834" s="303">
        <f t="shared" si="228"/>
        <v>3611.6178773303341</v>
      </c>
      <c r="E834" s="304">
        <f t="shared" si="229"/>
        <v>1220.7268425376528</v>
      </c>
      <c r="F834" s="304">
        <f t="shared" si="230"/>
        <v>72.232357546606679</v>
      </c>
      <c r="G834" s="101">
        <v>60</v>
      </c>
      <c r="H834" s="305">
        <f t="shared" si="231"/>
        <v>4964.577077414594</v>
      </c>
      <c r="I834" s="309">
        <f t="shared" si="232"/>
        <v>11.303599999999999</v>
      </c>
      <c r="J834" s="329">
        <f t="shared" si="226"/>
        <v>120.16775161186426</v>
      </c>
      <c r="K834" s="302">
        <v>21700</v>
      </c>
      <c r="L834" s="307">
        <f t="shared" si="233"/>
        <v>2166.9707263982</v>
      </c>
      <c r="M834" s="304">
        <f t="shared" si="234"/>
        <v>732.43610552259156</v>
      </c>
      <c r="N834" s="304">
        <f t="shared" si="235"/>
        <v>43.339414527964003</v>
      </c>
      <c r="O834" s="308">
        <v>36</v>
      </c>
      <c r="P834" s="305">
        <f t="shared" si="236"/>
        <v>2978.7462464487558</v>
      </c>
      <c r="Q834" s="309">
        <f t="shared" si="237"/>
        <v>6.7821999999999996</v>
      </c>
      <c r="R834" s="367">
        <f t="shared" si="227"/>
        <v>180.25162741779639</v>
      </c>
      <c r="S834" s="302">
        <v>21700</v>
      </c>
      <c r="T834" s="307">
        <f t="shared" si="238"/>
        <v>1444.6471509321336</v>
      </c>
      <c r="U834" s="101">
        <f t="shared" si="239"/>
        <v>488.2907370150611</v>
      </c>
      <c r="V834" s="304">
        <f t="shared" si="240"/>
        <v>28.892943018642672</v>
      </c>
      <c r="W834" s="308">
        <v>24</v>
      </c>
      <c r="X834" s="305">
        <f t="shared" si="241"/>
        <v>1985.8308309658373</v>
      </c>
      <c r="Y834" s="309">
        <f t="shared" si="242"/>
        <v>4.5214999999999996</v>
      </c>
    </row>
    <row r="835" spans="1:25" ht="15.75" customHeight="1" x14ac:dyDescent="0.2">
      <c r="A835" s="424">
        <v>816</v>
      </c>
      <c r="B835" s="301">
        <f t="shared" si="225"/>
        <v>72.105709214226948</v>
      </c>
      <c r="C835" s="302">
        <v>21700</v>
      </c>
      <c r="D835" s="303">
        <f t="shared" si="228"/>
        <v>3611.3645207531126</v>
      </c>
      <c r="E835" s="304">
        <f t="shared" si="229"/>
        <v>1220.6412080145519</v>
      </c>
      <c r="F835" s="304">
        <f t="shared" si="230"/>
        <v>72.227290415062257</v>
      </c>
      <c r="G835" s="101">
        <v>60</v>
      </c>
      <c r="H835" s="305">
        <f t="shared" si="231"/>
        <v>4964.2330191827268</v>
      </c>
      <c r="I835" s="309">
        <f t="shared" si="232"/>
        <v>11.316700000000001</v>
      </c>
      <c r="J835" s="329">
        <f t="shared" si="226"/>
        <v>120.17618202371159</v>
      </c>
      <c r="K835" s="302">
        <v>21700</v>
      </c>
      <c r="L835" s="307">
        <f t="shared" si="233"/>
        <v>2166.8187124518672</v>
      </c>
      <c r="M835" s="304">
        <f t="shared" si="234"/>
        <v>732.38472480873099</v>
      </c>
      <c r="N835" s="304">
        <f t="shared" si="235"/>
        <v>43.336374249037348</v>
      </c>
      <c r="O835" s="308">
        <v>36</v>
      </c>
      <c r="P835" s="305">
        <f t="shared" si="236"/>
        <v>2978.5398115096355</v>
      </c>
      <c r="Q835" s="309">
        <f t="shared" si="237"/>
        <v>6.79</v>
      </c>
      <c r="R835" s="367">
        <f t="shared" si="227"/>
        <v>180.26427303556736</v>
      </c>
      <c r="S835" s="302">
        <v>21700</v>
      </c>
      <c r="T835" s="307">
        <f t="shared" si="238"/>
        <v>1444.545808301245</v>
      </c>
      <c r="U835" s="101">
        <f t="shared" si="239"/>
        <v>488.25648320582076</v>
      </c>
      <c r="V835" s="304">
        <f t="shared" si="240"/>
        <v>28.890916166024901</v>
      </c>
      <c r="W835" s="308">
        <v>24</v>
      </c>
      <c r="X835" s="305">
        <f t="shared" si="241"/>
        <v>1985.6932076730907</v>
      </c>
      <c r="Y835" s="309">
        <f t="shared" si="242"/>
        <v>4.5266999999999999</v>
      </c>
    </row>
    <row r="836" spans="1:25" ht="15.75" customHeight="1" x14ac:dyDescent="0.2">
      <c r="A836" s="424">
        <v>817</v>
      </c>
      <c r="B836" s="301">
        <f t="shared" si="225"/>
        <v>72.110761266297516</v>
      </c>
      <c r="C836" s="302">
        <v>21700</v>
      </c>
      <c r="D836" s="303">
        <f t="shared" si="228"/>
        <v>3611.1115099502276</v>
      </c>
      <c r="E836" s="304">
        <f t="shared" si="229"/>
        <v>1220.5556903631768</v>
      </c>
      <c r="F836" s="304">
        <f t="shared" si="230"/>
        <v>72.222230199004557</v>
      </c>
      <c r="G836" s="101">
        <v>60</v>
      </c>
      <c r="H836" s="305">
        <f t="shared" si="231"/>
        <v>4963.8894305124086</v>
      </c>
      <c r="I836" s="309">
        <f t="shared" si="232"/>
        <v>11.329800000000001</v>
      </c>
      <c r="J836" s="329">
        <f t="shared" si="226"/>
        <v>120.18460211049586</v>
      </c>
      <c r="K836" s="302">
        <v>21700</v>
      </c>
      <c r="L836" s="307">
        <f t="shared" si="233"/>
        <v>2166.6669059701362</v>
      </c>
      <c r="M836" s="304">
        <f t="shared" si="234"/>
        <v>732.33341421790601</v>
      </c>
      <c r="N836" s="304">
        <f t="shared" si="235"/>
        <v>43.333338119402725</v>
      </c>
      <c r="O836" s="308">
        <v>36</v>
      </c>
      <c r="P836" s="305">
        <f t="shared" si="236"/>
        <v>2978.3336583074451</v>
      </c>
      <c r="Q836" s="309">
        <f t="shared" si="237"/>
        <v>6.7979000000000003</v>
      </c>
      <c r="R836" s="367">
        <f t="shared" si="227"/>
        <v>180.27690316574379</v>
      </c>
      <c r="S836" s="302">
        <v>21700</v>
      </c>
      <c r="T836" s="307">
        <f t="shared" si="238"/>
        <v>1444.444603980091</v>
      </c>
      <c r="U836" s="101">
        <f t="shared" si="239"/>
        <v>488.22227614527071</v>
      </c>
      <c r="V836" s="304">
        <f t="shared" si="240"/>
        <v>28.88889207960182</v>
      </c>
      <c r="W836" s="308">
        <v>24</v>
      </c>
      <c r="X836" s="305">
        <f t="shared" si="241"/>
        <v>1985.5557722049637</v>
      </c>
      <c r="Y836" s="309">
        <f t="shared" si="242"/>
        <v>4.5319000000000003</v>
      </c>
    </row>
    <row r="837" spans="1:25" ht="15.75" customHeight="1" x14ac:dyDescent="0.2">
      <c r="A837" s="424">
        <v>818</v>
      </c>
      <c r="B837" s="301">
        <f t="shared" si="225"/>
        <v>72.115807138486332</v>
      </c>
      <c r="C837" s="302">
        <v>21700</v>
      </c>
      <c r="D837" s="303">
        <f t="shared" si="228"/>
        <v>3610.8588440249359</v>
      </c>
      <c r="E837" s="304">
        <f t="shared" si="229"/>
        <v>1220.4702892804282</v>
      </c>
      <c r="F837" s="304">
        <f t="shared" si="230"/>
        <v>72.217176880498727</v>
      </c>
      <c r="G837" s="101">
        <v>60</v>
      </c>
      <c r="H837" s="305">
        <f t="shared" si="231"/>
        <v>4963.5463101858622</v>
      </c>
      <c r="I837" s="309">
        <f t="shared" si="232"/>
        <v>11.3429</v>
      </c>
      <c r="J837" s="329">
        <f t="shared" si="226"/>
        <v>120.19301189747722</v>
      </c>
      <c r="K837" s="302">
        <v>21700</v>
      </c>
      <c r="L837" s="307">
        <f t="shared" si="233"/>
        <v>2166.5153064149617</v>
      </c>
      <c r="M837" s="304">
        <f t="shared" si="234"/>
        <v>732.28217356825701</v>
      </c>
      <c r="N837" s="304">
        <f t="shared" si="235"/>
        <v>43.330306128299235</v>
      </c>
      <c r="O837" s="308">
        <v>36</v>
      </c>
      <c r="P837" s="305">
        <f t="shared" si="236"/>
        <v>2978.1277861115177</v>
      </c>
      <c r="Q837" s="309">
        <f t="shared" si="237"/>
        <v>6.8056999999999999</v>
      </c>
      <c r="R837" s="367">
        <f t="shared" si="227"/>
        <v>180.28951784621583</v>
      </c>
      <c r="S837" s="302">
        <v>21700</v>
      </c>
      <c r="T837" s="307">
        <f t="shared" si="238"/>
        <v>1444.3435376099744</v>
      </c>
      <c r="U837" s="101">
        <f t="shared" si="239"/>
        <v>488.18811571217128</v>
      </c>
      <c r="V837" s="304">
        <f t="shared" si="240"/>
        <v>28.886870752199489</v>
      </c>
      <c r="W837" s="308">
        <v>24</v>
      </c>
      <c r="X837" s="305">
        <f t="shared" si="241"/>
        <v>1985.4185240743452</v>
      </c>
      <c r="Y837" s="309">
        <f t="shared" si="242"/>
        <v>4.5370999999999997</v>
      </c>
    </row>
    <row r="838" spans="1:25" ht="15.75" customHeight="1" x14ac:dyDescent="0.2">
      <c r="A838" s="424">
        <v>819</v>
      </c>
      <c r="B838" s="301">
        <f t="shared" si="225"/>
        <v>72.120846845893908</v>
      </c>
      <c r="C838" s="302">
        <v>21700</v>
      </c>
      <c r="D838" s="303">
        <f t="shared" si="228"/>
        <v>3610.6065220839191</v>
      </c>
      <c r="E838" s="304">
        <f t="shared" si="229"/>
        <v>1220.3850044643646</v>
      </c>
      <c r="F838" s="304">
        <f t="shared" si="230"/>
        <v>72.212130441678383</v>
      </c>
      <c r="G838" s="101">
        <v>60</v>
      </c>
      <c r="H838" s="305">
        <f t="shared" si="231"/>
        <v>4963.2036569899619</v>
      </c>
      <c r="I838" s="309">
        <f t="shared" si="232"/>
        <v>11.3559</v>
      </c>
      <c r="J838" s="329">
        <f t="shared" si="226"/>
        <v>120.20141140982318</v>
      </c>
      <c r="K838" s="302">
        <v>21700</v>
      </c>
      <c r="L838" s="307">
        <f t="shared" si="233"/>
        <v>2166.3639132503513</v>
      </c>
      <c r="M838" s="304">
        <f t="shared" si="234"/>
        <v>732.23100267861867</v>
      </c>
      <c r="N838" s="304">
        <f t="shared" si="235"/>
        <v>43.327278265007024</v>
      </c>
      <c r="O838" s="308">
        <v>36</v>
      </c>
      <c r="P838" s="305">
        <f t="shared" si="236"/>
        <v>2977.9221941939768</v>
      </c>
      <c r="Q838" s="309">
        <f t="shared" si="237"/>
        <v>6.8136000000000001</v>
      </c>
      <c r="R838" s="367">
        <f t="shared" si="227"/>
        <v>180.30211711473476</v>
      </c>
      <c r="S838" s="302">
        <v>21700</v>
      </c>
      <c r="T838" s="307">
        <f t="shared" si="238"/>
        <v>1444.2426088335678</v>
      </c>
      <c r="U838" s="101">
        <f t="shared" si="239"/>
        <v>488.15400178574589</v>
      </c>
      <c r="V838" s="304">
        <f t="shared" si="240"/>
        <v>28.884852176671359</v>
      </c>
      <c r="W838" s="308">
        <v>24</v>
      </c>
      <c r="X838" s="305">
        <f t="shared" si="241"/>
        <v>1985.2814627959851</v>
      </c>
      <c r="Y838" s="309">
        <f t="shared" si="242"/>
        <v>4.5423999999999998</v>
      </c>
    </row>
    <row r="839" spans="1:25" ht="15.75" customHeight="1" x14ac:dyDescent="0.2">
      <c r="A839" s="283">
        <v>820</v>
      </c>
      <c r="B839" s="301">
        <f t="shared" si="225"/>
        <v>72.125880403565475</v>
      </c>
      <c r="C839" s="302">
        <v>21700</v>
      </c>
      <c r="D839" s="303">
        <f t="shared" si="228"/>
        <v>3610.3545432372621</v>
      </c>
      <c r="E839" s="304">
        <f t="shared" si="229"/>
        <v>1220.2998356141945</v>
      </c>
      <c r="F839" s="304">
        <f t="shared" si="230"/>
        <v>72.20709086474524</v>
      </c>
      <c r="G839" s="101">
        <v>60</v>
      </c>
      <c r="H839" s="305">
        <f t="shared" si="231"/>
        <v>4962.861469716202</v>
      </c>
      <c r="I839" s="309">
        <f t="shared" si="232"/>
        <v>11.369</v>
      </c>
      <c r="J839" s="329">
        <f t="shared" si="226"/>
        <v>120.20980067260913</v>
      </c>
      <c r="K839" s="302">
        <v>21700</v>
      </c>
      <c r="L839" s="307">
        <f t="shared" si="233"/>
        <v>2166.2127259423569</v>
      </c>
      <c r="M839" s="304">
        <f t="shared" si="234"/>
        <v>732.17990136851654</v>
      </c>
      <c r="N839" s="304">
        <f t="shared" si="235"/>
        <v>43.324254518847141</v>
      </c>
      <c r="O839" s="308">
        <v>36</v>
      </c>
      <c r="P839" s="305">
        <f t="shared" si="236"/>
        <v>2977.7168818297209</v>
      </c>
      <c r="Q839" s="309">
        <f t="shared" si="237"/>
        <v>6.8213999999999997</v>
      </c>
      <c r="R839" s="367">
        <f t="shared" si="227"/>
        <v>180.31470100891369</v>
      </c>
      <c r="S839" s="302">
        <v>21700</v>
      </c>
      <c r="T839" s="307">
        <f t="shared" si="238"/>
        <v>1444.1418172949047</v>
      </c>
      <c r="U839" s="101">
        <f t="shared" si="239"/>
        <v>488.11993424567777</v>
      </c>
      <c r="V839" s="304">
        <f t="shared" si="240"/>
        <v>28.882836345898095</v>
      </c>
      <c r="W839" s="308">
        <v>24</v>
      </c>
      <c r="X839" s="305">
        <f t="shared" si="241"/>
        <v>1985.1445878864806</v>
      </c>
      <c r="Y839" s="309">
        <f t="shared" si="242"/>
        <v>4.5476000000000001</v>
      </c>
    </row>
    <row r="840" spans="1:25" ht="15.75" customHeight="1" x14ac:dyDescent="0.2">
      <c r="A840" s="424">
        <v>821</v>
      </c>
      <c r="B840" s="301">
        <f t="shared" si="225"/>
        <v>72.130907826491267</v>
      </c>
      <c r="C840" s="302">
        <v>21700</v>
      </c>
      <c r="D840" s="303">
        <f t="shared" si="228"/>
        <v>3610.1029065984362</v>
      </c>
      <c r="E840" s="304">
        <f t="shared" si="229"/>
        <v>1220.2147824302713</v>
      </c>
      <c r="F840" s="304">
        <f t="shared" si="230"/>
        <v>72.202058131968727</v>
      </c>
      <c r="G840" s="101">
        <v>60</v>
      </c>
      <c r="H840" s="305">
        <f t="shared" si="231"/>
        <v>4962.5197471606762</v>
      </c>
      <c r="I840" s="309">
        <f t="shared" si="232"/>
        <v>11.382099999999999</v>
      </c>
      <c r="J840" s="329">
        <f t="shared" si="226"/>
        <v>120.21817971081879</v>
      </c>
      <c r="K840" s="302">
        <v>21700</v>
      </c>
      <c r="L840" s="307">
        <f t="shared" si="233"/>
        <v>2166.0617439590615</v>
      </c>
      <c r="M840" s="304">
        <f t="shared" si="234"/>
        <v>732.12886945816274</v>
      </c>
      <c r="N840" s="304">
        <f t="shared" si="235"/>
        <v>43.321234879181233</v>
      </c>
      <c r="O840" s="308">
        <v>36</v>
      </c>
      <c r="P840" s="305">
        <f t="shared" si="236"/>
        <v>2977.5118482964053</v>
      </c>
      <c r="Q840" s="309">
        <f t="shared" si="237"/>
        <v>6.8292000000000002</v>
      </c>
      <c r="R840" s="367">
        <f t="shared" si="227"/>
        <v>180.32726956622815</v>
      </c>
      <c r="S840" s="302">
        <v>21700</v>
      </c>
      <c r="T840" s="307">
        <f t="shared" si="238"/>
        <v>1444.0411626393743</v>
      </c>
      <c r="U840" s="101">
        <f t="shared" si="239"/>
        <v>488.08591297210847</v>
      </c>
      <c r="V840" s="304">
        <f t="shared" si="240"/>
        <v>28.880823252787486</v>
      </c>
      <c r="W840" s="308">
        <v>24</v>
      </c>
      <c r="X840" s="305">
        <f t="shared" si="241"/>
        <v>1985.0078988642701</v>
      </c>
      <c r="Y840" s="309">
        <f t="shared" si="242"/>
        <v>4.5528000000000004</v>
      </c>
    </row>
    <row r="841" spans="1:25" ht="15.75" customHeight="1" x14ac:dyDescent="0.2">
      <c r="A841" s="424">
        <v>822</v>
      </c>
      <c r="B841" s="301">
        <f t="shared" ref="B841:B904" si="243">4.125*LN($A841)+44.45</f>
        <v>72.135929129606751</v>
      </c>
      <c r="C841" s="302">
        <v>21700</v>
      </c>
      <c r="D841" s="303">
        <f t="shared" si="228"/>
        <v>3609.8516112842863</v>
      </c>
      <c r="E841" s="304">
        <f t="shared" si="229"/>
        <v>1220.1298446140886</v>
      </c>
      <c r="F841" s="304">
        <f t="shared" si="230"/>
        <v>72.197032225685732</v>
      </c>
      <c r="G841" s="101">
        <v>60</v>
      </c>
      <c r="H841" s="305">
        <f t="shared" si="231"/>
        <v>4962.1784881240601</v>
      </c>
      <c r="I841" s="309">
        <f t="shared" si="232"/>
        <v>11.395200000000001</v>
      </c>
      <c r="J841" s="329">
        <f t="shared" ref="J841:J904" si="244">(4.125*LN($A841)+44.45)/0.6</f>
        <v>120.22654854934459</v>
      </c>
      <c r="K841" s="302">
        <v>21700</v>
      </c>
      <c r="L841" s="307">
        <f t="shared" si="233"/>
        <v>2165.910966770572</v>
      </c>
      <c r="M841" s="304">
        <f t="shared" si="234"/>
        <v>732.07790676845332</v>
      </c>
      <c r="N841" s="304">
        <f t="shared" si="235"/>
        <v>43.318219335411442</v>
      </c>
      <c r="O841" s="308">
        <v>36</v>
      </c>
      <c r="P841" s="305">
        <f t="shared" si="236"/>
        <v>2977.3070928744369</v>
      </c>
      <c r="Q841" s="309">
        <f t="shared" si="237"/>
        <v>6.8371000000000004</v>
      </c>
      <c r="R841" s="367">
        <f t="shared" ref="R841:R904" si="245">(4.125*LN($A841)+44.45)/0.4</f>
        <v>180.33982282401686</v>
      </c>
      <c r="S841" s="302">
        <v>21700</v>
      </c>
      <c r="T841" s="307">
        <f t="shared" si="238"/>
        <v>1443.9406445137147</v>
      </c>
      <c r="U841" s="101">
        <f t="shared" si="239"/>
        <v>488.05193784563551</v>
      </c>
      <c r="V841" s="304">
        <f t="shared" si="240"/>
        <v>28.878812890274293</v>
      </c>
      <c r="W841" s="308">
        <v>24</v>
      </c>
      <c r="X841" s="305">
        <f t="shared" si="241"/>
        <v>1984.8713952496246</v>
      </c>
      <c r="Y841" s="309">
        <f t="shared" si="242"/>
        <v>4.5580999999999996</v>
      </c>
    </row>
    <row r="842" spans="1:25" ht="15.75" customHeight="1" x14ac:dyDescent="0.2">
      <c r="A842" s="424">
        <v>823</v>
      </c>
      <c r="B842" s="301">
        <f t="shared" si="243"/>
        <v>72.140944327792909</v>
      </c>
      <c r="C842" s="302">
        <v>21700</v>
      </c>
      <c r="D842" s="303">
        <f t="shared" si="228"/>
        <v>3609.6006564150102</v>
      </c>
      <c r="E842" s="304">
        <f t="shared" si="229"/>
        <v>1220.0450218682734</v>
      </c>
      <c r="F842" s="304">
        <f t="shared" si="230"/>
        <v>72.192013128300204</v>
      </c>
      <c r="G842" s="101">
        <v>60</v>
      </c>
      <c r="H842" s="305">
        <f t="shared" si="231"/>
        <v>4961.8376914115843</v>
      </c>
      <c r="I842" s="309">
        <f t="shared" si="232"/>
        <v>11.408200000000001</v>
      </c>
      <c r="J842" s="329">
        <f t="shared" si="244"/>
        <v>120.23490721298819</v>
      </c>
      <c r="K842" s="302">
        <v>21700</v>
      </c>
      <c r="L842" s="307">
        <f t="shared" si="233"/>
        <v>2165.7603938490061</v>
      </c>
      <c r="M842" s="304">
        <f t="shared" si="234"/>
        <v>732.02701312096394</v>
      </c>
      <c r="N842" s="304">
        <f t="shared" si="235"/>
        <v>43.315207876980125</v>
      </c>
      <c r="O842" s="308">
        <v>36</v>
      </c>
      <c r="P842" s="305">
        <f t="shared" si="236"/>
        <v>2977.10261484695</v>
      </c>
      <c r="Q842" s="309">
        <f t="shared" si="237"/>
        <v>6.8449</v>
      </c>
      <c r="R842" s="367">
        <f t="shared" si="245"/>
        <v>180.35236081948227</v>
      </c>
      <c r="S842" s="302">
        <v>21700</v>
      </c>
      <c r="T842" s="307">
        <f t="shared" si="238"/>
        <v>1443.8402625660042</v>
      </c>
      <c r="U842" s="101">
        <f t="shared" si="239"/>
        <v>488.01800874730935</v>
      </c>
      <c r="V842" s="304">
        <f t="shared" si="240"/>
        <v>28.876805251320086</v>
      </c>
      <c r="W842" s="308">
        <v>24</v>
      </c>
      <c r="X842" s="305">
        <f t="shared" si="241"/>
        <v>1984.7350765646336</v>
      </c>
      <c r="Y842" s="309">
        <f t="shared" si="242"/>
        <v>4.5632999999999999</v>
      </c>
    </row>
    <row r="843" spans="1:25" ht="15.75" customHeight="1" x14ac:dyDescent="0.2">
      <c r="A843" s="424">
        <v>824</v>
      </c>
      <c r="B843" s="301">
        <f t="shared" si="243"/>
        <v>72.145953435876578</v>
      </c>
      <c r="C843" s="302">
        <v>21700</v>
      </c>
      <c r="D843" s="303">
        <f t="shared" si="228"/>
        <v>3609.3500411141404</v>
      </c>
      <c r="E843" s="304">
        <f t="shared" si="229"/>
        <v>1219.9603138965792</v>
      </c>
      <c r="F843" s="304">
        <f t="shared" si="230"/>
        <v>72.187000822282812</v>
      </c>
      <c r="G843" s="101">
        <v>60</v>
      </c>
      <c r="H843" s="305">
        <f t="shared" si="231"/>
        <v>4961.497355833003</v>
      </c>
      <c r="I843" s="309">
        <f t="shared" si="232"/>
        <v>11.4213</v>
      </c>
      <c r="J843" s="329">
        <f t="shared" si="244"/>
        <v>120.24325572646097</v>
      </c>
      <c r="K843" s="302">
        <v>21700</v>
      </c>
      <c r="L843" s="307">
        <f t="shared" si="233"/>
        <v>2165.6100246684841</v>
      </c>
      <c r="M843" s="304">
        <f t="shared" si="234"/>
        <v>731.97618833794752</v>
      </c>
      <c r="N843" s="304">
        <f t="shared" si="235"/>
        <v>43.31220049336968</v>
      </c>
      <c r="O843" s="308">
        <v>36</v>
      </c>
      <c r="P843" s="305">
        <f t="shared" si="236"/>
        <v>2976.8984134998013</v>
      </c>
      <c r="Q843" s="309">
        <f t="shared" si="237"/>
        <v>6.8528000000000002</v>
      </c>
      <c r="R843" s="367">
        <f t="shared" si="245"/>
        <v>180.36488358969143</v>
      </c>
      <c r="S843" s="302">
        <v>21700</v>
      </c>
      <c r="T843" s="307">
        <f t="shared" si="238"/>
        <v>1443.7400164456565</v>
      </c>
      <c r="U843" s="101">
        <f t="shared" si="239"/>
        <v>487.98412555863183</v>
      </c>
      <c r="V843" s="304">
        <f t="shared" si="240"/>
        <v>28.874800328913128</v>
      </c>
      <c r="W843" s="308">
        <v>24</v>
      </c>
      <c r="X843" s="305">
        <f t="shared" si="241"/>
        <v>1984.5989423332014</v>
      </c>
      <c r="Y843" s="309">
        <f t="shared" si="242"/>
        <v>4.5685000000000002</v>
      </c>
    </row>
    <row r="844" spans="1:25" ht="15.75" customHeight="1" x14ac:dyDescent="0.2">
      <c r="A844" s="424">
        <v>825</v>
      </c>
      <c r="B844" s="301">
        <f t="shared" si="243"/>
        <v>72.150956468630568</v>
      </c>
      <c r="C844" s="302">
        <v>21700</v>
      </c>
      <c r="D844" s="303">
        <f t="shared" si="228"/>
        <v>3609.0997645085326</v>
      </c>
      <c r="E844" s="304">
        <f t="shared" si="229"/>
        <v>1219.8757204038839</v>
      </c>
      <c r="F844" s="304">
        <f t="shared" si="230"/>
        <v>72.181995290170661</v>
      </c>
      <c r="G844" s="101">
        <v>60</v>
      </c>
      <c r="H844" s="305">
        <f t="shared" si="231"/>
        <v>4961.1574802025871</v>
      </c>
      <c r="I844" s="309">
        <f t="shared" si="232"/>
        <v>11.4344</v>
      </c>
      <c r="J844" s="329">
        <f t="shared" si="244"/>
        <v>120.25159411438429</v>
      </c>
      <c r="K844" s="302">
        <v>21700</v>
      </c>
      <c r="L844" s="307">
        <f t="shared" si="233"/>
        <v>2165.4598587051196</v>
      </c>
      <c r="M844" s="304">
        <f t="shared" si="234"/>
        <v>731.92543224233032</v>
      </c>
      <c r="N844" s="304">
        <f t="shared" si="235"/>
        <v>43.309197174102394</v>
      </c>
      <c r="O844" s="308">
        <v>36</v>
      </c>
      <c r="P844" s="305">
        <f t="shared" si="236"/>
        <v>2976.6944881215522</v>
      </c>
      <c r="Q844" s="309">
        <f t="shared" si="237"/>
        <v>6.8605999999999998</v>
      </c>
      <c r="R844" s="367">
        <f t="shared" si="245"/>
        <v>180.37739117157642</v>
      </c>
      <c r="S844" s="302">
        <v>21700</v>
      </c>
      <c r="T844" s="307">
        <f t="shared" si="238"/>
        <v>1443.6399058034133</v>
      </c>
      <c r="U844" s="101">
        <f t="shared" si="239"/>
        <v>487.95028816155366</v>
      </c>
      <c r="V844" s="304">
        <f t="shared" si="240"/>
        <v>28.872798116068267</v>
      </c>
      <c r="W844" s="308">
        <v>24</v>
      </c>
      <c r="X844" s="305">
        <f t="shared" si="241"/>
        <v>1984.4629920810353</v>
      </c>
      <c r="Y844" s="309">
        <f t="shared" si="242"/>
        <v>4.5736999999999997</v>
      </c>
    </row>
    <row r="845" spans="1:25" ht="15.75" customHeight="1" x14ac:dyDescent="0.2">
      <c r="A845" s="424">
        <v>826</v>
      </c>
      <c r="B845" s="301">
        <f t="shared" si="243"/>
        <v>72.155953440774027</v>
      </c>
      <c r="C845" s="302">
        <v>21700</v>
      </c>
      <c r="D845" s="303">
        <f t="shared" si="228"/>
        <v>3608.8498257283459</v>
      </c>
      <c r="E845" s="304">
        <f t="shared" si="229"/>
        <v>1219.7912410961808</v>
      </c>
      <c r="F845" s="304">
        <f t="shared" si="230"/>
        <v>72.176996514566923</v>
      </c>
      <c r="G845" s="101">
        <v>60</v>
      </c>
      <c r="H845" s="305">
        <f t="shared" si="231"/>
        <v>4960.818063339093</v>
      </c>
      <c r="I845" s="309">
        <f t="shared" si="232"/>
        <v>11.4474</v>
      </c>
      <c r="J845" s="329">
        <f t="shared" si="244"/>
        <v>120.25992240129005</v>
      </c>
      <c r="K845" s="302">
        <v>21700</v>
      </c>
      <c r="L845" s="307">
        <f t="shared" si="233"/>
        <v>2165.3098954370071</v>
      </c>
      <c r="M845" s="304">
        <f t="shared" si="234"/>
        <v>731.87474465770833</v>
      </c>
      <c r="N845" s="304">
        <f t="shared" si="235"/>
        <v>43.306197908740145</v>
      </c>
      <c r="O845" s="308">
        <v>36</v>
      </c>
      <c r="P845" s="305">
        <f t="shared" si="236"/>
        <v>2976.4908380034553</v>
      </c>
      <c r="Q845" s="309">
        <f t="shared" si="237"/>
        <v>6.8685</v>
      </c>
      <c r="R845" s="367">
        <f t="shared" si="245"/>
        <v>180.38988360193505</v>
      </c>
      <c r="S845" s="302">
        <v>21700</v>
      </c>
      <c r="T845" s="307">
        <f t="shared" si="238"/>
        <v>1443.5399302913386</v>
      </c>
      <c r="U845" s="101">
        <f t="shared" si="239"/>
        <v>487.91649643847239</v>
      </c>
      <c r="V845" s="304">
        <f t="shared" si="240"/>
        <v>28.870798605826771</v>
      </c>
      <c r="W845" s="308">
        <v>24</v>
      </c>
      <c r="X845" s="305">
        <f t="shared" si="241"/>
        <v>1984.3272253356379</v>
      </c>
      <c r="Y845" s="309">
        <f t="shared" si="242"/>
        <v>4.5789999999999997</v>
      </c>
    </row>
    <row r="846" spans="1:25" ht="15.75" customHeight="1" x14ac:dyDescent="0.2">
      <c r="A846" s="424">
        <v>827</v>
      </c>
      <c r="B846" s="301">
        <f t="shared" si="243"/>
        <v>72.160944366972728</v>
      </c>
      <c r="C846" s="302">
        <v>21700</v>
      </c>
      <c r="D846" s="303">
        <f t="shared" si="228"/>
        <v>3608.6002239070226</v>
      </c>
      <c r="E846" s="304">
        <f t="shared" si="229"/>
        <v>1219.7068756805736</v>
      </c>
      <c r="F846" s="304">
        <f t="shared" si="230"/>
        <v>72.172004478140451</v>
      </c>
      <c r="G846" s="101">
        <v>60</v>
      </c>
      <c r="H846" s="305">
        <f t="shared" si="231"/>
        <v>4960.4791040657365</v>
      </c>
      <c r="I846" s="309">
        <f t="shared" si="232"/>
        <v>11.4605</v>
      </c>
      <c r="J846" s="329">
        <f t="shared" si="244"/>
        <v>120.26824061162122</v>
      </c>
      <c r="K846" s="302">
        <v>21700</v>
      </c>
      <c r="L846" s="307">
        <f t="shared" si="233"/>
        <v>2165.1601343442135</v>
      </c>
      <c r="M846" s="304">
        <f t="shared" si="234"/>
        <v>731.82412540834412</v>
      </c>
      <c r="N846" s="304">
        <f t="shared" si="235"/>
        <v>43.303202686884269</v>
      </c>
      <c r="O846" s="308">
        <v>36</v>
      </c>
      <c r="P846" s="305">
        <f t="shared" si="236"/>
        <v>2976.2874624394417</v>
      </c>
      <c r="Q846" s="309">
        <f t="shared" si="237"/>
        <v>6.8762999999999996</v>
      </c>
      <c r="R846" s="367">
        <f t="shared" si="245"/>
        <v>180.40236091743182</v>
      </c>
      <c r="S846" s="302">
        <v>21700</v>
      </c>
      <c r="T846" s="307">
        <f t="shared" si="238"/>
        <v>1443.4400895628091</v>
      </c>
      <c r="U846" s="101">
        <f t="shared" si="239"/>
        <v>487.88275027222943</v>
      </c>
      <c r="V846" s="304">
        <f t="shared" si="240"/>
        <v>28.868801791256182</v>
      </c>
      <c r="W846" s="308">
        <v>24</v>
      </c>
      <c r="X846" s="305">
        <f t="shared" si="241"/>
        <v>1984.1916416262948</v>
      </c>
      <c r="Y846" s="309">
        <f t="shared" si="242"/>
        <v>4.5842000000000001</v>
      </c>
    </row>
    <row r="847" spans="1:25" ht="15.75" customHeight="1" x14ac:dyDescent="0.2">
      <c r="A847" s="424">
        <v>828</v>
      </c>
      <c r="B847" s="301">
        <f t="shared" si="243"/>
        <v>72.165929261839196</v>
      </c>
      <c r="C847" s="302">
        <v>21700</v>
      </c>
      <c r="D847" s="303">
        <f t="shared" si="228"/>
        <v>3608.3509581812805</v>
      </c>
      <c r="E847" s="304">
        <f t="shared" si="229"/>
        <v>1219.6226238652728</v>
      </c>
      <c r="F847" s="304">
        <f t="shared" si="230"/>
        <v>72.167019163625611</v>
      </c>
      <c r="G847" s="101">
        <v>60</v>
      </c>
      <c r="H847" s="305">
        <f t="shared" si="231"/>
        <v>4960.1406012101788</v>
      </c>
      <c r="I847" s="309">
        <f t="shared" si="232"/>
        <v>11.473599999999999</v>
      </c>
      <c r="J847" s="329">
        <f t="shared" si="244"/>
        <v>120.276548769732</v>
      </c>
      <c r="K847" s="302">
        <v>21700</v>
      </c>
      <c r="L847" s="307">
        <f t="shared" si="233"/>
        <v>2165.0105749087679</v>
      </c>
      <c r="M847" s="304">
        <f t="shared" si="234"/>
        <v>731.77357431916346</v>
      </c>
      <c r="N847" s="304">
        <f t="shared" si="235"/>
        <v>43.300211498175358</v>
      </c>
      <c r="O847" s="308">
        <v>36</v>
      </c>
      <c r="P847" s="305">
        <f t="shared" si="236"/>
        <v>2976.0843607261068</v>
      </c>
      <c r="Q847" s="309">
        <f t="shared" si="237"/>
        <v>6.8841000000000001</v>
      </c>
      <c r="R847" s="367">
        <f t="shared" si="245"/>
        <v>180.41482315459797</v>
      </c>
      <c r="S847" s="302">
        <v>21700</v>
      </c>
      <c r="T847" s="307">
        <f t="shared" si="238"/>
        <v>1443.3403832725126</v>
      </c>
      <c r="U847" s="101">
        <f t="shared" si="239"/>
        <v>487.8490495461092</v>
      </c>
      <c r="V847" s="304">
        <f t="shared" si="240"/>
        <v>28.866807665450253</v>
      </c>
      <c r="W847" s="308">
        <v>24</v>
      </c>
      <c r="X847" s="305">
        <f t="shared" si="241"/>
        <v>1984.0562404840721</v>
      </c>
      <c r="Y847" s="309">
        <f t="shared" si="242"/>
        <v>4.5894000000000004</v>
      </c>
    </row>
    <row r="848" spans="1:25" ht="15.75" customHeight="1" x14ac:dyDescent="0.2">
      <c r="A848" s="424">
        <v>829</v>
      </c>
      <c r="B848" s="301">
        <f t="shared" si="243"/>
        <v>72.17090813993309</v>
      </c>
      <c r="C848" s="302">
        <v>21700</v>
      </c>
      <c r="D848" s="303">
        <f t="shared" si="228"/>
        <v>3608.1020276910904</v>
      </c>
      <c r="E848" s="304">
        <f t="shared" si="229"/>
        <v>1219.5384853595883</v>
      </c>
      <c r="F848" s="304">
        <f t="shared" si="230"/>
        <v>72.162040553821811</v>
      </c>
      <c r="G848" s="101">
        <v>60</v>
      </c>
      <c r="H848" s="305">
        <f t="shared" si="231"/>
        <v>4959.8025536045006</v>
      </c>
      <c r="I848" s="309">
        <f t="shared" si="232"/>
        <v>11.486599999999999</v>
      </c>
      <c r="J848" s="329">
        <f t="shared" si="244"/>
        <v>120.28484689988849</v>
      </c>
      <c r="K848" s="302">
        <v>21700</v>
      </c>
      <c r="L848" s="307">
        <f t="shared" si="233"/>
        <v>2164.861216614654</v>
      </c>
      <c r="M848" s="304">
        <f t="shared" si="234"/>
        <v>731.72309121575302</v>
      </c>
      <c r="N848" s="304">
        <f t="shared" si="235"/>
        <v>43.297224332293084</v>
      </c>
      <c r="O848" s="308">
        <v>36</v>
      </c>
      <c r="P848" s="305">
        <f t="shared" si="236"/>
        <v>2975.8815321626998</v>
      </c>
      <c r="Q848" s="309">
        <f t="shared" si="237"/>
        <v>6.8920000000000003</v>
      </c>
      <c r="R848" s="367">
        <f t="shared" si="245"/>
        <v>180.42727034983272</v>
      </c>
      <c r="S848" s="302">
        <v>21700</v>
      </c>
      <c r="T848" s="307">
        <f t="shared" si="238"/>
        <v>1443.2408110764361</v>
      </c>
      <c r="U848" s="101">
        <f t="shared" si="239"/>
        <v>487.81539414383536</v>
      </c>
      <c r="V848" s="304">
        <f t="shared" si="240"/>
        <v>28.864816221528724</v>
      </c>
      <c r="W848" s="308">
        <v>24</v>
      </c>
      <c r="X848" s="305">
        <f t="shared" si="241"/>
        <v>1983.9210214418003</v>
      </c>
      <c r="Y848" s="309">
        <f t="shared" si="242"/>
        <v>4.5945999999999998</v>
      </c>
    </row>
    <row r="849" spans="1:25" ht="15.75" customHeight="1" x14ac:dyDescent="0.2">
      <c r="A849" s="283">
        <v>830</v>
      </c>
      <c r="B849" s="301">
        <f t="shared" si="243"/>
        <v>72.175881015761405</v>
      </c>
      <c r="C849" s="302">
        <v>21700</v>
      </c>
      <c r="D849" s="303">
        <f t="shared" si="228"/>
        <v>3607.8534315796596</v>
      </c>
      <c r="E849" s="304">
        <f t="shared" si="229"/>
        <v>1219.4544598739249</v>
      </c>
      <c r="F849" s="304">
        <f t="shared" si="230"/>
        <v>72.157068631593191</v>
      </c>
      <c r="G849" s="101">
        <v>60</v>
      </c>
      <c r="H849" s="305">
        <f t="shared" si="231"/>
        <v>4959.4649600851781</v>
      </c>
      <c r="I849" s="309">
        <f t="shared" si="232"/>
        <v>11.499700000000001</v>
      </c>
      <c r="J849" s="329">
        <f t="shared" si="244"/>
        <v>120.29313502626901</v>
      </c>
      <c r="K849" s="302">
        <v>21700</v>
      </c>
      <c r="L849" s="307">
        <f t="shared" si="233"/>
        <v>2164.7120589477954</v>
      </c>
      <c r="M849" s="304">
        <f t="shared" si="234"/>
        <v>731.67267592435473</v>
      </c>
      <c r="N849" s="304">
        <f t="shared" si="235"/>
        <v>43.294241178955907</v>
      </c>
      <c r="O849" s="308">
        <v>36</v>
      </c>
      <c r="P849" s="305">
        <f t="shared" si="236"/>
        <v>2975.678976051106</v>
      </c>
      <c r="Q849" s="309">
        <f t="shared" si="237"/>
        <v>6.8997999999999999</v>
      </c>
      <c r="R849" s="367">
        <f t="shared" si="245"/>
        <v>180.4397025394035</v>
      </c>
      <c r="S849" s="302">
        <v>21700</v>
      </c>
      <c r="T849" s="307">
        <f t="shared" si="238"/>
        <v>1443.141372631864</v>
      </c>
      <c r="U849" s="101">
        <f t="shared" si="239"/>
        <v>487.78178394956996</v>
      </c>
      <c r="V849" s="304">
        <f t="shared" si="240"/>
        <v>28.86282745263728</v>
      </c>
      <c r="W849" s="308">
        <v>24</v>
      </c>
      <c r="X849" s="305">
        <f t="shared" si="241"/>
        <v>1983.7859840340711</v>
      </c>
      <c r="Y849" s="309">
        <f t="shared" si="242"/>
        <v>4.5998999999999999</v>
      </c>
    </row>
    <row r="850" spans="1:25" ht="15.75" customHeight="1" x14ac:dyDescent="0.2">
      <c r="A850" s="424">
        <v>831</v>
      </c>
      <c r="B850" s="301">
        <f t="shared" si="243"/>
        <v>72.180847903778727</v>
      </c>
      <c r="C850" s="302">
        <v>21700</v>
      </c>
      <c r="D850" s="303">
        <f t="shared" si="228"/>
        <v>3607.6051689934202</v>
      </c>
      <c r="E850" s="304">
        <f t="shared" si="229"/>
        <v>1219.3705471197759</v>
      </c>
      <c r="F850" s="304">
        <f t="shared" si="230"/>
        <v>72.152103379868407</v>
      </c>
      <c r="G850" s="101">
        <v>60</v>
      </c>
      <c r="H850" s="305">
        <f t="shared" si="231"/>
        <v>4959.1278194930646</v>
      </c>
      <c r="I850" s="309">
        <f t="shared" si="232"/>
        <v>11.512700000000001</v>
      </c>
      <c r="J850" s="329">
        <f t="shared" si="244"/>
        <v>120.30141317296454</v>
      </c>
      <c r="K850" s="302">
        <v>21700</v>
      </c>
      <c r="L850" s="307">
        <f t="shared" si="233"/>
        <v>2164.5631013960519</v>
      </c>
      <c r="M850" s="304">
        <f t="shared" si="234"/>
        <v>731.62232827186551</v>
      </c>
      <c r="N850" s="304">
        <f t="shared" si="235"/>
        <v>43.291262027921043</v>
      </c>
      <c r="O850" s="308">
        <v>36</v>
      </c>
      <c r="P850" s="305">
        <f t="shared" si="236"/>
        <v>2975.4766916958388</v>
      </c>
      <c r="Q850" s="309">
        <f t="shared" si="237"/>
        <v>6.9076000000000004</v>
      </c>
      <c r="R850" s="367">
        <f t="shared" si="245"/>
        <v>180.45211975944682</v>
      </c>
      <c r="S850" s="302">
        <v>21700</v>
      </c>
      <c r="T850" s="307">
        <f t="shared" si="238"/>
        <v>1443.042067597368</v>
      </c>
      <c r="U850" s="101">
        <f t="shared" si="239"/>
        <v>487.74821884791032</v>
      </c>
      <c r="V850" s="304">
        <f t="shared" si="240"/>
        <v>28.860841351947361</v>
      </c>
      <c r="W850" s="308">
        <v>24</v>
      </c>
      <c r="X850" s="305">
        <f t="shared" si="241"/>
        <v>1983.6511277972256</v>
      </c>
      <c r="Y850" s="309">
        <f t="shared" si="242"/>
        <v>4.6051000000000002</v>
      </c>
    </row>
    <row r="851" spans="1:25" ht="15.75" customHeight="1" x14ac:dyDescent="0.2">
      <c r="A851" s="424">
        <v>832</v>
      </c>
      <c r="B851" s="301">
        <f t="shared" si="243"/>
        <v>72.185808818387486</v>
      </c>
      <c r="C851" s="302">
        <v>21700</v>
      </c>
      <c r="D851" s="303">
        <f t="shared" si="228"/>
        <v>3607.3572390820086</v>
      </c>
      <c r="E851" s="304">
        <f t="shared" si="229"/>
        <v>1219.2867468097188</v>
      </c>
      <c r="F851" s="304">
        <f t="shared" si="230"/>
        <v>72.147144781640179</v>
      </c>
      <c r="G851" s="101">
        <v>60</v>
      </c>
      <c r="H851" s="305">
        <f t="shared" si="231"/>
        <v>4958.7911306733677</v>
      </c>
      <c r="I851" s="309">
        <f t="shared" si="232"/>
        <v>11.5258</v>
      </c>
      <c r="J851" s="329">
        <f t="shared" si="244"/>
        <v>120.30968136397915</v>
      </c>
      <c r="K851" s="302">
        <v>21700</v>
      </c>
      <c r="L851" s="307">
        <f t="shared" si="233"/>
        <v>2164.4143434492053</v>
      </c>
      <c r="M851" s="304">
        <f t="shared" si="234"/>
        <v>731.57204808583128</v>
      </c>
      <c r="N851" s="304">
        <f t="shared" si="235"/>
        <v>43.288286868984109</v>
      </c>
      <c r="O851" s="308">
        <v>36</v>
      </c>
      <c r="P851" s="305">
        <f t="shared" si="236"/>
        <v>2975.2746784040205</v>
      </c>
      <c r="Q851" s="309">
        <f t="shared" si="237"/>
        <v>6.9154999999999998</v>
      </c>
      <c r="R851" s="367">
        <f t="shared" si="245"/>
        <v>180.46452204596869</v>
      </c>
      <c r="S851" s="302">
        <v>21700</v>
      </c>
      <c r="T851" s="307">
        <f t="shared" si="238"/>
        <v>1442.9428956328038</v>
      </c>
      <c r="U851" s="101">
        <f t="shared" si="239"/>
        <v>487.71469872388764</v>
      </c>
      <c r="V851" s="304">
        <f t="shared" si="240"/>
        <v>28.858857912656077</v>
      </c>
      <c r="W851" s="308">
        <v>24</v>
      </c>
      <c r="X851" s="305">
        <f t="shared" si="241"/>
        <v>1983.5164522693474</v>
      </c>
      <c r="Y851" s="309">
        <f t="shared" si="242"/>
        <v>4.6102999999999996</v>
      </c>
    </row>
    <row r="852" spans="1:25" ht="15.75" customHeight="1" x14ac:dyDescent="0.2">
      <c r="A852" s="424">
        <v>833</v>
      </c>
      <c r="B852" s="301">
        <f t="shared" si="243"/>
        <v>72.19076377393823</v>
      </c>
      <c r="C852" s="302">
        <v>21700</v>
      </c>
      <c r="D852" s="303">
        <f t="shared" ref="D852:D915" si="246">12*(1/B852*C852)</f>
        <v>3607.1096409982529</v>
      </c>
      <c r="E852" s="304">
        <f t="shared" ref="E852:E915" si="247">D852*33.8%</f>
        <v>1219.2030586574094</v>
      </c>
      <c r="F852" s="304">
        <f t="shared" ref="F852:F915" si="248">D852*2%</f>
        <v>72.142192819965061</v>
      </c>
      <c r="G852" s="101">
        <v>60</v>
      </c>
      <c r="H852" s="305">
        <f t="shared" ref="H852:H915" si="249">SUM(D852:G852)</f>
        <v>4958.4548924756273</v>
      </c>
      <c r="I852" s="309">
        <f t="shared" ref="I852:I915" si="250">ROUND(A852/B852,4)</f>
        <v>11.5389</v>
      </c>
      <c r="J852" s="329">
        <f t="shared" si="244"/>
        <v>120.31793962323039</v>
      </c>
      <c r="K852" s="302">
        <v>21700</v>
      </c>
      <c r="L852" s="307">
        <f t="shared" ref="L852:L915" si="251">12*(1/J852*K852)</f>
        <v>2164.2657845989515</v>
      </c>
      <c r="M852" s="304">
        <f t="shared" ref="M852:M915" si="252">L852*33.8%</f>
        <v>731.52183519444554</v>
      </c>
      <c r="N852" s="304">
        <f t="shared" ref="N852:N915" si="253">L852*2%</f>
        <v>43.285315691979029</v>
      </c>
      <c r="O852" s="308">
        <v>36</v>
      </c>
      <c r="P852" s="305">
        <f t="shared" ref="P852:P915" si="254">SUM(L852:O852)</f>
        <v>2975.0729354853761</v>
      </c>
      <c r="Q852" s="309">
        <f t="shared" ref="Q852:Q915" si="255">ROUND(A852/J852,4)</f>
        <v>6.9233000000000002</v>
      </c>
      <c r="R852" s="367">
        <f t="shared" si="245"/>
        <v>180.47690943484557</v>
      </c>
      <c r="S852" s="302">
        <v>21700</v>
      </c>
      <c r="T852" s="307">
        <f t="shared" ref="T852:T915" si="256">12*(1/R852*S852)</f>
        <v>1442.8438563993013</v>
      </c>
      <c r="U852" s="101">
        <f t="shared" ref="U852:U915" si="257">T852*33.8%</f>
        <v>487.68122346296383</v>
      </c>
      <c r="V852" s="304">
        <f t="shared" ref="V852:V915" si="258">T852*2%</f>
        <v>28.856877127986028</v>
      </c>
      <c r="W852" s="308">
        <v>24</v>
      </c>
      <c r="X852" s="305">
        <f t="shared" ref="X852:X915" si="259">SUM(T852:W852)</f>
        <v>1983.3819569902512</v>
      </c>
      <c r="Y852" s="309">
        <f t="shared" ref="Y852:Y915" si="260">ROUND(A852/R852,4)</f>
        <v>4.6154999999999999</v>
      </c>
    </row>
    <row r="853" spans="1:25" ht="15.75" customHeight="1" x14ac:dyDescent="0.2">
      <c r="A853" s="424">
        <v>834</v>
      </c>
      <c r="B853" s="301">
        <f t="shared" si="243"/>
        <v>72.195712784729835</v>
      </c>
      <c r="C853" s="302">
        <v>21700</v>
      </c>
      <c r="D853" s="303">
        <f t="shared" si="246"/>
        <v>3606.8623738981546</v>
      </c>
      <c r="E853" s="304">
        <f t="shared" si="247"/>
        <v>1219.1194823775761</v>
      </c>
      <c r="F853" s="304">
        <f t="shared" si="248"/>
        <v>72.137247477963101</v>
      </c>
      <c r="G853" s="101">
        <v>60</v>
      </c>
      <c r="H853" s="305">
        <f t="shared" si="249"/>
        <v>4958.1191037536937</v>
      </c>
      <c r="I853" s="309">
        <f t="shared" si="250"/>
        <v>11.5519</v>
      </c>
      <c r="J853" s="329">
        <f t="shared" si="244"/>
        <v>120.32618797454973</v>
      </c>
      <c r="K853" s="302">
        <v>21700</v>
      </c>
      <c r="L853" s="307">
        <f t="shared" si="251"/>
        <v>2164.1174243388928</v>
      </c>
      <c r="M853" s="304">
        <f t="shared" si="252"/>
        <v>731.47168942654571</v>
      </c>
      <c r="N853" s="304">
        <f t="shared" si="253"/>
        <v>43.282348486777856</v>
      </c>
      <c r="O853" s="308">
        <v>36</v>
      </c>
      <c r="P853" s="305">
        <f t="shared" si="254"/>
        <v>2974.8714622522161</v>
      </c>
      <c r="Q853" s="309">
        <f t="shared" si="255"/>
        <v>6.9311999999999996</v>
      </c>
      <c r="R853" s="367">
        <f t="shared" si="245"/>
        <v>180.48928196182459</v>
      </c>
      <c r="S853" s="302">
        <v>21700</v>
      </c>
      <c r="T853" s="307">
        <f t="shared" si="256"/>
        <v>1442.7449495592618</v>
      </c>
      <c r="U853" s="101">
        <f t="shared" si="257"/>
        <v>487.64779295103045</v>
      </c>
      <c r="V853" s="304">
        <f t="shared" si="258"/>
        <v>28.854898991185237</v>
      </c>
      <c r="W853" s="308">
        <v>24</v>
      </c>
      <c r="X853" s="305">
        <f t="shared" si="259"/>
        <v>1983.2476415014776</v>
      </c>
      <c r="Y853" s="309">
        <f t="shared" si="260"/>
        <v>4.6208</v>
      </c>
    </row>
    <row r="854" spans="1:25" ht="15.75" customHeight="1" x14ac:dyDescent="0.2">
      <c r="A854" s="424">
        <v>835</v>
      </c>
      <c r="B854" s="301">
        <f t="shared" si="243"/>
        <v>72.200655865009779</v>
      </c>
      <c r="C854" s="302">
        <v>21700</v>
      </c>
      <c r="D854" s="303">
        <f t="shared" si="246"/>
        <v>3606.615436940875</v>
      </c>
      <c r="E854" s="304">
        <f t="shared" si="247"/>
        <v>1219.0360176860156</v>
      </c>
      <c r="F854" s="304">
        <f t="shared" si="248"/>
        <v>72.1323087388175</v>
      </c>
      <c r="G854" s="101">
        <v>60</v>
      </c>
      <c r="H854" s="305">
        <f t="shared" si="249"/>
        <v>4957.7837633657082</v>
      </c>
      <c r="I854" s="309">
        <f t="shared" si="250"/>
        <v>11.565</v>
      </c>
      <c r="J854" s="329">
        <f t="shared" si="244"/>
        <v>120.33442644168296</v>
      </c>
      <c r="K854" s="302">
        <v>21700</v>
      </c>
      <c r="L854" s="307">
        <f t="shared" si="251"/>
        <v>2163.9692621645249</v>
      </c>
      <c r="M854" s="304">
        <f t="shared" si="252"/>
        <v>731.42161061160937</v>
      </c>
      <c r="N854" s="304">
        <f t="shared" si="253"/>
        <v>43.279385243290498</v>
      </c>
      <c r="O854" s="308">
        <v>36</v>
      </c>
      <c r="P854" s="305">
        <f t="shared" si="254"/>
        <v>2974.6702580194251</v>
      </c>
      <c r="Q854" s="309">
        <f t="shared" si="255"/>
        <v>6.9390000000000001</v>
      </c>
      <c r="R854" s="367">
        <f t="shared" si="245"/>
        <v>180.50163966252444</v>
      </c>
      <c r="S854" s="302">
        <v>21700</v>
      </c>
      <c r="T854" s="307">
        <f t="shared" si="256"/>
        <v>1442.6461747763501</v>
      </c>
      <c r="U854" s="101">
        <f t="shared" si="257"/>
        <v>487.6144070744063</v>
      </c>
      <c r="V854" s="304">
        <f t="shared" si="258"/>
        <v>28.852923495527001</v>
      </c>
      <c r="W854" s="308">
        <v>24</v>
      </c>
      <c r="X854" s="305">
        <f t="shared" si="259"/>
        <v>1983.1135053462833</v>
      </c>
      <c r="Y854" s="309">
        <f t="shared" si="260"/>
        <v>4.6260000000000003</v>
      </c>
    </row>
    <row r="855" spans="1:25" ht="15.75" customHeight="1" x14ac:dyDescent="0.2">
      <c r="A855" s="424">
        <v>836</v>
      </c>
      <c r="B855" s="301">
        <f t="shared" si="243"/>
        <v>72.205593028974391</v>
      </c>
      <c r="C855" s="302">
        <v>21700</v>
      </c>
      <c r="D855" s="303">
        <f t="shared" si="246"/>
        <v>3606.3688292887182</v>
      </c>
      <c r="E855" s="304">
        <f t="shared" si="247"/>
        <v>1218.9526642995866</v>
      </c>
      <c r="F855" s="304">
        <f t="shared" si="248"/>
        <v>72.127376585774371</v>
      </c>
      <c r="G855" s="101">
        <v>60</v>
      </c>
      <c r="H855" s="305">
        <f t="shared" si="249"/>
        <v>4957.4488701740784</v>
      </c>
      <c r="I855" s="309">
        <f t="shared" si="250"/>
        <v>11.578099999999999</v>
      </c>
      <c r="J855" s="329">
        <f t="shared" si="244"/>
        <v>120.34265504829065</v>
      </c>
      <c r="K855" s="302">
        <v>21700</v>
      </c>
      <c r="L855" s="307">
        <f t="shared" si="251"/>
        <v>2163.8212975732313</v>
      </c>
      <c r="M855" s="304">
        <f t="shared" si="252"/>
        <v>731.37159857975212</v>
      </c>
      <c r="N855" s="304">
        <f t="shared" si="253"/>
        <v>43.276425951464624</v>
      </c>
      <c r="O855" s="308">
        <v>36</v>
      </c>
      <c r="P855" s="305">
        <f t="shared" si="254"/>
        <v>2974.4693221044481</v>
      </c>
      <c r="Q855" s="309">
        <f t="shared" si="255"/>
        <v>6.9467999999999996</v>
      </c>
      <c r="R855" s="367">
        <f t="shared" si="245"/>
        <v>180.51398257243596</v>
      </c>
      <c r="S855" s="302">
        <v>21700</v>
      </c>
      <c r="T855" s="307">
        <f t="shared" si="256"/>
        <v>1442.5475317154874</v>
      </c>
      <c r="U855" s="101">
        <f t="shared" si="257"/>
        <v>487.58106571983467</v>
      </c>
      <c r="V855" s="304">
        <f t="shared" si="258"/>
        <v>28.850950634309747</v>
      </c>
      <c r="W855" s="308">
        <v>24</v>
      </c>
      <c r="X855" s="305">
        <f t="shared" si="259"/>
        <v>1982.9795480696318</v>
      </c>
      <c r="Y855" s="309">
        <f t="shared" si="260"/>
        <v>4.6311999999999998</v>
      </c>
    </row>
    <row r="856" spans="1:25" ht="15.75" customHeight="1" x14ac:dyDescent="0.2">
      <c r="A856" s="424">
        <v>837</v>
      </c>
      <c r="B856" s="301">
        <f t="shared" si="243"/>
        <v>72.210524290769087</v>
      </c>
      <c r="C856" s="302">
        <v>21700</v>
      </c>
      <c r="D856" s="303">
        <f t="shared" si="246"/>
        <v>3606.1225501071149</v>
      </c>
      <c r="E856" s="304">
        <f t="shared" si="247"/>
        <v>1218.8694219362046</v>
      </c>
      <c r="F856" s="304">
        <f t="shared" si="248"/>
        <v>72.122451002142299</v>
      </c>
      <c r="G856" s="101">
        <v>60</v>
      </c>
      <c r="H856" s="305">
        <f t="shared" si="249"/>
        <v>4957.1144230454611</v>
      </c>
      <c r="I856" s="309">
        <f t="shared" si="250"/>
        <v>11.591100000000001</v>
      </c>
      <c r="J856" s="329">
        <f t="shared" si="244"/>
        <v>120.35087381794848</v>
      </c>
      <c r="K856" s="302">
        <v>21700</v>
      </c>
      <c r="L856" s="307">
        <f t="shared" si="251"/>
        <v>2163.673530064269</v>
      </c>
      <c r="M856" s="304">
        <f t="shared" si="252"/>
        <v>731.32165316172291</v>
      </c>
      <c r="N856" s="304">
        <f t="shared" si="253"/>
        <v>43.273470601285382</v>
      </c>
      <c r="O856" s="308">
        <v>36</v>
      </c>
      <c r="P856" s="305">
        <f t="shared" si="254"/>
        <v>2974.2686538272774</v>
      </c>
      <c r="Q856" s="309">
        <f t="shared" si="255"/>
        <v>6.9546999999999999</v>
      </c>
      <c r="R856" s="367">
        <f t="shared" si="245"/>
        <v>180.5263107269227</v>
      </c>
      <c r="S856" s="302">
        <v>21700</v>
      </c>
      <c r="T856" s="307">
        <f t="shared" si="256"/>
        <v>1442.4490200428463</v>
      </c>
      <c r="U856" s="101">
        <f t="shared" si="257"/>
        <v>487.54776877448199</v>
      </c>
      <c r="V856" s="304">
        <f t="shared" si="258"/>
        <v>28.848980400856927</v>
      </c>
      <c r="W856" s="308">
        <v>24</v>
      </c>
      <c r="X856" s="305">
        <f t="shared" si="259"/>
        <v>1982.8457692181851</v>
      </c>
      <c r="Y856" s="309">
        <f t="shared" si="260"/>
        <v>4.6364000000000001</v>
      </c>
    </row>
    <row r="857" spans="1:25" ht="15.75" customHeight="1" x14ac:dyDescent="0.2">
      <c r="A857" s="424">
        <v>838</v>
      </c>
      <c r="B857" s="301">
        <f t="shared" si="243"/>
        <v>72.215449664488602</v>
      </c>
      <c r="C857" s="302">
        <v>21700</v>
      </c>
      <c r="D857" s="303">
        <f t="shared" si="246"/>
        <v>3605.8765985646105</v>
      </c>
      <c r="E857" s="304">
        <f t="shared" si="247"/>
        <v>1218.7862903148382</v>
      </c>
      <c r="F857" s="304">
        <f t="shared" si="248"/>
        <v>72.117531971292209</v>
      </c>
      <c r="G857" s="101">
        <v>60</v>
      </c>
      <c r="H857" s="305">
        <f t="shared" si="249"/>
        <v>4956.7804208507405</v>
      </c>
      <c r="I857" s="309">
        <f t="shared" si="250"/>
        <v>11.604200000000001</v>
      </c>
      <c r="J857" s="329">
        <f t="shared" si="244"/>
        <v>120.35908277414768</v>
      </c>
      <c r="K857" s="302">
        <v>21700</v>
      </c>
      <c r="L857" s="307">
        <f t="shared" si="251"/>
        <v>2163.5259591387662</v>
      </c>
      <c r="M857" s="304">
        <f t="shared" si="252"/>
        <v>731.2717741889029</v>
      </c>
      <c r="N857" s="304">
        <f t="shared" si="253"/>
        <v>43.270519182775324</v>
      </c>
      <c r="O857" s="308">
        <v>36</v>
      </c>
      <c r="P857" s="305">
        <f t="shared" si="254"/>
        <v>2974.0682525104444</v>
      </c>
      <c r="Q857" s="309">
        <f t="shared" si="255"/>
        <v>6.9625000000000004</v>
      </c>
      <c r="R857" s="367">
        <f t="shared" si="245"/>
        <v>180.53862416122149</v>
      </c>
      <c r="S857" s="302">
        <v>21700</v>
      </c>
      <c r="T857" s="307">
        <f t="shared" si="256"/>
        <v>1442.3506394258443</v>
      </c>
      <c r="U857" s="101">
        <f t="shared" si="257"/>
        <v>487.5145161259353</v>
      </c>
      <c r="V857" s="304">
        <f t="shared" si="258"/>
        <v>28.847012788516885</v>
      </c>
      <c r="W857" s="308">
        <v>24</v>
      </c>
      <c r="X857" s="305">
        <f t="shared" si="259"/>
        <v>1982.7121683402963</v>
      </c>
      <c r="Y857" s="309">
        <f t="shared" si="260"/>
        <v>4.6417000000000002</v>
      </c>
    </row>
    <row r="858" spans="1:25" ht="15.75" customHeight="1" x14ac:dyDescent="0.2">
      <c r="A858" s="424">
        <v>839</v>
      </c>
      <c r="B858" s="301">
        <f t="shared" si="243"/>
        <v>72.220369164177228</v>
      </c>
      <c r="C858" s="302">
        <v>21700</v>
      </c>
      <c r="D858" s="303">
        <f t="shared" si="246"/>
        <v>3605.6309738328464</v>
      </c>
      <c r="E858" s="304">
        <f t="shared" si="247"/>
        <v>1218.7032691555019</v>
      </c>
      <c r="F858" s="304">
        <f t="shared" si="248"/>
        <v>72.112619476656931</v>
      </c>
      <c r="G858" s="101">
        <v>60</v>
      </c>
      <c r="H858" s="305">
        <f t="shared" si="249"/>
        <v>4956.4468624650053</v>
      </c>
      <c r="I858" s="309">
        <f t="shared" si="250"/>
        <v>11.6172</v>
      </c>
      <c r="J858" s="329">
        <f t="shared" si="244"/>
        <v>120.36728194029538</v>
      </c>
      <c r="K858" s="302">
        <v>21700</v>
      </c>
      <c r="L858" s="307">
        <f t="shared" si="251"/>
        <v>2163.3785842997077</v>
      </c>
      <c r="M858" s="304">
        <f t="shared" si="252"/>
        <v>731.22196149330114</v>
      </c>
      <c r="N858" s="304">
        <f t="shared" si="253"/>
        <v>43.267571685994156</v>
      </c>
      <c r="O858" s="308">
        <v>36</v>
      </c>
      <c r="P858" s="305">
        <f t="shared" si="254"/>
        <v>2973.8681174790026</v>
      </c>
      <c r="Q858" s="309">
        <f t="shared" si="255"/>
        <v>6.9702999999999999</v>
      </c>
      <c r="R858" s="367">
        <f t="shared" si="245"/>
        <v>180.55092291044306</v>
      </c>
      <c r="S858" s="302">
        <v>21700</v>
      </c>
      <c r="T858" s="307">
        <f t="shared" si="256"/>
        <v>1442.2523895331385</v>
      </c>
      <c r="U858" s="101">
        <f t="shared" si="257"/>
        <v>487.48130766220078</v>
      </c>
      <c r="V858" s="304">
        <f t="shared" si="258"/>
        <v>28.845047790662772</v>
      </c>
      <c r="W858" s="308">
        <v>24</v>
      </c>
      <c r="X858" s="305">
        <f t="shared" si="259"/>
        <v>1982.5787449860022</v>
      </c>
      <c r="Y858" s="309">
        <f t="shared" si="260"/>
        <v>4.6468999999999996</v>
      </c>
    </row>
    <row r="859" spans="1:25" ht="15.75" customHeight="1" x14ac:dyDescent="0.2">
      <c r="A859" s="283">
        <v>840</v>
      </c>
      <c r="B859" s="301">
        <f t="shared" si="243"/>
        <v>72.225282803829117</v>
      </c>
      <c r="C859" s="302">
        <v>21700</v>
      </c>
      <c r="D859" s="303">
        <f t="shared" si="246"/>
        <v>3605.3856750865434</v>
      </c>
      <c r="E859" s="304">
        <f t="shared" si="247"/>
        <v>1218.6203581792515</v>
      </c>
      <c r="F859" s="304">
        <f t="shared" si="248"/>
        <v>72.107713501730871</v>
      </c>
      <c r="G859" s="101">
        <v>60</v>
      </c>
      <c r="H859" s="305">
        <f t="shared" si="249"/>
        <v>4956.1137467675262</v>
      </c>
      <c r="I859" s="309">
        <f t="shared" si="250"/>
        <v>11.6303</v>
      </c>
      <c r="J859" s="329">
        <f t="shared" si="244"/>
        <v>120.3754713397152</v>
      </c>
      <c r="K859" s="302">
        <v>21700</v>
      </c>
      <c r="L859" s="307">
        <f t="shared" si="251"/>
        <v>2163.2314050519262</v>
      </c>
      <c r="M859" s="304">
        <f t="shared" si="252"/>
        <v>731.17221490755105</v>
      </c>
      <c r="N859" s="304">
        <f t="shared" si="253"/>
        <v>43.264628101038525</v>
      </c>
      <c r="O859" s="308">
        <v>36</v>
      </c>
      <c r="P859" s="305">
        <f t="shared" si="254"/>
        <v>2973.6682480605159</v>
      </c>
      <c r="Q859" s="309">
        <f t="shared" si="255"/>
        <v>6.9782000000000002</v>
      </c>
      <c r="R859" s="367">
        <f t="shared" si="245"/>
        <v>180.56320700957278</v>
      </c>
      <c r="S859" s="302">
        <v>21700</v>
      </c>
      <c r="T859" s="307">
        <f t="shared" si="256"/>
        <v>1442.1542700346176</v>
      </c>
      <c r="U859" s="101">
        <f t="shared" si="257"/>
        <v>487.4481432717007</v>
      </c>
      <c r="V859" s="304">
        <f t="shared" si="258"/>
        <v>28.843085400692352</v>
      </c>
      <c r="W859" s="308">
        <v>24</v>
      </c>
      <c r="X859" s="305">
        <f t="shared" si="259"/>
        <v>1982.4454987070108</v>
      </c>
      <c r="Y859" s="309">
        <f t="shared" si="260"/>
        <v>4.6520999999999999</v>
      </c>
    </row>
    <row r="860" spans="1:25" ht="15.75" customHeight="1" x14ac:dyDescent="0.2">
      <c r="A860" s="424">
        <v>841</v>
      </c>
      <c r="B860" s="301">
        <f t="shared" si="243"/>
        <v>72.230190597388415</v>
      </c>
      <c r="C860" s="302">
        <v>21700</v>
      </c>
      <c r="D860" s="303">
        <f t="shared" si="246"/>
        <v>3605.1407015034947</v>
      </c>
      <c r="E860" s="304">
        <f t="shared" si="247"/>
        <v>1218.5375571081811</v>
      </c>
      <c r="F860" s="304">
        <f t="shared" si="248"/>
        <v>72.102814030069894</v>
      </c>
      <c r="G860" s="101">
        <v>60</v>
      </c>
      <c r="H860" s="305">
        <f t="shared" si="249"/>
        <v>4955.7810726417456</v>
      </c>
      <c r="I860" s="309">
        <f t="shared" si="250"/>
        <v>11.6433</v>
      </c>
      <c r="J860" s="329">
        <f t="shared" si="244"/>
        <v>120.38365099564736</v>
      </c>
      <c r="K860" s="302">
        <v>21700</v>
      </c>
      <c r="L860" s="307">
        <f t="shared" si="251"/>
        <v>2163.084420902097</v>
      </c>
      <c r="M860" s="304">
        <f t="shared" si="252"/>
        <v>731.12253426490872</v>
      </c>
      <c r="N860" s="304">
        <f t="shared" si="253"/>
        <v>43.261688418041942</v>
      </c>
      <c r="O860" s="308">
        <v>36</v>
      </c>
      <c r="P860" s="305">
        <f t="shared" si="254"/>
        <v>2973.4686435850476</v>
      </c>
      <c r="Q860" s="309">
        <f t="shared" si="255"/>
        <v>6.9859999999999998</v>
      </c>
      <c r="R860" s="367">
        <f t="shared" si="245"/>
        <v>180.57547649347103</v>
      </c>
      <c r="S860" s="302">
        <v>21700</v>
      </c>
      <c r="T860" s="307">
        <f t="shared" si="256"/>
        <v>1442.0562806013977</v>
      </c>
      <c r="U860" s="101">
        <f t="shared" si="257"/>
        <v>487.41502284327237</v>
      </c>
      <c r="V860" s="304">
        <f t="shared" si="258"/>
        <v>28.841125612027955</v>
      </c>
      <c r="W860" s="308">
        <v>24</v>
      </c>
      <c r="X860" s="305">
        <f t="shared" si="259"/>
        <v>1982.312429056698</v>
      </c>
      <c r="Y860" s="309">
        <f t="shared" si="260"/>
        <v>4.6573000000000002</v>
      </c>
    </row>
    <row r="861" spans="1:25" ht="15.75" customHeight="1" x14ac:dyDescent="0.2">
      <c r="A861" s="424">
        <v>842</v>
      </c>
      <c r="B861" s="301">
        <f t="shared" si="243"/>
        <v>72.235092558749599</v>
      </c>
      <c r="C861" s="302">
        <v>21700</v>
      </c>
      <c r="D861" s="303">
        <f t="shared" si="246"/>
        <v>3604.8960522645389</v>
      </c>
      <c r="E861" s="304">
        <f t="shared" si="247"/>
        <v>1218.454865665414</v>
      </c>
      <c r="F861" s="304">
        <f t="shared" si="248"/>
        <v>72.097921045290775</v>
      </c>
      <c r="G861" s="101">
        <v>60</v>
      </c>
      <c r="H861" s="305">
        <f t="shared" si="249"/>
        <v>4955.4488389752432</v>
      </c>
      <c r="I861" s="309">
        <f t="shared" si="250"/>
        <v>11.6564</v>
      </c>
      <c r="J861" s="329">
        <f t="shared" si="244"/>
        <v>120.39182093124934</v>
      </c>
      <c r="K861" s="302">
        <v>21700</v>
      </c>
      <c r="L861" s="307">
        <f t="shared" si="251"/>
        <v>2162.9376313587231</v>
      </c>
      <c r="M861" s="304">
        <f t="shared" si="252"/>
        <v>731.07291939924835</v>
      </c>
      <c r="N861" s="304">
        <f t="shared" si="253"/>
        <v>43.258752627174466</v>
      </c>
      <c r="O861" s="308">
        <v>36</v>
      </c>
      <c r="P861" s="305">
        <f t="shared" si="254"/>
        <v>2973.269303385146</v>
      </c>
      <c r="Q861" s="309">
        <f t="shared" si="255"/>
        <v>6.9938000000000002</v>
      </c>
      <c r="R861" s="367">
        <f t="shared" si="245"/>
        <v>180.58773139687398</v>
      </c>
      <c r="S861" s="302">
        <v>21700</v>
      </c>
      <c r="T861" s="307">
        <f t="shared" si="256"/>
        <v>1441.9584209058157</v>
      </c>
      <c r="U861" s="101">
        <f t="shared" si="257"/>
        <v>487.38194626616564</v>
      </c>
      <c r="V861" s="304">
        <f t="shared" si="258"/>
        <v>28.839168418116316</v>
      </c>
      <c r="W861" s="308">
        <v>24</v>
      </c>
      <c r="X861" s="305">
        <f t="shared" si="259"/>
        <v>1982.1795355900977</v>
      </c>
      <c r="Y861" s="309">
        <f t="shared" si="260"/>
        <v>4.6626000000000003</v>
      </c>
    </row>
    <row r="862" spans="1:25" ht="15.75" customHeight="1" x14ac:dyDescent="0.2">
      <c r="A862" s="424">
        <v>843</v>
      </c>
      <c r="B862" s="301">
        <f t="shared" si="243"/>
        <v>72.239988701757653</v>
      </c>
      <c r="C862" s="302">
        <v>21700</v>
      </c>
      <c r="D862" s="303">
        <f t="shared" si="246"/>
        <v>3604.6517265535545</v>
      </c>
      <c r="E862" s="304">
        <f t="shared" si="247"/>
        <v>1218.3722835751014</v>
      </c>
      <c r="F862" s="304">
        <f t="shared" si="248"/>
        <v>72.093034531071098</v>
      </c>
      <c r="G862" s="101">
        <v>60</v>
      </c>
      <c r="H862" s="305">
        <f t="shared" si="249"/>
        <v>4955.1170446597271</v>
      </c>
      <c r="I862" s="309">
        <f t="shared" si="250"/>
        <v>11.6694</v>
      </c>
      <c r="J862" s="329">
        <f t="shared" si="244"/>
        <v>120.39998116959609</v>
      </c>
      <c r="K862" s="302">
        <v>21700</v>
      </c>
      <c r="L862" s="307">
        <f t="shared" si="251"/>
        <v>2162.7910359321327</v>
      </c>
      <c r="M862" s="304">
        <f t="shared" si="252"/>
        <v>731.02337014506077</v>
      </c>
      <c r="N862" s="304">
        <f t="shared" si="253"/>
        <v>43.255820718642653</v>
      </c>
      <c r="O862" s="308">
        <v>36</v>
      </c>
      <c r="P862" s="305">
        <f t="shared" si="254"/>
        <v>2973.0702267958359</v>
      </c>
      <c r="Q862" s="309">
        <f t="shared" si="255"/>
        <v>7.0016999999999996</v>
      </c>
      <c r="R862" s="367">
        <f t="shared" si="245"/>
        <v>180.59997175439412</v>
      </c>
      <c r="S862" s="302">
        <v>21700</v>
      </c>
      <c r="T862" s="307">
        <f t="shared" si="256"/>
        <v>1441.8606906214222</v>
      </c>
      <c r="U862" s="101">
        <f t="shared" si="257"/>
        <v>487.34891343004068</v>
      </c>
      <c r="V862" s="304">
        <f t="shared" si="258"/>
        <v>28.837213812428445</v>
      </c>
      <c r="W862" s="308">
        <v>24</v>
      </c>
      <c r="X862" s="305">
        <f t="shared" si="259"/>
        <v>1982.0468178638914</v>
      </c>
      <c r="Y862" s="309">
        <f t="shared" si="260"/>
        <v>4.6677999999999997</v>
      </c>
    </row>
    <row r="863" spans="1:25" ht="15.75" customHeight="1" x14ac:dyDescent="0.2">
      <c r="A863" s="424">
        <v>844</v>
      </c>
      <c r="B863" s="301">
        <f t="shared" si="243"/>
        <v>72.244879040208332</v>
      </c>
      <c r="C863" s="302">
        <v>21700</v>
      </c>
      <c r="D863" s="303">
        <f t="shared" si="246"/>
        <v>3604.4077235574409</v>
      </c>
      <c r="E863" s="304">
        <f t="shared" si="247"/>
        <v>1218.2898105624149</v>
      </c>
      <c r="F863" s="304">
        <f t="shared" si="248"/>
        <v>72.088154471148826</v>
      </c>
      <c r="G863" s="101">
        <v>60</v>
      </c>
      <c r="H863" s="305">
        <f t="shared" si="249"/>
        <v>4954.7856885910051</v>
      </c>
      <c r="I863" s="309">
        <f t="shared" si="250"/>
        <v>11.682499999999999</v>
      </c>
      <c r="J863" s="329">
        <f t="shared" si="244"/>
        <v>120.40813173368056</v>
      </c>
      <c r="K863" s="302">
        <v>21700</v>
      </c>
      <c r="L863" s="307">
        <f t="shared" si="251"/>
        <v>2162.6446341344645</v>
      </c>
      <c r="M863" s="304">
        <f t="shared" si="252"/>
        <v>730.9738863374489</v>
      </c>
      <c r="N863" s="304">
        <f t="shared" si="253"/>
        <v>43.252892682689293</v>
      </c>
      <c r="O863" s="308">
        <v>36</v>
      </c>
      <c r="P863" s="305">
        <f t="shared" si="254"/>
        <v>2972.8714131546026</v>
      </c>
      <c r="Q863" s="309">
        <f t="shared" si="255"/>
        <v>7.0095000000000001</v>
      </c>
      <c r="R863" s="367">
        <f t="shared" si="245"/>
        <v>180.61219760052083</v>
      </c>
      <c r="S863" s="302">
        <v>21700</v>
      </c>
      <c r="T863" s="307">
        <f t="shared" si="256"/>
        <v>1441.7630894229765</v>
      </c>
      <c r="U863" s="101">
        <f t="shared" si="257"/>
        <v>487.31592422496601</v>
      </c>
      <c r="V863" s="304">
        <f t="shared" si="258"/>
        <v>28.83526178845953</v>
      </c>
      <c r="W863" s="308">
        <v>24</v>
      </c>
      <c r="X863" s="305">
        <f t="shared" si="259"/>
        <v>1981.914275436402</v>
      </c>
      <c r="Y863" s="309">
        <f t="shared" si="260"/>
        <v>4.673</v>
      </c>
    </row>
    <row r="864" spans="1:25" ht="15.75" customHeight="1" x14ac:dyDescent="0.2">
      <c r="A864" s="424">
        <v>845</v>
      </c>
      <c r="B864" s="301">
        <f t="shared" si="243"/>
        <v>72.249763587848349</v>
      </c>
      <c r="C864" s="302">
        <v>21700</v>
      </c>
      <c r="D864" s="303">
        <f t="shared" si="246"/>
        <v>3604.1640424661064</v>
      </c>
      <c r="E864" s="304">
        <f t="shared" si="247"/>
        <v>1218.2074463535439</v>
      </c>
      <c r="F864" s="304">
        <f t="shared" si="248"/>
        <v>72.083280849322122</v>
      </c>
      <c r="G864" s="101">
        <v>60</v>
      </c>
      <c r="H864" s="305">
        <f t="shared" si="249"/>
        <v>4954.4547696689724</v>
      </c>
      <c r="I864" s="309">
        <f t="shared" si="250"/>
        <v>11.695499999999999</v>
      </c>
      <c r="J864" s="329">
        <f t="shared" si="244"/>
        <v>120.41627264641392</v>
      </c>
      <c r="K864" s="302">
        <v>21700</v>
      </c>
      <c r="L864" s="307">
        <f t="shared" si="251"/>
        <v>2162.4984254796641</v>
      </c>
      <c r="M864" s="304">
        <f t="shared" si="252"/>
        <v>730.92446781212641</v>
      </c>
      <c r="N864" s="304">
        <f t="shared" si="253"/>
        <v>43.24996850959328</v>
      </c>
      <c r="O864" s="308">
        <v>36</v>
      </c>
      <c r="P864" s="305">
        <f t="shared" si="254"/>
        <v>2972.6728618013835</v>
      </c>
      <c r="Q864" s="309">
        <f t="shared" si="255"/>
        <v>7.0172999999999996</v>
      </c>
      <c r="R864" s="367">
        <f t="shared" si="245"/>
        <v>180.62440896962087</v>
      </c>
      <c r="S864" s="302">
        <v>21700</v>
      </c>
      <c r="T864" s="307">
        <f t="shared" si="256"/>
        <v>1441.6656169864427</v>
      </c>
      <c r="U864" s="101">
        <f t="shared" si="257"/>
        <v>487.28297854141761</v>
      </c>
      <c r="V864" s="304">
        <f t="shared" si="258"/>
        <v>28.833312339728856</v>
      </c>
      <c r="W864" s="308">
        <v>24</v>
      </c>
      <c r="X864" s="305">
        <f t="shared" si="259"/>
        <v>1981.7819078675891</v>
      </c>
      <c r="Y864" s="309">
        <f t="shared" si="260"/>
        <v>4.6782000000000004</v>
      </c>
    </row>
    <row r="865" spans="1:25" ht="15.75" customHeight="1" x14ac:dyDescent="0.2">
      <c r="A865" s="424">
        <v>846</v>
      </c>
      <c r="B865" s="301">
        <f t="shared" si="243"/>
        <v>72.254642358375676</v>
      </c>
      <c r="C865" s="302">
        <v>21700</v>
      </c>
      <c r="D865" s="303">
        <f t="shared" si="246"/>
        <v>3603.9206824724488</v>
      </c>
      <c r="E865" s="304">
        <f t="shared" si="247"/>
        <v>1218.1251906756875</v>
      </c>
      <c r="F865" s="304">
        <f t="shared" si="248"/>
        <v>72.078413649448976</v>
      </c>
      <c r="G865" s="101">
        <v>60</v>
      </c>
      <c r="H865" s="305">
        <f t="shared" si="249"/>
        <v>4954.1242867975852</v>
      </c>
      <c r="I865" s="309">
        <f t="shared" si="250"/>
        <v>11.708600000000001</v>
      </c>
      <c r="J865" s="329">
        <f t="shared" si="244"/>
        <v>120.42440393062613</v>
      </c>
      <c r="K865" s="302">
        <v>21700</v>
      </c>
      <c r="L865" s="307">
        <f t="shared" si="251"/>
        <v>2162.3524094834693</v>
      </c>
      <c r="M865" s="304">
        <f t="shared" si="252"/>
        <v>730.87511440541255</v>
      </c>
      <c r="N865" s="304">
        <f t="shared" si="253"/>
        <v>43.247048189669385</v>
      </c>
      <c r="O865" s="308">
        <v>36</v>
      </c>
      <c r="P865" s="305">
        <f t="shared" si="254"/>
        <v>2972.4745720785513</v>
      </c>
      <c r="Q865" s="309">
        <f t="shared" si="255"/>
        <v>7.0251999999999999</v>
      </c>
      <c r="R865" s="367">
        <f t="shared" si="245"/>
        <v>180.63660589593917</v>
      </c>
      <c r="S865" s="302">
        <v>21700</v>
      </c>
      <c r="T865" s="307">
        <f t="shared" si="256"/>
        <v>1441.56827298898</v>
      </c>
      <c r="U865" s="101">
        <f t="shared" si="257"/>
        <v>487.2500762702752</v>
      </c>
      <c r="V865" s="304">
        <f t="shared" si="258"/>
        <v>28.831365459779601</v>
      </c>
      <c r="W865" s="308">
        <v>24</v>
      </c>
      <c r="X865" s="305">
        <f t="shared" si="259"/>
        <v>1981.6497147190348</v>
      </c>
      <c r="Y865" s="309">
        <f t="shared" si="260"/>
        <v>4.6833999999999998</v>
      </c>
    </row>
    <row r="866" spans="1:25" ht="15.75" customHeight="1" x14ac:dyDescent="0.2">
      <c r="A866" s="424">
        <v>847</v>
      </c>
      <c r="B866" s="301">
        <f t="shared" si="243"/>
        <v>72.259515365439725</v>
      </c>
      <c r="C866" s="302">
        <v>21700</v>
      </c>
      <c r="D866" s="303">
        <f t="shared" si="246"/>
        <v>3603.6776427723471</v>
      </c>
      <c r="E866" s="304">
        <f t="shared" si="247"/>
        <v>1218.0430432570531</v>
      </c>
      <c r="F866" s="304">
        <f t="shared" si="248"/>
        <v>72.073552855446948</v>
      </c>
      <c r="G866" s="101">
        <v>60</v>
      </c>
      <c r="H866" s="305">
        <f t="shared" si="249"/>
        <v>4953.7942388848469</v>
      </c>
      <c r="I866" s="309">
        <f t="shared" si="250"/>
        <v>11.7216</v>
      </c>
      <c r="J866" s="329">
        <f t="shared" si="244"/>
        <v>120.43252560906622</v>
      </c>
      <c r="K866" s="302">
        <v>21700</v>
      </c>
      <c r="L866" s="307">
        <f t="shared" si="251"/>
        <v>2162.2065856634081</v>
      </c>
      <c r="M866" s="304">
        <f t="shared" si="252"/>
        <v>730.82582595423185</v>
      </c>
      <c r="N866" s="304">
        <f t="shared" si="253"/>
        <v>43.24413171326816</v>
      </c>
      <c r="O866" s="308">
        <v>36</v>
      </c>
      <c r="P866" s="305">
        <f t="shared" si="254"/>
        <v>2972.2765433309078</v>
      </c>
      <c r="Q866" s="309">
        <f t="shared" si="255"/>
        <v>7.0330000000000004</v>
      </c>
      <c r="R866" s="367">
        <f t="shared" si="245"/>
        <v>180.64878841359931</v>
      </c>
      <c r="S866" s="302">
        <v>21700</v>
      </c>
      <c r="T866" s="307">
        <f t="shared" si="256"/>
        <v>1441.4710571089388</v>
      </c>
      <c r="U866" s="101">
        <f t="shared" si="257"/>
        <v>487.21721730282127</v>
      </c>
      <c r="V866" s="304">
        <f t="shared" si="258"/>
        <v>28.829421142178777</v>
      </c>
      <c r="W866" s="308">
        <v>24</v>
      </c>
      <c r="X866" s="305">
        <f t="shared" si="259"/>
        <v>1981.5176955539389</v>
      </c>
      <c r="Y866" s="309">
        <f t="shared" si="260"/>
        <v>4.6886999999999999</v>
      </c>
    </row>
    <row r="867" spans="1:25" ht="15.75" customHeight="1" x14ac:dyDescent="0.2">
      <c r="A867" s="424">
        <v>848</v>
      </c>
      <c r="B867" s="301">
        <f t="shared" si="243"/>
        <v>72.264382622641605</v>
      </c>
      <c r="C867" s="302">
        <v>21700</v>
      </c>
      <c r="D867" s="303">
        <f t="shared" si="246"/>
        <v>3603.4349225646388</v>
      </c>
      <c r="E867" s="304">
        <f t="shared" si="247"/>
        <v>1217.9610038268479</v>
      </c>
      <c r="F867" s="304">
        <f t="shared" si="248"/>
        <v>72.068698451292775</v>
      </c>
      <c r="G867" s="101">
        <v>60</v>
      </c>
      <c r="H867" s="305">
        <f t="shared" si="249"/>
        <v>4953.4646248427798</v>
      </c>
      <c r="I867" s="309">
        <f t="shared" si="250"/>
        <v>11.7347</v>
      </c>
      <c r="J867" s="329">
        <f t="shared" si="244"/>
        <v>120.44063770440268</v>
      </c>
      <c r="K867" s="302">
        <v>21700</v>
      </c>
      <c r="L867" s="307">
        <f t="shared" si="251"/>
        <v>2162.0609535387835</v>
      </c>
      <c r="M867" s="304">
        <f t="shared" si="252"/>
        <v>730.77660229610876</v>
      </c>
      <c r="N867" s="304">
        <f t="shared" si="253"/>
        <v>43.241219070775671</v>
      </c>
      <c r="O867" s="308">
        <v>36</v>
      </c>
      <c r="P867" s="305">
        <f t="shared" si="254"/>
        <v>2972.0787749056676</v>
      </c>
      <c r="Q867" s="309">
        <f t="shared" si="255"/>
        <v>7.0407999999999999</v>
      </c>
      <c r="R867" s="367">
        <f t="shared" si="245"/>
        <v>180.66095655660399</v>
      </c>
      <c r="S867" s="302">
        <v>21700</v>
      </c>
      <c r="T867" s="307">
        <f t="shared" si="256"/>
        <v>1441.3739690258558</v>
      </c>
      <c r="U867" s="101">
        <f t="shared" si="257"/>
        <v>487.18440153073919</v>
      </c>
      <c r="V867" s="304">
        <f t="shared" si="258"/>
        <v>28.827479380517115</v>
      </c>
      <c r="W867" s="308">
        <v>24</v>
      </c>
      <c r="X867" s="305">
        <f t="shared" si="259"/>
        <v>1981.3858499371122</v>
      </c>
      <c r="Y867" s="309">
        <f t="shared" si="260"/>
        <v>4.6939000000000002</v>
      </c>
    </row>
    <row r="868" spans="1:25" ht="15.75" customHeight="1" x14ac:dyDescent="0.2">
      <c r="A868" s="424">
        <v>849</v>
      </c>
      <c r="B868" s="301">
        <f t="shared" si="243"/>
        <v>72.269244143534308</v>
      </c>
      <c r="C868" s="302">
        <v>21700</v>
      </c>
      <c r="D868" s="303">
        <f t="shared" si="246"/>
        <v>3603.1925210511163</v>
      </c>
      <c r="E868" s="304">
        <f t="shared" si="247"/>
        <v>1217.8790721152773</v>
      </c>
      <c r="F868" s="304">
        <f t="shared" si="248"/>
        <v>72.063850421022323</v>
      </c>
      <c r="G868" s="101">
        <v>60</v>
      </c>
      <c r="H868" s="305">
        <f t="shared" si="249"/>
        <v>4953.1354435874155</v>
      </c>
      <c r="I868" s="309">
        <f t="shared" si="250"/>
        <v>11.7477</v>
      </c>
      <c r="J868" s="329">
        <f t="shared" si="244"/>
        <v>120.44874023922385</v>
      </c>
      <c r="K868" s="302">
        <v>21700</v>
      </c>
      <c r="L868" s="307">
        <f t="shared" si="251"/>
        <v>2161.9155126306696</v>
      </c>
      <c r="M868" s="304">
        <f t="shared" si="252"/>
        <v>730.7274432691662</v>
      </c>
      <c r="N868" s="304">
        <f t="shared" si="253"/>
        <v>43.238310252613395</v>
      </c>
      <c r="O868" s="308">
        <v>36</v>
      </c>
      <c r="P868" s="305">
        <f t="shared" si="254"/>
        <v>2971.8812661524489</v>
      </c>
      <c r="Q868" s="309">
        <f t="shared" si="255"/>
        <v>7.0486000000000004</v>
      </c>
      <c r="R868" s="367">
        <f t="shared" si="245"/>
        <v>180.67311035883577</v>
      </c>
      <c r="S868" s="302">
        <v>21700</v>
      </c>
      <c r="T868" s="307">
        <f t="shared" si="256"/>
        <v>1441.2770084204465</v>
      </c>
      <c r="U868" s="101">
        <f t="shared" si="257"/>
        <v>487.15162884611084</v>
      </c>
      <c r="V868" s="304">
        <f t="shared" si="258"/>
        <v>28.825540168408931</v>
      </c>
      <c r="W868" s="308">
        <v>24</v>
      </c>
      <c r="X868" s="305">
        <f t="shared" si="259"/>
        <v>1981.2541774349663</v>
      </c>
      <c r="Y868" s="309">
        <f t="shared" si="260"/>
        <v>4.6990999999999996</v>
      </c>
    </row>
    <row r="869" spans="1:25" ht="15.75" customHeight="1" x14ac:dyDescent="0.2">
      <c r="A869" s="283">
        <v>850</v>
      </c>
      <c r="B869" s="301">
        <f t="shared" si="243"/>
        <v>72.274099941623007</v>
      </c>
      <c r="C869" s="302">
        <v>21700</v>
      </c>
      <c r="D869" s="303">
        <f t="shared" si="246"/>
        <v>3602.9504374365006</v>
      </c>
      <c r="E869" s="304">
        <f t="shared" si="247"/>
        <v>1217.7972478535371</v>
      </c>
      <c r="F869" s="304">
        <f t="shared" si="248"/>
        <v>72.059008748730008</v>
      </c>
      <c r="G869" s="101">
        <v>60</v>
      </c>
      <c r="H869" s="305">
        <f t="shared" si="249"/>
        <v>4952.806694038768</v>
      </c>
      <c r="I869" s="309">
        <f t="shared" si="250"/>
        <v>11.7608</v>
      </c>
      <c r="J869" s="329">
        <f t="shared" si="244"/>
        <v>120.45683323603835</v>
      </c>
      <c r="K869" s="302">
        <v>21700</v>
      </c>
      <c r="L869" s="307">
        <f t="shared" si="251"/>
        <v>2161.7702624619005</v>
      </c>
      <c r="M869" s="304">
        <f t="shared" si="252"/>
        <v>730.67834871212233</v>
      </c>
      <c r="N869" s="304">
        <f t="shared" si="253"/>
        <v>43.235405249238013</v>
      </c>
      <c r="O869" s="308">
        <v>36</v>
      </c>
      <c r="P869" s="305">
        <f t="shared" si="254"/>
        <v>2971.6840164232608</v>
      </c>
      <c r="Q869" s="309">
        <f t="shared" si="255"/>
        <v>7.0564999999999998</v>
      </c>
      <c r="R869" s="367">
        <f t="shared" si="245"/>
        <v>180.6852498540575</v>
      </c>
      <c r="S869" s="302">
        <v>21700</v>
      </c>
      <c r="T869" s="307">
        <f t="shared" si="256"/>
        <v>1441.1801749746005</v>
      </c>
      <c r="U869" s="101">
        <f t="shared" si="257"/>
        <v>487.11889914141494</v>
      </c>
      <c r="V869" s="304">
        <f t="shared" si="258"/>
        <v>28.823603499492009</v>
      </c>
      <c r="W869" s="308">
        <v>24</v>
      </c>
      <c r="X869" s="305">
        <f t="shared" si="259"/>
        <v>1981.1226776155074</v>
      </c>
      <c r="Y869" s="309">
        <f t="shared" si="260"/>
        <v>4.7042999999999999</v>
      </c>
    </row>
    <row r="870" spans="1:25" ht="15.75" customHeight="1" x14ac:dyDescent="0.2">
      <c r="A870" s="424">
        <v>851</v>
      </c>
      <c r="B870" s="301">
        <f t="shared" si="243"/>
        <v>72.278950030365166</v>
      </c>
      <c r="C870" s="302">
        <v>21700</v>
      </c>
      <c r="D870" s="303">
        <f t="shared" si="246"/>
        <v>3602.7086709284399</v>
      </c>
      <c r="E870" s="304">
        <f t="shared" si="247"/>
        <v>1217.7155307738126</v>
      </c>
      <c r="F870" s="304">
        <f t="shared" si="248"/>
        <v>72.054173418568794</v>
      </c>
      <c r="G870" s="101">
        <v>60</v>
      </c>
      <c r="H870" s="305">
        <f t="shared" si="249"/>
        <v>4952.4783751208215</v>
      </c>
      <c r="I870" s="309">
        <f t="shared" si="250"/>
        <v>11.7738</v>
      </c>
      <c r="J870" s="329">
        <f t="shared" si="244"/>
        <v>120.46491671727529</v>
      </c>
      <c r="K870" s="302">
        <v>21700</v>
      </c>
      <c r="L870" s="307">
        <f t="shared" si="251"/>
        <v>2161.6252025570639</v>
      </c>
      <c r="M870" s="304">
        <f t="shared" si="252"/>
        <v>730.62931846428751</v>
      </c>
      <c r="N870" s="304">
        <f t="shared" si="253"/>
        <v>43.232504051141277</v>
      </c>
      <c r="O870" s="308">
        <v>36</v>
      </c>
      <c r="P870" s="305">
        <f t="shared" si="254"/>
        <v>2971.4870250724925</v>
      </c>
      <c r="Q870" s="309">
        <f t="shared" si="255"/>
        <v>7.0643000000000002</v>
      </c>
      <c r="R870" s="367">
        <f t="shared" si="245"/>
        <v>180.6973750759129</v>
      </c>
      <c r="S870" s="302">
        <v>21700</v>
      </c>
      <c r="T870" s="307">
        <f t="shared" si="256"/>
        <v>1441.0834683713761</v>
      </c>
      <c r="U870" s="101">
        <f t="shared" si="257"/>
        <v>487.08621230952508</v>
      </c>
      <c r="V870" s="304">
        <f t="shared" si="258"/>
        <v>28.821669367427521</v>
      </c>
      <c r="W870" s="308">
        <v>24</v>
      </c>
      <c r="X870" s="305">
        <f t="shared" si="259"/>
        <v>1980.9913500483287</v>
      </c>
      <c r="Y870" s="309">
        <f t="shared" si="260"/>
        <v>4.7095000000000002</v>
      </c>
    </row>
    <row r="871" spans="1:25" ht="15.75" customHeight="1" x14ac:dyDescent="0.2">
      <c r="A871" s="424">
        <v>852</v>
      </c>
      <c r="B871" s="301">
        <f t="shared" si="243"/>
        <v>72.283794423170932</v>
      </c>
      <c r="C871" s="302">
        <v>21700</v>
      </c>
      <c r="D871" s="303">
        <f t="shared" si="246"/>
        <v>3602.4672207374806</v>
      </c>
      <c r="E871" s="304">
        <f t="shared" si="247"/>
        <v>1217.6339206092682</v>
      </c>
      <c r="F871" s="304">
        <f t="shared" si="248"/>
        <v>72.049344414749612</v>
      </c>
      <c r="G871" s="101">
        <v>60</v>
      </c>
      <c r="H871" s="305">
        <f t="shared" si="249"/>
        <v>4952.1504857614982</v>
      </c>
      <c r="I871" s="309">
        <f t="shared" si="250"/>
        <v>11.786899999999999</v>
      </c>
      <c r="J871" s="329">
        <f t="shared" si="244"/>
        <v>120.47299070528489</v>
      </c>
      <c r="K871" s="302">
        <v>21700</v>
      </c>
      <c r="L871" s="307">
        <f t="shared" si="251"/>
        <v>2161.4803324424884</v>
      </c>
      <c r="M871" s="304">
        <f t="shared" si="252"/>
        <v>730.580352365561</v>
      </c>
      <c r="N871" s="304">
        <f t="shared" si="253"/>
        <v>43.229606648849767</v>
      </c>
      <c r="O871" s="308">
        <v>36</v>
      </c>
      <c r="P871" s="305">
        <f t="shared" si="254"/>
        <v>2971.290291456899</v>
      </c>
      <c r="Q871" s="309">
        <f t="shared" si="255"/>
        <v>7.0720999999999998</v>
      </c>
      <c r="R871" s="367">
        <f t="shared" si="245"/>
        <v>180.70948605792731</v>
      </c>
      <c r="S871" s="302">
        <v>21700</v>
      </c>
      <c r="T871" s="307">
        <f t="shared" si="256"/>
        <v>1440.9868882949927</v>
      </c>
      <c r="U871" s="101">
        <f t="shared" si="257"/>
        <v>487.0535682437075</v>
      </c>
      <c r="V871" s="304">
        <f t="shared" si="258"/>
        <v>28.819737765899855</v>
      </c>
      <c r="W871" s="308">
        <v>24</v>
      </c>
      <c r="X871" s="305">
        <f t="shared" si="259"/>
        <v>1980.8601943046001</v>
      </c>
      <c r="Y871" s="309">
        <f t="shared" si="260"/>
        <v>4.7146999999999997</v>
      </c>
    </row>
    <row r="872" spans="1:25" ht="15.75" customHeight="1" x14ac:dyDescent="0.2">
      <c r="A872" s="424">
        <v>853</v>
      </c>
      <c r="B872" s="301">
        <f t="shared" si="243"/>
        <v>72.288633133403181</v>
      </c>
      <c r="C872" s="302">
        <v>21700</v>
      </c>
      <c r="D872" s="303">
        <f t="shared" si="246"/>
        <v>3602.2260860770684</v>
      </c>
      <c r="E872" s="304">
        <f t="shared" si="247"/>
        <v>1217.5524170940489</v>
      </c>
      <c r="F872" s="304">
        <f t="shared" si="248"/>
        <v>72.044521721541372</v>
      </c>
      <c r="G872" s="101">
        <v>60</v>
      </c>
      <c r="H872" s="305">
        <f t="shared" si="249"/>
        <v>4951.8230248926584</v>
      </c>
      <c r="I872" s="309">
        <f t="shared" si="250"/>
        <v>11.799899999999999</v>
      </c>
      <c r="J872" s="329">
        <f t="shared" si="244"/>
        <v>120.48105522233864</v>
      </c>
      <c r="K872" s="302">
        <v>21700</v>
      </c>
      <c r="L872" s="307">
        <f t="shared" si="251"/>
        <v>2161.3356516462409</v>
      </c>
      <c r="M872" s="304">
        <f t="shared" si="252"/>
        <v>730.53145025642937</v>
      </c>
      <c r="N872" s="304">
        <f t="shared" si="253"/>
        <v>43.22671303292482</v>
      </c>
      <c r="O872" s="308">
        <v>36</v>
      </c>
      <c r="P872" s="305">
        <f t="shared" si="254"/>
        <v>2971.0938149355948</v>
      </c>
      <c r="Q872" s="309">
        <f t="shared" si="255"/>
        <v>7.08</v>
      </c>
      <c r="R872" s="367">
        <f t="shared" si="245"/>
        <v>180.72158283350794</v>
      </c>
      <c r="S872" s="302">
        <v>21700</v>
      </c>
      <c r="T872" s="307">
        <f t="shared" si="256"/>
        <v>1440.8904344308276</v>
      </c>
      <c r="U872" s="101">
        <f t="shared" si="257"/>
        <v>487.02096683761965</v>
      </c>
      <c r="V872" s="304">
        <f t="shared" si="258"/>
        <v>28.817808688616552</v>
      </c>
      <c r="W872" s="308">
        <v>24</v>
      </c>
      <c r="X872" s="305">
        <f t="shared" si="259"/>
        <v>1980.7292099570639</v>
      </c>
      <c r="Y872" s="309">
        <f t="shared" si="260"/>
        <v>4.72</v>
      </c>
    </row>
    <row r="873" spans="1:25" ht="15.75" customHeight="1" x14ac:dyDescent="0.2">
      <c r="A873" s="424">
        <v>854</v>
      </c>
      <c r="B873" s="301">
        <f t="shared" si="243"/>
        <v>72.293466174377855</v>
      </c>
      <c r="C873" s="302">
        <v>21700</v>
      </c>
      <c r="D873" s="303">
        <f t="shared" si="246"/>
        <v>3601.9852661635223</v>
      </c>
      <c r="E873" s="304">
        <f t="shared" si="247"/>
        <v>1217.4710199632705</v>
      </c>
      <c r="F873" s="304">
        <f t="shared" si="248"/>
        <v>72.039705323270454</v>
      </c>
      <c r="G873" s="101">
        <v>60</v>
      </c>
      <c r="H873" s="305">
        <f t="shared" si="249"/>
        <v>4951.4959914500632</v>
      </c>
      <c r="I873" s="309">
        <f t="shared" si="250"/>
        <v>11.813000000000001</v>
      </c>
      <c r="J873" s="329">
        <f t="shared" si="244"/>
        <v>120.48911029062977</v>
      </c>
      <c r="K873" s="302">
        <v>21700</v>
      </c>
      <c r="L873" s="307">
        <f t="shared" si="251"/>
        <v>2161.1911596981136</v>
      </c>
      <c r="M873" s="304">
        <f t="shared" si="252"/>
        <v>730.48261197796228</v>
      </c>
      <c r="N873" s="304">
        <f t="shared" si="253"/>
        <v>43.223823193962275</v>
      </c>
      <c r="O873" s="308">
        <v>36</v>
      </c>
      <c r="P873" s="305">
        <f t="shared" si="254"/>
        <v>2970.8975948700381</v>
      </c>
      <c r="Q873" s="309">
        <f t="shared" si="255"/>
        <v>7.0877999999999997</v>
      </c>
      <c r="R873" s="367">
        <f t="shared" si="245"/>
        <v>180.73366543594463</v>
      </c>
      <c r="S873" s="302">
        <v>21700</v>
      </c>
      <c r="T873" s="307">
        <f t="shared" si="256"/>
        <v>1440.794106465409</v>
      </c>
      <c r="U873" s="101">
        <f t="shared" si="257"/>
        <v>486.98840798530819</v>
      </c>
      <c r="V873" s="304">
        <f t="shared" si="258"/>
        <v>28.815882129308179</v>
      </c>
      <c r="W873" s="308">
        <v>24</v>
      </c>
      <c r="X873" s="305">
        <f t="shared" si="259"/>
        <v>1980.5983965800253</v>
      </c>
      <c r="Y873" s="309">
        <f t="shared" si="260"/>
        <v>4.7252000000000001</v>
      </c>
    </row>
    <row r="874" spans="1:25" ht="15.75" customHeight="1" x14ac:dyDescent="0.2">
      <c r="A874" s="424">
        <v>855</v>
      </c>
      <c r="B874" s="301">
        <f t="shared" si="243"/>
        <v>72.29829355936414</v>
      </c>
      <c r="C874" s="302">
        <v>21700</v>
      </c>
      <c r="D874" s="303">
        <f t="shared" si="246"/>
        <v>3601.7447602160278</v>
      </c>
      <c r="E874" s="304">
        <f t="shared" si="247"/>
        <v>1217.3897289530173</v>
      </c>
      <c r="F874" s="304">
        <f t="shared" si="248"/>
        <v>72.034895204320563</v>
      </c>
      <c r="G874" s="101">
        <v>60</v>
      </c>
      <c r="H874" s="305">
        <f t="shared" si="249"/>
        <v>4951.1693843733656</v>
      </c>
      <c r="I874" s="309">
        <f t="shared" si="250"/>
        <v>11.826000000000001</v>
      </c>
      <c r="J874" s="329">
        <f t="shared" si="244"/>
        <v>120.49715593227357</v>
      </c>
      <c r="K874" s="302">
        <v>21700</v>
      </c>
      <c r="L874" s="307">
        <f t="shared" si="251"/>
        <v>2161.0468561296166</v>
      </c>
      <c r="M874" s="304">
        <f t="shared" si="252"/>
        <v>730.43383737181034</v>
      </c>
      <c r="N874" s="304">
        <f t="shared" si="253"/>
        <v>43.220937122592332</v>
      </c>
      <c r="O874" s="308">
        <v>36</v>
      </c>
      <c r="P874" s="305">
        <f t="shared" si="254"/>
        <v>2970.7016306240189</v>
      </c>
      <c r="Q874" s="309">
        <f t="shared" si="255"/>
        <v>7.0956000000000001</v>
      </c>
      <c r="R874" s="367">
        <f t="shared" si="245"/>
        <v>180.74573389841035</v>
      </c>
      <c r="S874" s="302">
        <v>21700</v>
      </c>
      <c r="T874" s="307">
        <f t="shared" si="256"/>
        <v>1440.6979040864112</v>
      </c>
      <c r="U874" s="101">
        <f t="shared" si="257"/>
        <v>486.95589158120691</v>
      </c>
      <c r="V874" s="304">
        <f t="shared" si="258"/>
        <v>28.813958081728224</v>
      </c>
      <c r="W874" s="308">
        <v>24</v>
      </c>
      <c r="X874" s="305">
        <f t="shared" si="259"/>
        <v>1980.4677537493465</v>
      </c>
      <c r="Y874" s="309">
        <f t="shared" si="260"/>
        <v>4.7304000000000004</v>
      </c>
    </row>
    <row r="875" spans="1:25" ht="15.75" customHeight="1" x14ac:dyDescent="0.2">
      <c r="A875" s="424">
        <v>856</v>
      </c>
      <c r="B875" s="301">
        <f t="shared" si="243"/>
        <v>72.303115301584683</v>
      </c>
      <c r="C875" s="302">
        <v>21700</v>
      </c>
      <c r="D875" s="303">
        <f t="shared" si="246"/>
        <v>3601.5045674566218</v>
      </c>
      <c r="E875" s="304">
        <f t="shared" si="247"/>
        <v>1217.3085438003379</v>
      </c>
      <c r="F875" s="304">
        <f t="shared" si="248"/>
        <v>72.030091349132434</v>
      </c>
      <c r="G875" s="101">
        <v>60</v>
      </c>
      <c r="H875" s="305">
        <f t="shared" si="249"/>
        <v>4950.8432026060927</v>
      </c>
      <c r="I875" s="309">
        <f t="shared" si="250"/>
        <v>11.839</v>
      </c>
      <c r="J875" s="329">
        <f t="shared" si="244"/>
        <v>120.5051921693078</v>
      </c>
      <c r="K875" s="302">
        <v>21700</v>
      </c>
      <c r="L875" s="307">
        <f t="shared" si="251"/>
        <v>2160.9027404739727</v>
      </c>
      <c r="M875" s="304">
        <f t="shared" si="252"/>
        <v>730.38512628020271</v>
      </c>
      <c r="N875" s="304">
        <f t="shared" si="253"/>
        <v>43.218054809479455</v>
      </c>
      <c r="O875" s="308">
        <v>36</v>
      </c>
      <c r="P875" s="305">
        <f t="shared" si="254"/>
        <v>2970.5059215636547</v>
      </c>
      <c r="Q875" s="309">
        <f t="shared" si="255"/>
        <v>7.1033999999999997</v>
      </c>
      <c r="R875" s="367">
        <f t="shared" si="245"/>
        <v>180.75778825396171</v>
      </c>
      <c r="S875" s="302">
        <v>21700</v>
      </c>
      <c r="T875" s="307">
        <f t="shared" si="256"/>
        <v>1440.6018269826486</v>
      </c>
      <c r="U875" s="101">
        <f t="shared" si="257"/>
        <v>486.92341752013516</v>
      </c>
      <c r="V875" s="304">
        <f t="shared" si="258"/>
        <v>28.812036539652972</v>
      </c>
      <c r="W875" s="308">
        <v>24</v>
      </c>
      <c r="X875" s="305">
        <f t="shared" si="259"/>
        <v>1980.3372810424369</v>
      </c>
      <c r="Y875" s="309">
        <f t="shared" si="260"/>
        <v>4.7355999999999998</v>
      </c>
    </row>
    <row r="876" spans="1:25" ht="15.75" customHeight="1" x14ac:dyDescent="0.2">
      <c r="A876" s="424">
        <v>857</v>
      </c>
      <c r="B876" s="301">
        <f t="shared" si="243"/>
        <v>72.307931414215844</v>
      </c>
      <c r="C876" s="302">
        <v>21700</v>
      </c>
      <c r="D876" s="303">
        <f t="shared" si="246"/>
        <v>3601.2646871101742</v>
      </c>
      <c r="E876" s="304">
        <f t="shared" si="247"/>
        <v>1217.2274642432387</v>
      </c>
      <c r="F876" s="304">
        <f t="shared" si="248"/>
        <v>72.025293742203488</v>
      </c>
      <c r="G876" s="101">
        <v>60</v>
      </c>
      <c r="H876" s="305">
        <f t="shared" si="249"/>
        <v>4950.5174450956165</v>
      </c>
      <c r="I876" s="309">
        <f t="shared" si="250"/>
        <v>11.8521</v>
      </c>
      <c r="J876" s="329">
        <f t="shared" si="244"/>
        <v>120.51321902369308</v>
      </c>
      <c r="K876" s="302">
        <v>21700</v>
      </c>
      <c r="L876" s="307">
        <f t="shared" si="251"/>
        <v>2160.7588122661045</v>
      </c>
      <c r="M876" s="304">
        <f t="shared" si="252"/>
        <v>730.33647854594324</v>
      </c>
      <c r="N876" s="304">
        <f t="shared" si="253"/>
        <v>43.215176245322091</v>
      </c>
      <c r="O876" s="308">
        <v>36</v>
      </c>
      <c r="P876" s="305">
        <f t="shared" si="254"/>
        <v>2970.3104670573703</v>
      </c>
      <c r="Q876" s="309">
        <f t="shared" si="255"/>
        <v>7.1113</v>
      </c>
      <c r="R876" s="367">
        <f t="shared" si="245"/>
        <v>180.7698285355396</v>
      </c>
      <c r="S876" s="302">
        <v>21700</v>
      </c>
      <c r="T876" s="307">
        <f t="shared" si="256"/>
        <v>1440.5058748440699</v>
      </c>
      <c r="U876" s="101">
        <f t="shared" si="257"/>
        <v>486.8909856972956</v>
      </c>
      <c r="V876" s="304">
        <f t="shared" si="258"/>
        <v>28.8101174968814</v>
      </c>
      <c r="W876" s="308">
        <v>24</v>
      </c>
      <c r="X876" s="305">
        <f t="shared" si="259"/>
        <v>1980.2069780382471</v>
      </c>
      <c r="Y876" s="309">
        <f t="shared" si="260"/>
        <v>4.7408000000000001</v>
      </c>
    </row>
    <row r="877" spans="1:25" ht="15.75" customHeight="1" x14ac:dyDescent="0.2">
      <c r="A877" s="424">
        <v>858</v>
      </c>
      <c r="B877" s="301">
        <f t="shared" si="243"/>
        <v>72.312741910387842</v>
      </c>
      <c r="C877" s="302">
        <v>21700</v>
      </c>
      <c r="D877" s="303">
        <f t="shared" si="246"/>
        <v>3601.0251184043836</v>
      </c>
      <c r="E877" s="304">
        <f t="shared" si="247"/>
        <v>1217.1464900206815</v>
      </c>
      <c r="F877" s="304">
        <f t="shared" si="248"/>
        <v>72.020502368087676</v>
      </c>
      <c r="G877" s="101">
        <v>60</v>
      </c>
      <c r="H877" s="305">
        <f t="shared" si="249"/>
        <v>4950.192110793153</v>
      </c>
      <c r="I877" s="309">
        <f t="shared" si="250"/>
        <v>11.8651</v>
      </c>
      <c r="J877" s="329">
        <f t="shared" si="244"/>
        <v>120.52123651731307</v>
      </c>
      <c r="K877" s="302">
        <v>21700</v>
      </c>
      <c r="L877" s="307">
        <f t="shared" si="251"/>
        <v>2160.61507104263</v>
      </c>
      <c r="M877" s="304">
        <f t="shared" si="252"/>
        <v>730.28789401240886</v>
      </c>
      <c r="N877" s="304">
        <f t="shared" si="253"/>
        <v>43.212301420852604</v>
      </c>
      <c r="O877" s="308">
        <v>36</v>
      </c>
      <c r="P877" s="305">
        <f t="shared" si="254"/>
        <v>2970.1152664758915</v>
      </c>
      <c r="Q877" s="309">
        <f t="shared" si="255"/>
        <v>7.1191000000000004</v>
      </c>
      <c r="R877" s="367">
        <f t="shared" si="245"/>
        <v>180.78185477596961</v>
      </c>
      <c r="S877" s="302">
        <v>21700</v>
      </c>
      <c r="T877" s="307">
        <f t="shared" si="256"/>
        <v>1440.4100473617534</v>
      </c>
      <c r="U877" s="101">
        <f t="shared" si="257"/>
        <v>486.85859600827263</v>
      </c>
      <c r="V877" s="304">
        <f t="shared" si="258"/>
        <v>28.808200947235068</v>
      </c>
      <c r="W877" s="308">
        <v>24</v>
      </c>
      <c r="X877" s="305">
        <f t="shared" si="259"/>
        <v>1980.076844317261</v>
      </c>
      <c r="Y877" s="309">
        <f t="shared" si="260"/>
        <v>4.7461000000000002</v>
      </c>
    </row>
    <row r="878" spans="1:25" ht="15.75" customHeight="1" x14ac:dyDescent="0.2">
      <c r="A878" s="424">
        <v>859</v>
      </c>
      <c r="B878" s="301">
        <f t="shared" si="243"/>
        <v>72.317546803185053</v>
      </c>
      <c r="C878" s="302">
        <v>21700</v>
      </c>
      <c r="D878" s="303">
        <f t="shared" si="246"/>
        <v>3600.785860569752</v>
      </c>
      <c r="E878" s="304">
        <f t="shared" si="247"/>
        <v>1217.0656208725761</v>
      </c>
      <c r="F878" s="304">
        <f t="shared" si="248"/>
        <v>72.015717211395042</v>
      </c>
      <c r="G878" s="101">
        <v>60</v>
      </c>
      <c r="H878" s="305">
        <f t="shared" si="249"/>
        <v>4949.8671986537229</v>
      </c>
      <c r="I878" s="309">
        <f t="shared" si="250"/>
        <v>11.8782</v>
      </c>
      <c r="J878" s="329">
        <f t="shared" si="244"/>
        <v>120.52924467197509</v>
      </c>
      <c r="K878" s="302">
        <v>21700</v>
      </c>
      <c r="L878" s="307">
        <f t="shared" si="251"/>
        <v>2160.4715163418514</v>
      </c>
      <c r="M878" s="304">
        <f t="shared" si="252"/>
        <v>730.23937252354574</v>
      </c>
      <c r="N878" s="304">
        <f t="shared" si="253"/>
        <v>43.20943032683703</v>
      </c>
      <c r="O878" s="308">
        <v>36</v>
      </c>
      <c r="P878" s="305">
        <f t="shared" si="254"/>
        <v>2969.9203191922338</v>
      </c>
      <c r="Q878" s="309">
        <f t="shared" si="255"/>
        <v>7.1269</v>
      </c>
      <c r="R878" s="367">
        <f t="shared" si="245"/>
        <v>180.79386700796263</v>
      </c>
      <c r="S878" s="302">
        <v>21700</v>
      </c>
      <c r="T878" s="307">
        <f t="shared" si="256"/>
        <v>1440.3143442279006</v>
      </c>
      <c r="U878" s="101">
        <f t="shared" si="257"/>
        <v>486.82624834903038</v>
      </c>
      <c r="V878" s="304">
        <f t="shared" si="258"/>
        <v>28.806286884558013</v>
      </c>
      <c r="W878" s="308">
        <v>24</v>
      </c>
      <c r="X878" s="305">
        <f t="shared" si="259"/>
        <v>1979.9468794614888</v>
      </c>
      <c r="Y878" s="309">
        <f t="shared" si="260"/>
        <v>4.7512999999999996</v>
      </c>
    </row>
    <row r="879" spans="1:25" ht="15.75" customHeight="1" x14ac:dyDescent="0.2">
      <c r="A879" s="283">
        <v>860</v>
      </c>
      <c r="B879" s="301">
        <f t="shared" si="243"/>
        <v>72.322346105646162</v>
      </c>
      <c r="C879" s="302">
        <v>21700</v>
      </c>
      <c r="D879" s="303">
        <f t="shared" si="246"/>
        <v>3600.5469128395807</v>
      </c>
      <c r="E879" s="304">
        <f t="shared" si="247"/>
        <v>1216.9848565397781</v>
      </c>
      <c r="F879" s="304">
        <f t="shared" si="248"/>
        <v>72.010938256791619</v>
      </c>
      <c r="G879" s="101">
        <v>60</v>
      </c>
      <c r="H879" s="305">
        <f t="shared" si="249"/>
        <v>4949.5427076361502</v>
      </c>
      <c r="I879" s="309">
        <f t="shared" si="250"/>
        <v>11.8912</v>
      </c>
      <c r="J879" s="329">
        <f t="shared" si="244"/>
        <v>120.53724350941027</v>
      </c>
      <c r="K879" s="302">
        <v>21700</v>
      </c>
      <c r="L879" s="307">
        <f t="shared" si="251"/>
        <v>2160.3281477037485</v>
      </c>
      <c r="M879" s="304">
        <f t="shared" si="252"/>
        <v>730.1909139238669</v>
      </c>
      <c r="N879" s="304">
        <f t="shared" si="253"/>
        <v>43.206562954074968</v>
      </c>
      <c r="O879" s="308">
        <v>36</v>
      </c>
      <c r="P879" s="305">
        <f t="shared" si="254"/>
        <v>2969.7256245816902</v>
      </c>
      <c r="Q879" s="309">
        <f t="shared" si="255"/>
        <v>7.1346999999999996</v>
      </c>
      <c r="R879" s="367">
        <f t="shared" si="245"/>
        <v>180.8058652641154</v>
      </c>
      <c r="S879" s="302">
        <v>21700</v>
      </c>
      <c r="T879" s="307">
        <f t="shared" si="256"/>
        <v>1440.2187651358327</v>
      </c>
      <c r="U879" s="101">
        <f t="shared" si="257"/>
        <v>486.79394261591136</v>
      </c>
      <c r="V879" s="304">
        <f t="shared" si="258"/>
        <v>28.804375302716654</v>
      </c>
      <c r="W879" s="308">
        <v>24</v>
      </c>
      <c r="X879" s="305">
        <f t="shared" si="259"/>
        <v>1979.8170830544607</v>
      </c>
      <c r="Y879" s="309">
        <f t="shared" si="260"/>
        <v>4.7565</v>
      </c>
    </row>
    <row r="880" spans="1:25" ht="15.75" customHeight="1" x14ac:dyDescent="0.2">
      <c r="A880" s="424">
        <v>861</v>
      </c>
      <c r="B880" s="301">
        <f t="shared" si="243"/>
        <v>72.327139830764395</v>
      </c>
      <c r="C880" s="302">
        <v>21700</v>
      </c>
      <c r="D880" s="303">
        <f t="shared" si="246"/>
        <v>3600.3082744499557</v>
      </c>
      <c r="E880" s="304">
        <f t="shared" si="247"/>
        <v>1216.9041967640849</v>
      </c>
      <c r="F880" s="304">
        <f t="shared" si="248"/>
        <v>72.006165488999116</v>
      </c>
      <c r="G880" s="101">
        <v>60</v>
      </c>
      <c r="H880" s="305">
        <f t="shared" si="249"/>
        <v>4949.218636703039</v>
      </c>
      <c r="I880" s="309">
        <f t="shared" si="250"/>
        <v>11.904199999999999</v>
      </c>
      <c r="J880" s="329">
        <f t="shared" si="244"/>
        <v>120.545233051274</v>
      </c>
      <c r="K880" s="302">
        <v>21700</v>
      </c>
      <c r="L880" s="307">
        <f t="shared" si="251"/>
        <v>2160.1849646699729</v>
      </c>
      <c r="M880" s="304">
        <f t="shared" si="252"/>
        <v>730.14251805845083</v>
      </c>
      <c r="N880" s="304">
        <f t="shared" si="253"/>
        <v>43.20369929339946</v>
      </c>
      <c r="O880" s="308">
        <v>36</v>
      </c>
      <c r="P880" s="305">
        <f t="shared" si="254"/>
        <v>2969.5311820218235</v>
      </c>
      <c r="Q880" s="309">
        <f t="shared" si="255"/>
        <v>7.1425000000000001</v>
      </c>
      <c r="R880" s="367">
        <f t="shared" si="245"/>
        <v>180.81784957691099</v>
      </c>
      <c r="S880" s="302">
        <v>21700</v>
      </c>
      <c r="T880" s="307">
        <f t="shared" si="256"/>
        <v>1440.1233097799823</v>
      </c>
      <c r="U880" s="101">
        <f t="shared" si="257"/>
        <v>486.76167870563398</v>
      </c>
      <c r="V880" s="304">
        <f t="shared" si="258"/>
        <v>28.802466195599646</v>
      </c>
      <c r="W880" s="308">
        <v>24</v>
      </c>
      <c r="X880" s="305">
        <f t="shared" si="259"/>
        <v>1979.687454681216</v>
      </c>
      <c r="Y880" s="309">
        <f t="shared" si="260"/>
        <v>4.7617000000000003</v>
      </c>
    </row>
    <row r="881" spans="1:25" ht="15.75" customHeight="1" x14ac:dyDescent="0.2">
      <c r="A881" s="424">
        <v>862</v>
      </c>
      <c r="B881" s="301">
        <f t="shared" si="243"/>
        <v>72.331927991487731</v>
      </c>
      <c r="C881" s="302">
        <v>21700</v>
      </c>
      <c r="D881" s="303">
        <f t="shared" si="246"/>
        <v>3600.0699446397275</v>
      </c>
      <c r="E881" s="304">
        <f t="shared" si="247"/>
        <v>1216.8236412882277</v>
      </c>
      <c r="F881" s="304">
        <f t="shared" si="248"/>
        <v>72.001398892794555</v>
      </c>
      <c r="G881" s="101">
        <v>60</v>
      </c>
      <c r="H881" s="305">
        <f t="shared" si="249"/>
        <v>4948.8949848207503</v>
      </c>
      <c r="I881" s="309">
        <f t="shared" si="250"/>
        <v>11.917299999999999</v>
      </c>
      <c r="J881" s="329">
        <f t="shared" si="244"/>
        <v>120.55321331914622</v>
      </c>
      <c r="K881" s="302">
        <v>21700</v>
      </c>
      <c r="L881" s="307">
        <f t="shared" si="251"/>
        <v>2160.0419667838364</v>
      </c>
      <c r="M881" s="304">
        <f t="shared" si="252"/>
        <v>730.09418477293661</v>
      </c>
      <c r="N881" s="304">
        <f t="shared" si="253"/>
        <v>43.200839335676726</v>
      </c>
      <c r="O881" s="308">
        <v>36</v>
      </c>
      <c r="P881" s="305">
        <f t="shared" si="254"/>
        <v>2969.3369908924501</v>
      </c>
      <c r="Q881" s="309">
        <f t="shared" si="255"/>
        <v>7.1504000000000003</v>
      </c>
      <c r="R881" s="367">
        <f t="shared" si="245"/>
        <v>180.82981997871931</v>
      </c>
      <c r="S881" s="302">
        <v>21700</v>
      </c>
      <c r="T881" s="307">
        <f t="shared" si="256"/>
        <v>1440.0279778558911</v>
      </c>
      <c r="U881" s="101">
        <f t="shared" si="257"/>
        <v>486.72945651529113</v>
      </c>
      <c r="V881" s="304">
        <f t="shared" si="258"/>
        <v>28.800559557117822</v>
      </c>
      <c r="W881" s="308">
        <v>24</v>
      </c>
      <c r="X881" s="305">
        <f t="shared" si="259"/>
        <v>1979.5579939283</v>
      </c>
      <c r="Y881" s="309">
        <f t="shared" si="260"/>
        <v>4.7668999999999997</v>
      </c>
    </row>
    <row r="882" spans="1:25" ht="15.75" customHeight="1" x14ac:dyDescent="0.2">
      <c r="A882" s="424">
        <v>863</v>
      </c>
      <c r="B882" s="301">
        <f t="shared" si="243"/>
        <v>72.336710600719144</v>
      </c>
      <c r="C882" s="302">
        <v>21700</v>
      </c>
      <c r="D882" s="303">
        <f t="shared" si="246"/>
        <v>3599.8319226505055</v>
      </c>
      <c r="E882" s="304">
        <f t="shared" si="247"/>
        <v>1216.7431898558707</v>
      </c>
      <c r="F882" s="304">
        <f t="shared" si="248"/>
        <v>71.996638453010107</v>
      </c>
      <c r="G882" s="101">
        <v>60</v>
      </c>
      <c r="H882" s="305">
        <f t="shared" si="249"/>
        <v>4948.571750959386</v>
      </c>
      <c r="I882" s="309">
        <f t="shared" si="250"/>
        <v>11.930300000000001</v>
      </c>
      <c r="J882" s="329">
        <f t="shared" si="244"/>
        <v>120.56118433453192</v>
      </c>
      <c r="K882" s="302">
        <v>21700</v>
      </c>
      <c r="L882" s="307">
        <f t="shared" si="251"/>
        <v>2159.8991535903028</v>
      </c>
      <c r="M882" s="304">
        <f t="shared" si="252"/>
        <v>730.04591391352233</v>
      </c>
      <c r="N882" s="304">
        <f t="shared" si="253"/>
        <v>43.197983071806057</v>
      </c>
      <c r="O882" s="308">
        <v>36</v>
      </c>
      <c r="P882" s="305">
        <f t="shared" si="254"/>
        <v>2969.1430505756312</v>
      </c>
      <c r="Q882" s="309">
        <f t="shared" si="255"/>
        <v>7.1581999999999999</v>
      </c>
      <c r="R882" s="367">
        <f t="shared" si="245"/>
        <v>180.84177650179785</v>
      </c>
      <c r="S882" s="302">
        <v>21700</v>
      </c>
      <c r="T882" s="307">
        <f t="shared" si="256"/>
        <v>1439.9327690602022</v>
      </c>
      <c r="U882" s="101">
        <f t="shared" si="257"/>
        <v>486.69727594234831</v>
      </c>
      <c r="V882" s="304">
        <f t="shared" si="258"/>
        <v>28.798655381204043</v>
      </c>
      <c r="W882" s="308">
        <v>24</v>
      </c>
      <c r="X882" s="305">
        <f t="shared" si="259"/>
        <v>1979.4287003837546</v>
      </c>
      <c r="Y882" s="309">
        <f t="shared" si="260"/>
        <v>4.7721</v>
      </c>
    </row>
    <row r="883" spans="1:25" ht="15.75" customHeight="1" x14ac:dyDescent="0.2">
      <c r="A883" s="424">
        <v>864</v>
      </c>
      <c r="B883" s="301">
        <f t="shared" si="243"/>
        <v>72.341487671316727</v>
      </c>
      <c r="C883" s="302">
        <v>21700</v>
      </c>
      <c r="D883" s="303">
        <f t="shared" si="246"/>
        <v>3599.5942077266418</v>
      </c>
      <c r="E883" s="304">
        <f t="shared" si="247"/>
        <v>1216.6628422116048</v>
      </c>
      <c r="F883" s="304">
        <f t="shared" si="248"/>
        <v>71.991884154532841</v>
      </c>
      <c r="G883" s="101">
        <v>60</v>
      </c>
      <c r="H883" s="305">
        <f t="shared" si="249"/>
        <v>4948.2489340927796</v>
      </c>
      <c r="I883" s="309">
        <f t="shared" si="250"/>
        <v>11.9434</v>
      </c>
      <c r="J883" s="329">
        <f t="shared" si="244"/>
        <v>120.56914611886121</v>
      </c>
      <c r="K883" s="302">
        <v>21700</v>
      </c>
      <c r="L883" s="307">
        <f t="shared" si="251"/>
        <v>2159.7565246359854</v>
      </c>
      <c r="M883" s="304">
        <f t="shared" si="252"/>
        <v>729.997705326963</v>
      </c>
      <c r="N883" s="304">
        <f t="shared" si="253"/>
        <v>43.195130492719713</v>
      </c>
      <c r="O883" s="308">
        <v>36</v>
      </c>
      <c r="P883" s="305">
        <f t="shared" si="254"/>
        <v>2968.9493604556683</v>
      </c>
      <c r="Q883" s="309">
        <f t="shared" si="255"/>
        <v>7.1660000000000004</v>
      </c>
      <c r="R883" s="367">
        <f t="shared" si="245"/>
        <v>180.85371917829181</v>
      </c>
      <c r="S883" s="302">
        <v>21700</v>
      </c>
      <c r="T883" s="307">
        <f t="shared" si="256"/>
        <v>1439.837683090657</v>
      </c>
      <c r="U883" s="101">
        <f t="shared" si="257"/>
        <v>486.66513688464204</v>
      </c>
      <c r="V883" s="304">
        <f t="shared" si="258"/>
        <v>28.796753661813142</v>
      </c>
      <c r="W883" s="308">
        <v>24</v>
      </c>
      <c r="X883" s="305">
        <f t="shared" si="259"/>
        <v>1979.2995736371124</v>
      </c>
      <c r="Y883" s="309">
        <f t="shared" si="260"/>
        <v>4.7773000000000003</v>
      </c>
    </row>
    <row r="884" spans="1:25" ht="15.75" customHeight="1" x14ac:dyDescent="0.2">
      <c r="A884" s="424">
        <v>865</v>
      </c>
      <c r="B884" s="301">
        <f t="shared" si="243"/>
        <v>72.346259216094012</v>
      </c>
      <c r="C884" s="302">
        <v>21700</v>
      </c>
      <c r="D884" s="303">
        <f t="shared" si="246"/>
        <v>3599.3567991152186</v>
      </c>
      <c r="E884" s="304">
        <f t="shared" si="247"/>
        <v>1216.5825981009439</v>
      </c>
      <c r="F884" s="304">
        <f t="shared" si="248"/>
        <v>71.987135982304366</v>
      </c>
      <c r="G884" s="101">
        <v>60</v>
      </c>
      <c r="H884" s="305">
        <f t="shared" si="249"/>
        <v>4947.926533198467</v>
      </c>
      <c r="I884" s="309">
        <f t="shared" si="250"/>
        <v>11.9564</v>
      </c>
      <c r="J884" s="329">
        <f t="shared" si="244"/>
        <v>120.57709869349003</v>
      </c>
      <c r="K884" s="302">
        <v>21700</v>
      </c>
      <c r="L884" s="307">
        <f t="shared" si="251"/>
        <v>2159.614079469131</v>
      </c>
      <c r="M884" s="304">
        <f t="shared" si="252"/>
        <v>729.94955886056619</v>
      </c>
      <c r="N884" s="304">
        <f t="shared" si="253"/>
        <v>43.192281589382617</v>
      </c>
      <c r="O884" s="308">
        <v>36</v>
      </c>
      <c r="P884" s="305">
        <f t="shared" si="254"/>
        <v>2968.7559199190796</v>
      </c>
      <c r="Q884" s="309">
        <f t="shared" si="255"/>
        <v>7.1738</v>
      </c>
      <c r="R884" s="367">
        <f t="shared" si="245"/>
        <v>180.86564804023502</v>
      </c>
      <c r="S884" s="302">
        <v>21700</v>
      </c>
      <c r="T884" s="307">
        <f t="shared" si="256"/>
        <v>1439.7427196460874</v>
      </c>
      <c r="U884" s="101">
        <f t="shared" si="257"/>
        <v>486.63303924037751</v>
      </c>
      <c r="V884" s="304">
        <f t="shared" si="258"/>
        <v>28.794854392921749</v>
      </c>
      <c r="W884" s="308">
        <v>24</v>
      </c>
      <c r="X884" s="305">
        <f t="shared" si="259"/>
        <v>1979.1706132793865</v>
      </c>
      <c r="Y884" s="309">
        <f t="shared" si="260"/>
        <v>4.7826000000000004</v>
      </c>
    </row>
    <row r="885" spans="1:25" ht="15.75" customHeight="1" x14ac:dyDescent="0.2">
      <c r="A885" s="424">
        <v>866</v>
      </c>
      <c r="B885" s="301">
        <f t="shared" si="243"/>
        <v>72.351025247820047</v>
      </c>
      <c r="C885" s="302">
        <v>21700</v>
      </c>
      <c r="D885" s="303">
        <f t="shared" si="246"/>
        <v>3599.1196960660336</v>
      </c>
      <c r="E885" s="304">
        <f t="shared" si="247"/>
        <v>1216.5024572703192</v>
      </c>
      <c r="F885" s="304">
        <f t="shared" si="248"/>
        <v>71.982393921320678</v>
      </c>
      <c r="G885" s="101">
        <v>60</v>
      </c>
      <c r="H885" s="305">
        <f t="shared" si="249"/>
        <v>4947.6045472576743</v>
      </c>
      <c r="I885" s="309">
        <f t="shared" si="250"/>
        <v>11.9694</v>
      </c>
      <c r="J885" s="329">
        <f t="shared" si="244"/>
        <v>120.58504207970009</v>
      </c>
      <c r="K885" s="302">
        <v>21700</v>
      </c>
      <c r="L885" s="307">
        <f t="shared" si="251"/>
        <v>2159.47181763962</v>
      </c>
      <c r="M885" s="304">
        <f t="shared" si="252"/>
        <v>729.90147436219149</v>
      </c>
      <c r="N885" s="304">
        <f t="shared" si="253"/>
        <v>43.189436352792399</v>
      </c>
      <c r="O885" s="308">
        <v>36</v>
      </c>
      <c r="P885" s="305">
        <f t="shared" si="254"/>
        <v>2968.5627283546037</v>
      </c>
      <c r="Q885" s="309">
        <f t="shared" si="255"/>
        <v>7.1817000000000002</v>
      </c>
      <c r="R885" s="367">
        <f t="shared" si="245"/>
        <v>180.8775631195501</v>
      </c>
      <c r="S885" s="302">
        <v>21700</v>
      </c>
      <c r="T885" s="307">
        <f t="shared" si="256"/>
        <v>1439.6478784264136</v>
      </c>
      <c r="U885" s="101">
        <f t="shared" si="257"/>
        <v>486.60098290812778</v>
      </c>
      <c r="V885" s="304">
        <f t="shared" si="258"/>
        <v>28.792957568528273</v>
      </c>
      <c r="W885" s="308">
        <v>24</v>
      </c>
      <c r="X885" s="305">
        <f t="shared" si="259"/>
        <v>1979.0418189030695</v>
      </c>
      <c r="Y885" s="309">
        <f t="shared" si="260"/>
        <v>4.7877999999999998</v>
      </c>
    </row>
    <row r="886" spans="1:25" ht="15.75" customHeight="1" x14ac:dyDescent="0.2">
      <c r="A886" s="424">
        <v>867</v>
      </c>
      <c r="B886" s="301">
        <f t="shared" si="243"/>
        <v>72.35578577921973</v>
      </c>
      <c r="C886" s="302">
        <v>21700</v>
      </c>
      <c r="D886" s="303">
        <f t="shared" si="246"/>
        <v>3598.8828978315896</v>
      </c>
      <c r="E886" s="304">
        <f t="shared" si="247"/>
        <v>1216.4224194670771</v>
      </c>
      <c r="F886" s="304">
        <f t="shared" si="248"/>
        <v>71.977657956631788</v>
      </c>
      <c r="G886" s="101">
        <v>60</v>
      </c>
      <c r="H886" s="305">
        <f t="shared" si="249"/>
        <v>4947.282975255298</v>
      </c>
      <c r="I886" s="309">
        <f t="shared" si="250"/>
        <v>11.9825</v>
      </c>
      <c r="J886" s="329">
        <f t="shared" si="244"/>
        <v>120.59297629869955</v>
      </c>
      <c r="K886" s="302">
        <v>21700</v>
      </c>
      <c r="L886" s="307">
        <f t="shared" si="251"/>
        <v>2159.3297386989534</v>
      </c>
      <c r="M886" s="304">
        <f t="shared" si="252"/>
        <v>729.85345168024617</v>
      </c>
      <c r="N886" s="304">
        <f t="shared" si="253"/>
        <v>43.186594773979067</v>
      </c>
      <c r="O886" s="308">
        <v>36</v>
      </c>
      <c r="P886" s="305">
        <f t="shared" si="254"/>
        <v>2968.3697851531783</v>
      </c>
      <c r="Q886" s="309">
        <f t="shared" si="255"/>
        <v>7.1894999999999998</v>
      </c>
      <c r="R886" s="367">
        <f t="shared" si="245"/>
        <v>180.88946444804932</v>
      </c>
      <c r="S886" s="302">
        <v>21700</v>
      </c>
      <c r="T886" s="307">
        <f t="shared" si="256"/>
        <v>1439.5531591326358</v>
      </c>
      <c r="U886" s="101">
        <f t="shared" si="257"/>
        <v>486.56896778683085</v>
      </c>
      <c r="V886" s="304">
        <f t="shared" si="258"/>
        <v>28.791063182652717</v>
      </c>
      <c r="W886" s="308">
        <v>24</v>
      </c>
      <c r="X886" s="305">
        <f t="shared" si="259"/>
        <v>1978.9131901021194</v>
      </c>
      <c r="Y886" s="309">
        <f t="shared" si="260"/>
        <v>4.7930000000000001</v>
      </c>
    </row>
    <row r="887" spans="1:25" ht="15.75" customHeight="1" x14ac:dyDescent="0.2">
      <c r="A887" s="424">
        <v>868</v>
      </c>
      <c r="B887" s="301">
        <f t="shared" si="243"/>
        <v>72.360540822973945</v>
      </c>
      <c r="C887" s="302">
        <v>21700</v>
      </c>
      <c r="D887" s="303">
        <f t="shared" si="246"/>
        <v>3598.6464036670786</v>
      </c>
      <c r="E887" s="304">
        <f t="shared" si="247"/>
        <v>1216.3424844394724</v>
      </c>
      <c r="F887" s="304">
        <f t="shared" si="248"/>
        <v>71.972928073341578</v>
      </c>
      <c r="G887" s="101">
        <v>60</v>
      </c>
      <c r="H887" s="305">
        <f t="shared" si="249"/>
        <v>4946.9618161798926</v>
      </c>
      <c r="I887" s="309">
        <f t="shared" si="250"/>
        <v>11.9955</v>
      </c>
      <c r="J887" s="329">
        <f t="shared" si="244"/>
        <v>120.60090137162325</v>
      </c>
      <c r="K887" s="302">
        <v>21700</v>
      </c>
      <c r="L887" s="307">
        <f t="shared" si="251"/>
        <v>2159.1878422002465</v>
      </c>
      <c r="M887" s="304">
        <f t="shared" si="252"/>
        <v>729.80549066368326</v>
      </c>
      <c r="N887" s="304">
        <f t="shared" si="253"/>
        <v>43.183756844004932</v>
      </c>
      <c r="O887" s="308">
        <v>36</v>
      </c>
      <c r="P887" s="305">
        <f t="shared" si="254"/>
        <v>2968.177089707935</v>
      </c>
      <c r="Q887" s="309">
        <f t="shared" si="255"/>
        <v>7.1973000000000003</v>
      </c>
      <c r="R887" s="367">
        <f t="shared" si="245"/>
        <v>180.90135205743485</v>
      </c>
      <c r="S887" s="302">
        <v>21700</v>
      </c>
      <c r="T887" s="307">
        <f t="shared" si="256"/>
        <v>1439.4585614668315</v>
      </c>
      <c r="U887" s="101">
        <f t="shared" si="257"/>
        <v>486.53699377578897</v>
      </c>
      <c r="V887" s="304">
        <f t="shared" si="258"/>
        <v>28.789171229336631</v>
      </c>
      <c r="W887" s="308">
        <v>24</v>
      </c>
      <c r="X887" s="305">
        <f t="shared" si="259"/>
        <v>1978.7847264719571</v>
      </c>
      <c r="Y887" s="309">
        <f t="shared" si="260"/>
        <v>4.7981999999999996</v>
      </c>
    </row>
    <row r="888" spans="1:25" ht="15.75" customHeight="1" x14ac:dyDescent="0.2">
      <c r="A888" s="424">
        <v>869</v>
      </c>
      <c r="B888" s="301">
        <f t="shared" si="243"/>
        <v>72.365290391719753</v>
      </c>
      <c r="C888" s="302">
        <v>21700</v>
      </c>
      <c r="D888" s="303">
        <f t="shared" si="246"/>
        <v>3598.410212830373</v>
      </c>
      <c r="E888" s="304">
        <f t="shared" si="247"/>
        <v>1216.2626519366659</v>
      </c>
      <c r="F888" s="304">
        <f t="shared" si="248"/>
        <v>71.968204256607464</v>
      </c>
      <c r="G888" s="101">
        <v>60</v>
      </c>
      <c r="H888" s="305">
        <f t="shared" si="249"/>
        <v>4946.6410690236462</v>
      </c>
      <c r="I888" s="309">
        <f t="shared" si="250"/>
        <v>12.0085</v>
      </c>
      <c r="J888" s="329">
        <f t="shared" si="244"/>
        <v>120.60881731953293</v>
      </c>
      <c r="K888" s="302">
        <v>21700</v>
      </c>
      <c r="L888" s="307">
        <f t="shared" si="251"/>
        <v>2159.0461276982237</v>
      </c>
      <c r="M888" s="304">
        <f t="shared" si="252"/>
        <v>729.75759116199958</v>
      </c>
      <c r="N888" s="304">
        <f t="shared" si="253"/>
        <v>43.180922553964471</v>
      </c>
      <c r="O888" s="308">
        <v>36</v>
      </c>
      <c r="P888" s="305">
        <f t="shared" si="254"/>
        <v>2967.984641414188</v>
      </c>
      <c r="Q888" s="309">
        <f t="shared" si="255"/>
        <v>7.2050999999999998</v>
      </c>
      <c r="R888" s="367">
        <f t="shared" si="245"/>
        <v>180.91322597929937</v>
      </c>
      <c r="S888" s="302">
        <v>21700</v>
      </c>
      <c r="T888" s="307">
        <f t="shared" si="256"/>
        <v>1439.3640851321493</v>
      </c>
      <c r="U888" s="101">
        <f t="shared" si="257"/>
        <v>486.50506077466639</v>
      </c>
      <c r="V888" s="304">
        <f t="shared" si="258"/>
        <v>28.787281702642986</v>
      </c>
      <c r="W888" s="308">
        <v>24</v>
      </c>
      <c r="X888" s="305">
        <f t="shared" si="259"/>
        <v>1978.6564276094587</v>
      </c>
      <c r="Y888" s="309">
        <f t="shared" si="260"/>
        <v>4.8033999999999999</v>
      </c>
    </row>
    <row r="889" spans="1:25" ht="15.75" customHeight="1" x14ac:dyDescent="0.2">
      <c r="A889" s="283">
        <v>870</v>
      </c>
      <c r="B889" s="301">
        <f t="shared" si="243"/>
        <v>72.3700344980506</v>
      </c>
      <c r="C889" s="302">
        <v>21700</v>
      </c>
      <c r="D889" s="303">
        <f t="shared" si="246"/>
        <v>3598.1743245820107</v>
      </c>
      <c r="E889" s="304">
        <f t="shared" si="247"/>
        <v>1216.1829217087195</v>
      </c>
      <c r="F889" s="304">
        <f t="shared" si="248"/>
        <v>71.963486491640211</v>
      </c>
      <c r="G889" s="101">
        <v>60</v>
      </c>
      <c r="H889" s="305">
        <f t="shared" si="249"/>
        <v>4946.3207327823711</v>
      </c>
      <c r="I889" s="309">
        <f t="shared" si="250"/>
        <v>12.021599999999999</v>
      </c>
      <c r="J889" s="329">
        <f t="shared" si="244"/>
        <v>120.61672416341767</v>
      </c>
      <c r="K889" s="302">
        <v>21700</v>
      </c>
      <c r="L889" s="307">
        <f t="shared" si="251"/>
        <v>2158.9045947492059</v>
      </c>
      <c r="M889" s="304">
        <f t="shared" si="252"/>
        <v>729.70975302523152</v>
      </c>
      <c r="N889" s="304">
        <f t="shared" si="253"/>
        <v>43.178091894984121</v>
      </c>
      <c r="O889" s="308">
        <v>36</v>
      </c>
      <c r="P889" s="305">
        <f t="shared" si="254"/>
        <v>2967.7924396694211</v>
      </c>
      <c r="Q889" s="309">
        <f t="shared" si="255"/>
        <v>7.2129000000000003</v>
      </c>
      <c r="R889" s="367">
        <f t="shared" si="245"/>
        <v>180.92508624512649</v>
      </c>
      <c r="S889" s="302">
        <v>21700</v>
      </c>
      <c r="T889" s="307">
        <f t="shared" si="256"/>
        <v>1439.2697298328042</v>
      </c>
      <c r="U889" s="101">
        <f t="shared" si="257"/>
        <v>486.47316868348776</v>
      </c>
      <c r="V889" s="304">
        <f t="shared" si="258"/>
        <v>28.785394596656083</v>
      </c>
      <c r="W889" s="308">
        <v>24</v>
      </c>
      <c r="X889" s="305">
        <f t="shared" si="259"/>
        <v>1978.5282931129479</v>
      </c>
      <c r="Y889" s="309">
        <f t="shared" si="260"/>
        <v>4.8086000000000002</v>
      </c>
    </row>
    <row r="890" spans="1:25" ht="15.75" customHeight="1" x14ac:dyDescent="0.2">
      <c r="A890" s="424">
        <v>871</v>
      </c>
      <c r="B890" s="301">
        <f t="shared" si="243"/>
        <v>72.374773154516575</v>
      </c>
      <c r="C890" s="302">
        <v>21700</v>
      </c>
      <c r="D890" s="303">
        <f t="shared" si="246"/>
        <v>3597.9387381851798</v>
      </c>
      <c r="E890" s="304">
        <f t="shared" si="247"/>
        <v>1216.1032935065907</v>
      </c>
      <c r="F890" s="304">
        <f t="shared" si="248"/>
        <v>71.958774763703602</v>
      </c>
      <c r="G890" s="101">
        <v>60</v>
      </c>
      <c r="H890" s="305">
        <f t="shared" si="249"/>
        <v>4946.000806455474</v>
      </c>
      <c r="I890" s="309">
        <f t="shared" si="250"/>
        <v>12.034599999999999</v>
      </c>
      <c r="J890" s="329">
        <f t="shared" si="244"/>
        <v>120.6246219241943</v>
      </c>
      <c r="K890" s="302">
        <v>21700</v>
      </c>
      <c r="L890" s="307">
        <f t="shared" si="251"/>
        <v>2158.7632429111081</v>
      </c>
      <c r="M890" s="304">
        <f t="shared" si="252"/>
        <v>729.66197610395443</v>
      </c>
      <c r="N890" s="304">
        <f t="shared" si="253"/>
        <v>43.175264858222164</v>
      </c>
      <c r="O890" s="308">
        <v>36</v>
      </c>
      <c r="P890" s="305">
        <f t="shared" si="254"/>
        <v>2967.6004838732852</v>
      </c>
      <c r="Q890" s="309">
        <f t="shared" si="255"/>
        <v>7.2206999999999999</v>
      </c>
      <c r="R890" s="367">
        <f t="shared" si="245"/>
        <v>180.93693288629143</v>
      </c>
      <c r="S890" s="302">
        <v>21700</v>
      </c>
      <c r="T890" s="307">
        <f t="shared" si="256"/>
        <v>1439.1754952740721</v>
      </c>
      <c r="U890" s="101">
        <f t="shared" si="257"/>
        <v>486.44131740263634</v>
      </c>
      <c r="V890" s="304">
        <f t="shared" si="258"/>
        <v>28.783509905481441</v>
      </c>
      <c r="W890" s="308">
        <v>24</v>
      </c>
      <c r="X890" s="305">
        <f t="shared" si="259"/>
        <v>1978.4003225821898</v>
      </c>
      <c r="Y890" s="309">
        <f t="shared" si="260"/>
        <v>4.8137999999999996</v>
      </c>
    </row>
    <row r="891" spans="1:25" ht="15.75" customHeight="1" x14ac:dyDescent="0.2">
      <c r="A891" s="424">
        <v>872</v>
      </c>
      <c r="B891" s="301">
        <f t="shared" si="243"/>
        <v>72.379506373624537</v>
      </c>
      <c r="C891" s="302">
        <v>21700</v>
      </c>
      <c r="D891" s="303">
        <f t="shared" si="246"/>
        <v>3597.7034529057123</v>
      </c>
      <c r="E891" s="304">
        <f t="shared" si="247"/>
        <v>1216.0237670821307</v>
      </c>
      <c r="F891" s="304">
        <f t="shared" si="248"/>
        <v>71.954069058114243</v>
      </c>
      <c r="G891" s="101">
        <v>60</v>
      </c>
      <c r="H891" s="305">
        <f t="shared" si="249"/>
        <v>4945.6812890459569</v>
      </c>
      <c r="I891" s="309">
        <f t="shared" si="250"/>
        <v>12.047599999999999</v>
      </c>
      <c r="J891" s="329">
        <f t="shared" si="244"/>
        <v>120.63251062270757</v>
      </c>
      <c r="K891" s="302">
        <v>21700</v>
      </c>
      <c r="L891" s="307">
        <f t="shared" si="251"/>
        <v>2158.6220717434271</v>
      </c>
      <c r="M891" s="304">
        <f t="shared" si="252"/>
        <v>729.61426024927835</v>
      </c>
      <c r="N891" s="304">
        <f t="shared" si="253"/>
        <v>43.172441434868546</v>
      </c>
      <c r="O891" s="308">
        <v>36</v>
      </c>
      <c r="P891" s="305">
        <f t="shared" si="254"/>
        <v>2967.408773427574</v>
      </c>
      <c r="Q891" s="309">
        <f t="shared" si="255"/>
        <v>7.2286000000000001</v>
      </c>
      <c r="R891" s="367">
        <f t="shared" si="245"/>
        <v>180.94876593406133</v>
      </c>
      <c r="S891" s="302">
        <v>21700</v>
      </c>
      <c r="T891" s="307">
        <f t="shared" si="256"/>
        <v>1439.081381162285</v>
      </c>
      <c r="U891" s="101">
        <f t="shared" si="257"/>
        <v>486.40950683285229</v>
      </c>
      <c r="V891" s="304">
        <f t="shared" si="258"/>
        <v>28.781627623245701</v>
      </c>
      <c r="W891" s="308">
        <v>24</v>
      </c>
      <c r="X891" s="305">
        <f t="shared" si="259"/>
        <v>1978.2725156183828</v>
      </c>
      <c r="Y891" s="309">
        <f t="shared" si="260"/>
        <v>4.819</v>
      </c>
    </row>
    <row r="892" spans="1:25" ht="15.75" customHeight="1" x14ac:dyDescent="0.2">
      <c r="A892" s="424">
        <v>873</v>
      </c>
      <c r="B892" s="301">
        <f t="shared" si="243"/>
        <v>72.384234167838358</v>
      </c>
      <c r="C892" s="302">
        <v>21700</v>
      </c>
      <c r="D892" s="303">
        <f t="shared" si="246"/>
        <v>3597.4684680120645</v>
      </c>
      <c r="E892" s="304">
        <f t="shared" si="247"/>
        <v>1215.9443421880776</v>
      </c>
      <c r="F892" s="304">
        <f t="shared" si="248"/>
        <v>71.949369360241292</v>
      </c>
      <c r="G892" s="101">
        <v>60</v>
      </c>
      <c r="H892" s="305">
        <f t="shared" si="249"/>
        <v>4945.362179560384</v>
      </c>
      <c r="I892" s="309">
        <f t="shared" si="250"/>
        <v>12.060600000000001</v>
      </c>
      <c r="J892" s="329">
        <f t="shared" si="244"/>
        <v>120.6403902797306</v>
      </c>
      <c r="K892" s="302">
        <v>21700</v>
      </c>
      <c r="L892" s="307">
        <f t="shared" si="251"/>
        <v>2158.4810808072389</v>
      </c>
      <c r="M892" s="304">
        <f t="shared" si="252"/>
        <v>729.56660531284672</v>
      </c>
      <c r="N892" s="304">
        <f t="shared" si="253"/>
        <v>43.169621616144781</v>
      </c>
      <c r="O892" s="308">
        <v>36</v>
      </c>
      <c r="P892" s="305">
        <f t="shared" si="254"/>
        <v>2967.2173077362304</v>
      </c>
      <c r="Q892" s="309">
        <f t="shared" si="255"/>
        <v>7.2363999999999997</v>
      </c>
      <c r="R892" s="367">
        <f t="shared" si="245"/>
        <v>180.96058541959587</v>
      </c>
      <c r="S892" s="302">
        <v>21700</v>
      </c>
      <c r="T892" s="307">
        <f t="shared" si="256"/>
        <v>1438.9873872048261</v>
      </c>
      <c r="U892" s="101">
        <f t="shared" si="257"/>
        <v>486.37773687523116</v>
      </c>
      <c r="V892" s="304">
        <f t="shared" si="258"/>
        <v>28.779747744096522</v>
      </c>
      <c r="W892" s="308">
        <v>24</v>
      </c>
      <c r="X892" s="305">
        <f t="shared" si="259"/>
        <v>1978.1448718241538</v>
      </c>
      <c r="Y892" s="309">
        <f t="shared" si="260"/>
        <v>4.8243</v>
      </c>
    </row>
    <row r="893" spans="1:25" ht="15.75" customHeight="1" x14ac:dyDescent="0.2">
      <c r="A893" s="424">
        <v>874</v>
      </c>
      <c r="B893" s="301">
        <f t="shared" si="243"/>
        <v>72.388956549579092</v>
      </c>
      <c r="C893" s="302">
        <v>21700</v>
      </c>
      <c r="D893" s="303">
        <f t="shared" si="246"/>
        <v>3597.2337827753108</v>
      </c>
      <c r="E893" s="304">
        <f t="shared" si="247"/>
        <v>1215.865018578055</v>
      </c>
      <c r="F893" s="304">
        <f t="shared" si="248"/>
        <v>71.944675655506217</v>
      </c>
      <c r="G893" s="101">
        <v>60</v>
      </c>
      <c r="H893" s="305">
        <f t="shared" si="249"/>
        <v>4945.0434770088723</v>
      </c>
      <c r="I893" s="309">
        <f t="shared" si="250"/>
        <v>12.073700000000001</v>
      </c>
      <c r="J893" s="329">
        <f t="shared" si="244"/>
        <v>120.64826091596515</v>
      </c>
      <c r="K893" s="302">
        <v>21700</v>
      </c>
      <c r="L893" s="307">
        <f t="shared" si="251"/>
        <v>2158.340269665186</v>
      </c>
      <c r="M893" s="304">
        <f t="shared" si="252"/>
        <v>729.51901114683278</v>
      </c>
      <c r="N893" s="304">
        <f t="shared" si="253"/>
        <v>43.166805393303719</v>
      </c>
      <c r="O893" s="308">
        <v>36</v>
      </c>
      <c r="P893" s="305">
        <f t="shared" si="254"/>
        <v>2967.0260862053224</v>
      </c>
      <c r="Q893" s="309">
        <f t="shared" si="255"/>
        <v>7.2442000000000002</v>
      </c>
      <c r="R893" s="367">
        <f t="shared" si="245"/>
        <v>180.97239137394772</v>
      </c>
      <c r="S893" s="302">
        <v>21700</v>
      </c>
      <c r="T893" s="307">
        <f t="shared" si="256"/>
        <v>1438.8935131101246</v>
      </c>
      <c r="U893" s="101">
        <f t="shared" si="257"/>
        <v>486.34600743122206</v>
      </c>
      <c r="V893" s="304">
        <f t="shared" si="258"/>
        <v>28.777870262202491</v>
      </c>
      <c r="W893" s="308">
        <v>24</v>
      </c>
      <c r="X893" s="305">
        <f t="shared" si="259"/>
        <v>1978.017390803549</v>
      </c>
      <c r="Y893" s="309">
        <f t="shared" si="260"/>
        <v>4.8295000000000003</v>
      </c>
    </row>
    <row r="894" spans="1:25" ht="15.75" customHeight="1" x14ac:dyDescent="0.2">
      <c r="A894" s="424">
        <v>875</v>
      </c>
      <c r="B894" s="301">
        <f t="shared" si="243"/>
        <v>72.393673531225161</v>
      </c>
      <c r="C894" s="302">
        <v>21700</v>
      </c>
      <c r="D894" s="303">
        <f t="shared" si="246"/>
        <v>3596.9993964691284</v>
      </c>
      <c r="E894" s="304">
        <f t="shared" si="247"/>
        <v>1215.7857960065653</v>
      </c>
      <c r="F894" s="304">
        <f t="shared" si="248"/>
        <v>71.939987929382568</v>
      </c>
      <c r="G894" s="101">
        <v>60</v>
      </c>
      <c r="H894" s="305">
        <f t="shared" si="249"/>
        <v>4944.7251804050766</v>
      </c>
      <c r="I894" s="309">
        <f t="shared" si="250"/>
        <v>12.0867</v>
      </c>
      <c r="J894" s="329">
        <f t="shared" si="244"/>
        <v>120.65612255204194</v>
      </c>
      <c r="K894" s="302">
        <v>21700</v>
      </c>
      <c r="L894" s="307">
        <f t="shared" si="251"/>
        <v>2158.199637881477</v>
      </c>
      <c r="M894" s="304">
        <f t="shared" si="252"/>
        <v>729.47147760393909</v>
      </c>
      <c r="N894" s="304">
        <f t="shared" si="253"/>
        <v>43.163992757629543</v>
      </c>
      <c r="O894" s="308">
        <v>36</v>
      </c>
      <c r="P894" s="305">
        <f t="shared" si="254"/>
        <v>2966.8351082430454</v>
      </c>
      <c r="Q894" s="309">
        <f t="shared" si="255"/>
        <v>7.2519999999999998</v>
      </c>
      <c r="R894" s="367">
        <f t="shared" si="245"/>
        <v>180.9841838280629</v>
      </c>
      <c r="S894" s="302">
        <v>21700</v>
      </c>
      <c r="T894" s="307">
        <f t="shared" si="256"/>
        <v>1438.7997585876512</v>
      </c>
      <c r="U894" s="101">
        <f t="shared" si="257"/>
        <v>486.3143184026261</v>
      </c>
      <c r="V894" s="304">
        <f t="shared" si="258"/>
        <v>28.775995171753024</v>
      </c>
      <c r="W894" s="308">
        <v>24</v>
      </c>
      <c r="X894" s="305">
        <f t="shared" si="259"/>
        <v>1977.8900721620303</v>
      </c>
      <c r="Y894" s="309">
        <f t="shared" si="260"/>
        <v>4.8346999999999998</v>
      </c>
    </row>
    <row r="895" spans="1:25" ht="15.75" customHeight="1" x14ac:dyDescent="0.2">
      <c r="A895" s="424">
        <v>876</v>
      </c>
      <c r="B895" s="301">
        <f t="shared" si="243"/>
        <v>72.398385125112611</v>
      </c>
      <c r="C895" s="302">
        <v>21700</v>
      </c>
      <c r="D895" s="303">
        <f t="shared" si="246"/>
        <v>3596.7653083697837</v>
      </c>
      <c r="E895" s="304">
        <f t="shared" si="247"/>
        <v>1215.7066742289867</v>
      </c>
      <c r="F895" s="304">
        <f t="shared" si="248"/>
        <v>71.93530616739568</v>
      </c>
      <c r="G895" s="101">
        <v>60</v>
      </c>
      <c r="H895" s="305">
        <f t="shared" si="249"/>
        <v>4944.4072887661659</v>
      </c>
      <c r="I895" s="309">
        <f t="shared" si="250"/>
        <v>12.0997</v>
      </c>
      <c r="J895" s="329">
        <f t="shared" si="244"/>
        <v>120.66397520852102</v>
      </c>
      <c r="K895" s="302">
        <v>21700</v>
      </c>
      <c r="L895" s="307">
        <f t="shared" si="251"/>
        <v>2158.0591850218702</v>
      </c>
      <c r="M895" s="304">
        <f t="shared" si="252"/>
        <v>729.42400453739208</v>
      </c>
      <c r="N895" s="304">
        <f t="shared" si="253"/>
        <v>43.161183700437405</v>
      </c>
      <c r="O895" s="308">
        <v>36</v>
      </c>
      <c r="P895" s="305">
        <f t="shared" si="254"/>
        <v>2966.6443732596999</v>
      </c>
      <c r="Q895" s="309">
        <f t="shared" si="255"/>
        <v>7.2598000000000003</v>
      </c>
      <c r="R895" s="367">
        <f t="shared" si="245"/>
        <v>180.99596281278153</v>
      </c>
      <c r="S895" s="302">
        <v>21700</v>
      </c>
      <c r="T895" s="307">
        <f t="shared" si="256"/>
        <v>1438.7061233479135</v>
      </c>
      <c r="U895" s="101">
        <f t="shared" si="257"/>
        <v>486.28266969159472</v>
      </c>
      <c r="V895" s="304">
        <f t="shared" si="258"/>
        <v>28.774122466958271</v>
      </c>
      <c r="W895" s="308">
        <v>24</v>
      </c>
      <c r="X895" s="305">
        <f t="shared" si="259"/>
        <v>1977.7629155064665</v>
      </c>
      <c r="Y895" s="309">
        <f t="shared" si="260"/>
        <v>4.8399000000000001</v>
      </c>
    </row>
    <row r="896" spans="1:25" ht="15.75" customHeight="1" x14ac:dyDescent="0.2">
      <c r="A896" s="424">
        <v>877</v>
      </c>
      <c r="B896" s="301">
        <f t="shared" si="243"/>
        <v>72.403091343535266</v>
      </c>
      <c r="C896" s="302">
        <v>21700</v>
      </c>
      <c r="D896" s="303">
        <f t="shared" si="246"/>
        <v>3596.5315177561215</v>
      </c>
      <c r="E896" s="304">
        <f t="shared" si="247"/>
        <v>1215.6276530015689</v>
      </c>
      <c r="F896" s="304">
        <f t="shared" si="248"/>
        <v>71.930630355122432</v>
      </c>
      <c r="G896" s="101">
        <v>60</v>
      </c>
      <c r="H896" s="305">
        <f t="shared" si="249"/>
        <v>4944.089801112812</v>
      </c>
      <c r="I896" s="309">
        <f t="shared" si="250"/>
        <v>12.1127</v>
      </c>
      <c r="J896" s="329">
        <f t="shared" si="244"/>
        <v>120.67181890589211</v>
      </c>
      <c r="K896" s="302">
        <v>21700</v>
      </c>
      <c r="L896" s="307">
        <f t="shared" si="251"/>
        <v>2157.9189106536733</v>
      </c>
      <c r="M896" s="304">
        <f t="shared" si="252"/>
        <v>729.37659180094147</v>
      </c>
      <c r="N896" s="304">
        <f t="shared" si="253"/>
        <v>43.158378213073469</v>
      </c>
      <c r="O896" s="308">
        <v>36</v>
      </c>
      <c r="P896" s="305">
        <f t="shared" si="254"/>
        <v>2966.4538806676878</v>
      </c>
      <c r="Q896" s="309">
        <f t="shared" si="255"/>
        <v>7.2675999999999998</v>
      </c>
      <c r="R896" s="367">
        <f t="shared" si="245"/>
        <v>181.00772835883816</v>
      </c>
      <c r="S896" s="302">
        <v>21700</v>
      </c>
      <c r="T896" s="307">
        <f t="shared" si="256"/>
        <v>1438.6126071024487</v>
      </c>
      <c r="U896" s="101">
        <f t="shared" si="257"/>
        <v>486.25106120062759</v>
      </c>
      <c r="V896" s="304">
        <f t="shared" si="258"/>
        <v>28.772252142048973</v>
      </c>
      <c r="W896" s="308">
        <v>24</v>
      </c>
      <c r="X896" s="305">
        <f t="shared" si="259"/>
        <v>1977.6359204451253</v>
      </c>
      <c r="Y896" s="309">
        <f t="shared" si="260"/>
        <v>4.8451000000000004</v>
      </c>
    </row>
    <row r="897" spans="1:25" ht="15.75" customHeight="1" x14ac:dyDescent="0.2">
      <c r="A897" s="424">
        <v>878</v>
      </c>
      <c r="B897" s="301">
        <f t="shared" si="243"/>
        <v>72.407792198744858</v>
      </c>
      <c r="C897" s="302">
        <v>21700</v>
      </c>
      <c r="D897" s="303">
        <f t="shared" si="246"/>
        <v>3596.2980239095568</v>
      </c>
      <c r="E897" s="304">
        <f t="shared" si="247"/>
        <v>1215.54873208143</v>
      </c>
      <c r="F897" s="304">
        <f t="shared" si="248"/>
        <v>71.925960478191143</v>
      </c>
      <c r="G897" s="101">
        <v>60</v>
      </c>
      <c r="H897" s="305">
        <f t="shared" si="249"/>
        <v>4943.7727164691778</v>
      </c>
      <c r="I897" s="309">
        <f t="shared" si="250"/>
        <v>12.1258</v>
      </c>
      <c r="J897" s="329">
        <f t="shared" si="244"/>
        <v>120.67965366457477</v>
      </c>
      <c r="K897" s="302">
        <v>21700</v>
      </c>
      <c r="L897" s="307">
        <f t="shared" si="251"/>
        <v>2157.7788143457342</v>
      </c>
      <c r="M897" s="304">
        <f t="shared" si="252"/>
        <v>729.32923924885813</v>
      </c>
      <c r="N897" s="304">
        <f t="shared" si="253"/>
        <v>43.155576286914688</v>
      </c>
      <c r="O897" s="308">
        <v>36</v>
      </c>
      <c r="P897" s="305">
        <f t="shared" si="254"/>
        <v>2966.2636298815069</v>
      </c>
      <c r="Q897" s="309">
        <f t="shared" si="255"/>
        <v>7.2755000000000001</v>
      </c>
      <c r="R897" s="367">
        <f t="shared" si="245"/>
        <v>181.01948049686214</v>
      </c>
      <c r="S897" s="302">
        <v>21700</v>
      </c>
      <c r="T897" s="307">
        <f t="shared" si="256"/>
        <v>1438.5192095638229</v>
      </c>
      <c r="U897" s="101">
        <f t="shared" si="257"/>
        <v>486.21949283257209</v>
      </c>
      <c r="V897" s="304">
        <f t="shared" si="258"/>
        <v>28.77038419127646</v>
      </c>
      <c r="W897" s="308">
        <v>24</v>
      </c>
      <c r="X897" s="305">
        <f t="shared" si="259"/>
        <v>1977.5090865876714</v>
      </c>
      <c r="Y897" s="309">
        <f t="shared" si="260"/>
        <v>4.8502999999999998</v>
      </c>
    </row>
    <row r="898" spans="1:25" ht="15.75" customHeight="1" x14ac:dyDescent="0.2">
      <c r="A898" s="424">
        <v>879</v>
      </c>
      <c r="B898" s="301">
        <f t="shared" si="243"/>
        <v>72.412487702951353</v>
      </c>
      <c r="C898" s="302">
        <v>21700</v>
      </c>
      <c r="D898" s="303">
        <f t="shared" si="246"/>
        <v>3596.0648261140564</v>
      </c>
      <c r="E898" s="304">
        <f t="shared" si="247"/>
        <v>1215.4699112265509</v>
      </c>
      <c r="F898" s="304">
        <f t="shared" si="248"/>
        <v>71.921296522281125</v>
      </c>
      <c r="G898" s="101">
        <v>60</v>
      </c>
      <c r="H898" s="305">
        <f t="shared" si="249"/>
        <v>4943.4560338628889</v>
      </c>
      <c r="I898" s="309">
        <f t="shared" si="250"/>
        <v>12.1388</v>
      </c>
      <c r="J898" s="329">
        <f t="shared" si="244"/>
        <v>120.68747950491893</v>
      </c>
      <c r="K898" s="302">
        <v>21700</v>
      </c>
      <c r="L898" s="307">
        <f t="shared" si="251"/>
        <v>2157.6388956684336</v>
      </c>
      <c r="M898" s="304">
        <f t="shared" si="252"/>
        <v>729.28194673593055</v>
      </c>
      <c r="N898" s="304">
        <f t="shared" si="253"/>
        <v>43.152777913368674</v>
      </c>
      <c r="O898" s="308">
        <v>36</v>
      </c>
      <c r="P898" s="305">
        <f t="shared" si="254"/>
        <v>2966.0736203177325</v>
      </c>
      <c r="Q898" s="309">
        <f t="shared" si="255"/>
        <v>7.2832999999999997</v>
      </c>
      <c r="R898" s="367">
        <f t="shared" si="245"/>
        <v>181.03121925737838</v>
      </c>
      <c r="S898" s="302">
        <v>21700</v>
      </c>
      <c r="T898" s="307">
        <f t="shared" si="256"/>
        <v>1438.4259304456225</v>
      </c>
      <c r="U898" s="101">
        <f t="shared" si="257"/>
        <v>486.18796449062035</v>
      </c>
      <c r="V898" s="304">
        <f t="shared" si="258"/>
        <v>28.768518608912451</v>
      </c>
      <c r="W898" s="308">
        <v>24</v>
      </c>
      <c r="X898" s="305">
        <f t="shared" si="259"/>
        <v>1977.3824135451553</v>
      </c>
      <c r="Y898" s="309">
        <f t="shared" si="260"/>
        <v>4.8555000000000001</v>
      </c>
    </row>
    <row r="899" spans="1:25" ht="15.75" customHeight="1" x14ac:dyDescent="0.2">
      <c r="A899" s="283">
        <v>880</v>
      </c>
      <c r="B899" s="301">
        <f t="shared" si="243"/>
        <v>72.417177868323037</v>
      </c>
      <c r="C899" s="302">
        <v>21700</v>
      </c>
      <c r="D899" s="303">
        <f t="shared" si="246"/>
        <v>3595.8319236561283</v>
      </c>
      <c r="E899" s="304">
        <f t="shared" si="247"/>
        <v>1215.3911901957713</v>
      </c>
      <c r="F899" s="304">
        <f t="shared" si="248"/>
        <v>71.916638473122575</v>
      </c>
      <c r="G899" s="101">
        <v>60</v>
      </c>
      <c r="H899" s="305">
        <f t="shared" si="249"/>
        <v>4943.1397523250225</v>
      </c>
      <c r="I899" s="309">
        <f t="shared" si="250"/>
        <v>12.1518</v>
      </c>
      <c r="J899" s="329">
        <f t="shared" si="244"/>
        <v>120.69529644720507</v>
      </c>
      <c r="K899" s="302">
        <v>21700</v>
      </c>
      <c r="L899" s="307">
        <f t="shared" si="251"/>
        <v>2157.4991541936765</v>
      </c>
      <c r="M899" s="304">
        <f t="shared" si="252"/>
        <v>729.23471411746254</v>
      </c>
      <c r="N899" s="304">
        <f t="shared" si="253"/>
        <v>43.149983083873529</v>
      </c>
      <c r="O899" s="308">
        <v>36</v>
      </c>
      <c r="P899" s="305">
        <f t="shared" si="254"/>
        <v>2965.8838513950127</v>
      </c>
      <c r="Q899" s="309">
        <f t="shared" si="255"/>
        <v>7.2911000000000001</v>
      </c>
      <c r="R899" s="367">
        <f t="shared" si="245"/>
        <v>181.04294467080757</v>
      </c>
      <c r="S899" s="302">
        <v>21700</v>
      </c>
      <c r="T899" s="307">
        <f t="shared" si="256"/>
        <v>1438.3327694624513</v>
      </c>
      <c r="U899" s="101">
        <f t="shared" si="257"/>
        <v>486.15647607830851</v>
      </c>
      <c r="V899" s="304">
        <f t="shared" si="258"/>
        <v>28.766655389249028</v>
      </c>
      <c r="W899" s="308">
        <v>24</v>
      </c>
      <c r="X899" s="305">
        <f t="shared" si="259"/>
        <v>1977.2559009300089</v>
      </c>
      <c r="Y899" s="309">
        <f t="shared" si="260"/>
        <v>4.8606999999999996</v>
      </c>
    </row>
    <row r="900" spans="1:25" ht="15.75" customHeight="1" x14ac:dyDescent="0.2">
      <c r="A900" s="424">
        <v>881</v>
      </c>
      <c r="B900" s="301">
        <f t="shared" si="243"/>
        <v>72.421862706986744</v>
      </c>
      <c r="C900" s="302">
        <v>21700</v>
      </c>
      <c r="D900" s="303">
        <f t="shared" si="246"/>
        <v>3595.599315824812</v>
      </c>
      <c r="E900" s="304">
        <f t="shared" si="247"/>
        <v>1215.3125687487864</v>
      </c>
      <c r="F900" s="304">
        <f t="shared" si="248"/>
        <v>71.91198631649624</v>
      </c>
      <c r="G900" s="101">
        <v>60</v>
      </c>
      <c r="H900" s="305">
        <f t="shared" si="249"/>
        <v>4942.8238708900944</v>
      </c>
      <c r="I900" s="309">
        <f t="shared" si="250"/>
        <v>12.1648</v>
      </c>
      <c r="J900" s="329">
        <f t="shared" si="244"/>
        <v>120.70310451164458</v>
      </c>
      <c r="K900" s="302">
        <v>21700</v>
      </c>
      <c r="L900" s="307">
        <f t="shared" si="251"/>
        <v>2157.3595894948871</v>
      </c>
      <c r="M900" s="304">
        <f t="shared" si="252"/>
        <v>729.18754124927182</v>
      </c>
      <c r="N900" s="304">
        <f t="shared" si="253"/>
        <v>43.147191789897747</v>
      </c>
      <c r="O900" s="308">
        <v>36</v>
      </c>
      <c r="P900" s="305">
        <f t="shared" si="254"/>
        <v>2965.6943225340565</v>
      </c>
      <c r="Q900" s="309">
        <f t="shared" si="255"/>
        <v>7.2988999999999997</v>
      </c>
      <c r="R900" s="367">
        <f t="shared" si="245"/>
        <v>181.05465676746684</v>
      </c>
      <c r="S900" s="302">
        <v>21700</v>
      </c>
      <c r="T900" s="307">
        <f t="shared" si="256"/>
        <v>1438.2397263299249</v>
      </c>
      <c r="U900" s="101">
        <f t="shared" si="257"/>
        <v>486.12502749951454</v>
      </c>
      <c r="V900" s="304">
        <f t="shared" si="258"/>
        <v>28.7647945265985</v>
      </c>
      <c r="W900" s="308">
        <v>24</v>
      </c>
      <c r="X900" s="305">
        <f t="shared" si="259"/>
        <v>1977.129548356038</v>
      </c>
      <c r="Y900" s="309">
        <f t="shared" si="260"/>
        <v>4.8658999999999999</v>
      </c>
    </row>
    <row r="901" spans="1:25" ht="15.75" customHeight="1" x14ac:dyDescent="0.2">
      <c r="A901" s="424">
        <v>882</v>
      </c>
      <c r="B901" s="301">
        <f t="shared" si="243"/>
        <v>72.426542231028009</v>
      </c>
      <c r="C901" s="302">
        <v>21700</v>
      </c>
      <c r="D901" s="303">
        <f t="shared" si="246"/>
        <v>3595.367001911668</v>
      </c>
      <c r="E901" s="304">
        <f t="shared" si="247"/>
        <v>1215.2340466461437</v>
      </c>
      <c r="F901" s="304">
        <f t="shared" si="248"/>
        <v>71.907340038233357</v>
      </c>
      <c r="G901" s="101">
        <v>60</v>
      </c>
      <c r="H901" s="305">
        <f t="shared" si="249"/>
        <v>4942.5083885960448</v>
      </c>
      <c r="I901" s="309">
        <f t="shared" si="250"/>
        <v>12.177899999999999</v>
      </c>
      <c r="J901" s="329">
        <f t="shared" si="244"/>
        <v>120.71090371838002</v>
      </c>
      <c r="K901" s="302">
        <v>21700</v>
      </c>
      <c r="L901" s="307">
        <f t="shared" si="251"/>
        <v>2157.2202011470004</v>
      </c>
      <c r="M901" s="304">
        <f t="shared" si="252"/>
        <v>729.14042798768605</v>
      </c>
      <c r="N901" s="304">
        <f t="shared" si="253"/>
        <v>43.144404022940009</v>
      </c>
      <c r="O901" s="308">
        <v>36</v>
      </c>
      <c r="P901" s="305">
        <f t="shared" si="254"/>
        <v>2965.5050331576263</v>
      </c>
      <c r="Q901" s="309">
        <f t="shared" si="255"/>
        <v>7.3067000000000002</v>
      </c>
      <c r="R901" s="367">
        <f t="shared" si="245"/>
        <v>181.06635557757002</v>
      </c>
      <c r="S901" s="302">
        <v>21700</v>
      </c>
      <c r="T901" s="307">
        <f t="shared" si="256"/>
        <v>1438.1468007646672</v>
      </c>
      <c r="U901" s="101">
        <f t="shared" si="257"/>
        <v>486.09361865845744</v>
      </c>
      <c r="V901" s="304">
        <f t="shared" si="258"/>
        <v>28.762936015293345</v>
      </c>
      <c r="W901" s="308">
        <v>24</v>
      </c>
      <c r="X901" s="305">
        <f t="shared" si="259"/>
        <v>1977.0033554384179</v>
      </c>
      <c r="Y901" s="309">
        <f t="shared" si="260"/>
        <v>4.8711000000000002</v>
      </c>
    </row>
    <row r="902" spans="1:25" ht="15.75" customHeight="1" x14ac:dyDescent="0.2">
      <c r="A902" s="424">
        <v>883</v>
      </c>
      <c r="B902" s="301">
        <f t="shared" si="243"/>
        <v>72.431216452491341</v>
      </c>
      <c r="C902" s="302">
        <v>21700</v>
      </c>
      <c r="D902" s="303">
        <f t="shared" si="246"/>
        <v>3595.134981210761</v>
      </c>
      <c r="E902" s="304">
        <f t="shared" si="247"/>
        <v>1215.155623649237</v>
      </c>
      <c r="F902" s="304">
        <f t="shared" si="248"/>
        <v>71.902699624215217</v>
      </c>
      <c r="G902" s="101">
        <v>60</v>
      </c>
      <c r="H902" s="305">
        <f t="shared" si="249"/>
        <v>4942.1933044842135</v>
      </c>
      <c r="I902" s="309">
        <f t="shared" si="250"/>
        <v>12.190899999999999</v>
      </c>
      <c r="J902" s="329">
        <f t="shared" si="244"/>
        <v>120.71869408748557</v>
      </c>
      <c r="K902" s="302">
        <v>21700</v>
      </c>
      <c r="L902" s="307">
        <f t="shared" si="251"/>
        <v>2157.0809887264563</v>
      </c>
      <c r="M902" s="304">
        <f t="shared" si="252"/>
        <v>729.09337418954215</v>
      </c>
      <c r="N902" s="304">
        <f t="shared" si="253"/>
        <v>43.141619774529126</v>
      </c>
      <c r="O902" s="308">
        <v>36</v>
      </c>
      <c r="P902" s="305">
        <f t="shared" si="254"/>
        <v>2965.3159826905276</v>
      </c>
      <c r="Q902" s="309">
        <f t="shared" si="255"/>
        <v>7.3144999999999998</v>
      </c>
      <c r="R902" s="367">
        <f t="shared" si="245"/>
        <v>181.07804113122833</v>
      </c>
      <c r="S902" s="302">
        <v>21700</v>
      </c>
      <c r="T902" s="307">
        <f t="shared" si="256"/>
        <v>1438.0539924843044</v>
      </c>
      <c r="U902" s="101">
        <f t="shared" si="257"/>
        <v>486.06224945969484</v>
      </c>
      <c r="V902" s="304">
        <f t="shared" si="258"/>
        <v>28.761079849686091</v>
      </c>
      <c r="W902" s="308">
        <v>24</v>
      </c>
      <c r="X902" s="305">
        <f t="shared" si="259"/>
        <v>1976.8773217936853</v>
      </c>
      <c r="Y902" s="309">
        <f t="shared" si="260"/>
        <v>4.8764000000000003</v>
      </c>
    </row>
    <row r="903" spans="1:25" ht="15.75" customHeight="1" x14ac:dyDescent="0.2">
      <c r="A903" s="424">
        <v>884</v>
      </c>
      <c r="B903" s="301">
        <f t="shared" si="243"/>
        <v>72.435885383380281</v>
      </c>
      <c r="C903" s="302">
        <v>21700</v>
      </c>
      <c r="D903" s="303">
        <f t="shared" si="246"/>
        <v>3594.9032530186523</v>
      </c>
      <c r="E903" s="304">
        <f t="shared" si="247"/>
        <v>1215.0772995203045</v>
      </c>
      <c r="F903" s="304">
        <f t="shared" si="248"/>
        <v>71.898065060373042</v>
      </c>
      <c r="G903" s="101">
        <v>60</v>
      </c>
      <c r="H903" s="305">
        <f t="shared" si="249"/>
        <v>4941.87861759933</v>
      </c>
      <c r="I903" s="309">
        <f t="shared" si="250"/>
        <v>12.203900000000001</v>
      </c>
      <c r="J903" s="329">
        <f t="shared" si="244"/>
        <v>120.72647563896714</v>
      </c>
      <c r="K903" s="302">
        <v>21700</v>
      </c>
      <c r="L903" s="307">
        <f t="shared" si="251"/>
        <v>2156.9419518111913</v>
      </c>
      <c r="M903" s="304">
        <f t="shared" si="252"/>
        <v>729.04637971218256</v>
      </c>
      <c r="N903" s="304">
        <f t="shared" si="253"/>
        <v>43.138839036223828</v>
      </c>
      <c r="O903" s="308">
        <v>36</v>
      </c>
      <c r="P903" s="305">
        <f t="shared" si="254"/>
        <v>2965.1271705595977</v>
      </c>
      <c r="Q903" s="309">
        <f t="shared" si="255"/>
        <v>7.3223000000000003</v>
      </c>
      <c r="R903" s="367">
        <f t="shared" si="245"/>
        <v>181.08971345845069</v>
      </c>
      <c r="S903" s="302">
        <v>21700</v>
      </c>
      <c r="T903" s="307">
        <f t="shared" si="256"/>
        <v>1437.961301207461</v>
      </c>
      <c r="U903" s="101">
        <f t="shared" si="257"/>
        <v>486.03091980812178</v>
      </c>
      <c r="V903" s="304">
        <f t="shared" si="258"/>
        <v>28.759226024149221</v>
      </c>
      <c r="W903" s="308">
        <v>24</v>
      </c>
      <c r="X903" s="305">
        <f t="shared" si="259"/>
        <v>1976.7514470397321</v>
      </c>
      <c r="Y903" s="309">
        <f t="shared" si="260"/>
        <v>4.8815999999999997</v>
      </c>
    </row>
    <row r="904" spans="1:25" ht="15.75" customHeight="1" x14ac:dyDescent="0.2">
      <c r="A904" s="424">
        <v>885</v>
      </c>
      <c r="B904" s="301">
        <f t="shared" si="243"/>
        <v>72.44054903565771</v>
      </c>
      <c r="C904" s="302">
        <v>21700</v>
      </c>
      <c r="D904" s="303">
        <f t="shared" si="246"/>
        <v>3594.6718166343858</v>
      </c>
      <c r="E904" s="304">
        <f t="shared" si="247"/>
        <v>1214.9990740224223</v>
      </c>
      <c r="F904" s="304">
        <f t="shared" si="248"/>
        <v>71.893436332687713</v>
      </c>
      <c r="G904" s="101">
        <v>60</v>
      </c>
      <c r="H904" s="305">
        <f t="shared" si="249"/>
        <v>4941.5643269894963</v>
      </c>
      <c r="I904" s="309">
        <f t="shared" si="250"/>
        <v>12.216900000000001</v>
      </c>
      <c r="J904" s="329">
        <f t="shared" si="244"/>
        <v>120.73424839276285</v>
      </c>
      <c r="K904" s="302">
        <v>21700</v>
      </c>
      <c r="L904" s="307">
        <f t="shared" si="251"/>
        <v>2156.8030899806313</v>
      </c>
      <c r="M904" s="304">
        <f t="shared" si="252"/>
        <v>728.99944441345326</v>
      </c>
      <c r="N904" s="304">
        <f t="shared" si="253"/>
        <v>43.136061799612627</v>
      </c>
      <c r="O904" s="308">
        <v>36</v>
      </c>
      <c r="P904" s="305">
        <f t="shared" si="254"/>
        <v>2964.9385961936969</v>
      </c>
      <c r="Q904" s="309">
        <f t="shared" si="255"/>
        <v>7.3300999999999998</v>
      </c>
      <c r="R904" s="367">
        <f t="shared" si="245"/>
        <v>181.10137258914426</v>
      </c>
      <c r="S904" s="302">
        <v>21700</v>
      </c>
      <c r="T904" s="307">
        <f t="shared" si="256"/>
        <v>1437.8687266537545</v>
      </c>
      <c r="U904" s="101">
        <f t="shared" si="257"/>
        <v>485.99962960896897</v>
      </c>
      <c r="V904" s="304">
        <f t="shared" si="258"/>
        <v>28.75737453307509</v>
      </c>
      <c r="W904" s="308">
        <v>24</v>
      </c>
      <c r="X904" s="305">
        <f t="shared" si="259"/>
        <v>1976.6257307957985</v>
      </c>
      <c r="Y904" s="309">
        <f t="shared" si="260"/>
        <v>4.8868</v>
      </c>
    </row>
    <row r="905" spans="1:25" ht="15.75" customHeight="1" x14ac:dyDescent="0.2">
      <c r="A905" s="424">
        <v>886</v>
      </c>
      <c r="B905" s="301">
        <f t="shared" ref="B905:B968" si="261">4.125*LN($A905)+44.45</f>
        <v>72.445207421245954</v>
      </c>
      <c r="C905" s="302">
        <v>21700</v>
      </c>
      <c r="D905" s="303">
        <f t="shared" si="246"/>
        <v>3594.440671359479</v>
      </c>
      <c r="E905" s="304">
        <f t="shared" si="247"/>
        <v>1214.9209469195039</v>
      </c>
      <c r="F905" s="304">
        <f t="shared" si="248"/>
        <v>71.888813427189575</v>
      </c>
      <c r="G905" s="101">
        <v>60</v>
      </c>
      <c r="H905" s="305">
        <f t="shared" si="249"/>
        <v>4941.2504317061721</v>
      </c>
      <c r="I905" s="309">
        <f t="shared" si="250"/>
        <v>12.229900000000001</v>
      </c>
      <c r="J905" s="329">
        <f t="shared" ref="J905:J968" si="262">(4.125*LN($A905)+44.45)/0.6</f>
        <v>120.74201236874326</v>
      </c>
      <c r="K905" s="302">
        <v>21700</v>
      </c>
      <c r="L905" s="307">
        <f t="shared" si="251"/>
        <v>2156.664402815687</v>
      </c>
      <c r="M905" s="304">
        <f t="shared" si="252"/>
        <v>728.95256815170217</v>
      </c>
      <c r="N905" s="304">
        <f t="shared" si="253"/>
        <v>43.133288056313738</v>
      </c>
      <c r="O905" s="308">
        <v>36</v>
      </c>
      <c r="P905" s="305">
        <f t="shared" si="254"/>
        <v>2964.7502590237027</v>
      </c>
      <c r="Q905" s="309">
        <f t="shared" si="255"/>
        <v>7.3380000000000001</v>
      </c>
      <c r="R905" s="367">
        <f t="shared" ref="R905:R968" si="263">(4.125*LN($A905)+44.45)/0.4</f>
        <v>181.11301855311487</v>
      </c>
      <c r="S905" s="302">
        <v>21700</v>
      </c>
      <c r="T905" s="307">
        <f t="shared" si="256"/>
        <v>1437.7762685437917</v>
      </c>
      <c r="U905" s="101">
        <f t="shared" si="257"/>
        <v>485.96837876780154</v>
      </c>
      <c r="V905" s="304">
        <f t="shared" si="258"/>
        <v>28.755525370875834</v>
      </c>
      <c r="W905" s="308">
        <v>24</v>
      </c>
      <c r="X905" s="305">
        <f t="shared" si="259"/>
        <v>1976.5001726824692</v>
      </c>
      <c r="Y905" s="309">
        <f t="shared" si="260"/>
        <v>4.8920000000000003</v>
      </c>
    </row>
    <row r="906" spans="1:25" ht="15.75" customHeight="1" x14ac:dyDescent="0.2">
      <c r="A906" s="424">
        <v>887</v>
      </c>
      <c r="B906" s="301">
        <f t="shared" si="261"/>
        <v>72.449860552027019</v>
      </c>
      <c r="C906" s="302">
        <v>21700</v>
      </c>
      <c r="D906" s="303">
        <f t="shared" si="246"/>
        <v>3594.209816497907</v>
      </c>
      <c r="E906" s="304">
        <f t="shared" si="247"/>
        <v>1214.8429179762925</v>
      </c>
      <c r="F906" s="304">
        <f t="shared" si="248"/>
        <v>71.884196329958144</v>
      </c>
      <c r="G906" s="101">
        <v>60</v>
      </c>
      <c r="H906" s="305">
        <f t="shared" si="249"/>
        <v>4940.9369308041578</v>
      </c>
      <c r="I906" s="309">
        <f t="shared" si="250"/>
        <v>12.242900000000001</v>
      </c>
      <c r="J906" s="329">
        <f t="shared" si="262"/>
        <v>120.7497675867117</v>
      </c>
      <c r="K906" s="302">
        <v>21700</v>
      </c>
      <c r="L906" s="307">
        <f t="shared" si="251"/>
        <v>2156.5258898987445</v>
      </c>
      <c r="M906" s="304">
        <f t="shared" si="252"/>
        <v>728.90575078577558</v>
      </c>
      <c r="N906" s="304">
        <f t="shared" si="253"/>
        <v>43.130517797974889</v>
      </c>
      <c r="O906" s="308">
        <v>36</v>
      </c>
      <c r="P906" s="305">
        <f t="shared" si="254"/>
        <v>2964.5621584824949</v>
      </c>
      <c r="Q906" s="309">
        <f t="shared" si="255"/>
        <v>7.3457999999999997</v>
      </c>
      <c r="R906" s="367">
        <f t="shared" si="263"/>
        <v>181.12465138006755</v>
      </c>
      <c r="S906" s="302">
        <v>21700</v>
      </c>
      <c r="T906" s="307">
        <f t="shared" si="256"/>
        <v>1437.683926599163</v>
      </c>
      <c r="U906" s="101">
        <f t="shared" si="257"/>
        <v>485.93716719051702</v>
      </c>
      <c r="V906" s="304">
        <f t="shared" si="258"/>
        <v>28.753678531983262</v>
      </c>
      <c r="W906" s="308">
        <v>24</v>
      </c>
      <c r="X906" s="305">
        <f t="shared" si="259"/>
        <v>1976.3747723216632</v>
      </c>
      <c r="Y906" s="309">
        <f t="shared" si="260"/>
        <v>4.8971999999999998</v>
      </c>
    </row>
    <row r="907" spans="1:25" ht="15.75" customHeight="1" x14ac:dyDescent="0.2">
      <c r="A907" s="424">
        <v>888</v>
      </c>
      <c r="B907" s="301">
        <f t="shared" si="261"/>
        <v>72.454508439842698</v>
      </c>
      <c r="C907" s="302">
        <v>21700</v>
      </c>
      <c r="D907" s="303">
        <f t="shared" si="246"/>
        <v>3593.9792513560988</v>
      </c>
      <c r="E907" s="304">
        <f t="shared" si="247"/>
        <v>1214.7649869583613</v>
      </c>
      <c r="F907" s="304">
        <f t="shared" si="248"/>
        <v>71.879585027121976</v>
      </c>
      <c r="G907" s="101">
        <v>60</v>
      </c>
      <c r="H907" s="305">
        <f t="shared" si="249"/>
        <v>4940.6238233415816</v>
      </c>
      <c r="I907" s="309">
        <f t="shared" si="250"/>
        <v>12.256</v>
      </c>
      <c r="J907" s="329">
        <f t="shared" si="262"/>
        <v>120.7575140664045</v>
      </c>
      <c r="K907" s="302">
        <v>21700</v>
      </c>
      <c r="L907" s="307">
        <f t="shared" si="251"/>
        <v>2156.3875508136593</v>
      </c>
      <c r="M907" s="304">
        <f t="shared" si="252"/>
        <v>728.85899217501674</v>
      </c>
      <c r="N907" s="304">
        <f t="shared" si="253"/>
        <v>43.127751016273187</v>
      </c>
      <c r="O907" s="308">
        <v>36</v>
      </c>
      <c r="P907" s="305">
        <f t="shared" si="254"/>
        <v>2964.3742940049492</v>
      </c>
      <c r="Q907" s="309">
        <f t="shared" si="255"/>
        <v>7.3536000000000001</v>
      </c>
      <c r="R907" s="367">
        <f t="shared" si="263"/>
        <v>181.13627109960674</v>
      </c>
      <c r="S907" s="302">
        <v>21700</v>
      </c>
      <c r="T907" s="307">
        <f t="shared" si="256"/>
        <v>1437.5917005424396</v>
      </c>
      <c r="U907" s="101">
        <f t="shared" si="257"/>
        <v>485.90599478334457</v>
      </c>
      <c r="V907" s="304">
        <f t="shared" si="258"/>
        <v>28.751834010848793</v>
      </c>
      <c r="W907" s="308">
        <v>24</v>
      </c>
      <c r="X907" s="305">
        <f t="shared" si="259"/>
        <v>1976.249529336633</v>
      </c>
      <c r="Y907" s="309">
        <f t="shared" si="260"/>
        <v>4.9024000000000001</v>
      </c>
    </row>
    <row r="908" spans="1:25" ht="15.75" customHeight="1" x14ac:dyDescent="0.2">
      <c r="A908" s="424">
        <v>889</v>
      </c>
      <c r="B908" s="301">
        <f t="shared" si="261"/>
        <v>72.459151096494864</v>
      </c>
      <c r="C908" s="302">
        <v>21700</v>
      </c>
      <c r="D908" s="303">
        <f t="shared" si="246"/>
        <v>3593.7489752429155</v>
      </c>
      <c r="E908" s="304">
        <f t="shared" si="247"/>
        <v>1214.6871536321053</v>
      </c>
      <c r="F908" s="304">
        <f t="shared" si="248"/>
        <v>71.874979504858317</v>
      </c>
      <c r="G908" s="101">
        <v>60</v>
      </c>
      <c r="H908" s="305">
        <f t="shared" si="249"/>
        <v>4940.3111083798785</v>
      </c>
      <c r="I908" s="309">
        <f t="shared" si="250"/>
        <v>12.269</v>
      </c>
      <c r="J908" s="329">
        <f t="shared" si="262"/>
        <v>120.76525182749144</v>
      </c>
      <c r="K908" s="302">
        <v>21700</v>
      </c>
      <c r="L908" s="307">
        <f t="shared" si="251"/>
        <v>2156.2493851457498</v>
      </c>
      <c r="M908" s="304">
        <f t="shared" si="252"/>
        <v>728.81229217926341</v>
      </c>
      <c r="N908" s="304">
        <f t="shared" si="253"/>
        <v>43.124987702915</v>
      </c>
      <c r="O908" s="308">
        <v>36</v>
      </c>
      <c r="P908" s="305">
        <f t="shared" si="254"/>
        <v>2964.186665027928</v>
      </c>
      <c r="Q908" s="309">
        <f t="shared" si="255"/>
        <v>7.3613999999999997</v>
      </c>
      <c r="R908" s="367">
        <f t="shared" si="263"/>
        <v>181.14787774123715</v>
      </c>
      <c r="S908" s="302">
        <v>21700</v>
      </c>
      <c r="T908" s="307">
        <f t="shared" si="256"/>
        <v>1437.4995900971662</v>
      </c>
      <c r="U908" s="101">
        <f t="shared" si="257"/>
        <v>485.87486145284214</v>
      </c>
      <c r="V908" s="304">
        <f t="shared" si="258"/>
        <v>28.749991801943324</v>
      </c>
      <c r="W908" s="308">
        <v>24</v>
      </c>
      <c r="X908" s="305">
        <f t="shared" si="259"/>
        <v>1976.1244433519516</v>
      </c>
      <c r="Y908" s="309">
        <f t="shared" si="260"/>
        <v>4.9076000000000004</v>
      </c>
    </row>
    <row r="909" spans="1:25" ht="15.75" customHeight="1" x14ac:dyDescent="0.2">
      <c r="A909" s="283">
        <v>890</v>
      </c>
      <c r="B909" s="301">
        <f t="shared" si="261"/>
        <v>72.463788533745515</v>
      </c>
      <c r="C909" s="302">
        <v>21700</v>
      </c>
      <c r="D909" s="303">
        <f t="shared" si="246"/>
        <v>3593.5189874696498</v>
      </c>
      <c r="E909" s="304">
        <f t="shared" si="247"/>
        <v>1214.6094177647415</v>
      </c>
      <c r="F909" s="304">
        <f t="shared" si="248"/>
        <v>71.870379749392995</v>
      </c>
      <c r="G909" s="101">
        <v>60</v>
      </c>
      <c r="H909" s="305">
        <f t="shared" si="249"/>
        <v>4939.9987849837835</v>
      </c>
      <c r="I909" s="309">
        <f t="shared" si="250"/>
        <v>12.282</v>
      </c>
      <c r="J909" s="329">
        <f t="shared" si="262"/>
        <v>120.77298088957586</v>
      </c>
      <c r="K909" s="302">
        <v>21700</v>
      </c>
      <c r="L909" s="307">
        <f t="shared" si="251"/>
        <v>2156.1113924817901</v>
      </c>
      <c r="M909" s="304">
        <f t="shared" si="252"/>
        <v>728.76565065884495</v>
      </c>
      <c r="N909" s="304">
        <f t="shared" si="253"/>
        <v>43.122227849635799</v>
      </c>
      <c r="O909" s="308">
        <v>36</v>
      </c>
      <c r="P909" s="305">
        <f t="shared" si="254"/>
        <v>2963.9992709902708</v>
      </c>
      <c r="Q909" s="309">
        <f t="shared" si="255"/>
        <v>7.3692000000000002</v>
      </c>
      <c r="R909" s="367">
        <f t="shared" si="263"/>
        <v>181.15947133436379</v>
      </c>
      <c r="S909" s="302">
        <v>21700</v>
      </c>
      <c r="T909" s="307">
        <f t="shared" si="256"/>
        <v>1437.4075949878597</v>
      </c>
      <c r="U909" s="101">
        <f t="shared" si="257"/>
        <v>485.84376710589652</v>
      </c>
      <c r="V909" s="304">
        <f t="shared" si="258"/>
        <v>28.748151899757197</v>
      </c>
      <c r="W909" s="308">
        <v>24</v>
      </c>
      <c r="X909" s="305">
        <f t="shared" si="259"/>
        <v>1975.9995139935133</v>
      </c>
      <c r="Y909" s="309">
        <f t="shared" si="260"/>
        <v>4.9127999999999998</v>
      </c>
    </row>
    <row r="910" spans="1:25" ht="15.75" customHeight="1" x14ac:dyDescent="0.2">
      <c r="A910" s="424">
        <v>891</v>
      </c>
      <c r="B910" s="301">
        <f t="shared" si="261"/>
        <v>72.468420763317084</v>
      </c>
      <c r="C910" s="302">
        <v>21700</v>
      </c>
      <c r="D910" s="303">
        <f t="shared" si="246"/>
        <v>3593.2892873500059</v>
      </c>
      <c r="E910" s="304">
        <f t="shared" si="247"/>
        <v>1214.5317791243019</v>
      </c>
      <c r="F910" s="304">
        <f t="shared" si="248"/>
        <v>71.865785747000118</v>
      </c>
      <c r="G910" s="101">
        <v>60</v>
      </c>
      <c r="H910" s="305">
        <f t="shared" si="249"/>
        <v>4939.6868522213072</v>
      </c>
      <c r="I910" s="309">
        <f t="shared" si="250"/>
        <v>12.295</v>
      </c>
      <c r="J910" s="329">
        <f t="shared" si="262"/>
        <v>120.78070127219515</v>
      </c>
      <c r="K910" s="302">
        <v>21700</v>
      </c>
      <c r="L910" s="307">
        <f t="shared" si="251"/>
        <v>2155.9735724100033</v>
      </c>
      <c r="M910" s="304">
        <f t="shared" si="252"/>
        <v>728.71906747458104</v>
      </c>
      <c r="N910" s="304">
        <f t="shared" si="253"/>
        <v>43.119471448200066</v>
      </c>
      <c r="O910" s="308">
        <v>36</v>
      </c>
      <c r="P910" s="305">
        <f t="shared" si="254"/>
        <v>2963.8121113327843</v>
      </c>
      <c r="Q910" s="309">
        <f t="shared" si="255"/>
        <v>7.3769999999999998</v>
      </c>
      <c r="R910" s="367">
        <f t="shared" si="263"/>
        <v>181.1710519082927</v>
      </c>
      <c r="S910" s="302">
        <v>21700</v>
      </c>
      <c r="T910" s="307">
        <f t="shared" si="256"/>
        <v>1437.3157149400024</v>
      </c>
      <c r="U910" s="101">
        <f t="shared" si="257"/>
        <v>485.81271164972077</v>
      </c>
      <c r="V910" s="304">
        <f t="shared" si="258"/>
        <v>28.746314298800048</v>
      </c>
      <c r="W910" s="308">
        <v>24</v>
      </c>
      <c r="X910" s="305">
        <f t="shared" si="259"/>
        <v>1975.8747408885233</v>
      </c>
      <c r="Y910" s="309">
        <f t="shared" si="260"/>
        <v>4.9180000000000001</v>
      </c>
    </row>
    <row r="911" spans="1:25" ht="15.75" customHeight="1" x14ac:dyDescent="0.2">
      <c r="A911" s="424">
        <v>892</v>
      </c>
      <c r="B911" s="301">
        <f t="shared" si="261"/>
        <v>72.473047796892544</v>
      </c>
      <c r="C911" s="302">
        <v>21700</v>
      </c>
      <c r="D911" s="303">
        <f t="shared" si="246"/>
        <v>3593.0598742000925</v>
      </c>
      <c r="E911" s="304">
        <f t="shared" si="247"/>
        <v>1214.454237479631</v>
      </c>
      <c r="F911" s="304">
        <f t="shared" si="248"/>
        <v>71.861197484001849</v>
      </c>
      <c r="G911" s="101">
        <v>60</v>
      </c>
      <c r="H911" s="305">
        <f t="shared" si="249"/>
        <v>4939.3753091637254</v>
      </c>
      <c r="I911" s="309">
        <f t="shared" si="250"/>
        <v>12.308</v>
      </c>
      <c r="J911" s="329">
        <f t="shared" si="262"/>
        <v>120.78841299482092</v>
      </c>
      <c r="K911" s="302">
        <v>21700</v>
      </c>
      <c r="L911" s="307">
        <f t="shared" si="251"/>
        <v>2155.835924520055</v>
      </c>
      <c r="M911" s="304">
        <f t="shared" si="252"/>
        <v>728.67254248777851</v>
      </c>
      <c r="N911" s="304">
        <f t="shared" si="253"/>
        <v>43.116718490401098</v>
      </c>
      <c r="O911" s="308">
        <v>36</v>
      </c>
      <c r="P911" s="305">
        <f t="shared" si="254"/>
        <v>2963.6251854982347</v>
      </c>
      <c r="Q911" s="309">
        <f t="shared" si="255"/>
        <v>7.3848000000000003</v>
      </c>
      <c r="R911" s="367">
        <f t="shared" si="263"/>
        <v>181.18261949223134</v>
      </c>
      <c r="S911" s="302">
        <v>21700</v>
      </c>
      <c r="T911" s="307">
        <f t="shared" si="256"/>
        <v>1437.2239496800371</v>
      </c>
      <c r="U911" s="101">
        <f t="shared" si="257"/>
        <v>485.78169499185248</v>
      </c>
      <c r="V911" s="304">
        <f t="shared" si="258"/>
        <v>28.744478993600744</v>
      </c>
      <c r="W911" s="308">
        <v>24</v>
      </c>
      <c r="X911" s="305">
        <f t="shared" si="259"/>
        <v>1975.7501236654903</v>
      </c>
      <c r="Y911" s="309">
        <f t="shared" si="260"/>
        <v>4.9231999999999996</v>
      </c>
    </row>
    <row r="912" spans="1:25" ht="15.75" customHeight="1" x14ac:dyDescent="0.2">
      <c r="A912" s="424">
        <v>893</v>
      </c>
      <c r="B912" s="301">
        <f t="shared" si="261"/>
        <v>72.477669646115558</v>
      </c>
      <c r="C912" s="302">
        <v>21700</v>
      </c>
      <c r="D912" s="303">
        <f t="shared" si="246"/>
        <v>3592.8307473384134</v>
      </c>
      <c r="E912" s="304">
        <f t="shared" si="247"/>
        <v>1214.3767926003836</v>
      </c>
      <c r="F912" s="304">
        <f t="shared" si="248"/>
        <v>71.856614946768275</v>
      </c>
      <c r="G912" s="101">
        <v>60</v>
      </c>
      <c r="H912" s="305">
        <f t="shared" si="249"/>
        <v>4939.0641548855647</v>
      </c>
      <c r="I912" s="309">
        <f t="shared" si="250"/>
        <v>12.321</v>
      </c>
      <c r="J912" s="329">
        <f t="shared" si="262"/>
        <v>120.79611607685926</v>
      </c>
      <c r="K912" s="302">
        <v>21700</v>
      </c>
      <c r="L912" s="307">
        <f t="shared" si="251"/>
        <v>2155.6984484030481</v>
      </c>
      <c r="M912" s="304">
        <f t="shared" si="252"/>
        <v>728.62607556023022</v>
      </c>
      <c r="N912" s="304">
        <f t="shared" si="253"/>
        <v>43.113968968060966</v>
      </c>
      <c r="O912" s="308">
        <v>36</v>
      </c>
      <c r="P912" s="305">
        <f t="shared" si="254"/>
        <v>2963.4384929313392</v>
      </c>
      <c r="Q912" s="309">
        <f t="shared" si="255"/>
        <v>7.3925999999999998</v>
      </c>
      <c r="R912" s="367">
        <f t="shared" si="263"/>
        <v>181.19417411528889</v>
      </c>
      <c r="S912" s="302">
        <v>21700</v>
      </c>
      <c r="T912" s="307">
        <f t="shared" si="256"/>
        <v>1437.1322989353653</v>
      </c>
      <c r="U912" s="101">
        <f t="shared" si="257"/>
        <v>485.7507170401534</v>
      </c>
      <c r="V912" s="304">
        <f t="shared" si="258"/>
        <v>28.742645978707305</v>
      </c>
      <c r="W912" s="308">
        <v>24</v>
      </c>
      <c r="X912" s="305">
        <f t="shared" si="259"/>
        <v>1975.625661954226</v>
      </c>
      <c r="Y912" s="309">
        <f t="shared" si="260"/>
        <v>4.9283999999999999</v>
      </c>
    </row>
    <row r="913" spans="1:25" ht="15.75" customHeight="1" x14ac:dyDescent="0.2">
      <c r="A913" s="424">
        <v>894</v>
      </c>
      <c r="B913" s="301">
        <f t="shared" si="261"/>
        <v>72.482286322590738</v>
      </c>
      <c r="C913" s="302">
        <v>21700</v>
      </c>
      <c r="D913" s="303">
        <f t="shared" si="246"/>
        <v>3592.6019060858525</v>
      </c>
      <c r="E913" s="304">
        <f t="shared" si="247"/>
        <v>1214.299444257018</v>
      </c>
      <c r="F913" s="304">
        <f t="shared" si="248"/>
        <v>71.852038121717058</v>
      </c>
      <c r="G913" s="101">
        <v>60</v>
      </c>
      <c r="H913" s="305">
        <f t="shared" si="249"/>
        <v>4938.7533884645873</v>
      </c>
      <c r="I913" s="309">
        <f t="shared" si="250"/>
        <v>12.334</v>
      </c>
      <c r="J913" s="329">
        <f t="shared" si="262"/>
        <v>120.80381053765123</v>
      </c>
      <c r="K913" s="302">
        <v>21700</v>
      </c>
      <c r="L913" s="307">
        <f t="shared" si="251"/>
        <v>2155.5611436515114</v>
      </c>
      <c r="M913" s="304">
        <f t="shared" si="252"/>
        <v>728.5796665542108</v>
      </c>
      <c r="N913" s="304">
        <f t="shared" si="253"/>
        <v>43.111222873030229</v>
      </c>
      <c r="O913" s="308">
        <v>36</v>
      </c>
      <c r="P913" s="305">
        <f t="shared" si="254"/>
        <v>2963.2520330787524</v>
      </c>
      <c r="Q913" s="309">
        <f t="shared" si="255"/>
        <v>7.4004000000000003</v>
      </c>
      <c r="R913" s="367">
        <f t="shared" si="263"/>
        <v>181.20571580647683</v>
      </c>
      <c r="S913" s="302">
        <v>21700</v>
      </c>
      <c r="T913" s="307">
        <f t="shared" si="256"/>
        <v>1437.0407624343411</v>
      </c>
      <c r="U913" s="101">
        <f t="shared" si="257"/>
        <v>485.71977770280722</v>
      </c>
      <c r="V913" s="304">
        <f t="shared" si="258"/>
        <v>28.740815248686822</v>
      </c>
      <c r="W913" s="308">
        <v>24</v>
      </c>
      <c r="X913" s="305">
        <f t="shared" si="259"/>
        <v>1975.5013553858353</v>
      </c>
      <c r="Y913" s="309">
        <f t="shared" si="260"/>
        <v>4.9336000000000002</v>
      </c>
    </row>
    <row r="914" spans="1:25" ht="15.75" customHeight="1" x14ac:dyDescent="0.2">
      <c r="A914" s="424">
        <v>895</v>
      </c>
      <c r="B914" s="301">
        <f t="shared" si="261"/>
        <v>72.486897837883788</v>
      </c>
      <c r="C914" s="302">
        <v>21700</v>
      </c>
      <c r="D914" s="303">
        <f t="shared" si="246"/>
        <v>3592.3733497656631</v>
      </c>
      <c r="E914" s="304">
        <f t="shared" si="247"/>
        <v>1214.2221922207941</v>
      </c>
      <c r="F914" s="304">
        <f t="shared" si="248"/>
        <v>71.847466995313269</v>
      </c>
      <c r="G914" s="101">
        <v>60</v>
      </c>
      <c r="H914" s="305">
        <f t="shared" si="249"/>
        <v>4938.4430089817697</v>
      </c>
      <c r="I914" s="309">
        <f t="shared" si="250"/>
        <v>12.347099999999999</v>
      </c>
      <c r="J914" s="329">
        <f t="shared" si="262"/>
        <v>120.81149639647299</v>
      </c>
      <c r="K914" s="302">
        <v>21700</v>
      </c>
      <c r="L914" s="307">
        <f t="shared" si="251"/>
        <v>2155.4240098593982</v>
      </c>
      <c r="M914" s="304">
        <f t="shared" si="252"/>
        <v>728.53331533247649</v>
      </c>
      <c r="N914" s="304">
        <f t="shared" si="253"/>
        <v>43.108480197187966</v>
      </c>
      <c r="O914" s="308">
        <v>36</v>
      </c>
      <c r="P914" s="305">
        <f t="shared" si="254"/>
        <v>2963.0658053890625</v>
      </c>
      <c r="Q914" s="309">
        <f t="shared" si="255"/>
        <v>7.4081999999999999</v>
      </c>
      <c r="R914" s="367">
        <f t="shared" si="263"/>
        <v>181.21724459470946</v>
      </c>
      <c r="S914" s="302">
        <v>21700</v>
      </c>
      <c r="T914" s="307">
        <f t="shared" si="256"/>
        <v>1436.9493399062653</v>
      </c>
      <c r="U914" s="101">
        <f t="shared" si="257"/>
        <v>485.68887688831762</v>
      </c>
      <c r="V914" s="304">
        <f t="shared" si="258"/>
        <v>28.738986798125307</v>
      </c>
      <c r="W914" s="308">
        <v>24</v>
      </c>
      <c r="X914" s="305">
        <f t="shared" si="259"/>
        <v>1975.3772035927084</v>
      </c>
      <c r="Y914" s="309">
        <f t="shared" si="260"/>
        <v>4.9387999999999996</v>
      </c>
    </row>
    <row r="915" spans="1:25" ht="15.75" customHeight="1" x14ac:dyDescent="0.2">
      <c r="A915" s="424">
        <v>896</v>
      </c>
      <c r="B915" s="301">
        <f t="shared" si="261"/>
        <v>72.491504203521586</v>
      </c>
      <c r="C915" s="302">
        <v>21700</v>
      </c>
      <c r="D915" s="303">
        <f t="shared" si="246"/>
        <v>3592.1450777034634</v>
      </c>
      <c r="E915" s="304">
        <f t="shared" si="247"/>
        <v>1214.1450362637704</v>
      </c>
      <c r="F915" s="304">
        <f t="shared" si="248"/>
        <v>71.842901554069272</v>
      </c>
      <c r="G915" s="101">
        <v>60</v>
      </c>
      <c r="H915" s="305">
        <f t="shared" si="249"/>
        <v>4938.1330155213036</v>
      </c>
      <c r="I915" s="309">
        <f t="shared" si="250"/>
        <v>12.360099999999999</v>
      </c>
      <c r="J915" s="329">
        <f t="shared" si="262"/>
        <v>120.81917367253598</v>
      </c>
      <c r="K915" s="302">
        <v>21700</v>
      </c>
      <c r="L915" s="307">
        <f t="shared" si="251"/>
        <v>2155.2870466220779</v>
      </c>
      <c r="M915" s="304">
        <f t="shared" si="252"/>
        <v>728.48702175826224</v>
      </c>
      <c r="N915" s="304">
        <f t="shared" si="253"/>
        <v>43.105740932441556</v>
      </c>
      <c r="O915" s="308">
        <v>36</v>
      </c>
      <c r="P915" s="305">
        <f t="shared" si="254"/>
        <v>2962.8798093127821</v>
      </c>
      <c r="Q915" s="309">
        <f t="shared" si="255"/>
        <v>7.4160000000000004</v>
      </c>
      <c r="R915" s="367">
        <f t="shared" si="263"/>
        <v>181.22876050880396</v>
      </c>
      <c r="S915" s="302">
        <v>21700</v>
      </c>
      <c r="T915" s="307">
        <f t="shared" si="256"/>
        <v>1436.8580310813854</v>
      </c>
      <c r="U915" s="101">
        <f t="shared" si="257"/>
        <v>485.65801450550822</v>
      </c>
      <c r="V915" s="304">
        <f t="shared" si="258"/>
        <v>28.737160621627709</v>
      </c>
      <c r="W915" s="308">
        <v>24</v>
      </c>
      <c r="X915" s="305">
        <f t="shared" si="259"/>
        <v>1975.2532062085213</v>
      </c>
      <c r="Y915" s="309">
        <f t="shared" si="260"/>
        <v>4.944</v>
      </c>
    </row>
    <row r="916" spans="1:25" ht="15.75" customHeight="1" x14ac:dyDescent="0.2">
      <c r="A916" s="424">
        <v>897</v>
      </c>
      <c r="B916" s="301">
        <f t="shared" si="261"/>
        <v>72.496105430992543</v>
      </c>
      <c r="C916" s="302">
        <v>21700</v>
      </c>
      <c r="D916" s="303">
        <f t="shared" ref="D916:D979" si="264">12*(1/B916*C916)</f>
        <v>3591.9170892272145</v>
      </c>
      <c r="E916" s="304">
        <f t="shared" ref="E916:E979" si="265">D916*33.8%</f>
        <v>1214.0679761587985</v>
      </c>
      <c r="F916" s="304">
        <f t="shared" ref="F916:F979" si="266">D916*2%</f>
        <v>71.838341784544298</v>
      </c>
      <c r="G916" s="101">
        <v>60</v>
      </c>
      <c r="H916" s="305">
        <f t="shared" ref="H916:H979" si="267">SUM(D916:G916)</f>
        <v>4937.8234071705574</v>
      </c>
      <c r="I916" s="309">
        <f t="shared" ref="I916:I979" si="268">ROUND(A916/B916,4)</f>
        <v>12.373100000000001</v>
      </c>
      <c r="J916" s="329">
        <f t="shared" si="262"/>
        <v>120.82684238498757</v>
      </c>
      <c r="K916" s="302">
        <v>21700</v>
      </c>
      <c r="L916" s="307">
        <f t="shared" ref="L916:L979" si="269">12*(1/J916*K916)</f>
        <v>2155.1502535363288</v>
      </c>
      <c r="M916" s="304">
        <f t="shared" ref="M916:M979" si="270">L916*33.8%</f>
        <v>728.44078569527903</v>
      </c>
      <c r="N916" s="304">
        <f t="shared" ref="N916:N979" si="271">L916*2%</f>
        <v>43.103005070726574</v>
      </c>
      <c r="O916" s="308">
        <v>36</v>
      </c>
      <c r="P916" s="305">
        <f t="shared" ref="P916:P979" si="272">SUM(L916:O916)</f>
        <v>2962.6940443023345</v>
      </c>
      <c r="Q916" s="309">
        <f t="shared" ref="Q916:Q979" si="273">ROUND(A916/J916,4)</f>
        <v>7.4238</v>
      </c>
      <c r="R916" s="367">
        <f t="shared" si="263"/>
        <v>181.24026357748136</v>
      </c>
      <c r="S916" s="302">
        <v>21700</v>
      </c>
      <c r="T916" s="307">
        <f t="shared" ref="T916:T979" si="274">12*(1/R916*S916)</f>
        <v>1436.7668356908857</v>
      </c>
      <c r="U916" s="101">
        <f t="shared" ref="U916:U979" si="275">T916*33.8%</f>
        <v>485.62719046351936</v>
      </c>
      <c r="V916" s="304">
        <f t="shared" ref="V916:V979" si="276">T916*2%</f>
        <v>28.735336713817716</v>
      </c>
      <c r="W916" s="308">
        <v>24</v>
      </c>
      <c r="X916" s="305">
        <f t="shared" ref="X916:X979" si="277">SUM(T916:W916)</f>
        <v>1975.1293628682229</v>
      </c>
      <c r="Y916" s="309">
        <f t="shared" ref="Y916:Y979" si="278">ROUND(A916/R916,4)</f>
        <v>4.9492000000000003</v>
      </c>
    </row>
    <row r="917" spans="1:25" ht="15.75" customHeight="1" x14ac:dyDescent="0.2">
      <c r="A917" s="424">
        <v>898</v>
      </c>
      <c r="B917" s="301">
        <f t="shared" si="261"/>
        <v>72.500701531746586</v>
      </c>
      <c r="C917" s="302">
        <v>21700</v>
      </c>
      <c r="D917" s="303">
        <f t="shared" si="264"/>
        <v>3591.6893836672207</v>
      </c>
      <c r="E917" s="304">
        <f t="shared" si="265"/>
        <v>1213.9910116795204</v>
      </c>
      <c r="F917" s="304">
        <f t="shared" si="266"/>
        <v>71.833787673344418</v>
      </c>
      <c r="G917" s="101">
        <v>60</v>
      </c>
      <c r="H917" s="305">
        <f t="shared" si="267"/>
        <v>4937.5141830200846</v>
      </c>
      <c r="I917" s="309">
        <f t="shared" si="268"/>
        <v>12.386100000000001</v>
      </c>
      <c r="J917" s="329">
        <f t="shared" si="262"/>
        <v>120.83450255291098</v>
      </c>
      <c r="K917" s="302">
        <v>21700</v>
      </c>
      <c r="L917" s="307">
        <f t="shared" si="269"/>
        <v>2155.013630200332</v>
      </c>
      <c r="M917" s="304">
        <f t="shared" si="270"/>
        <v>728.39460700771212</v>
      </c>
      <c r="N917" s="304">
        <f t="shared" si="271"/>
        <v>43.100272604006641</v>
      </c>
      <c r="O917" s="308">
        <v>36</v>
      </c>
      <c r="P917" s="305">
        <f t="shared" si="272"/>
        <v>2962.5085098120508</v>
      </c>
      <c r="Q917" s="309">
        <f t="shared" si="273"/>
        <v>7.4317000000000002</v>
      </c>
      <c r="R917" s="367">
        <f t="shared" si="263"/>
        <v>181.25175382936646</v>
      </c>
      <c r="S917" s="302">
        <v>21700</v>
      </c>
      <c r="T917" s="307">
        <f t="shared" si="274"/>
        <v>1436.6757534668882</v>
      </c>
      <c r="U917" s="101">
        <f t="shared" si="275"/>
        <v>485.59640467180816</v>
      </c>
      <c r="V917" s="304">
        <f t="shared" si="276"/>
        <v>28.733515069337763</v>
      </c>
      <c r="W917" s="308">
        <v>24</v>
      </c>
      <c r="X917" s="305">
        <f t="shared" si="277"/>
        <v>1975.0056732080341</v>
      </c>
      <c r="Y917" s="309">
        <f t="shared" si="278"/>
        <v>4.9543999999999997</v>
      </c>
    </row>
    <row r="918" spans="1:25" ht="15.75" customHeight="1" x14ac:dyDescent="0.2">
      <c r="A918" s="424">
        <v>899</v>
      </c>
      <c r="B918" s="301">
        <f t="shared" si="261"/>
        <v>72.505292517195443</v>
      </c>
      <c r="C918" s="302">
        <v>21700</v>
      </c>
      <c r="D918" s="303">
        <f t="shared" si="264"/>
        <v>3591.4619603561109</v>
      </c>
      <c r="E918" s="304">
        <f t="shared" si="265"/>
        <v>1213.9141426003653</v>
      </c>
      <c r="F918" s="304">
        <f t="shared" si="266"/>
        <v>71.829239207122214</v>
      </c>
      <c r="G918" s="101">
        <v>60</v>
      </c>
      <c r="H918" s="305">
        <f t="shared" si="267"/>
        <v>4937.2053421635983</v>
      </c>
      <c r="I918" s="309">
        <f t="shared" si="268"/>
        <v>12.399100000000001</v>
      </c>
      <c r="J918" s="329">
        <f t="shared" si="262"/>
        <v>120.84215419532575</v>
      </c>
      <c r="K918" s="302">
        <v>21700</v>
      </c>
      <c r="L918" s="307">
        <f t="shared" si="269"/>
        <v>2154.8771762136666</v>
      </c>
      <c r="M918" s="304">
        <f t="shared" si="270"/>
        <v>728.34848556021927</v>
      </c>
      <c r="N918" s="304">
        <f t="shared" si="271"/>
        <v>43.097543524273334</v>
      </c>
      <c r="O918" s="308">
        <v>36</v>
      </c>
      <c r="P918" s="305">
        <f t="shared" si="272"/>
        <v>2962.3232052981593</v>
      </c>
      <c r="Q918" s="309">
        <f t="shared" si="273"/>
        <v>7.4394999999999998</v>
      </c>
      <c r="R918" s="367">
        <f t="shared" si="263"/>
        <v>181.26323129298859</v>
      </c>
      <c r="S918" s="302">
        <v>21700</v>
      </c>
      <c r="T918" s="307">
        <f t="shared" si="274"/>
        <v>1436.5847841424445</v>
      </c>
      <c r="U918" s="101">
        <f t="shared" si="275"/>
        <v>485.56565704014622</v>
      </c>
      <c r="V918" s="304">
        <f t="shared" si="276"/>
        <v>28.731695682848891</v>
      </c>
      <c r="W918" s="308">
        <v>24</v>
      </c>
      <c r="X918" s="305">
        <f t="shared" si="277"/>
        <v>1974.8821368654396</v>
      </c>
      <c r="Y918" s="309">
        <f t="shared" si="278"/>
        <v>4.9596</v>
      </c>
    </row>
    <row r="919" spans="1:25" ht="15.75" customHeight="1" x14ac:dyDescent="0.2">
      <c r="A919" s="283">
        <v>900</v>
      </c>
      <c r="B919" s="301">
        <f t="shared" si="261"/>
        <v>72.509878398712786</v>
      </c>
      <c r="C919" s="302">
        <v>21700</v>
      </c>
      <c r="D919" s="303">
        <f t="shared" si="264"/>
        <v>3591.2348186288323</v>
      </c>
      <c r="E919" s="304">
        <f t="shared" si="265"/>
        <v>1213.8373686965451</v>
      </c>
      <c r="F919" s="304">
        <f t="shared" si="266"/>
        <v>71.824696372576653</v>
      </c>
      <c r="G919" s="101">
        <v>60</v>
      </c>
      <c r="H919" s="305">
        <f t="shared" si="267"/>
        <v>4936.8968836979539</v>
      </c>
      <c r="I919" s="309">
        <f t="shared" si="268"/>
        <v>12.412100000000001</v>
      </c>
      <c r="J919" s="329">
        <f t="shared" si="262"/>
        <v>120.84979733118799</v>
      </c>
      <c r="K919" s="302">
        <v>21700</v>
      </c>
      <c r="L919" s="307">
        <f t="shared" si="269"/>
        <v>2154.7408911772995</v>
      </c>
      <c r="M919" s="304">
        <f t="shared" si="270"/>
        <v>728.30242121792719</v>
      </c>
      <c r="N919" s="304">
        <f t="shared" si="271"/>
        <v>43.094817823545995</v>
      </c>
      <c r="O919" s="308">
        <v>36</v>
      </c>
      <c r="P919" s="305">
        <f t="shared" si="272"/>
        <v>2962.1381302187724</v>
      </c>
      <c r="Q919" s="309">
        <f t="shared" si="273"/>
        <v>7.4473000000000003</v>
      </c>
      <c r="R919" s="367">
        <f t="shared" si="263"/>
        <v>181.27469599678196</v>
      </c>
      <c r="S919" s="302">
        <v>21700</v>
      </c>
      <c r="T919" s="307">
        <f t="shared" si="274"/>
        <v>1436.493927451533</v>
      </c>
      <c r="U919" s="101">
        <f t="shared" si="275"/>
        <v>485.53494747861811</v>
      </c>
      <c r="V919" s="304">
        <f t="shared" si="276"/>
        <v>28.729878549030659</v>
      </c>
      <c r="W919" s="308">
        <v>24</v>
      </c>
      <c r="X919" s="305">
        <f t="shared" si="277"/>
        <v>1974.7587534791817</v>
      </c>
      <c r="Y919" s="309">
        <f t="shared" si="278"/>
        <v>4.9648000000000003</v>
      </c>
    </row>
    <row r="920" spans="1:25" ht="15.75" customHeight="1" x14ac:dyDescent="0.2">
      <c r="A920" s="424">
        <v>901</v>
      </c>
      <c r="B920" s="301">
        <f t="shared" si="261"/>
        <v>72.514459187634401</v>
      </c>
      <c r="C920" s="302">
        <v>21700</v>
      </c>
      <c r="D920" s="303">
        <f t="shared" si="264"/>
        <v>3591.0079578226373</v>
      </c>
      <c r="E920" s="304">
        <f t="shared" si="265"/>
        <v>1213.7606897440512</v>
      </c>
      <c r="F920" s="304">
        <f t="shared" si="266"/>
        <v>71.820159156452746</v>
      </c>
      <c r="G920" s="101">
        <v>60</v>
      </c>
      <c r="H920" s="305">
        <f t="shared" si="267"/>
        <v>4936.5888067231417</v>
      </c>
      <c r="I920" s="309">
        <f t="shared" si="268"/>
        <v>12.4251</v>
      </c>
      <c r="J920" s="329">
        <f t="shared" si="262"/>
        <v>120.85743197939067</v>
      </c>
      <c r="K920" s="302">
        <v>21700</v>
      </c>
      <c r="L920" s="307">
        <f t="shared" si="269"/>
        <v>2154.6047746935824</v>
      </c>
      <c r="M920" s="304">
        <f t="shared" si="270"/>
        <v>728.25641384643075</v>
      </c>
      <c r="N920" s="304">
        <f t="shared" si="271"/>
        <v>43.092095493871646</v>
      </c>
      <c r="O920" s="308">
        <v>36</v>
      </c>
      <c r="P920" s="305">
        <f t="shared" si="272"/>
        <v>2961.9532840338848</v>
      </c>
      <c r="Q920" s="309">
        <f t="shared" si="273"/>
        <v>7.4550999999999998</v>
      </c>
      <c r="R920" s="367">
        <f t="shared" si="263"/>
        <v>181.28614796908599</v>
      </c>
      <c r="S920" s="302">
        <v>21700</v>
      </c>
      <c r="T920" s="307">
        <f t="shared" si="274"/>
        <v>1436.4031831290552</v>
      </c>
      <c r="U920" s="101">
        <f t="shared" si="275"/>
        <v>485.50427589762057</v>
      </c>
      <c r="V920" s="304">
        <f t="shared" si="276"/>
        <v>28.728063662581103</v>
      </c>
      <c r="W920" s="308">
        <v>24</v>
      </c>
      <c r="X920" s="305">
        <f t="shared" si="277"/>
        <v>1974.6355226892567</v>
      </c>
      <c r="Y920" s="309">
        <f t="shared" si="278"/>
        <v>4.97</v>
      </c>
    </row>
    <row r="921" spans="1:25" ht="15.75" customHeight="1" x14ac:dyDescent="0.2">
      <c r="A921" s="424">
        <v>902</v>
      </c>
      <c r="B921" s="301">
        <f t="shared" si="261"/>
        <v>72.519034895258329</v>
      </c>
      <c r="C921" s="302">
        <v>21700</v>
      </c>
      <c r="D921" s="303">
        <f t="shared" si="264"/>
        <v>3590.7813772770751</v>
      </c>
      <c r="E921" s="304">
        <f t="shared" si="265"/>
        <v>1213.6841055196512</v>
      </c>
      <c r="F921" s="304">
        <f t="shared" si="266"/>
        <v>71.815627545541503</v>
      </c>
      <c r="G921" s="101">
        <v>60</v>
      </c>
      <c r="H921" s="305">
        <f t="shared" si="267"/>
        <v>4936.2811103422673</v>
      </c>
      <c r="I921" s="309">
        <f t="shared" si="268"/>
        <v>12.4381</v>
      </c>
      <c r="J921" s="329">
        <f t="shared" si="262"/>
        <v>120.86505815876389</v>
      </c>
      <c r="K921" s="302">
        <v>21700</v>
      </c>
      <c r="L921" s="307">
        <f t="shared" si="269"/>
        <v>2154.4688263662451</v>
      </c>
      <c r="M921" s="304">
        <f t="shared" si="270"/>
        <v>728.21046331179082</v>
      </c>
      <c r="N921" s="304">
        <f t="shared" si="271"/>
        <v>43.089376527324902</v>
      </c>
      <c r="O921" s="308">
        <v>36</v>
      </c>
      <c r="P921" s="305">
        <f t="shared" si="272"/>
        <v>2961.7686662053611</v>
      </c>
      <c r="Q921" s="309">
        <f t="shared" si="273"/>
        <v>7.4629000000000003</v>
      </c>
      <c r="R921" s="367">
        <f t="shared" si="263"/>
        <v>181.29758723814581</v>
      </c>
      <c r="S921" s="302">
        <v>21700</v>
      </c>
      <c r="T921" s="307">
        <f t="shared" si="274"/>
        <v>1436.3125509108304</v>
      </c>
      <c r="U921" s="101">
        <f t="shared" si="275"/>
        <v>485.47364220786062</v>
      </c>
      <c r="V921" s="304">
        <f t="shared" si="276"/>
        <v>28.726251018216608</v>
      </c>
      <c r="W921" s="308">
        <v>24</v>
      </c>
      <c r="X921" s="305">
        <f t="shared" si="277"/>
        <v>1974.5124441369076</v>
      </c>
      <c r="Y921" s="309">
        <f t="shared" si="278"/>
        <v>4.9752000000000001</v>
      </c>
    </row>
    <row r="922" spans="1:25" ht="15.75" customHeight="1" x14ac:dyDescent="0.2">
      <c r="A922" s="424">
        <v>903</v>
      </c>
      <c r="B922" s="301">
        <f t="shared" si="261"/>
        <v>72.523605532845068</v>
      </c>
      <c r="C922" s="302">
        <v>21700</v>
      </c>
      <c r="D922" s="303">
        <f t="shared" si="264"/>
        <v>3590.5550763339797</v>
      </c>
      <c r="E922" s="304">
        <f t="shared" si="265"/>
        <v>1213.607615800885</v>
      </c>
      <c r="F922" s="304">
        <f t="shared" si="266"/>
        <v>71.811101526679593</v>
      </c>
      <c r="G922" s="101">
        <v>60</v>
      </c>
      <c r="H922" s="305">
        <f t="shared" si="267"/>
        <v>4935.9737936615447</v>
      </c>
      <c r="I922" s="309">
        <f t="shared" si="268"/>
        <v>12.4511</v>
      </c>
      <c r="J922" s="329">
        <f t="shared" si="262"/>
        <v>120.87267588807512</v>
      </c>
      <c r="K922" s="302">
        <v>21700</v>
      </c>
      <c r="L922" s="307">
        <f t="shared" si="269"/>
        <v>2154.3330458003879</v>
      </c>
      <c r="M922" s="304">
        <f t="shared" si="270"/>
        <v>728.1645694805311</v>
      </c>
      <c r="N922" s="304">
        <f t="shared" si="271"/>
        <v>43.086660916007759</v>
      </c>
      <c r="O922" s="308">
        <v>36</v>
      </c>
      <c r="P922" s="305">
        <f t="shared" si="272"/>
        <v>2961.584276196927</v>
      </c>
      <c r="Q922" s="309">
        <f t="shared" si="273"/>
        <v>7.4706999999999999</v>
      </c>
      <c r="R922" s="367">
        <f t="shared" si="263"/>
        <v>181.30901383211267</v>
      </c>
      <c r="S922" s="302">
        <v>21700</v>
      </c>
      <c r="T922" s="307">
        <f t="shared" si="274"/>
        <v>1436.222030533592</v>
      </c>
      <c r="U922" s="101">
        <f t="shared" si="275"/>
        <v>485.44304632035409</v>
      </c>
      <c r="V922" s="304">
        <f t="shared" si="276"/>
        <v>28.724440610671842</v>
      </c>
      <c r="W922" s="308">
        <v>24</v>
      </c>
      <c r="X922" s="305">
        <f t="shared" si="277"/>
        <v>1974.3895174646179</v>
      </c>
      <c r="Y922" s="309">
        <f t="shared" si="278"/>
        <v>4.9804000000000004</v>
      </c>
    </row>
    <row r="923" spans="1:25" ht="15.75" customHeight="1" x14ac:dyDescent="0.2">
      <c r="A923" s="424">
        <v>904</v>
      </c>
      <c r="B923" s="301">
        <f t="shared" si="261"/>
        <v>72.528171111617723</v>
      </c>
      <c r="C923" s="302">
        <v>21700</v>
      </c>
      <c r="D923" s="303">
        <f t="shared" si="264"/>
        <v>3590.3290543374605</v>
      </c>
      <c r="E923" s="304">
        <f t="shared" si="265"/>
        <v>1213.5312203660615</v>
      </c>
      <c r="F923" s="304">
        <f t="shared" si="266"/>
        <v>71.806581086749219</v>
      </c>
      <c r="G923" s="101">
        <v>60</v>
      </c>
      <c r="H923" s="305">
        <f t="shared" si="267"/>
        <v>4935.6668557902713</v>
      </c>
      <c r="I923" s="309">
        <f t="shared" si="268"/>
        <v>12.4641</v>
      </c>
      <c r="J923" s="329">
        <f t="shared" si="262"/>
        <v>120.88028518602954</v>
      </c>
      <c r="K923" s="302">
        <v>21700</v>
      </c>
      <c r="L923" s="307">
        <f t="shared" si="269"/>
        <v>2154.1974326024765</v>
      </c>
      <c r="M923" s="304">
        <f t="shared" si="270"/>
        <v>728.11873221963697</v>
      </c>
      <c r="N923" s="304">
        <f t="shared" si="271"/>
        <v>43.083948652049529</v>
      </c>
      <c r="O923" s="308">
        <v>36</v>
      </c>
      <c r="P923" s="305">
        <f t="shared" si="272"/>
        <v>2961.4001134741629</v>
      </c>
      <c r="Q923" s="309">
        <f t="shared" si="273"/>
        <v>7.4785000000000004</v>
      </c>
      <c r="R923" s="367">
        <f t="shared" si="263"/>
        <v>181.32042777904431</v>
      </c>
      <c r="S923" s="302">
        <v>21700</v>
      </c>
      <c r="T923" s="307">
        <f t="shared" si="274"/>
        <v>1436.1316217349843</v>
      </c>
      <c r="U923" s="101">
        <f t="shared" si="275"/>
        <v>485.41248814642461</v>
      </c>
      <c r="V923" s="304">
        <f t="shared" si="276"/>
        <v>28.722632434699687</v>
      </c>
      <c r="W923" s="308">
        <v>24</v>
      </c>
      <c r="X923" s="305">
        <f t="shared" si="277"/>
        <v>1974.2667423161088</v>
      </c>
      <c r="Y923" s="309">
        <f t="shared" si="278"/>
        <v>4.9855999999999998</v>
      </c>
    </row>
    <row r="924" spans="1:25" ht="15.75" customHeight="1" x14ac:dyDescent="0.2">
      <c r="A924" s="424">
        <v>905</v>
      </c>
      <c r="B924" s="301">
        <f t="shared" si="261"/>
        <v>72.532731642762201</v>
      </c>
      <c r="C924" s="302">
        <v>21700</v>
      </c>
      <c r="D924" s="303">
        <f t="shared" si="264"/>
        <v>3590.1033106338891</v>
      </c>
      <c r="E924" s="304">
        <f t="shared" si="265"/>
        <v>1213.4549189942545</v>
      </c>
      <c r="F924" s="304">
        <f t="shared" si="266"/>
        <v>71.802066212677786</v>
      </c>
      <c r="G924" s="101">
        <v>60</v>
      </c>
      <c r="H924" s="305">
        <f t="shared" si="267"/>
        <v>4935.360295840821</v>
      </c>
      <c r="I924" s="309">
        <f t="shared" si="268"/>
        <v>12.4771</v>
      </c>
      <c r="J924" s="329">
        <f t="shared" si="262"/>
        <v>120.88788607127034</v>
      </c>
      <c r="K924" s="302">
        <v>21700</v>
      </c>
      <c r="L924" s="307">
        <f t="shared" si="269"/>
        <v>2154.0619863803331</v>
      </c>
      <c r="M924" s="304">
        <f t="shared" si="270"/>
        <v>728.07295139655253</v>
      </c>
      <c r="N924" s="304">
        <f t="shared" si="271"/>
        <v>43.081239727606665</v>
      </c>
      <c r="O924" s="308">
        <v>36</v>
      </c>
      <c r="P924" s="305">
        <f t="shared" si="272"/>
        <v>2961.2161775044924</v>
      </c>
      <c r="Q924" s="309">
        <f t="shared" si="273"/>
        <v>7.4863</v>
      </c>
      <c r="R924" s="367">
        <f t="shared" si="263"/>
        <v>181.3318291069055</v>
      </c>
      <c r="S924" s="302">
        <v>21700</v>
      </c>
      <c r="T924" s="307">
        <f t="shared" si="274"/>
        <v>1436.0413242535556</v>
      </c>
      <c r="U924" s="101">
        <f t="shared" si="275"/>
        <v>485.38196759770176</v>
      </c>
      <c r="V924" s="304">
        <f t="shared" si="276"/>
        <v>28.720826485071111</v>
      </c>
      <c r="W924" s="308">
        <v>24</v>
      </c>
      <c r="X924" s="305">
        <f t="shared" si="277"/>
        <v>1974.1441183363283</v>
      </c>
      <c r="Y924" s="309">
        <f t="shared" si="278"/>
        <v>4.9908999999999999</v>
      </c>
    </row>
    <row r="925" spans="1:25" ht="15.75" customHeight="1" x14ac:dyDescent="0.2">
      <c r="A925" s="424">
        <v>906</v>
      </c>
      <c r="B925" s="301">
        <f t="shared" si="261"/>
        <v>72.537287137427299</v>
      </c>
      <c r="C925" s="302">
        <v>21700</v>
      </c>
      <c r="D925" s="303">
        <f t="shared" si="264"/>
        <v>3589.8778445718926</v>
      </c>
      <c r="E925" s="304">
        <f t="shared" si="265"/>
        <v>1213.3787114652996</v>
      </c>
      <c r="F925" s="304">
        <f t="shared" si="266"/>
        <v>71.79755689143785</v>
      </c>
      <c r="G925" s="101">
        <v>60</v>
      </c>
      <c r="H925" s="305">
        <f t="shared" si="267"/>
        <v>4935.0541129286303</v>
      </c>
      <c r="I925" s="309">
        <f t="shared" si="268"/>
        <v>12.4901</v>
      </c>
      <c r="J925" s="329">
        <f t="shared" si="262"/>
        <v>120.89547856237884</v>
      </c>
      <c r="K925" s="302">
        <v>21700</v>
      </c>
      <c r="L925" s="307">
        <f t="shared" si="269"/>
        <v>2153.926706743136</v>
      </c>
      <c r="M925" s="304">
        <f t="shared" si="270"/>
        <v>728.02722687917992</v>
      </c>
      <c r="N925" s="304">
        <f t="shared" si="271"/>
        <v>43.078534134862721</v>
      </c>
      <c r="O925" s="308">
        <v>36</v>
      </c>
      <c r="P925" s="305">
        <f t="shared" si="272"/>
        <v>2961.0324677571789</v>
      </c>
      <c r="Q925" s="309">
        <f t="shared" si="273"/>
        <v>7.4941000000000004</v>
      </c>
      <c r="R925" s="367">
        <f t="shared" si="263"/>
        <v>181.34321784356823</v>
      </c>
      <c r="S925" s="302">
        <v>21700</v>
      </c>
      <c r="T925" s="307">
        <f t="shared" si="274"/>
        <v>1435.9511378287575</v>
      </c>
      <c r="U925" s="101">
        <f t="shared" si="275"/>
        <v>485.35148458611997</v>
      </c>
      <c r="V925" s="304">
        <f t="shared" si="276"/>
        <v>28.71902275657515</v>
      </c>
      <c r="W925" s="308">
        <v>24</v>
      </c>
      <c r="X925" s="305">
        <f t="shared" si="277"/>
        <v>1974.0216451714527</v>
      </c>
      <c r="Y925" s="309">
        <f t="shared" si="278"/>
        <v>4.9961000000000002</v>
      </c>
    </row>
    <row r="926" spans="1:25" ht="15.75" customHeight="1" x14ac:dyDescent="0.2">
      <c r="A926" s="424">
        <v>907</v>
      </c>
      <c r="B926" s="301">
        <f t="shared" si="261"/>
        <v>72.54183760672494</v>
      </c>
      <c r="C926" s="302">
        <v>21700</v>
      </c>
      <c r="D926" s="303">
        <f t="shared" si="264"/>
        <v>3589.6526555023443</v>
      </c>
      <c r="E926" s="304">
        <f t="shared" si="265"/>
        <v>1213.3025975597923</v>
      </c>
      <c r="F926" s="304">
        <f t="shared" si="266"/>
        <v>71.793053110046884</v>
      </c>
      <c r="G926" s="101">
        <v>60</v>
      </c>
      <c r="H926" s="305">
        <f t="shared" si="267"/>
        <v>4934.7483061721832</v>
      </c>
      <c r="I926" s="309">
        <f t="shared" si="268"/>
        <v>12.5031</v>
      </c>
      <c r="J926" s="329">
        <f t="shared" si="262"/>
        <v>120.9030626778749</v>
      </c>
      <c r="K926" s="302">
        <v>21700</v>
      </c>
      <c r="L926" s="307">
        <f t="shared" si="269"/>
        <v>2153.7915933014065</v>
      </c>
      <c r="M926" s="304">
        <f t="shared" si="270"/>
        <v>727.98155853587537</v>
      </c>
      <c r="N926" s="304">
        <f t="shared" si="271"/>
        <v>43.075831866028132</v>
      </c>
      <c r="O926" s="308">
        <v>36</v>
      </c>
      <c r="P926" s="305">
        <f t="shared" si="272"/>
        <v>2960.8489837033103</v>
      </c>
      <c r="Q926" s="309">
        <f t="shared" si="273"/>
        <v>7.5019</v>
      </c>
      <c r="R926" s="367">
        <f t="shared" si="263"/>
        <v>181.35459401681234</v>
      </c>
      <c r="S926" s="302">
        <v>21700</v>
      </c>
      <c r="T926" s="307">
        <f t="shared" si="274"/>
        <v>1435.8610622009378</v>
      </c>
      <c r="U926" s="101">
        <f t="shared" si="275"/>
        <v>485.32103902391691</v>
      </c>
      <c r="V926" s="304">
        <f t="shared" si="276"/>
        <v>28.717221244018756</v>
      </c>
      <c r="W926" s="308">
        <v>24</v>
      </c>
      <c r="X926" s="305">
        <f t="shared" si="277"/>
        <v>1973.8993224688734</v>
      </c>
      <c r="Y926" s="309">
        <f t="shared" si="278"/>
        <v>5.0012999999999996</v>
      </c>
    </row>
    <row r="927" spans="1:25" ht="15.75" customHeight="1" x14ac:dyDescent="0.2">
      <c r="A927" s="424">
        <v>908</v>
      </c>
      <c r="B927" s="301">
        <f t="shared" si="261"/>
        <v>72.546383061730339</v>
      </c>
      <c r="C927" s="302">
        <v>21700</v>
      </c>
      <c r="D927" s="303">
        <f t="shared" si="264"/>
        <v>3589.4277427783463</v>
      </c>
      <c r="E927" s="304">
        <f t="shared" si="265"/>
        <v>1213.2265770590809</v>
      </c>
      <c r="F927" s="304">
        <f t="shared" si="266"/>
        <v>71.788554855566929</v>
      </c>
      <c r="G927" s="101">
        <v>60</v>
      </c>
      <c r="H927" s="305">
        <f t="shared" si="267"/>
        <v>4934.4428746929943</v>
      </c>
      <c r="I927" s="309">
        <f t="shared" si="268"/>
        <v>12.5161</v>
      </c>
      <c r="J927" s="329">
        <f t="shared" si="262"/>
        <v>120.91063843621724</v>
      </c>
      <c r="K927" s="302">
        <v>21700</v>
      </c>
      <c r="L927" s="307">
        <f t="shared" si="269"/>
        <v>2153.6566456670075</v>
      </c>
      <c r="M927" s="304">
        <f t="shared" si="270"/>
        <v>727.93594623544845</v>
      </c>
      <c r="N927" s="304">
        <f t="shared" si="271"/>
        <v>43.073132913340153</v>
      </c>
      <c r="O927" s="308">
        <v>36</v>
      </c>
      <c r="P927" s="305">
        <f t="shared" si="272"/>
        <v>2960.6657248157958</v>
      </c>
      <c r="Q927" s="309">
        <f t="shared" si="273"/>
        <v>7.5096999999999996</v>
      </c>
      <c r="R927" s="367">
        <f t="shared" si="263"/>
        <v>181.36595765432583</v>
      </c>
      <c r="S927" s="302">
        <v>21700</v>
      </c>
      <c r="T927" s="307">
        <f t="shared" si="274"/>
        <v>1435.7710971113388</v>
      </c>
      <c r="U927" s="101">
        <f t="shared" si="275"/>
        <v>485.29063082363245</v>
      </c>
      <c r="V927" s="304">
        <f t="shared" si="276"/>
        <v>28.715421942226776</v>
      </c>
      <c r="W927" s="308">
        <v>24</v>
      </c>
      <c r="X927" s="305">
        <f t="shared" si="277"/>
        <v>1973.7771498771981</v>
      </c>
      <c r="Y927" s="309">
        <f t="shared" si="278"/>
        <v>5.0065</v>
      </c>
    </row>
    <row r="928" spans="1:25" ht="15.75" customHeight="1" x14ac:dyDescent="0.2">
      <c r="A928" s="424">
        <v>909</v>
      </c>
      <c r="B928" s="301">
        <f t="shared" si="261"/>
        <v>72.550923513482104</v>
      </c>
      <c r="C928" s="302">
        <v>21700</v>
      </c>
      <c r="D928" s="303">
        <f t="shared" si="264"/>
        <v>3589.2031057552285</v>
      </c>
      <c r="E928" s="304">
        <f t="shared" si="265"/>
        <v>1213.1506497452672</v>
      </c>
      <c r="F928" s="304">
        <f t="shared" si="266"/>
        <v>71.784062115104575</v>
      </c>
      <c r="G928" s="101">
        <v>60</v>
      </c>
      <c r="H928" s="305">
        <f t="shared" si="267"/>
        <v>4934.1378176156004</v>
      </c>
      <c r="I928" s="309">
        <f t="shared" si="268"/>
        <v>12.5291</v>
      </c>
      <c r="J928" s="329">
        <f t="shared" si="262"/>
        <v>120.91820585580351</v>
      </c>
      <c r="K928" s="302">
        <v>21700</v>
      </c>
      <c r="L928" s="307">
        <f t="shared" si="269"/>
        <v>2153.5218634531375</v>
      </c>
      <c r="M928" s="304">
        <f t="shared" si="270"/>
        <v>727.89038984716035</v>
      </c>
      <c r="N928" s="304">
        <f t="shared" si="271"/>
        <v>43.070437269062751</v>
      </c>
      <c r="O928" s="308">
        <v>36</v>
      </c>
      <c r="P928" s="305">
        <f t="shared" si="272"/>
        <v>2960.4826905693608</v>
      </c>
      <c r="Q928" s="309">
        <f t="shared" si="273"/>
        <v>7.5175000000000001</v>
      </c>
      <c r="R928" s="367">
        <f t="shared" si="263"/>
        <v>181.37730878370525</v>
      </c>
      <c r="S928" s="302">
        <v>21700</v>
      </c>
      <c r="T928" s="307">
        <f t="shared" si="274"/>
        <v>1435.6812423020915</v>
      </c>
      <c r="U928" s="101">
        <f t="shared" si="275"/>
        <v>485.26025989810688</v>
      </c>
      <c r="V928" s="304">
        <f t="shared" si="276"/>
        <v>28.713624846041832</v>
      </c>
      <c r="W928" s="308">
        <v>24</v>
      </c>
      <c r="X928" s="305">
        <f t="shared" si="277"/>
        <v>1973.6551270462401</v>
      </c>
      <c r="Y928" s="309">
        <f t="shared" si="278"/>
        <v>5.0117000000000003</v>
      </c>
    </row>
    <row r="929" spans="1:25" ht="15.75" customHeight="1" x14ac:dyDescent="0.2">
      <c r="A929" s="283">
        <v>910</v>
      </c>
      <c r="B929" s="301">
        <f t="shared" si="261"/>
        <v>72.55545897298245</v>
      </c>
      <c r="C929" s="302">
        <v>21700</v>
      </c>
      <c r="D929" s="303">
        <f t="shared" si="264"/>
        <v>3588.9787437905316</v>
      </c>
      <c r="E929" s="304">
        <f t="shared" si="265"/>
        <v>1213.0748154011997</v>
      </c>
      <c r="F929" s="304">
        <f t="shared" si="266"/>
        <v>71.779574875810638</v>
      </c>
      <c r="G929" s="101">
        <v>60</v>
      </c>
      <c r="H929" s="305">
        <f t="shared" si="267"/>
        <v>4933.8331340675422</v>
      </c>
      <c r="I929" s="309">
        <f t="shared" si="268"/>
        <v>12.5421</v>
      </c>
      <c r="J929" s="329">
        <f t="shared" si="262"/>
        <v>120.92576495497076</v>
      </c>
      <c r="K929" s="302">
        <v>21700</v>
      </c>
      <c r="L929" s="307">
        <f t="shared" si="269"/>
        <v>2153.3872462743188</v>
      </c>
      <c r="M929" s="304">
        <f t="shared" si="270"/>
        <v>727.84488924071968</v>
      </c>
      <c r="N929" s="304">
        <f t="shared" si="271"/>
        <v>43.06774492548638</v>
      </c>
      <c r="O929" s="308">
        <v>36</v>
      </c>
      <c r="P929" s="305">
        <f t="shared" si="272"/>
        <v>2960.2998804405247</v>
      </c>
      <c r="Q929" s="309">
        <f t="shared" si="273"/>
        <v>7.5252999999999997</v>
      </c>
      <c r="R929" s="367">
        <f t="shared" si="263"/>
        <v>181.38864743245611</v>
      </c>
      <c r="S929" s="302">
        <v>21700</v>
      </c>
      <c r="T929" s="307">
        <f t="shared" si="274"/>
        <v>1435.5914975162129</v>
      </c>
      <c r="U929" s="101">
        <f t="shared" si="275"/>
        <v>485.22992616047992</v>
      </c>
      <c r="V929" s="304">
        <f t="shared" si="276"/>
        <v>28.711829950324258</v>
      </c>
      <c r="W929" s="308">
        <v>24</v>
      </c>
      <c r="X929" s="305">
        <f t="shared" si="277"/>
        <v>1973.5332536270171</v>
      </c>
      <c r="Y929" s="309">
        <f t="shared" si="278"/>
        <v>5.0168999999999997</v>
      </c>
    </row>
    <row r="930" spans="1:25" ht="15.75" customHeight="1" x14ac:dyDescent="0.2">
      <c r="A930" s="424">
        <v>911</v>
      </c>
      <c r="B930" s="301">
        <f t="shared" si="261"/>
        <v>72.559989451197339</v>
      </c>
      <c r="C930" s="302">
        <v>21700</v>
      </c>
      <c r="D930" s="303">
        <f t="shared" si="264"/>
        <v>3588.7546562440002</v>
      </c>
      <c r="E930" s="304">
        <f t="shared" si="265"/>
        <v>1212.9990738104721</v>
      </c>
      <c r="F930" s="304">
        <f t="shared" si="266"/>
        <v>71.775093124880001</v>
      </c>
      <c r="G930" s="101">
        <v>60</v>
      </c>
      <c r="H930" s="305">
        <f t="shared" si="267"/>
        <v>4933.528823179352</v>
      </c>
      <c r="I930" s="309">
        <f t="shared" si="268"/>
        <v>12.555099999999999</v>
      </c>
      <c r="J930" s="329">
        <f t="shared" si="262"/>
        <v>120.93331575199556</v>
      </c>
      <c r="K930" s="302">
        <v>21700</v>
      </c>
      <c r="L930" s="307">
        <f t="shared" si="269"/>
        <v>2153.2527937464006</v>
      </c>
      <c r="M930" s="304">
        <f t="shared" si="270"/>
        <v>727.79944428628335</v>
      </c>
      <c r="N930" s="304">
        <f t="shared" si="271"/>
        <v>43.065055874928014</v>
      </c>
      <c r="O930" s="308">
        <v>36</v>
      </c>
      <c r="P930" s="305">
        <f t="shared" si="272"/>
        <v>2960.1172939076118</v>
      </c>
      <c r="Q930" s="309">
        <f t="shared" si="273"/>
        <v>7.5331000000000001</v>
      </c>
      <c r="R930" s="367">
        <f t="shared" si="263"/>
        <v>181.39997362799335</v>
      </c>
      <c r="S930" s="302">
        <v>21700</v>
      </c>
      <c r="T930" s="307">
        <f t="shared" si="274"/>
        <v>1435.5018624976001</v>
      </c>
      <c r="U930" s="101">
        <f t="shared" si="275"/>
        <v>485.19962952418877</v>
      </c>
      <c r="V930" s="304">
        <f t="shared" si="276"/>
        <v>28.710037249952002</v>
      </c>
      <c r="W930" s="308">
        <v>24</v>
      </c>
      <c r="X930" s="305">
        <f t="shared" si="277"/>
        <v>1973.4115292717408</v>
      </c>
      <c r="Y930" s="309">
        <f t="shared" si="278"/>
        <v>5.0221</v>
      </c>
    </row>
    <row r="931" spans="1:25" ht="15.75" customHeight="1" x14ac:dyDescent="0.2">
      <c r="A931" s="424">
        <v>912</v>
      </c>
      <c r="B931" s="301">
        <f t="shared" si="261"/>
        <v>72.564514959056623</v>
      </c>
      <c r="C931" s="302">
        <v>21700</v>
      </c>
      <c r="D931" s="303">
        <f t="shared" si="264"/>
        <v>3588.530842477574</v>
      </c>
      <c r="E931" s="304">
        <f t="shared" si="265"/>
        <v>1212.92342475742</v>
      </c>
      <c r="F931" s="304">
        <f t="shared" si="266"/>
        <v>71.770616849551487</v>
      </c>
      <c r="G931" s="101">
        <v>60</v>
      </c>
      <c r="H931" s="305">
        <f t="shared" si="267"/>
        <v>4933.2248840845459</v>
      </c>
      <c r="I931" s="309">
        <f t="shared" si="268"/>
        <v>12.568099999999999</v>
      </c>
      <c r="J931" s="329">
        <f t="shared" si="262"/>
        <v>120.94085826509438</v>
      </c>
      <c r="K931" s="302">
        <v>21700</v>
      </c>
      <c r="L931" s="307">
        <f t="shared" si="269"/>
        <v>2153.1185054865446</v>
      </c>
      <c r="M931" s="304">
        <f t="shared" si="270"/>
        <v>727.75405485445197</v>
      </c>
      <c r="N931" s="304">
        <f t="shared" si="271"/>
        <v>43.062370109730892</v>
      </c>
      <c r="O931" s="308">
        <v>36</v>
      </c>
      <c r="P931" s="305">
        <f t="shared" si="272"/>
        <v>2959.9349304507277</v>
      </c>
      <c r="Q931" s="309">
        <f t="shared" si="273"/>
        <v>7.5408999999999997</v>
      </c>
      <c r="R931" s="367">
        <f t="shared" si="263"/>
        <v>181.41128739764156</v>
      </c>
      <c r="S931" s="302">
        <v>21700</v>
      </c>
      <c r="T931" s="307">
        <f t="shared" si="274"/>
        <v>1435.4123369910299</v>
      </c>
      <c r="U931" s="101">
        <f t="shared" si="275"/>
        <v>485.16936990296807</v>
      </c>
      <c r="V931" s="304">
        <f t="shared" si="276"/>
        <v>28.708246739820598</v>
      </c>
      <c r="W931" s="308">
        <v>24</v>
      </c>
      <c r="X931" s="305">
        <f t="shared" si="277"/>
        <v>1973.2899536338186</v>
      </c>
      <c r="Y931" s="309">
        <f t="shared" si="278"/>
        <v>5.0273000000000003</v>
      </c>
    </row>
    <row r="932" spans="1:25" ht="15.75" customHeight="1" x14ac:dyDescent="0.2">
      <c r="A932" s="424">
        <v>913</v>
      </c>
      <c r="B932" s="301">
        <f t="shared" si="261"/>
        <v>72.569035507454245</v>
      </c>
      <c r="C932" s="302">
        <v>21700</v>
      </c>
      <c r="D932" s="303">
        <f t="shared" si="264"/>
        <v>3588.3073018553741</v>
      </c>
      <c r="E932" s="304">
        <f t="shared" si="265"/>
        <v>1212.8478680271164</v>
      </c>
      <c r="F932" s="304">
        <f t="shared" si="266"/>
        <v>71.76614603710749</v>
      </c>
      <c r="G932" s="101">
        <v>60</v>
      </c>
      <c r="H932" s="305">
        <f t="shared" si="267"/>
        <v>4932.9213159195979</v>
      </c>
      <c r="I932" s="309">
        <f t="shared" si="268"/>
        <v>12.581099999999999</v>
      </c>
      <c r="J932" s="329">
        <f t="shared" si="262"/>
        <v>120.94839251242375</v>
      </c>
      <c r="K932" s="302">
        <v>21700</v>
      </c>
      <c r="L932" s="307">
        <f t="shared" si="269"/>
        <v>2152.9843811132246</v>
      </c>
      <c r="M932" s="304">
        <f t="shared" si="270"/>
        <v>727.70872081626987</v>
      </c>
      <c r="N932" s="304">
        <f t="shared" si="271"/>
        <v>43.059687622264491</v>
      </c>
      <c r="O932" s="308">
        <v>36</v>
      </c>
      <c r="P932" s="305">
        <f t="shared" si="272"/>
        <v>2959.7527895517587</v>
      </c>
      <c r="Q932" s="309">
        <f t="shared" si="273"/>
        <v>7.5487000000000002</v>
      </c>
      <c r="R932" s="367">
        <f t="shared" si="263"/>
        <v>181.42258876863559</v>
      </c>
      <c r="S932" s="302">
        <v>21700</v>
      </c>
      <c r="T932" s="307">
        <f t="shared" si="274"/>
        <v>1435.32292074215</v>
      </c>
      <c r="U932" s="101">
        <f t="shared" si="275"/>
        <v>485.13914721084666</v>
      </c>
      <c r="V932" s="304">
        <f t="shared" si="276"/>
        <v>28.706458414843002</v>
      </c>
      <c r="W932" s="308">
        <v>24</v>
      </c>
      <c r="X932" s="305">
        <f t="shared" si="277"/>
        <v>1973.1685263678396</v>
      </c>
      <c r="Y932" s="309">
        <f t="shared" si="278"/>
        <v>5.0324</v>
      </c>
    </row>
    <row r="933" spans="1:25" ht="15.75" customHeight="1" x14ac:dyDescent="0.2">
      <c r="A933" s="424">
        <v>914</v>
      </c>
      <c r="B933" s="301">
        <f t="shared" si="261"/>
        <v>72.573551107248363</v>
      </c>
      <c r="C933" s="302">
        <v>21700</v>
      </c>
      <c r="D933" s="303">
        <f t="shared" si="264"/>
        <v>3588.0840337436966</v>
      </c>
      <c r="E933" s="304">
        <f t="shared" si="265"/>
        <v>1212.7724034053692</v>
      </c>
      <c r="F933" s="304">
        <f t="shared" si="266"/>
        <v>71.761680674873929</v>
      </c>
      <c r="G933" s="101">
        <v>60</v>
      </c>
      <c r="H933" s="305">
        <f t="shared" si="267"/>
        <v>4932.6181178239394</v>
      </c>
      <c r="I933" s="309">
        <f t="shared" si="268"/>
        <v>12.594099999999999</v>
      </c>
      <c r="J933" s="329">
        <f t="shared" si="262"/>
        <v>120.95591851208061</v>
      </c>
      <c r="K933" s="302">
        <v>21700</v>
      </c>
      <c r="L933" s="307">
        <f t="shared" si="269"/>
        <v>2152.8504202462177</v>
      </c>
      <c r="M933" s="304">
        <f t="shared" si="270"/>
        <v>727.66344204322149</v>
      </c>
      <c r="N933" s="304">
        <f t="shared" si="271"/>
        <v>43.057008404924353</v>
      </c>
      <c r="O933" s="308">
        <v>36</v>
      </c>
      <c r="P933" s="305">
        <f t="shared" si="272"/>
        <v>2959.5708706943637</v>
      </c>
      <c r="Q933" s="309">
        <f t="shared" si="273"/>
        <v>7.5564999999999998</v>
      </c>
      <c r="R933" s="367">
        <f t="shared" si="263"/>
        <v>181.43387776812091</v>
      </c>
      <c r="S933" s="302">
        <v>21700</v>
      </c>
      <c r="T933" s="307">
        <f t="shared" si="274"/>
        <v>1435.2336134974785</v>
      </c>
      <c r="U933" s="101">
        <f t="shared" si="275"/>
        <v>485.10896136214768</v>
      </c>
      <c r="V933" s="304">
        <f t="shared" si="276"/>
        <v>28.704672269949569</v>
      </c>
      <c r="W933" s="308">
        <v>24</v>
      </c>
      <c r="X933" s="305">
        <f t="shared" si="277"/>
        <v>1973.0472471295757</v>
      </c>
      <c r="Y933" s="309">
        <f t="shared" si="278"/>
        <v>5.0376000000000003</v>
      </c>
    </row>
    <row r="934" spans="1:25" ht="15.75" customHeight="1" x14ac:dyDescent="0.2">
      <c r="A934" s="424">
        <v>915</v>
      </c>
      <c r="B934" s="301">
        <f t="shared" si="261"/>
        <v>72.578061769261524</v>
      </c>
      <c r="C934" s="302">
        <v>21700</v>
      </c>
      <c r="D934" s="303">
        <f t="shared" si="264"/>
        <v>3587.8610375109984</v>
      </c>
      <c r="E934" s="304">
        <f t="shared" si="265"/>
        <v>1212.6970306787173</v>
      </c>
      <c r="F934" s="304">
        <f t="shared" si="266"/>
        <v>71.757220750219972</v>
      </c>
      <c r="G934" s="101">
        <v>60</v>
      </c>
      <c r="H934" s="305">
        <f t="shared" si="267"/>
        <v>4932.3152889399353</v>
      </c>
      <c r="I934" s="309">
        <f t="shared" si="268"/>
        <v>12.607100000000001</v>
      </c>
      <c r="J934" s="329">
        <f t="shared" si="262"/>
        <v>120.96343628210255</v>
      </c>
      <c r="K934" s="302">
        <v>21700</v>
      </c>
      <c r="L934" s="307">
        <f t="shared" si="269"/>
        <v>2152.7166225065994</v>
      </c>
      <c r="M934" s="304">
        <f t="shared" si="270"/>
        <v>727.61821840723053</v>
      </c>
      <c r="N934" s="304">
        <f t="shared" si="271"/>
        <v>43.054332450131987</v>
      </c>
      <c r="O934" s="308">
        <v>36</v>
      </c>
      <c r="P934" s="305">
        <f t="shared" si="272"/>
        <v>2959.3891733639616</v>
      </c>
      <c r="Q934" s="309">
        <f t="shared" si="273"/>
        <v>7.5643000000000002</v>
      </c>
      <c r="R934" s="367">
        <f t="shared" si="263"/>
        <v>181.44515442315381</v>
      </c>
      <c r="S934" s="302">
        <v>21700</v>
      </c>
      <c r="T934" s="307">
        <f t="shared" si="274"/>
        <v>1435.1444150043997</v>
      </c>
      <c r="U934" s="101">
        <f t="shared" si="275"/>
        <v>485.07881227148704</v>
      </c>
      <c r="V934" s="304">
        <f t="shared" si="276"/>
        <v>28.702888300087995</v>
      </c>
      <c r="W934" s="308">
        <v>24</v>
      </c>
      <c r="X934" s="305">
        <f t="shared" si="277"/>
        <v>1972.9261155759748</v>
      </c>
      <c r="Y934" s="309">
        <f t="shared" si="278"/>
        <v>5.0427999999999997</v>
      </c>
    </row>
    <row r="935" spans="1:25" ht="15.75" customHeight="1" x14ac:dyDescent="0.2">
      <c r="A935" s="424">
        <v>916</v>
      </c>
      <c r="B935" s="301">
        <f t="shared" si="261"/>
        <v>72.582567504280789</v>
      </c>
      <c r="C935" s="302">
        <v>21700</v>
      </c>
      <c r="D935" s="303">
        <f t="shared" si="264"/>
        <v>3587.6383125278953</v>
      </c>
      <c r="E935" s="304">
        <f t="shared" si="265"/>
        <v>1212.6217496344284</v>
      </c>
      <c r="F935" s="304">
        <f t="shared" si="266"/>
        <v>71.752766250557912</v>
      </c>
      <c r="G935" s="101">
        <v>60</v>
      </c>
      <c r="H935" s="305">
        <f t="shared" si="267"/>
        <v>4932.0128284128823</v>
      </c>
      <c r="I935" s="309">
        <f t="shared" si="268"/>
        <v>12.620100000000001</v>
      </c>
      <c r="J935" s="329">
        <f t="shared" si="262"/>
        <v>120.97094584046799</v>
      </c>
      <c r="K935" s="302">
        <v>21700</v>
      </c>
      <c r="L935" s="307">
        <f t="shared" si="269"/>
        <v>2152.5829875167374</v>
      </c>
      <c r="M935" s="304">
        <f t="shared" si="270"/>
        <v>727.57304978065713</v>
      </c>
      <c r="N935" s="304">
        <f t="shared" si="271"/>
        <v>43.05165975033475</v>
      </c>
      <c r="O935" s="308">
        <v>36</v>
      </c>
      <c r="P935" s="305">
        <f t="shared" si="272"/>
        <v>2959.2076970477292</v>
      </c>
      <c r="Q935" s="309">
        <f t="shared" si="273"/>
        <v>7.5720999999999998</v>
      </c>
      <c r="R935" s="367">
        <f t="shared" si="263"/>
        <v>181.45641876070195</v>
      </c>
      <c r="S935" s="302">
        <v>21700</v>
      </c>
      <c r="T935" s="307">
        <f t="shared" si="274"/>
        <v>1435.0553250111584</v>
      </c>
      <c r="U935" s="101">
        <f t="shared" si="275"/>
        <v>485.0486998537715</v>
      </c>
      <c r="V935" s="304">
        <f t="shared" si="276"/>
        <v>28.701106500223169</v>
      </c>
      <c r="W935" s="308">
        <v>24</v>
      </c>
      <c r="X935" s="305">
        <f t="shared" si="277"/>
        <v>1972.8051313651531</v>
      </c>
      <c r="Y935" s="309">
        <f t="shared" si="278"/>
        <v>5.048</v>
      </c>
    </row>
    <row r="936" spans="1:25" ht="15.75" customHeight="1" x14ac:dyDescent="0.2">
      <c r="A936" s="424">
        <v>917</v>
      </c>
      <c r="B936" s="301">
        <f t="shared" si="261"/>
        <v>72.58706832305792</v>
      </c>
      <c r="C936" s="302">
        <v>21700</v>
      </c>
      <c r="D936" s="303">
        <f t="shared" si="264"/>
        <v>3587.415858167145</v>
      </c>
      <c r="E936" s="304">
        <f t="shared" si="265"/>
        <v>1212.5465600604948</v>
      </c>
      <c r="F936" s="304">
        <f t="shared" si="266"/>
        <v>71.748317163342904</v>
      </c>
      <c r="G936" s="101">
        <v>60</v>
      </c>
      <c r="H936" s="305">
        <f t="shared" si="267"/>
        <v>4931.7107353909832</v>
      </c>
      <c r="I936" s="309">
        <f t="shared" si="268"/>
        <v>12.633100000000001</v>
      </c>
      <c r="J936" s="329">
        <f t="shared" si="262"/>
        <v>120.97844720509654</v>
      </c>
      <c r="K936" s="302">
        <v>21700</v>
      </c>
      <c r="L936" s="307">
        <f t="shared" si="269"/>
        <v>2152.4495149002869</v>
      </c>
      <c r="M936" s="304">
        <f t="shared" si="270"/>
        <v>727.52793603629686</v>
      </c>
      <c r="N936" s="304">
        <f t="shared" si="271"/>
        <v>43.048990298005741</v>
      </c>
      <c r="O936" s="308">
        <v>36</v>
      </c>
      <c r="P936" s="305">
        <f t="shared" si="272"/>
        <v>2959.0264412345896</v>
      </c>
      <c r="Q936" s="309">
        <f t="shared" si="273"/>
        <v>7.5799000000000003</v>
      </c>
      <c r="R936" s="367">
        <f t="shared" si="263"/>
        <v>181.46767080764479</v>
      </c>
      <c r="S936" s="302">
        <v>21700</v>
      </c>
      <c r="T936" s="307">
        <f t="shared" si="274"/>
        <v>1434.9663432668581</v>
      </c>
      <c r="U936" s="101">
        <f t="shared" si="275"/>
        <v>485.018624024198</v>
      </c>
      <c r="V936" s="304">
        <f t="shared" si="276"/>
        <v>28.699326865337163</v>
      </c>
      <c r="W936" s="308">
        <v>24</v>
      </c>
      <c r="X936" s="305">
        <f t="shared" si="277"/>
        <v>1972.6842941563932</v>
      </c>
      <c r="Y936" s="309">
        <f t="shared" si="278"/>
        <v>5.0532000000000004</v>
      </c>
    </row>
    <row r="937" spans="1:25" ht="15.75" customHeight="1" x14ac:dyDescent="0.2">
      <c r="A937" s="424">
        <v>918</v>
      </c>
      <c r="B937" s="301">
        <f t="shared" si="261"/>
        <v>72.591564236309523</v>
      </c>
      <c r="C937" s="302">
        <v>21700</v>
      </c>
      <c r="D937" s="303">
        <f t="shared" si="264"/>
        <v>3587.1936738036388</v>
      </c>
      <c r="E937" s="304">
        <f t="shared" si="265"/>
        <v>1212.4714617456298</v>
      </c>
      <c r="F937" s="304">
        <f t="shared" si="266"/>
        <v>71.743873476072778</v>
      </c>
      <c r="G937" s="101">
        <v>60</v>
      </c>
      <c r="H937" s="305">
        <f t="shared" si="267"/>
        <v>4931.4090090253412</v>
      </c>
      <c r="I937" s="309">
        <f t="shared" si="268"/>
        <v>12.646100000000001</v>
      </c>
      <c r="J937" s="329">
        <f t="shared" si="262"/>
        <v>120.98594039384921</v>
      </c>
      <c r="K937" s="302">
        <v>21700</v>
      </c>
      <c r="L937" s="307">
        <f t="shared" si="269"/>
        <v>2152.3162042821832</v>
      </c>
      <c r="M937" s="304">
        <f t="shared" si="270"/>
        <v>727.48287704737788</v>
      </c>
      <c r="N937" s="304">
        <f t="shared" si="271"/>
        <v>43.046324085643668</v>
      </c>
      <c r="O937" s="308">
        <v>36</v>
      </c>
      <c r="P937" s="305">
        <f t="shared" si="272"/>
        <v>2958.8454054152048</v>
      </c>
      <c r="Q937" s="309">
        <f t="shared" si="273"/>
        <v>7.5876999999999999</v>
      </c>
      <c r="R937" s="367">
        <f t="shared" si="263"/>
        <v>181.47891059077381</v>
      </c>
      <c r="S937" s="302">
        <v>21700</v>
      </c>
      <c r="T937" s="307">
        <f t="shared" si="274"/>
        <v>1434.8774695214556</v>
      </c>
      <c r="U937" s="101">
        <f t="shared" si="275"/>
        <v>484.98858469825194</v>
      </c>
      <c r="V937" s="304">
        <f t="shared" si="276"/>
        <v>28.697549390429113</v>
      </c>
      <c r="W937" s="308">
        <v>24</v>
      </c>
      <c r="X937" s="305">
        <f t="shared" si="277"/>
        <v>1972.5636036101366</v>
      </c>
      <c r="Y937" s="309">
        <f t="shared" si="278"/>
        <v>5.0583999999999998</v>
      </c>
    </row>
    <row r="938" spans="1:25" ht="15.75" customHeight="1" x14ac:dyDescent="0.2">
      <c r="A938" s="424">
        <v>919</v>
      </c>
      <c r="B938" s="301">
        <f t="shared" si="261"/>
        <v>72.596055254717214</v>
      </c>
      <c r="C938" s="302">
        <v>21700</v>
      </c>
      <c r="D938" s="303">
        <f t="shared" si="264"/>
        <v>3586.9717588143949</v>
      </c>
      <c r="E938" s="304">
        <f t="shared" si="265"/>
        <v>1212.3964544792655</v>
      </c>
      <c r="F938" s="304">
        <f t="shared" si="266"/>
        <v>71.739435176287898</v>
      </c>
      <c r="G938" s="101">
        <v>60</v>
      </c>
      <c r="H938" s="305">
        <f t="shared" si="267"/>
        <v>4931.1076484699479</v>
      </c>
      <c r="I938" s="309">
        <f t="shared" si="268"/>
        <v>12.6591</v>
      </c>
      <c r="J938" s="329">
        <f t="shared" si="262"/>
        <v>120.9934254245287</v>
      </c>
      <c r="K938" s="302">
        <v>21700</v>
      </c>
      <c r="L938" s="307">
        <f t="shared" si="269"/>
        <v>2152.1830552886368</v>
      </c>
      <c r="M938" s="304">
        <f t="shared" si="270"/>
        <v>727.43787268755921</v>
      </c>
      <c r="N938" s="304">
        <f t="shared" si="271"/>
        <v>43.043661105772735</v>
      </c>
      <c r="O938" s="308">
        <v>36</v>
      </c>
      <c r="P938" s="305">
        <f t="shared" si="272"/>
        <v>2958.6645890819686</v>
      </c>
      <c r="Q938" s="309">
        <f t="shared" si="273"/>
        <v>7.5955000000000004</v>
      </c>
      <c r="R938" s="367">
        <f t="shared" si="263"/>
        <v>181.49013813679304</v>
      </c>
      <c r="S938" s="302">
        <v>21700</v>
      </c>
      <c r="T938" s="307">
        <f t="shared" si="274"/>
        <v>1434.7887035257579</v>
      </c>
      <c r="U938" s="101">
        <f t="shared" si="275"/>
        <v>484.95858179170614</v>
      </c>
      <c r="V938" s="304">
        <f t="shared" si="276"/>
        <v>28.69577407051516</v>
      </c>
      <c r="W938" s="308">
        <v>24</v>
      </c>
      <c r="X938" s="305">
        <f t="shared" si="277"/>
        <v>1972.4430593879792</v>
      </c>
      <c r="Y938" s="309">
        <f t="shared" si="278"/>
        <v>5.0636000000000001</v>
      </c>
    </row>
    <row r="939" spans="1:25" ht="15.75" customHeight="1" x14ac:dyDescent="0.2">
      <c r="A939" s="283">
        <v>920</v>
      </c>
      <c r="B939" s="301">
        <f t="shared" si="261"/>
        <v>72.600541388927738</v>
      </c>
      <c r="C939" s="302">
        <v>21700</v>
      </c>
      <c r="D939" s="303">
        <f t="shared" si="264"/>
        <v>3586.7501125785466</v>
      </c>
      <c r="E939" s="304">
        <f t="shared" si="265"/>
        <v>1212.3215380515487</v>
      </c>
      <c r="F939" s="304">
        <f t="shared" si="266"/>
        <v>71.735002251570933</v>
      </c>
      <c r="G939" s="101">
        <v>60</v>
      </c>
      <c r="H939" s="305">
        <f t="shared" si="267"/>
        <v>4930.8066528816662</v>
      </c>
      <c r="I939" s="309">
        <f t="shared" si="268"/>
        <v>12.6721</v>
      </c>
      <c r="J939" s="329">
        <f t="shared" si="262"/>
        <v>121.00090231487957</v>
      </c>
      <c r="K939" s="302">
        <v>21700</v>
      </c>
      <c r="L939" s="307">
        <f t="shared" si="269"/>
        <v>2152.0500675471276</v>
      </c>
      <c r="M939" s="304">
        <f t="shared" si="270"/>
        <v>727.39292283092902</v>
      </c>
      <c r="N939" s="304">
        <f t="shared" si="271"/>
        <v>43.041001350942551</v>
      </c>
      <c r="O939" s="308">
        <v>36</v>
      </c>
      <c r="P939" s="305">
        <f t="shared" si="272"/>
        <v>2958.4839917289992</v>
      </c>
      <c r="Q939" s="309">
        <f t="shared" si="273"/>
        <v>7.6032000000000002</v>
      </c>
      <c r="R939" s="367">
        <f t="shared" si="263"/>
        <v>181.50135347231932</v>
      </c>
      <c r="S939" s="302">
        <v>21700</v>
      </c>
      <c r="T939" s="307">
        <f t="shared" si="274"/>
        <v>1434.7000450314188</v>
      </c>
      <c r="U939" s="101">
        <f t="shared" si="275"/>
        <v>484.92861522061952</v>
      </c>
      <c r="V939" s="304">
        <f t="shared" si="276"/>
        <v>28.694000900628374</v>
      </c>
      <c r="W939" s="308">
        <v>24</v>
      </c>
      <c r="X939" s="305">
        <f t="shared" si="277"/>
        <v>1972.3226611526668</v>
      </c>
      <c r="Y939" s="309">
        <f t="shared" si="278"/>
        <v>5.0688000000000004</v>
      </c>
    </row>
    <row r="940" spans="1:25" ht="15.75" customHeight="1" x14ac:dyDescent="0.2">
      <c r="A940" s="424">
        <v>921</v>
      </c>
      <c r="B940" s="301">
        <f t="shared" si="261"/>
        <v>72.605022649553149</v>
      </c>
      <c r="C940" s="302">
        <v>21700</v>
      </c>
      <c r="D940" s="303">
        <f t="shared" si="264"/>
        <v>3586.5287344773337</v>
      </c>
      <c r="E940" s="304">
        <f t="shared" si="265"/>
        <v>1212.2467122533387</v>
      </c>
      <c r="F940" s="304">
        <f t="shared" si="266"/>
        <v>71.730574689546671</v>
      </c>
      <c r="G940" s="101">
        <v>60</v>
      </c>
      <c r="H940" s="305">
        <f t="shared" si="267"/>
        <v>4930.5060214202185</v>
      </c>
      <c r="I940" s="309">
        <f t="shared" si="268"/>
        <v>12.6851</v>
      </c>
      <c r="J940" s="329">
        <f t="shared" si="262"/>
        <v>121.00837108258858</v>
      </c>
      <c r="K940" s="302">
        <v>21700</v>
      </c>
      <c r="L940" s="307">
        <f t="shared" si="269"/>
        <v>2151.9172406864004</v>
      </c>
      <c r="M940" s="304">
        <f t="shared" si="270"/>
        <v>727.34802735200321</v>
      </c>
      <c r="N940" s="304">
        <f t="shared" si="271"/>
        <v>43.03834481372801</v>
      </c>
      <c r="O940" s="308">
        <v>36</v>
      </c>
      <c r="P940" s="305">
        <f t="shared" si="272"/>
        <v>2958.3036128521317</v>
      </c>
      <c r="Q940" s="309">
        <f t="shared" si="273"/>
        <v>7.6109999999999998</v>
      </c>
      <c r="R940" s="367">
        <f t="shared" si="263"/>
        <v>181.51255662388286</v>
      </c>
      <c r="S940" s="302">
        <v>21700</v>
      </c>
      <c r="T940" s="307">
        <f t="shared" si="274"/>
        <v>1434.6114937909335</v>
      </c>
      <c r="U940" s="101">
        <f t="shared" si="275"/>
        <v>484.89868490133551</v>
      </c>
      <c r="V940" s="304">
        <f t="shared" si="276"/>
        <v>28.692229875818672</v>
      </c>
      <c r="W940" s="308">
        <v>24</v>
      </c>
      <c r="X940" s="305">
        <f t="shared" si="277"/>
        <v>1972.2024085680878</v>
      </c>
      <c r="Y940" s="309">
        <f t="shared" si="278"/>
        <v>5.0739999999999998</v>
      </c>
    </row>
    <row r="941" spans="1:25" ht="15.75" customHeight="1" x14ac:dyDescent="0.2">
      <c r="A941" s="424">
        <v>922</v>
      </c>
      <c r="B941" s="301">
        <f t="shared" si="261"/>
        <v>72.609499047170956</v>
      </c>
      <c r="C941" s="302">
        <v>21700</v>
      </c>
      <c r="D941" s="303">
        <f t="shared" si="264"/>
        <v>3586.3076238940921</v>
      </c>
      <c r="E941" s="304">
        <f t="shared" si="265"/>
        <v>1212.171976876203</v>
      </c>
      <c r="F941" s="304">
        <f t="shared" si="266"/>
        <v>71.72615247788184</v>
      </c>
      <c r="G941" s="101">
        <v>60</v>
      </c>
      <c r="H941" s="305">
        <f t="shared" si="267"/>
        <v>4930.2057532481767</v>
      </c>
      <c r="I941" s="309">
        <f t="shared" si="268"/>
        <v>12.6981</v>
      </c>
      <c r="J941" s="329">
        <f t="shared" si="262"/>
        <v>121.01583174528493</v>
      </c>
      <c r="K941" s="302">
        <v>21700</v>
      </c>
      <c r="L941" s="307">
        <f t="shared" si="269"/>
        <v>2151.7845743364551</v>
      </c>
      <c r="M941" s="304">
        <f t="shared" si="270"/>
        <v>727.30318612572171</v>
      </c>
      <c r="N941" s="304">
        <f t="shared" si="271"/>
        <v>43.0356914867291</v>
      </c>
      <c r="O941" s="308">
        <v>36</v>
      </c>
      <c r="P941" s="305">
        <f t="shared" si="272"/>
        <v>2958.1234519489062</v>
      </c>
      <c r="Q941" s="309">
        <f t="shared" si="273"/>
        <v>7.6188000000000002</v>
      </c>
      <c r="R941" s="367">
        <f t="shared" si="263"/>
        <v>181.52374761792737</v>
      </c>
      <c r="S941" s="302">
        <v>21700</v>
      </c>
      <c r="T941" s="307">
        <f t="shared" si="274"/>
        <v>1434.5230495576368</v>
      </c>
      <c r="U941" s="101">
        <f t="shared" si="275"/>
        <v>484.8687907504812</v>
      </c>
      <c r="V941" s="304">
        <f t="shared" si="276"/>
        <v>28.690460991152737</v>
      </c>
      <c r="W941" s="308">
        <v>24</v>
      </c>
      <c r="X941" s="305">
        <f t="shared" si="277"/>
        <v>1972.0823012992707</v>
      </c>
      <c r="Y941" s="309">
        <f t="shared" si="278"/>
        <v>5.0792000000000002</v>
      </c>
    </row>
    <row r="942" spans="1:25" ht="15.75" customHeight="1" x14ac:dyDescent="0.2">
      <c r="A942" s="424">
        <v>923</v>
      </c>
      <c r="B942" s="301">
        <f t="shared" si="261"/>
        <v>72.613970592324264</v>
      </c>
      <c r="C942" s="302">
        <v>21700</v>
      </c>
      <c r="D942" s="303">
        <f t="shared" si="264"/>
        <v>3586.0867802142448</v>
      </c>
      <c r="E942" s="304">
        <f t="shared" si="265"/>
        <v>1212.0973317124146</v>
      </c>
      <c r="F942" s="304">
        <f t="shared" si="266"/>
        <v>71.721735604284902</v>
      </c>
      <c r="G942" s="101">
        <v>60</v>
      </c>
      <c r="H942" s="305">
        <f t="shared" si="267"/>
        <v>4929.9058475309439</v>
      </c>
      <c r="I942" s="309">
        <f t="shared" si="268"/>
        <v>12.7111</v>
      </c>
      <c r="J942" s="329">
        <f t="shared" si="262"/>
        <v>121.02328432054044</v>
      </c>
      <c r="K942" s="302">
        <v>21700</v>
      </c>
      <c r="L942" s="307">
        <f t="shared" si="269"/>
        <v>2151.6520681285474</v>
      </c>
      <c r="M942" s="304">
        <f t="shared" si="270"/>
        <v>727.25839902744895</v>
      </c>
      <c r="N942" s="304">
        <f t="shared" si="271"/>
        <v>43.033041362570948</v>
      </c>
      <c r="O942" s="308">
        <v>36</v>
      </c>
      <c r="P942" s="305">
        <f t="shared" si="272"/>
        <v>2957.9435085185673</v>
      </c>
      <c r="Q942" s="309">
        <f t="shared" si="273"/>
        <v>7.6265999999999998</v>
      </c>
      <c r="R942" s="367">
        <f t="shared" si="263"/>
        <v>181.53492648081064</v>
      </c>
      <c r="S942" s="302">
        <v>21700</v>
      </c>
      <c r="T942" s="307">
        <f t="shared" si="274"/>
        <v>1434.434712085698</v>
      </c>
      <c r="U942" s="101">
        <f t="shared" si="275"/>
        <v>484.83893268496587</v>
      </c>
      <c r="V942" s="304">
        <f t="shared" si="276"/>
        <v>28.688694241713961</v>
      </c>
      <c r="W942" s="308">
        <v>24</v>
      </c>
      <c r="X942" s="305">
        <f t="shared" si="277"/>
        <v>1971.9623390123779</v>
      </c>
      <c r="Y942" s="309">
        <f t="shared" si="278"/>
        <v>5.0843999999999996</v>
      </c>
    </row>
    <row r="943" spans="1:25" ht="15.75" customHeight="1" x14ac:dyDescent="0.2">
      <c r="A943" s="424">
        <v>924</v>
      </c>
      <c r="B943" s="301">
        <f t="shared" si="261"/>
        <v>72.618437295521943</v>
      </c>
      <c r="C943" s="302">
        <v>21700</v>
      </c>
      <c r="D943" s="303">
        <f t="shared" si="264"/>
        <v>3585.8662028252938</v>
      </c>
      <c r="E943" s="304">
        <f t="shared" si="265"/>
        <v>1212.0227765549491</v>
      </c>
      <c r="F943" s="304">
        <f t="shared" si="266"/>
        <v>71.717324056505873</v>
      </c>
      <c r="G943" s="101">
        <v>60</v>
      </c>
      <c r="H943" s="305">
        <f t="shared" si="267"/>
        <v>4929.6063034367489</v>
      </c>
      <c r="I943" s="309">
        <f t="shared" si="268"/>
        <v>12.724</v>
      </c>
      <c r="J943" s="329">
        <f t="shared" si="262"/>
        <v>121.03072882586991</v>
      </c>
      <c r="K943" s="302">
        <v>21700</v>
      </c>
      <c r="L943" s="307">
        <f t="shared" si="269"/>
        <v>2151.5197216951765</v>
      </c>
      <c r="M943" s="304">
        <f t="shared" si="270"/>
        <v>727.21366593296955</v>
      </c>
      <c r="N943" s="304">
        <f t="shared" si="271"/>
        <v>43.030394433903531</v>
      </c>
      <c r="O943" s="308">
        <v>36</v>
      </c>
      <c r="P943" s="305">
        <f t="shared" si="272"/>
        <v>2957.7637820620494</v>
      </c>
      <c r="Q943" s="309">
        <f t="shared" si="273"/>
        <v>7.6344000000000003</v>
      </c>
      <c r="R943" s="367">
        <f t="shared" si="263"/>
        <v>181.54609323880484</v>
      </c>
      <c r="S943" s="302">
        <v>21700</v>
      </c>
      <c r="T943" s="307">
        <f t="shared" si="274"/>
        <v>1434.3464811301178</v>
      </c>
      <c r="U943" s="101">
        <f t="shared" si="275"/>
        <v>484.80911062197976</v>
      </c>
      <c r="V943" s="304">
        <f t="shared" si="276"/>
        <v>28.686929622602356</v>
      </c>
      <c r="W943" s="308">
        <v>24</v>
      </c>
      <c r="X943" s="305">
        <f t="shared" si="277"/>
        <v>1971.8425213746998</v>
      </c>
      <c r="Y943" s="309">
        <f t="shared" si="278"/>
        <v>5.0895999999999999</v>
      </c>
    </row>
    <row r="944" spans="1:25" ht="15.75" customHeight="1" x14ac:dyDescent="0.2">
      <c r="A944" s="424">
        <v>925</v>
      </c>
      <c r="B944" s="301">
        <f t="shared" si="261"/>
        <v>72.622899167238756</v>
      </c>
      <c r="C944" s="302">
        <v>21700</v>
      </c>
      <c r="D944" s="303">
        <f t="shared" si="264"/>
        <v>3585.6458911168093</v>
      </c>
      <c r="E944" s="304">
        <f t="shared" si="265"/>
        <v>1211.9483111974814</v>
      </c>
      <c r="F944" s="304">
        <f t="shared" si="266"/>
        <v>71.712917822336181</v>
      </c>
      <c r="G944" s="101">
        <v>60</v>
      </c>
      <c r="H944" s="305">
        <f t="shared" si="267"/>
        <v>4929.3071201366265</v>
      </c>
      <c r="I944" s="309">
        <f t="shared" si="268"/>
        <v>12.737</v>
      </c>
      <c r="J944" s="329">
        <f t="shared" si="262"/>
        <v>121.03816527873127</v>
      </c>
      <c r="K944" s="302">
        <v>21700</v>
      </c>
      <c r="L944" s="307">
        <f t="shared" si="269"/>
        <v>2151.3875346700852</v>
      </c>
      <c r="M944" s="304">
        <f t="shared" si="270"/>
        <v>727.16898671848867</v>
      </c>
      <c r="N944" s="304">
        <f t="shared" si="271"/>
        <v>43.027750693401707</v>
      </c>
      <c r="O944" s="308">
        <v>36</v>
      </c>
      <c r="P944" s="305">
        <f t="shared" si="272"/>
        <v>2957.5842720819755</v>
      </c>
      <c r="Q944" s="309">
        <f t="shared" si="273"/>
        <v>7.6421999999999999</v>
      </c>
      <c r="R944" s="367">
        <f t="shared" si="263"/>
        <v>181.55724791809689</v>
      </c>
      <c r="S944" s="302">
        <v>21700</v>
      </c>
      <c r="T944" s="307">
        <f t="shared" si="274"/>
        <v>1434.2583564467236</v>
      </c>
      <c r="U944" s="101">
        <f t="shared" si="275"/>
        <v>484.77932447899252</v>
      </c>
      <c r="V944" s="304">
        <f t="shared" si="276"/>
        <v>28.685167128934474</v>
      </c>
      <c r="W944" s="308">
        <v>24</v>
      </c>
      <c r="X944" s="305">
        <f t="shared" si="277"/>
        <v>1971.7228480546505</v>
      </c>
      <c r="Y944" s="309">
        <f t="shared" si="278"/>
        <v>5.0948000000000002</v>
      </c>
    </row>
    <row r="945" spans="1:25" ht="15.75" customHeight="1" x14ac:dyDescent="0.2">
      <c r="A945" s="424">
        <v>926</v>
      </c>
      <c r="B945" s="301">
        <f t="shared" si="261"/>
        <v>72.627356217915491</v>
      </c>
      <c r="C945" s="302">
        <v>21700</v>
      </c>
      <c r="D945" s="303">
        <f t="shared" si="264"/>
        <v>3585.4258444804209</v>
      </c>
      <c r="E945" s="304">
        <f t="shared" si="265"/>
        <v>1211.8739354343822</v>
      </c>
      <c r="F945" s="304">
        <f t="shared" si="266"/>
        <v>71.708516889608418</v>
      </c>
      <c r="G945" s="101">
        <v>60</v>
      </c>
      <c r="H945" s="305">
        <f t="shared" si="267"/>
        <v>4929.0082968044117</v>
      </c>
      <c r="I945" s="309">
        <f t="shared" si="268"/>
        <v>12.75</v>
      </c>
      <c r="J945" s="329">
        <f t="shared" si="262"/>
        <v>121.04559369652583</v>
      </c>
      <c r="K945" s="302">
        <v>21700</v>
      </c>
      <c r="L945" s="307">
        <f t="shared" si="269"/>
        <v>2151.2555066882524</v>
      </c>
      <c r="M945" s="304">
        <f t="shared" si="270"/>
        <v>727.12436126062926</v>
      </c>
      <c r="N945" s="304">
        <f t="shared" si="271"/>
        <v>43.025110133765047</v>
      </c>
      <c r="O945" s="308">
        <v>36</v>
      </c>
      <c r="P945" s="305">
        <f t="shared" si="272"/>
        <v>2957.4049780826467</v>
      </c>
      <c r="Q945" s="309">
        <f t="shared" si="273"/>
        <v>7.65</v>
      </c>
      <c r="R945" s="367">
        <f t="shared" si="263"/>
        <v>181.56839054478871</v>
      </c>
      <c r="S945" s="302">
        <v>21700</v>
      </c>
      <c r="T945" s="307">
        <f t="shared" si="274"/>
        <v>1434.1703377921685</v>
      </c>
      <c r="U945" s="101">
        <f t="shared" si="275"/>
        <v>484.74957417375293</v>
      </c>
      <c r="V945" s="304">
        <f t="shared" si="276"/>
        <v>28.683406755843372</v>
      </c>
      <c r="W945" s="308">
        <v>24</v>
      </c>
      <c r="X945" s="305">
        <f t="shared" si="277"/>
        <v>1971.6033187217649</v>
      </c>
      <c r="Y945" s="309">
        <f t="shared" si="278"/>
        <v>5.0999999999999996</v>
      </c>
    </row>
    <row r="946" spans="1:25" ht="15.75" customHeight="1" x14ac:dyDescent="0.2">
      <c r="A946" s="424">
        <v>927</v>
      </c>
      <c r="B946" s="301">
        <f t="shared" si="261"/>
        <v>72.631808457959153</v>
      </c>
      <c r="C946" s="302">
        <v>21700</v>
      </c>
      <c r="D946" s="303">
        <f t="shared" si="264"/>
        <v>3585.2060623098087</v>
      </c>
      <c r="E946" s="304">
        <f t="shared" si="265"/>
        <v>1211.7996490607152</v>
      </c>
      <c r="F946" s="304">
        <f t="shared" si="266"/>
        <v>71.704121246196181</v>
      </c>
      <c r="G946" s="101">
        <v>60</v>
      </c>
      <c r="H946" s="305">
        <f t="shared" si="267"/>
        <v>4928.7098326167206</v>
      </c>
      <c r="I946" s="309">
        <f t="shared" si="268"/>
        <v>12.763</v>
      </c>
      <c r="J946" s="329">
        <f t="shared" si="262"/>
        <v>121.05301409659859</v>
      </c>
      <c r="K946" s="302">
        <v>21700</v>
      </c>
      <c r="L946" s="307">
        <f t="shared" si="269"/>
        <v>2151.1236373858856</v>
      </c>
      <c r="M946" s="304">
        <f t="shared" si="270"/>
        <v>727.07978943642922</v>
      </c>
      <c r="N946" s="304">
        <f t="shared" si="271"/>
        <v>43.022472747717714</v>
      </c>
      <c r="O946" s="308">
        <v>36</v>
      </c>
      <c r="P946" s="305">
        <f t="shared" si="272"/>
        <v>2957.2258995700322</v>
      </c>
      <c r="Q946" s="309">
        <f t="shared" si="273"/>
        <v>7.6577999999999999</v>
      </c>
      <c r="R946" s="367">
        <f t="shared" si="263"/>
        <v>181.57952114489788</v>
      </c>
      <c r="S946" s="302">
        <v>21700</v>
      </c>
      <c r="T946" s="307">
        <f t="shared" si="274"/>
        <v>1434.0824249239236</v>
      </c>
      <c r="U946" s="101">
        <f t="shared" si="275"/>
        <v>484.71985962428613</v>
      </c>
      <c r="V946" s="304">
        <f t="shared" si="276"/>
        <v>28.68164849847847</v>
      </c>
      <c r="W946" s="308">
        <v>24</v>
      </c>
      <c r="X946" s="305">
        <f t="shared" si="277"/>
        <v>1971.4839330466882</v>
      </c>
      <c r="Y946" s="309">
        <f t="shared" si="278"/>
        <v>5.1052</v>
      </c>
    </row>
    <row r="947" spans="1:25" ht="15.75" customHeight="1" x14ac:dyDescent="0.2">
      <c r="A947" s="424">
        <v>928</v>
      </c>
      <c r="B947" s="301">
        <f t="shared" si="261"/>
        <v>72.636255897743084</v>
      </c>
      <c r="C947" s="302">
        <v>21700</v>
      </c>
      <c r="D947" s="303">
        <f t="shared" si="264"/>
        <v>3584.9865440006943</v>
      </c>
      <c r="E947" s="304">
        <f t="shared" si="265"/>
        <v>1211.7254518722345</v>
      </c>
      <c r="F947" s="304">
        <f t="shared" si="266"/>
        <v>71.699730880013888</v>
      </c>
      <c r="G947" s="101">
        <v>60</v>
      </c>
      <c r="H947" s="305">
        <f t="shared" si="267"/>
        <v>4928.4117267529427</v>
      </c>
      <c r="I947" s="309">
        <f t="shared" si="268"/>
        <v>12.776</v>
      </c>
      <c r="J947" s="329">
        <f t="shared" si="262"/>
        <v>121.06042649623848</v>
      </c>
      <c r="K947" s="302">
        <v>21700</v>
      </c>
      <c r="L947" s="307">
        <f t="shared" si="269"/>
        <v>2150.9919264004161</v>
      </c>
      <c r="M947" s="304">
        <f t="shared" si="270"/>
        <v>727.03527112334052</v>
      </c>
      <c r="N947" s="304">
        <f t="shared" si="271"/>
        <v>43.019838528008322</v>
      </c>
      <c r="O947" s="308">
        <v>36</v>
      </c>
      <c r="P947" s="305">
        <f t="shared" si="272"/>
        <v>2957.0470360517647</v>
      </c>
      <c r="Q947" s="309">
        <f t="shared" si="273"/>
        <v>7.6656000000000004</v>
      </c>
      <c r="R947" s="367">
        <f t="shared" si="263"/>
        <v>181.5906397443577</v>
      </c>
      <c r="S947" s="302">
        <v>21700</v>
      </c>
      <c r="T947" s="307">
        <f t="shared" si="274"/>
        <v>1433.9946176002775</v>
      </c>
      <c r="U947" s="101">
        <f t="shared" si="275"/>
        <v>484.69018074889374</v>
      </c>
      <c r="V947" s="304">
        <f t="shared" si="276"/>
        <v>28.679892352005549</v>
      </c>
      <c r="W947" s="308">
        <v>24</v>
      </c>
      <c r="X947" s="305">
        <f t="shared" si="277"/>
        <v>1971.3646907011766</v>
      </c>
      <c r="Y947" s="309">
        <f t="shared" si="278"/>
        <v>5.1104000000000003</v>
      </c>
    </row>
    <row r="948" spans="1:25" ht="15.75" customHeight="1" x14ac:dyDescent="0.2">
      <c r="A948" s="424">
        <v>929</v>
      </c>
      <c r="B948" s="301">
        <f t="shared" si="261"/>
        <v>72.640698547607087</v>
      </c>
      <c r="C948" s="302">
        <v>21700</v>
      </c>
      <c r="D948" s="303">
        <f t="shared" si="264"/>
        <v>3584.7672889508303</v>
      </c>
      <c r="E948" s="304">
        <f t="shared" si="265"/>
        <v>1211.6513436653806</v>
      </c>
      <c r="F948" s="304">
        <f t="shared" si="266"/>
        <v>71.695345779016606</v>
      </c>
      <c r="G948" s="101">
        <v>60</v>
      </c>
      <c r="H948" s="305">
        <f t="shared" si="267"/>
        <v>4928.1139783952276</v>
      </c>
      <c r="I948" s="309">
        <f t="shared" si="268"/>
        <v>12.789</v>
      </c>
      <c r="J948" s="329">
        <f t="shared" si="262"/>
        <v>121.06783091267849</v>
      </c>
      <c r="K948" s="302">
        <v>21700</v>
      </c>
      <c r="L948" s="307">
        <f t="shared" si="269"/>
        <v>2150.8603733704981</v>
      </c>
      <c r="M948" s="304">
        <f t="shared" si="270"/>
        <v>726.99080619922825</v>
      </c>
      <c r="N948" s="304">
        <f t="shared" si="271"/>
        <v>43.01720746740996</v>
      </c>
      <c r="O948" s="308">
        <v>36</v>
      </c>
      <c r="P948" s="305">
        <f t="shared" si="272"/>
        <v>2956.8683870371365</v>
      </c>
      <c r="Q948" s="309">
        <f t="shared" si="273"/>
        <v>7.6734</v>
      </c>
      <c r="R948" s="367">
        <f t="shared" si="263"/>
        <v>181.60174636901772</v>
      </c>
      <c r="S948" s="302">
        <v>21700</v>
      </c>
      <c r="T948" s="307">
        <f t="shared" si="274"/>
        <v>1433.9069155803322</v>
      </c>
      <c r="U948" s="101">
        <f t="shared" si="275"/>
        <v>484.66053746615222</v>
      </c>
      <c r="V948" s="304">
        <f t="shared" si="276"/>
        <v>28.678138311606645</v>
      </c>
      <c r="W948" s="308">
        <v>24</v>
      </c>
      <c r="X948" s="305">
        <f t="shared" si="277"/>
        <v>1971.2455913580911</v>
      </c>
      <c r="Y948" s="309">
        <f t="shared" si="278"/>
        <v>5.1155999999999997</v>
      </c>
    </row>
    <row r="949" spans="1:25" ht="15.75" customHeight="1" x14ac:dyDescent="0.2">
      <c r="A949" s="283">
        <v>930</v>
      </c>
      <c r="B949" s="301">
        <f t="shared" si="261"/>
        <v>72.645136417857628</v>
      </c>
      <c r="C949" s="302">
        <v>21700</v>
      </c>
      <c r="D949" s="303">
        <f t="shared" si="264"/>
        <v>3584.5482965599949</v>
      </c>
      <c r="E949" s="304">
        <f t="shared" si="265"/>
        <v>1211.5773242372782</v>
      </c>
      <c r="F949" s="304">
        <f t="shared" si="266"/>
        <v>71.690965931199898</v>
      </c>
      <c r="G949" s="101">
        <v>60</v>
      </c>
      <c r="H949" s="305">
        <f t="shared" si="267"/>
        <v>4927.8165867284724</v>
      </c>
      <c r="I949" s="309">
        <f t="shared" si="268"/>
        <v>12.802</v>
      </c>
      <c r="J949" s="329">
        <f t="shared" si="262"/>
        <v>121.07522736309605</v>
      </c>
      <c r="K949" s="302">
        <v>21700</v>
      </c>
      <c r="L949" s="307">
        <f t="shared" si="269"/>
        <v>2150.7289779359971</v>
      </c>
      <c r="M949" s="304">
        <f t="shared" si="270"/>
        <v>726.94639454236699</v>
      </c>
      <c r="N949" s="304">
        <f t="shared" si="271"/>
        <v>43.014579558719944</v>
      </c>
      <c r="O949" s="308">
        <v>36</v>
      </c>
      <c r="P949" s="305">
        <f t="shared" si="272"/>
        <v>2956.6899520370839</v>
      </c>
      <c r="Q949" s="309">
        <f t="shared" si="273"/>
        <v>7.6811999999999996</v>
      </c>
      <c r="R949" s="367">
        <f t="shared" si="263"/>
        <v>181.61284104464406</v>
      </c>
      <c r="S949" s="302">
        <v>21700</v>
      </c>
      <c r="T949" s="307">
        <f t="shared" si="274"/>
        <v>1433.8193186239978</v>
      </c>
      <c r="U949" s="101">
        <f t="shared" si="275"/>
        <v>484.63092969491123</v>
      </c>
      <c r="V949" s="304">
        <f t="shared" si="276"/>
        <v>28.676386372479957</v>
      </c>
      <c r="W949" s="308">
        <v>24</v>
      </c>
      <c r="X949" s="305">
        <f t="shared" si="277"/>
        <v>1971.126634691389</v>
      </c>
      <c r="Y949" s="309">
        <f t="shared" si="278"/>
        <v>5.1208</v>
      </c>
    </row>
    <row r="950" spans="1:25" ht="15.75" customHeight="1" x14ac:dyDescent="0.2">
      <c r="A950" s="424">
        <v>931</v>
      </c>
      <c r="B950" s="301">
        <f t="shared" si="261"/>
        <v>72.649569518767905</v>
      </c>
      <c r="C950" s="302">
        <v>21700</v>
      </c>
      <c r="D950" s="303">
        <f t="shared" si="264"/>
        <v>3584.3295662299779</v>
      </c>
      <c r="E950" s="304">
        <f t="shared" si="265"/>
        <v>1211.5033933857324</v>
      </c>
      <c r="F950" s="304">
        <f t="shared" si="266"/>
        <v>71.686591324599561</v>
      </c>
      <c r="G950" s="101">
        <v>60</v>
      </c>
      <c r="H950" s="305">
        <f t="shared" si="267"/>
        <v>4927.5195509403093</v>
      </c>
      <c r="I950" s="309">
        <f t="shared" si="268"/>
        <v>12.8149</v>
      </c>
      <c r="J950" s="329">
        <f t="shared" si="262"/>
        <v>121.08261586461317</v>
      </c>
      <c r="K950" s="302">
        <v>21700</v>
      </c>
      <c r="L950" s="307">
        <f t="shared" si="269"/>
        <v>2150.597739737987</v>
      </c>
      <c r="M950" s="304">
        <f t="shared" si="270"/>
        <v>726.90203603143959</v>
      </c>
      <c r="N950" s="304">
        <f t="shared" si="271"/>
        <v>43.011954794759738</v>
      </c>
      <c r="O950" s="308">
        <v>36</v>
      </c>
      <c r="P950" s="305">
        <f t="shared" si="272"/>
        <v>2956.5117305641861</v>
      </c>
      <c r="Q950" s="309">
        <f t="shared" si="273"/>
        <v>7.6890000000000001</v>
      </c>
      <c r="R950" s="367">
        <f t="shared" si="263"/>
        <v>181.62392379691974</v>
      </c>
      <c r="S950" s="302">
        <v>21700</v>
      </c>
      <c r="T950" s="307">
        <f t="shared" si="274"/>
        <v>1433.7318264919913</v>
      </c>
      <c r="U950" s="101">
        <f t="shared" si="275"/>
        <v>484.60135735429304</v>
      </c>
      <c r="V950" s="304">
        <f t="shared" si="276"/>
        <v>28.674636529839827</v>
      </c>
      <c r="W950" s="308">
        <v>24</v>
      </c>
      <c r="X950" s="305">
        <f t="shared" si="277"/>
        <v>1971.0078203761241</v>
      </c>
      <c r="Y950" s="309">
        <f t="shared" si="278"/>
        <v>5.1260000000000003</v>
      </c>
    </row>
    <row r="951" spans="1:25" ht="15.75" customHeight="1" x14ac:dyDescent="0.2">
      <c r="A951" s="424">
        <v>932</v>
      </c>
      <c r="B951" s="301">
        <f t="shared" si="261"/>
        <v>72.653997860578073</v>
      </c>
      <c r="C951" s="302">
        <v>21700</v>
      </c>
      <c r="D951" s="303">
        <f t="shared" si="264"/>
        <v>3584.1110973645755</v>
      </c>
      <c r="E951" s="304">
        <f t="shared" si="265"/>
        <v>1211.4295509092265</v>
      </c>
      <c r="F951" s="304">
        <f t="shared" si="266"/>
        <v>71.682221947291509</v>
      </c>
      <c r="G951" s="101">
        <v>60</v>
      </c>
      <c r="H951" s="305">
        <f t="shared" si="267"/>
        <v>4927.2228702210932</v>
      </c>
      <c r="I951" s="309">
        <f t="shared" si="268"/>
        <v>12.8279</v>
      </c>
      <c r="J951" s="329">
        <f t="shared" si="262"/>
        <v>121.08999643429679</v>
      </c>
      <c r="K951" s="302">
        <v>21700</v>
      </c>
      <c r="L951" s="307">
        <f t="shared" si="269"/>
        <v>2150.4666584187453</v>
      </c>
      <c r="M951" s="304">
        <f t="shared" si="270"/>
        <v>726.85773054553579</v>
      </c>
      <c r="N951" s="304">
        <f t="shared" si="271"/>
        <v>43.009333168374908</v>
      </c>
      <c r="O951" s="308">
        <v>36</v>
      </c>
      <c r="P951" s="305">
        <f t="shared" si="272"/>
        <v>2956.3337221326556</v>
      </c>
      <c r="Q951" s="309">
        <f t="shared" si="273"/>
        <v>7.6967999999999996</v>
      </c>
      <c r="R951" s="367">
        <f t="shared" si="263"/>
        <v>181.63499465144517</v>
      </c>
      <c r="S951" s="302">
        <v>21700</v>
      </c>
      <c r="T951" s="307">
        <f t="shared" si="274"/>
        <v>1433.6444389458304</v>
      </c>
      <c r="U951" s="101">
        <f t="shared" si="275"/>
        <v>484.57182036369062</v>
      </c>
      <c r="V951" s="304">
        <f t="shared" si="276"/>
        <v>28.672888778916608</v>
      </c>
      <c r="W951" s="308">
        <v>24</v>
      </c>
      <c r="X951" s="305">
        <f t="shared" si="277"/>
        <v>1970.8891480884377</v>
      </c>
      <c r="Y951" s="309">
        <f t="shared" si="278"/>
        <v>5.1311999999999998</v>
      </c>
    </row>
    <row r="952" spans="1:25" ht="15.75" customHeight="1" x14ac:dyDescent="0.2">
      <c r="A952" s="424">
        <v>933</v>
      </c>
      <c r="B952" s="301">
        <f t="shared" si="261"/>
        <v>72.658421453495293</v>
      </c>
      <c r="C952" s="302">
        <v>21700</v>
      </c>
      <c r="D952" s="303">
        <f t="shared" si="264"/>
        <v>3583.8928893695811</v>
      </c>
      <c r="E952" s="304">
        <f t="shared" si="265"/>
        <v>1211.3557966069184</v>
      </c>
      <c r="F952" s="304">
        <f t="shared" si="266"/>
        <v>71.67785778739163</v>
      </c>
      <c r="G952" s="101">
        <v>60</v>
      </c>
      <c r="H952" s="305">
        <f t="shared" si="267"/>
        <v>4926.9265437638915</v>
      </c>
      <c r="I952" s="309">
        <f t="shared" si="268"/>
        <v>12.8409</v>
      </c>
      <c r="J952" s="329">
        <f t="shared" si="262"/>
        <v>121.09736908915883</v>
      </c>
      <c r="K952" s="302">
        <v>21700</v>
      </c>
      <c r="L952" s="307">
        <f t="shared" si="269"/>
        <v>2150.3357336217482</v>
      </c>
      <c r="M952" s="304">
        <f t="shared" si="270"/>
        <v>726.81347796415082</v>
      </c>
      <c r="N952" s="304">
        <f t="shared" si="271"/>
        <v>43.006714672434967</v>
      </c>
      <c r="O952" s="308">
        <v>36</v>
      </c>
      <c r="P952" s="305">
        <f t="shared" si="272"/>
        <v>2956.1559262583341</v>
      </c>
      <c r="Q952" s="309">
        <f t="shared" si="273"/>
        <v>7.7045000000000003</v>
      </c>
      <c r="R952" s="367">
        <f t="shared" si="263"/>
        <v>181.64605363373823</v>
      </c>
      <c r="S952" s="302">
        <v>21700</v>
      </c>
      <c r="T952" s="307">
        <f t="shared" si="274"/>
        <v>1433.5571557478324</v>
      </c>
      <c r="U952" s="101">
        <f t="shared" si="275"/>
        <v>484.54231864276733</v>
      </c>
      <c r="V952" s="304">
        <f t="shared" si="276"/>
        <v>28.671143114956649</v>
      </c>
      <c r="W952" s="308">
        <v>24</v>
      </c>
      <c r="X952" s="305">
        <f t="shared" si="277"/>
        <v>1970.7706175055566</v>
      </c>
      <c r="Y952" s="309">
        <f t="shared" si="278"/>
        <v>5.1364000000000001</v>
      </c>
    </row>
    <row r="953" spans="1:25" ht="15.75" customHeight="1" x14ac:dyDescent="0.2">
      <c r="A953" s="424">
        <v>934</v>
      </c>
      <c r="B953" s="301">
        <f t="shared" si="261"/>
        <v>72.662840307693983</v>
      </c>
      <c r="C953" s="302">
        <v>21700</v>
      </c>
      <c r="D953" s="303">
        <f t="shared" si="264"/>
        <v>3583.6749416527728</v>
      </c>
      <c r="E953" s="304">
        <f t="shared" si="265"/>
        <v>1211.2821302786372</v>
      </c>
      <c r="F953" s="304">
        <f t="shared" si="266"/>
        <v>71.673498833055461</v>
      </c>
      <c r="G953" s="101">
        <v>60</v>
      </c>
      <c r="H953" s="305">
        <f t="shared" si="267"/>
        <v>4926.6305707644651</v>
      </c>
      <c r="I953" s="309">
        <f t="shared" si="268"/>
        <v>12.853899999999999</v>
      </c>
      <c r="J953" s="329">
        <f t="shared" si="262"/>
        <v>121.10473384615665</v>
      </c>
      <c r="K953" s="302">
        <v>21700</v>
      </c>
      <c r="L953" s="307">
        <f t="shared" si="269"/>
        <v>2150.2049649916635</v>
      </c>
      <c r="M953" s="304">
        <f t="shared" si="270"/>
        <v>726.76927816718216</v>
      </c>
      <c r="N953" s="304">
        <f t="shared" si="271"/>
        <v>43.004099299833271</v>
      </c>
      <c r="O953" s="308">
        <v>36</v>
      </c>
      <c r="P953" s="305">
        <f t="shared" si="272"/>
        <v>2955.978342458679</v>
      </c>
      <c r="Q953" s="309">
        <f t="shared" si="273"/>
        <v>7.7122999999999999</v>
      </c>
      <c r="R953" s="367">
        <f t="shared" si="263"/>
        <v>181.65710076923494</v>
      </c>
      <c r="S953" s="302">
        <v>21700</v>
      </c>
      <c r="T953" s="307">
        <f t="shared" si="274"/>
        <v>1433.4699766611093</v>
      </c>
      <c r="U953" s="101">
        <f t="shared" si="275"/>
        <v>484.51285211145489</v>
      </c>
      <c r="V953" s="304">
        <f t="shared" si="276"/>
        <v>28.669399533222187</v>
      </c>
      <c r="W953" s="308">
        <v>24</v>
      </c>
      <c r="X953" s="305">
        <f t="shared" si="277"/>
        <v>1970.6522283057861</v>
      </c>
      <c r="Y953" s="309">
        <f t="shared" si="278"/>
        <v>5.1416000000000004</v>
      </c>
    </row>
    <row r="954" spans="1:25" ht="15.75" customHeight="1" x14ac:dyDescent="0.2">
      <c r="A954" s="424">
        <v>935</v>
      </c>
      <c r="B954" s="301">
        <f t="shared" si="261"/>
        <v>72.667254433315833</v>
      </c>
      <c r="C954" s="302">
        <v>21700</v>
      </c>
      <c r="D954" s="303">
        <f t="shared" si="264"/>
        <v>3583.457253623912</v>
      </c>
      <c r="E954" s="304">
        <f t="shared" si="265"/>
        <v>1211.2085517248822</v>
      </c>
      <c r="F954" s="304">
        <f t="shared" si="266"/>
        <v>71.669145072478244</v>
      </c>
      <c r="G954" s="101">
        <v>60</v>
      </c>
      <c r="H954" s="305">
        <f t="shared" si="267"/>
        <v>4926.3349504212729</v>
      </c>
      <c r="I954" s="309">
        <f t="shared" si="268"/>
        <v>12.866899999999999</v>
      </c>
      <c r="J954" s="329">
        <f t="shared" si="262"/>
        <v>121.11209072219306</v>
      </c>
      <c r="K954" s="302">
        <v>21700</v>
      </c>
      <c r="L954" s="307">
        <f t="shared" si="269"/>
        <v>2150.074352174347</v>
      </c>
      <c r="M954" s="304">
        <f t="shared" si="270"/>
        <v>726.72513103492918</v>
      </c>
      <c r="N954" s="304">
        <f t="shared" si="271"/>
        <v>43.001487043486939</v>
      </c>
      <c r="O954" s="308">
        <v>36</v>
      </c>
      <c r="P954" s="305">
        <f t="shared" si="272"/>
        <v>2955.8009702527634</v>
      </c>
      <c r="Q954" s="309">
        <f t="shared" si="273"/>
        <v>7.7201000000000004</v>
      </c>
      <c r="R954" s="367">
        <f t="shared" si="263"/>
        <v>181.66813608328957</v>
      </c>
      <c r="S954" s="302">
        <v>21700</v>
      </c>
      <c r="T954" s="307">
        <f t="shared" si="274"/>
        <v>1433.382901449565</v>
      </c>
      <c r="U954" s="101">
        <f t="shared" si="275"/>
        <v>484.48342068995294</v>
      </c>
      <c r="V954" s="304">
        <f t="shared" si="276"/>
        <v>28.667658028991301</v>
      </c>
      <c r="W954" s="308">
        <v>24</v>
      </c>
      <c r="X954" s="305">
        <f t="shared" si="277"/>
        <v>1970.5339801685093</v>
      </c>
      <c r="Y954" s="309">
        <f t="shared" si="278"/>
        <v>5.1467000000000001</v>
      </c>
    </row>
    <row r="955" spans="1:25" ht="15.75" customHeight="1" x14ac:dyDescent="0.2">
      <c r="A955" s="424">
        <v>936</v>
      </c>
      <c r="B955" s="301">
        <f t="shared" si="261"/>
        <v>72.671663840470075</v>
      </c>
      <c r="C955" s="302">
        <v>21700</v>
      </c>
      <c r="D955" s="303">
        <f t="shared" si="264"/>
        <v>3583.239824694725</v>
      </c>
      <c r="E955" s="304">
        <f t="shared" si="265"/>
        <v>1211.1350607468169</v>
      </c>
      <c r="F955" s="304">
        <f t="shared" si="266"/>
        <v>71.664796493894499</v>
      </c>
      <c r="G955" s="101">
        <v>60</v>
      </c>
      <c r="H955" s="305">
        <f t="shared" si="267"/>
        <v>4926.0396819354364</v>
      </c>
      <c r="I955" s="309">
        <f t="shared" si="268"/>
        <v>12.879799999999999</v>
      </c>
      <c r="J955" s="329">
        <f t="shared" si="262"/>
        <v>121.1194397341168</v>
      </c>
      <c r="K955" s="302">
        <v>21700</v>
      </c>
      <c r="L955" s="307">
        <f t="shared" si="269"/>
        <v>2149.9438948168354</v>
      </c>
      <c r="M955" s="304">
        <f t="shared" si="270"/>
        <v>726.68103644809025</v>
      </c>
      <c r="N955" s="304">
        <f t="shared" si="271"/>
        <v>42.998877896336708</v>
      </c>
      <c r="O955" s="308">
        <v>36</v>
      </c>
      <c r="P955" s="305">
        <f t="shared" si="272"/>
        <v>2955.6238091612622</v>
      </c>
      <c r="Q955" s="309">
        <f t="shared" si="273"/>
        <v>7.7279</v>
      </c>
      <c r="R955" s="367">
        <f t="shared" si="263"/>
        <v>181.67915960117517</v>
      </c>
      <c r="S955" s="302">
        <v>21700</v>
      </c>
      <c r="T955" s="307">
        <f t="shared" si="274"/>
        <v>1433.2959298778903</v>
      </c>
      <c r="U955" s="101">
        <f t="shared" si="275"/>
        <v>484.45402429872689</v>
      </c>
      <c r="V955" s="304">
        <f t="shared" si="276"/>
        <v>28.665918597557805</v>
      </c>
      <c r="W955" s="308">
        <v>24</v>
      </c>
      <c r="X955" s="305">
        <f t="shared" si="277"/>
        <v>1970.4158727741749</v>
      </c>
      <c r="Y955" s="309">
        <f t="shared" si="278"/>
        <v>5.1519000000000004</v>
      </c>
    </row>
    <row r="956" spans="1:25" ht="15.75" customHeight="1" x14ac:dyDescent="0.2">
      <c r="A956" s="424">
        <v>937</v>
      </c>
      <c r="B956" s="301">
        <f t="shared" si="261"/>
        <v>72.676068539233498</v>
      </c>
      <c r="C956" s="302">
        <v>21700</v>
      </c>
      <c r="D956" s="303">
        <f t="shared" si="264"/>
        <v>3583.0226542789051</v>
      </c>
      <c r="E956" s="304">
        <f t="shared" si="265"/>
        <v>1211.0616571462697</v>
      </c>
      <c r="F956" s="304">
        <f t="shared" si="266"/>
        <v>71.660453085578098</v>
      </c>
      <c r="G956" s="101">
        <v>60</v>
      </c>
      <c r="H956" s="305">
        <f t="shared" si="267"/>
        <v>4925.7447645107532</v>
      </c>
      <c r="I956" s="309">
        <f t="shared" si="268"/>
        <v>12.892799999999999</v>
      </c>
      <c r="J956" s="329">
        <f t="shared" si="262"/>
        <v>121.1267808987225</v>
      </c>
      <c r="K956" s="302">
        <v>21700</v>
      </c>
      <c r="L956" s="307">
        <f t="shared" si="269"/>
        <v>2149.8135925673423</v>
      </c>
      <c r="M956" s="304">
        <f t="shared" si="270"/>
        <v>726.63699428776158</v>
      </c>
      <c r="N956" s="304">
        <f t="shared" si="271"/>
        <v>42.996271851346847</v>
      </c>
      <c r="O956" s="308">
        <v>36</v>
      </c>
      <c r="P956" s="305">
        <f t="shared" si="272"/>
        <v>2955.4468587064512</v>
      </c>
      <c r="Q956" s="309">
        <f t="shared" si="273"/>
        <v>7.7356999999999996</v>
      </c>
      <c r="R956" s="367">
        <f t="shared" si="263"/>
        <v>181.69017134808374</v>
      </c>
      <c r="S956" s="302">
        <v>21700</v>
      </c>
      <c r="T956" s="307">
        <f t="shared" si="274"/>
        <v>1433.2090617115618</v>
      </c>
      <c r="U956" s="101">
        <f t="shared" si="275"/>
        <v>484.42466285850787</v>
      </c>
      <c r="V956" s="304">
        <f t="shared" si="276"/>
        <v>28.664181234231236</v>
      </c>
      <c r="W956" s="308">
        <v>24</v>
      </c>
      <c r="X956" s="305">
        <f t="shared" si="277"/>
        <v>1970.2979058043009</v>
      </c>
      <c r="Y956" s="309">
        <f t="shared" si="278"/>
        <v>5.1570999999999998</v>
      </c>
    </row>
    <row r="957" spans="1:25" ht="15.75" customHeight="1" x14ac:dyDescent="0.2">
      <c r="A957" s="424">
        <v>938</v>
      </c>
      <c r="B957" s="301">
        <f t="shared" si="261"/>
        <v>72.680468539650676</v>
      </c>
      <c r="C957" s="302">
        <v>21700</v>
      </c>
      <c r="D957" s="303">
        <f t="shared" si="264"/>
        <v>3582.8057417920927</v>
      </c>
      <c r="E957" s="304">
        <f t="shared" si="265"/>
        <v>1210.9883407257273</v>
      </c>
      <c r="F957" s="304">
        <f t="shared" si="266"/>
        <v>71.656114835841862</v>
      </c>
      <c r="G957" s="101">
        <v>60</v>
      </c>
      <c r="H957" s="305">
        <f t="shared" si="267"/>
        <v>4925.4501973536617</v>
      </c>
      <c r="I957" s="309">
        <f t="shared" si="268"/>
        <v>12.905799999999999</v>
      </c>
      <c r="J957" s="329">
        <f t="shared" si="262"/>
        <v>121.13411423275113</v>
      </c>
      <c r="K957" s="302">
        <v>21700</v>
      </c>
      <c r="L957" s="307">
        <f t="shared" si="269"/>
        <v>2149.6834450752558</v>
      </c>
      <c r="M957" s="304">
        <f t="shared" si="270"/>
        <v>726.59300443543634</v>
      </c>
      <c r="N957" s="304">
        <f t="shared" si="271"/>
        <v>42.993668901505117</v>
      </c>
      <c r="O957" s="308">
        <v>36</v>
      </c>
      <c r="P957" s="305">
        <f t="shared" si="272"/>
        <v>2955.2701184121975</v>
      </c>
      <c r="Q957" s="309">
        <f t="shared" si="273"/>
        <v>7.7435</v>
      </c>
      <c r="R957" s="367">
        <f t="shared" si="263"/>
        <v>181.70117134912667</v>
      </c>
      <c r="S957" s="302">
        <v>21700</v>
      </c>
      <c r="T957" s="307">
        <f t="shared" si="274"/>
        <v>1433.1222967168371</v>
      </c>
      <c r="U957" s="101">
        <f t="shared" si="275"/>
        <v>484.39533629029091</v>
      </c>
      <c r="V957" s="304">
        <f t="shared" si="276"/>
        <v>28.662445934336745</v>
      </c>
      <c r="W957" s="308">
        <v>24</v>
      </c>
      <c r="X957" s="305">
        <f t="shared" si="277"/>
        <v>1970.1800789414649</v>
      </c>
      <c r="Y957" s="309">
        <f t="shared" si="278"/>
        <v>5.1623000000000001</v>
      </c>
    </row>
    <row r="958" spans="1:25" ht="15.75" customHeight="1" x14ac:dyDescent="0.2">
      <c r="A958" s="424">
        <v>939</v>
      </c>
      <c r="B958" s="301">
        <f t="shared" si="261"/>
        <v>72.684863851734093</v>
      </c>
      <c r="C958" s="302">
        <v>21700</v>
      </c>
      <c r="D958" s="303">
        <f t="shared" si="264"/>
        <v>3582.5890866518757</v>
      </c>
      <c r="E958" s="304">
        <f t="shared" si="265"/>
        <v>1210.9151112883339</v>
      </c>
      <c r="F958" s="304">
        <f t="shared" si="266"/>
        <v>71.65178173303751</v>
      </c>
      <c r="G958" s="101">
        <v>60</v>
      </c>
      <c r="H958" s="305">
        <f t="shared" si="267"/>
        <v>4925.1559796732472</v>
      </c>
      <c r="I958" s="309">
        <f t="shared" si="268"/>
        <v>12.918799999999999</v>
      </c>
      <c r="J958" s="329">
        <f t="shared" si="262"/>
        <v>121.14143975289016</v>
      </c>
      <c r="K958" s="302">
        <v>21700</v>
      </c>
      <c r="L958" s="307">
        <f t="shared" si="269"/>
        <v>2149.5534519911253</v>
      </c>
      <c r="M958" s="304">
        <f t="shared" si="270"/>
        <v>726.54906677300028</v>
      </c>
      <c r="N958" s="304">
        <f t="shared" si="271"/>
        <v>42.991069039822506</v>
      </c>
      <c r="O958" s="308">
        <v>36</v>
      </c>
      <c r="P958" s="305">
        <f t="shared" si="272"/>
        <v>2955.0935878039477</v>
      </c>
      <c r="Q958" s="309">
        <f t="shared" si="273"/>
        <v>7.7512999999999996</v>
      </c>
      <c r="R958" s="367">
        <f t="shared" si="263"/>
        <v>181.71215962933522</v>
      </c>
      <c r="S958" s="302">
        <v>21700</v>
      </c>
      <c r="T958" s="307">
        <f t="shared" si="274"/>
        <v>1433.0356346607505</v>
      </c>
      <c r="U958" s="101">
        <f t="shared" si="275"/>
        <v>484.36604451533361</v>
      </c>
      <c r="V958" s="304">
        <f t="shared" si="276"/>
        <v>28.660712693215011</v>
      </c>
      <c r="W958" s="308">
        <v>24</v>
      </c>
      <c r="X958" s="305">
        <f t="shared" si="277"/>
        <v>1970.0623918692991</v>
      </c>
      <c r="Y958" s="309">
        <f t="shared" si="278"/>
        <v>5.1675000000000004</v>
      </c>
    </row>
    <row r="959" spans="1:25" ht="15.75" customHeight="1" x14ac:dyDescent="0.2">
      <c r="A959" s="283">
        <v>940</v>
      </c>
      <c r="B959" s="301">
        <f t="shared" si="261"/>
        <v>72.689254485464204</v>
      </c>
      <c r="C959" s="302">
        <v>21700</v>
      </c>
      <c r="D959" s="303">
        <f t="shared" si="264"/>
        <v>3582.3726882777792</v>
      </c>
      <c r="E959" s="304">
        <f t="shared" si="265"/>
        <v>1210.8419686378893</v>
      </c>
      <c r="F959" s="304">
        <f t="shared" si="266"/>
        <v>71.647453765555582</v>
      </c>
      <c r="G959" s="101">
        <v>60</v>
      </c>
      <c r="H959" s="305">
        <f t="shared" si="267"/>
        <v>4924.8621106812243</v>
      </c>
      <c r="I959" s="309">
        <f t="shared" si="268"/>
        <v>12.931800000000001</v>
      </c>
      <c r="J959" s="329">
        <f t="shared" si="262"/>
        <v>121.14875747577368</v>
      </c>
      <c r="K959" s="302">
        <v>21700</v>
      </c>
      <c r="L959" s="307">
        <f t="shared" si="269"/>
        <v>2149.4236129666674</v>
      </c>
      <c r="M959" s="304">
        <f t="shared" si="270"/>
        <v>726.50518118273351</v>
      </c>
      <c r="N959" s="304">
        <f t="shared" si="271"/>
        <v>42.988472259333349</v>
      </c>
      <c r="O959" s="308">
        <v>36</v>
      </c>
      <c r="P959" s="305">
        <f t="shared" si="272"/>
        <v>2954.9172664087341</v>
      </c>
      <c r="Q959" s="309">
        <f t="shared" si="273"/>
        <v>7.7591000000000001</v>
      </c>
      <c r="R959" s="367">
        <f t="shared" si="263"/>
        <v>181.7231362136605</v>
      </c>
      <c r="S959" s="302">
        <v>21700</v>
      </c>
      <c r="T959" s="307">
        <f t="shared" si="274"/>
        <v>1432.9490753111118</v>
      </c>
      <c r="U959" s="101">
        <f t="shared" si="275"/>
        <v>484.33678745515573</v>
      </c>
      <c r="V959" s="304">
        <f t="shared" si="276"/>
        <v>28.658981506222236</v>
      </c>
      <c r="W959" s="308">
        <v>24</v>
      </c>
      <c r="X959" s="305">
        <f t="shared" si="277"/>
        <v>1969.9448442724897</v>
      </c>
      <c r="Y959" s="309">
        <f t="shared" si="278"/>
        <v>5.1726999999999999</v>
      </c>
    </row>
    <row r="960" spans="1:25" ht="15.75" customHeight="1" x14ac:dyDescent="0.2">
      <c r="A960" s="424">
        <v>941</v>
      </c>
      <c r="B960" s="301">
        <f t="shared" si="261"/>
        <v>72.693640450789701</v>
      </c>
      <c r="C960" s="302">
        <v>21700</v>
      </c>
      <c r="D960" s="303">
        <f t="shared" si="264"/>
        <v>3582.1565460912498</v>
      </c>
      <c r="E960" s="304">
        <f t="shared" si="265"/>
        <v>1210.7689125788422</v>
      </c>
      <c r="F960" s="304">
        <f t="shared" si="266"/>
        <v>71.643130921824991</v>
      </c>
      <c r="G960" s="101">
        <v>60</v>
      </c>
      <c r="H960" s="305">
        <f t="shared" si="267"/>
        <v>4924.5685895919169</v>
      </c>
      <c r="I960" s="309">
        <f t="shared" si="268"/>
        <v>12.944699999999999</v>
      </c>
      <c r="J960" s="329">
        <f t="shared" si="262"/>
        <v>121.15606741798284</v>
      </c>
      <c r="K960" s="302">
        <v>21700</v>
      </c>
      <c r="L960" s="307">
        <f t="shared" si="269"/>
        <v>2149.29392765475</v>
      </c>
      <c r="M960" s="304">
        <f t="shared" si="270"/>
        <v>726.46134754730542</v>
      </c>
      <c r="N960" s="304">
        <f t="shared" si="271"/>
        <v>42.985878553094999</v>
      </c>
      <c r="O960" s="308">
        <v>36</v>
      </c>
      <c r="P960" s="305">
        <f t="shared" si="272"/>
        <v>2954.7411537551507</v>
      </c>
      <c r="Q960" s="309">
        <f t="shared" si="273"/>
        <v>7.7667999999999999</v>
      </c>
      <c r="R960" s="367">
        <f t="shared" si="263"/>
        <v>181.73410112697425</v>
      </c>
      <c r="S960" s="302">
        <v>21700</v>
      </c>
      <c r="T960" s="307">
        <f t="shared" si="274"/>
        <v>1432.8626184364998</v>
      </c>
      <c r="U960" s="101">
        <f t="shared" si="275"/>
        <v>484.30756503153691</v>
      </c>
      <c r="V960" s="304">
        <f t="shared" si="276"/>
        <v>28.657252368729996</v>
      </c>
      <c r="W960" s="308">
        <v>24</v>
      </c>
      <c r="X960" s="305">
        <f t="shared" si="277"/>
        <v>1969.8274358367667</v>
      </c>
      <c r="Y960" s="309">
        <f t="shared" si="278"/>
        <v>5.1779000000000002</v>
      </c>
    </row>
    <row r="961" spans="1:25" ht="15.75" customHeight="1" x14ac:dyDescent="0.2">
      <c r="A961" s="424">
        <v>942</v>
      </c>
      <c r="B961" s="301">
        <f t="shared" si="261"/>
        <v>72.698021757627501</v>
      </c>
      <c r="C961" s="302">
        <v>21700</v>
      </c>
      <c r="D961" s="303">
        <f t="shared" si="264"/>
        <v>3581.9406595156588</v>
      </c>
      <c r="E961" s="304">
        <f t="shared" si="265"/>
        <v>1210.6959429162926</v>
      </c>
      <c r="F961" s="304">
        <f t="shared" si="266"/>
        <v>71.638813190313172</v>
      </c>
      <c r="G961" s="101">
        <v>60</v>
      </c>
      <c r="H961" s="305">
        <f t="shared" si="267"/>
        <v>4924.2754156222645</v>
      </c>
      <c r="I961" s="309">
        <f t="shared" si="268"/>
        <v>12.957700000000001</v>
      </c>
      <c r="J961" s="329">
        <f t="shared" si="262"/>
        <v>121.16336959604584</v>
      </c>
      <c r="K961" s="302">
        <v>21700</v>
      </c>
      <c r="L961" s="307">
        <f t="shared" si="269"/>
        <v>2149.1643957093956</v>
      </c>
      <c r="M961" s="304">
        <f t="shared" si="270"/>
        <v>726.41756574977569</v>
      </c>
      <c r="N961" s="304">
        <f t="shared" si="271"/>
        <v>42.983287914187912</v>
      </c>
      <c r="O961" s="308">
        <v>36</v>
      </c>
      <c r="P961" s="305">
        <f t="shared" si="272"/>
        <v>2954.5652493733592</v>
      </c>
      <c r="Q961" s="309">
        <f t="shared" si="273"/>
        <v>7.7746000000000004</v>
      </c>
      <c r="R961" s="367">
        <f t="shared" si="263"/>
        <v>181.74505439406875</v>
      </c>
      <c r="S961" s="302">
        <v>21700</v>
      </c>
      <c r="T961" s="307">
        <f t="shared" si="274"/>
        <v>1432.7762638062636</v>
      </c>
      <c r="U961" s="101">
        <f t="shared" si="275"/>
        <v>484.27837716651703</v>
      </c>
      <c r="V961" s="304">
        <f t="shared" si="276"/>
        <v>28.655525276125275</v>
      </c>
      <c r="W961" s="308">
        <v>24</v>
      </c>
      <c r="X961" s="305">
        <f t="shared" si="277"/>
        <v>1969.7101662489058</v>
      </c>
      <c r="Y961" s="309">
        <f t="shared" si="278"/>
        <v>5.1830999999999996</v>
      </c>
    </row>
    <row r="962" spans="1:25" ht="15.75" customHeight="1" x14ac:dyDescent="0.2">
      <c r="A962" s="424">
        <v>943</v>
      </c>
      <c r="B962" s="301">
        <f t="shared" si="261"/>
        <v>72.702398415863016</v>
      </c>
      <c r="C962" s="302">
        <v>21700</v>
      </c>
      <c r="D962" s="303">
        <f t="shared" si="264"/>
        <v>3581.7250279762852</v>
      </c>
      <c r="E962" s="304">
        <f t="shared" si="265"/>
        <v>1210.6230594559843</v>
      </c>
      <c r="F962" s="304">
        <f t="shared" si="266"/>
        <v>71.634500559525705</v>
      </c>
      <c r="G962" s="101">
        <v>60</v>
      </c>
      <c r="H962" s="305">
        <f t="shared" si="267"/>
        <v>4923.9825879917953</v>
      </c>
      <c r="I962" s="309">
        <f t="shared" si="268"/>
        <v>12.970700000000001</v>
      </c>
      <c r="J962" s="329">
        <f t="shared" si="262"/>
        <v>121.17066402643836</v>
      </c>
      <c r="K962" s="302">
        <v>21700</v>
      </c>
      <c r="L962" s="307">
        <f t="shared" si="269"/>
        <v>2149.0350167857714</v>
      </c>
      <c r="M962" s="304">
        <f t="shared" si="270"/>
        <v>726.37383567359063</v>
      </c>
      <c r="N962" s="304">
        <f t="shared" si="271"/>
        <v>42.980700335715426</v>
      </c>
      <c r="O962" s="308">
        <v>36</v>
      </c>
      <c r="P962" s="305">
        <f t="shared" si="272"/>
        <v>2954.3895527950776</v>
      </c>
      <c r="Q962" s="309">
        <f t="shared" si="273"/>
        <v>7.7824</v>
      </c>
      <c r="R962" s="367">
        <f t="shared" si="263"/>
        <v>181.75599603965753</v>
      </c>
      <c r="S962" s="302">
        <v>21700</v>
      </c>
      <c r="T962" s="307">
        <f t="shared" si="274"/>
        <v>1432.6900111905143</v>
      </c>
      <c r="U962" s="101">
        <f t="shared" si="275"/>
        <v>484.24922378239376</v>
      </c>
      <c r="V962" s="304">
        <f t="shared" si="276"/>
        <v>28.653800223810286</v>
      </c>
      <c r="W962" s="308">
        <v>24</v>
      </c>
      <c r="X962" s="305">
        <f t="shared" si="277"/>
        <v>1969.5930351967183</v>
      </c>
      <c r="Y962" s="309">
        <f t="shared" si="278"/>
        <v>5.1882999999999999</v>
      </c>
    </row>
    <row r="963" spans="1:25" ht="15.75" customHeight="1" x14ac:dyDescent="0.2">
      <c r="A963" s="424">
        <v>944</v>
      </c>
      <c r="B963" s="301">
        <f t="shared" si="261"/>
        <v>72.706770435350194</v>
      </c>
      <c r="C963" s="302">
        <v>21700</v>
      </c>
      <c r="D963" s="303">
        <f t="shared" si="264"/>
        <v>3581.5096509003097</v>
      </c>
      <c r="E963" s="304">
        <f t="shared" si="265"/>
        <v>1210.5502620043046</v>
      </c>
      <c r="F963" s="304">
        <f t="shared" si="266"/>
        <v>71.630193018006196</v>
      </c>
      <c r="G963" s="101">
        <v>60</v>
      </c>
      <c r="H963" s="305">
        <f t="shared" si="267"/>
        <v>4923.6901059226202</v>
      </c>
      <c r="I963" s="309">
        <f t="shared" si="268"/>
        <v>12.983700000000001</v>
      </c>
      <c r="J963" s="329">
        <f t="shared" si="262"/>
        <v>121.17795072558366</v>
      </c>
      <c r="K963" s="302">
        <v>21700</v>
      </c>
      <c r="L963" s="307">
        <f t="shared" si="269"/>
        <v>2148.9057905401855</v>
      </c>
      <c r="M963" s="304">
        <f t="shared" si="270"/>
        <v>726.33015720258265</v>
      </c>
      <c r="N963" s="304">
        <f t="shared" si="271"/>
        <v>42.978115810803715</v>
      </c>
      <c r="O963" s="308">
        <v>36</v>
      </c>
      <c r="P963" s="305">
        <f t="shared" si="272"/>
        <v>2954.2140635535716</v>
      </c>
      <c r="Q963" s="309">
        <f t="shared" si="273"/>
        <v>7.7901999999999996</v>
      </c>
      <c r="R963" s="367">
        <f t="shared" si="263"/>
        <v>181.76692608837547</v>
      </c>
      <c r="S963" s="302">
        <v>21700</v>
      </c>
      <c r="T963" s="307">
        <f t="shared" si="274"/>
        <v>1432.6038603601237</v>
      </c>
      <c r="U963" s="101">
        <f t="shared" si="275"/>
        <v>484.22010480172173</v>
      </c>
      <c r="V963" s="304">
        <f t="shared" si="276"/>
        <v>28.652077207202474</v>
      </c>
      <c r="W963" s="308">
        <v>24</v>
      </c>
      <c r="X963" s="305">
        <f t="shared" si="277"/>
        <v>1969.4760423690479</v>
      </c>
      <c r="Y963" s="309">
        <f t="shared" si="278"/>
        <v>5.1935000000000002</v>
      </c>
    </row>
    <row r="964" spans="1:25" ht="15.75" customHeight="1" x14ac:dyDescent="0.2">
      <c r="A964" s="424">
        <v>945</v>
      </c>
      <c r="B964" s="301">
        <f t="shared" si="261"/>
        <v>72.711137825911692</v>
      </c>
      <c r="C964" s="302">
        <v>21700</v>
      </c>
      <c r="D964" s="303">
        <f t="shared" si="264"/>
        <v>3581.294527716806</v>
      </c>
      <c r="E964" s="304">
        <f t="shared" si="265"/>
        <v>1210.4775503682804</v>
      </c>
      <c r="F964" s="304">
        <f t="shared" si="266"/>
        <v>71.625890554336124</v>
      </c>
      <c r="G964" s="101">
        <v>60</v>
      </c>
      <c r="H964" s="305">
        <f t="shared" si="267"/>
        <v>4923.3979686394232</v>
      </c>
      <c r="I964" s="309">
        <f t="shared" si="268"/>
        <v>12.996600000000001</v>
      </c>
      <c r="J964" s="329">
        <f t="shared" si="262"/>
        <v>121.18522970985282</v>
      </c>
      <c r="K964" s="302">
        <v>21700</v>
      </c>
      <c r="L964" s="307">
        <f t="shared" si="269"/>
        <v>2148.7767166300837</v>
      </c>
      <c r="M964" s="304">
        <f t="shared" si="270"/>
        <v>726.28653022096819</v>
      </c>
      <c r="N964" s="304">
        <f t="shared" si="271"/>
        <v>42.975534332601676</v>
      </c>
      <c r="O964" s="308">
        <v>36</v>
      </c>
      <c r="P964" s="305">
        <f t="shared" si="272"/>
        <v>2954.0387811836536</v>
      </c>
      <c r="Q964" s="309">
        <f t="shared" si="273"/>
        <v>7.798</v>
      </c>
      <c r="R964" s="367">
        <f t="shared" si="263"/>
        <v>181.77784456477923</v>
      </c>
      <c r="S964" s="302">
        <v>21700</v>
      </c>
      <c r="T964" s="307">
        <f t="shared" si="274"/>
        <v>1432.5178110867225</v>
      </c>
      <c r="U964" s="101">
        <f t="shared" si="275"/>
        <v>484.19102014731214</v>
      </c>
      <c r="V964" s="304">
        <f t="shared" si="276"/>
        <v>28.650356221734452</v>
      </c>
      <c r="W964" s="308">
        <v>24</v>
      </c>
      <c r="X964" s="305">
        <f t="shared" si="277"/>
        <v>1969.3591874557692</v>
      </c>
      <c r="Y964" s="309">
        <f t="shared" si="278"/>
        <v>5.1986999999999997</v>
      </c>
    </row>
    <row r="965" spans="1:25" ht="15.75" customHeight="1" x14ac:dyDescent="0.2">
      <c r="A965" s="424">
        <v>946</v>
      </c>
      <c r="B965" s="301">
        <f t="shared" si="261"/>
        <v>72.715500597339002</v>
      </c>
      <c r="C965" s="302">
        <v>21700</v>
      </c>
      <c r="D965" s="303">
        <f t="shared" si="264"/>
        <v>3581.079657856736</v>
      </c>
      <c r="E965" s="304">
        <f t="shared" si="265"/>
        <v>1210.4049243555767</v>
      </c>
      <c r="F965" s="304">
        <f t="shared" si="266"/>
        <v>71.621593157134726</v>
      </c>
      <c r="G965" s="101">
        <v>60</v>
      </c>
      <c r="H965" s="305">
        <f t="shared" si="267"/>
        <v>4923.1061753694476</v>
      </c>
      <c r="I965" s="309">
        <f t="shared" si="268"/>
        <v>13.009600000000001</v>
      </c>
      <c r="J965" s="329">
        <f t="shared" si="262"/>
        <v>121.19250099556501</v>
      </c>
      <c r="K965" s="302">
        <v>21700</v>
      </c>
      <c r="L965" s="307">
        <f t="shared" si="269"/>
        <v>2148.6477947140411</v>
      </c>
      <c r="M965" s="304">
        <f t="shared" si="270"/>
        <v>726.24295461334577</v>
      </c>
      <c r="N965" s="304">
        <f t="shared" si="271"/>
        <v>42.972955894280823</v>
      </c>
      <c r="O965" s="308">
        <v>36</v>
      </c>
      <c r="P965" s="305">
        <f t="shared" si="272"/>
        <v>2953.8637052216677</v>
      </c>
      <c r="Q965" s="309">
        <f t="shared" si="273"/>
        <v>7.8057999999999996</v>
      </c>
      <c r="R965" s="367">
        <f t="shared" si="263"/>
        <v>181.78875149334749</v>
      </c>
      <c r="S965" s="302">
        <v>21700</v>
      </c>
      <c r="T965" s="307">
        <f t="shared" si="274"/>
        <v>1432.4318631426943</v>
      </c>
      <c r="U965" s="101">
        <f t="shared" si="275"/>
        <v>484.16196974223061</v>
      </c>
      <c r="V965" s="304">
        <f t="shared" si="276"/>
        <v>28.648637262853885</v>
      </c>
      <c r="W965" s="308">
        <v>24</v>
      </c>
      <c r="X965" s="305">
        <f t="shared" si="277"/>
        <v>1969.2424701477789</v>
      </c>
      <c r="Y965" s="309">
        <f t="shared" si="278"/>
        <v>5.2038000000000002</v>
      </c>
    </row>
    <row r="966" spans="1:25" ht="15.75" customHeight="1" x14ac:dyDescent="0.2">
      <c r="A966" s="424">
        <v>947</v>
      </c>
      <c r="B966" s="301">
        <f t="shared" si="261"/>
        <v>72.719858759392579</v>
      </c>
      <c r="C966" s="302">
        <v>21700</v>
      </c>
      <c r="D966" s="303">
        <f t="shared" si="264"/>
        <v>3580.8650407529353</v>
      </c>
      <c r="E966" s="304">
        <f t="shared" si="265"/>
        <v>1210.332383774492</v>
      </c>
      <c r="F966" s="304">
        <f t="shared" si="266"/>
        <v>71.617300815058712</v>
      </c>
      <c r="G966" s="101">
        <v>60</v>
      </c>
      <c r="H966" s="305">
        <f t="shared" si="267"/>
        <v>4922.8147253424859</v>
      </c>
      <c r="I966" s="309">
        <f t="shared" si="268"/>
        <v>13.022600000000001</v>
      </c>
      <c r="J966" s="329">
        <f t="shared" si="262"/>
        <v>121.19976459898764</v>
      </c>
      <c r="K966" s="302">
        <v>21700</v>
      </c>
      <c r="L966" s="307">
        <f t="shared" si="269"/>
        <v>2148.5190244517607</v>
      </c>
      <c r="M966" s="304">
        <f t="shared" si="270"/>
        <v>726.19943026469502</v>
      </c>
      <c r="N966" s="304">
        <f t="shared" si="271"/>
        <v>42.970380489035215</v>
      </c>
      <c r="O966" s="308">
        <v>36</v>
      </c>
      <c r="P966" s="305">
        <f t="shared" si="272"/>
        <v>2953.6888352054907</v>
      </c>
      <c r="Q966" s="309">
        <f t="shared" si="273"/>
        <v>7.8135000000000003</v>
      </c>
      <c r="R966" s="367">
        <f t="shared" si="263"/>
        <v>181.79964689848143</v>
      </c>
      <c r="S966" s="302">
        <v>21700</v>
      </c>
      <c r="T966" s="307">
        <f t="shared" si="274"/>
        <v>1432.3460163011744</v>
      </c>
      <c r="U966" s="101">
        <f t="shared" si="275"/>
        <v>484.13295350979689</v>
      </c>
      <c r="V966" s="304">
        <f t="shared" si="276"/>
        <v>28.646920326023487</v>
      </c>
      <c r="W966" s="308">
        <v>24</v>
      </c>
      <c r="X966" s="305">
        <f t="shared" si="277"/>
        <v>1969.1258901369947</v>
      </c>
      <c r="Y966" s="309">
        <f t="shared" si="278"/>
        <v>5.2089999999999996</v>
      </c>
    </row>
    <row r="967" spans="1:25" ht="15.75" customHeight="1" x14ac:dyDescent="0.2">
      <c r="A967" s="424">
        <v>948</v>
      </c>
      <c r="B967" s="301">
        <f t="shared" si="261"/>
        <v>72.724212321801971</v>
      </c>
      <c r="C967" s="302">
        <v>21700</v>
      </c>
      <c r="D967" s="303">
        <f t="shared" si="264"/>
        <v>3580.6506758401119</v>
      </c>
      <c r="E967" s="304">
        <f t="shared" si="265"/>
        <v>1210.2599284339576</v>
      </c>
      <c r="F967" s="304">
        <f t="shared" si="266"/>
        <v>71.613013516802241</v>
      </c>
      <c r="G967" s="101">
        <v>60</v>
      </c>
      <c r="H967" s="305">
        <f t="shared" si="267"/>
        <v>4922.5236177908719</v>
      </c>
      <c r="I967" s="309">
        <f t="shared" si="268"/>
        <v>13.035500000000001</v>
      </c>
      <c r="J967" s="329">
        <f t="shared" si="262"/>
        <v>121.20702053633663</v>
      </c>
      <c r="K967" s="302">
        <v>21700</v>
      </c>
      <c r="L967" s="307">
        <f t="shared" si="269"/>
        <v>2148.3904055040666</v>
      </c>
      <c r="M967" s="304">
        <f t="shared" si="270"/>
        <v>726.15595706037448</v>
      </c>
      <c r="N967" s="304">
        <f t="shared" si="271"/>
        <v>42.967808110081336</v>
      </c>
      <c r="O967" s="308">
        <v>36</v>
      </c>
      <c r="P967" s="305">
        <f t="shared" si="272"/>
        <v>2953.5141706745226</v>
      </c>
      <c r="Q967" s="309">
        <f t="shared" si="273"/>
        <v>7.8212999999999999</v>
      </c>
      <c r="R967" s="367">
        <f t="shared" si="263"/>
        <v>181.81053080450491</v>
      </c>
      <c r="S967" s="302">
        <v>21700</v>
      </c>
      <c r="T967" s="307">
        <f t="shared" si="274"/>
        <v>1432.2602703360449</v>
      </c>
      <c r="U967" s="101">
        <f t="shared" si="275"/>
        <v>484.10397137358314</v>
      </c>
      <c r="V967" s="304">
        <f t="shared" si="276"/>
        <v>28.645205406720898</v>
      </c>
      <c r="W967" s="308">
        <v>24</v>
      </c>
      <c r="X967" s="305">
        <f t="shared" si="277"/>
        <v>1969.0094471163488</v>
      </c>
      <c r="Y967" s="309">
        <f t="shared" si="278"/>
        <v>5.2141999999999999</v>
      </c>
    </row>
    <row r="968" spans="1:25" ht="15.75" customHeight="1" x14ac:dyDescent="0.2">
      <c r="A968" s="424">
        <v>949</v>
      </c>
      <c r="B968" s="301">
        <f t="shared" si="261"/>
        <v>72.728561294265958</v>
      </c>
      <c r="C968" s="302">
        <v>21700</v>
      </c>
      <c r="D968" s="303">
        <f t="shared" si="264"/>
        <v>3580.4365625548317</v>
      </c>
      <c r="E968" s="304">
        <f t="shared" si="265"/>
        <v>1210.1875581435329</v>
      </c>
      <c r="F968" s="304">
        <f t="shared" si="266"/>
        <v>71.608731251096629</v>
      </c>
      <c r="G968" s="101">
        <v>60</v>
      </c>
      <c r="H968" s="305">
        <f t="shared" si="267"/>
        <v>4922.2328519494613</v>
      </c>
      <c r="I968" s="309">
        <f t="shared" si="268"/>
        <v>13.048500000000001</v>
      </c>
      <c r="J968" s="329">
        <f t="shared" si="262"/>
        <v>121.21426882377661</v>
      </c>
      <c r="K968" s="302">
        <v>21700</v>
      </c>
      <c r="L968" s="307">
        <f t="shared" si="269"/>
        <v>2148.2619375328991</v>
      </c>
      <c r="M968" s="304">
        <f t="shared" si="270"/>
        <v>726.11253488611987</v>
      </c>
      <c r="N968" s="304">
        <f t="shared" si="271"/>
        <v>42.965238750657981</v>
      </c>
      <c r="O968" s="308">
        <v>36</v>
      </c>
      <c r="P968" s="305">
        <f t="shared" si="272"/>
        <v>2953.3397111696772</v>
      </c>
      <c r="Q968" s="309">
        <f t="shared" si="273"/>
        <v>7.8291000000000004</v>
      </c>
      <c r="R968" s="367">
        <f t="shared" si="263"/>
        <v>181.82140323566489</v>
      </c>
      <c r="S968" s="302">
        <v>21700</v>
      </c>
      <c r="T968" s="307">
        <f t="shared" si="274"/>
        <v>1432.1746250219328</v>
      </c>
      <c r="U968" s="101">
        <f t="shared" si="275"/>
        <v>484.07502325741325</v>
      </c>
      <c r="V968" s="304">
        <f t="shared" si="276"/>
        <v>28.643492500438658</v>
      </c>
      <c r="W968" s="308">
        <v>24</v>
      </c>
      <c r="X968" s="305">
        <f t="shared" si="277"/>
        <v>1968.8931407797847</v>
      </c>
      <c r="Y968" s="309">
        <f t="shared" si="278"/>
        <v>5.2194000000000003</v>
      </c>
    </row>
    <row r="969" spans="1:25" ht="15.75" customHeight="1" x14ac:dyDescent="0.2">
      <c r="A969" s="283">
        <v>950</v>
      </c>
      <c r="B969" s="301">
        <f t="shared" ref="B969:B1032" si="279">4.125*LN($A969)+44.45</f>
        <v>72.732905686452668</v>
      </c>
      <c r="C969" s="302">
        <v>21700</v>
      </c>
      <c r="D969" s="303">
        <f t="shared" si="264"/>
        <v>3580.2227003355165</v>
      </c>
      <c r="E969" s="304">
        <f t="shared" si="265"/>
        <v>1210.1152727134045</v>
      </c>
      <c r="F969" s="304">
        <f t="shared" si="266"/>
        <v>71.604454006710327</v>
      </c>
      <c r="G969" s="101">
        <v>60</v>
      </c>
      <c r="H969" s="305">
        <f t="shared" si="267"/>
        <v>4921.9424270556319</v>
      </c>
      <c r="I969" s="309">
        <f t="shared" si="268"/>
        <v>13.061500000000001</v>
      </c>
      <c r="J969" s="329">
        <f t="shared" ref="J969:J1032" si="280">(4.125*LN($A969)+44.45)/0.6</f>
        <v>121.22150947742112</v>
      </c>
      <c r="K969" s="302">
        <v>21700</v>
      </c>
      <c r="L969" s="307">
        <f t="shared" si="269"/>
        <v>2148.1336202013094</v>
      </c>
      <c r="M969" s="304">
        <f t="shared" si="270"/>
        <v>726.06916362804247</v>
      </c>
      <c r="N969" s="304">
        <f t="shared" si="271"/>
        <v>42.962672404026186</v>
      </c>
      <c r="O969" s="308">
        <v>36</v>
      </c>
      <c r="P969" s="305">
        <f t="shared" si="272"/>
        <v>2953.1654562333783</v>
      </c>
      <c r="Q969" s="309">
        <f t="shared" si="273"/>
        <v>7.8369</v>
      </c>
      <c r="R969" s="367">
        <f t="shared" ref="R969:R1032" si="281">(4.125*LN($A969)+44.45)/0.4</f>
        <v>181.83226421613165</v>
      </c>
      <c r="S969" s="302">
        <v>21700</v>
      </c>
      <c r="T969" s="307">
        <f t="shared" si="274"/>
        <v>1432.0890801342066</v>
      </c>
      <c r="U969" s="101">
        <f t="shared" si="275"/>
        <v>484.04610908536176</v>
      </c>
      <c r="V969" s="304">
        <f t="shared" si="276"/>
        <v>28.641781602684134</v>
      </c>
      <c r="W969" s="308">
        <v>24</v>
      </c>
      <c r="X969" s="305">
        <f t="shared" si="277"/>
        <v>1968.7769708222527</v>
      </c>
      <c r="Y969" s="309">
        <f t="shared" si="278"/>
        <v>5.2245999999999997</v>
      </c>
    </row>
    <row r="970" spans="1:25" ht="15.75" customHeight="1" x14ac:dyDescent="0.2">
      <c r="A970" s="424">
        <v>951</v>
      </c>
      <c r="B970" s="301">
        <f t="shared" si="279"/>
        <v>72.737245507999745</v>
      </c>
      <c r="C970" s="302">
        <v>21700</v>
      </c>
      <c r="D970" s="303">
        <f t="shared" si="264"/>
        <v>3580.0090886224289</v>
      </c>
      <c r="E970" s="304">
        <f t="shared" si="265"/>
        <v>1210.0430719543808</v>
      </c>
      <c r="F970" s="304">
        <f t="shared" si="266"/>
        <v>71.600181772448579</v>
      </c>
      <c r="G970" s="101">
        <v>60</v>
      </c>
      <c r="H970" s="305">
        <f t="shared" si="267"/>
        <v>4921.6523423492581</v>
      </c>
      <c r="I970" s="309">
        <f t="shared" si="268"/>
        <v>13.0745</v>
      </c>
      <c r="J970" s="329">
        <f t="shared" si="280"/>
        <v>121.22874251333292</v>
      </c>
      <c r="K970" s="302">
        <v>21700</v>
      </c>
      <c r="L970" s="307">
        <f t="shared" si="269"/>
        <v>2148.0054531734572</v>
      </c>
      <c r="M970" s="304">
        <f t="shared" si="270"/>
        <v>726.02584317262847</v>
      </c>
      <c r="N970" s="304">
        <f t="shared" si="271"/>
        <v>42.960109063469147</v>
      </c>
      <c r="O970" s="308">
        <v>36</v>
      </c>
      <c r="P970" s="305">
        <f t="shared" si="272"/>
        <v>2952.9914054095548</v>
      </c>
      <c r="Q970" s="309">
        <f t="shared" si="273"/>
        <v>7.8446999999999996</v>
      </c>
      <c r="R970" s="367">
        <f t="shared" si="281"/>
        <v>181.84311376999935</v>
      </c>
      <c r="S970" s="302">
        <v>21700</v>
      </c>
      <c r="T970" s="307">
        <f t="shared" si="274"/>
        <v>1432.0036354489716</v>
      </c>
      <c r="U970" s="101">
        <f t="shared" si="275"/>
        <v>484.01722878175235</v>
      </c>
      <c r="V970" s="304">
        <f t="shared" si="276"/>
        <v>28.640072708979432</v>
      </c>
      <c r="W970" s="308">
        <v>24</v>
      </c>
      <c r="X970" s="305">
        <f t="shared" si="277"/>
        <v>1968.6609369397033</v>
      </c>
      <c r="Y970" s="309">
        <f t="shared" si="278"/>
        <v>5.2298</v>
      </c>
    </row>
    <row r="971" spans="1:25" ht="15.75" customHeight="1" x14ac:dyDescent="0.2">
      <c r="A971" s="424">
        <v>952</v>
      </c>
      <c r="B971" s="301">
        <f t="shared" si="279"/>
        <v>72.741580768514382</v>
      </c>
      <c r="C971" s="302">
        <v>21700</v>
      </c>
      <c r="D971" s="303">
        <f t="shared" si="264"/>
        <v>3579.795726857672</v>
      </c>
      <c r="E971" s="304">
        <f t="shared" si="265"/>
        <v>1209.970955677893</v>
      </c>
      <c r="F971" s="304">
        <f t="shared" si="266"/>
        <v>71.595914537153448</v>
      </c>
      <c r="G971" s="101">
        <v>60</v>
      </c>
      <c r="H971" s="305">
        <f t="shared" si="267"/>
        <v>4921.362597072718</v>
      </c>
      <c r="I971" s="309">
        <f t="shared" si="268"/>
        <v>13.087400000000001</v>
      </c>
      <c r="J971" s="329">
        <f t="shared" si="280"/>
        <v>121.23596794752397</v>
      </c>
      <c r="K971" s="302">
        <v>21700</v>
      </c>
      <c r="L971" s="307">
        <f t="shared" si="269"/>
        <v>2147.8774361146029</v>
      </c>
      <c r="M971" s="304">
        <f t="shared" si="270"/>
        <v>725.9825734067357</v>
      </c>
      <c r="N971" s="304">
        <f t="shared" si="271"/>
        <v>42.95754872229206</v>
      </c>
      <c r="O971" s="308">
        <v>36</v>
      </c>
      <c r="P971" s="305">
        <f t="shared" si="272"/>
        <v>2952.8175582436306</v>
      </c>
      <c r="Q971" s="309">
        <f t="shared" si="273"/>
        <v>7.8525</v>
      </c>
      <c r="R971" s="367">
        <f t="shared" si="281"/>
        <v>181.85395192128595</v>
      </c>
      <c r="S971" s="302">
        <v>21700</v>
      </c>
      <c r="T971" s="307">
        <f t="shared" si="274"/>
        <v>1431.9182907430688</v>
      </c>
      <c r="U971" s="101">
        <f t="shared" si="275"/>
        <v>483.98838227115721</v>
      </c>
      <c r="V971" s="304">
        <f t="shared" si="276"/>
        <v>28.638365814861377</v>
      </c>
      <c r="W971" s="308">
        <v>24</v>
      </c>
      <c r="X971" s="305">
        <f t="shared" si="277"/>
        <v>1968.5450388290874</v>
      </c>
      <c r="Y971" s="309">
        <f t="shared" si="278"/>
        <v>5.2350000000000003</v>
      </c>
    </row>
    <row r="972" spans="1:25" ht="15.75" customHeight="1" x14ac:dyDescent="0.2">
      <c r="A972" s="424">
        <v>953</v>
      </c>
      <c r="B972" s="301">
        <f t="shared" si="279"/>
        <v>72.745911477573586</v>
      </c>
      <c r="C972" s="302">
        <v>21700</v>
      </c>
      <c r="D972" s="303">
        <f t="shared" si="264"/>
        <v>3579.5826144851753</v>
      </c>
      <c r="E972" s="304">
        <f t="shared" si="265"/>
        <v>1209.8989236959892</v>
      </c>
      <c r="F972" s="304">
        <f t="shared" si="266"/>
        <v>71.591652289703504</v>
      </c>
      <c r="G972" s="101">
        <v>60</v>
      </c>
      <c r="H972" s="305">
        <f t="shared" si="267"/>
        <v>4921.0731904708673</v>
      </c>
      <c r="I972" s="309">
        <f t="shared" si="268"/>
        <v>13.1004</v>
      </c>
      <c r="J972" s="329">
        <f t="shared" si="280"/>
        <v>121.24318579595598</v>
      </c>
      <c r="K972" s="302">
        <v>21700</v>
      </c>
      <c r="L972" s="307">
        <f t="shared" si="269"/>
        <v>2147.7495686911052</v>
      </c>
      <c r="M972" s="304">
        <f t="shared" si="270"/>
        <v>725.93935421759352</v>
      </c>
      <c r="N972" s="304">
        <f t="shared" si="271"/>
        <v>42.954991373822104</v>
      </c>
      <c r="O972" s="308">
        <v>36</v>
      </c>
      <c r="P972" s="305">
        <f t="shared" si="272"/>
        <v>2952.6439142825207</v>
      </c>
      <c r="Q972" s="309">
        <f t="shared" si="273"/>
        <v>7.8601999999999999</v>
      </c>
      <c r="R972" s="367">
        <f t="shared" si="281"/>
        <v>181.86477869393394</v>
      </c>
      <c r="S972" s="302">
        <v>21700</v>
      </c>
      <c r="T972" s="307">
        <f t="shared" si="274"/>
        <v>1431.8330457940706</v>
      </c>
      <c r="U972" s="101">
        <f t="shared" si="275"/>
        <v>483.95956947839579</v>
      </c>
      <c r="V972" s="304">
        <f t="shared" si="276"/>
        <v>28.636660915881411</v>
      </c>
      <c r="W972" s="308">
        <v>24</v>
      </c>
      <c r="X972" s="305">
        <f t="shared" si="277"/>
        <v>1968.4292761883478</v>
      </c>
      <c r="Y972" s="309">
        <f t="shared" si="278"/>
        <v>5.2401999999999997</v>
      </c>
    </row>
    <row r="973" spans="1:25" ht="15.75" customHeight="1" x14ac:dyDescent="0.2">
      <c r="A973" s="424">
        <v>954</v>
      </c>
      <c r="B973" s="301">
        <f t="shared" si="279"/>
        <v>72.750237644724194</v>
      </c>
      <c r="C973" s="302">
        <v>21700</v>
      </c>
      <c r="D973" s="303">
        <f t="shared" si="264"/>
        <v>3579.369750950691</v>
      </c>
      <c r="E973" s="304">
        <f t="shared" si="265"/>
        <v>1209.8269758213335</v>
      </c>
      <c r="F973" s="304">
        <f t="shared" si="266"/>
        <v>71.587395019013826</v>
      </c>
      <c r="G973" s="101">
        <v>60</v>
      </c>
      <c r="H973" s="305">
        <f t="shared" si="267"/>
        <v>4920.7841217910382</v>
      </c>
      <c r="I973" s="309">
        <f t="shared" si="268"/>
        <v>13.1134</v>
      </c>
      <c r="J973" s="329">
        <f t="shared" si="280"/>
        <v>121.25039607454033</v>
      </c>
      <c r="K973" s="302">
        <v>21700</v>
      </c>
      <c r="L973" s="307">
        <f t="shared" si="269"/>
        <v>2147.6218505704137</v>
      </c>
      <c r="M973" s="304">
        <f t="shared" si="270"/>
        <v>725.89618549279976</v>
      </c>
      <c r="N973" s="304">
        <f t="shared" si="271"/>
        <v>42.952437011408271</v>
      </c>
      <c r="O973" s="308">
        <v>36</v>
      </c>
      <c r="P973" s="305">
        <f t="shared" si="272"/>
        <v>2952.4704730746216</v>
      </c>
      <c r="Q973" s="309">
        <f t="shared" si="273"/>
        <v>7.8680000000000003</v>
      </c>
      <c r="R973" s="367">
        <f t="shared" si="281"/>
        <v>181.87559411181047</v>
      </c>
      <c r="S973" s="302">
        <v>21700</v>
      </c>
      <c r="T973" s="307">
        <f t="shared" si="274"/>
        <v>1431.7479003802764</v>
      </c>
      <c r="U973" s="101">
        <f t="shared" si="275"/>
        <v>483.93079032853336</v>
      </c>
      <c r="V973" s="304">
        <f t="shared" si="276"/>
        <v>28.63495800760553</v>
      </c>
      <c r="W973" s="308">
        <v>24</v>
      </c>
      <c r="X973" s="305">
        <f t="shared" si="277"/>
        <v>1968.3136487164154</v>
      </c>
      <c r="Y973" s="309">
        <f t="shared" si="278"/>
        <v>5.2453000000000003</v>
      </c>
    </row>
    <row r="974" spans="1:25" ht="15.75" customHeight="1" x14ac:dyDescent="0.2">
      <c r="A974" s="424">
        <v>955</v>
      </c>
      <c r="B974" s="301">
        <f t="shared" si="279"/>
        <v>72.754559279483018</v>
      </c>
      <c r="C974" s="302">
        <v>21700</v>
      </c>
      <c r="D974" s="303">
        <f t="shared" si="264"/>
        <v>3579.1571357017829</v>
      </c>
      <c r="E974" s="304">
        <f t="shared" si="265"/>
        <v>1209.7551118672025</v>
      </c>
      <c r="F974" s="304">
        <f t="shared" si="266"/>
        <v>71.58314271403566</v>
      </c>
      <c r="G974" s="101">
        <v>60</v>
      </c>
      <c r="H974" s="305">
        <f t="shared" si="267"/>
        <v>4920.4953902830212</v>
      </c>
      <c r="I974" s="309">
        <f t="shared" si="268"/>
        <v>13.126300000000001</v>
      </c>
      <c r="J974" s="329">
        <f t="shared" si="280"/>
        <v>121.25759879913836</v>
      </c>
      <c r="K974" s="302">
        <v>21700</v>
      </c>
      <c r="L974" s="307">
        <f t="shared" si="269"/>
        <v>2147.4942814210694</v>
      </c>
      <c r="M974" s="304">
        <f t="shared" si="270"/>
        <v>725.85306712032138</v>
      </c>
      <c r="N974" s="304">
        <f t="shared" si="271"/>
        <v>42.949885628421391</v>
      </c>
      <c r="O974" s="308">
        <v>36</v>
      </c>
      <c r="P974" s="305">
        <f t="shared" si="272"/>
        <v>2952.2972341698119</v>
      </c>
      <c r="Q974" s="309">
        <f t="shared" si="273"/>
        <v>7.8757999999999999</v>
      </c>
      <c r="R974" s="367">
        <f t="shared" si="281"/>
        <v>181.88639819870752</v>
      </c>
      <c r="S974" s="302">
        <v>21700</v>
      </c>
      <c r="T974" s="307">
        <f t="shared" si="274"/>
        <v>1431.6628542807134</v>
      </c>
      <c r="U974" s="101">
        <f t="shared" si="275"/>
        <v>483.90204474688107</v>
      </c>
      <c r="V974" s="304">
        <f t="shared" si="276"/>
        <v>28.633257085614268</v>
      </c>
      <c r="W974" s="308">
        <v>24</v>
      </c>
      <c r="X974" s="305">
        <f t="shared" si="277"/>
        <v>1968.1981561132088</v>
      </c>
      <c r="Y974" s="309">
        <f t="shared" si="278"/>
        <v>5.2504999999999997</v>
      </c>
    </row>
    <row r="975" spans="1:25" ht="15.75" customHeight="1" x14ac:dyDescent="0.2">
      <c r="A975" s="424">
        <v>956</v>
      </c>
      <c r="B975" s="301">
        <f t="shared" si="279"/>
        <v>72.758876391337026</v>
      </c>
      <c r="C975" s="302">
        <v>21700</v>
      </c>
      <c r="D975" s="303">
        <f t="shared" si="264"/>
        <v>3578.944768187821</v>
      </c>
      <c r="E975" s="304">
        <f t="shared" si="265"/>
        <v>1209.6833316474833</v>
      </c>
      <c r="F975" s="304">
        <f t="shared" si="266"/>
        <v>71.578895363756416</v>
      </c>
      <c r="G975" s="101">
        <v>60</v>
      </c>
      <c r="H975" s="305">
        <f t="shared" si="267"/>
        <v>4920.2069951990607</v>
      </c>
      <c r="I975" s="309">
        <f t="shared" si="268"/>
        <v>13.1393</v>
      </c>
      <c r="J975" s="329">
        <f t="shared" si="280"/>
        <v>121.26479398556171</v>
      </c>
      <c r="K975" s="302">
        <v>21700</v>
      </c>
      <c r="L975" s="307">
        <f t="shared" si="269"/>
        <v>2147.3668609126926</v>
      </c>
      <c r="M975" s="304">
        <f t="shared" si="270"/>
        <v>725.80999898849007</v>
      </c>
      <c r="N975" s="304">
        <f t="shared" si="271"/>
        <v>42.94733721825385</v>
      </c>
      <c r="O975" s="308">
        <v>36</v>
      </c>
      <c r="P975" s="305">
        <f t="shared" si="272"/>
        <v>2952.1241971194363</v>
      </c>
      <c r="Q975" s="309">
        <f t="shared" si="273"/>
        <v>7.8836000000000004</v>
      </c>
      <c r="R975" s="367">
        <f t="shared" si="281"/>
        <v>181.89719097834256</v>
      </c>
      <c r="S975" s="302">
        <v>21700</v>
      </c>
      <c r="T975" s="307">
        <f t="shared" si="274"/>
        <v>1431.5779072751284</v>
      </c>
      <c r="U975" s="101">
        <f t="shared" si="275"/>
        <v>483.87333265899332</v>
      </c>
      <c r="V975" s="304">
        <f t="shared" si="276"/>
        <v>28.631558145502567</v>
      </c>
      <c r="W975" s="308">
        <v>24</v>
      </c>
      <c r="X975" s="305">
        <f t="shared" si="277"/>
        <v>1968.0827980796244</v>
      </c>
      <c r="Y975" s="309">
        <f t="shared" si="278"/>
        <v>5.2557</v>
      </c>
    </row>
    <row r="976" spans="1:25" ht="15.75" customHeight="1" x14ac:dyDescent="0.2">
      <c r="A976" s="424">
        <v>957</v>
      </c>
      <c r="B976" s="301">
        <f t="shared" si="279"/>
        <v>72.763188989743441</v>
      </c>
      <c r="C976" s="302">
        <v>21700</v>
      </c>
      <c r="D976" s="303">
        <f t="shared" si="264"/>
        <v>3578.7326478599707</v>
      </c>
      <c r="E976" s="304">
        <f t="shared" si="265"/>
        <v>1209.6116349766701</v>
      </c>
      <c r="F976" s="304">
        <f t="shared" si="266"/>
        <v>71.574652957199419</v>
      </c>
      <c r="G976" s="101">
        <v>60</v>
      </c>
      <c r="H976" s="305">
        <f t="shared" si="267"/>
        <v>4919.9189357938403</v>
      </c>
      <c r="I976" s="309">
        <f t="shared" si="268"/>
        <v>13.1523</v>
      </c>
      <c r="J976" s="329">
        <f t="shared" si="280"/>
        <v>121.27198164957241</v>
      </c>
      <c r="K976" s="302">
        <v>21700</v>
      </c>
      <c r="L976" s="307">
        <f t="shared" si="269"/>
        <v>2147.2395887159823</v>
      </c>
      <c r="M976" s="304">
        <f t="shared" si="270"/>
        <v>725.76698098600195</v>
      </c>
      <c r="N976" s="304">
        <f t="shared" si="271"/>
        <v>42.944791774319647</v>
      </c>
      <c r="O976" s="308">
        <v>36</v>
      </c>
      <c r="P976" s="305">
        <f t="shared" si="272"/>
        <v>2951.9513614763041</v>
      </c>
      <c r="Q976" s="309">
        <f t="shared" si="273"/>
        <v>7.8914</v>
      </c>
      <c r="R976" s="367">
        <f t="shared" si="281"/>
        <v>181.90797247435859</v>
      </c>
      <c r="S976" s="302">
        <v>21700</v>
      </c>
      <c r="T976" s="307">
        <f t="shared" si="274"/>
        <v>1431.4930591439884</v>
      </c>
      <c r="U976" s="101">
        <f t="shared" si="275"/>
        <v>483.84465399066801</v>
      </c>
      <c r="V976" s="304">
        <f t="shared" si="276"/>
        <v>28.629861182879768</v>
      </c>
      <c r="W976" s="308">
        <v>24</v>
      </c>
      <c r="X976" s="305">
        <f t="shared" si="277"/>
        <v>1967.9675743175362</v>
      </c>
      <c r="Y976" s="309">
        <f t="shared" si="278"/>
        <v>5.2609000000000004</v>
      </c>
    </row>
    <row r="977" spans="1:25" ht="15.75" customHeight="1" x14ac:dyDescent="0.2">
      <c r="A977" s="424">
        <v>958</v>
      </c>
      <c r="B977" s="301">
        <f t="shared" si="279"/>
        <v>72.767497084129801</v>
      </c>
      <c r="C977" s="302">
        <v>21700</v>
      </c>
      <c r="D977" s="303">
        <f t="shared" si="264"/>
        <v>3578.5207741711902</v>
      </c>
      <c r="E977" s="304">
        <f t="shared" si="265"/>
        <v>1209.5400216698622</v>
      </c>
      <c r="F977" s="304">
        <f t="shared" si="266"/>
        <v>71.570415483423801</v>
      </c>
      <c r="G977" s="101">
        <v>60</v>
      </c>
      <c r="H977" s="305">
        <f t="shared" si="267"/>
        <v>4919.6312113244767</v>
      </c>
      <c r="I977" s="309">
        <f t="shared" si="268"/>
        <v>13.1652</v>
      </c>
      <c r="J977" s="329">
        <f t="shared" si="280"/>
        <v>121.27916180688301</v>
      </c>
      <c r="K977" s="302">
        <v>21700</v>
      </c>
      <c r="L977" s="307">
        <f t="shared" si="269"/>
        <v>2147.1124645027139</v>
      </c>
      <c r="M977" s="304">
        <f t="shared" si="270"/>
        <v>725.72401300191723</v>
      </c>
      <c r="N977" s="304">
        <f t="shared" si="271"/>
        <v>42.942249290054278</v>
      </c>
      <c r="O977" s="308">
        <v>36</v>
      </c>
      <c r="P977" s="305">
        <f t="shared" si="272"/>
        <v>2951.7787267946856</v>
      </c>
      <c r="Q977" s="309">
        <f t="shared" si="273"/>
        <v>7.8990999999999998</v>
      </c>
      <c r="R977" s="367">
        <f t="shared" si="281"/>
        <v>181.91874271032449</v>
      </c>
      <c r="S977" s="302">
        <v>21700</v>
      </c>
      <c r="T977" s="307">
        <f t="shared" si="274"/>
        <v>1431.4083096684762</v>
      </c>
      <c r="U977" s="101">
        <f t="shared" si="275"/>
        <v>483.81600866794491</v>
      </c>
      <c r="V977" s="304">
        <f t="shared" si="276"/>
        <v>28.628166193369527</v>
      </c>
      <c r="W977" s="308">
        <v>24</v>
      </c>
      <c r="X977" s="305">
        <f t="shared" si="277"/>
        <v>1967.8524845297907</v>
      </c>
      <c r="Y977" s="309">
        <f t="shared" si="278"/>
        <v>5.2660999999999998</v>
      </c>
    </row>
    <row r="978" spans="1:25" ht="15.75" customHeight="1" x14ac:dyDescent="0.2">
      <c r="A978" s="424">
        <v>959</v>
      </c>
      <c r="B978" s="301">
        <f t="shared" si="279"/>
        <v>72.771800683894185</v>
      </c>
      <c r="C978" s="302">
        <v>21700</v>
      </c>
      <c r="D978" s="303">
        <f t="shared" si="264"/>
        <v>3578.3091465762177</v>
      </c>
      <c r="E978" s="304">
        <f t="shared" si="265"/>
        <v>1209.4684915427615</v>
      </c>
      <c r="F978" s="304">
        <f t="shared" si="266"/>
        <v>71.566182931524352</v>
      </c>
      <c r="G978" s="101">
        <v>60</v>
      </c>
      <c r="H978" s="305">
        <f t="shared" si="267"/>
        <v>4919.3438210505037</v>
      </c>
      <c r="I978" s="309">
        <f t="shared" si="268"/>
        <v>13.1782</v>
      </c>
      <c r="J978" s="329">
        <f t="shared" si="280"/>
        <v>121.28633447315698</v>
      </c>
      <c r="K978" s="302">
        <v>21700</v>
      </c>
      <c r="L978" s="307">
        <f t="shared" si="269"/>
        <v>2146.9854879457303</v>
      </c>
      <c r="M978" s="304">
        <f t="shared" si="270"/>
        <v>725.68109492565679</v>
      </c>
      <c r="N978" s="304">
        <f t="shared" si="271"/>
        <v>42.939709758914603</v>
      </c>
      <c r="O978" s="308">
        <v>36</v>
      </c>
      <c r="P978" s="305">
        <f t="shared" si="272"/>
        <v>2951.6062926303016</v>
      </c>
      <c r="Q978" s="309">
        <f t="shared" si="273"/>
        <v>7.9069000000000003</v>
      </c>
      <c r="R978" s="367">
        <f t="shared" si="281"/>
        <v>181.92950170973546</v>
      </c>
      <c r="S978" s="302">
        <v>21700</v>
      </c>
      <c r="T978" s="307">
        <f t="shared" si="274"/>
        <v>1431.323658630487</v>
      </c>
      <c r="U978" s="101">
        <f t="shared" si="275"/>
        <v>483.78739661710455</v>
      </c>
      <c r="V978" s="304">
        <f t="shared" si="276"/>
        <v>28.626473172609739</v>
      </c>
      <c r="W978" s="308">
        <v>24</v>
      </c>
      <c r="X978" s="305">
        <f t="shared" si="277"/>
        <v>1967.7375284202014</v>
      </c>
      <c r="Y978" s="309">
        <f t="shared" si="278"/>
        <v>5.2713000000000001</v>
      </c>
    </row>
    <row r="979" spans="1:25" ht="15.75" customHeight="1" x14ac:dyDescent="0.2">
      <c r="A979" s="283">
        <v>960</v>
      </c>
      <c r="B979" s="301">
        <f t="shared" si="279"/>
        <v>72.776099798405269</v>
      </c>
      <c r="C979" s="302">
        <v>21700</v>
      </c>
      <c r="D979" s="303">
        <f t="shared" si="264"/>
        <v>3578.0977645315656</v>
      </c>
      <c r="E979" s="304">
        <f t="shared" si="265"/>
        <v>1209.397044411669</v>
      </c>
      <c r="F979" s="304">
        <f t="shared" si="266"/>
        <v>71.561955290631317</v>
      </c>
      <c r="G979" s="101">
        <v>60</v>
      </c>
      <c r="H979" s="305">
        <f t="shared" si="267"/>
        <v>4919.0567642338656</v>
      </c>
      <c r="I979" s="309">
        <f t="shared" si="268"/>
        <v>13.1911</v>
      </c>
      <c r="J979" s="329">
        <f t="shared" si="280"/>
        <v>121.29349966400879</v>
      </c>
      <c r="K979" s="302">
        <v>21700</v>
      </c>
      <c r="L979" s="307">
        <f t="shared" si="269"/>
        <v>2146.8586587189388</v>
      </c>
      <c r="M979" s="304">
        <f t="shared" si="270"/>
        <v>725.63822664700126</v>
      </c>
      <c r="N979" s="304">
        <f t="shared" si="271"/>
        <v>42.937173174378778</v>
      </c>
      <c r="O979" s="308">
        <v>36</v>
      </c>
      <c r="P979" s="305">
        <f t="shared" si="272"/>
        <v>2951.4340585403188</v>
      </c>
      <c r="Q979" s="309">
        <f t="shared" si="273"/>
        <v>7.9146999999999998</v>
      </c>
      <c r="R979" s="367">
        <f t="shared" si="281"/>
        <v>181.94024949601317</v>
      </c>
      <c r="S979" s="302">
        <v>21700</v>
      </c>
      <c r="T979" s="307">
        <f t="shared" si="274"/>
        <v>1431.2391058126261</v>
      </c>
      <c r="U979" s="101">
        <f t="shared" si="275"/>
        <v>483.75881776466758</v>
      </c>
      <c r="V979" s="304">
        <f t="shared" si="276"/>
        <v>28.624782116252522</v>
      </c>
      <c r="W979" s="308">
        <v>24</v>
      </c>
      <c r="X979" s="305">
        <f t="shared" si="277"/>
        <v>1967.6227056935463</v>
      </c>
      <c r="Y979" s="309">
        <f t="shared" si="278"/>
        <v>5.2765000000000004</v>
      </c>
    </row>
    <row r="980" spans="1:25" ht="15.75" customHeight="1" x14ac:dyDescent="0.2">
      <c r="A980" s="424">
        <v>961</v>
      </c>
      <c r="B980" s="301">
        <f t="shared" si="279"/>
        <v>72.780394437002457</v>
      </c>
      <c r="C980" s="302">
        <v>21700</v>
      </c>
      <c r="D980" s="303">
        <f t="shared" ref="D980:D1043" si="282">12*(1/B980*C980)</f>
        <v>3577.8866274955144</v>
      </c>
      <c r="E980" s="304">
        <f t="shared" ref="E980:E1043" si="283">D980*33.8%</f>
        <v>1209.3256800934837</v>
      </c>
      <c r="F980" s="304">
        <f t="shared" ref="F980:F1043" si="284">D980*2%</f>
        <v>71.557732549910284</v>
      </c>
      <c r="G980" s="101">
        <v>60</v>
      </c>
      <c r="H980" s="305">
        <f t="shared" ref="H980:H1043" si="285">SUM(D980:G980)</f>
        <v>4918.7700401389084</v>
      </c>
      <c r="I980" s="309">
        <f t="shared" ref="I980:I1043" si="286">ROUND(A980/B980,4)</f>
        <v>13.2041</v>
      </c>
      <c r="J980" s="329">
        <f t="shared" si="280"/>
        <v>121.30065739500409</v>
      </c>
      <c r="K980" s="302">
        <v>21700</v>
      </c>
      <c r="L980" s="307">
        <f t="shared" ref="L980:L1043" si="287">12*(1/J980*K980)</f>
        <v>2146.7319764973086</v>
      </c>
      <c r="M980" s="304">
        <f t="shared" ref="M980:M1043" si="288">L980*33.8%</f>
        <v>725.59540805609026</v>
      </c>
      <c r="N980" s="304">
        <f t="shared" ref="N980:N1043" si="289">L980*2%</f>
        <v>42.934639529946175</v>
      </c>
      <c r="O980" s="308">
        <v>36</v>
      </c>
      <c r="P980" s="305">
        <f t="shared" ref="P980:P1043" si="290">SUM(L980:O980)</f>
        <v>2951.2620240833448</v>
      </c>
      <c r="Q980" s="309">
        <f t="shared" ref="Q980:Q1043" si="291">ROUND(A980/J980,4)</f>
        <v>7.9225000000000003</v>
      </c>
      <c r="R980" s="367">
        <f t="shared" si="281"/>
        <v>181.95098609250613</v>
      </c>
      <c r="S980" s="302">
        <v>21700</v>
      </c>
      <c r="T980" s="307">
        <f t="shared" ref="T980:T1043" si="292">12*(1/R980*S980)</f>
        <v>1431.1546509982059</v>
      </c>
      <c r="U980" s="101">
        <f t="shared" ref="U980:U1043" si="293">T980*33.8%</f>
        <v>483.73027203739355</v>
      </c>
      <c r="V980" s="304">
        <f t="shared" ref="V980:V1043" si="294">T980*2%</f>
        <v>28.623093019964116</v>
      </c>
      <c r="W980" s="308">
        <v>24</v>
      </c>
      <c r="X980" s="305">
        <f t="shared" ref="X980:X1043" si="295">SUM(T980:W980)</f>
        <v>1967.5080160555635</v>
      </c>
      <c r="Y980" s="309">
        <f t="shared" ref="Y980:Y1043" si="296">ROUND(A980/R980,4)</f>
        <v>5.2816000000000001</v>
      </c>
    </row>
    <row r="981" spans="1:25" ht="15.75" customHeight="1" x14ac:dyDescent="0.2">
      <c r="A981" s="424">
        <v>962</v>
      </c>
      <c r="B981" s="301">
        <f t="shared" si="279"/>
        <v>72.784684608996045</v>
      </c>
      <c r="C981" s="302">
        <v>21700</v>
      </c>
      <c r="D981" s="303">
        <f t="shared" si="282"/>
        <v>3577.6757349281015</v>
      </c>
      <c r="E981" s="304">
        <f t="shared" si="283"/>
        <v>1209.2543984056981</v>
      </c>
      <c r="F981" s="304">
        <f t="shared" si="284"/>
        <v>71.553514698562026</v>
      </c>
      <c r="G981" s="101">
        <v>60</v>
      </c>
      <c r="H981" s="305">
        <f t="shared" si="285"/>
        <v>4918.483648032362</v>
      </c>
      <c r="I981" s="309">
        <f t="shared" si="286"/>
        <v>13.2171</v>
      </c>
      <c r="J981" s="329">
        <f t="shared" si="280"/>
        <v>121.30780768166008</v>
      </c>
      <c r="K981" s="302">
        <v>21700</v>
      </c>
      <c r="L981" s="307">
        <f t="shared" si="287"/>
        <v>2146.6054409568605</v>
      </c>
      <c r="M981" s="304">
        <f t="shared" si="288"/>
        <v>725.55263904341882</v>
      </c>
      <c r="N981" s="304">
        <f t="shared" si="289"/>
        <v>42.932108819137213</v>
      </c>
      <c r="O981" s="308">
        <v>36</v>
      </c>
      <c r="P981" s="305">
        <f t="shared" si="290"/>
        <v>2951.0901888194167</v>
      </c>
      <c r="Q981" s="309">
        <f t="shared" si="291"/>
        <v>7.9302000000000001</v>
      </c>
      <c r="R981" s="367">
        <f t="shared" si="281"/>
        <v>181.96171152249011</v>
      </c>
      <c r="S981" s="302">
        <v>21700</v>
      </c>
      <c r="T981" s="307">
        <f t="shared" si="292"/>
        <v>1431.0702939712405</v>
      </c>
      <c r="U981" s="101">
        <f t="shared" si="293"/>
        <v>483.70175936227923</v>
      </c>
      <c r="V981" s="304">
        <f t="shared" si="294"/>
        <v>28.62140587942481</v>
      </c>
      <c r="W981" s="308">
        <v>24</v>
      </c>
      <c r="X981" s="305">
        <f t="shared" si="295"/>
        <v>1967.3934592129447</v>
      </c>
      <c r="Y981" s="309">
        <f t="shared" si="296"/>
        <v>5.2868000000000004</v>
      </c>
    </row>
    <row r="982" spans="1:25" ht="15.75" customHeight="1" x14ac:dyDescent="0.2">
      <c r="A982" s="424">
        <v>963</v>
      </c>
      <c r="B982" s="301">
        <f t="shared" si="279"/>
        <v>72.788970323667272</v>
      </c>
      <c r="C982" s="302">
        <v>21700</v>
      </c>
      <c r="D982" s="303">
        <f t="shared" si="282"/>
        <v>3577.4650862911185</v>
      </c>
      <c r="E982" s="304">
        <f t="shared" si="283"/>
        <v>1209.183199166398</v>
      </c>
      <c r="F982" s="304">
        <f t="shared" si="284"/>
        <v>71.549301725822374</v>
      </c>
      <c r="G982" s="101">
        <v>60</v>
      </c>
      <c r="H982" s="305">
        <f t="shared" si="285"/>
        <v>4918.1975871833392</v>
      </c>
      <c r="I982" s="309">
        <f t="shared" si="286"/>
        <v>13.23</v>
      </c>
      <c r="J982" s="329">
        <f t="shared" si="280"/>
        <v>121.31495053944546</v>
      </c>
      <c r="K982" s="302">
        <v>21700</v>
      </c>
      <c r="L982" s="307">
        <f t="shared" si="287"/>
        <v>2146.479051774671</v>
      </c>
      <c r="M982" s="304">
        <f t="shared" si="288"/>
        <v>725.5099194998387</v>
      </c>
      <c r="N982" s="304">
        <f t="shared" si="289"/>
        <v>42.92958103549342</v>
      </c>
      <c r="O982" s="308">
        <v>36</v>
      </c>
      <c r="P982" s="305">
        <f t="shared" si="290"/>
        <v>2950.9185523100032</v>
      </c>
      <c r="Q982" s="309">
        <f t="shared" si="291"/>
        <v>7.9379999999999997</v>
      </c>
      <c r="R982" s="367">
        <f t="shared" si="281"/>
        <v>181.97242580916816</v>
      </c>
      <c r="S982" s="302">
        <v>21700</v>
      </c>
      <c r="T982" s="307">
        <f t="shared" si="292"/>
        <v>1430.9860345164475</v>
      </c>
      <c r="U982" s="101">
        <f t="shared" si="293"/>
        <v>483.67327966655921</v>
      </c>
      <c r="V982" s="304">
        <f t="shared" si="294"/>
        <v>28.61972069032895</v>
      </c>
      <c r="W982" s="308">
        <v>24</v>
      </c>
      <c r="X982" s="305">
        <f t="shared" si="295"/>
        <v>1967.2790348733356</v>
      </c>
      <c r="Y982" s="309">
        <f t="shared" si="296"/>
        <v>5.2919999999999998</v>
      </c>
    </row>
    <row r="983" spans="1:25" ht="15.75" customHeight="1" x14ac:dyDescent="0.2">
      <c r="A983" s="424">
        <v>964</v>
      </c>
      <c r="B983" s="301">
        <f t="shared" si="279"/>
        <v>72.793251590268511</v>
      </c>
      <c r="C983" s="302">
        <v>21700</v>
      </c>
      <c r="D983" s="303">
        <f t="shared" si="282"/>
        <v>3577.254681048099</v>
      </c>
      <c r="E983" s="304">
        <f t="shared" si="283"/>
        <v>1209.1120821942573</v>
      </c>
      <c r="F983" s="304">
        <f t="shared" si="284"/>
        <v>71.545093620961978</v>
      </c>
      <c r="G983" s="101">
        <v>60</v>
      </c>
      <c r="H983" s="305">
        <f t="shared" si="285"/>
        <v>4917.9118568633185</v>
      </c>
      <c r="I983" s="309">
        <f t="shared" si="286"/>
        <v>13.243</v>
      </c>
      <c r="J983" s="329">
        <f t="shared" si="280"/>
        <v>121.32208598378085</v>
      </c>
      <c r="K983" s="302">
        <v>21700</v>
      </c>
      <c r="L983" s="307">
        <f t="shared" si="287"/>
        <v>2146.3528086288593</v>
      </c>
      <c r="M983" s="304">
        <f t="shared" si="288"/>
        <v>725.46724931655433</v>
      </c>
      <c r="N983" s="304">
        <f t="shared" si="289"/>
        <v>42.927056172577188</v>
      </c>
      <c r="O983" s="308">
        <v>36</v>
      </c>
      <c r="P983" s="305">
        <f t="shared" si="290"/>
        <v>2950.7471141179908</v>
      </c>
      <c r="Q983" s="309">
        <f t="shared" si="291"/>
        <v>7.9458000000000002</v>
      </c>
      <c r="R983" s="367">
        <f t="shared" si="281"/>
        <v>181.98312897567126</v>
      </c>
      <c r="S983" s="302">
        <v>21700</v>
      </c>
      <c r="T983" s="307">
        <f t="shared" si="292"/>
        <v>1430.9018724192397</v>
      </c>
      <c r="U983" s="101">
        <f t="shared" si="293"/>
        <v>483.64483287770298</v>
      </c>
      <c r="V983" s="304">
        <f t="shared" si="294"/>
        <v>28.618037448384793</v>
      </c>
      <c r="W983" s="308">
        <v>24</v>
      </c>
      <c r="X983" s="305">
        <f t="shared" si="295"/>
        <v>1967.1647427453274</v>
      </c>
      <c r="Y983" s="309">
        <f t="shared" si="296"/>
        <v>5.2972000000000001</v>
      </c>
    </row>
    <row r="984" spans="1:25" ht="15.75" customHeight="1" x14ac:dyDescent="0.2">
      <c r="A984" s="424">
        <v>965</v>
      </c>
      <c r="B984" s="301">
        <f t="shared" si="279"/>
        <v>72.797528418023319</v>
      </c>
      <c r="C984" s="302">
        <v>21700</v>
      </c>
      <c r="D984" s="303">
        <f t="shared" si="282"/>
        <v>3577.0445186643146</v>
      </c>
      <c r="E984" s="304">
        <f t="shared" si="283"/>
        <v>1209.0410473085383</v>
      </c>
      <c r="F984" s="304">
        <f t="shared" si="284"/>
        <v>71.540890373286288</v>
      </c>
      <c r="G984" s="101">
        <v>60</v>
      </c>
      <c r="H984" s="305">
        <f t="shared" si="285"/>
        <v>4917.6264563461391</v>
      </c>
      <c r="I984" s="309">
        <f t="shared" si="286"/>
        <v>13.2559</v>
      </c>
      <c r="J984" s="329">
        <f t="shared" si="280"/>
        <v>121.32921403003887</v>
      </c>
      <c r="K984" s="302">
        <v>21700</v>
      </c>
      <c r="L984" s="307">
        <f t="shared" si="287"/>
        <v>2146.2267111985884</v>
      </c>
      <c r="M984" s="304">
        <f t="shared" si="288"/>
        <v>725.42462838512279</v>
      </c>
      <c r="N984" s="304">
        <f t="shared" si="289"/>
        <v>42.924534223971769</v>
      </c>
      <c r="O984" s="308">
        <v>36</v>
      </c>
      <c r="P984" s="305">
        <f t="shared" si="290"/>
        <v>2950.5758738076829</v>
      </c>
      <c r="Q984" s="309">
        <f t="shared" si="291"/>
        <v>7.9535999999999998</v>
      </c>
      <c r="R984" s="367">
        <f t="shared" si="281"/>
        <v>181.9938210450583</v>
      </c>
      <c r="S984" s="302">
        <v>21700</v>
      </c>
      <c r="T984" s="307">
        <f t="shared" si="292"/>
        <v>1430.8178074657258</v>
      </c>
      <c r="U984" s="101">
        <f t="shared" si="293"/>
        <v>483.61641892341527</v>
      </c>
      <c r="V984" s="304">
        <f t="shared" si="294"/>
        <v>28.616356149314516</v>
      </c>
      <c r="W984" s="308">
        <v>24</v>
      </c>
      <c r="X984" s="305">
        <f t="shared" si="295"/>
        <v>1967.0505825384555</v>
      </c>
      <c r="Y984" s="309">
        <f t="shared" si="296"/>
        <v>5.3023999999999996</v>
      </c>
    </row>
    <row r="985" spans="1:25" ht="15.75" customHeight="1" x14ac:dyDescent="0.2">
      <c r="A985" s="424">
        <v>966</v>
      </c>
      <c r="B985" s="301">
        <f t="shared" si="279"/>
        <v>72.801800816126644</v>
      </c>
      <c r="C985" s="302">
        <v>21700</v>
      </c>
      <c r="D985" s="303">
        <f t="shared" si="282"/>
        <v>3576.8345986067652</v>
      </c>
      <c r="E985" s="304">
        <f t="shared" si="283"/>
        <v>1208.9700943290866</v>
      </c>
      <c r="F985" s="304">
        <f t="shared" si="284"/>
        <v>71.536691972135301</v>
      </c>
      <c r="G985" s="101">
        <v>60</v>
      </c>
      <c r="H985" s="305">
        <f t="shared" si="285"/>
        <v>4917.341384907987</v>
      </c>
      <c r="I985" s="309">
        <f t="shared" si="286"/>
        <v>13.2689</v>
      </c>
      <c r="J985" s="329">
        <f t="shared" si="280"/>
        <v>121.33633469354442</v>
      </c>
      <c r="K985" s="302">
        <v>21700</v>
      </c>
      <c r="L985" s="307">
        <f t="shared" si="287"/>
        <v>2146.1007591640587</v>
      </c>
      <c r="M985" s="304">
        <f t="shared" si="288"/>
        <v>725.38205659745176</v>
      </c>
      <c r="N985" s="304">
        <f t="shared" si="289"/>
        <v>42.922015183281175</v>
      </c>
      <c r="O985" s="308">
        <v>36</v>
      </c>
      <c r="P985" s="305">
        <f t="shared" si="290"/>
        <v>2950.4048309447912</v>
      </c>
      <c r="Q985" s="309">
        <f t="shared" si="291"/>
        <v>7.9612999999999996</v>
      </c>
      <c r="R985" s="367">
        <f t="shared" si="281"/>
        <v>182.00450204031659</v>
      </c>
      <c r="S985" s="302">
        <v>21700</v>
      </c>
      <c r="T985" s="307">
        <f t="shared" si="292"/>
        <v>1430.7338394427061</v>
      </c>
      <c r="U985" s="101">
        <f t="shared" si="293"/>
        <v>483.58803773163459</v>
      </c>
      <c r="V985" s="304">
        <f t="shared" si="294"/>
        <v>28.614676788854123</v>
      </c>
      <c r="W985" s="308">
        <v>24</v>
      </c>
      <c r="X985" s="305">
        <f t="shared" si="295"/>
        <v>1966.9365539631947</v>
      </c>
      <c r="Y985" s="309">
        <f t="shared" si="296"/>
        <v>5.3075999999999999</v>
      </c>
    </row>
    <row r="986" spans="1:25" ht="15.75" customHeight="1" x14ac:dyDescent="0.2">
      <c r="A986" s="424">
        <v>967</v>
      </c>
      <c r="B986" s="301">
        <f t="shared" si="279"/>
        <v>72.806068793744842</v>
      </c>
      <c r="C986" s="302">
        <v>21700</v>
      </c>
      <c r="D986" s="303">
        <f t="shared" si="282"/>
        <v>3576.624920344173</v>
      </c>
      <c r="E986" s="304">
        <f t="shared" si="283"/>
        <v>1208.8992230763304</v>
      </c>
      <c r="F986" s="304">
        <f t="shared" si="284"/>
        <v>71.532498406883462</v>
      </c>
      <c r="G986" s="101">
        <v>60</v>
      </c>
      <c r="H986" s="305">
        <f t="shared" si="285"/>
        <v>4917.0566418273875</v>
      </c>
      <c r="I986" s="309">
        <f t="shared" si="286"/>
        <v>13.2819</v>
      </c>
      <c r="J986" s="329">
        <f t="shared" si="280"/>
        <v>121.34344798957474</v>
      </c>
      <c r="K986" s="302">
        <v>21700</v>
      </c>
      <c r="L986" s="307">
        <f t="shared" si="287"/>
        <v>2145.9749522065031</v>
      </c>
      <c r="M986" s="304">
        <f t="shared" si="288"/>
        <v>725.33953384579797</v>
      </c>
      <c r="N986" s="304">
        <f t="shared" si="289"/>
        <v>42.919499044130063</v>
      </c>
      <c r="O986" s="308">
        <v>36</v>
      </c>
      <c r="P986" s="305">
        <f t="shared" si="290"/>
        <v>2950.2339850964313</v>
      </c>
      <c r="Q986" s="309">
        <f t="shared" si="291"/>
        <v>7.9691000000000001</v>
      </c>
      <c r="R986" s="367">
        <f t="shared" si="281"/>
        <v>182.0151719843621</v>
      </c>
      <c r="S986" s="302">
        <v>21700</v>
      </c>
      <c r="T986" s="307">
        <f t="shared" si="292"/>
        <v>1430.649968137669</v>
      </c>
      <c r="U986" s="101">
        <f t="shared" si="293"/>
        <v>483.55968923053206</v>
      </c>
      <c r="V986" s="304">
        <f t="shared" si="294"/>
        <v>28.612999362753381</v>
      </c>
      <c r="W986" s="308">
        <v>24</v>
      </c>
      <c r="X986" s="305">
        <f t="shared" si="295"/>
        <v>1966.8226567309543</v>
      </c>
      <c r="Y986" s="309">
        <f t="shared" si="296"/>
        <v>5.3127000000000004</v>
      </c>
    </row>
    <row r="987" spans="1:25" ht="15.75" customHeight="1" x14ac:dyDescent="0.2">
      <c r="A987" s="424">
        <v>968</v>
      </c>
      <c r="B987" s="301">
        <f t="shared" si="279"/>
        <v>72.810332360015877</v>
      </c>
      <c r="C987" s="302">
        <v>21700</v>
      </c>
      <c r="D987" s="303">
        <f t="shared" si="282"/>
        <v>3576.4154833469738</v>
      </c>
      <c r="E987" s="304">
        <f t="shared" si="283"/>
        <v>1208.828433371277</v>
      </c>
      <c r="F987" s="304">
        <f t="shared" si="284"/>
        <v>71.528309666939478</v>
      </c>
      <c r="G987" s="101">
        <v>60</v>
      </c>
      <c r="H987" s="305">
        <f t="shared" si="285"/>
        <v>4916.7722263851902</v>
      </c>
      <c r="I987" s="309">
        <f t="shared" si="286"/>
        <v>13.2948</v>
      </c>
      <c r="J987" s="329">
        <f t="shared" si="280"/>
        <v>121.35055393335981</v>
      </c>
      <c r="K987" s="302">
        <v>21700</v>
      </c>
      <c r="L987" s="307">
        <f t="shared" si="287"/>
        <v>2145.8492900081842</v>
      </c>
      <c r="M987" s="304">
        <f t="shared" si="288"/>
        <v>725.29706002276623</v>
      </c>
      <c r="N987" s="304">
        <f t="shared" si="289"/>
        <v>42.916985800163687</v>
      </c>
      <c r="O987" s="308">
        <v>36</v>
      </c>
      <c r="P987" s="305">
        <f t="shared" si="290"/>
        <v>2950.0633358311143</v>
      </c>
      <c r="Q987" s="309">
        <f t="shared" si="291"/>
        <v>7.9768999999999997</v>
      </c>
      <c r="R987" s="367">
        <f t="shared" si="281"/>
        <v>182.02583090003969</v>
      </c>
      <c r="S987" s="302">
        <v>21700</v>
      </c>
      <c r="T987" s="307">
        <f t="shared" si="292"/>
        <v>1430.5661933387896</v>
      </c>
      <c r="U987" s="101">
        <f t="shared" si="293"/>
        <v>483.53137334851084</v>
      </c>
      <c r="V987" s="304">
        <f t="shared" si="294"/>
        <v>28.611323866775791</v>
      </c>
      <c r="W987" s="308">
        <v>24</v>
      </c>
      <c r="X987" s="305">
        <f t="shared" si="295"/>
        <v>1966.7088905540763</v>
      </c>
      <c r="Y987" s="309">
        <f t="shared" si="296"/>
        <v>5.3178999999999998</v>
      </c>
    </row>
    <row r="988" spans="1:25" ht="15.75" customHeight="1" x14ac:dyDescent="0.2">
      <c r="A988" s="424">
        <v>969</v>
      </c>
      <c r="B988" s="301">
        <f t="shared" si="279"/>
        <v>72.814591524049419</v>
      </c>
      <c r="C988" s="302">
        <v>21700</v>
      </c>
      <c r="D988" s="303">
        <f t="shared" si="282"/>
        <v>3576.2062870873115</v>
      </c>
      <c r="E988" s="304">
        <f t="shared" si="283"/>
        <v>1208.7577250355112</v>
      </c>
      <c r="F988" s="304">
        <f t="shared" si="284"/>
        <v>71.524125741746232</v>
      </c>
      <c r="G988" s="101">
        <v>60</v>
      </c>
      <c r="H988" s="305">
        <f t="shared" si="285"/>
        <v>4916.4881378645687</v>
      </c>
      <c r="I988" s="309">
        <f t="shared" si="286"/>
        <v>13.3078</v>
      </c>
      <c r="J988" s="329">
        <f t="shared" si="280"/>
        <v>121.35765254008237</v>
      </c>
      <c r="K988" s="302">
        <v>21700</v>
      </c>
      <c r="L988" s="307">
        <f t="shared" si="287"/>
        <v>2145.7237722523869</v>
      </c>
      <c r="M988" s="304">
        <f t="shared" si="288"/>
        <v>725.25463502130674</v>
      </c>
      <c r="N988" s="304">
        <f t="shared" si="289"/>
        <v>42.914475445047735</v>
      </c>
      <c r="O988" s="308">
        <v>36</v>
      </c>
      <c r="P988" s="305">
        <f t="shared" si="290"/>
        <v>2949.8928827187415</v>
      </c>
      <c r="Q988" s="309">
        <f t="shared" si="291"/>
        <v>7.9847000000000001</v>
      </c>
      <c r="R988" s="367">
        <f t="shared" si="281"/>
        <v>182.03647881012353</v>
      </c>
      <c r="S988" s="302">
        <v>21700</v>
      </c>
      <c r="T988" s="307">
        <f t="shared" si="292"/>
        <v>1430.482514834925</v>
      </c>
      <c r="U988" s="101">
        <f t="shared" si="293"/>
        <v>483.50309001420464</v>
      </c>
      <c r="V988" s="304">
        <f t="shared" si="294"/>
        <v>28.609650296698501</v>
      </c>
      <c r="W988" s="308">
        <v>24</v>
      </c>
      <c r="X988" s="305">
        <f t="shared" si="295"/>
        <v>1966.5952551458281</v>
      </c>
      <c r="Y988" s="309">
        <f t="shared" si="296"/>
        <v>5.3231000000000002</v>
      </c>
    </row>
    <row r="989" spans="1:25" ht="15.75" customHeight="1" x14ac:dyDescent="0.2">
      <c r="A989" s="283">
        <v>970</v>
      </c>
      <c r="B989" s="301">
        <f t="shared" si="279"/>
        <v>72.8188462949269</v>
      </c>
      <c r="C989" s="302">
        <v>21700</v>
      </c>
      <c r="D989" s="303">
        <f t="shared" si="282"/>
        <v>3575.9973310390305</v>
      </c>
      <c r="E989" s="304">
        <f t="shared" si="283"/>
        <v>1208.6870978911923</v>
      </c>
      <c r="F989" s="304">
        <f t="shared" si="284"/>
        <v>71.519946620780615</v>
      </c>
      <c r="G989" s="101">
        <v>60</v>
      </c>
      <c r="H989" s="305">
        <f t="shared" si="285"/>
        <v>4916.2043755510031</v>
      </c>
      <c r="I989" s="309">
        <f t="shared" si="286"/>
        <v>13.3207</v>
      </c>
      <c r="J989" s="329">
        <f t="shared" si="280"/>
        <v>121.36474382487818</v>
      </c>
      <c r="K989" s="302">
        <v>21700</v>
      </c>
      <c r="L989" s="307">
        <f t="shared" si="287"/>
        <v>2145.5983986234182</v>
      </c>
      <c r="M989" s="304">
        <f t="shared" si="288"/>
        <v>725.21225873471531</v>
      </c>
      <c r="N989" s="304">
        <f t="shared" si="289"/>
        <v>42.911967972468368</v>
      </c>
      <c r="O989" s="308">
        <v>36</v>
      </c>
      <c r="P989" s="305">
        <f t="shared" si="290"/>
        <v>2949.7226253306021</v>
      </c>
      <c r="Q989" s="309">
        <f t="shared" si="291"/>
        <v>7.9923999999999999</v>
      </c>
      <c r="R989" s="367">
        <f t="shared" si="281"/>
        <v>182.04711573731723</v>
      </c>
      <c r="S989" s="302">
        <v>21700</v>
      </c>
      <c r="T989" s="307">
        <f t="shared" si="292"/>
        <v>1430.3989324156123</v>
      </c>
      <c r="U989" s="101">
        <f t="shared" si="293"/>
        <v>483.47483915647689</v>
      </c>
      <c r="V989" s="304">
        <f t="shared" si="294"/>
        <v>28.607978648312248</v>
      </c>
      <c r="W989" s="308">
        <v>24</v>
      </c>
      <c r="X989" s="305">
        <f t="shared" si="295"/>
        <v>1966.4817502204014</v>
      </c>
      <c r="Y989" s="309">
        <f t="shared" si="296"/>
        <v>5.3282999999999996</v>
      </c>
    </row>
    <row r="990" spans="1:25" ht="15.75" customHeight="1" x14ac:dyDescent="0.2">
      <c r="A990" s="424">
        <v>971</v>
      </c>
      <c r="B990" s="301">
        <f t="shared" si="279"/>
        <v>72.823096681701713</v>
      </c>
      <c r="C990" s="302">
        <v>21700</v>
      </c>
      <c r="D990" s="303">
        <f t="shared" si="282"/>
        <v>3575.7886146776673</v>
      </c>
      <c r="E990" s="304">
        <f t="shared" si="283"/>
        <v>1208.6165517610514</v>
      </c>
      <c r="F990" s="304">
        <f t="shared" si="284"/>
        <v>71.515772293553354</v>
      </c>
      <c r="G990" s="101">
        <v>60</v>
      </c>
      <c r="H990" s="305">
        <f t="shared" si="285"/>
        <v>4915.9209387322726</v>
      </c>
      <c r="I990" s="309">
        <f t="shared" si="286"/>
        <v>13.3337</v>
      </c>
      <c r="J990" s="329">
        <f t="shared" si="280"/>
        <v>121.37182780283619</v>
      </c>
      <c r="K990" s="302">
        <v>21700</v>
      </c>
      <c r="L990" s="307">
        <f t="shared" si="287"/>
        <v>2145.4731688066004</v>
      </c>
      <c r="M990" s="304">
        <f t="shared" si="288"/>
        <v>725.16993105663084</v>
      </c>
      <c r="N990" s="304">
        <f t="shared" si="289"/>
        <v>42.90946337613201</v>
      </c>
      <c r="O990" s="308">
        <v>36</v>
      </c>
      <c r="P990" s="305">
        <f t="shared" si="290"/>
        <v>2949.5525632393633</v>
      </c>
      <c r="Q990" s="309">
        <f t="shared" si="291"/>
        <v>8.0001999999999995</v>
      </c>
      <c r="R990" s="367">
        <f t="shared" si="281"/>
        <v>182.05774170425428</v>
      </c>
      <c r="S990" s="302">
        <v>21700</v>
      </c>
      <c r="T990" s="307">
        <f t="shared" si="292"/>
        <v>1430.3154458710669</v>
      </c>
      <c r="U990" s="101">
        <f t="shared" si="293"/>
        <v>483.44662070442058</v>
      </c>
      <c r="V990" s="304">
        <f t="shared" si="294"/>
        <v>28.606308917421337</v>
      </c>
      <c r="W990" s="308">
        <v>24</v>
      </c>
      <c r="X990" s="305">
        <f t="shared" si="295"/>
        <v>1966.3683754929089</v>
      </c>
      <c r="Y990" s="309">
        <f t="shared" si="296"/>
        <v>5.3334999999999999</v>
      </c>
    </row>
    <row r="991" spans="1:25" ht="15.75" customHeight="1" x14ac:dyDescent="0.2">
      <c r="A991" s="424">
        <v>972</v>
      </c>
      <c r="B991" s="301">
        <f t="shared" si="279"/>
        <v>72.827342693399316</v>
      </c>
      <c r="C991" s="302">
        <v>21700</v>
      </c>
      <c r="D991" s="303">
        <f t="shared" si="282"/>
        <v>3575.5801374804423</v>
      </c>
      <c r="E991" s="304">
        <f t="shared" si="283"/>
        <v>1208.5460864683894</v>
      </c>
      <c r="F991" s="304">
        <f t="shared" si="284"/>
        <v>71.511602749608855</v>
      </c>
      <c r="G991" s="101">
        <v>60</v>
      </c>
      <c r="H991" s="305">
        <f t="shared" si="285"/>
        <v>4915.6378266984402</v>
      </c>
      <c r="I991" s="309">
        <f t="shared" si="286"/>
        <v>13.3466</v>
      </c>
      <c r="J991" s="329">
        <f t="shared" si="280"/>
        <v>121.37890448899887</v>
      </c>
      <c r="K991" s="302">
        <v>21700</v>
      </c>
      <c r="L991" s="307">
        <f t="shared" si="287"/>
        <v>2145.3480824882654</v>
      </c>
      <c r="M991" s="304">
        <f t="shared" si="288"/>
        <v>725.12765188103367</v>
      </c>
      <c r="N991" s="304">
        <f t="shared" si="289"/>
        <v>42.906961649765307</v>
      </c>
      <c r="O991" s="308">
        <v>36</v>
      </c>
      <c r="P991" s="305">
        <f t="shared" si="290"/>
        <v>2949.3826960190645</v>
      </c>
      <c r="Q991" s="309">
        <f t="shared" si="291"/>
        <v>8.0079999999999991</v>
      </c>
      <c r="R991" s="367">
        <f t="shared" si="281"/>
        <v>182.06835673349829</v>
      </c>
      <c r="S991" s="302">
        <v>21700</v>
      </c>
      <c r="T991" s="307">
        <f t="shared" si="292"/>
        <v>1430.2320549921767</v>
      </c>
      <c r="U991" s="101">
        <f t="shared" si="293"/>
        <v>483.4184345873557</v>
      </c>
      <c r="V991" s="304">
        <f t="shared" si="294"/>
        <v>28.604641099843533</v>
      </c>
      <c r="W991" s="308">
        <v>24</v>
      </c>
      <c r="X991" s="305">
        <f t="shared" si="295"/>
        <v>1966.255130679376</v>
      </c>
      <c r="Y991" s="309">
        <f t="shared" si="296"/>
        <v>5.3387000000000002</v>
      </c>
    </row>
    <row r="992" spans="1:25" ht="15.75" customHeight="1" x14ac:dyDescent="0.2">
      <c r="A992" s="424">
        <v>973</v>
      </c>
      <c r="B992" s="301">
        <f t="shared" si="279"/>
        <v>72.831584339017269</v>
      </c>
      <c r="C992" s="302">
        <v>21700</v>
      </c>
      <c r="D992" s="303">
        <f t="shared" si="282"/>
        <v>3575.371898926257</v>
      </c>
      <c r="E992" s="304">
        <f t="shared" si="283"/>
        <v>1208.4757018370747</v>
      </c>
      <c r="F992" s="304">
        <f t="shared" si="284"/>
        <v>71.507437978525147</v>
      </c>
      <c r="G992" s="101">
        <v>60</v>
      </c>
      <c r="H992" s="305">
        <f t="shared" si="285"/>
        <v>4915.3550387418572</v>
      </c>
      <c r="I992" s="309">
        <f t="shared" si="286"/>
        <v>13.3596</v>
      </c>
      <c r="J992" s="329">
        <f t="shared" si="280"/>
        <v>121.38597389836212</v>
      </c>
      <c r="K992" s="302">
        <v>21700</v>
      </c>
      <c r="L992" s="307">
        <f t="shared" si="287"/>
        <v>2145.223139355754</v>
      </c>
      <c r="M992" s="304">
        <f t="shared" si="288"/>
        <v>725.08542110224482</v>
      </c>
      <c r="N992" s="304">
        <f t="shared" si="289"/>
        <v>42.904462787115079</v>
      </c>
      <c r="O992" s="308">
        <v>36</v>
      </c>
      <c r="P992" s="305">
        <f t="shared" si="290"/>
        <v>2949.2130232451136</v>
      </c>
      <c r="Q992" s="309">
        <f t="shared" si="291"/>
        <v>8.0158000000000005</v>
      </c>
      <c r="R992" s="367">
        <f t="shared" si="281"/>
        <v>182.07896084754316</v>
      </c>
      <c r="S992" s="302">
        <v>21700</v>
      </c>
      <c r="T992" s="307">
        <f t="shared" si="292"/>
        <v>1430.148759570503</v>
      </c>
      <c r="U992" s="101">
        <f t="shared" si="293"/>
        <v>483.39028073482996</v>
      </c>
      <c r="V992" s="304">
        <f t="shared" si="294"/>
        <v>28.60297519141006</v>
      </c>
      <c r="W992" s="308">
        <v>24</v>
      </c>
      <c r="X992" s="305">
        <f t="shared" si="295"/>
        <v>1966.1420154967429</v>
      </c>
      <c r="Y992" s="309">
        <f t="shared" si="296"/>
        <v>5.3437999999999999</v>
      </c>
    </row>
    <row r="993" spans="1:25" ht="15.75" customHeight="1" x14ac:dyDescent="0.2">
      <c r="A993" s="424">
        <v>974</v>
      </c>
      <c r="B993" s="301">
        <f t="shared" si="279"/>
        <v>72.835821627525462</v>
      </c>
      <c r="C993" s="302">
        <v>21700</v>
      </c>
      <c r="D993" s="303">
        <f t="shared" si="282"/>
        <v>3575.1638984956817</v>
      </c>
      <c r="E993" s="304">
        <f t="shared" si="283"/>
        <v>1208.4053976915402</v>
      </c>
      <c r="F993" s="304">
        <f t="shared" si="284"/>
        <v>71.50327796991364</v>
      </c>
      <c r="G993" s="101">
        <v>60</v>
      </c>
      <c r="H993" s="305">
        <f t="shared" si="285"/>
        <v>4915.0725741571359</v>
      </c>
      <c r="I993" s="309">
        <f t="shared" si="286"/>
        <v>13.3725</v>
      </c>
      <c r="J993" s="329">
        <f t="shared" si="280"/>
        <v>121.39303604587577</v>
      </c>
      <c r="K993" s="302">
        <v>21700</v>
      </c>
      <c r="L993" s="307">
        <f t="shared" si="287"/>
        <v>2145.0983390974088</v>
      </c>
      <c r="M993" s="304">
        <f t="shared" si="288"/>
        <v>725.04323861492412</v>
      </c>
      <c r="N993" s="304">
        <f t="shared" si="289"/>
        <v>42.901966781948175</v>
      </c>
      <c r="O993" s="308">
        <v>36</v>
      </c>
      <c r="P993" s="305">
        <f t="shared" si="290"/>
        <v>2949.0435444942809</v>
      </c>
      <c r="Q993" s="309">
        <f t="shared" si="291"/>
        <v>8.0235000000000003</v>
      </c>
      <c r="R993" s="367">
        <f t="shared" si="281"/>
        <v>182.08955406881364</v>
      </c>
      <c r="S993" s="302">
        <v>21700</v>
      </c>
      <c r="T993" s="307">
        <f t="shared" si="292"/>
        <v>1430.0655593982726</v>
      </c>
      <c r="U993" s="101">
        <f t="shared" si="293"/>
        <v>483.36215907661608</v>
      </c>
      <c r="V993" s="304">
        <f t="shared" si="294"/>
        <v>28.601311187965454</v>
      </c>
      <c r="W993" s="308">
        <v>24</v>
      </c>
      <c r="X993" s="305">
        <f t="shared" si="295"/>
        <v>1966.0290296628541</v>
      </c>
      <c r="Y993" s="309">
        <f t="shared" si="296"/>
        <v>5.3490000000000002</v>
      </c>
    </row>
    <row r="994" spans="1:25" ht="15.75" customHeight="1" x14ac:dyDescent="0.2">
      <c r="A994" s="424">
        <v>975</v>
      </c>
      <c r="B994" s="301">
        <f t="shared" si="279"/>
        <v>72.840054567866119</v>
      </c>
      <c r="C994" s="302">
        <v>21700</v>
      </c>
      <c r="D994" s="303">
        <f t="shared" si="282"/>
        <v>3574.9561356709528</v>
      </c>
      <c r="E994" s="304">
        <f t="shared" si="283"/>
        <v>1208.3351738567819</v>
      </c>
      <c r="F994" s="304">
        <f t="shared" si="284"/>
        <v>71.499122713419055</v>
      </c>
      <c r="G994" s="101">
        <v>60</v>
      </c>
      <c r="H994" s="305">
        <f t="shared" si="285"/>
        <v>4914.7904322411532</v>
      </c>
      <c r="I994" s="309">
        <f t="shared" si="286"/>
        <v>13.3855</v>
      </c>
      <c r="J994" s="329">
        <f t="shared" si="280"/>
        <v>121.40009094644354</v>
      </c>
      <c r="K994" s="302">
        <v>21700</v>
      </c>
      <c r="L994" s="307">
        <f t="shared" si="287"/>
        <v>2144.9736814025719</v>
      </c>
      <c r="M994" s="304">
        <f t="shared" si="288"/>
        <v>725.00110431406927</v>
      </c>
      <c r="N994" s="304">
        <f t="shared" si="289"/>
        <v>42.899473628051439</v>
      </c>
      <c r="O994" s="308">
        <v>36</v>
      </c>
      <c r="P994" s="305">
        <f t="shared" si="290"/>
        <v>2948.8742593446927</v>
      </c>
      <c r="Q994" s="309">
        <f t="shared" si="291"/>
        <v>8.0312999999999999</v>
      </c>
      <c r="R994" s="367">
        <f t="shared" si="281"/>
        <v>182.10013641966529</v>
      </c>
      <c r="S994" s="302">
        <v>21700</v>
      </c>
      <c r="T994" s="307">
        <f t="shared" si="292"/>
        <v>1429.9824542683812</v>
      </c>
      <c r="U994" s="101">
        <f t="shared" si="293"/>
        <v>483.33406954271277</v>
      </c>
      <c r="V994" s="304">
        <f t="shared" si="294"/>
        <v>28.599649085367624</v>
      </c>
      <c r="W994" s="308">
        <v>24</v>
      </c>
      <c r="X994" s="305">
        <f t="shared" si="295"/>
        <v>1965.9161728964616</v>
      </c>
      <c r="Y994" s="309">
        <f t="shared" si="296"/>
        <v>5.3541999999999996</v>
      </c>
    </row>
    <row r="995" spans="1:25" ht="15.75" customHeight="1" x14ac:dyDescent="0.2">
      <c r="A995" s="424">
        <v>976</v>
      </c>
      <c r="B995" s="301">
        <f t="shared" si="279"/>
        <v>72.844283168954007</v>
      </c>
      <c r="C995" s="302">
        <v>21700</v>
      </c>
      <c r="D995" s="303">
        <f t="shared" si="282"/>
        <v>3574.748609935963</v>
      </c>
      <c r="E995" s="304">
        <f t="shared" si="283"/>
        <v>1208.2650301583553</v>
      </c>
      <c r="F995" s="304">
        <f t="shared" si="284"/>
        <v>71.494972198719267</v>
      </c>
      <c r="G995" s="101">
        <v>60</v>
      </c>
      <c r="H995" s="305">
        <f t="shared" si="285"/>
        <v>4914.5086122930379</v>
      </c>
      <c r="I995" s="309">
        <f t="shared" si="286"/>
        <v>13.398400000000001</v>
      </c>
      <c r="J995" s="329">
        <f t="shared" si="280"/>
        <v>121.40713861492335</v>
      </c>
      <c r="K995" s="302">
        <v>21700</v>
      </c>
      <c r="L995" s="307">
        <f t="shared" si="287"/>
        <v>2144.8491659615775</v>
      </c>
      <c r="M995" s="304">
        <f t="shared" si="288"/>
        <v>724.95901809501311</v>
      </c>
      <c r="N995" s="304">
        <f t="shared" si="289"/>
        <v>42.896983319231552</v>
      </c>
      <c r="O995" s="308">
        <v>36</v>
      </c>
      <c r="P995" s="305">
        <f t="shared" si="290"/>
        <v>2948.7051673758219</v>
      </c>
      <c r="Q995" s="309">
        <f t="shared" si="291"/>
        <v>8.0390999999999995</v>
      </c>
      <c r="R995" s="367">
        <f t="shared" si="281"/>
        <v>182.11070792238502</v>
      </c>
      <c r="S995" s="302">
        <v>21700</v>
      </c>
      <c r="T995" s="307">
        <f t="shared" si="292"/>
        <v>1429.8994439743851</v>
      </c>
      <c r="U995" s="101">
        <f t="shared" si="293"/>
        <v>483.30601206334211</v>
      </c>
      <c r="V995" s="304">
        <f t="shared" si="294"/>
        <v>28.597988879487701</v>
      </c>
      <c r="W995" s="308">
        <v>24</v>
      </c>
      <c r="X995" s="305">
        <f t="shared" si="295"/>
        <v>1965.8034449172151</v>
      </c>
      <c r="Y995" s="309">
        <f t="shared" si="296"/>
        <v>5.3593999999999999</v>
      </c>
    </row>
    <row r="996" spans="1:25" ht="15.75" customHeight="1" x14ac:dyDescent="0.2">
      <c r="A996" s="424">
        <v>977</v>
      </c>
      <c r="B996" s="301">
        <f t="shared" si="279"/>
        <v>72.848507439676482</v>
      </c>
      <c r="C996" s="302">
        <v>21700</v>
      </c>
      <c r="D996" s="303">
        <f t="shared" si="282"/>
        <v>3574.5413207762545</v>
      </c>
      <c r="E996" s="304">
        <f t="shared" si="283"/>
        <v>1208.1949664223739</v>
      </c>
      <c r="F996" s="304">
        <f t="shared" si="284"/>
        <v>71.490826415525092</v>
      </c>
      <c r="G996" s="101">
        <v>60</v>
      </c>
      <c r="H996" s="305">
        <f t="shared" si="285"/>
        <v>4914.2271136141526</v>
      </c>
      <c r="I996" s="309">
        <f t="shared" si="286"/>
        <v>13.4114</v>
      </c>
      <c r="J996" s="329">
        <f t="shared" si="280"/>
        <v>121.41417906612747</v>
      </c>
      <c r="K996" s="302">
        <v>21700</v>
      </c>
      <c r="L996" s="307">
        <f t="shared" si="287"/>
        <v>2144.7247924657531</v>
      </c>
      <c r="M996" s="304">
        <f t="shared" si="288"/>
        <v>724.91697985342444</v>
      </c>
      <c r="N996" s="304">
        <f t="shared" si="289"/>
        <v>42.894495849315064</v>
      </c>
      <c r="O996" s="308">
        <v>36</v>
      </c>
      <c r="P996" s="305">
        <f t="shared" si="290"/>
        <v>2948.5362681684928</v>
      </c>
      <c r="Q996" s="309">
        <f t="shared" si="291"/>
        <v>8.0467999999999993</v>
      </c>
      <c r="R996" s="367">
        <f t="shared" si="281"/>
        <v>182.12126859919118</v>
      </c>
      <c r="S996" s="302">
        <v>21700</v>
      </c>
      <c r="T996" s="307">
        <f t="shared" si="292"/>
        <v>1429.8165283105022</v>
      </c>
      <c r="U996" s="101">
        <f t="shared" si="293"/>
        <v>483.2779865689497</v>
      </c>
      <c r="V996" s="304">
        <f t="shared" si="294"/>
        <v>28.596330566210046</v>
      </c>
      <c r="W996" s="308">
        <v>24</v>
      </c>
      <c r="X996" s="305">
        <f t="shared" si="295"/>
        <v>1965.690845445662</v>
      </c>
      <c r="Y996" s="309">
        <f t="shared" si="296"/>
        <v>5.3646000000000003</v>
      </c>
    </row>
    <row r="997" spans="1:25" ht="15.75" customHeight="1" x14ac:dyDescent="0.2">
      <c r="A997" s="424">
        <v>978</v>
      </c>
      <c r="B997" s="301">
        <f t="shared" si="279"/>
        <v>72.852727388893626</v>
      </c>
      <c r="C997" s="302">
        <v>21700</v>
      </c>
      <c r="D997" s="303">
        <f t="shared" si="282"/>
        <v>3574.3342676790144</v>
      </c>
      <c r="E997" s="304">
        <f t="shared" si="283"/>
        <v>1208.1249824755068</v>
      </c>
      <c r="F997" s="304">
        <f t="shared" si="284"/>
        <v>71.486685353580285</v>
      </c>
      <c r="G997" s="101">
        <v>60</v>
      </c>
      <c r="H997" s="305">
        <f t="shared" si="285"/>
        <v>4913.9459355081017</v>
      </c>
      <c r="I997" s="309">
        <f t="shared" si="286"/>
        <v>13.424300000000001</v>
      </c>
      <c r="J997" s="329">
        <f t="shared" si="280"/>
        <v>121.42121231482271</v>
      </c>
      <c r="K997" s="302">
        <v>21700</v>
      </c>
      <c r="L997" s="307">
        <f t="shared" si="287"/>
        <v>2144.6005606074091</v>
      </c>
      <c r="M997" s="304">
        <f t="shared" si="288"/>
        <v>724.87498948530424</v>
      </c>
      <c r="N997" s="304">
        <f t="shared" si="289"/>
        <v>42.892011212148184</v>
      </c>
      <c r="O997" s="308">
        <v>36</v>
      </c>
      <c r="P997" s="305">
        <f t="shared" si="290"/>
        <v>2948.3675613048613</v>
      </c>
      <c r="Q997" s="309">
        <f t="shared" si="291"/>
        <v>8.0546000000000006</v>
      </c>
      <c r="R997" s="367">
        <f t="shared" si="281"/>
        <v>182.13181847223404</v>
      </c>
      <c r="S997" s="302">
        <v>21700</v>
      </c>
      <c r="T997" s="307">
        <f t="shared" si="292"/>
        <v>1429.733707071606</v>
      </c>
      <c r="U997" s="101">
        <f t="shared" si="293"/>
        <v>483.24999299020277</v>
      </c>
      <c r="V997" s="304">
        <f t="shared" si="294"/>
        <v>28.594674141432119</v>
      </c>
      <c r="W997" s="308">
        <v>24</v>
      </c>
      <c r="X997" s="305">
        <f t="shared" si="295"/>
        <v>1965.5783742032409</v>
      </c>
      <c r="Y997" s="309">
        <f t="shared" si="296"/>
        <v>5.3696999999999999</v>
      </c>
    </row>
    <row r="998" spans="1:25" ht="15.75" customHeight="1" x14ac:dyDescent="0.2">
      <c r="A998" s="424">
        <v>979</v>
      </c>
      <c r="B998" s="301">
        <f t="shared" si="279"/>
        <v>72.856943025438355</v>
      </c>
      <c r="C998" s="302">
        <v>21700</v>
      </c>
      <c r="D998" s="303">
        <f t="shared" si="282"/>
        <v>3574.1274501330654</v>
      </c>
      <c r="E998" s="304">
        <f t="shared" si="283"/>
        <v>1208.0550781449761</v>
      </c>
      <c r="F998" s="304">
        <f t="shared" si="284"/>
        <v>71.482549002661315</v>
      </c>
      <c r="G998" s="101">
        <v>60</v>
      </c>
      <c r="H998" s="305">
        <f t="shared" si="285"/>
        <v>4913.6650772807025</v>
      </c>
      <c r="I998" s="309">
        <f t="shared" si="286"/>
        <v>13.4373</v>
      </c>
      <c r="J998" s="329">
        <f t="shared" si="280"/>
        <v>121.4282383757306</v>
      </c>
      <c r="K998" s="302">
        <v>21700</v>
      </c>
      <c r="L998" s="307">
        <f t="shared" si="287"/>
        <v>2144.4764700798391</v>
      </c>
      <c r="M998" s="304">
        <f t="shared" si="288"/>
        <v>724.83304688698558</v>
      </c>
      <c r="N998" s="304">
        <f t="shared" si="289"/>
        <v>42.889529401596782</v>
      </c>
      <c r="O998" s="308">
        <v>36</v>
      </c>
      <c r="P998" s="305">
        <f t="shared" si="290"/>
        <v>2948.1990463684219</v>
      </c>
      <c r="Q998" s="309">
        <f t="shared" si="291"/>
        <v>8.0624000000000002</v>
      </c>
      <c r="R998" s="367">
        <f t="shared" si="281"/>
        <v>182.14235756359588</v>
      </c>
      <c r="S998" s="302">
        <v>21700</v>
      </c>
      <c r="T998" s="307">
        <f t="shared" si="292"/>
        <v>1429.6509800532262</v>
      </c>
      <c r="U998" s="101">
        <f t="shared" si="293"/>
        <v>483.22203125799041</v>
      </c>
      <c r="V998" s="304">
        <f t="shared" si="294"/>
        <v>28.593019601064526</v>
      </c>
      <c r="W998" s="308">
        <v>24</v>
      </c>
      <c r="X998" s="305">
        <f t="shared" si="295"/>
        <v>1965.4660309122812</v>
      </c>
      <c r="Y998" s="309">
        <f t="shared" si="296"/>
        <v>5.3749000000000002</v>
      </c>
    </row>
    <row r="999" spans="1:25" ht="15.75" customHeight="1" x14ac:dyDescent="0.2">
      <c r="A999" s="283">
        <v>980</v>
      </c>
      <c r="B999" s="301">
        <f t="shared" si="279"/>
        <v>72.861154358116551</v>
      </c>
      <c r="C999" s="302">
        <v>21700</v>
      </c>
      <c r="D999" s="303">
        <f t="shared" si="282"/>
        <v>3573.9208676288572</v>
      </c>
      <c r="E999" s="304">
        <f t="shared" si="283"/>
        <v>1207.9852532585537</v>
      </c>
      <c r="F999" s="304">
        <f t="shared" si="284"/>
        <v>71.478417352577139</v>
      </c>
      <c r="G999" s="101">
        <v>60</v>
      </c>
      <c r="H999" s="305">
        <f t="shared" si="285"/>
        <v>4913.3845382399877</v>
      </c>
      <c r="I999" s="309">
        <f t="shared" si="286"/>
        <v>13.450200000000001</v>
      </c>
      <c r="J999" s="329">
        <f t="shared" si="280"/>
        <v>121.43525726352759</v>
      </c>
      <c r="K999" s="302">
        <v>21700</v>
      </c>
      <c r="L999" s="307">
        <f t="shared" si="287"/>
        <v>2144.352520577314</v>
      </c>
      <c r="M999" s="304">
        <f t="shared" si="288"/>
        <v>724.79115195513202</v>
      </c>
      <c r="N999" s="304">
        <f t="shared" si="289"/>
        <v>42.887050411546277</v>
      </c>
      <c r="O999" s="308">
        <v>36</v>
      </c>
      <c r="P999" s="305">
        <f t="shared" si="290"/>
        <v>2948.0307229439923</v>
      </c>
      <c r="Q999" s="309">
        <f t="shared" si="291"/>
        <v>8.0701000000000001</v>
      </c>
      <c r="R999" s="367">
        <f t="shared" si="281"/>
        <v>182.15288589529138</v>
      </c>
      <c r="S999" s="302">
        <v>21700</v>
      </c>
      <c r="T999" s="307">
        <f t="shared" si="292"/>
        <v>1429.568347051543</v>
      </c>
      <c r="U999" s="101">
        <f t="shared" si="293"/>
        <v>483.19410130342152</v>
      </c>
      <c r="V999" s="304">
        <f t="shared" si="294"/>
        <v>28.591366941030859</v>
      </c>
      <c r="W999" s="308">
        <v>24</v>
      </c>
      <c r="X999" s="305">
        <f t="shared" si="295"/>
        <v>1965.3538152959954</v>
      </c>
      <c r="Y999" s="309">
        <f t="shared" si="296"/>
        <v>5.3800999999999997</v>
      </c>
    </row>
    <row r="1000" spans="1:25" ht="15.75" customHeight="1" x14ac:dyDescent="0.2">
      <c r="A1000" s="424">
        <v>981</v>
      </c>
      <c r="B1000" s="301">
        <f t="shared" si="279"/>
        <v>72.865361395707126</v>
      </c>
      <c r="C1000" s="302">
        <v>21700</v>
      </c>
      <c r="D1000" s="303">
        <f t="shared" si="282"/>
        <v>3573.7145196584656</v>
      </c>
      <c r="E1000" s="304">
        <f t="shared" si="283"/>
        <v>1207.9155076445613</v>
      </c>
      <c r="F1000" s="304">
        <f t="shared" si="284"/>
        <v>71.474290393169312</v>
      </c>
      <c r="G1000" s="101">
        <v>60</v>
      </c>
      <c r="H1000" s="305">
        <f t="shared" si="285"/>
        <v>4913.1043176961957</v>
      </c>
      <c r="I1000" s="309">
        <f t="shared" si="286"/>
        <v>13.463200000000001</v>
      </c>
      <c r="J1000" s="329">
        <f t="shared" si="280"/>
        <v>121.44226899284521</v>
      </c>
      <c r="K1000" s="302">
        <v>21700</v>
      </c>
      <c r="L1000" s="307">
        <f t="shared" si="287"/>
        <v>2144.2287117950791</v>
      </c>
      <c r="M1000" s="304">
        <f t="shared" si="288"/>
        <v>724.74930458673668</v>
      </c>
      <c r="N1000" s="304">
        <f t="shared" si="289"/>
        <v>42.884574235901582</v>
      </c>
      <c r="O1000" s="308">
        <v>36</v>
      </c>
      <c r="P1000" s="305">
        <f t="shared" si="290"/>
        <v>2947.8625906177176</v>
      </c>
      <c r="Q1000" s="309">
        <f t="shared" si="291"/>
        <v>8.0778999999999996</v>
      </c>
      <c r="R1000" s="367">
        <f t="shared" si="281"/>
        <v>182.16340348926781</v>
      </c>
      <c r="S1000" s="302">
        <v>21700</v>
      </c>
      <c r="T1000" s="307">
        <f t="shared" si="292"/>
        <v>1429.4858078633863</v>
      </c>
      <c r="U1000" s="101">
        <f t="shared" si="293"/>
        <v>483.16620305782453</v>
      </c>
      <c r="V1000" s="304">
        <f t="shared" si="294"/>
        <v>28.589716157267727</v>
      </c>
      <c r="W1000" s="308">
        <v>24</v>
      </c>
      <c r="X1000" s="305">
        <f t="shared" si="295"/>
        <v>1965.2417270784786</v>
      </c>
      <c r="Y1000" s="309">
        <f t="shared" si="296"/>
        <v>5.3853</v>
      </c>
    </row>
    <row r="1001" spans="1:25" ht="15.75" customHeight="1" x14ac:dyDescent="0.2">
      <c r="A1001" s="424">
        <v>982</v>
      </c>
      <c r="B1001" s="301">
        <f t="shared" si="279"/>
        <v>72.869564146962176</v>
      </c>
      <c r="C1001" s="302">
        <v>21700</v>
      </c>
      <c r="D1001" s="303">
        <f t="shared" si="282"/>
        <v>3573.50840571558</v>
      </c>
      <c r="E1001" s="304">
        <f t="shared" si="283"/>
        <v>1207.8458411318659</v>
      </c>
      <c r="F1001" s="304">
        <f t="shared" si="284"/>
        <v>71.470168114311605</v>
      </c>
      <c r="G1001" s="101">
        <v>60</v>
      </c>
      <c r="H1001" s="305">
        <f t="shared" si="285"/>
        <v>4912.8244149617576</v>
      </c>
      <c r="I1001" s="309">
        <f t="shared" si="286"/>
        <v>13.476100000000001</v>
      </c>
      <c r="J1001" s="329">
        <f t="shared" si="280"/>
        <v>121.44927357827029</v>
      </c>
      <c r="K1001" s="302">
        <v>21700</v>
      </c>
      <c r="L1001" s="307">
        <f t="shared" si="287"/>
        <v>2144.1050434293484</v>
      </c>
      <c r="M1001" s="304">
        <f t="shared" si="288"/>
        <v>724.70750467911967</v>
      </c>
      <c r="N1001" s="304">
        <f t="shared" si="289"/>
        <v>42.882100868586967</v>
      </c>
      <c r="O1001" s="308">
        <v>36</v>
      </c>
      <c r="P1001" s="305">
        <f t="shared" si="290"/>
        <v>2947.6946489770548</v>
      </c>
      <c r="Q1001" s="309">
        <f t="shared" si="291"/>
        <v>8.0856999999999992</v>
      </c>
      <c r="R1001" s="367">
        <f t="shared" si="281"/>
        <v>182.17391036740543</v>
      </c>
      <c r="S1001" s="302">
        <v>21700</v>
      </c>
      <c r="T1001" s="307">
        <f t="shared" si="292"/>
        <v>1429.4033622862323</v>
      </c>
      <c r="U1001" s="101">
        <f t="shared" si="293"/>
        <v>483.1383364527465</v>
      </c>
      <c r="V1001" s="304">
        <f t="shared" si="294"/>
        <v>28.588067245724648</v>
      </c>
      <c r="W1001" s="308">
        <v>24</v>
      </c>
      <c r="X1001" s="305">
        <f t="shared" si="295"/>
        <v>1965.1297659847035</v>
      </c>
      <c r="Y1001" s="309">
        <f t="shared" si="296"/>
        <v>5.3905000000000003</v>
      </c>
    </row>
    <row r="1002" spans="1:25" ht="15.75" customHeight="1" x14ac:dyDescent="0.2">
      <c r="A1002" s="424">
        <v>983</v>
      </c>
      <c r="B1002" s="301">
        <f t="shared" si="279"/>
        <v>72.873762620607067</v>
      </c>
      <c r="C1002" s="302">
        <v>21700</v>
      </c>
      <c r="D1002" s="303">
        <f t="shared" si="282"/>
        <v>3573.3025252954994</v>
      </c>
      <c r="E1002" s="304">
        <f t="shared" si="283"/>
        <v>1207.7762535498787</v>
      </c>
      <c r="F1002" s="304">
        <f t="shared" si="284"/>
        <v>71.46605050590999</v>
      </c>
      <c r="G1002" s="101">
        <v>60</v>
      </c>
      <c r="H1002" s="305">
        <f t="shared" si="285"/>
        <v>4912.5448293512882</v>
      </c>
      <c r="I1002" s="309">
        <f t="shared" si="286"/>
        <v>13.489100000000001</v>
      </c>
      <c r="J1002" s="329">
        <f t="shared" si="280"/>
        <v>121.45627103434512</v>
      </c>
      <c r="K1002" s="302">
        <v>21700</v>
      </c>
      <c r="L1002" s="307">
        <f t="shared" si="287"/>
        <v>2143.9815151773</v>
      </c>
      <c r="M1002" s="304">
        <f t="shared" si="288"/>
        <v>724.66575212992734</v>
      </c>
      <c r="N1002" s="304">
        <f t="shared" si="289"/>
        <v>42.879630303546001</v>
      </c>
      <c r="O1002" s="308">
        <v>36</v>
      </c>
      <c r="P1002" s="305">
        <f t="shared" si="290"/>
        <v>2947.5268976107736</v>
      </c>
      <c r="Q1002" s="309">
        <f t="shared" si="291"/>
        <v>8.0934000000000008</v>
      </c>
      <c r="R1002" s="367">
        <f t="shared" si="281"/>
        <v>182.18440655151767</v>
      </c>
      <c r="S1002" s="302">
        <v>21700</v>
      </c>
      <c r="T1002" s="307">
        <f t="shared" si="292"/>
        <v>1429.3210101181999</v>
      </c>
      <c r="U1002" s="101">
        <f t="shared" si="293"/>
        <v>483.1105014199515</v>
      </c>
      <c r="V1002" s="304">
        <f t="shared" si="294"/>
        <v>28.586420202363996</v>
      </c>
      <c r="W1002" s="308">
        <v>24</v>
      </c>
      <c r="X1002" s="305">
        <f t="shared" si="295"/>
        <v>1965.0179317405155</v>
      </c>
      <c r="Y1002" s="309">
        <f t="shared" si="296"/>
        <v>5.3956</v>
      </c>
    </row>
    <row r="1003" spans="1:25" ht="15.75" customHeight="1" x14ac:dyDescent="0.2">
      <c r="A1003" s="424">
        <v>984</v>
      </c>
      <c r="B1003" s="301">
        <f t="shared" si="279"/>
        <v>72.877956825340547</v>
      </c>
      <c r="C1003" s="302">
        <v>21700</v>
      </c>
      <c r="D1003" s="303">
        <f t="shared" si="282"/>
        <v>3573.0968778951246</v>
      </c>
      <c r="E1003" s="304">
        <f t="shared" si="283"/>
        <v>1207.7067447285519</v>
      </c>
      <c r="F1003" s="304">
        <f t="shared" si="284"/>
        <v>71.461937557902488</v>
      </c>
      <c r="G1003" s="101">
        <v>60</v>
      </c>
      <c r="H1003" s="305">
        <f t="shared" si="285"/>
        <v>4912.2655601815786</v>
      </c>
      <c r="I1003" s="309">
        <f t="shared" si="286"/>
        <v>13.502000000000001</v>
      </c>
      <c r="J1003" s="329">
        <f t="shared" si="280"/>
        <v>121.46326137556758</v>
      </c>
      <c r="K1003" s="302">
        <v>21700</v>
      </c>
      <c r="L1003" s="307">
        <f t="shared" si="287"/>
        <v>2143.8581267370746</v>
      </c>
      <c r="M1003" s="304">
        <f t="shared" si="288"/>
        <v>724.62404683713112</v>
      </c>
      <c r="N1003" s="304">
        <f t="shared" si="289"/>
        <v>42.877162534741494</v>
      </c>
      <c r="O1003" s="308">
        <v>36</v>
      </c>
      <c r="P1003" s="305">
        <f t="shared" si="290"/>
        <v>2947.359336108947</v>
      </c>
      <c r="Q1003" s="309">
        <f t="shared" si="291"/>
        <v>8.1012000000000004</v>
      </c>
      <c r="R1003" s="367">
        <f t="shared" si="281"/>
        <v>182.19489206335135</v>
      </c>
      <c r="S1003" s="302">
        <v>21700</v>
      </c>
      <c r="T1003" s="307">
        <f t="shared" si="292"/>
        <v>1429.23875115805</v>
      </c>
      <c r="U1003" s="101">
        <f t="shared" si="293"/>
        <v>483.08269789142088</v>
      </c>
      <c r="V1003" s="304">
        <f t="shared" si="294"/>
        <v>28.584775023161001</v>
      </c>
      <c r="W1003" s="308">
        <v>24</v>
      </c>
      <c r="X1003" s="305">
        <f t="shared" si="295"/>
        <v>1964.9062240726319</v>
      </c>
      <c r="Y1003" s="309">
        <f t="shared" si="296"/>
        <v>5.4008000000000003</v>
      </c>
    </row>
    <row r="1004" spans="1:25" ht="15.75" customHeight="1" x14ac:dyDescent="0.2">
      <c r="A1004" s="424">
        <v>985</v>
      </c>
      <c r="B1004" s="301">
        <f t="shared" si="279"/>
        <v>72.882146769834861</v>
      </c>
      <c r="C1004" s="302">
        <v>21700</v>
      </c>
      <c r="D1004" s="303">
        <f t="shared" si="282"/>
        <v>3572.891463012952</v>
      </c>
      <c r="E1004" s="304">
        <f t="shared" si="283"/>
        <v>1207.6373144983777</v>
      </c>
      <c r="F1004" s="304">
        <f t="shared" si="284"/>
        <v>71.457829260259047</v>
      </c>
      <c r="G1004" s="101">
        <v>60</v>
      </c>
      <c r="H1004" s="305">
        <f t="shared" si="285"/>
        <v>4911.9866067715893</v>
      </c>
      <c r="I1004" s="309">
        <f t="shared" si="286"/>
        <v>13.515000000000001</v>
      </c>
      <c r="J1004" s="329">
        <f t="shared" si="280"/>
        <v>121.47024461639144</v>
      </c>
      <c r="K1004" s="302">
        <v>21700</v>
      </c>
      <c r="L1004" s="307">
        <f t="shared" si="287"/>
        <v>2143.7348778077712</v>
      </c>
      <c r="M1004" s="304">
        <f t="shared" si="288"/>
        <v>724.58238869902664</v>
      </c>
      <c r="N1004" s="304">
        <f t="shared" si="289"/>
        <v>42.874697556155425</v>
      </c>
      <c r="O1004" s="308">
        <v>36</v>
      </c>
      <c r="P1004" s="305">
        <f t="shared" si="290"/>
        <v>2947.191964062953</v>
      </c>
      <c r="Q1004" s="309">
        <f t="shared" si="291"/>
        <v>8.109</v>
      </c>
      <c r="R1004" s="367">
        <f t="shared" si="281"/>
        <v>182.20536692458714</v>
      </c>
      <c r="S1004" s="302">
        <v>21700</v>
      </c>
      <c r="T1004" s="307">
        <f t="shared" si="292"/>
        <v>1429.156585205181</v>
      </c>
      <c r="U1004" s="101">
        <f t="shared" si="293"/>
        <v>483.05492579935117</v>
      </c>
      <c r="V1004" s="304">
        <f t="shared" si="294"/>
        <v>28.583131704103621</v>
      </c>
      <c r="W1004" s="308">
        <v>24</v>
      </c>
      <c r="X1004" s="305">
        <f t="shared" si="295"/>
        <v>1964.7946427086358</v>
      </c>
      <c r="Y1004" s="309">
        <f t="shared" si="296"/>
        <v>5.4059999999999997</v>
      </c>
    </row>
    <row r="1005" spans="1:25" ht="15.75" customHeight="1" x14ac:dyDescent="0.2">
      <c r="A1005" s="424">
        <v>986</v>
      </c>
      <c r="B1005" s="301">
        <f t="shared" si="279"/>
        <v>72.886332462735879</v>
      </c>
      <c r="C1005" s="302">
        <v>21700</v>
      </c>
      <c r="D1005" s="303">
        <f t="shared" si="282"/>
        <v>3572.686280149067</v>
      </c>
      <c r="E1005" s="304">
        <f t="shared" si="283"/>
        <v>1207.5679626903845</v>
      </c>
      <c r="F1005" s="304">
        <f t="shared" si="284"/>
        <v>71.453725602981336</v>
      </c>
      <c r="G1005" s="101">
        <v>60</v>
      </c>
      <c r="H1005" s="305">
        <f t="shared" si="285"/>
        <v>4911.7079684424334</v>
      </c>
      <c r="I1005" s="309">
        <f t="shared" si="286"/>
        <v>13.527900000000001</v>
      </c>
      <c r="J1005" s="329">
        <f t="shared" si="280"/>
        <v>121.47722077122647</v>
      </c>
      <c r="K1005" s="302">
        <v>21700</v>
      </c>
      <c r="L1005" s="307">
        <f t="shared" si="287"/>
        <v>2143.6117680894399</v>
      </c>
      <c r="M1005" s="304">
        <f t="shared" si="288"/>
        <v>724.54077761423059</v>
      </c>
      <c r="N1005" s="304">
        <f t="shared" si="289"/>
        <v>42.872235361788796</v>
      </c>
      <c r="O1005" s="308">
        <v>36</v>
      </c>
      <c r="P1005" s="305">
        <f t="shared" si="290"/>
        <v>2947.0247810654591</v>
      </c>
      <c r="Q1005" s="309">
        <f t="shared" si="291"/>
        <v>8.1166999999999998</v>
      </c>
      <c r="R1005" s="367">
        <f t="shared" si="281"/>
        <v>182.2158311568397</v>
      </c>
      <c r="S1005" s="302">
        <v>21700</v>
      </c>
      <c r="T1005" s="307">
        <f t="shared" si="292"/>
        <v>1429.0745120596266</v>
      </c>
      <c r="U1005" s="101">
        <f t="shared" si="293"/>
        <v>483.02718507615373</v>
      </c>
      <c r="V1005" s="304">
        <f t="shared" si="294"/>
        <v>28.581490241192533</v>
      </c>
      <c r="W1005" s="308">
        <v>24</v>
      </c>
      <c r="X1005" s="305">
        <f t="shared" si="295"/>
        <v>1964.6831873769729</v>
      </c>
      <c r="Y1005" s="309">
        <f t="shared" si="296"/>
        <v>5.4112</v>
      </c>
    </row>
    <row r="1006" spans="1:25" ht="15.75" customHeight="1" x14ac:dyDescent="0.2">
      <c r="A1006" s="424">
        <v>987</v>
      </c>
      <c r="B1006" s="301">
        <f t="shared" si="279"/>
        <v>72.890513912663124</v>
      </c>
      <c r="C1006" s="302">
        <v>21700</v>
      </c>
      <c r="D1006" s="303">
        <f t="shared" si="282"/>
        <v>3572.4813288051359</v>
      </c>
      <c r="E1006" s="304">
        <f t="shared" si="283"/>
        <v>1207.4986891361359</v>
      </c>
      <c r="F1006" s="304">
        <f t="shared" si="284"/>
        <v>71.449626576102716</v>
      </c>
      <c r="G1006" s="101">
        <v>60</v>
      </c>
      <c r="H1006" s="305">
        <f t="shared" si="285"/>
        <v>4911.429644517375</v>
      </c>
      <c r="I1006" s="309">
        <f t="shared" si="286"/>
        <v>13.540900000000001</v>
      </c>
      <c r="J1006" s="329">
        <f t="shared" si="280"/>
        <v>121.48418985443854</v>
      </c>
      <c r="K1006" s="302">
        <v>21700</v>
      </c>
      <c r="L1006" s="307">
        <f t="shared" si="287"/>
        <v>2143.4887972830816</v>
      </c>
      <c r="M1006" s="304">
        <f t="shared" si="288"/>
        <v>724.49921348168152</v>
      </c>
      <c r="N1006" s="304">
        <f t="shared" si="289"/>
        <v>42.86977594566163</v>
      </c>
      <c r="O1006" s="308">
        <v>36</v>
      </c>
      <c r="P1006" s="305">
        <f t="shared" si="290"/>
        <v>2946.857786710425</v>
      </c>
      <c r="Q1006" s="309">
        <f t="shared" si="291"/>
        <v>8.1244999999999994</v>
      </c>
      <c r="R1006" s="367">
        <f t="shared" si="281"/>
        <v>182.2262847816578</v>
      </c>
      <c r="S1006" s="302">
        <v>21700</v>
      </c>
      <c r="T1006" s="307">
        <f t="shared" si="292"/>
        <v>1428.9925315220544</v>
      </c>
      <c r="U1006" s="101">
        <f t="shared" si="293"/>
        <v>482.99947565445433</v>
      </c>
      <c r="V1006" s="304">
        <f t="shared" si="294"/>
        <v>28.579850630441086</v>
      </c>
      <c r="W1006" s="308">
        <v>24</v>
      </c>
      <c r="X1006" s="305">
        <f t="shared" si="295"/>
        <v>1964.5718578069498</v>
      </c>
      <c r="Y1006" s="309">
        <f t="shared" si="296"/>
        <v>5.4162999999999997</v>
      </c>
    </row>
    <row r="1007" spans="1:25" ht="15.75" customHeight="1" x14ac:dyDescent="0.2">
      <c r="A1007" s="424">
        <v>988</v>
      </c>
      <c r="B1007" s="301">
        <f t="shared" si="279"/>
        <v>72.894691128209956</v>
      </c>
      <c r="C1007" s="302">
        <v>21700</v>
      </c>
      <c r="D1007" s="303">
        <f t="shared" si="282"/>
        <v>3572.2766084844034</v>
      </c>
      <c r="E1007" s="304">
        <f t="shared" si="283"/>
        <v>1207.4294936677281</v>
      </c>
      <c r="F1007" s="304">
        <f t="shared" si="284"/>
        <v>71.445532169688065</v>
      </c>
      <c r="G1007" s="101">
        <v>60</v>
      </c>
      <c r="H1007" s="305">
        <f t="shared" si="285"/>
        <v>4911.1516343218191</v>
      </c>
      <c r="I1007" s="309">
        <f t="shared" si="286"/>
        <v>13.553800000000001</v>
      </c>
      <c r="J1007" s="329">
        <f t="shared" si="280"/>
        <v>121.49115188034993</v>
      </c>
      <c r="K1007" s="302">
        <v>21700</v>
      </c>
      <c r="L1007" s="307">
        <f t="shared" si="287"/>
        <v>2143.365965090642</v>
      </c>
      <c r="M1007" s="304">
        <f t="shared" si="288"/>
        <v>724.45769620063697</v>
      </c>
      <c r="N1007" s="304">
        <f t="shared" si="289"/>
        <v>42.867319301812842</v>
      </c>
      <c r="O1007" s="308">
        <v>36</v>
      </c>
      <c r="P1007" s="305">
        <f t="shared" si="290"/>
        <v>2946.6909805930918</v>
      </c>
      <c r="Q1007" s="309">
        <f t="shared" si="291"/>
        <v>8.1323000000000008</v>
      </c>
      <c r="R1007" s="367">
        <f t="shared" si="281"/>
        <v>182.23672782052489</v>
      </c>
      <c r="S1007" s="302">
        <v>21700</v>
      </c>
      <c r="T1007" s="307">
        <f t="shared" si="292"/>
        <v>1428.9106433937613</v>
      </c>
      <c r="U1007" s="101">
        <f t="shared" si="293"/>
        <v>482.97179746709128</v>
      </c>
      <c r="V1007" s="304">
        <f t="shared" si="294"/>
        <v>28.578212867875227</v>
      </c>
      <c r="W1007" s="308">
        <v>24</v>
      </c>
      <c r="X1007" s="305">
        <f t="shared" si="295"/>
        <v>1964.4606537287277</v>
      </c>
      <c r="Y1007" s="309">
        <f t="shared" si="296"/>
        <v>5.4215</v>
      </c>
    </row>
    <row r="1008" spans="1:25" ht="15.75" customHeight="1" x14ac:dyDescent="0.2">
      <c r="A1008" s="424">
        <v>989</v>
      </c>
      <c r="B1008" s="301">
        <f t="shared" si="279"/>
        <v>72.898864117943688</v>
      </c>
      <c r="C1008" s="302">
        <v>21700</v>
      </c>
      <c r="D1008" s="303">
        <f t="shared" si="282"/>
        <v>3572.0721186916799</v>
      </c>
      <c r="E1008" s="304">
        <f t="shared" si="283"/>
        <v>1207.3603761177876</v>
      </c>
      <c r="F1008" s="304">
        <f t="shared" si="284"/>
        <v>71.441442373833596</v>
      </c>
      <c r="G1008" s="101">
        <v>60</v>
      </c>
      <c r="H1008" s="305">
        <f t="shared" si="285"/>
        <v>4910.8739371833008</v>
      </c>
      <c r="I1008" s="309">
        <f t="shared" si="286"/>
        <v>13.566700000000001</v>
      </c>
      <c r="J1008" s="329">
        <f t="shared" si="280"/>
        <v>121.49810686323949</v>
      </c>
      <c r="K1008" s="302">
        <v>21700</v>
      </c>
      <c r="L1008" s="307">
        <f t="shared" si="287"/>
        <v>2143.243271215008</v>
      </c>
      <c r="M1008" s="304">
        <f t="shared" si="288"/>
        <v>724.41622567067259</v>
      </c>
      <c r="N1008" s="304">
        <f t="shared" si="289"/>
        <v>42.864865424300163</v>
      </c>
      <c r="O1008" s="308">
        <v>36</v>
      </c>
      <c r="P1008" s="305">
        <f t="shared" si="290"/>
        <v>2946.5243623099809</v>
      </c>
      <c r="Q1008" s="309">
        <f t="shared" si="291"/>
        <v>8.14</v>
      </c>
      <c r="R1008" s="367">
        <f t="shared" si="281"/>
        <v>182.24716029485921</v>
      </c>
      <c r="S1008" s="302">
        <v>21700</v>
      </c>
      <c r="T1008" s="307">
        <f t="shared" si="292"/>
        <v>1428.8288474766719</v>
      </c>
      <c r="U1008" s="101">
        <f t="shared" si="293"/>
        <v>482.94415044711502</v>
      </c>
      <c r="V1008" s="304">
        <f t="shared" si="294"/>
        <v>28.576576949533436</v>
      </c>
      <c r="W1008" s="308">
        <v>24</v>
      </c>
      <c r="X1008" s="305">
        <f t="shared" si="295"/>
        <v>1964.3495748733205</v>
      </c>
      <c r="Y1008" s="309">
        <f t="shared" si="296"/>
        <v>5.4267000000000003</v>
      </c>
    </row>
    <row r="1009" spans="1:25" ht="15.75" customHeight="1" x14ac:dyDescent="0.2">
      <c r="A1009" s="283">
        <v>990</v>
      </c>
      <c r="B1009" s="301">
        <f t="shared" si="279"/>
        <v>72.903032890405626</v>
      </c>
      <c r="C1009" s="302">
        <v>21700</v>
      </c>
      <c r="D1009" s="303">
        <f t="shared" si="282"/>
        <v>3571.8678589333394</v>
      </c>
      <c r="E1009" s="304">
        <f t="shared" si="283"/>
        <v>1207.2913363194687</v>
      </c>
      <c r="F1009" s="304">
        <f t="shared" si="284"/>
        <v>71.437357178666787</v>
      </c>
      <c r="G1009" s="101">
        <v>60</v>
      </c>
      <c r="H1009" s="305">
        <f t="shared" si="285"/>
        <v>4910.5965524314743</v>
      </c>
      <c r="I1009" s="309">
        <f t="shared" si="286"/>
        <v>13.579700000000001</v>
      </c>
      <c r="J1009" s="329">
        <f t="shared" si="280"/>
        <v>121.50505481734271</v>
      </c>
      <c r="K1009" s="302">
        <v>21700</v>
      </c>
      <c r="L1009" s="307">
        <f t="shared" si="287"/>
        <v>2143.1207153600044</v>
      </c>
      <c r="M1009" s="304">
        <f t="shared" si="288"/>
        <v>724.37480179168142</v>
      </c>
      <c r="N1009" s="304">
        <f t="shared" si="289"/>
        <v>42.86241430720009</v>
      </c>
      <c r="O1009" s="308">
        <v>36</v>
      </c>
      <c r="P1009" s="305">
        <f t="shared" si="290"/>
        <v>2946.357931458886</v>
      </c>
      <c r="Q1009" s="309">
        <f t="shared" si="291"/>
        <v>8.1478000000000002</v>
      </c>
      <c r="R1009" s="367">
        <f t="shared" si="281"/>
        <v>182.25758222601405</v>
      </c>
      <c r="S1009" s="302">
        <v>21700</v>
      </c>
      <c r="T1009" s="307">
        <f t="shared" si="292"/>
        <v>1428.747143573336</v>
      </c>
      <c r="U1009" s="101">
        <f t="shared" si="293"/>
        <v>482.91653452778752</v>
      </c>
      <c r="V1009" s="304">
        <f t="shared" si="294"/>
        <v>28.574942871466721</v>
      </c>
      <c r="W1009" s="308">
        <v>24</v>
      </c>
      <c r="X1009" s="305">
        <f t="shared" si="295"/>
        <v>1964.2386209725901</v>
      </c>
      <c r="Y1009" s="309">
        <f t="shared" si="296"/>
        <v>5.4318999999999997</v>
      </c>
    </row>
    <row r="1010" spans="1:25" ht="15.75" customHeight="1" x14ac:dyDescent="0.2">
      <c r="A1010" s="424">
        <v>991</v>
      </c>
      <c r="B1010" s="301">
        <f t="shared" si="279"/>
        <v>72.907197454111213</v>
      </c>
      <c r="C1010" s="302">
        <v>21700</v>
      </c>
      <c r="D1010" s="303">
        <f t="shared" si="282"/>
        <v>3571.6638287173128</v>
      </c>
      <c r="E1010" s="304">
        <f t="shared" si="283"/>
        <v>1207.2223741064515</v>
      </c>
      <c r="F1010" s="304">
        <f t="shared" si="284"/>
        <v>71.433276574346252</v>
      </c>
      <c r="G1010" s="101">
        <v>60</v>
      </c>
      <c r="H1010" s="305">
        <f t="shared" si="285"/>
        <v>4910.3194793981111</v>
      </c>
      <c r="I1010" s="309">
        <f t="shared" si="286"/>
        <v>13.592599999999999</v>
      </c>
      <c r="J1010" s="329">
        <f t="shared" si="280"/>
        <v>121.51199575685203</v>
      </c>
      <c r="K1010" s="302">
        <v>21700</v>
      </c>
      <c r="L1010" s="307">
        <f t="shared" si="287"/>
        <v>2142.9982972303878</v>
      </c>
      <c r="M1010" s="304">
        <f t="shared" si="288"/>
        <v>724.33342446387098</v>
      </c>
      <c r="N1010" s="304">
        <f t="shared" si="289"/>
        <v>42.859965944607758</v>
      </c>
      <c r="O1010" s="308">
        <v>36</v>
      </c>
      <c r="P1010" s="305">
        <f t="shared" si="290"/>
        <v>2946.1916876388664</v>
      </c>
      <c r="Q1010" s="309">
        <f t="shared" si="291"/>
        <v>8.1555999999999997</v>
      </c>
      <c r="R1010" s="367">
        <f t="shared" si="281"/>
        <v>182.26799363527803</v>
      </c>
      <c r="S1010" s="302">
        <v>21700</v>
      </c>
      <c r="T1010" s="307">
        <f t="shared" si="292"/>
        <v>1428.6655314869251</v>
      </c>
      <c r="U1010" s="101">
        <f t="shared" si="293"/>
        <v>482.88894964258066</v>
      </c>
      <c r="V1010" s="304">
        <f t="shared" si="294"/>
        <v>28.573310629738504</v>
      </c>
      <c r="W1010" s="308">
        <v>24</v>
      </c>
      <c r="X1010" s="305">
        <f t="shared" si="295"/>
        <v>1964.1277917592442</v>
      </c>
      <c r="Y1010" s="309">
        <f t="shared" si="296"/>
        <v>5.4370000000000003</v>
      </c>
    </row>
    <row r="1011" spans="1:25" ht="15.75" customHeight="1" x14ac:dyDescent="0.2">
      <c r="A1011" s="424">
        <v>992</v>
      </c>
      <c r="B1011" s="301">
        <f t="shared" si="279"/>
        <v>72.911357817550098</v>
      </c>
      <c r="C1011" s="302">
        <v>21700</v>
      </c>
      <c r="D1011" s="303">
        <f t="shared" si="282"/>
        <v>3571.4600275530802</v>
      </c>
      <c r="E1011" s="304">
        <f t="shared" si="283"/>
        <v>1207.153489312941</v>
      </c>
      <c r="F1011" s="304">
        <f t="shared" si="284"/>
        <v>71.429200551061612</v>
      </c>
      <c r="G1011" s="101">
        <v>60</v>
      </c>
      <c r="H1011" s="305">
        <f t="shared" si="285"/>
        <v>4910.0427174170827</v>
      </c>
      <c r="I1011" s="309">
        <f t="shared" si="286"/>
        <v>13.605600000000001</v>
      </c>
      <c r="J1011" s="329">
        <f t="shared" si="280"/>
        <v>121.51892969591684</v>
      </c>
      <c r="K1011" s="302">
        <v>21700</v>
      </c>
      <c r="L1011" s="307">
        <f t="shared" si="287"/>
        <v>2142.8760165318481</v>
      </c>
      <c r="M1011" s="304">
        <f t="shared" si="288"/>
        <v>724.29209358776461</v>
      </c>
      <c r="N1011" s="304">
        <f t="shared" si="289"/>
        <v>42.857520330636966</v>
      </c>
      <c r="O1011" s="308">
        <v>36</v>
      </c>
      <c r="P1011" s="305">
        <f t="shared" si="290"/>
        <v>2946.0256304502495</v>
      </c>
      <c r="Q1011" s="309">
        <f t="shared" si="291"/>
        <v>8.1632999999999996</v>
      </c>
      <c r="R1011" s="367">
        <f t="shared" si="281"/>
        <v>182.27839454387524</v>
      </c>
      <c r="S1011" s="302">
        <v>21700</v>
      </c>
      <c r="T1011" s="307">
        <f t="shared" si="292"/>
        <v>1428.5840110212323</v>
      </c>
      <c r="U1011" s="101">
        <f t="shared" si="293"/>
        <v>482.86139572517646</v>
      </c>
      <c r="V1011" s="304">
        <f t="shared" si="294"/>
        <v>28.571680220424646</v>
      </c>
      <c r="W1011" s="308">
        <v>24</v>
      </c>
      <c r="X1011" s="305">
        <f t="shared" si="295"/>
        <v>1964.0170869668334</v>
      </c>
      <c r="Y1011" s="309">
        <f t="shared" si="296"/>
        <v>5.4421999999999997</v>
      </c>
    </row>
    <row r="1012" spans="1:25" ht="15.75" customHeight="1" x14ac:dyDescent="0.2">
      <c r="A1012" s="424">
        <v>993</v>
      </c>
      <c r="B1012" s="301">
        <f t="shared" si="279"/>
        <v>72.915513989186337</v>
      </c>
      <c r="C1012" s="302">
        <v>21700</v>
      </c>
      <c r="D1012" s="303">
        <f t="shared" si="282"/>
        <v>3571.2564549516628</v>
      </c>
      <c r="E1012" s="304">
        <f t="shared" si="283"/>
        <v>1207.0846817736619</v>
      </c>
      <c r="F1012" s="304">
        <f t="shared" si="284"/>
        <v>71.425129099033256</v>
      </c>
      <c r="G1012" s="101">
        <v>60</v>
      </c>
      <c r="H1012" s="305">
        <f t="shared" si="285"/>
        <v>4909.766265824358</v>
      </c>
      <c r="I1012" s="309">
        <f t="shared" si="286"/>
        <v>13.618499999999999</v>
      </c>
      <c r="J1012" s="329">
        <f t="shared" si="280"/>
        <v>121.5258566486439</v>
      </c>
      <c r="K1012" s="302">
        <v>21700</v>
      </c>
      <c r="L1012" s="307">
        <f t="shared" si="287"/>
        <v>2142.7538729709977</v>
      </c>
      <c r="M1012" s="304">
        <f t="shared" si="288"/>
        <v>724.25080906419714</v>
      </c>
      <c r="N1012" s="304">
        <f t="shared" si="289"/>
        <v>42.855077459419952</v>
      </c>
      <c r="O1012" s="308">
        <v>36</v>
      </c>
      <c r="P1012" s="305">
        <f t="shared" si="290"/>
        <v>2945.859759494615</v>
      </c>
      <c r="Q1012" s="309">
        <f t="shared" si="291"/>
        <v>8.1710999999999991</v>
      </c>
      <c r="R1012" s="367">
        <f t="shared" si="281"/>
        <v>182.28878497296583</v>
      </c>
      <c r="S1012" s="302">
        <v>21700</v>
      </c>
      <c r="T1012" s="307">
        <f t="shared" si="292"/>
        <v>1428.5025819806656</v>
      </c>
      <c r="U1012" s="101">
        <f t="shared" si="293"/>
        <v>482.83387270946491</v>
      </c>
      <c r="V1012" s="304">
        <f t="shared" si="294"/>
        <v>28.570051639613311</v>
      </c>
      <c r="W1012" s="308">
        <v>24</v>
      </c>
      <c r="X1012" s="305">
        <f t="shared" si="295"/>
        <v>1963.9065063297437</v>
      </c>
      <c r="Y1012" s="309">
        <f t="shared" si="296"/>
        <v>5.4474</v>
      </c>
    </row>
    <row r="1013" spans="1:25" ht="15.75" customHeight="1" x14ac:dyDescent="0.2">
      <c r="A1013" s="424">
        <v>994</v>
      </c>
      <c r="B1013" s="301">
        <f t="shared" si="279"/>
        <v>72.919665977458379</v>
      </c>
      <c r="C1013" s="302">
        <v>21700</v>
      </c>
      <c r="D1013" s="303">
        <f t="shared" si="282"/>
        <v>3571.0531104256197</v>
      </c>
      <c r="E1013" s="304">
        <f t="shared" si="283"/>
        <v>1207.0159513238593</v>
      </c>
      <c r="F1013" s="304">
        <f t="shared" si="284"/>
        <v>71.421062208512396</v>
      </c>
      <c r="G1013" s="101">
        <v>60</v>
      </c>
      <c r="H1013" s="305">
        <f t="shared" si="285"/>
        <v>4909.4901239579913</v>
      </c>
      <c r="I1013" s="309">
        <f t="shared" si="286"/>
        <v>13.631399999999999</v>
      </c>
      <c r="J1013" s="329">
        <f t="shared" si="280"/>
        <v>121.5327766290973</v>
      </c>
      <c r="K1013" s="302">
        <v>21700</v>
      </c>
      <c r="L1013" s="307">
        <f t="shared" si="287"/>
        <v>2142.6318662553722</v>
      </c>
      <c r="M1013" s="304">
        <f t="shared" si="288"/>
        <v>724.20957079431571</v>
      </c>
      <c r="N1013" s="304">
        <f t="shared" si="289"/>
        <v>42.852637325107445</v>
      </c>
      <c r="O1013" s="308">
        <v>36</v>
      </c>
      <c r="P1013" s="305">
        <f t="shared" si="290"/>
        <v>2945.6940743747955</v>
      </c>
      <c r="Q1013" s="309">
        <f t="shared" si="291"/>
        <v>8.1789000000000005</v>
      </c>
      <c r="R1013" s="367">
        <f t="shared" si="281"/>
        <v>182.29916494364593</v>
      </c>
      <c r="S1013" s="302">
        <v>21700</v>
      </c>
      <c r="T1013" s="307">
        <f t="shared" si="292"/>
        <v>1428.421244170248</v>
      </c>
      <c r="U1013" s="101">
        <f t="shared" si="293"/>
        <v>482.80638052954379</v>
      </c>
      <c r="V1013" s="304">
        <f t="shared" si="294"/>
        <v>28.568424883404958</v>
      </c>
      <c r="W1013" s="308">
        <v>24</v>
      </c>
      <c r="X1013" s="305">
        <f t="shared" si="295"/>
        <v>1963.7960495831967</v>
      </c>
      <c r="Y1013" s="309">
        <f t="shared" si="296"/>
        <v>5.4526000000000003</v>
      </c>
    </row>
    <row r="1014" spans="1:25" ht="15.75" customHeight="1" x14ac:dyDescent="0.2">
      <c r="A1014" s="424">
        <v>995</v>
      </c>
      <c r="B1014" s="301">
        <f t="shared" si="279"/>
        <v>72.923813790779207</v>
      </c>
      <c r="C1014" s="302">
        <v>21700</v>
      </c>
      <c r="D1014" s="303">
        <f t="shared" si="282"/>
        <v>3570.8499934890415</v>
      </c>
      <c r="E1014" s="304">
        <f t="shared" si="283"/>
        <v>1206.9472977992959</v>
      </c>
      <c r="F1014" s="304">
        <f t="shared" si="284"/>
        <v>71.416999869780838</v>
      </c>
      <c r="G1014" s="101">
        <v>60</v>
      </c>
      <c r="H1014" s="305">
        <f t="shared" si="285"/>
        <v>4909.2142911581186</v>
      </c>
      <c r="I1014" s="309">
        <f t="shared" si="286"/>
        <v>13.644399999999999</v>
      </c>
      <c r="J1014" s="329">
        <f t="shared" si="280"/>
        <v>121.53968965129869</v>
      </c>
      <c r="K1014" s="302">
        <v>21700</v>
      </c>
      <c r="L1014" s="307">
        <f t="shared" si="287"/>
        <v>2142.5099960934244</v>
      </c>
      <c r="M1014" s="304">
        <f t="shared" si="288"/>
        <v>724.16837867957736</v>
      </c>
      <c r="N1014" s="304">
        <f t="shared" si="289"/>
        <v>42.850199921868487</v>
      </c>
      <c r="O1014" s="308">
        <v>36</v>
      </c>
      <c r="P1014" s="305">
        <f t="shared" si="290"/>
        <v>2945.5285746948703</v>
      </c>
      <c r="Q1014" s="309">
        <f t="shared" si="291"/>
        <v>8.1866000000000003</v>
      </c>
      <c r="R1014" s="367">
        <f t="shared" si="281"/>
        <v>182.30953447694802</v>
      </c>
      <c r="S1014" s="302">
        <v>21700</v>
      </c>
      <c r="T1014" s="307">
        <f t="shared" si="292"/>
        <v>1428.3399973956164</v>
      </c>
      <c r="U1014" s="101">
        <f t="shared" si="293"/>
        <v>482.7789191197183</v>
      </c>
      <c r="V1014" s="304">
        <f t="shared" si="294"/>
        <v>28.56679994791233</v>
      </c>
      <c r="W1014" s="308">
        <v>24</v>
      </c>
      <c r="X1014" s="305">
        <f t="shared" si="295"/>
        <v>1963.685716463247</v>
      </c>
      <c r="Y1014" s="309">
        <f t="shared" si="296"/>
        <v>5.4577999999999998</v>
      </c>
    </row>
    <row r="1015" spans="1:25" ht="15.75" customHeight="1" x14ac:dyDescent="0.2">
      <c r="A1015" s="424">
        <v>996</v>
      </c>
      <c r="B1015" s="301">
        <f t="shared" si="279"/>
        <v>72.927957437536463</v>
      </c>
      <c r="C1015" s="302">
        <v>21700</v>
      </c>
      <c r="D1015" s="303">
        <f t="shared" si="282"/>
        <v>3570.6471036575413</v>
      </c>
      <c r="E1015" s="304">
        <f t="shared" si="283"/>
        <v>1206.8787210362489</v>
      </c>
      <c r="F1015" s="304">
        <f t="shared" si="284"/>
        <v>71.41294207315083</v>
      </c>
      <c r="G1015" s="101">
        <v>60</v>
      </c>
      <c r="H1015" s="305">
        <f t="shared" si="285"/>
        <v>4908.9387667669407</v>
      </c>
      <c r="I1015" s="309">
        <f t="shared" si="286"/>
        <v>13.657299999999999</v>
      </c>
      <c r="J1015" s="329">
        <f t="shared" si="280"/>
        <v>121.54659572922745</v>
      </c>
      <c r="K1015" s="302">
        <v>21700</v>
      </c>
      <c r="L1015" s="307">
        <f t="shared" si="287"/>
        <v>2142.3882621945245</v>
      </c>
      <c r="M1015" s="304">
        <f t="shared" si="288"/>
        <v>724.12723262174916</v>
      </c>
      <c r="N1015" s="304">
        <f t="shared" si="289"/>
        <v>42.847765243890493</v>
      </c>
      <c r="O1015" s="308">
        <v>36</v>
      </c>
      <c r="P1015" s="305">
        <f t="shared" si="290"/>
        <v>2945.3632600601641</v>
      </c>
      <c r="Q1015" s="309">
        <f t="shared" si="291"/>
        <v>8.1943999999999999</v>
      </c>
      <c r="R1015" s="367">
        <f t="shared" si="281"/>
        <v>182.31989359384116</v>
      </c>
      <c r="S1015" s="302">
        <v>21700</v>
      </c>
      <c r="T1015" s="307">
        <f t="shared" si="292"/>
        <v>1428.2588414630163</v>
      </c>
      <c r="U1015" s="101">
        <f t="shared" si="293"/>
        <v>482.75148841449948</v>
      </c>
      <c r="V1015" s="304">
        <f t="shared" si="294"/>
        <v>28.565176829260327</v>
      </c>
      <c r="W1015" s="308">
        <v>24</v>
      </c>
      <c r="X1015" s="305">
        <f t="shared" si="295"/>
        <v>1963.575506706776</v>
      </c>
      <c r="Y1015" s="309">
        <f t="shared" si="296"/>
        <v>5.4629000000000003</v>
      </c>
    </row>
    <row r="1016" spans="1:25" ht="15.75" customHeight="1" x14ac:dyDescent="0.2">
      <c r="A1016" s="424">
        <v>997</v>
      </c>
      <c r="B1016" s="301">
        <f t="shared" si="279"/>
        <v>72.932096926092584</v>
      </c>
      <c r="C1016" s="302">
        <v>21700</v>
      </c>
      <c r="D1016" s="303">
        <f t="shared" si="282"/>
        <v>3570.4444404482474</v>
      </c>
      <c r="E1016" s="304">
        <f t="shared" si="283"/>
        <v>1206.8102208715075</v>
      </c>
      <c r="F1016" s="304">
        <f t="shared" si="284"/>
        <v>71.408888808964946</v>
      </c>
      <c r="G1016" s="101">
        <v>60</v>
      </c>
      <c r="H1016" s="305">
        <f t="shared" si="285"/>
        <v>4908.6635501287192</v>
      </c>
      <c r="I1016" s="309">
        <f t="shared" si="286"/>
        <v>13.670299999999999</v>
      </c>
      <c r="J1016" s="329">
        <f t="shared" si="280"/>
        <v>121.55349487682098</v>
      </c>
      <c r="K1016" s="302">
        <v>21700</v>
      </c>
      <c r="L1016" s="307">
        <f t="shared" si="287"/>
        <v>2142.2666642689483</v>
      </c>
      <c r="M1016" s="304">
        <f t="shared" si="288"/>
        <v>724.08613252290445</v>
      </c>
      <c r="N1016" s="304">
        <f t="shared" si="289"/>
        <v>42.845333285378963</v>
      </c>
      <c r="O1016" s="308">
        <v>36</v>
      </c>
      <c r="P1016" s="305">
        <f t="shared" si="290"/>
        <v>2945.1981300772318</v>
      </c>
      <c r="Q1016" s="309">
        <f t="shared" si="291"/>
        <v>8.2021999999999995</v>
      </c>
      <c r="R1016" s="367">
        <f t="shared" si="281"/>
        <v>182.33024231523146</v>
      </c>
      <c r="S1016" s="302">
        <v>21700</v>
      </c>
      <c r="T1016" s="307">
        <f t="shared" si="292"/>
        <v>1428.1777761792991</v>
      </c>
      <c r="U1016" s="101">
        <f t="shared" si="293"/>
        <v>482.72408834860306</v>
      </c>
      <c r="V1016" s="304">
        <f t="shared" si="294"/>
        <v>28.563555523585983</v>
      </c>
      <c r="W1016" s="308">
        <v>24</v>
      </c>
      <c r="X1016" s="305">
        <f t="shared" si="295"/>
        <v>1963.4654200514883</v>
      </c>
      <c r="Y1016" s="309">
        <f t="shared" si="296"/>
        <v>5.4680999999999997</v>
      </c>
    </row>
    <row r="1017" spans="1:25" ht="15.75" customHeight="1" x14ac:dyDescent="0.2">
      <c r="A1017" s="424">
        <v>998</v>
      </c>
      <c r="B1017" s="301">
        <f t="shared" si="279"/>
        <v>72.936232264784792</v>
      </c>
      <c r="C1017" s="302">
        <v>21700</v>
      </c>
      <c r="D1017" s="303">
        <f t="shared" si="282"/>
        <v>3570.2420033798048</v>
      </c>
      <c r="E1017" s="304">
        <f t="shared" si="283"/>
        <v>1206.741797142374</v>
      </c>
      <c r="F1017" s="304">
        <f t="shared" si="284"/>
        <v>71.404840067596098</v>
      </c>
      <c r="G1017" s="101">
        <v>60</v>
      </c>
      <c r="H1017" s="305">
        <f t="shared" si="285"/>
        <v>4908.3886405897756</v>
      </c>
      <c r="I1017" s="309">
        <f t="shared" si="286"/>
        <v>13.683199999999999</v>
      </c>
      <c r="J1017" s="329">
        <f t="shared" si="280"/>
        <v>121.56038710797466</v>
      </c>
      <c r="K1017" s="302">
        <v>21700</v>
      </c>
      <c r="L1017" s="307">
        <f t="shared" si="287"/>
        <v>2142.1452020278825</v>
      </c>
      <c r="M1017" s="304">
        <f t="shared" si="288"/>
        <v>724.04507828542421</v>
      </c>
      <c r="N1017" s="304">
        <f t="shared" si="289"/>
        <v>42.842904040557649</v>
      </c>
      <c r="O1017" s="308">
        <v>36</v>
      </c>
      <c r="P1017" s="305">
        <f t="shared" si="290"/>
        <v>2945.0331843538643</v>
      </c>
      <c r="Q1017" s="309">
        <f t="shared" si="291"/>
        <v>8.2098999999999993</v>
      </c>
      <c r="R1017" s="367">
        <f t="shared" si="281"/>
        <v>182.34058066196198</v>
      </c>
      <c r="S1017" s="302">
        <v>21700</v>
      </c>
      <c r="T1017" s="307">
        <f t="shared" si="292"/>
        <v>1428.0968013519218</v>
      </c>
      <c r="U1017" s="101">
        <f t="shared" si="293"/>
        <v>482.69671885694953</v>
      </c>
      <c r="V1017" s="304">
        <f t="shared" si="294"/>
        <v>28.561936027038438</v>
      </c>
      <c r="W1017" s="308">
        <v>24</v>
      </c>
      <c r="X1017" s="305">
        <f t="shared" si="295"/>
        <v>1963.3554562359097</v>
      </c>
      <c r="Y1017" s="309">
        <f t="shared" si="296"/>
        <v>5.4733000000000001</v>
      </c>
    </row>
    <row r="1018" spans="1:25" ht="15.75" customHeight="1" x14ac:dyDescent="0.2">
      <c r="A1018" s="424">
        <v>999</v>
      </c>
      <c r="B1018" s="301">
        <f t="shared" si="279"/>
        <v>72.940363461925287</v>
      </c>
      <c r="C1018" s="302">
        <v>21700</v>
      </c>
      <c r="D1018" s="303">
        <f t="shared" si="282"/>
        <v>3570.0397919723591</v>
      </c>
      <c r="E1018" s="304">
        <f t="shared" si="283"/>
        <v>1206.6734496866572</v>
      </c>
      <c r="F1018" s="304">
        <f t="shared" si="284"/>
        <v>71.400795839447184</v>
      </c>
      <c r="G1018" s="101">
        <v>60</v>
      </c>
      <c r="H1018" s="305">
        <f t="shared" si="285"/>
        <v>4908.1140374984634</v>
      </c>
      <c r="I1018" s="309">
        <f t="shared" si="286"/>
        <v>13.696099999999999</v>
      </c>
      <c r="J1018" s="329">
        <f t="shared" si="280"/>
        <v>121.56727243654215</v>
      </c>
      <c r="K1018" s="302">
        <v>21700</v>
      </c>
      <c r="L1018" s="307">
        <f t="shared" si="287"/>
        <v>2142.0238751834154</v>
      </c>
      <c r="M1018" s="304">
        <f t="shared" si="288"/>
        <v>724.00406981199433</v>
      </c>
      <c r="N1018" s="304">
        <f t="shared" si="289"/>
        <v>42.840477503668311</v>
      </c>
      <c r="O1018" s="308">
        <v>36</v>
      </c>
      <c r="P1018" s="305">
        <f t="shared" si="290"/>
        <v>2944.868422499078</v>
      </c>
      <c r="Q1018" s="309">
        <f t="shared" si="291"/>
        <v>8.2177000000000007</v>
      </c>
      <c r="R1018" s="367">
        <f t="shared" si="281"/>
        <v>182.3509086548132</v>
      </c>
      <c r="S1018" s="302">
        <v>21700</v>
      </c>
      <c r="T1018" s="307">
        <f t="shared" si="292"/>
        <v>1428.0159167889437</v>
      </c>
      <c r="U1018" s="101">
        <f t="shared" si="293"/>
        <v>482.66937987466292</v>
      </c>
      <c r="V1018" s="304">
        <f t="shared" si="294"/>
        <v>28.560318335778874</v>
      </c>
      <c r="W1018" s="308">
        <v>24</v>
      </c>
      <c r="X1018" s="305">
        <f t="shared" si="295"/>
        <v>1963.2456149993855</v>
      </c>
      <c r="Y1018" s="309">
        <f t="shared" si="296"/>
        <v>5.4783999999999997</v>
      </c>
    </row>
    <row r="1019" spans="1:25" ht="15.75" customHeight="1" x14ac:dyDescent="0.2">
      <c r="A1019" s="283">
        <v>1000</v>
      </c>
      <c r="B1019" s="301">
        <f t="shared" si="279"/>
        <v>72.944490525801314</v>
      </c>
      <c r="C1019" s="302">
        <v>21700</v>
      </c>
      <c r="D1019" s="303">
        <f t="shared" si="282"/>
        <v>3569.8378057475566</v>
      </c>
      <c r="E1019" s="304">
        <f t="shared" si="283"/>
        <v>1206.605178342674</v>
      </c>
      <c r="F1019" s="304">
        <f t="shared" si="284"/>
        <v>71.396756114951131</v>
      </c>
      <c r="G1019" s="101">
        <v>60</v>
      </c>
      <c r="H1019" s="305">
        <f t="shared" si="285"/>
        <v>4907.8397402051814</v>
      </c>
      <c r="I1019" s="309">
        <f t="shared" si="286"/>
        <v>13.709099999999999</v>
      </c>
      <c r="J1019" s="329">
        <f t="shared" si="280"/>
        <v>121.57415087633552</v>
      </c>
      <c r="K1019" s="302">
        <v>21700</v>
      </c>
      <c r="L1019" s="307">
        <f t="shared" si="287"/>
        <v>2141.9026834485339</v>
      </c>
      <c r="M1019" s="304">
        <f t="shared" si="288"/>
        <v>723.96310700560446</v>
      </c>
      <c r="N1019" s="304">
        <f t="shared" si="289"/>
        <v>42.83805366897068</v>
      </c>
      <c r="O1019" s="308">
        <v>36</v>
      </c>
      <c r="P1019" s="305">
        <f t="shared" si="290"/>
        <v>2944.7038441231089</v>
      </c>
      <c r="Q1019" s="309">
        <f t="shared" si="291"/>
        <v>8.2254000000000005</v>
      </c>
      <c r="R1019" s="367">
        <f t="shared" si="281"/>
        <v>182.36122631450328</v>
      </c>
      <c r="S1019" s="302">
        <v>21700</v>
      </c>
      <c r="T1019" s="307">
        <f t="shared" si="292"/>
        <v>1427.9351222990226</v>
      </c>
      <c r="U1019" s="101">
        <f t="shared" si="293"/>
        <v>482.64207133706958</v>
      </c>
      <c r="V1019" s="304">
        <f t="shared" si="294"/>
        <v>28.558702445980455</v>
      </c>
      <c r="W1019" s="308">
        <v>24</v>
      </c>
      <c r="X1019" s="305">
        <f t="shared" si="295"/>
        <v>1963.1358960820728</v>
      </c>
      <c r="Y1019" s="309">
        <f t="shared" si="296"/>
        <v>5.4836</v>
      </c>
    </row>
    <row r="1020" spans="1:25" ht="15.75" customHeight="1" x14ac:dyDescent="0.2">
      <c r="A1020" s="424">
        <v>1001</v>
      </c>
      <c r="B1020" s="301">
        <f t="shared" si="279"/>
        <v>72.94861346467529</v>
      </c>
      <c r="C1020" s="302">
        <v>21700</v>
      </c>
      <c r="D1020" s="303">
        <f t="shared" si="282"/>
        <v>3569.6360442285359</v>
      </c>
      <c r="E1020" s="304">
        <f t="shared" si="283"/>
        <v>1206.5369829492449</v>
      </c>
      <c r="F1020" s="304">
        <f t="shared" si="284"/>
        <v>71.392720884570721</v>
      </c>
      <c r="G1020" s="101">
        <v>60</v>
      </c>
      <c r="H1020" s="305">
        <f t="shared" si="285"/>
        <v>4907.5657480623513</v>
      </c>
      <c r="I1020" s="309">
        <f t="shared" si="286"/>
        <v>13.722</v>
      </c>
      <c r="J1020" s="329">
        <f t="shared" si="280"/>
        <v>121.58102244112548</v>
      </c>
      <c r="K1020" s="302">
        <v>21700</v>
      </c>
      <c r="L1020" s="307">
        <f t="shared" si="287"/>
        <v>2141.7816265371216</v>
      </c>
      <c r="M1020" s="304">
        <f t="shared" si="288"/>
        <v>723.922189769547</v>
      </c>
      <c r="N1020" s="304">
        <f t="shared" si="289"/>
        <v>42.83563253074243</v>
      </c>
      <c r="O1020" s="308">
        <v>36</v>
      </c>
      <c r="P1020" s="305">
        <f t="shared" si="290"/>
        <v>2944.5394488374109</v>
      </c>
      <c r="Q1020" s="309">
        <f t="shared" si="291"/>
        <v>8.2332000000000001</v>
      </c>
      <c r="R1020" s="367">
        <f t="shared" si="281"/>
        <v>182.3715336616882</v>
      </c>
      <c r="S1020" s="302">
        <v>21700</v>
      </c>
      <c r="T1020" s="307">
        <f t="shared" si="292"/>
        <v>1427.8544176914143</v>
      </c>
      <c r="U1020" s="101">
        <f t="shared" si="293"/>
        <v>482.61479317969798</v>
      </c>
      <c r="V1020" s="304">
        <f t="shared" si="294"/>
        <v>28.557088353828284</v>
      </c>
      <c r="W1020" s="308">
        <v>24</v>
      </c>
      <c r="X1020" s="305">
        <f t="shared" si="295"/>
        <v>1963.0262992249404</v>
      </c>
      <c r="Y1020" s="309">
        <f t="shared" si="296"/>
        <v>5.4888000000000003</v>
      </c>
    </row>
    <row r="1021" spans="1:25" ht="15.75" customHeight="1" x14ac:dyDescent="0.2">
      <c r="A1021" s="424">
        <v>1002</v>
      </c>
      <c r="B1021" s="301">
        <f t="shared" si="279"/>
        <v>72.952732286784851</v>
      </c>
      <c r="C1021" s="302">
        <v>21700</v>
      </c>
      <c r="D1021" s="303">
        <f t="shared" si="282"/>
        <v>3569.4345069399219</v>
      </c>
      <c r="E1021" s="304">
        <f t="shared" si="283"/>
        <v>1206.4688633456935</v>
      </c>
      <c r="F1021" s="304">
        <f t="shared" si="284"/>
        <v>71.388690138798438</v>
      </c>
      <c r="G1021" s="101">
        <v>60</v>
      </c>
      <c r="H1021" s="305">
        <f t="shared" si="285"/>
        <v>4907.2920604244146</v>
      </c>
      <c r="I1021" s="309">
        <f t="shared" si="286"/>
        <v>13.7349</v>
      </c>
      <c r="J1021" s="329">
        <f t="shared" si="280"/>
        <v>121.58788714464143</v>
      </c>
      <c r="K1021" s="302">
        <v>21700</v>
      </c>
      <c r="L1021" s="307">
        <f t="shared" si="287"/>
        <v>2141.6607041639527</v>
      </c>
      <c r="M1021" s="304">
        <f t="shared" si="288"/>
        <v>723.88131800741598</v>
      </c>
      <c r="N1021" s="304">
        <f t="shared" si="289"/>
        <v>42.833214083279053</v>
      </c>
      <c r="O1021" s="308">
        <v>36</v>
      </c>
      <c r="P1021" s="305">
        <f t="shared" si="290"/>
        <v>2944.3752362546475</v>
      </c>
      <c r="Q1021" s="309">
        <f t="shared" si="291"/>
        <v>8.2409999999999997</v>
      </c>
      <c r="R1021" s="367">
        <f t="shared" si="281"/>
        <v>182.38183071696213</v>
      </c>
      <c r="S1021" s="302">
        <v>21700</v>
      </c>
      <c r="T1021" s="307">
        <f t="shared" si="292"/>
        <v>1427.7738027759688</v>
      </c>
      <c r="U1021" s="101">
        <f t="shared" si="293"/>
        <v>482.58754533827738</v>
      </c>
      <c r="V1021" s="304">
        <f t="shared" si="294"/>
        <v>28.555476055519375</v>
      </c>
      <c r="W1021" s="308">
        <v>24</v>
      </c>
      <c r="X1021" s="305">
        <f t="shared" si="295"/>
        <v>1962.9168241697655</v>
      </c>
      <c r="Y1021" s="309">
        <f t="shared" si="296"/>
        <v>5.4939999999999998</v>
      </c>
    </row>
    <row r="1022" spans="1:25" ht="15.75" customHeight="1" x14ac:dyDescent="0.2">
      <c r="A1022" s="424">
        <v>1003</v>
      </c>
      <c r="B1022" s="301">
        <f t="shared" si="279"/>
        <v>72.956847000342989</v>
      </c>
      <c r="C1022" s="302">
        <v>21700</v>
      </c>
      <c r="D1022" s="303">
        <f t="shared" si="282"/>
        <v>3569.2331934078211</v>
      </c>
      <c r="E1022" s="304">
        <f t="shared" si="283"/>
        <v>1206.4008193718435</v>
      </c>
      <c r="F1022" s="304">
        <f t="shared" si="284"/>
        <v>71.384663868156423</v>
      </c>
      <c r="G1022" s="101">
        <v>60</v>
      </c>
      <c r="H1022" s="305">
        <f t="shared" si="285"/>
        <v>4907.0186766478209</v>
      </c>
      <c r="I1022" s="309">
        <f t="shared" si="286"/>
        <v>13.7479</v>
      </c>
      <c r="J1022" s="329">
        <f t="shared" si="280"/>
        <v>121.59474500057165</v>
      </c>
      <c r="K1022" s="302">
        <v>21700</v>
      </c>
      <c r="L1022" s="307">
        <f t="shared" si="287"/>
        <v>2141.5399160446923</v>
      </c>
      <c r="M1022" s="304">
        <f t="shared" si="288"/>
        <v>723.84049162310589</v>
      </c>
      <c r="N1022" s="304">
        <f t="shared" si="289"/>
        <v>42.830798320893848</v>
      </c>
      <c r="O1022" s="308">
        <v>36</v>
      </c>
      <c r="P1022" s="305">
        <f t="shared" si="290"/>
        <v>2944.2112059886917</v>
      </c>
      <c r="Q1022" s="309">
        <f t="shared" si="291"/>
        <v>8.2486999999999995</v>
      </c>
      <c r="R1022" s="367">
        <f t="shared" si="281"/>
        <v>182.39211750085747</v>
      </c>
      <c r="S1022" s="302">
        <v>21700</v>
      </c>
      <c r="T1022" s="307">
        <f t="shared" si="292"/>
        <v>1427.6932773631286</v>
      </c>
      <c r="U1022" s="101">
        <f t="shared" si="293"/>
        <v>482.56032774873739</v>
      </c>
      <c r="V1022" s="304">
        <f t="shared" si="294"/>
        <v>28.553865547262571</v>
      </c>
      <c r="W1022" s="308">
        <v>24</v>
      </c>
      <c r="X1022" s="305">
        <f t="shared" si="295"/>
        <v>1962.8074706591285</v>
      </c>
      <c r="Y1022" s="309">
        <f t="shared" si="296"/>
        <v>5.4991000000000003</v>
      </c>
    </row>
    <row r="1023" spans="1:25" ht="15.75" customHeight="1" x14ac:dyDescent="0.2">
      <c r="A1023" s="424">
        <v>1004</v>
      </c>
      <c r="B1023" s="301">
        <f t="shared" si="279"/>
        <v>72.960957613538156</v>
      </c>
      <c r="C1023" s="302">
        <v>21700</v>
      </c>
      <c r="D1023" s="303">
        <f t="shared" si="282"/>
        <v>3569.0321031598123</v>
      </c>
      <c r="E1023" s="304">
        <f t="shared" si="283"/>
        <v>1206.3328508680165</v>
      </c>
      <c r="F1023" s="304">
        <f t="shared" si="284"/>
        <v>71.380642063196248</v>
      </c>
      <c r="G1023" s="101">
        <v>60</v>
      </c>
      <c r="H1023" s="305">
        <f t="shared" si="285"/>
        <v>4906.7455960910256</v>
      </c>
      <c r="I1023" s="309">
        <f t="shared" si="286"/>
        <v>13.7608</v>
      </c>
      <c r="J1023" s="329">
        <f t="shared" si="280"/>
        <v>121.6015960225636</v>
      </c>
      <c r="K1023" s="302">
        <v>21700</v>
      </c>
      <c r="L1023" s="307">
        <f t="shared" si="287"/>
        <v>2141.4192618958873</v>
      </c>
      <c r="M1023" s="304">
        <f t="shared" si="288"/>
        <v>723.79971052080987</v>
      </c>
      <c r="N1023" s="304">
        <f t="shared" si="289"/>
        <v>42.82838523791775</v>
      </c>
      <c r="O1023" s="308">
        <v>36</v>
      </c>
      <c r="P1023" s="305">
        <f t="shared" si="290"/>
        <v>2944.0473576546151</v>
      </c>
      <c r="Q1023" s="309">
        <f t="shared" si="291"/>
        <v>8.2565000000000008</v>
      </c>
      <c r="R1023" s="367">
        <f t="shared" si="281"/>
        <v>182.40239403384538</v>
      </c>
      <c r="S1023" s="302">
        <v>21700</v>
      </c>
      <c r="T1023" s="307">
        <f t="shared" si="292"/>
        <v>1427.612841263925</v>
      </c>
      <c r="U1023" s="101">
        <f t="shared" si="293"/>
        <v>482.5331403472066</v>
      </c>
      <c r="V1023" s="304">
        <f t="shared" si="294"/>
        <v>28.552256825278501</v>
      </c>
      <c r="W1023" s="308">
        <v>24</v>
      </c>
      <c r="X1023" s="305">
        <f t="shared" si="295"/>
        <v>1962.6982384364101</v>
      </c>
      <c r="Y1023" s="309">
        <f t="shared" si="296"/>
        <v>5.5042999999999997</v>
      </c>
    </row>
    <row r="1024" spans="1:25" ht="15.75" customHeight="1" x14ac:dyDescent="0.2">
      <c r="A1024" s="424">
        <v>1005</v>
      </c>
      <c r="B1024" s="301">
        <f t="shared" si="279"/>
        <v>72.965064134534359</v>
      </c>
      <c r="C1024" s="302">
        <v>21700</v>
      </c>
      <c r="D1024" s="303">
        <f t="shared" si="282"/>
        <v>3568.8312357249433</v>
      </c>
      <c r="E1024" s="304">
        <f t="shared" si="283"/>
        <v>1206.2649576750307</v>
      </c>
      <c r="F1024" s="304">
        <f t="shared" si="284"/>
        <v>71.376624714498874</v>
      </c>
      <c r="G1024" s="101">
        <v>60</v>
      </c>
      <c r="H1024" s="305">
        <f t="shared" si="285"/>
        <v>4906.4728181144728</v>
      </c>
      <c r="I1024" s="309">
        <f t="shared" si="286"/>
        <v>13.7737</v>
      </c>
      <c r="J1024" s="329">
        <f t="shared" si="280"/>
        <v>121.60844022422394</v>
      </c>
      <c r="K1024" s="302">
        <v>21700</v>
      </c>
      <c r="L1024" s="307">
        <f t="shared" si="287"/>
        <v>2141.2987414349659</v>
      </c>
      <c r="M1024" s="304">
        <f t="shared" si="288"/>
        <v>723.75897460501835</v>
      </c>
      <c r="N1024" s="304">
        <f t="shared" si="289"/>
        <v>42.825974828699316</v>
      </c>
      <c r="O1024" s="308">
        <v>36</v>
      </c>
      <c r="P1024" s="305">
        <f t="shared" si="290"/>
        <v>2943.8836908686835</v>
      </c>
      <c r="Q1024" s="309">
        <f t="shared" si="291"/>
        <v>8.2642000000000007</v>
      </c>
      <c r="R1024" s="367">
        <f t="shared" si="281"/>
        <v>182.41266033633588</v>
      </c>
      <c r="S1024" s="302">
        <v>21700</v>
      </c>
      <c r="T1024" s="307">
        <f t="shared" si="292"/>
        <v>1427.5324942899774</v>
      </c>
      <c r="U1024" s="101">
        <f t="shared" si="293"/>
        <v>482.50598307001235</v>
      </c>
      <c r="V1024" s="304">
        <f t="shared" si="294"/>
        <v>28.550649885799547</v>
      </c>
      <c r="W1024" s="308">
        <v>24</v>
      </c>
      <c r="X1024" s="305">
        <f t="shared" si="295"/>
        <v>1962.5891272457895</v>
      </c>
      <c r="Y1024" s="309">
        <f t="shared" si="296"/>
        <v>5.5095000000000001</v>
      </c>
    </row>
    <row r="1025" spans="1:25" ht="15.75" customHeight="1" x14ac:dyDescent="0.2">
      <c r="A1025" s="424">
        <v>1006</v>
      </c>
      <c r="B1025" s="301">
        <f t="shared" si="279"/>
        <v>72.969166571471206</v>
      </c>
      <c r="C1025" s="302">
        <v>21700</v>
      </c>
      <c r="D1025" s="303">
        <f t="shared" si="282"/>
        <v>3568.6305906337257</v>
      </c>
      <c r="E1025" s="304">
        <f t="shared" si="283"/>
        <v>1206.1971396341992</v>
      </c>
      <c r="F1025" s="304">
        <f t="shared" si="284"/>
        <v>71.372611812674521</v>
      </c>
      <c r="G1025" s="101">
        <v>60</v>
      </c>
      <c r="H1025" s="305">
        <f t="shared" si="285"/>
        <v>4906.2003420805995</v>
      </c>
      <c r="I1025" s="309">
        <f t="shared" si="286"/>
        <v>13.7866</v>
      </c>
      <c r="J1025" s="329">
        <f t="shared" si="280"/>
        <v>121.61527761911869</v>
      </c>
      <c r="K1025" s="302">
        <v>21700</v>
      </c>
      <c r="L1025" s="307">
        <f t="shared" si="287"/>
        <v>2141.1783543802353</v>
      </c>
      <c r="M1025" s="304">
        <f t="shared" si="288"/>
        <v>723.71828378051941</v>
      </c>
      <c r="N1025" s="304">
        <f t="shared" si="289"/>
        <v>42.823567087604708</v>
      </c>
      <c r="O1025" s="308">
        <v>36</v>
      </c>
      <c r="P1025" s="305">
        <f t="shared" si="290"/>
        <v>2943.7202052483594</v>
      </c>
      <c r="Q1025" s="309">
        <f t="shared" si="291"/>
        <v>8.2720000000000002</v>
      </c>
      <c r="R1025" s="367">
        <f t="shared" si="281"/>
        <v>182.42291642867801</v>
      </c>
      <c r="S1025" s="302">
        <v>21700</v>
      </c>
      <c r="T1025" s="307">
        <f t="shared" si="292"/>
        <v>1427.4522362534904</v>
      </c>
      <c r="U1025" s="101">
        <f t="shared" si="293"/>
        <v>482.4788558536797</v>
      </c>
      <c r="V1025" s="304">
        <f t="shared" si="294"/>
        <v>28.549044725069809</v>
      </c>
      <c r="W1025" s="308">
        <v>24</v>
      </c>
      <c r="X1025" s="305">
        <f t="shared" si="295"/>
        <v>1962.4801368322399</v>
      </c>
      <c r="Y1025" s="309">
        <f t="shared" si="296"/>
        <v>5.5147000000000004</v>
      </c>
    </row>
    <row r="1026" spans="1:25" ht="15.75" customHeight="1" x14ac:dyDescent="0.2">
      <c r="A1026" s="424">
        <v>1007</v>
      </c>
      <c r="B1026" s="301">
        <f t="shared" si="279"/>
        <v>72.973264932464076</v>
      </c>
      <c r="C1026" s="302">
        <v>21700</v>
      </c>
      <c r="D1026" s="303">
        <f t="shared" si="282"/>
        <v>3568.4301674181252</v>
      </c>
      <c r="E1026" s="304">
        <f t="shared" si="283"/>
        <v>1206.1293965873263</v>
      </c>
      <c r="F1026" s="304">
        <f t="shared" si="284"/>
        <v>71.368603348362498</v>
      </c>
      <c r="G1026" s="101">
        <v>60</v>
      </c>
      <c r="H1026" s="305">
        <f t="shared" si="285"/>
        <v>4905.9281673538144</v>
      </c>
      <c r="I1026" s="309">
        <f t="shared" si="286"/>
        <v>13.7996</v>
      </c>
      <c r="J1026" s="329">
        <f t="shared" si="280"/>
        <v>121.62210822077347</v>
      </c>
      <c r="K1026" s="302">
        <v>21700</v>
      </c>
      <c r="L1026" s="307">
        <f t="shared" si="287"/>
        <v>2141.0581004508749</v>
      </c>
      <c r="M1026" s="304">
        <f t="shared" si="288"/>
        <v>723.67763795239568</v>
      </c>
      <c r="N1026" s="304">
        <f t="shared" si="289"/>
        <v>42.821162009017499</v>
      </c>
      <c r="O1026" s="308">
        <v>36</v>
      </c>
      <c r="P1026" s="305">
        <f t="shared" si="290"/>
        <v>2943.5569004122881</v>
      </c>
      <c r="Q1026" s="309">
        <f t="shared" si="291"/>
        <v>8.2797000000000001</v>
      </c>
      <c r="R1026" s="367">
        <f t="shared" si="281"/>
        <v>182.43316233116019</v>
      </c>
      <c r="S1026" s="302">
        <v>21700</v>
      </c>
      <c r="T1026" s="307">
        <f t="shared" si="292"/>
        <v>1427.3720669672502</v>
      </c>
      <c r="U1026" s="101">
        <f t="shared" si="293"/>
        <v>482.45175863493051</v>
      </c>
      <c r="V1026" s="304">
        <f t="shared" si="294"/>
        <v>28.547441339345006</v>
      </c>
      <c r="W1026" s="308">
        <v>24</v>
      </c>
      <c r="X1026" s="305">
        <f t="shared" si="295"/>
        <v>1962.3712669415256</v>
      </c>
      <c r="Y1026" s="309">
        <f t="shared" si="296"/>
        <v>5.5198</v>
      </c>
    </row>
    <row r="1027" spans="1:25" ht="15.75" customHeight="1" x14ac:dyDescent="0.2">
      <c r="A1027" s="424">
        <v>1008</v>
      </c>
      <c r="B1027" s="301">
        <f t="shared" si="279"/>
        <v>72.977359225604175</v>
      </c>
      <c r="C1027" s="302">
        <v>21700</v>
      </c>
      <c r="D1027" s="303">
        <f t="shared" si="282"/>
        <v>3568.2299656115592</v>
      </c>
      <c r="E1027" s="304">
        <f t="shared" si="283"/>
        <v>1206.0617283767069</v>
      </c>
      <c r="F1027" s="304">
        <f t="shared" si="284"/>
        <v>71.364599312231192</v>
      </c>
      <c r="G1027" s="101">
        <v>60</v>
      </c>
      <c r="H1027" s="305">
        <f t="shared" si="285"/>
        <v>4905.6562933004971</v>
      </c>
      <c r="I1027" s="309">
        <f t="shared" si="286"/>
        <v>13.8125</v>
      </c>
      <c r="J1027" s="329">
        <f t="shared" si="280"/>
        <v>121.62893204267363</v>
      </c>
      <c r="K1027" s="302">
        <v>21700</v>
      </c>
      <c r="L1027" s="307">
        <f t="shared" si="287"/>
        <v>2140.9379793669359</v>
      </c>
      <c r="M1027" s="304">
        <f t="shared" si="288"/>
        <v>723.63703702602425</v>
      </c>
      <c r="N1027" s="304">
        <f t="shared" si="289"/>
        <v>42.818759587338718</v>
      </c>
      <c r="O1027" s="308">
        <v>36</v>
      </c>
      <c r="P1027" s="305">
        <f t="shared" si="290"/>
        <v>2943.3937759802989</v>
      </c>
      <c r="Q1027" s="309">
        <f t="shared" si="291"/>
        <v>8.2874999999999996</v>
      </c>
      <c r="R1027" s="367">
        <f t="shared" si="281"/>
        <v>182.44339806401044</v>
      </c>
      <c r="S1027" s="302">
        <v>21700</v>
      </c>
      <c r="T1027" s="307">
        <f t="shared" si="292"/>
        <v>1427.2919862446238</v>
      </c>
      <c r="U1027" s="101">
        <f t="shared" si="293"/>
        <v>482.42469135068279</v>
      </c>
      <c r="V1027" s="304">
        <f t="shared" si="294"/>
        <v>28.545839724892478</v>
      </c>
      <c r="W1027" s="308">
        <v>24</v>
      </c>
      <c r="X1027" s="305">
        <f t="shared" si="295"/>
        <v>1962.2625173201989</v>
      </c>
      <c r="Y1027" s="309">
        <f t="shared" si="296"/>
        <v>5.5250000000000004</v>
      </c>
    </row>
    <row r="1028" spans="1:25" ht="15.75" customHeight="1" x14ac:dyDescent="0.2">
      <c r="A1028" s="424">
        <v>1009</v>
      </c>
      <c r="B1028" s="301">
        <f t="shared" si="279"/>
        <v>72.981449458958636</v>
      </c>
      <c r="C1028" s="302">
        <v>21700</v>
      </c>
      <c r="D1028" s="303">
        <f t="shared" si="282"/>
        <v>3568.0299847488886</v>
      </c>
      <c r="E1028" s="304">
        <f t="shared" si="283"/>
        <v>1205.9941348451243</v>
      </c>
      <c r="F1028" s="304">
        <f t="shared" si="284"/>
        <v>71.360599694977779</v>
      </c>
      <c r="G1028" s="101">
        <v>60</v>
      </c>
      <c r="H1028" s="305">
        <f t="shared" si="285"/>
        <v>4905.3847192889907</v>
      </c>
      <c r="I1028" s="309">
        <f t="shared" si="286"/>
        <v>13.8254</v>
      </c>
      <c r="J1028" s="329">
        <f t="shared" si="280"/>
        <v>121.6357490982644</v>
      </c>
      <c r="K1028" s="302">
        <v>21700</v>
      </c>
      <c r="L1028" s="307">
        <f t="shared" si="287"/>
        <v>2140.817990849333</v>
      </c>
      <c r="M1028" s="304">
        <f t="shared" si="288"/>
        <v>723.59648090707446</v>
      </c>
      <c r="N1028" s="304">
        <f t="shared" si="289"/>
        <v>42.816359816986662</v>
      </c>
      <c r="O1028" s="308">
        <v>36</v>
      </c>
      <c r="P1028" s="305">
        <f t="shared" si="290"/>
        <v>2943.2308315733944</v>
      </c>
      <c r="Q1028" s="309">
        <f t="shared" si="291"/>
        <v>8.2952999999999992</v>
      </c>
      <c r="R1028" s="367">
        <f t="shared" si="281"/>
        <v>182.45362364739657</v>
      </c>
      <c r="S1028" s="302">
        <v>21700</v>
      </c>
      <c r="T1028" s="307">
        <f t="shared" si="292"/>
        <v>1427.2119938995556</v>
      </c>
      <c r="U1028" s="101">
        <f t="shared" si="293"/>
        <v>482.39765393804976</v>
      </c>
      <c r="V1028" s="304">
        <f t="shared" si="294"/>
        <v>28.544239877991114</v>
      </c>
      <c r="W1028" s="308">
        <v>24</v>
      </c>
      <c r="X1028" s="305">
        <f t="shared" si="295"/>
        <v>1962.1538877155963</v>
      </c>
      <c r="Y1028" s="309">
        <f t="shared" si="296"/>
        <v>5.5301999999999998</v>
      </c>
    </row>
    <row r="1029" spans="1:25" ht="15.75" customHeight="1" x14ac:dyDescent="0.2">
      <c r="A1029" s="283">
        <v>1010</v>
      </c>
      <c r="B1029" s="301">
        <f t="shared" si="279"/>
        <v>72.985535640570632</v>
      </c>
      <c r="C1029" s="302">
        <v>21700</v>
      </c>
      <c r="D1029" s="303">
        <f t="shared" si="282"/>
        <v>3567.8302243664139</v>
      </c>
      <c r="E1029" s="304">
        <f t="shared" si="283"/>
        <v>1205.9266158358478</v>
      </c>
      <c r="F1029" s="304">
        <f t="shared" si="284"/>
        <v>71.356604487328283</v>
      </c>
      <c r="G1029" s="101">
        <v>60</v>
      </c>
      <c r="H1029" s="305">
        <f t="shared" si="285"/>
        <v>4905.1134446895903</v>
      </c>
      <c r="I1029" s="309">
        <f t="shared" si="286"/>
        <v>13.8384</v>
      </c>
      <c r="J1029" s="329">
        <f t="shared" si="280"/>
        <v>121.64255940095106</v>
      </c>
      <c r="K1029" s="302">
        <v>21700</v>
      </c>
      <c r="L1029" s="307">
        <f t="shared" si="287"/>
        <v>2140.6981346198481</v>
      </c>
      <c r="M1029" s="304">
        <f t="shared" si="288"/>
        <v>723.55596950150857</v>
      </c>
      <c r="N1029" s="304">
        <f t="shared" si="289"/>
        <v>42.813962692396963</v>
      </c>
      <c r="O1029" s="308">
        <v>36</v>
      </c>
      <c r="P1029" s="305">
        <f t="shared" si="290"/>
        <v>2943.0680668137538</v>
      </c>
      <c r="Q1029" s="309">
        <f t="shared" si="291"/>
        <v>8.3030000000000008</v>
      </c>
      <c r="R1029" s="367">
        <f t="shared" si="281"/>
        <v>182.46383910142657</v>
      </c>
      <c r="S1029" s="302">
        <v>21700</v>
      </c>
      <c r="T1029" s="307">
        <f t="shared" si="292"/>
        <v>1427.1320897465655</v>
      </c>
      <c r="U1029" s="101">
        <f t="shared" si="293"/>
        <v>482.37064633433909</v>
      </c>
      <c r="V1029" s="304">
        <f t="shared" si="294"/>
        <v>28.54264179493131</v>
      </c>
      <c r="W1029" s="308">
        <v>24</v>
      </c>
      <c r="X1029" s="305">
        <f t="shared" si="295"/>
        <v>1962.0453778758358</v>
      </c>
      <c r="Y1029" s="309">
        <f t="shared" si="296"/>
        <v>5.5353000000000003</v>
      </c>
    </row>
    <row r="1030" spans="1:25" ht="15.75" customHeight="1" x14ac:dyDescent="0.2">
      <c r="A1030" s="424">
        <v>1011</v>
      </c>
      <c r="B1030" s="301">
        <f t="shared" si="279"/>
        <v>72.989617778459447</v>
      </c>
      <c r="C1030" s="302">
        <v>21700</v>
      </c>
      <c r="D1030" s="303">
        <f t="shared" si="282"/>
        <v>3567.6306840018651</v>
      </c>
      <c r="E1030" s="304">
        <f t="shared" si="283"/>
        <v>1205.8591711926304</v>
      </c>
      <c r="F1030" s="304">
        <f t="shared" si="284"/>
        <v>71.352613680037308</v>
      </c>
      <c r="G1030" s="101">
        <v>60</v>
      </c>
      <c r="H1030" s="305">
        <f t="shared" si="285"/>
        <v>4904.8424688745326</v>
      </c>
      <c r="I1030" s="309">
        <f t="shared" si="286"/>
        <v>13.8513</v>
      </c>
      <c r="J1030" s="329">
        <f t="shared" si="280"/>
        <v>121.64936296409908</v>
      </c>
      <c r="K1030" s="302">
        <v>21700</v>
      </c>
      <c r="L1030" s="307">
        <f t="shared" si="287"/>
        <v>2140.5784104011191</v>
      </c>
      <c r="M1030" s="304">
        <f t="shared" si="288"/>
        <v>723.51550271557812</v>
      </c>
      <c r="N1030" s="304">
        <f t="shared" si="289"/>
        <v>42.811568208022379</v>
      </c>
      <c r="O1030" s="308">
        <v>36</v>
      </c>
      <c r="P1030" s="305">
        <f t="shared" si="290"/>
        <v>2942.9054813247194</v>
      </c>
      <c r="Q1030" s="309">
        <f t="shared" si="291"/>
        <v>8.3108000000000004</v>
      </c>
      <c r="R1030" s="367">
        <f t="shared" si="281"/>
        <v>182.47404444614861</v>
      </c>
      <c r="S1030" s="302">
        <v>21700</v>
      </c>
      <c r="T1030" s="307">
        <f t="shared" si="292"/>
        <v>1427.0522736007465</v>
      </c>
      <c r="U1030" s="101">
        <f t="shared" si="293"/>
        <v>482.34366847705229</v>
      </c>
      <c r="V1030" s="304">
        <f t="shared" si="294"/>
        <v>28.541045472014929</v>
      </c>
      <c r="W1030" s="308">
        <v>24</v>
      </c>
      <c r="X1030" s="305">
        <f t="shared" si="295"/>
        <v>1961.9369875498137</v>
      </c>
      <c r="Y1030" s="309">
        <f t="shared" si="296"/>
        <v>5.5404999999999998</v>
      </c>
    </row>
    <row r="1031" spans="1:25" ht="15.75" customHeight="1" x14ac:dyDescent="0.2">
      <c r="A1031" s="424">
        <v>1012</v>
      </c>
      <c r="B1031" s="301">
        <f t="shared" si="279"/>
        <v>72.993695880620578</v>
      </c>
      <c r="C1031" s="302">
        <v>21700</v>
      </c>
      <c r="D1031" s="303">
        <f t="shared" si="282"/>
        <v>3567.4313631944037</v>
      </c>
      <c r="E1031" s="304">
        <f t="shared" si="283"/>
        <v>1205.7918007597084</v>
      </c>
      <c r="F1031" s="304">
        <f t="shared" si="284"/>
        <v>71.348627263888076</v>
      </c>
      <c r="G1031" s="101">
        <v>60</v>
      </c>
      <c r="H1031" s="305">
        <f t="shared" si="285"/>
        <v>4904.5717912180007</v>
      </c>
      <c r="I1031" s="309">
        <f t="shared" si="286"/>
        <v>13.8642</v>
      </c>
      <c r="J1031" s="329">
        <f t="shared" si="280"/>
        <v>121.65615980103431</v>
      </c>
      <c r="K1031" s="302">
        <v>21700</v>
      </c>
      <c r="L1031" s="307">
        <f t="shared" si="287"/>
        <v>2140.4588179166421</v>
      </c>
      <c r="M1031" s="304">
        <f t="shared" si="288"/>
        <v>723.47508045582492</v>
      </c>
      <c r="N1031" s="304">
        <f t="shared" si="289"/>
        <v>42.809176358332842</v>
      </c>
      <c r="O1031" s="308">
        <v>36</v>
      </c>
      <c r="P1031" s="305">
        <f t="shared" si="290"/>
        <v>2942.7430747307999</v>
      </c>
      <c r="Q1031" s="309">
        <f t="shared" si="291"/>
        <v>8.3185000000000002</v>
      </c>
      <c r="R1031" s="367">
        <f t="shared" si="281"/>
        <v>182.48423970155145</v>
      </c>
      <c r="S1031" s="302">
        <v>21700</v>
      </c>
      <c r="T1031" s="307">
        <f t="shared" si="292"/>
        <v>1426.9725452777616</v>
      </c>
      <c r="U1031" s="101">
        <f t="shared" si="293"/>
        <v>482.31672030388336</v>
      </c>
      <c r="V1031" s="304">
        <f t="shared" si="294"/>
        <v>28.539450905555231</v>
      </c>
      <c r="W1031" s="308">
        <v>24</v>
      </c>
      <c r="X1031" s="305">
        <f t="shared" si="295"/>
        <v>1961.8287164872002</v>
      </c>
      <c r="Y1031" s="309">
        <f t="shared" si="296"/>
        <v>5.5457000000000001</v>
      </c>
    </row>
    <row r="1032" spans="1:25" ht="15.75" customHeight="1" x14ac:dyDescent="0.2">
      <c r="A1032" s="424">
        <v>1013</v>
      </c>
      <c r="B1032" s="301">
        <f t="shared" si="279"/>
        <v>72.997769955025817</v>
      </c>
      <c r="C1032" s="302">
        <v>21700</v>
      </c>
      <c r="D1032" s="303">
        <f t="shared" si="282"/>
        <v>3567.2322614846094</v>
      </c>
      <c r="E1032" s="304">
        <f t="shared" si="283"/>
        <v>1205.7245043817979</v>
      </c>
      <c r="F1032" s="304">
        <f t="shared" si="284"/>
        <v>71.34464522969219</v>
      </c>
      <c r="G1032" s="101">
        <v>60</v>
      </c>
      <c r="H1032" s="305">
        <f t="shared" si="285"/>
        <v>4904.3014110960994</v>
      </c>
      <c r="I1032" s="309">
        <f t="shared" si="286"/>
        <v>13.8771</v>
      </c>
      <c r="J1032" s="329">
        <f t="shared" si="280"/>
        <v>121.66294992504304</v>
      </c>
      <c r="K1032" s="302">
        <v>21700</v>
      </c>
      <c r="L1032" s="307">
        <f t="shared" si="287"/>
        <v>2140.339356890765</v>
      </c>
      <c r="M1032" s="304">
        <f t="shared" si="288"/>
        <v>723.43470262907852</v>
      </c>
      <c r="N1032" s="304">
        <f t="shared" si="289"/>
        <v>42.806787137815299</v>
      </c>
      <c r="O1032" s="308">
        <v>36</v>
      </c>
      <c r="P1032" s="305">
        <f t="shared" si="290"/>
        <v>2942.5808466576586</v>
      </c>
      <c r="Q1032" s="309">
        <f t="shared" si="291"/>
        <v>8.3262999999999998</v>
      </c>
      <c r="R1032" s="367">
        <f t="shared" si="281"/>
        <v>182.49442488756452</v>
      </c>
      <c r="S1032" s="302">
        <v>21700</v>
      </c>
      <c r="T1032" s="307">
        <f t="shared" si="292"/>
        <v>1426.8929045938437</v>
      </c>
      <c r="U1032" s="101">
        <f t="shared" si="293"/>
        <v>482.28980175271914</v>
      </c>
      <c r="V1032" s="304">
        <f t="shared" si="294"/>
        <v>28.537858091876874</v>
      </c>
      <c r="W1032" s="308">
        <v>24</v>
      </c>
      <c r="X1032" s="305">
        <f t="shared" si="295"/>
        <v>1961.7205644384396</v>
      </c>
      <c r="Y1032" s="309">
        <f t="shared" si="296"/>
        <v>5.5509000000000004</v>
      </c>
    </row>
    <row r="1033" spans="1:25" ht="15.75" customHeight="1" x14ac:dyDescent="0.2">
      <c r="A1033" s="424">
        <v>1014</v>
      </c>
      <c r="B1033" s="301">
        <f t="shared" ref="B1033:B1096" si="297">4.125*LN($A1033)+44.45</f>
        <v>73.001840009623407</v>
      </c>
      <c r="C1033" s="302">
        <v>21700</v>
      </c>
      <c r="D1033" s="303">
        <f t="shared" si="282"/>
        <v>3567.0333784144755</v>
      </c>
      <c r="E1033" s="304">
        <f t="shared" si="283"/>
        <v>1205.6572819040925</v>
      </c>
      <c r="F1033" s="304">
        <f t="shared" si="284"/>
        <v>71.340667568289504</v>
      </c>
      <c r="G1033" s="101">
        <v>60</v>
      </c>
      <c r="H1033" s="305">
        <f t="shared" si="285"/>
        <v>4904.0313278868571</v>
      </c>
      <c r="I1033" s="309">
        <f t="shared" si="286"/>
        <v>13.8901</v>
      </c>
      <c r="J1033" s="329">
        <f t="shared" ref="J1033:J1096" si="298">(4.125*LN($A1033)+44.45)/0.6</f>
        <v>121.66973334937235</v>
      </c>
      <c r="K1033" s="302">
        <v>21700</v>
      </c>
      <c r="L1033" s="307">
        <f t="shared" si="287"/>
        <v>2140.2200270486851</v>
      </c>
      <c r="M1033" s="304">
        <f t="shared" si="288"/>
        <v>723.3943691424555</v>
      </c>
      <c r="N1033" s="304">
        <f t="shared" si="289"/>
        <v>42.804400540973703</v>
      </c>
      <c r="O1033" s="308">
        <v>36</v>
      </c>
      <c r="P1033" s="305">
        <f t="shared" si="290"/>
        <v>2942.4187967321145</v>
      </c>
      <c r="Q1033" s="309">
        <f t="shared" si="291"/>
        <v>8.3339999999999996</v>
      </c>
      <c r="R1033" s="367">
        <f t="shared" ref="R1033:R1096" si="299">(4.125*LN($A1033)+44.45)/0.4</f>
        <v>182.5046000240585</v>
      </c>
      <c r="S1033" s="302">
        <v>21700</v>
      </c>
      <c r="T1033" s="307">
        <f t="shared" si="292"/>
        <v>1426.8133513657904</v>
      </c>
      <c r="U1033" s="101">
        <f t="shared" si="293"/>
        <v>482.2629127616371</v>
      </c>
      <c r="V1033" s="304">
        <f t="shared" si="294"/>
        <v>28.536267027315809</v>
      </c>
      <c r="W1033" s="308">
        <v>24</v>
      </c>
      <c r="X1033" s="305">
        <f t="shared" si="295"/>
        <v>1961.6125311547432</v>
      </c>
      <c r="Y1033" s="309">
        <f t="shared" si="296"/>
        <v>5.556</v>
      </c>
    </row>
    <row r="1034" spans="1:25" ht="15.75" customHeight="1" x14ac:dyDescent="0.2">
      <c r="A1034" s="424">
        <v>1015</v>
      </c>
      <c r="B1034" s="301">
        <f t="shared" si="297"/>
        <v>73.005906052338048</v>
      </c>
      <c r="C1034" s="302">
        <v>21700</v>
      </c>
      <c r="D1034" s="303">
        <f t="shared" si="282"/>
        <v>3566.8347135274071</v>
      </c>
      <c r="E1034" s="304">
        <f t="shared" si="283"/>
        <v>1205.5901331722634</v>
      </c>
      <c r="F1034" s="304">
        <f t="shared" si="284"/>
        <v>71.336694270548136</v>
      </c>
      <c r="G1034" s="101">
        <v>60</v>
      </c>
      <c r="H1034" s="305">
        <f t="shared" si="285"/>
        <v>4903.7615409702184</v>
      </c>
      <c r="I1034" s="309">
        <f t="shared" si="286"/>
        <v>13.903</v>
      </c>
      <c r="J1034" s="329">
        <f t="shared" si="298"/>
        <v>121.67651008723008</v>
      </c>
      <c r="K1034" s="302">
        <v>21700</v>
      </c>
      <c r="L1034" s="307">
        <f t="shared" si="287"/>
        <v>2140.1008281164441</v>
      </c>
      <c r="M1034" s="304">
        <f t="shared" si="288"/>
        <v>723.35407990335807</v>
      </c>
      <c r="N1034" s="304">
        <f t="shared" si="289"/>
        <v>42.80201656232888</v>
      </c>
      <c r="O1034" s="308">
        <v>36</v>
      </c>
      <c r="P1034" s="305">
        <f t="shared" si="290"/>
        <v>2942.256924582131</v>
      </c>
      <c r="Q1034" s="309">
        <f t="shared" si="291"/>
        <v>8.3417999999999992</v>
      </c>
      <c r="R1034" s="367">
        <f t="shared" si="299"/>
        <v>182.51476513084512</v>
      </c>
      <c r="S1034" s="302">
        <v>21700</v>
      </c>
      <c r="T1034" s="307">
        <f t="shared" si="292"/>
        <v>1426.733885410963</v>
      </c>
      <c r="U1034" s="101">
        <f t="shared" si="293"/>
        <v>482.23605326890544</v>
      </c>
      <c r="V1034" s="304">
        <f t="shared" si="294"/>
        <v>28.53467770821926</v>
      </c>
      <c r="W1034" s="308">
        <v>24</v>
      </c>
      <c r="X1034" s="305">
        <f t="shared" si="295"/>
        <v>1961.5046163880877</v>
      </c>
      <c r="Y1034" s="309">
        <f t="shared" si="296"/>
        <v>5.5612000000000004</v>
      </c>
    </row>
    <row r="1035" spans="1:25" ht="15.75" customHeight="1" x14ac:dyDescent="0.2">
      <c r="A1035" s="424">
        <v>1016</v>
      </c>
      <c r="B1035" s="301">
        <f t="shared" si="297"/>
        <v>73.009968091071016</v>
      </c>
      <c r="C1035" s="302">
        <v>21700</v>
      </c>
      <c r="D1035" s="303">
        <f t="shared" si="282"/>
        <v>3566.6362663682148</v>
      </c>
      <c r="E1035" s="304">
        <f t="shared" si="283"/>
        <v>1205.5230580324564</v>
      </c>
      <c r="F1035" s="304">
        <f t="shared" si="284"/>
        <v>71.332725327364301</v>
      </c>
      <c r="G1035" s="101">
        <v>60</v>
      </c>
      <c r="H1035" s="305">
        <f t="shared" si="285"/>
        <v>4903.4920497280355</v>
      </c>
      <c r="I1035" s="309">
        <f t="shared" si="286"/>
        <v>13.915900000000001</v>
      </c>
      <c r="J1035" s="329">
        <f t="shared" si="298"/>
        <v>121.68328015178503</v>
      </c>
      <c r="K1035" s="302">
        <v>21700</v>
      </c>
      <c r="L1035" s="307">
        <f t="shared" si="287"/>
        <v>2139.9817598209288</v>
      </c>
      <c r="M1035" s="304">
        <f t="shared" si="288"/>
        <v>723.31383481947387</v>
      </c>
      <c r="N1035" s="304">
        <f t="shared" si="289"/>
        <v>42.799635196418578</v>
      </c>
      <c r="O1035" s="308">
        <v>36</v>
      </c>
      <c r="P1035" s="305">
        <f t="shared" si="290"/>
        <v>2942.0952298368211</v>
      </c>
      <c r="Q1035" s="309">
        <f t="shared" si="291"/>
        <v>8.3495000000000008</v>
      </c>
      <c r="R1035" s="367">
        <f t="shared" si="299"/>
        <v>182.52492022767754</v>
      </c>
      <c r="S1035" s="302">
        <v>21700</v>
      </c>
      <c r="T1035" s="307">
        <f t="shared" si="292"/>
        <v>1426.654506547286</v>
      </c>
      <c r="U1035" s="101">
        <f t="shared" si="293"/>
        <v>482.20922321298264</v>
      </c>
      <c r="V1035" s="304">
        <f t="shared" si="294"/>
        <v>28.53309013094572</v>
      </c>
      <c r="W1035" s="308">
        <v>24</v>
      </c>
      <c r="X1035" s="305">
        <f t="shared" si="295"/>
        <v>1961.3968198912144</v>
      </c>
      <c r="Y1035" s="309">
        <f t="shared" si="296"/>
        <v>5.5663999999999998</v>
      </c>
    </row>
    <row r="1036" spans="1:25" ht="15.75" customHeight="1" x14ac:dyDescent="0.2">
      <c r="A1036" s="424">
        <v>1017</v>
      </c>
      <c r="B1036" s="301">
        <f t="shared" si="297"/>
        <v>73.014026133700312</v>
      </c>
      <c r="C1036" s="302">
        <v>21700</v>
      </c>
      <c r="D1036" s="303">
        <f t="shared" si="282"/>
        <v>3566.4380364831013</v>
      </c>
      <c r="E1036" s="304">
        <f t="shared" si="283"/>
        <v>1205.4560563312882</v>
      </c>
      <c r="F1036" s="304">
        <f t="shared" si="284"/>
        <v>71.328760729662022</v>
      </c>
      <c r="G1036" s="101">
        <v>60</v>
      </c>
      <c r="H1036" s="305">
        <f t="shared" si="285"/>
        <v>4903.2228535440518</v>
      </c>
      <c r="I1036" s="309">
        <f t="shared" si="286"/>
        <v>13.928800000000001</v>
      </c>
      <c r="J1036" s="329">
        <f t="shared" si="298"/>
        <v>121.6900435561672</v>
      </c>
      <c r="K1036" s="302">
        <v>21700</v>
      </c>
      <c r="L1036" s="307">
        <f t="shared" si="287"/>
        <v>2139.8628218898612</v>
      </c>
      <c r="M1036" s="304">
        <f t="shared" si="288"/>
        <v>723.27363379877295</v>
      </c>
      <c r="N1036" s="304">
        <f t="shared" si="289"/>
        <v>42.797256437797223</v>
      </c>
      <c r="O1036" s="308">
        <v>36</v>
      </c>
      <c r="P1036" s="305">
        <f t="shared" si="290"/>
        <v>2941.9337121264316</v>
      </c>
      <c r="Q1036" s="309">
        <f t="shared" si="291"/>
        <v>8.3573000000000004</v>
      </c>
      <c r="R1036" s="367">
        <f t="shared" si="299"/>
        <v>182.53506533425076</v>
      </c>
      <c r="S1036" s="302">
        <v>21700</v>
      </c>
      <c r="T1036" s="307">
        <f t="shared" si="292"/>
        <v>1426.5752145932406</v>
      </c>
      <c r="U1036" s="101">
        <f t="shared" si="293"/>
        <v>482.18242253251526</v>
      </c>
      <c r="V1036" s="304">
        <f t="shared" si="294"/>
        <v>28.531504291864813</v>
      </c>
      <c r="W1036" s="308">
        <v>24</v>
      </c>
      <c r="X1036" s="305">
        <f t="shared" si="295"/>
        <v>1961.2891414176208</v>
      </c>
      <c r="Y1036" s="309">
        <f t="shared" si="296"/>
        <v>5.5715000000000003</v>
      </c>
    </row>
    <row r="1037" spans="1:25" ht="15.75" customHeight="1" x14ac:dyDescent="0.2">
      <c r="A1037" s="424">
        <v>1018</v>
      </c>
      <c r="B1037" s="301">
        <f t="shared" si="297"/>
        <v>73.018080188080688</v>
      </c>
      <c r="C1037" s="302">
        <v>21700</v>
      </c>
      <c r="D1037" s="303">
        <f t="shared" si="282"/>
        <v>3566.2400234196671</v>
      </c>
      <c r="E1037" s="304">
        <f t="shared" si="283"/>
        <v>1205.3891279158474</v>
      </c>
      <c r="F1037" s="304">
        <f t="shared" si="284"/>
        <v>71.324800468393349</v>
      </c>
      <c r="G1037" s="101">
        <v>60</v>
      </c>
      <c r="H1037" s="305">
        <f t="shared" si="285"/>
        <v>4902.9539518039082</v>
      </c>
      <c r="I1037" s="309">
        <f t="shared" si="286"/>
        <v>13.941800000000001</v>
      </c>
      <c r="J1037" s="329">
        <f t="shared" si="298"/>
        <v>121.69680031346782</v>
      </c>
      <c r="K1037" s="302">
        <v>21700</v>
      </c>
      <c r="L1037" s="307">
        <f t="shared" si="287"/>
        <v>2139.7440140518001</v>
      </c>
      <c r="M1037" s="304">
        <f t="shared" si="288"/>
        <v>723.23347674950833</v>
      </c>
      <c r="N1037" s="304">
        <f t="shared" si="289"/>
        <v>42.794880281036001</v>
      </c>
      <c r="O1037" s="308">
        <v>36</v>
      </c>
      <c r="P1037" s="305">
        <f t="shared" si="290"/>
        <v>2941.7723710823448</v>
      </c>
      <c r="Q1037" s="309">
        <f t="shared" si="291"/>
        <v>8.3651</v>
      </c>
      <c r="R1037" s="367">
        <f t="shared" si="299"/>
        <v>182.54520047020171</v>
      </c>
      <c r="S1037" s="302">
        <v>21700</v>
      </c>
      <c r="T1037" s="307">
        <f t="shared" si="292"/>
        <v>1426.4960093678669</v>
      </c>
      <c r="U1037" s="101">
        <f t="shared" si="293"/>
        <v>482.155651166339</v>
      </c>
      <c r="V1037" s="304">
        <f t="shared" si="294"/>
        <v>28.529920187357337</v>
      </c>
      <c r="W1037" s="308">
        <v>24</v>
      </c>
      <c r="X1037" s="305">
        <f t="shared" si="295"/>
        <v>1961.1815807215633</v>
      </c>
      <c r="Y1037" s="309">
        <f t="shared" si="296"/>
        <v>5.5766999999999998</v>
      </c>
    </row>
    <row r="1038" spans="1:25" ht="15.75" customHeight="1" x14ac:dyDescent="0.2">
      <c r="A1038" s="424">
        <v>1019</v>
      </c>
      <c r="B1038" s="301">
        <f t="shared" si="297"/>
        <v>73.022130262043746</v>
      </c>
      <c r="C1038" s="302">
        <v>21700</v>
      </c>
      <c r="D1038" s="303">
        <f t="shared" si="282"/>
        <v>3566.0422267268968</v>
      </c>
      <c r="E1038" s="304">
        <f t="shared" si="283"/>
        <v>1205.322272633691</v>
      </c>
      <c r="F1038" s="304">
        <f t="shared" si="284"/>
        <v>71.32084453453794</v>
      </c>
      <c r="G1038" s="101">
        <v>60</v>
      </c>
      <c r="H1038" s="305">
        <f t="shared" si="285"/>
        <v>4902.6853438951257</v>
      </c>
      <c r="I1038" s="309">
        <f t="shared" si="286"/>
        <v>13.954700000000001</v>
      </c>
      <c r="J1038" s="329">
        <f t="shared" si="298"/>
        <v>121.70355043673958</v>
      </c>
      <c r="K1038" s="302">
        <v>21700</v>
      </c>
      <c r="L1038" s="307">
        <f t="shared" si="287"/>
        <v>2139.6253360361384</v>
      </c>
      <c r="M1038" s="304">
        <f t="shared" si="288"/>
        <v>723.19336358021474</v>
      </c>
      <c r="N1038" s="304">
        <f t="shared" si="289"/>
        <v>42.79250672072277</v>
      </c>
      <c r="O1038" s="308">
        <v>36</v>
      </c>
      <c r="P1038" s="305">
        <f t="shared" si="290"/>
        <v>2941.6112063370761</v>
      </c>
      <c r="Q1038" s="309">
        <f t="shared" si="291"/>
        <v>8.3727999999999998</v>
      </c>
      <c r="R1038" s="367">
        <f t="shared" si="299"/>
        <v>182.55532565510936</v>
      </c>
      <c r="S1038" s="302">
        <v>21700</v>
      </c>
      <c r="T1038" s="307">
        <f t="shared" si="292"/>
        <v>1426.4168906907589</v>
      </c>
      <c r="U1038" s="101">
        <f t="shared" si="293"/>
        <v>482.12890905347649</v>
      </c>
      <c r="V1038" s="304">
        <f t="shared" si="294"/>
        <v>28.528337813815178</v>
      </c>
      <c r="W1038" s="308">
        <v>24</v>
      </c>
      <c r="X1038" s="305">
        <f t="shared" si="295"/>
        <v>1961.0741375580506</v>
      </c>
      <c r="Y1038" s="309">
        <f t="shared" si="296"/>
        <v>5.5819000000000001</v>
      </c>
    </row>
    <row r="1039" spans="1:25" ht="15.75" customHeight="1" x14ac:dyDescent="0.2">
      <c r="A1039" s="283">
        <v>1020</v>
      </c>
      <c r="B1039" s="301">
        <f t="shared" si="297"/>
        <v>73.026176363398065</v>
      </c>
      <c r="C1039" s="302">
        <v>21700</v>
      </c>
      <c r="D1039" s="303">
        <f t="shared" si="282"/>
        <v>3565.8446459551569</v>
      </c>
      <c r="E1039" s="304">
        <f t="shared" si="283"/>
        <v>1205.255490332843</v>
      </c>
      <c r="F1039" s="304">
        <f t="shared" si="284"/>
        <v>71.31689291910314</v>
      </c>
      <c r="G1039" s="101">
        <v>60</v>
      </c>
      <c r="H1039" s="305">
        <f t="shared" si="285"/>
        <v>4902.417029207103</v>
      </c>
      <c r="I1039" s="309">
        <f t="shared" si="286"/>
        <v>13.967599999999999</v>
      </c>
      <c r="J1039" s="329">
        <f t="shared" si="298"/>
        <v>121.71029393899678</v>
      </c>
      <c r="K1039" s="302">
        <v>21700</v>
      </c>
      <c r="L1039" s="307">
        <f t="shared" si="287"/>
        <v>2139.5067875730938</v>
      </c>
      <c r="M1039" s="304">
        <f t="shared" si="288"/>
        <v>723.15329419970567</v>
      </c>
      <c r="N1039" s="304">
        <f t="shared" si="289"/>
        <v>42.790135751461875</v>
      </c>
      <c r="O1039" s="308">
        <v>36</v>
      </c>
      <c r="P1039" s="305">
        <f t="shared" si="290"/>
        <v>2941.4502175242615</v>
      </c>
      <c r="Q1039" s="309">
        <f t="shared" si="291"/>
        <v>8.3805999999999994</v>
      </c>
      <c r="R1039" s="367">
        <f t="shared" si="299"/>
        <v>182.56544090849516</v>
      </c>
      <c r="S1039" s="302">
        <v>21700</v>
      </c>
      <c r="T1039" s="307">
        <f t="shared" si="292"/>
        <v>1426.3378583820627</v>
      </c>
      <c r="U1039" s="101">
        <f t="shared" si="293"/>
        <v>482.10219613313711</v>
      </c>
      <c r="V1039" s="304">
        <f t="shared" si="294"/>
        <v>28.526757167641254</v>
      </c>
      <c r="W1039" s="308">
        <v>24</v>
      </c>
      <c r="X1039" s="305">
        <f t="shared" si="295"/>
        <v>1960.9668116828411</v>
      </c>
      <c r="Y1039" s="309">
        <f t="shared" si="296"/>
        <v>5.5869999999999997</v>
      </c>
    </row>
    <row r="1040" spans="1:25" ht="15.75" customHeight="1" x14ac:dyDescent="0.2">
      <c r="A1040" s="424">
        <v>1021</v>
      </c>
      <c r="B1040" s="301">
        <f t="shared" si="297"/>
        <v>73.030218499929248</v>
      </c>
      <c r="C1040" s="302">
        <v>21700</v>
      </c>
      <c r="D1040" s="303">
        <f t="shared" si="282"/>
        <v>3565.6472806561887</v>
      </c>
      <c r="E1040" s="304">
        <f t="shared" si="283"/>
        <v>1205.1887808617917</v>
      </c>
      <c r="F1040" s="304">
        <f t="shared" si="284"/>
        <v>71.312945613123773</v>
      </c>
      <c r="G1040" s="101">
        <v>60</v>
      </c>
      <c r="H1040" s="305">
        <f t="shared" si="285"/>
        <v>4902.1490071311046</v>
      </c>
      <c r="I1040" s="309">
        <f t="shared" si="286"/>
        <v>13.980499999999999</v>
      </c>
      <c r="J1040" s="329">
        <f t="shared" si="298"/>
        <v>121.71703083321542</v>
      </c>
      <c r="K1040" s="302">
        <v>21700</v>
      </c>
      <c r="L1040" s="307">
        <f t="shared" si="287"/>
        <v>2139.3883683937129</v>
      </c>
      <c r="M1040" s="304">
        <f t="shared" si="288"/>
        <v>723.11326851707486</v>
      </c>
      <c r="N1040" s="304">
        <f t="shared" si="289"/>
        <v>42.78776736787426</v>
      </c>
      <c r="O1040" s="308">
        <v>36</v>
      </c>
      <c r="P1040" s="305">
        <f t="shared" si="290"/>
        <v>2941.289404278662</v>
      </c>
      <c r="Q1040" s="309">
        <f t="shared" si="291"/>
        <v>8.3882999999999992</v>
      </c>
      <c r="R1040" s="367">
        <f t="shared" si="299"/>
        <v>182.57554624982311</v>
      </c>
      <c r="S1040" s="302">
        <v>21700</v>
      </c>
      <c r="T1040" s="307">
        <f t="shared" si="292"/>
        <v>1426.2589122624754</v>
      </c>
      <c r="U1040" s="101">
        <f t="shared" si="293"/>
        <v>482.07551234471663</v>
      </c>
      <c r="V1040" s="304">
        <f t="shared" si="294"/>
        <v>28.52517824524951</v>
      </c>
      <c r="W1040" s="308">
        <v>24</v>
      </c>
      <c r="X1040" s="305">
        <f t="shared" si="295"/>
        <v>1960.8596028524414</v>
      </c>
      <c r="Y1040" s="309">
        <f t="shared" si="296"/>
        <v>5.5922000000000001</v>
      </c>
    </row>
    <row r="1041" spans="1:25" ht="15.75" customHeight="1" x14ac:dyDescent="0.2">
      <c r="A1041" s="424">
        <v>1022</v>
      </c>
      <c r="B1041" s="301">
        <f t="shared" si="297"/>
        <v>73.034256679400059</v>
      </c>
      <c r="C1041" s="302">
        <v>21700</v>
      </c>
      <c r="D1041" s="303">
        <f t="shared" si="282"/>
        <v>3565.4501303831034</v>
      </c>
      <c r="E1041" s="304">
        <f t="shared" si="283"/>
        <v>1205.1221440694887</v>
      </c>
      <c r="F1041" s="304">
        <f t="shared" si="284"/>
        <v>71.309002607662066</v>
      </c>
      <c r="G1041" s="101">
        <v>60</v>
      </c>
      <c r="H1041" s="305">
        <f t="shared" si="285"/>
        <v>4901.8812770602544</v>
      </c>
      <c r="I1041" s="309">
        <f t="shared" si="286"/>
        <v>13.993399999999999</v>
      </c>
      <c r="J1041" s="329">
        <f t="shared" si="298"/>
        <v>121.72376113233344</v>
      </c>
      <c r="K1041" s="302">
        <v>21700</v>
      </c>
      <c r="L1041" s="307">
        <f t="shared" si="287"/>
        <v>2139.2700782298621</v>
      </c>
      <c r="M1041" s="304">
        <f t="shared" si="288"/>
        <v>723.07328644169331</v>
      </c>
      <c r="N1041" s="304">
        <f t="shared" si="289"/>
        <v>42.785401564597244</v>
      </c>
      <c r="O1041" s="308">
        <v>36</v>
      </c>
      <c r="P1041" s="305">
        <f t="shared" si="290"/>
        <v>2941.1287662361524</v>
      </c>
      <c r="Q1041" s="309">
        <f t="shared" si="291"/>
        <v>8.3961000000000006</v>
      </c>
      <c r="R1041" s="367">
        <f t="shared" si="299"/>
        <v>182.58564169850013</v>
      </c>
      <c r="S1041" s="302">
        <v>21700</v>
      </c>
      <c r="T1041" s="307">
        <f t="shared" si="292"/>
        <v>1426.1800521532418</v>
      </c>
      <c r="U1041" s="101">
        <f t="shared" si="293"/>
        <v>482.04885762779571</v>
      </c>
      <c r="V1041" s="304">
        <f t="shared" si="294"/>
        <v>28.523601043064836</v>
      </c>
      <c r="W1041" s="308">
        <v>24</v>
      </c>
      <c r="X1041" s="305">
        <f t="shared" si="295"/>
        <v>1960.7525108241025</v>
      </c>
      <c r="Y1041" s="309">
        <f t="shared" si="296"/>
        <v>5.5974000000000004</v>
      </c>
    </row>
    <row r="1042" spans="1:25" ht="15.75" customHeight="1" x14ac:dyDescent="0.2">
      <c r="A1042" s="424">
        <v>1023</v>
      </c>
      <c r="B1042" s="301">
        <f t="shared" si="297"/>
        <v>73.038290909550454</v>
      </c>
      <c r="C1042" s="302">
        <v>21700</v>
      </c>
      <c r="D1042" s="303">
        <f t="shared" si="282"/>
        <v>3565.2531946903782</v>
      </c>
      <c r="E1042" s="304">
        <f t="shared" si="283"/>
        <v>1205.0555798053476</v>
      </c>
      <c r="F1042" s="304">
        <f t="shared" si="284"/>
        <v>71.305063893807571</v>
      </c>
      <c r="G1042" s="101">
        <v>60</v>
      </c>
      <c r="H1042" s="305">
        <f t="shared" si="285"/>
        <v>4901.6138383895332</v>
      </c>
      <c r="I1042" s="309">
        <f t="shared" si="286"/>
        <v>14.006399999999999</v>
      </c>
      <c r="J1042" s="329">
        <f t="shared" si="298"/>
        <v>121.73048484925076</v>
      </c>
      <c r="K1042" s="302">
        <v>21700</v>
      </c>
      <c r="L1042" s="307">
        <f t="shared" si="287"/>
        <v>2139.1519168142272</v>
      </c>
      <c r="M1042" s="304">
        <f t="shared" si="288"/>
        <v>723.03334788320876</v>
      </c>
      <c r="N1042" s="304">
        <f t="shared" si="289"/>
        <v>42.783038336284548</v>
      </c>
      <c r="O1042" s="308">
        <v>36</v>
      </c>
      <c r="P1042" s="305">
        <f t="shared" si="290"/>
        <v>2940.9683030337201</v>
      </c>
      <c r="Q1042" s="309">
        <f t="shared" si="291"/>
        <v>8.4038000000000004</v>
      </c>
      <c r="R1042" s="367">
        <f t="shared" si="299"/>
        <v>182.59572727387612</v>
      </c>
      <c r="S1042" s="302">
        <v>21700</v>
      </c>
      <c r="T1042" s="307">
        <f t="shared" si="292"/>
        <v>1426.1012778761515</v>
      </c>
      <c r="U1042" s="101">
        <f t="shared" si="293"/>
        <v>482.02223192213916</v>
      </c>
      <c r="V1042" s="304">
        <f t="shared" si="294"/>
        <v>28.52202555752303</v>
      </c>
      <c r="W1042" s="308">
        <v>24</v>
      </c>
      <c r="X1042" s="305">
        <f t="shared" si="295"/>
        <v>1960.6455353558135</v>
      </c>
      <c r="Y1042" s="309">
        <f t="shared" si="296"/>
        <v>5.6025</v>
      </c>
    </row>
    <row r="1043" spans="1:25" ht="15.75" customHeight="1" x14ac:dyDescent="0.2">
      <c r="A1043" s="424">
        <v>1024</v>
      </c>
      <c r="B1043" s="301">
        <f t="shared" si="297"/>
        <v>73.042321198097738</v>
      </c>
      <c r="C1043" s="302">
        <v>21700</v>
      </c>
      <c r="D1043" s="303">
        <f t="shared" si="282"/>
        <v>3565.0564731338472</v>
      </c>
      <c r="E1043" s="304">
        <f t="shared" si="283"/>
        <v>1204.9890879192403</v>
      </c>
      <c r="F1043" s="304">
        <f t="shared" si="284"/>
        <v>71.30112946267694</v>
      </c>
      <c r="G1043" s="101">
        <v>60</v>
      </c>
      <c r="H1043" s="305">
        <f t="shared" si="285"/>
        <v>4901.3466905157647</v>
      </c>
      <c r="I1043" s="309">
        <f t="shared" si="286"/>
        <v>14.019299999999999</v>
      </c>
      <c r="J1043" s="329">
        <f t="shared" si="298"/>
        <v>121.73720199682957</v>
      </c>
      <c r="K1043" s="302">
        <v>21700</v>
      </c>
      <c r="L1043" s="307">
        <f t="shared" si="287"/>
        <v>2139.0338838803082</v>
      </c>
      <c r="M1043" s="304">
        <f t="shared" si="288"/>
        <v>722.99345275154405</v>
      </c>
      <c r="N1043" s="304">
        <f t="shared" si="289"/>
        <v>42.780677677606164</v>
      </c>
      <c r="O1043" s="308">
        <v>36</v>
      </c>
      <c r="P1043" s="305">
        <f t="shared" si="290"/>
        <v>2940.8080143094585</v>
      </c>
      <c r="Q1043" s="309">
        <f t="shared" si="291"/>
        <v>8.4116</v>
      </c>
      <c r="R1043" s="367">
        <f t="shared" si="299"/>
        <v>182.60580299524435</v>
      </c>
      <c r="S1043" s="302">
        <v>21700</v>
      </c>
      <c r="T1043" s="307">
        <f t="shared" si="292"/>
        <v>1426.0225892535391</v>
      </c>
      <c r="U1043" s="101">
        <f t="shared" si="293"/>
        <v>481.99563516769615</v>
      </c>
      <c r="V1043" s="304">
        <f t="shared" si="294"/>
        <v>28.520451785070783</v>
      </c>
      <c r="W1043" s="308">
        <v>24</v>
      </c>
      <c r="X1043" s="305">
        <f t="shared" si="295"/>
        <v>1960.5386762063058</v>
      </c>
      <c r="Y1043" s="309">
        <f t="shared" si="296"/>
        <v>5.6077000000000004</v>
      </c>
    </row>
    <row r="1044" spans="1:25" ht="15.75" customHeight="1" x14ac:dyDescent="0.2">
      <c r="A1044" s="424">
        <v>1025</v>
      </c>
      <c r="B1044" s="301">
        <f t="shared" si="297"/>
        <v>73.046347552736606</v>
      </c>
      <c r="C1044" s="302">
        <v>21700</v>
      </c>
      <c r="D1044" s="303">
        <f t="shared" ref="D1044:D1107" si="300">12*(1/B1044*C1044)</f>
        <v>3564.8599652706989</v>
      </c>
      <c r="E1044" s="304">
        <f t="shared" ref="E1044:E1107" si="301">D1044*33.8%</f>
        <v>1204.922668261496</v>
      </c>
      <c r="F1044" s="304">
        <f t="shared" ref="F1044:F1107" si="302">D1044*2%</f>
        <v>71.297199305413983</v>
      </c>
      <c r="G1044" s="101">
        <v>60</v>
      </c>
      <c r="H1044" s="305">
        <f t="shared" ref="H1044:H1107" si="303">SUM(D1044:G1044)</f>
        <v>4901.0798328376095</v>
      </c>
      <c r="I1044" s="309">
        <f t="shared" ref="I1044:I1107" si="304">ROUND(A1044/B1044,4)</f>
        <v>14.0322</v>
      </c>
      <c r="J1044" s="329">
        <f t="shared" si="298"/>
        <v>121.74391258789434</v>
      </c>
      <c r="K1044" s="302">
        <v>21700</v>
      </c>
      <c r="L1044" s="307">
        <f t="shared" ref="L1044:L1107" si="305">12*(1/J1044*K1044)</f>
        <v>2138.9159791624193</v>
      </c>
      <c r="M1044" s="304">
        <f t="shared" ref="M1044:M1107" si="306">L1044*33.8%</f>
        <v>722.95360095689762</v>
      </c>
      <c r="N1044" s="304">
        <f t="shared" ref="N1044:N1107" si="307">L1044*2%</f>
        <v>42.778319583248383</v>
      </c>
      <c r="O1044" s="308">
        <v>36</v>
      </c>
      <c r="P1044" s="305">
        <f t="shared" ref="P1044:P1107" si="308">SUM(L1044:O1044)</f>
        <v>2940.6478997025656</v>
      </c>
      <c r="Q1044" s="309">
        <f t="shared" ref="Q1044:Q1107" si="309">ROUND(A1044/J1044,4)</f>
        <v>8.4192999999999998</v>
      </c>
      <c r="R1044" s="367">
        <f t="shared" si="299"/>
        <v>182.61586888184149</v>
      </c>
      <c r="S1044" s="302">
        <v>21700</v>
      </c>
      <c r="T1044" s="307">
        <f t="shared" ref="T1044:T1107" si="310">12*(1/R1044*S1044)</f>
        <v>1425.9439861082797</v>
      </c>
      <c r="U1044" s="101">
        <f t="shared" ref="U1044:U1107" si="311">T1044*33.8%</f>
        <v>481.96906730459847</v>
      </c>
      <c r="V1044" s="304">
        <f t="shared" ref="V1044:V1107" si="312">T1044*2%</f>
        <v>28.518879722165593</v>
      </c>
      <c r="W1044" s="308">
        <v>24</v>
      </c>
      <c r="X1044" s="305">
        <f t="shared" ref="X1044:X1107" si="313">SUM(T1044:W1044)</f>
        <v>1960.4319331350437</v>
      </c>
      <c r="Y1044" s="309">
        <f t="shared" ref="Y1044:Y1107" si="314">ROUND(A1044/R1044,4)</f>
        <v>5.6128999999999998</v>
      </c>
    </row>
    <row r="1045" spans="1:25" ht="15.75" customHeight="1" x14ac:dyDescent="0.2">
      <c r="A1045" s="424">
        <v>1026</v>
      </c>
      <c r="B1045" s="301">
        <f t="shared" si="297"/>
        <v>73.050369981139198</v>
      </c>
      <c r="C1045" s="302">
        <v>21700</v>
      </c>
      <c r="D1045" s="303">
        <f t="shared" si="300"/>
        <v>3564.6636706594695</v>
      </c>
      <c r="E1045" s="304">
        <f t="shared" si="301"/>
        <v>1204.8563206829006</v>
      </c>
      <c r="F1045" s="304">
        <f t="shared" si="302"/>
        <v>71.293273413189397</v>
      </c>
      <c r="G1045" s="101">
        <v>60</v>
      </c>
      <c r="H1045" s="305">
        <f t="shared" si="303"/>
        <v>4900.8132647555594</v>
      </c>
      <c r="I1045" s="309">
        <f t="shared" si="304"/>
        <v>14.0451</v>
      </c>
      <c r="J1045" s="329">
        <f t="shared" si="298"/>
        <v>121.75061663523201</v>
      </c>
      <c r="K1045" s="302">
        <v>21700</v>
      </c>
      <c r="L1045" s="307">
        <f t="shared" si="305"/>
        <v>2138.798202395682</v>
      </c>
      <c r="M1045" s="304">
        <f t="shared" si="306"/>
        <v>722.91379240974049</v>
      </c>
      <c r="N1045" s="304">
        <f t="shared" si="307"/>
        <v>42.775964047913639</v>
      </c>
      <c r="O1045" s="308">
        <v>36</v>
      </c>
      <c r="P1045" s="305">
        <f t="shared" si="308"/>
        <v>2940.4879588533358</v>
      </c>
      <c r="Q1045" s="309">
        <f t="shared" si="309"/>
        <v>8.4270999999999994</v>
      </c>
      <c r="R1045" s="367">
        <f t="shared" si="299"/>
        <v>182.62592495284798</v>
      </c>
      <c r="S1045" s="302">
        <v>21700</v>
      </c>
      <c r="T1045" s="307">
        <f t="shared" si="310"/>
        <v>1425.865468263788</v>
      </c>
      <c r="U1045" s="101">
        <f t="shared" si="311"/>
        <v>481.94252827316029</v>
      </c>
      <c r="V1045" s="304">
        <f t="shared" si="312"/>
        <v>28.517309365275761</v>
      </c>
      <c r="W1045" s="308">
        <v>24</v>
      </c>
      <c r="X1045" s="305">
        <f t="shared" si="313"/>
        <v>1960.325305902224</v>
      </c>
      <c r="Y1045" s="309">
        <f t="shared" si="314"/>
        <v>5.6180000000000003</v>
      </c>
    </row>
    <row r="1046" spans="1:25" ht="15.75" customHeight="1" x14ac:dyDescent="0.2">
      <c r="A1046" s="424">
        <v>1027</v>
      </c>
      <c r="B1046" s="301">
        <f t="shared" si="297"/>
        <v>73.054388490955304</v>
      </c>
      <c r="C1046" s="302">
        <v>21700</v>
      </c>
      <c r="D1046" s="303">
        <f t="shared" si="300"/>
        <v>3564.4675888600382</v>
      </c>
      <c r="E1046" s="304">
        <f t="shared" si="301"/>
        <v>1204.7900450346929</v>
      </c>
      <c r="F1046" s="304">
        <f t="shared" si="302"/>
        <v>71.289351777200764</v>
      </c>
      <c r="G1046" s="101">
        <v>60</v>
      </c>
      <c r="H1046" s="305">
        <f t="shared" si="303"/>
        <v>4900.5469856719319</v>
      </c>
      <c r="I1046" s="309">
        <f t="shared" si="304"/>
        <v>14.058</v>
      </c>
      <c r="J1046" s="329">
        <f t="shared" si="298"/>
        <v>121.75731415159218</v>
      </c>
      <c r="K1046" s="302">
        <v>21700</v>
      </c>
      <c r="L1046" s="307">
        <f t="shared" si="305"/>
        <v>2138.6805533160232</v>
      </c>
      <c r="M1046" s="304">
        <f t="shared" si="306"/>
        <v>722.87402702081579</v>
      </c>
      <c r="N1046" s="304">
        <f t="shared" si="307"/>
        <v>42.773611066320463</v>
      </c>
      <c r="O1046" s="308">
        <v>36</v>
      </c>
      <c r="P1046" s="305">
        <f t="shared" si="308"/>
        <v>2940.3281914031595</v>
      </c>
      <c r="Q1046" s="309">
        <f t="shared" si="309"/>
        <v>8.4347999999999992</v>
      </c>
      <c r="R1046" s="367">
        <f t="shared" si="299"/>
        <v>182.63597122738824</v>
      </c>
      <c r="S1046" s="302">
        <v>21700</v>
      </c>
      <c r="T1046" s="307">
        <f t="shared" si="310"/>
        <v>1425.7870355440155</v>
      </c>
      <c r="U1046" s="101">
        <f t="shared" si="311"/>
        <v>481.91601801387719</v>
      </c>
      <c r="V1046" s="304">
        <f t="shared" si="312"/>
        <v>28.515740710880308</v>
      </c>
      <c r="W1046" s="308">
        <v>24</v>
      </c>
      <c r="X1046" s="305">
        <f t="shared" si="313"/>
        <v>1960.2187942687729</v>
      </c>
      <c r="Y1046" s="309">
        <f t="shared" si="314"/>
        <v>5.6231999999999998</v>
      </c>
    </row>
    <row r="1047" spans="1:25" ht="15.75" customHeight="1" x14ac:dyDescent="0.2">
      <c r="A1047" s="424">
        <v>1028</v>
      </c>
      <c r="B1047" s="301">
        <f t="shared" si="297"/>
        <v>73.05840308981233</v>
      </c>
      <c r="C1047" s="302">
        <v>21700</v>
      </c>
      <c r="D1047" s="303">
        <f t="shared" si="300"/>
        <v>3564.2717194336215</v>
      </c>
      <c r="E1047" s="304">
        <f t="shared" si="301"/>
        <v>1204.7238411685639</v>
      </c>
      <c r="F1047" s="304">
        <f t="shared" si="302"/>
        <v>71.285434388672428</v>
      </c>
      <c r="G1047" s="101">
        <v>60</v>
      </c>
      <c r="H1047" s="305">
        <f t="shared" si="303"/>
        <v>4900.2809949908569</v>
      </c>
      <c r="I1047" s="309">
        <f t="shared" si="304"/>
        <v>14.0709</v>
      </c>
      <c r="J1047" s="329">
        <f t="shared" si="298"/>
        <v>121.76400514968722</v>
      </c>
      <c r="K1047" s="302">
        <v>21700</v>
      </c>
      <c r="L1047" s="307">
        <f t="shared" si="305"/>
        <v>2138.5630316601728</v>
      </c>
      <c r="M1047" s="304">
        <f t="shared" si="306"/>
        <v>722.83430470113831</v>
      </c>
      <c r="N1047" s="304">
        <f t="shared" si="307"/>
        <v>42.771260633203454</v>
      </c>
      <c r="O1047" s="308">
        <v>36</v>
      </c>
      <c r="P1047" s="305">
        <f t="shared" si="308"/>
        <v>2940.1685969945147</v>
      </c>
      <c r="Q1047" s="309">
        <f t="shared" si="309"/>
        <v>8.4426000000000005</v>
      </c>
      <c r="R1047" s="367">
        <f t="shared" si="299"/>
        <v>182.64600772453082</v>
      </c>
      <c r="S1047" s="302">
        <v>21700</v>
      </c>
      <c r="T1047" s="307">
        <f t="shared" si="310"/>
        <v>1425.7086877734487</v>
      </c>
      <c r="U1047" s="101">
        <f t="shared" si="311"/>
        <v>481.88953646742561</v>
      </c>
      <c r="V1047" s="304">
        <f t="shared" si="312"/>
        <v>28.514173755468974</v>
      </c>
      <c r="W1047" s="308">
        <v>24</v>
      </c>
      <c r="X1047" s="305">
        <f t="shared" si="313"/>
        <v>1960.1123979963434</v>
      </c>
      <c r="Y1047" s="309">
        <f t="shared" si="314"/>
        <v>5.6284000000000001</v>
      </c>
    </row>
    <row r="1048" spans="1:25" ht="15.75" customHeight="1" x14ac:dyDescent="0.2">
      <c r="A1048" s="424">
        <v>1029</v>
      </c>
      <c r="B1048" s="301">
        <f t="shared" si="297"/>
        <v>73.062413785315456</v>
      </c>
      <c r="C1048" s="302">
        <v>21700</v>
      </c>
      <c r="D1048" s="303">
        <f t="shared" si="300"/>
        <v>3564.0760619427665</v>
      </c>
      <c r="E1048" s="304">
        <f t="shared" si="301"/>
        <v>1204.6577089366549</v>
      </c>
      <c r="F1048" s="304">
        <f t="shared" si="302"/>
        <v>71.281521238855333</v>
      </c>
      <c r="G1048" s="101">
        <v>60</v>
      </c>
      <c r="H1048" s="305">
        <f t="shared" si="303"/>
        <v>4900.0152921182762</v>
      </c>
      <c r="I1048" s="309">
        <f t="shared" si="304"/>
        <v>14.0838</v>
      </c>
      <c r="J1048" s="329">
        <f t="shared" si="298"/>
        <v>121.77068964219244</v>
      </c>
      <c r="K1048" s="302">
        <v>21700</v>
      </c>
      <c r="L1048" s="307">
        <f t="shared" si="305"/>
        <v>2138.4456371656597</v>
      </c>
      <c r="M1048" s="304">
        <f t="shared" si="306"/>
        <v>722.79462536199287</v>
      </c>
      <c r="N1048" s="304">
        <f t="shared" si="307"/>
        <v>42.768912743313194</v>
      </c>
      <c r="O1048" s="308">
        <v>36</v>
      </c>
      <c r="P1048" s="305">
        <f t="shared" si="308"/>
        <v>2940.0091752709659</v>
      </c>
      <c r="Q1048" s="309">
        <f t="shared" si="309"/>
        <v>8.4503000000000004</v>
      </c>
      <c r="R1048" s="367">
        <f t="shared" si="299"/>
        <v>182.65603446328862</v>
      </c>
      <c r="S1048" s="302">
        <v>21700</v>
      </c>
      <c r="T1048" s="307">
        <f t="shared" si="310"/>
        <v>1425.6304247771066</v>
      </c>
      <c r="U1048" s="101">
        <f t="shared" si="311"/>
        <v>481.86308357466197</v>
      </c>
      <c r="V1048" s="304">
        <f t="shared" si="312"/>
        <v>28.512608495542132</v>
      </c>
      <c r="W1048" s="308">
        <v>24</v>
      </c>
      <c r="X1048" s="305">
        <f t="shared" si="313"/>
        <v>1960.0061168473105</v>
      </c>
      <c r="Y1048" s="309">
        <f t="shared" si="314"/>
        <v>5.6334999999999997</v>
      </c>
    </row>
    <row r="1049" spans="1:25" ht="15.75" customHeight="1" x14ac:dyDescent="0.2">
      <c r="A1049" s="283">
        <v>1030</v>
      </c>
      <c r="B1049" s="301">
        <f t="shared" si="297"/>
        <v>73.066420585047695</v>
      </c>
      <c r="C1049" s="302">
        <v>21700</v>
      </c>
      <c r="D1049" s="303">
        <f t="shared" si="300"/>
        <v>3563.8806159513479</v>
      </c>
      <c r="E1049" s="304">
        <f t="shared" si="301"/>
        <v>1204.5916481915554</v>
      </c>
      <c r="F1049" s="304">
        <f t="shared" si="302"/>
        <v>71.277612319026957</v>
      </c>
      <c r="G1049" s="101">
        <v>60</v>
      </c>
      <c r="H1049" s="305">
        <f t="shared" si="303"/>
        <v>4899.7498764619304</v>
      </c>
      <c r="I1049" s="309">
        <f t="shared" si="304"/>
        <v>14.0968</v>
      </c>
      <c r="J1049" s="329">
        <f t="shared" si="298"/>
        <v>121.77736764174617</v>
      </c>
      <c r="K1049" s="302">
        <v>21700</v>
      </c>
      <c r="L1049" s="307">
        <f t="shared" si="305"/>
        <v>2138.3283695708083</v>
      </c>
      <c r="M1049" s="304">
        <f t="shared" si="306"/>
        <v>722.75498891493316</v>
      </c>
      <c r="N1049" s="304">
        <f t="shared" si="307"/>
        <v>42.766567391416167</v>
      </c>
      <c r="O1049" s="308">
        <v>36</v>
      </c>
      <c r="P1049" s="305">
        <f t="shared" si="308"/>
        <v>2939.8499258771576</v>
      </c>
      <c r="Q1049" s="309">
        <f t="shared" si="309"/>
        <v>8.4581</v>
      </c>
      <c r="R1049" s="367">
        <f t="shared" si="299"/>
        <v>182.66605146261924</v>
      </c>
      <c r="S1049" s="302">
        <v>21700</v>
      </c>
      <c r="T1049" s="307">
        <f t="shared" si="310"/>
        <v>1425.5522463805391</v>
      </c>
      <c r="U1049" s="101">
        <f t="shared" si="311"/>
        <v>481.83665927662219</v>
      </c>
      <c r="V1049" s="304">
        <f t="shared" si="312"/>
        <v>28.511044927610783</v>
      </c>
      <c r="W1049" s="308">
        <v>24</v>
      </c>
      <c r="X1049" s="305">
        <f t="shared" si="313"/>
        <v>1959.8999505847721</v>
      </c>
      <c r="Y1049" s="309">
        <f t="shared" si="314"/>
        <v>5.6387</v>
      </c>
    </row>
    <row r="1050" spans="1:25" ht="15.75" customHeight="1" x14ac:dyDescent="0.2">
      <c r="A1050" s="424">
        <v>1031</v>
      </c>
      <c r="B1050" s="301">
        <f t="shared" si="297"/>
        <v>73.070423496569958</v>
      </c>
      <c r="C1050" s="302">
        <v>21700</v>
      </c>
      <c r="D1050" s="303">
        <f t="shared" si="300"/>
        <v>3563.685381024562</v>
      </c>
      <c r="E1050" s="304">
        <f t="shared" si="301"/>
        <v>1204.5256587863018</v>
      </c>
      <c r="F1050" s="304">
        <f t="shared" si="302"/>
        <v>71.273707620491237</v>
      </c>
      <c r="G1050" s="101">
        <v>60</v>
      </c>
      <c r="H1050" s="305">
        <f t="shared" si="303"/>
        <v>4899.4847474313547</v>
      </c>
      <c r="I1050" s="309">
        <f t="shared" si="304"/>
        <v>14.1097</v>
      </c>
      <c r="J1050" s="329">
        <f t="shared" si="298"/>
        <v>121.78403916094993</v>
      </c>
      <c r="K1050" s="302">
        <v>21700</v>
      </c>
      <c r="L1050" s="307">
        <f t="shared" si="305"/>
        <v>2138.2112286147371</v>
      </c>
      <c r="M1050" s="304">
        <f t="shared" si="306"/>
        <v>722.71539527178106</v>
      </c>
      <c r="N1050" s="304">
        <f t="shared" si="307"/>
        <v>42.764224572294744</v>
      </c>
      <c r="O1050" s="308">
        <v>36</v>
      </c>
      <c r="P1050" s="305">
        <f t="shared" si="308"/>
        <v>2939.690848458813</v>
      </c>
      <c r="Q1050" s="309">
        <f t="shared" si="309"/>
        <v>8.4657999999999998</v>
      </c>
      <c r="R1050" s="367">
        <f t="shared" si="299"/>
        <v>182.6760587414249</v>
      </c>
      <c r="S1050" s="302">
        <v>21700</v>
      </c>
      <c r="T1050" s="307">
        <f t="shared" si="310"/>
        <v>1425.4741524098247</v>
      </c>
      <c r="U1050" s="101">
        <f t="shared" si="311"/>
        <v>481.81026351452067</v>
      </c>
      <c r="V1050" s="304">
        <f t="shared" si="312"/>
        <v>28.509483048196493</v>
      </c>
      <c r="W1050" s="308">
        <v>24</v>
      </c>
      <c r="X1050" s="305">
        <f t="shared" si="313"/>
        <v>1959.7938989725419</v>
      </c>
      <c r="Y1050" s="309">
        <f t="shared" si="314"/>
        <v>5.6439000000000004</v>
      </c>
    </row>
    <row r="1051" spans="1:25" ht="15.75" customHeight="1" x14ac:dyDescent="0.2">
      <c r="A1051" s="424">
        <v>1032</v>
      </c>
      <c r="B1051" s="301">
        <f t="shared" si="297"/>
        <v>73.07442252742122</v>
      </c>
      <c r="C1051" s="302">
        <v>21700</v>
      </c>
      <c r="D1051" s="303">
        <f t="shared" si="300"/>
        <v>3563.4903567289189</v>
      </c>
      <c r="E1051" s="304">
        <f t="shared" si="301"/>
        <v>1204.4597405743746</v>
      </c>
      <c r="F1051" s="304">
        <f t="shared" si="302"/>
        <v>71.269807134578386</v>
      </c>
      <c r="G1051" s="101">
        <v>60</v>
      </c>
      <c r="H1051" s="305">
        <f t="shared" si="303"/>
        <v>4899.2199044378722</v>
      </c>
      <c r="I1051" s="309">
        <f t="shared" si="304"/>
        <v>14.1226</v>
      </c>
      <c r="J1051" s="329">
        <f t="shared" si="298"/>
        <v>121.79070421236871</v>
      </c>
      <c r="K1051" s="302">
        <v>21700</v>
      </c>
      <c r="L1051" s="307">
        <f t="shared" si="305"/>
        <v>2138.0942140373513</v>
      </c>
      <c r="M1051" s="304">
        <f t="shared" si="306"/>
        <v>722.67584434462469</v>
      </c>
      <c r="N1051" s="304">
        <f t="shared" si="307"/>
        <v>42.761884280747026</v>
      </c>
      <c r="O1051" s="308">
        <v>36</v>
      </c>
      <c r="P1051" s="305">
        <f t="shared" si="308"/>
        <v>2939.5319426627229</v>
      </c>
      <c r="Q1051" s="309">
        <f t="shared" si="309"/>
        <v>8.4735999999999994</v>
      </c>
      <c r="R1051" s="367">
        <f t="shared" si="299"/>
        <v>182.68605631855303</v>
      </c>
      <c r="S1051" s="302">
        <v>21700</v>
      </c>
      <c r="T1051" s="307">
        <f t="shared" si="310"/>
        <v>1425.396142691568</v>
      </c>
      <c r="U1051" s="101">
        <f t="shared" si="311"/>
        <v>481.78389622974993</v>
      </c>
      <c r="V1051" s="304">
        <f t="shared" si="312"/>
        <v>28.50792285383136</v>
      </c>
      <c r="W1051" s="308">
        <v>24</v>
      </c>
      <c r="X1051" s="305">
        <f t="shared" si="313"/>
        <v>1959.6879617751492</v>
      </c>
      <c r="Y1051" s="309">
        <f t="shared" si="314"/>
        <v>5.649</v>
      </c>
    </row>
    <row r="1052" spans="1:25" ht="15.75" customHeight="1" x14ac:dyDescent="0.2">
      <c r="A1052" s="424">
        <v>1033</v>
      </c>
      <c r="B1052" s="301">
        <f t="shared" si="297"/>
        <v>73.078417685118509</v>
      </c>
      <c r="C1052" s="302">
        <v>21700</v>
      </c>
      <c r="D1052" s="303">
        <f t="shared" si="300"/>
        <v>3563.2955426322419</v>
      </c>
      <c r="E1052" s="304">
        <f t="shared" si="301"/>
        <v>1204.3938934096977</v>
      </c>
      <c r="F1052" s="304">
        <f t="shared" si="302"/>
        <v>71.265910852644836</v>
      </c>
      <c r="G1052" s="101">
        <v>60</v>
      </c>
      <c r="H1052" s="305">
        <f t="shared" si="303"/>
        <v>4898.9553468945842</v>
      </c>
      <c r="I1052" s="309">
        <f t="shared" si="304"/>
        <v>14.1355</v>
      </c>
      <c r="J1052" s="329">
        <f t="shared" si="298"/>
        <v>121.79736280853085</v>
      </c>
      <c r="K1052" s="302">
        <v>21700</v>
      </c>
      <c r="L1052" s="307">
        <f t="shared" si="305"/>
        <v>2137.9773255793452</v>
      </c>
      <c r="M1052" s="304">
        <f t="shared" si="306"/>
        <v>722.63633604581867</v>
      </c>
      <c r="N1052" s="304">
        <f t="shared" si="307"/>
        <v>42.759546511586905</v>
      </c>
      <c r="O1052" s="308">
        <v>36</v>
      </c>
      <c r="P1052" s="305">
        <f t="shared" si="308"/>
        <v>2939.3732081367507</v>
      </c>
      <c r="Q1052" s="309">
        <f t="shared" si="309"/>
        <v>8.4812999999999992</v>
      </c>
      <c r="R1052" s="367">
        <f t="shared" si="299"/>
        <v>182.69604421279627</v>
      </c>
      <c r="S1052" s="302">
        <v>21700</v>
      </c>
      <c r="T1052" s="307">
        <f t="shared" si="310"/>
        <v>1425.3182170528969</v>
      </c>
      <c r="U1052" s="101">
        <f t="shared" si="311"/>
        <v>481.75755736387913</v>
      </c>
      <c r="V1052" s="304">
        <f t="shared" si="312"/>
        <v>28.506364341057939</v>
      </c>
      <c r="W1052" s="308">
        <v>24</v>
      </c>
      <c r="X1052" s="305">
        <f t="shared" si="313"/>
        <v>1959.5821387578339</v>
      </c>
      <c r="Y1052" s="309">
        <f t="shared" si="314"/>
        <v>5.6542000000000003</v>
      </c>
    </row>
    <row r="1053" spans="1:25" ht="15.75" customHeight="1" x14ac:dyDescent="0.2">
      <c r="A1053" s="424">
        <v>1034</v>
      </c>
      <c r="B1053" s="301">
        <f t="shared" si="297"/>
        <v>73.082408977157044</v>
      </c>
      <c r="C1053" s="302">
        <v>21700</v>
      </c>
      <c r="D1053" s="303">
        <f t="shared" si="300"/>
        <v>3563.1009383036589</v>
      </c>
      <c r="E1053" s="304">
        <f t="shared" si="301"/>
        <v>1204.3281171466367</v>
      </c>
      <c r="F1053" s="304">
        <f t="shared" si="302"/>
        <v>71.262018766073183</v>
      </c>
      <c r="G1053" s="101">
        <v>60</v>
      </c>
      <c r="H1053" s="305">
        <f t="shared" si="303"/>
        <v>4898.6910742163691</v>
      </c>
      <c r="I1053" s="309">
        <f t="shared" si="304"/>
        <v>14.148400000000001</v>
      </c>
      <c r="J1053" s="329">
        <f t="shared" si="298"/>
        <v>121.80401496192842</v>
      </c>
      <c r="K1053" s="302">
        <v>21700</v>
      </c>
      <c r="L1053" s="307">
        <f t="shared" si="305"/>
        <v>2137.860562982195</v>
      </c>
      <c r="M1053" s="304">
        <f t="shared" si="306"/>
        <v>722.5968702879818</v>
      </c>
      <c r="N1053" s="304">
        <f t="shared" si="307"/>
        <v>42.757211259643903</v>
      </c>
      <c r="O1053" s="308">
        <v>36</v>
      </c>
      <c r="P1053" s="305">
        <f t="shared" si="308"/>
        <v>2939.2146445298208</v>
      </c>
      <c r="Q1053" s="309">
        <f t="shared" si="309"/>
        <v>8.4890000000000008</v>
      </c>
      <c r="R1053" s="367">
        <f t="shared" si="299"/>
        <v>182.70602244289259</v>
      </c>
      <c r="S1053" s="302">
        <v>21700</v>
      </c>
      <c r="T1053" s="307">
        <f t="shared" si="310"/>
        <v>1425.2403753214635</v>
      </c>
      <c r="U1053" s="101">
        <f t="shared" si="311"/>
        <v>481.73124685865463</v>
      </c>
      <c r="V1053" s="304">
        <f t="shared" si="312"/>
        <v>28.50480750642927</v>
      </c>
      <c r="W1053" s="308">
        <v>24</v>
      </c>
      <c r="X1053" s="305">
        <f t="shared" si="313"/>
        <v>1959.4764296865474</v>
      </c>
      <c r="Y1053" s="309">
        <f t="shared" si="314"/>
        <v>5.6593999999999998</v>
      </c>
    </row>
    <row r="1054" spans="1:25" ht="15.75" customHeight="1" x14ac:dyDescent="0.2">
      <c r="A1054" s="424">
        <v>1035</v>
      </c>
      <c r="B1054" s="301">
        <f t="shared" si="297"/>
        <v>73.086396411010313</v>
      </c>
      <c r="C1054" s="302">
        <v>21700</v>
      </c>
      <c r="D1054" s="303">
        <f t="shared" si="300"/>
        <v>3562.9065433135961</v>
      </c>
      <c r="E1054" s="304">
        <f t="shared" si="301"/>
        <v>1204.2624116399954</v>
      </c>
      <c r="F1054" s="304">
        <f t="shared" si="302"/>
        <v>71.258130866271927</v>
      </c>
      <c r="G1054" s="101">
        <v>60</v>
      </c>
      <c r="H1054" s="305">
        <f t="shared" si="303"/>
        <v>4898.4270858198634</v>
      </c>
      <c r="I1054" s="309">
        <f t="shared" si="304"/>
        <v>14.161300000000001</v>
      </c>
      <c r="J1054" s="329">
        <f t="shared" si="298"/>
        <v>121.8106606850172</v>
      </c>
      <c r="K1054" s="302">
        <v>21700</v>
      </c>
      <c r="L1054" s="307">
        <f t="shared" si="305"/>
        <v>2137.7439259881576</v>
      </c>
      <c r="M1054" s="304">
        <f t="shared" si="306"/>
        <v>722.55744698399724</v>
      </c>
      <c r="N1054" s="304">
        <f t="shared" si="307"/>
        <v>42.754878519763153</v>
      </c>
      <c r="O1054" s="308">
        <v>36</v>
      </c>
      <c r="P1054" s="305">
        <f t="shared" si="308"/>
        <v>2939.0562514919179</v>
      </c>
      <c r="Q1054" s="309">
        <f t="shared" si="309"/>
        <v>8.4968000000000004</v>
      </c>
      <c r="R1054" s="367">
        <f t="shared" si="299"/>
        <v>182.71599102752577</v>
      </c>
      <c r="S1054" s="302">
        <v>21700</v>
      </c>
      <c r="T1054" s="307">
        <f t="shared" si="310"/>
        <v>1425.1626173254385</v>
      </c>
      <c r="U1054" s="101">
        <f t="shared" si="311"/>
        <v>481.7049646559982</v>
      </c>
      <c r="V1054" s="304">
        <f t="shared" si="312"/>
        <v>28.50325234650877</v>
      </c>
      <c r="W1054" s="308">
        <v>24</v>
      </c>
      <c r="X1054" s="305">
        <f t="shared" si="313"/>
        <v>1959.3708343279454</v>
      </c>
      <c r="Y1054" s="309">
        <f t="shared" si="314"/>
        <v>5.6645000000000003</v>
      </c>
    </row>
    <row r="1055" spans="1:25" ht="15.75" customHeight="1" x14ac:dyDescent="0.2">
      <c r="A1055" s="424">
        <v>1036</v>
      </c>
      <c r="B1055" s="301">
        <f t="shared" si="297"/>
        <v>73.090379994130146</v>
      </c>
      <c r="C1055" s="302">
        <v>21700</v>
      </c>
      <c r="D1055" s="303">
        <f t="shared" si="300"/>
        <v>3562.7123572337782</v>
      </c>
      <c r="E1055" s="304">
        <f t="shared" si="301"/>
        <v>1204.1967767450169</v>
      </c>
      <c r="F1055" s="304">
        <f t="shared" si="302"/>
        <v>71.25424714467556</v>
      </c>
      <c r="G1055" s="101">
        <v>60</v>
      </c>
      <c r="H1055" s="305">
        <f t="shared" si="303"/>
        <v>4898.1633811234715</v>
      </c>
      <c r="I1055" s="309">
        <f t="shared" si="304"/>
        <v>14.174200000000001</v>
      </c>
      <c r="J1055" s="329">
        <f t="shared" si="298"/>
        <v>121.81729999021691</v>
      </c>
      <c r="K1055" s="302">
        <v>21700</v>
      </c>
      <c r="L1055" s="307">
        <f t="shared" si="305"/>
        <v>2137.627414340267</v>
      </c>
      <c r="M1055" s="304">
        <f t="shared" si="306"/>
        <v>722.51806604701017</v>
      </c>
      <c r="N1055" s="304">
        <f t="shared" si="307"/>
        <v>42.752548286805343</v>
      </c>
      <c r="O1055" s="308">
        <v>36</v>
      </c>
      <c r="P1055" s="305">
        <f t="shared" si="308"/>
        <v>2938.8980286740825</v>
      </c>
      <c r="Q1055" s="309">
        <f t="shared" si="309"/>
        <v>8.5045000000000002</v>
      </c>
      <c r="R1055" s="367">
        <f t="shared" si="299"/>
        <v>182.72594998532534</v>
      </c>
      <c r="S1055" s="302">
        <v>21700</v>
      </c>
      <c r="T1055" s="307">
        <f t="shared" si="310"/>
        <v>1425.0849428935114</v>
      </c>
      <c r="U1055" s="101">
        <f t="shared" si="311"/>
        <v>481.6787106980068</v>
      </c>
      <c r="V1055" s="304">
        <f t="shared" si="312"/>
        <v>28.501698857870227</v>
      </c>
      <c r="W1055" s="308">
        <v>24</v>
      </c>
      <c r="X1055" s="305">
        <f t="shared" si="313"/>
        <v>1959.2653524493885</v>
      </c>
      <c r="Y1055" s="309">
        <f t="shared" si="314"/>
        <v>5.6696999999999997</v>
      </c>
    </row>
    <row r="1056" spans="1:25" ht="15.75" customHeight="1" x14ac:dyDescent="0.2">
      <c r="A1056" s="424">
        <v>1037</v>
      </c>
      <c r="B1056" s="301">
        <f t="shared" si="297"/>
        <v>73.094359733946803</v>
      </c>
      <c r="C1056" s="302">
        <v>21700</v>
      </c>
      <c r="D1056" s="303">
        <f t="shared" si="300"/>
        <v>3562.5183796372166</v>
      </c>
      <c r="E1056" s="304">
        <f t="shared" si="301"/>
        <v>1204.1312123173791</v>
      </c>
      <c r="F1056" s="304">
        <f t="shared" si="302"/>
        <v>71.25036759274434</v>
      </c>
      <c r="G1056" s="101">
        <v>60</v>
      </c>
      <c r="H1056" s="305">
        <f t="shared" si="303"/>
        <v>4897.8999595473406</v>
      </c>
      <c r="I1056" s="309">
        <f t="shared" si="304"/>
        <v>14.187099999999999</v>
      </c>
      <c r="J1056" s="329">
        <f t="shared" si="298"/>
        <v>121.82393288991135</v>
      </c>
      <c r="K1056" s="302">
        <v>21700</v>
      </c>
      <c r="L1056" s="307">
        <f t="shared" si="305"/>
        <v>2137.5110277823296</v>
      </c>
      <c r="M1056" s="304">
        <f t="shared" si="306"/>
        <v>722.47872739042737</v>
      </c>
      <c r="N1056" s="304">
        <f t="shared" si="307"/>
        <v>42.750220555646592</v>
      </c>
      <c r="O1056" s="308">
        <v>36</v>
      </c>
      <c r="P1056" s="305">
        <f t="shared" si="308"/>
        <v>2938.7399757284038</v>
      </c>
      <c r="Q1056" s="309">
        <f t="shared" si="309"/>
        <v>8.5122999999999998</v>
      </c>
      <c r="R1056" s="367">
        <f t="shared" si="299"/>
        <v>182.73589933486699</v>
      </c>
      <c r="S1056" s="302">
        <v>21700</v>
      </c>
      <c r="T1056" s="307">
        <f t="shared" si="310"/>
        <v>1425.007351854887</v>
      </c>
      <c r="U1056" s="101">
        <f t="shared" si="311"/>
        <v>481.65248492695179</v>
      </c>
      <c r="V1056" s="304">
        <f t="shared" si="312"/>
        <v>28.50014703709774</v>
      </c>
      <c r="W1056" s="308">
        <v>24</v>
      </c>
      <c r="X1056" s="305">
        <f t="shared" si="313"/>
        <v>1959.1599838189366</v>
      </c>
      <c r="Y1056" s="309">
        <f t="shared" si="314"/>
        <v>5.6749000000000001</v>
      </c>
    </row>
    <row r="1057" spans="1:25" ht="15.75" customHeight="1" x14ac:dyDescent="0.2">
      <c r="A1057" s="424">
        <v>1038</v>
      </c>
      <c r="B1057" s="301">
        <f t="shared" si="297"/>
        <v>73.09833563786907</v>
      </c>
      <c r="C1057" s="302">
        <v>21700</v>
      </c>
      <c r="D1057" s="303">
        <f t="shared" si="300"/>
        <v>3562.3246100982096</v>
      </c>
      <c r="E1057" s="304">
        <f t="shared" si="301"/>
        <v>1204.0657182131947</v>
      </c>
      <c r="F1057" s="304">
        <f t="shared" si="302"/>
        <v>71.246492201964188</v>
      </c>
      <c r="G1057" s="101">
        <v>60</v>
      </c>
      <c r="H1057" s="305">
        <f t="shared" si="303"/>
        <v>4897.6368205133685</v>
      </c>
      <c r="I1057" s="309">
        <f t="shared" si="304"/>
        <v>14.2</v>
      </c>
      <c r="J1057" s="329">
        <f t="shared" si="298"/>
        <v>121.83055939644845</v>
      </c>
      <c r="K1057" s="302">
        <v>21700</v>
      </c>
      <c r="L1057" s="307">
        <f t="shared" si="305"/>
        <v>2137.3947660589261</v>
      </c>
      <c r="M1057" s="304">
        <f t="shared" si="306"/>
        <v>722.43943092791699</v>
      </c>
      <c r="N1057" s="304">
        <f t="shared" si="307"/>
        <v>42.747895321178525</v>
      </c>
      <c r="O1057" s="308">
        <v>36</v>
      </c>
      <c r="P1057" s="305">
        <f t="shared" si="308"/>
        <v>2938.5820923080214</v>
      </c>
      <c r="Q1057" s="309">
        <f t="shared" si="309"/>
        <v>8.52</v>
      </c>
      <c r="R1057" s="367">
        <f t="shared" si="299"/>
        <v>182.74583909467268</v>
      </c>
      <c r="S1057" s="302">
        <v>21700</v>
      </c>
      <c r="T1057" s="307">
        <f t="shared" si="310"/>
        <v>1424.9298440392838</v>
      </c>
      <c r="U1057" s="101">
        <f t="shared" si="311"/>
        <v>481.6262872852779</v>
      </c>
      <c r="V1057" s="304">
        <f t="shared" si="312"/>
        <v>28.498596880785676</v>
      </c>
      <c r="W1057" s="308">
        <v>24</v>
      </c>
      <c r="X1057" s="305">
        <f t="shared" si="313"/>
        <v>1959.0547282053474</v>
      </c>
      <c r="Y1057" s="309">
        <f t="shared" si="314"/>
        <v>5.68</v>
      </c>
    </row>
    <row r="1058" spans="1:25" ht="15.75" customHeight="1" x14ac:dyDescent="0.2">
      <c r="A1058" s="424">
        <v>1039</v>
      </c>
      <c r="B1058" s="301">
        <f t="shared" si="297"/>
        <v>73.102307713284318</v>
      </c>
      <c r="C1058" s="302">
        <v>21700</v>
      </c>
      <c r="D1058" s="303">
        <f t="shared" si="300"/>
        <v>3562.1310481923338</v>
      </c>
      <c r="E1058" s="304">
        <f t="shared" si="301"/>
        <v>1204.0002942890087</v>
      </c>
      <c r="F1058" s="304">
        <f t="shared" si="302"/>
        <v>71.242620963846676</v>
      </c>
      <c r="G1058" s="101">
        <v>60</v>
      </c>
      <c r="H1058" s="305">
        <f t="shared" si="303"/>
        <v>4897.3739634451895</v>
      </c>
      <c r="I1058" s="309">
        <f t="shared" si="304"/>
        <v>14.212999999999999</v>
      </c>
      <c r="J1058" s="329">
        <f t="shared" si="298"/>
        <v>121.83717952214053</v>
      </c>
      <c r="K1058" s="302">
        <v>21700</v>
      </c>
      <c r="L1058" s="307">
        <f t="shared" si="305"/>
        <v>2137.2786289154001</v>
      </c>
      <c r="M1058" s="304">
        <f t="shared" si="306"/>
        <v>722.40017657340513</v>
      </c>
      <c r="N1058" s="304">
        <f t="shared" si="307"/>
        <v>42.745572578308</v>
      </c>
      <c r="O1058" s="308">
        <v>36</v>
      </c>
      <c r="P1058" s="305">
        <f t="shared" si="308"/>
        <v>2938.4243780671131</v>
      </c>
      <c r="Q1058" s="309">
        <f t="shared" si="309"/>
        <v>8.5277999999999992</v>
      </c>
      <c r="R1058" s="367">
        <f t="shared" si="299"/>
        <v>182.75576928321078</v>
      </c>
      <c r="S1058" s="302">
        <v>21700</v>
      </c>
      <c r="T1058" s="307">
        <f t="shared" si="310"/>
        <v>1424.8524192769337</v>
      </c>
      <c r="U1058" s="101">
        <f t="shared" si="311"/>
        <v>481.60011771560352</v>
      </c>
      <c r="V1058" s="304">
        <f t="shared" si="312"/>
        <v>28.497048385538676</v>
      </c>
      <c r="W1058" s="308">
        <v>24</v>
      </c>
      <c r="X1058" s="305">
        <f t="shared" si="313"/>
        <v>1958.9495853780759</v>
      </c>
      <c r="Y1058" s="309">
        <f t="shared" si="314"/>
        <v>5.6852</v>
      </c>
    </row>
    <row r="1059" spans="1:25" ht="15.75" customHeight="1" x14ac:dyDescent="0.2">
      <c r="A1059" s="283">
        <v>1040</v>
      </c>
      <c r="B1059" s="301">
        <f t="shared" si="297"/>
        <v>73.106275967558602</v>
      </c>
      <c r="C1059" s="302">
        <v>21700</v>
      </c>
      <c r="D1059" s="303">
        <f t="shared" si="300"/>
        <v>3561.9376934964412</v>
      </c>
      <c r="E1059" s="304">
        <f t="shared" si="301"/>
        <v>1203.9349404017969</v>
      </c>
      <c r="F1059" s="304">
        <f t="shared" si="302"/>
        <v>71.238753869928829</v>
      </c>
      <c r="G1059" s="101">
        <v>60</v>
      </c>
      <c r="H1059" s="305">
        <f t="shared" si="303"/>
        <v>4897.1113877681664</v>
      </c>
      <c r="I1059" s="309">
        <f t="shared" si="304"/>
        <v>14.225899999999999</v>
      </c>
      <c r="J1059" s="329">
        <f t="shared" si="298"/>
        <v>121.84379327926435</v>
      </c>
      <c r="K1059" s="302">
        <v>21700</v>
      </c>
      <c r="L1059" s="307">
        <f t="shared" si="305"/>
        <v>2137.1626160978649</v>
      </c>
      <c r="M1059" s="304">
        <f t="shared" si="306"/>
        <v>722.36096424107825</v>
      </c>
      <c r="N1059" s="304">
        <f t="shared" si="307"/>
        <v>42.7432523219573</v>
      </c>
      <c r="O1059" s="308">
        <v>36</v>
      </c>
      <c r="P1059" s="305">
        <f t="shared" si="308"/>
        <v>2938.2668326609005</v>
      </c>
      <c r="Q1059" s="309">
        <f t="shared" si="309"/>
        <v>8.5355000000000008</v>
      </c>
      <c r="R1059" s="367">
        <f t="shared" si="299"/>
        <v>182.7656899188965</v>
      </c>
      <c r="S1059" s="302">
        <v>21700</v>
      </c>
      <c r="T1059" s="307">
        <f t="shared" si="310"/>
        <v>1424.7750773985767</v>
      </c>
      <c r="U1059" s="101">
        <f t="shared" si="311"/>
        <v>481.57397616071887</v>
      </c>
      <c r="V1059" s="304">
        <f t="shared" si="312"/>
        <v>28.495501547971536</v>
      </c>
      <c r="W1059" s="308">
        <v>24</v>
      </c>
      <c r="X1059" s="305">
        <f t="shared" si="313"/>
        <v>1958.8445551072671</v>
      </c>
      <c r="Y1059" s="309">
        <f t="shared" si="314"/>
        <v>5.6902999999999997</v>
      </c>
    </row>
    <row r="1060" spans="1:25" ht="15.75" customHeight="1" x14ac:dyDescent="0.2">
      <c r="A1060" s="424">
        <v>1041</v>
      </c>
      <c r="B1060" s="301">
        <f t="shared" si="297"/>
        <v>73.110240408036759</v>
      </c>
      <c r="C1060" s="302">
        <v>21700</v>
      </c>
      <c r="D1060" s="303">
        <f t="shared" si="300"/>
        <v>3561.7445455886527</v>
      </c>
      <c r="E1060" s="304">
        <f t="shared" si="301"/>
        <v>1203.8696564089646</v>
      </c>
      <c r="F1060" s="304">
        <f t="shared" si="302"/>
        <v>71.23489091177305</v>
      </c>
      <c r="G1060" s="101">
        <v>60</v>
      </c>
      <c r="H1060" s="305">
        <f t="shared" si="303"/>
        <v>4896.8490929093905</v>
      </c>
      <c r="I1060" s="309">
        <f t="shared" si="304"/>
        <v>14.238799999999999</v>
      </c>
      <c r="J1060" s="329">
        <f t="shared" si="298"/>
        <v>121.85040068006127</v>
      </c>
      <c r="K1060" s="302">
        <v>21700</v>
      </c>
      <c r="L1060" s="307">
        <f t="shared" si="305"/>
        <v>2137.0467273531913</v>
      </c>
      <c r="M1060" s="304">
        <f t="shared" si="306"/>
        <v>722.32179384537858</v>
      </c>
      <c r="N1060" s="304">
        <f t="shared" si="307"/>
        <v>42.740934547063823</v>
      </c>
      <c r="O1060" s="308">
        <v>36</v>
      </c>
      <c r="P1060" s="305">
        <f t="shared" si="308"/>
        <v>2938.1094557456336</v>
      </c>
      <c r="Q1060" s="309">
        <f t="shared" si="309"/>
        <v>8.5433000000000003</v>
      </c>
      <c r="R1060" s="367">
        <f t="shared" si="299"/>
        <v>182.7756010200919</v>
      </c>
      <c r="S1060" s="302">
        <v>21700</v>
      </c>
      <c r="T1060" s="307">
        <f t="shared" si="310"/>
        <v>1424.6978182354608</v>
      </c>
      <c r="U1060" s="101">
        <f t="shared" si="311"/>
        <v>481.54786256358568</v>
      </c>
      <c r="V1060" s="304">
        <f t="shared" si="312"/>
        <v>28.493956364709216</v>
      </c>
      <c r="W1060" s="308">
        <v>24</v>
      </c>
      <c r="X1060" s="305">
        <f t="shared" si="313"/>
        <v>1958.7396371637558</v>
      </c>
      <c r="Y1060" s="309">
        <f t="shared" si="314"/>
        <v>5.6955</v>
      </c>
    </row>
    <row r="1061" spans="1:25" ht="15.75" customHeight="1" x14ac:dyDescent="0.2">
      <c r="A1061" s="424">
        <v>1042</v>
      </c>
      <c r="B1061" s="301">
        <f t="shared" si="297"/>
        <v>73.114201042042424</v>
      </c>
      <c r="C1061" s="302">
        <v>21700</v>
      </c>
      <c r="D1061" s="303">
        <f t="shared" si="300"/>
        <v>3561.5516040483535</v>
      </c>
      <c r="E1061" s="304">
        <f t="shared" si="301"/>
        <v>1203.8044421683433</v>
      </c>
      <c r="F1061" s="304">
        <f t="shared" si="302"/>
        <v>71.231032080967069</v>
      </c>
      <c r="G1061" s="101">
        <v>60</v>
      </c>
      <c r="H1061" s="305">
        <f t="shared" si="303"/>
        <v>4896.5870782976644</v>
      </c>
      <c r="I1061" s="309">
        <f t="shared" si="304"/>
        <v>14.2517</v>
      </c>
      <c r="J1061" s="329">
        <f t="shared" si="298"/>
        <v>121.85700173673737</v>
      </c>
      <c r="K1061" s="302">
        <v>21700</v>
      </c>
      <c r="L1061" s="307">
        <f t="shared" si="305"/>
        <v>2136.9309624290122</v>
      </c>
      <c r="M1061" s="304">
        <f t="shared" si="306"/>
        <v>722.28266530100609</v>
      </c>
      <c r="N1061" s="304">
        <f t="shared" si="307"/>
        <v>42.738619248580243</v>
      </c>
      <c r="O1061" s="308">
        <v>36</v>
      </c>
      <c r="P1061" s="305">
        <f t="shared" si="308"/>
        <v>2937.9522469785984</v>
      </c>
      <c r="Q1061" s="309">
        <f t="shared" si="309"/>
        <v>8.5510000000000002</v>
      </c>
      <c r="R1061" s="367">
        <f t="shared" si="299"/>
        <v>182.78550260510605</v>
      </c>
      <c r="S1061" s="302">
        <v>21700</v>
      </c>
      <c r="T1061" s="307">
        <f t="shared" si="310"/>
        <v>1424.6206416193415</v>
      </c>
      <c r="U1061" s="101">
        <f t="shared" si="311"/>
        <v>481.52177686733739</v>
      </c>
      <c r="V1061" s="304">
        <f t="shared" si="312"/>
        <v>28.492412832386833</v>
      </c>
      <c r="W1061" s="308">
        <v>24</v>
      </c>
      <c r="X1061" s="305">
        <f t="shared" si="313"/>
        <v>1958.6348313190658</v>
      </c>
      <c r="Y1061" s="309">
        <f t="shared" si="314"/>
        <v>5.7007000000000003</v>
      </c>
    </row>
    <row r="1062" spans="1:25" ht="15.75" customHeight="1" x14ac:dyDescent="0.2">
      <c r="A1062" s="424">
        <v>1043</v>
      </c>
      <c r="B1062" s="301">
        <f t="shared" si="297"/>
        <v>73.118157876878186</v>
      </c>
      <c r="C1062" s="302">
        <v>21700</v>
      </c>
      <c r="D1062" s="303">
        <f t="shared" si="300"/>
        <v>3561.358868456191</v>
      </c>
      <c r="E1062" s="304">
        <f t="shared" si="301"/>
        <v>1203.7392975381924</v>
      </c>
      <c r="F1062" s="304">
        <f t="shared" si="302"/>
        <v>71.227177369123822</v>
      </c>
      <c r="G1062" s="101">
        <v>60</v>
      </c>
      <c r="H1062" s="305">
        <f t="shared" si="303"/>
        <v>4896.3253433635073</v>
      </c>
      <c r="I1062" s="309">
        <f t="shared" si="304"/>
        <v>14.2646</v>
      </c>
      <c r="J1062" s="329">
        <f t="shared" si="298"/>
        <v>121.86359646146364</v>
      </c>
      <c r="K1062" s="302">
        <v>21700</v>
      </c>
      <c r="L1062" s="307">
        <f t="shared" si="305"/>
        <v>2136.8153210737141</v>
      </c>
      <c r="M1062" s="304">
        <f t="shared" si="306"/>
        <v>722.2435785229153</v>
      </c>
      <c r="N1062" s="304">
        <f t="shared" si="307"/>
        <v>42.736306421474282</v>
      </c>
      <c r="O1062" s="308">
        <v>36</v>
      </c>
      <c r="P1062" s="305">
        <f t="shared" si="308"/>
        <v>2937.7952060181037</v>
      </c>
      <c r="Q1062" s="309">
        <f t="shared" si="309"/>
        <v>8.5587</v>
      </c>
      <c r="R1062" s="367">
        <f t="shared" si="299"/>
        <v>182.79539469219546</v>
      </c>
      <c r="S1062" s="302">
        <v>21700</v>
      </c>
      <c r="T1062" s="307">
        <f t="shared" si="310"/>
        <v>1424.5435473824764</v>
      </c>
      <c r="U1062" s="101">
        <f t="shared" si="311"/>
        <v>481.49571901527696</v>
      </c>
      <c r="V1062" s="304">
        <f t="shared" si="312"/>
        <v>28.49087094764953</v>
      </c>
      <c r="W1062" s="308">
        <v>24</v>
      </c>
      <c r="X1062" s="305">
        <f t="shared" si="313"/>
        <v>1958.5301373454029</v>
      </c>
      <c r="Y1062" s="309">
        <f t="shared" si="314"/>
        <v>5.7058</v>
      </c>
    </row>
    <row r="1063" spans="1:25" ht="15.75" customHeight="1" x14ac:dyDescent="0.2">
      <c r="A1063" s="424">
        <v>1044</v>
      </c>
      <c r="B1063" s="301">
        <f t="shared" si="297"/>
        <v>73.122110919825658</v>
      </c>
      <c r="C1063" s="302">
        <v>21700</v>
      </c>
      <c r="D1063" s="303">
        <f t="shared" si="300"/>
        <v>3561.1663383940622</v>
      </c>
      <c r="E1063" s="304">
        <f t="shared" si="301"/>
        <v>1203.674222377193</v>
      </c>
      <c r="F1063" s="304">
        <f t="shared" si="302"/>
        <v>71.223326767881247</v>
      </c>
      <c r="G1063" s="101">
        <v>60</v>
      </c>
      <c r="H1063" s="305">
        <f t="shared" si="303"/>
        <v>4896.0638875391369</v>
      </c>
      <c r="I1063" s="309">
        <f t="shared" si="304"/>
        <v>14.2775</v>
      </c>
      <c r="J1063" s="329">
        <f t="shared" si="298"/>
        <v>121.87018486637611</v>
      </c>
      <c r="K1063" s="302">
        <v>21700</v>
      </c>
      <c r="L1063" s="307">
        <f t="shared" si="305"/>
        <v>2136.6998030364366</v>
      </c>
      <c r="M1063" s="304">
        <f t="shared" si="306"/>
        <v>722.20453342631549</v>
      </c>
      <c r="N1063" s="304">
        <f t="shared" si="307"/>
        <v>42.733996060728735</v>
      </c>
      <c r="O1063" s="308">
        <v>36</v>
      </c>
      <c r="P1063" s="305">
        <f t="shared" si="308"/>
        <v>2937.638332523481</v>
      </c>
      <c r="Q1063" s="309">
        <f t="shared" si="309"/>
        <v>8.5664999999999996</v>
      </c>
      <c r="R1063" s="367">
        <f t="shared" si="299"/>
        <v>182.80527729956412</v>
      </c>
      <c r="S1063" s="302">
        <v>21700</v>
      </c>
      <c r="T1063" s="307">
        <f t="shared" si="310"/>
        <v>1424.4665353576252</v>
      </c>
      <c r="U1063" s="101">
        <f t="shared" si="311"/>
        <v>481.46968895087724</v>
      </c>
      <c r="V1063" s="304">
        <f t="shared" si="312"/>
        <v>28.489330707152504</v>
      </c>
      <c r="W1063" s="308">
        <v>24</v>
      </c>
      <c r="X1063" s="305">
        <f t="shared" si="313"/>
        <v>1958.4255550156549</v>
      </c>
      <c r="Y1063" s="309">
        <f t="shared" si="314"/>
        <v>5.7110000000000003</v>
      </c>
    </row>
    <row r="1064" spans="1:25" ht="15.75" customHeight="1" x14ac:dyDescent="0.2">
      <c r="A1064" s="424">
        <v>1045</v>
      </c>
      <c r="B1064" s="301">
        <f t="shared" si="297"/>
        <v>73.126060178145508</v>
      </c>
      <c r="C1064" s="302">
        <v>21700</v>
      </c>
      <c r="D1064" s="303">
        <f t="shared" si="300"/>
        <v>3560.9740134451176</v>
      </c>
      <c r="E1064" s="304">
        <f t="shared" si="301"/>
        <v>1203.6092165444497</v>
      </c>
      <c r="F1064" s="304">
        <f t="shared" si="302"/>
        <v>71.219480268902359</v>
      </c>
      <c r="G1064" s="101">
        <v>60</v>
      </c>
      <c r="H1064" s="305">
        <f t="shared" si="303"/>
        <v>4895.8027102584701</v>
      </c>
      <c r="I1064" s="309">
        <f t="shared" si="304"/>
        <v>14.2904</v>
      </c>
      <c r="J1064" s="329">
        <f t="shared" si="298"/>
        <v>121.87676696357585</v>
      </c>
      <c r="K1064" s="302">
        <v>21700</v>
      </c>
      <c r="L1064" s="307">
        <f t="shared" si="305"/>
        <v>2136.5844080670704</v>
      </c>
      <c r="M1064" s="304">
        <f t="shared" si="306"/>
        <v>722.16552992666971</v>
      </c>
      <c r="N1064" s="304">
        <f t="shared" si="307"/>
        <v>42.73168816134141</v>
      </c>
      <c r="O1064" s="308">
        <v>36</v>
      </c>
      <c r="P1064" s="305">
        <f t="shared" si="308"/>
        <v>2937.4816261550814</v>
      </c>
      <c r="Q1064" s="309">
        <f t="shared" si="309"/>
        <v>8.5741999999999994</v>
      </c>
      <c r="R1064" s="367">
        <f t="shared" si="299"/>
        <v>182.81515044536377</v>
      </c>
      <c r="S1064" s="302">
        <v>21700</v>
      </c>
      <c r="T1064" s="307">
        <f t="shared" si="310"/>
        <v>1424.389605378047</v>
      </c>
      <c r="U1064" s="101">
        <f t="shared" si="311"/>
        <v>481.44368661777986</v>
      </c>
      <c r="V1064" s="304">
        <f t="shared" si="312"/>
        <v>28.487792107560942</v>
      </c>
      <c r="W1064" s="308">
        <v>24</v>
      </c>
      <c r="X1064" s="305">
        <f t="shared" si="313"/>
        <v>1958.3210841033876</v>
      </c>
      <c r="Y1064" s="309">
        <f t="shared" si="314"/>
        <v>5.7161999999999997</v>
      </c>
    </row>
    <row r="1065" spans="1:25" ht="15.75" customHeight="1" x14ac:dyDescent="0.2">
      <c r="A1065" s="424">
        <v>1046</v>
      </c>
      <c r="B1065" s="301">
        <f t="shared" si="297"/>
        <v>73.130005659077582</v>
      </c>
      <c r="C1065" s="302">
        <v>21700</v>
      </c>
      <c r="D1065" s="303">
        <f t="shared" si="300"/>
        <v>3560.7818931937509</v>
      </c>
      <c r="E1065" s="304">
        <f t="shared" si="301"/>
        <v>1203.5442798994877</v>
      </c>
      <c r="F1065" s="304">
        <f t="shared" si="302"/>
        <v>71.215637863875017</v>
      </c>
      <c r="G1065" s="101">
        <v>60</v>
      </c>
      <c r="H1065" s="305">
        <f t="shared" si="303"/>
        <v>4895.5418109571137</v>
      </c>
      <c r="I1065" s="309">
        <f t="shared" si="304"/>
        <v>14.3033</v>
      </c>
      <c r="J1065" s="329">
        <f t="shared" si="298"/>
        <v>121.88334276512931</v>
      </c>
      <c r="K1065" s="302">
        <v>21700</v>
      </c>
      <c r="L1065" s="307">
        <f t="shared" si="305"/>
        <v>2136.4691359162503</v>
      </c>
      <c r="M1065" s="304">
        <f t="shared" si="306"/>
        <v>722.12656793969256</v>
      </c>
      <c r="N1065" s="304">
        <f t="shared" si="307"/>
        <v>42.729382718325006</v>
      </c>
      <c r="O1065" s="308">
        <v>36</v>
      </c>
      <c r="P1065" s="305">
        <f t="shared" si="308"/>
        <v>2937.3250865742675</v>
      </c>
      <c r="Q1065" s="309">
        <f t="shared" si="309"/>
        <v>8.5820000000000007</v>
      </c>
      <c r="R1065" s="367">
        <f t="shared" si="299"/>
        <v>182.82501414769393</v>
      </c>
      <c r="S1065" s="302">
        <v>21700</v>
      </c>
      <c r="T1065" s="307">
        <f t="shared" si="310"/>
        <v>1424.3127572775004</v>
      </c>
      <c r="U1065" s="101">
        <f t="shared" si="311"/>
        <v>481.4177119597951</v>
      </c>
      <c r="V1065" s="304">
        <f t="shared" si="312"/>
        <v>28.486255145550007</v>
      </c>
      <c r="W1065" s="308">
        <v>24</v>
      </c>
      <c r="X1065" s="305">
        <f t="shared" si="313"/>
        <v>1958.2167243828455</v>
      </c>
      <c r="Y1065" s="309">
        <f t="shared" si="314"/>
        <v>5.7213000000000003</v>
      </c>
    </row>
    <row r="1066" spans="1:25" ht="15.75" customHeight="1" x14ac:dyDescent="0.2">
      <c r="A1066" s="424">
        <v>1047</v>
      </c>
      <c r="B1066" s="301">
        <f t="shared" si="297"/>
        <v>73.133947369840968</v>
      </c>
      <c r="C1066" s="302">
        <v>21700</v>
      </c>
      <c r="D1066" s="303">
        <f t="shared" si="300"/>
        <v>3560.5899772255962</v>
      </c>
      <c r="E1066" s="304">
        <f t="shared" si="301"/>
        <v>1203.4794123022514</v>
      </c>
      <c r="F1066" s="304">
        <f t="shared" si="302"/>
        <v>71.211799544511919</v>
      </c>
      <c r="G1066" s="101">
        <v>60</v>
      </c>
      <c r="H1066" s="305">
        <f t="shared" si="303"/>
        <v>4895.2811890723597</v>
      </c>
      <c r="I1066" s="309">
        <f t="shared" si="304"/>
        <v>14.3162</v>
      </c>
      <c r="J1066" s="329">
        <f t="shared" si="298"/>
        <v>121.88991228306828</v>
      </c>
      <c r="K1066" s="302">
        <v>21700</v>
      </c>
      <c r="L1066" s="307">
        <f t="shared" si="305"/>
        <v>2136.3539863353581</v>
      </c>
      <c r="M1066" s="304">
        <f t="shared" si="306"/>
        <v>722.08764738135096</v>
      </c>
      <c r="N1066" s="304">
        <f t="shared" si="307"/>
        <v>42.72707972670716</v>
      </c>
      <c r="O1066" s="308">
        <v>36</v>
      </c>
      <c r="P1066" s="305">
        <f t="shared" si="308"/>
        <v>2937.168713443416</v>
      </c>
      <c r="Q1066" s="309">
        <f t="shared" si="309"/>
        <v>8.5897000000000006</v>
      </c>
      <c r="R1066" s="367">
        <f t="shared" si="299"/>
        <v>182.8348684246024</v>
      </c>
      <c r="S1066" s="302">
        <v>21700</v>
      </c>
      <c r="T1066" s="307">
        <f t="shared" si="310"/>
        <v>1424.2359908902386</v>
      </c>
      <c r="U1066" s="101">
        <f t="shared" si="311"/>
        <v>481.39176492090058</v>
      </c>
      <c r="V1066" s="304">
        <f t="shared" si="312"/>
        <v>28.484719817804773</v>
      </c>
      <c r="W1066" s="308">
        <v>24</v>
      </c>
      <c r="X1066" s="305">
        <f t="shared" si="313"/>
        <v>1958.1124756289439</v>
      </c>
      <c r="Y1066" s="309">
        <f t="shared" si="314"/>
        <v>5.7264999999999997</v>
      </c>
    </row>
    <row r="1067" spans="1:25" ht="15.75" customHeight="1" x14ac:dyDescent="0.2">
      <c r="A1067" s="424">
        <v>1048</v>
      </c>
      <c r="B1067" s="301">
        <f t="shared" si="297"/>
        <v>73.137885317634073</v>
      </c>
      <c r="C1067" s="302">
        <v>21700</v>
      </c>
      <c r="D1067" s="303">
        <f t="shared" si="300"/>
        <v>3560.3982651275219</v>
      </c>
      <c r="E1067" s="304">
        <f t="shared" si="301"/>
        <v>1203.4146136131023</v>
      </c>
      <c r="F1067" s="304">
        <f t="shared" si="302"/>
        <v>71.207965302550434</v>
      </c>
      <c r="G1067" s="101">
        <v>60</v>
      </c>
      <c r="H1067" s="305">
        <f t="shared" si="303"/>
        <v>4895.0208440431743</v>
      </c>
      <c r="I1067" s="309">
        <f t="shared" si="304"/>
        <v>14.3291</v>
      </c>
      <c r="J1067" s="329">
        <f t="shared" si="298"/>
        <v>121.89647552939013</v>
      </c>
      <c r="K1067" s="302">
        <v>21700</v>
      </c>
      <c r="L1067" s="307">
        <f t="shared" si="305"/>
        <v>2136.2389590765129</v>
      </c>
      <c r="M1067" s="304">
        <f t="shared" si="306"/>
        <v>722.04876816786123</v>
      </c>
      <c r="N1067" s="304">
        <f t="shared" si="307"/>
        <v>42.724779181530259</v>
      </c>
      <c r="O1067" s="308">
        <v>36</v>
      </c>
      <c r="P1067" s="305">
        <f t="shared" si="308"/>
        <v>2937.0125064259041</v>
      </c>
      <c r="Q1067" s="309">
        <f t="shared" si="309"/>
        <v>8.5975000000000001</v>
      </c>
      <c r="R1067" s="367">
        <f t="shared" si="299"/>
        <v>182.84471329408518</v>
      </c>
      <c r="S1067" s="302">
        <v>21700</v>
      </c>
      <c r="T1067" s="307">
        <f t="shared" si="310"/>
        <v>1424.1593060510088</v>
      </c>
      <c r="U1067" s="101">
        <f t="shared" si="311"/>
        <v>481.36584544524095</v>
      </c>
      <c r="V1067" s="304">
        <f t="shared" si="312"/>
        <v>28.483186121020175</v>
      </c>
      <c r="W1067" s="308">
        <v>24</v>
      </c>
      <c r="X1067" s="305">
        <f t="shared" si="313"/>
        <v>1958.0083376172699</v>
      </c>
      <c r="Y1067" s="309">
        <f t="shared" si="314"/>
        <v>5.7316000000000003</v>
      </c>
    </row>
    <row r="1068" spans="1:25" ht="15.75" customHeight="1" x14ac:dyDescent="0.2">
      <c r="A1068" s="424">
        <v>1049</v>
      </c>
      <c r="B1068" s="301">
        <f t="shared" si="297"/>
        <v>73.141819509634729</v>
      </c>
      <c r="C1068" s="302">
        <v>21700</v>
      </c>
      <c r="D1068" s="303">
        <f t="shared" si="300"/>
        <v>3560.2067564876252</v>
      </c>
      <c r="E1068" s="304">
        <f t="shared" si="301"/>
        <v>1203.3498836928172</v>
      </c>
      <c r="F1068" s="304">
        <f t="shared" si="302"/>
        <v>71.204135129752501</v>
      </c>
      <c r="G1068" s="101">
        <v>60</v>
      </c>
      <c r="H1068" s="305">
        <f t="shared" si="303"/>
        <v>4894.7607753101947</v>
      </c>
      <c r="I1068" s="309">
        <f t="shared" si="304"/>
        <v>14.342000000000001</v>
      </c>
      <c r="J1068" s="329">
        <f t="shared" si="298"/>
        <v>121.90303251605789</v>
      </c>
      <c r="K1068" s="302">
        <v>21700</v>
      </c>
      <c r="L1068" s="307">
        <f t="shared" si="305"/>
        <v>2136.1240538925754</v>
      </c>
      <c r="M1068" s="304">
        <f t="shared" si="306"/>
        <v>722.00993021569036</v>
      </c>
      <c r="N1068" s="304">
        <f t="shared" si="307"/>
        <v>42.722481077851505</v>
      </c>
      <c r="O1068" s="308">
        <v>36</v>
      </c>
      <c r="P1068" s="305">
        <f t="shared" si="308"/>
        <v>2936.8564651861175</v>
      </c>
      <c r="Q1068" s="309">
        <f t="shared" si="309"/>
        <v>8.6052</v>
      </c>
      <c r="R1068" s="367">
        <f t="shared" si="299"/>
        <v>182.85454877408682</v>
      </c>
      <c r="S1068" s="302">
        <v>21700</v>
      </c>
      <c r="T1068" s="307">
        <f t="shared" si="310"/>
        <v>1424.0827025950503</v>
      </c>
      <c r="U1068" s="101">
        <f t="shared" si="311"/>
        <v>481.33995347712693</v>
      </c>
      <c r="V1068" s="304">
        <f t="shared" si="312"/>
        <v>28.481654051901007</v>
      </c>
      <c r="W1068" s="308">
        <v>24</v>
      </c>
      <c r="X1068" s="305">
        <f t="shared" si="313"/>
        <v>1957.9043101240782</v>
      </c>
      <c r="Y1068" s="309">
        <f t="shared" si="314"/>
        <v>5.7367999999999997</v>
      </c>
    </row>
    <row r="1069" spans="1:25" ht="15.75" customHeight="1" x14ac:dyDescent="0.2">
      <c r="A1069" s="283">
        <v>1050</v>
      </c>
      <c r="B1069" s="301">
        <f t="shared" si="297"/>
        <v>73.145749953000234</v>
      </c>
      <c r="C1069" s="302">
        <v>21700</v>
      </c>
      <c r="D1069" s="303">
        <f t="shared" si="300"/>
        <v>3560.0154508952314</v>
      </c>
      <c r="E1069" s="304">
        <f t="shared" si="301"/>
        <v>1203.285222402588</v>
      </c>
      <c r="F1069" s="304">
        <f t="shared" si="302"/>
        <v>71.20030901790463</v>
      </c>
      <c r="G1069" s="101">
        <v>60</v>
      </c>
      <c r="H1069" s="305">
        <f t="shared" si="303"/>
        <v>4894.5009823157243</v>
      </c>
      <c r="I1069" s="309">
        <f t="shared" si="304"/>
        <v>14.354900000000001</v>
      </c>
      <c r="J1069" s="329">
        <f t="shared" si="298"/>
        <v>121.9095832550004</v>
      </c>
      <c r="K1069" s="302">
        <v>21700</v>
      </c>
      <c r="L1069" s="307">
        <f t="shared" si="305"/>
        <v>2136.0092705371389</v>
      </c>
      <c r="M1069" s="304">
        <f t="shared" si="306"/>
        <v>721.97113344155287</v>
      </c>
      <c r="N1069" s="304">
        <f t="shared" si="307"/>
        <v>42.720185410742779</v>
      </c>
      <c r="O1069" s="308">
        <v>36</v>
      </c>
      <c r="P1069" s="305">
        <f t="shared" si="308"/>
        <v>2936.7005893894348</v>
      </c>
      <c r="Q1069" s="309">
        <f t="shared" si="309"/>
        <v>8.6128999999999998</v>
      </c>
      <c r="R1069" s="367">
        <f t="shared" si="299"/>
        <v>182.86437488250058</v>
      </c>
      <c r="S1069" s="302">
        <v>21700</v>
      </c>
      <c r="T1069" s="307">
        <f t="shared" si="310"/>
        <v>1424.0061803580927</v>
      </c>
      <c r="U1069" s="101">
        <f t="shared" si="311"/>
        <v>481.31408896103528</v>
      </c>
      <c r="V1069" s="304">
        <f t="shared" si="312"/>
        <v>28.480123607161854</v>
      </c>
      <c r="W1069" s="308">
        <v>24</v>
      </c>
      <c r="X1069" s="305">
        <f t="shared" si="313"/>
        <v>1957.8003929262898</v>
      </c>
      <c r="Y1069" s="309">
        <f t="shared" si="314"/>
        <v>5.742</v>
      </c>
    </row>
    <row r="1070" spans="1:25" ht="15.75" customHeight="1" x14ac:dyDescent="0.2">
      <c r="A1070" s="424">
        <v>1051</v>
      </c>
      <c r="B1070" s="301">
        <f t="shared" si="297"/>
        <v>73.14967665486742</v>
      </c>
      <c r="C1070" s="302">
        <v>21700</v>
      </c>
      <c r="D1070" s="303">
        <f t="shared" si="300"/>
        <v>3559.8243479408848</v>
      </c>
      <c r="E1070" s="304">
        <f t="shared" si="301"/>
        <v>1203.220629604019</v>
      </c>
      <c r="F1070" s="304">
        <f t="shared" si="302"/>
        <v>71.196486958817701</v>
      </c>
      <c r="G1070" s="101">
        <v>60</v>
      </c>
      <c r="H1070" s="305">
        <f t="shared" si="303"/>
        <v>4894.2414645037206</v>
      </c>
      <c r="I1070" s="309">
        <f t="shared" si="304"/>
        <v>14.367800000000001</v>
      </c>
      <c r="J1070" s="329">
        <f t="shared" si="298"/>
        <v>121.91612775811237</v>
      </c>
      <c r="K1070" s="302">
        <v>21700</v>
      </c>
      <c r="L1070" s="307">
        <f t="shared" si="305"/>
        <v>2135.8946087645313</v>
      </c>
      <c r="M1070" s="304">
        <f t="shared" si="306"/>
        <v>721.93237776241153</v>
      </c>
      <c r="N1070" s="304">
        <f t="shared" si="307"/>
        <v>42.717892175290629</v>
      </c>
      <c r="O1070" s="308">
        <v>36</v>
      </c>
      <c r="P1070" s="305">
        <f t="shared" si="308"/>
        <v>2936.5448787022337</v>
      </c>
      <c r="Q1070" s="309">
        <f t="shared" si="309"/>
        <v>8.6206999999999994</v>
      </c>
      <c r="R1070" s="367">
        <f t="shared" si="299"/>
        <v>182.87419163716854</v>
      </c>
      <c r="S1070" s="302">
        <v>21700</v>
      </c>
      <c r="T1070" s="307">
        <f t="shared" si="310"/>
        <v>1423.9297391763544</v>
      </c>
      <c r="U1070" s="101">
        <f t="shared" si="311"/>
        <v>481.28825184160775</v>
      </c>
      <c r="V1070" s="304">
        <f t="shared" si="312"/>
        <v>28.478594783527086</v>
      </c>
      <c r="W1070" s="308">
        <v>24</v>
      </c>
      <c r="X1070" s="305">
        <f t="shared" si="313"/>
        <v>1957.6965858014892</v>
      </c>
      <c r="Y1070" s="309">
        <f t="shared" si="314"/>
        <v>5.7470999999999997</v>
      </c>
    </row>
    <row r="1071" spans="1:25" ht="15.75" customHeight="1" x14ac:dyDescent="0.2">
      <c r="A1071" s="424">
        <v>1052</v>
      </c>
      <c r="B1071" s="301">
        <f t="shared" si="297"/>
        <v>73.153599622352829</v>
      </c>
      <c r="C1071" s="302">
        <v>21700</v>
      </c>
      <c r="D1071" s="303">
        <f t="shared" si="300"/>
        <v>3559.6334472163435</v>
      </c>
      <c r="E1071" s="304">
        <f t="shared" si="301"/>
        <v>1203.1561051591241</v>
      </c>
      <c r="F1071" s="304">
        <f t="shared" si="302"/>
        <v>71.192668944326869</v>
      </c>
      <c r="G1071" s="101">
        <v>60</v>
      </c>
      <c r="H1071" s="305">
        <f t="shared" si="303"/>
        <v>4893.9822213197949</v>
      </c>
      <c r="I1071" s="309">
        <f t="shared" si="304"/>
        <v>14.380699999999999</v>
      </c>
      <c r="J1071" s="329">
        <f t="shared" si="298"/>
        <v>121.92266603725471</v>
      </c>
      <c r="K1071" s="302">
        <v>21700</v>
      </c>
      <c r="L1071" s="307">
        <f t="shared" si="305"/>
        <v>2135.7800683298065</v>
      </c>
      <c r="M1071" s="304">
        <f t="shared" si="306"/>
        <v>721.89366309547449</v>
      </c>
      <c r="N1071" s="304">
        <f t="shared" si="307"/>
        <v>42.715601366596132</v>
      </c>
      <c r="O1071" s="308">
        <v>36</v>
      </c>
      <c r="P1071" s="305">
        <f t="shared" si="308"/>
        <v>2936.3893327918772</v>
      </c>
      <c r="Q1071" s="309">
        <f t="shared" si="309"/>
        <v>8.6283999999999992</v>
      </c>
      <c r="R1071" s="367">
        <f t="shared" si="299"/>
        <v>182.88399905588207</v>
      </c>
      <c r="S1071" s="302">
        <v>21700</v>
      </c>
      <c r="T1071" s="307">
        <f t="shared" si="310"/>
        <v>1423.8533788865375</v>
      </c>
      <c r="U1071" s="101">
        <f t="shared" si="311"/>
        <v>481.26244206364964</v>
      </c>
      <c r="V1071" s="304">
        <f t="shared" si="312"/>
        <v>28.47706757773075</v>
      </c>
      <c r="W1071" s="308">
        <v>24</v>
      </c>
      <c r="X1071" s="305">
        <f t="shared" si="313"/>
        <v>1957.5928885279179</v>
      </c>
      <c r="Y1071" s="309">
        <f t="shared" si="314"/>
        <v>5.7523</v>
      </c>
    </row>
    <row r="1072" spans="1:25" ht="15.75" customHeight="1" x14ac:dyDescent="0.2">
      <c r="A1072" s="424">
        <v>1053</v>
      </c>
      <c r="B1072" s="301">
        <f t="shared" si="297"/>
        <v>73.157518862552649</v>
      </c>
      <c r="C1072" s="302">
        <v>21700</v>
      </c>
      <c r="D1072" s="303">
        <f t="shared" si="300"/>
        <v>3559.4427483145782</v>
      </c>
      <c r="E1072" s="304">
        <f t="shared" si="301"/>
        <v>1203.0916489303274</v>
      </c>
      <c r="F1072" s="304">
        <f t="shared" si="302"/>
        <v>71.188854966291572</v>
      </c>
      <c r="G1072" s="101">
        <v>60</v>
      </c>
      <c r="H1072" s="305">
        <f t="shared" si="303"/>
        <v>4893.7232522111972</v>
      </c>
      <c r="I1072" s="309">
        <f t="shared" si="304"/>
        <v>14.393599999999999</v>
      </c>
      <c r="J1072" s="329">
        <f t="shared" si="298"/>
        <v>121.92919810425443</v>
      </c>
      <c r="K1072" s="302">
        <v>21700</v>
      </c>
      <c r="L1072" s="307">
        <f t="shared" si="305"/>
        <v>2135.6656489887469</v>
      </c>
      <c r="M1072" s="304">
        <f t="shared" si="306"/>
        <v>721.85498935819635</v>
      </c>
      <c r="N1072" s="304">
        <f t="shared" si="307"/>
        <v>42.71331297977494</v>
      </c>
      <c r="O1072" s="308">
        <v>36</v>
      </c>
      <c r="P1072" s="305">
        <f t="shared" si="308"/>
        <v>2936.2339513267179</v>
      </c>
      <c r="Q1072" s="309">
        <f t="shared" si="309"/>
        <v>8.6362000000000005</v>
      </c>
      <c r="R1072" s="367">
        <f t="shared" si="299"/>
        <v>182.89379715638162</v>
      </c>
      <c r="S1072" s="302">
        <v>21700</v>
      </c>
      <c r="T1072" s="307">
        <f t="shared" si="310"/>
        <v>1423.7770993258314</v>
      </c>
      <c r="U1072" s="101">
        <f t="shared" si="311"/>
        <v>481.23665957213097</v>
      </c>
      <c r="V1072" s="304">
        <f t="shared" si="312"/>
        <v>28.475541986516628</v>
      </c>
      <c r="W1072" s="308">
        <v>24</v>
      </c>
      <c r="X1072" s="305">
        <f t="shared" si="313"/>
        <v>1957.489300884479</v>
      </c>
      <c r="Y1072" s="309">
        <f t="shared" si="314"/>
        <v>5.7573999999999996</v>
      </c>
    </row>
    <row r="1073" spans="1:25" ht="15.75" customHeight="1" x14ac:dyDescent="0.2">
      <c r="A1073" s="424">
        <v>1054</v>
      </c>
      <c r="B1073" s="301">
        <f t="shared" si="297"/>
        <v>73.161434382542893</v>
      </c>
      <c r="C1073" s="302">
        <v>21700</v>
      </c>
      <c r="D1073" s="303">
        <f t="shared" si="300"/>
        <v>3559.2522508297652</v>
      </c>
      <c r="E1073" s="304">
        <f t="shared" si="301"/>
        <v>1203.0272607804604</v>
      </c>
      <c r="F1073" s="304">
        <f t="shared" si="302"/>
        <v>71.185045016595311</v>
      </c>
      <c r="G1073" s="101">
        <v>60</v>
      </c>
      <c r="H1073" s="305">
        <f t="shared" si="303"/>
        <v>4893.4645566268218</v>
      </c>
      <c r="I1073" s="309">
        <f t="shared" si="304"/>
        <v>14.406499999999999</v>
      </c>
      <c r="J1073" s="329">
        <f t="shared" si="298"/>
        <v>121.93572397090483</v>
      </c>
      <c r="K1073" s="302">
        <v>21700</v>
      </c>
      <c r="L1073" s="307">
        <f t="shared" si="305"/>
        <v>2135.5513504978594</v>
      </c>
      <c r="M1073" s="304">
        <f t="shared" si="306"/>
        <v>721.81635646827635</v>
      </c>
      <c r="N1073" s="304">
        <f t="shared" si="307"/>
        <v>42.711027009957192</v>
      </c>
      <c r="O1073" s="308">
        <v>36</v>
      </c>
      <c r="P1073" s="305">
        <f t="shared" si="308"/>
        <v>2936.0787339760927</v>
      </c>
      <c r="Q1073" s="309">
        <f t="shared" si="309"/>
        <v>8.6439000000000004</v>
      </c>
      <c r="R1073" s="367">
        <f t="shared" si="299"/>
        <v>182.90358595635723</v>
      </c>
      <c r="S1073" s="302">
        <v>21700</v>
      </c>
      <c r="T1073" s="307">
        <f t="shared" si="310"/>
        <v>1423.7009003319063</v>
      </c>
      <c r="U1073" s="101">
        <f t="shared" si="311"/>
        <v>481.21090431218425</v>
      </c>
      <c r="V1073" s="304">
        <f t="shared" si="312"/>
        <v>28.474018006638126</v>
      </c>
      <c r="W1073" s="308">
        <v>24</v>
      </c>
      <c r="X1073" s="305">
        <f t="shared" si="313"/>
        <v>1957.3858226507286</v>
      </c>
      <c r="Y1073" s="309">
        <f t="shared" si="314"/>
        <v>5.7625999999999999</v>
      </c>
    </row>
    <row r="1074" spans="1:25" ht="15.75" customHeight="1" x14ac:dyDescent="0.2">
      <c r="A1074" s="424">
        <v>1055</v>
      </c>
      <c r="B1074" s="301">
        <f t="shared" si="297"/>
        <v>73.165346189379449</v>
      </c>
      <c r="C1074" s="302">
        <v>21700</v>
      </c>
      <c r="D1074" s="303">
        <f t="shared" si="300"/>
        <v>3559.061954357283</v>
      </c>
      <c r="E1074" s="304">
        <f t="shared" si="301"/>
        <v>1202.9629405727615</v>
      </c>
      <c r="F1074" s="304">
        <f t="shared" si="302"/>
        <v>71.181239087145656</v>
      </c>
      <c r="G1074" s="101">
        <v>60</v>
      </c>
      <c r="H1074" s="305">
        <f t="shared" si="303"/>
        <v>4893.2061340171895</v>
      </c>
      <c r="I1074" s="309">
        <f t="shared" si="304"/>
        <v>14.4194</v>
      </c>
      <c r="J1074" s="329">
        <f t="shared" si="298"/>
        <v>121.94224364896576</v>
      </c>
      <c r="K1074" s="302">
        <v>21700</v>
      </c>
      <c r="L1074" s="307">
        <f t="shared" si="305"/>
        <v>2135.4371726143695</v>
      </c>
      <c r="M1074" s="304">
        <f t="shared" si="306"/>
        <v>721.77776434365683</v>
      </c>
      <c r="N1074" s="304">
        <f t="shared" si="307"/>
        <v>42.708743452287393</v>
      </c>
      <c r="O1074" s="308">
        <v>36</v>
      </c>
      <c r="P1074" s="305">
        <f t="shared" si="308"/>
        <v>2935.9236804103139</v>
      </c>
      <c r="Q1074" s="309">
        <f t="shared" si="309"/>
        <v>8.6516000000000002</v>
      </c>
      <c r="R1074" s="367">
        <f t="shared" si="299"/>
        <v>182.91336547344861</v>
      </c>
      <c r="S1074" s="302">
        <v>21700</v>
      </c>
      <c r="T1074" s="307">
        <f t="shared" si="310"/>
        <v>1423.6247817429132</v>
      </c>
      <c r="U1074" s="101">
        <f t="shared" si="311"/>
        <v>481.18517622910463</v>
      </c>
      <c r="V1074" s="304">
        <f t="shared" si="312"/>
        <v>28.472495634858266</v>
      </c>
      <c r="W1074" s="308">
        <v>24</v>
      </c>
      <c r="X1074" s="305">
        <f t="shared" si="313"/>
        <v>1957.2824536068761</v>
      </c>
      <c r="Y1074" s="309">
        <f t="shared" si="314"/>
        <v>5.7678000000000003</v>
      </c>
    </row>
    <row r="1075" spans="1:25" ht="15.75" customHeight="1" x14ac:dyDescent="0.2">
      <c r="A1075" s="424">
        <v>1056</v>
      </c>
      <c r="B1075" s="301">
        <f t="shared" si="297"/>
        <v>73.16925429009811</v>
      </c>
      <c r="C1075" s="302">
        <v>21700</v>
      </c>
      <c r="D1075" s="303">
        <f t="shared" si="300"/>
        <v>3558.8718584937055</v>
      </c>
      <c r="E1075" s="304">
        <f t="shared" si="301"/>
        <v>1202.8986881708724</v>
      </c>
      <c r="F1075" s="304">
        <f t="shared" si="302"/>
        <v>71.177437169874111</v>
      </c>
      <c r="G1075" s="101">
        <v>60</v>
      </c>
      <c r="H1075" s="305">
        <f t="shared" si="303"/>
        <v>4892.9479838344523</v>
      </c>
      <c r="I1075" s="309">
        <f t="shared" si="304"/>
        <v>14.4323</v>
      </c>
      <c r="J1075" s="329">
        <f t="shared" si="298"/>
        <v>121.94875715016352</v>
      </c>
      <c r="K1075" s="302">
        <v>21700</v>
      </c>
      <c r="L1075" s="307">
        <f t="shared" si="305"/>
        <v>2135.3231150962238</v>
      </c>
      <c r="M1075" s="304">
        <f t="shared" si="306"/>
        <v>721.7392129025236</v>
      </c>
      <c r="N1075" s="304">
        <f t="shared" si="307"/>
        <v>42.706462301924475</v>
      </c>
      <c r="O1075" s="308">
        <v>36</v>
      </c>
      <c r="P1075" s="305">
        <f t="shared" si="308"/>
        <v>2935.7687903006722</v>
      </c>
      <c r="Q1075" s="309">
        <f t="shared" si="309"/>
        <v>8.6593999999999998</v>
      </c>
      <c r="R1075" s="367">
        <f t="shared" si="299"/>
        <v>182.92313572524526</v>
      </c>
      <c r="S1075" s="302">
        <v>21700</v>
      </c>
      <c r="T1075" s="307">
        <f t="shared" si="310"/>
        <v>1423.5487433974824</v>
      </c>
      <c r="U1075" s="101">
        <f t="shared" si="311"/>
        <v>481.15947526834901</v>
      </c>
      <c r="V1075" s="304">
        <f t="shared" si="312"/>
        <v>28.47097486794965</v>
      </c>
      <c r="W1075" s="308">
        <v>24</v>
      </c>
      <c r="X1075" s="305">
        <f t="shared" si="313"/>
        <v>1957.1791935337812</v>
      </c>
      <c r="Y1075" s="309">
        <f t="shared" si="314"/>
        <v>5.7728999999999999</v>
      </c>
    </row>
    <row r="1076" spans="1:25" ht="15.75" customHeight="1" x14ac:dyDescent="0.2">
      <c r="A1076" s="424">
        <v>1057</v>
      </c>
      <c r="B1076" s="301">
        <f t="shared" si="297"/>
        <v>73.173158691714733</v>
      </c>
      <c r="C1076" s="302">
        <v>21700</v>
      </c>
      <c r="D1076" s="303">
        <f t="shared" si="300"/>
        <v>3558.6819628368003</v>
      </c>
      <c r="E1076" s="304">
        <f t="shared" si="301"/>
        <v>1202.8345034388383</v>
      </c>
      <c r="F1076" s="304">
        <f t="shared" si="302"/>
        <v>71.17363925673601</v>
      </c>
      <c r="G1076" s="101">
        <v>60</v>
      </c>
      <c r="H1076" s="305">
        <f t="shared" si="303"/>
        <v>4892.6901055323751</v>
      </c>
      <c r="I1076" s="309">
        <f t="shared" si="304"/>
        <v>14.4452</v>
      </c>
      <c r="J1076" s="329">
        <f t="shared" si="298"/>
        <v>121.95526448619123</v>
      </c>
      <c r="K1076" s="302">
        <v>21700</v>
      </c>
      <c r="L1076" s="307">
        <f t="shared" si="305"/>
        <v>2135.2091777020796</v>
      </c>
      <c r="M1076" s="304">
        <f t="shared" si="306"/>
        <v>721.70070206330286</v>
      </c>
      <c r="N1076" s="304">
        <f t="shared" si="307"/>
        <v>42.704183554041592</v>
      </c>
      <c r="O1076" s="308">
        <v>36</v>
      </c>
      <c r="P1076" s="305">
        <f t="shared" si="308"/>
        <v>2935.6140633194241</v>
      </c>
      <c r="Q1076" s="309">
        <f t="shared" si="309"/>
        <v>8.6670999999999996</v>
      </c>
      <c r="R1076" s="367">
        <f t="shared" si="299"/>
        <v>182.93289672928682</v>
      </c>
      <c r="S1076" s="302">
        <v>21700</v>
      </c>
      <c r="T1076" s="307">
        <f t="shared" si="310"/>
        <v>1423.47278513472</v>
      </c>
      <c r="U1076" s="101">
        <f t="shared" si="311"/>
        <v>481.13380137553531</v>
      </c>
      <c r="V1076" s="304">
        <f t="shared" si="312"/>
        <v>28.4694557026944</v>
      </c>
      <c r="W1076" s="308">
        <v>24</v>
      </c>
      <c r="X1076" s="305">
        <f t="shared" si="313"/>
        <v>1957.0760422129497</v>
      </c>
      <c r="Y1076" s="309">
        <f t="shared" si="314"/>
        <v>5.7781000000000002</v>
      </c>
    </row>
    <row r="1077" spans="1:25" ht="15.75" customHeight="1" x14ac:dyDescent="0.2">
      <c r="A1077" s="424">
        <v>1058</v>
      </c>
      <c r="B1077" s="301">
        <f t="shared" si="297"/>
        <v>73.177059401225264</v>
      </c>
      <c r="C1077" s="302">
        <v>21700</v>
      </c>
      <c r="D1077" s="303">
        <f t="shared" si="300"/>
        <v>3558.4922669855177</v>
      </c>
      <c r="E1077" s="304">
        <f t="shared" si="301"/>
        <v>1202.7703862411049</v>
      </c>
      <c r="F1077" s="304">
        <f t="shared" si="302"/>
        <v>71.169845339710363</v>
      </c>
      <c r="G1077" s="101">
        <v>60</v>
      </c>
      <c r="H1077" s="305">
        <f t="shared" si="303"/>
        <v>4892.4324985663325</v>
      </c>
      <c r="I1077" s="309">
        <f t="shared" si="304"/>
        <v>14.4581</v>
      </c>
      <c r="J1077" s="329">
        <f t="shared" si="298"/>
        <v>121.96176566870878</v>
      </c>
      <c r="K1077" s="302">
        <v>21700</v>
      </c>
      <c r="L1077" s="307">
        <f t="shared" si="305"/>
        <v>2135.0953601913106</v>
      </c>
      <c r="M1077" s="304">
        <f t="shared" si="306"/>
        <v>721.6622317446629</v>
      </c>
      <c r="N1077" s="304">
        <f t="shared" si="307"/>
        <v>42.701907203826217</v>
      </c>
      <c r="O1077" s="308">
        <v>36</v>
      </c>
      <c r="P1077" s="305">
        <f t="shared" si="308"/>
        <v>2935.4594991397994</v>
      </c>
      <c r="Q1077" s="309">
        <f t="shared" si="309"/>
        <v>8.6747999999999994</v>
      </c>
      <c r="R1077" s="367">
        <f t="shared" si="299"/>
        <v>182.94264850306314</v>
      </c>
      <c r="S1077" s="302">
        <v>21700</v>
      </c>
      <c r="T1077" s="307">
        <f t="shared" si="310"/>
        <v>1423.3969067942071</v>
      </c>
      <c r="U1077" s="101">
        <f t="shared" si="311"/>
        <v>481.10815449644195</v>
      </c>
      <c r="V1077" s="304">
        <f t="shared" si="312"/>
        <v>28.467938135884143</v>
      </c>
      <c r="W1077" s="308">
        <v>24</v>
      </c>
      <c r="X1077" s="305">
        <f t="shared" si="313"/>
        <v>1956.9729994265333</v>
      </c>
      <c r="Y1077" s="309">
        <f t="shared" si="314"/>
        <v>5.7831999999999999</v>
      </c>
    </row>
    <row r="1078" spans="1:25" ht="15.75" customHeight="1" x14ac:dyDescent="0.2">
      <c r="A1078" s="424">
        <v>1059</v>
      </c>
      <c r="B1078" s="301">
        <f t="shared" si="297"/>
        <v>73.1809564256058</v>
      </c>
      <c r="C1078" s="302">
        <v>21700</v>
      </c>
      <c r="D1078" s="303">
        <f t="shared" si="300"/>
        <v>3558.3027705399982</v>
      </c>
      <c r="E1078" s="304">
        <f t="shared" si="301"/>
        <v>1202.7063364425192</v>
      </c>
      <c r="F1078" s="304">
        <f t="shared" si="302"/>
        <v>71.16605541079997</v>
      </c>
      <c r="G1078" s="101">
        <v>60</v>
      </c>
      <c r="H1078" s="305">
        <f t="shared" si="303"/>
        <v>4892.1751623933178</v>
      </c>
      <c r="I1078" s="309">
        <f t="shared" si="304"/>
        <v>14.471</v>
      </c>
      <c r="J1078" s="329">
        <f t="shared" si="298"/>
        <v>121.968260709343</v>
      </c>
      <c r="K1078" s="302">
        <v>21700</v>
      </c>
      <c r="L1078" s="307">
        <f t="shared" si="305"/>
        <v>2134.981662323999</v>
      </c>
      <c r="M1078" s="304">
        <f t="shared" si="306"/>
        <v>721.62380186551161</v>
      </c>
      <c r="N1078" s="304">
        <f t="shared" si="307"/>
        <v>42.699633246479983</v>
      </c>
      <c r="O1078" s="308">
        <v>36</v>
      </c>
      <c r="P1078" s="305">
        <f t="shared" si="308"/>
        <v>2935.3050974359908</v>
      </c>
      <c r="Q1078" s="309">
        <f t="shared" si="309"/>
        <v>8.6826000000000008</v>
      </c>
      <c r="R1078" s="367">
        <f t="shared" si="299"/>
        <v>182.95239106401448</v>
      </c>
      <c r="S1078" s="302">
        <v>21700</v>
      </c>
      <c r="T1078" s="307">
        <f t="shared" si="310"/>
        <v>1423.3211082159994</v>
      </c>
      <c r="U1078" s="101">
        <f t="shared" si="311"/>
        <v>481.08253457700778</v>
      </c>
      <c r="V1078" s="304">
        <f t="shared" si="312"/>
        <v>28.46642216431999</v>
      </c>
      <c r="W1078" s="308">
        <v>24</v>
      </c>
      <c r="X1078" s="305">
        <f t="shared" si="313"/>
        <v>1956.8700649573273</v>
      </c>
      <c r="Y1078" s="309">
        <f t="shared" si="314"/>
        <v>5.7884000000000002</v>
      </c>
    </row>
    <row r="1079" spans="1:25" ht="15.75" customHeight="1" x14ac:dyDescent="0.2">
      <c r="A1079" s="283">
        <v>1060</v>
      </c>
      <c r="B1079" s="301">
        <f t="shared" si="297"/>
        <v>73.184849771812722</v>
      </c>
      <c r="C1079" s="302">
        <v>21700</v>
      </c>
      <c r="D1079" s="303">
        <f t="shared" si="300"/>
        <v>3558.1134731015536</v>
      </c>
      <c r="E1079" s="304">
        <f t="shared" si="301"/>
        <v>1202.642353908325</v>
      </c>
      <c r="F1079" s="304">
        <f t="shared" si="302"/>
        <v>71.162269462031077</v>
      </c>
      <c r="G1079" s="101">
        <v>60</v>
      </c>
      <c r="H1079" s="305">
        <f t="shared" si="303"/>
        <v>4891.9180964719098</v>
      </c>
      <c r="I1079" s="309">
        <f t="shared" si="304"/>
        <v>14.4839</v>
      </c>
      <c r="J1079" s="329">
        <f t="shared" si="298"/>
        <v>121.97474961968787</v>
      </c>
      <c r="K1079" s="302">
        <v>21700</v>
      </c>
      <c r="L1079" s="307">
        <f t="shared" si="305"/>
        <v>2134.8680838609325</v>
      </c>
      <c r="M1079" s="304">
        <f t="shared" si="306"/>
        <v>721.58541234499512</v>
      </c>
      <c r="N1079" s="304">
        <f t="shared" si="307"/>
        <v>42.697361677218652</v>
      </c>
      <c r="O1079" s="308">
        <v>36</v>
      </c>
      <c r="P1079" s="305">
        <f t="shared" si="308"/>
        <v>2935.1508578831467</v>
      </c>
      <c r="Q1079" s="309">
        <f t="shared" si="309"/>
        <v>8.6903000000000006</v>
      </c>
      <c r="R1079" s="367">
        <f t="shared" si="299"/>
        <v>182.9621244295318</v>
      </c>
      <c r="S1079" s="302">
        <v>21700</v>
      </c>
      <c r="T1079" s="307">
        <f t="shared" si="310"/>
        <v>1423.2453892406215</v>
      </c>
      <c r="U1079" s="101">
        <f t="shared" si="311"/>
        <v>481.05694156333004</v>
      </c>
      <c r="V1079" s="304">
        <f t="shared" si="312"/>
        <v>28.464907784812432</v>
      </c>
      <c r="W1079" s="308">
        <v>24</v>
      </c>
      <c r="X1079" s="305">
        <f t="shared" si="313"/>
        <v>1956.7672385887638</v>
      </c>
      <c r="Y1079" s="309">
        <f t="shared" si="314"/>
        <v>5.7934999999999999</v>
      </c>
    </row>
    <row r="1080" spans="1:25" ht="15.75" customHeight="1" x14ac:dyDescent="0.2">
      <c r="A1080" s="424">
        <v>1061</v>
      </c>
      <c r="B1080" s="301">
        <f t="shared" si="297"/>
        <v>73.188739446782677</v>
      </c>
      <c r="C1080" s="302">
        <v>21700</v>
      </c>
      <c r="D1080" s="303">
        <f t="shared" si="300"/>
        <v>3557.924374272674</v>
      </c>
      <c r="E1080" s="304">
        <f t="shared" si="301"/>
        <v>1202.5784385041636</v>
      </c>
      <c r="F1080" s="304">
        <f t="shared" si="302"/>
        <v>71.158487485453477</v>
      </c>
      <c r="G1080" s="101">
        <v>60</v>
      </c>
      <c r="H1080" s="305">
        <f t="shared" si="303"/>
        <v>4891.6613002622908</v>
      </c>
      <c r="I1080" s="309">
        <f t="shared" si="304"/>
        <v>14.4968</v>
      </c>
      <c r="J1080" s="329">
        <f t="shared" si="298"/>
        <v>121.98123241130446</v>
      </c>
      <c r="K1080" s="302">
        <v>21700</v>
      </c>
      <c r="L1080" s="307">
        <f t="shared" si="305"/>
        <v>2134.754624563604</v>
      </c>
      <c r="M1080" s="304">
        <f t="shared" si="306"/>
        <v>721.5470631024981</v>
      </c>
      <c r="N1080" s="304">
        <f t="shared" si="307"/>
        <v>42.695092491272078</v>
      </c>
      <c r="O1080" s="308">
        <v>36</v>
      </c>
      <c r="P1080" s="305">
        <f t="shared" si="308"/>
        <v>2934.9967801573744</v>
      </c>
      <c r="Q1080" s="309">
        <f t="shared" si="309"/>
        <v>8.6981000000000002</v>
      </c>
      <c r="R1080" s="367">
        <f t="shared" si="299"/>
        <v>182.97184861695669</v>
      </c>
      <c r="S1080" s="302">
        <v>21700</v>
      </c>
      <c r="T1080" s="307">
        <f t="shared" si="310"/>
        <v>1423.1697497090695</v>
      </c>
      <c r="U1080" s="101">
        <f t="shared" si="311"/>
        <v>481.03137540166546</v>
      </c>
      <c r="V1080" s="304">
        <f t="shared" si="312"/>
        <v>28.463394994181389</v>
      </c>
      <c r="W1080" s="308">
        <v>24</v>
      </c>
      <c r="X1080" s="305">
        <f t="shared" si="313"/>
        <v>1956.6645201049164</v>
      </c>
      <c r="Y1080" s="309">
        <f t="shared" si="314"/>
        <v>5.7987000000000002</v>
      </c>
    </row>
    <row r="1081" spans="1:25" ht="15.75" customHeight="1" x14ac:dyDescent="0.2">
      <c r="A1081" s="424">
        <v>1062</v>
      </c>
      <c r="B1081" s="301">
        <f t="shared" si="297"/>
        <v>73.192625457432769</v>
      </c>
      <c r="C1081" s="302">
        <v>21700</v>
      </c>
      <c r="D1081" s="303">
        <f t="shared" si="300"/>
        <v>3557.7354736570142</v>
      </c>
      <c r="E1081" s="304">
        <f t="shared" si="301"/>
        <v>1202.5145900960706</v>
      </c>
      <c r="F1081" s="304">
        <f t="shared" si="302"/>
        <v>71.154709473140286</v>
      </c>
      <c r="G1081" s="101">
        <v>60</v>
      </c>
      <c r="H1081" s="305">
        <f t="shared" si="303"/>
        <v>4891.4047732262252</v>
      </c>
      <c r="I1081" s="309">
        <f t="shared" si="304"/>
        <v>14.5097</v>
      </c>
      <c r="J1081" s="329">
        <f t="shared" si="298"/>
        <v>121.98770909572129</v>
      </c>
      <c r="K1081" s="302">
        <v>21700</v>
      </c>
      <c r="L1081" s="307">
        <f t="shared" si="305"/>
        <v>2134.6412841942083</v>
      </c>
      <c r="M1081" s="304">
        <f t="shared" si="306"/>
        <v>721.50875405764236</v>
      </c>
      <c r="N1081" s="304">
        <f t="shared" si="307"/>
        <v>42.692825683884166</v>
      </c>
      <c r="O1081" s="308">
        <v>36</v>
      </c>
      <c r="P1081" s="305">
        <f t="shared" si="308"/>
        <v>2934.8428639357348</v>
      </c>
      <c r="Q1081" s="309">
        <f t="shared" si="309"/>
        <v>8.7058</v>
      </c>
      <c r="R1081" s="367">
        <f t="shared" si="299"/>
        <v>182.98156364358192</v>
      </c>
      <c r="S1081" s="302">
        <v>21700</v>
      </c>
      <c r="T1081" s="307">
        <f t="shared" si="310"/>
        <v>1423.0941894628054</v>
      </c>
      <c r="U1081" s="101">
        <f t="shared" si="311"/>
        <v>481.00583603842819</v>
      </c>
      <c r="V1081" s="304">
        <f t="shared" si="312"/>
        <v>28.46188378925611</v>
      </c>
      <c r="W1081" s="308">
        <v>24</v>
      </c>
      <c r="X1081" s="305">
        <f t="shared" si="313"/>
        <v>1956.5619092904897</v>
      </c>
      <c r="Y1081" s="309">
        <f t="shared" si="314"/>
        <v>5.8038999999999996</v>
      </c>
    </row>
    <row r="1082" spans="1:25" ht="15.75" customHeight="1" x14ac:dyDescent="0.2">
      <c r="A1082" s="424">
        <v>1063</v>
      </c>
      <c r="B1082" s="301">
        <f t="shared" si="297"/>
        <v>73.196507810660535</v>
      </c>
      <c r="C1082" s="302">
        <v>21700</v>
      </c>
      <c r="D1082" s="303">
        <f t="shared" si="300"/>
        <v>3557.5467708593969</v>
      </c>
      <c r="E1082" s="304">
        <f t="shared" si="301"/>
        <v>1202.450808550476</v>
      </c>
      <c r="F1082" s="304">
        <f t="shared" si="302"/>
        <v>71.150935417187938</v>
      </c>
      <c r="G1082" s="101">
        <v>60</v>
      </c>
      <c r="H1082" s="305">
        <f t="shared" si="303"/>
        <v>4891.1485148270604</v>
      </c>
      <c r="I1082" s="309">
        <f t="shared" si="304"/>
        <v>14.522600000000001</v>
      </c>
      <c r="J1082" s="329">
        <f t="shared" si="298"/>
        <v>121.99417968443423</v>
      </c>
      <c r="K1082" s="302">
        <v>21700</v>
      </c>
      <c r="L1082" s="307">
        <f t="shared" si="305"/>
        <v>2134.5280625156383</v>
      </c>
      <c r="M1082" s="304">
        <f t="shared" si="306"/>
        <v>721.47048513028574</v>
      </c>
      <c r="N1082" s="304">
        <f t="shared" si="307"/>
        <v>42.690561250312768</v>
      </c>
      <c r="O1082" s="308">
        <v>36</v>
      </c>
      <c r="P1082" s="305">
        <f t="shared" si="308"/>
        <v>2934.689108896237</v>
      </c>
      <c r="Q1082" s="309">
        <f t="shared" si="309"/>
        <v>8.7134999999999998</v>
      </c>
      <c r="R1082" s="367">
        <f t="shared" si="299"/>
        <v>182.99126952665134</v>
      </c>
      <c r="S1082" s="302">
        <v>21700</v>
      </c>
      <c r="T1082" s="307">
        <f t="shared" si="310"/>
        <v>1423.0187083437588</v>
      </c>
      <c r="U1082" s="101">
        <f t="shared" si="311"/>
        <v>480.98032342019042</v>
      </c>
      <c r="V1082" s="304">
        <f t="shared" si="312"/>
        <v>28.460374166875177</v>
      </c>
      <c r="W1082" s="308">
        <v>24</v>
      </c>
      <c r="X1082" s="305">
        <f t="shared" si="313"/>
        <v>1956.4594059308245</v>
      </c>
      <c r="Y1082" s="309">
        <f t="shared" si="314"/>
        <v>5.8090000000000002</v>
      </c>
    </row>
    <row r="1083" spans="1:25" ht="15.75" customHeight="1" x14ac:dyDescent="0.2">
      <c r="A1083" s="424">
        <v>1064</v>
      </c>
      <c r="B1083" s="301">
        <f t="shared" si="297"/>
        <v>73.200386513344057</v>
      </c>
      <c r="C1083" s="302">
        <v>21700</v>
      </c>
      <c r="D1083" s="303">
        <f t="shared" si="300"/>
        <v>3557.3582654858037</v>
      </c>
      <c r="E1083" s="304">
        <f t="shared" si="301"/>
        <v>1202.3870937342015</v>
      </c>
      <c r="F1083" s="304">
        <f t="shared" si="302"/>
        <v>71.147165309716073</v>
      </c>
      <c r="G1083" s="101">
        <v>60</v>
      </c>
      <c r="H1083" s="305">
        <f t="shared" si="303"/>
        <v>4890.8925245297214</v>
      </c>
      <c r="I1083" s="309">
        <f t="shared" si="304"/>
        <v>14.535399999999999</v>
      </c>
      <c r="J1083" s="329">
        <f t="shared" si="298"/>
        <v>122.00064418890676</v>
      </c>
      <c r="K1083" s="302">
        <v>21700</v>
      </c>
      <c r="L1083" s="307">
        <f t="shared" si="305"/>
        <v>2134.4149592914819</v>
      </c>
      <c r="M1083" s="304">
        <f t="shared" si="306"/>
        <v>721.43225624052081</v>
      </c>
      <c r="N1083" s="304">
        <f t="shared" si="307"/>
        <v>42.688299185829635</v>
      </c>
      <c r="O1083" s="308">
        <v>36</v>
      </c>
      <c r="P1083" s="305">
        <f t="shared" si="308"/>
        <v>2934.5355147178325</v>
      </c>
      <c r="Q1083" s="309">
        <f t="shared" si="309"/>
        <v>8.7212999999999994</v>
      </c>
      <c r="R1083" s="367">
        <f t="shared" si="299"/>
        <v>183.00096628336013</v>
      </c>
      <c r="S1083" s="302">
        <v>21700</v>
      </c>
      <c r="T1083" s="307">
        <f t="shared" si="310"/>
        <v>1422.9433061943214</v>
      </c>
      <c r="U1083" s="101">
        <f t="shared" si="311"/>
        <v>480.9548374936806</v>
      </c>
      <c r="V1083" s="304">
        <f t="shared" si="312"/>
        <v>28.458866123886427</v>
      </c>
      <c r="W1083" s="308">
        <v>24</v>
      </c>
      <c r="X1083" s="305">
        <f t="shared" si="313"/>
        <v>1956.3570098118885</v>
      </c>
      <c r="Y1083" s="309">
        <f t="shared" si="314"/>
        <v>5.8141999999999996</v>
      </c>
    </row>
    <row r="1084" spans="1:25" ht="15.75" customHeight="1" x14ac:dyDescent="0.2">
      <c r="A1084" s="424">
        <v>1065</v>
      </c>
      <c r="B1084" s="301">
        <f t="shared" si="297"/>
        <v>73.204261572342048</v>
      </c>
      <c r="C1084" s="302">
        <v>21700</v>
      </c>
      <c r="D1084" s="303">
        <f t="shared" si="300"/>
        <v>3557.1699571433692</v>
      </c>
      <c r="E1084" s="304">
        <f t="shared" si="301"/>
        <v>1202.3234455144586</v>
      </c>
      <c r="F1084" s="304">
        <f t="shared" si="302"/>
        <v>71.143399142867381</v>
      </c>
      <c r="G1084" s="101">
        <v>60</v>
      </c>
      <c r="H1084" s="305">
        <f t="shared" si="303"/>
        <v>4890.6368018006951</v>
      </c>
      <c r="I1084" s="309">
        <f t="shared" si="304"/>
        <v>14.548299999999999</v>
      </c>
      <c r="J1084" s="329">
        <f t="shared" si="298"/>
        <v>122.00710262057008</v>
      </c>
      <c r="K1084" s="302">
        <v>21700</v>
      </c>
      <c r="L1084" s="307">
        <f t="shared" si="305"/>
        <v>2134.301974286022</v>
      </c>
      <c r="M1084" s="304">
        <f t="shared" si="306"/>
        <v>721.3940673086754</v>
      </c>
      <c r="N1084" s="304">
        <f t="shared" si="307"/>
        <v>42.686039485720443</v>
      </c>
      <c r="O1084" s="308">
        <v>36</v>
      </c>
      <c r="P1084" s="305">
        <f t="shared" si="308"/>
        <v>2934.3820810804177</v>
      </c>
      <c r="Q1084" s="309">
        <f t="shared" si="309"/>
        <v>8.7289999999999992</v>
      </c>
      <c r="R1084" s="367">
        <f t="shared" si="299"/>
        <v>183.01065393085511</v>
      </c>
      <c r="S1084" s="302">
        <v>21700</v>
      </c>
      <c r="T1084" s="307">
        <f t="shared" si="310"/>
        <v>1422.8679828573479</v>
      </c>
      <c r="U1084" s="101">
        <f t="shared" si="311"/>
        <v>480.92937820578356</v>
      </c>
      <c r="V1084" s="304">
        <f t="shared" si="312"/>
        <v>28.457359657146959</v>
      </c>
      <c r="W1084" s="308">
        <v>24</v>
      </c>
      <c r="X1084" s="305">
        <f t="shared" si="313"/>
        <v>1956.2547207202786</v>
      </c>
      <c r="Y1084" s="309">
        <f t="shared" si="314"/>
        <v>5.8193000000000001</v>
      </c>
    </row>
    <row r="1085" spans="1:25" ht="15.75" customHeight="1" x14ac:dyDescent="0.2">
      <c r="A1085" s="424">
        <v>1066</v>
      </c>
      <c r="B1085" s="301">
        <f t="shared" si="297"/>
        <v>73.20813299449388</v>
      </c>
      <c r="C1085" s="302">
        <v>21700</v>
      </c>
      <c r="D1085" s="303">
        <f t="shared" si="300"/>
        <v>3556.9818454403858</v>
      </c>
      <c r="E1085" s="304">
        <f t="shared" si="301"/>
        <v>1202.2598637588503</v>
      </c>
      <c r="F1085" s="304">
        <f t="shared" si="302"/>
        <v>71.139636908807717</v>
      </c>
      <c r="G1085" s="101">
        <v>60</v>
      </c>
      <c r="H1085" s="305">
        <f t="shared" si="303"/>
        <v>4890.3813461080435</v>
      </c>
      <c r="I1085" s="309">
        <f t="shared" si="304"/>
        <v>14.561199999999999</v>
      </c>
      <c r="J1085" s="329">
        <f t="shared" si="298"/>
        <v>122.01355499082314</v>
      </c>
      <c r="K1085" s="302">
        <v>21700</v>
      </c>
      <c r="L1085" s="307">
        <f t="shared" si="305"/>
        <v>2134.1891072642311</v>
      </c>
      <c r="M1085" s="304">
        <f t="shared" si="306"/>
        <v>721.35591825531003</v>
      </c>
      <c r="N1085" s="304">
        <f t="shared" si="307"/>
        <v>42.683782145284624</v>
      </c>
      <c r="O1085" s="308">
        <v>36</v>
      </c>
      <c r="P1085" s="305">
        <f t="shared" si="308"/>
        <v>2934.2288076648256</v>
      </c>
      <c r="Q1085" s="309">
        <f t="shared" si="309"/>
        <v>8.7367000000000008</v>
      </c>
      <c r="R1085" s="367">
        <f t="shared" si="299"/>
        <v>183.02033248623468</v>
      </c>
      <c r="S1085" s="302">
        <v>21700</v>
      </c>
      <c r="T1085" s="307">
        <f t="shared" si="310"/>
        <v>1422.7927381761544</v>
      </c>
      <c r="U1085" s="101">
        <f t="shared" si="311"/>
        <v>480.90394550354017</v>
      </c>
      <c r="V1085" s="304">
        <f t="shared" si="312"/>
        <v>28.455854763523089</v>
      </c>
      <c r="W1085" s="308">
        <v>24</v>
      </c>
      <c r="X1085" s="305">
        <f t="shared" si="313"/>
        <v>1956.1525384432177</v>
      </c>
      <c r="Y1085" s="309">
        <f t="shared" si="314"/>
        <v>5.8244999999999996</v>
      </c>
    </row>
    <row r="1086" spans="1:25" ht="15.75" customHeight="1" x14ac:dyDescent="0.2">
      <c r="A1086" s="424">
        <v>1067</v>
      </c>
      <c r="B1086" s="301">
        <f t="shared" si="297"/>
        <v>73.21200078661974</v>
      </c>
      <c r="C1086" s="302">
        <v>21700</v>
      </c>
      <c r="D1086" s="303">
        <f t="shared" si="300"/>
        <v>3556.7939299862819</v>
      </c>
      <c r="E1086" s="304">
        <f t="shared" si="301"/>
        <v>1202.1963483353632</v>
      </c>
      <c r="F1086" s="304">
        <f t="shared" si="302"/>
        <v>71.135878599725643</v>
      </c>
      <c r="G1086" s="101">
        <v>60</v>
      </c>
      <c r="H1086" s="305">
        <f t="shared" si="303"/>
        <v>4890.1261569213702</v>
      </c>
      <c r="I1086" s="309">
        <f t="shared" si="304"/>
        <v>14.5741</v>
      </c>
      <c r="J1086" s="329">
        <f t="shared" si="298"/>
        <v>122.0200013110329</v>
      </c>
      <c r="K1086" s="302">
        <v>21700</v>
      </c>
      <c r="L1086" s="307">
        <f t="shared" si="305"/>
        <v>2134.0763579917693</v>
      </c>
      <c r="M1086" s="304">
        <f t="shared" si="306"/>
        <v>721.31780900121794</v>
      </c>
      <c r="N1086" s="304">
        <f t="shared" si="307"/>
        <v>42.68152715983539</v>
      </c>
      <c r="O1086" s="308">
        <v>36</v>
      </c>
      <c r="P1086" s="305">
        <f t="shared" si="308"/>
        <v>2934.0756941528225</v>
      </c>
      <c r="Q1086" s="309">
        <f t="shared" si="309"/>
        <v>8.7445000000000004</v>
      </c>
      <c r="R1086" s="367">
        <f t="shared" si="299"/>
        <v>183.03000196654935</v>
      </c>
      <c r="S1086" s="302">
        <v>21700</v>
      </c>
      <c r="T1086" s="307">
        <f t="shared" si="310"/>
        <v>1422.7175719945128</v>
      </c>
      <c r="U1086" s="101">
        <f t="shared" si="311"/>
        <v>480.87853933414527</v>
      </c>
      <c r="V1086" s="304">
        <f t="shared" si="312"/>
        <v>28.454351439890257</v>
      </c>
      <c r="W1086" s="308">
        <v>24</v>
      </c>
      <c r="X1086" s="305">
        <f t="shared" si="313"/>
        <v>1956.0504627685482</v>
      </c>
      <c r="Y1086" s="309">
        <f t="shared" si="314"/>
        <v>5.8296000000000001</v>
      </c>
    </row>
    <row r="1087" spans="1:25" ht="15.75" customHeight="1" x14ac:dyDescent="0.2">
      <c r="A1087" s="424">
        <v>1068</v>
      </c>
      <c r="B1087" s="301">
        <f t="shared" si="297"/>
        <v>73.215864955520587</v>
      </c>
      <c r="C1087" s="302">
        <v>21700</v>
      </c>
      <c r="D1087" s="303">
        <f t="shared" si="300"/>
        <v>3556.6062103916383</v>
      </c>
      <c r="E1087" s="304">
        <f t="shared" si="301"/>
        <v>1202.1328991123737</v>
      </c>
      <c r="F1087" s="304">
        <f t="shared" si="302"/>
        <v>71.132124207832774</v>
      </c>
      <c r="G1087" s="101">
        <v>60</v>
      </c>
      <c r="H1087" s="305">
        <f t="shared" si="303"/>
        <v>4889.871233711845</v>
      </c>
      <c r="I1087" s="309">
        <f t="shared" si="304"/>
        <v>14.587</v>
      </c>
      <c r="J1087" s="329">
        <f t="shared" si="298"/>
        <v>122.02644159253431</v>
      </c>
      <c r="K1087" s="302">
        <v>21700</v>
      </c>
      <c r="L1087" s="307">
        <f t="shared" si="305"/>
        <v>2133.9637262349829</v>
      </c>
      <c r="M1087" s="304">
        <f t="shared" si="306"/>
        <v>721.27973946742418</v>
      </c>
      <c r="N1087" s="304">
        <f t="shared" si="307"/>
        <v>42.679274524699657</v>
      </c>
      <c r="O1087" s="308">
        <v>36</v>
      </c>
      <c r="P1087" s="305">
        <f t="shared" si="308"/>
        <v>2933.9227402271067</v>
      </c>
      <c r="Q1087" s="309">
        <f t="shared" si="309"/>
        <v>8.7522000000000002</v>
      </c>
      <c r="R1087" s="367">
        <f t="shared" si="299"/>
        <v>183.03966238880145</v>
      </c>
      <c r="S1087" s="302">
        <v>21700</v>
      </c>
      <c r="T1087" s="307">
        <f t="shared" si="310"/>
        <v>1422.6424841566554</v>
      </c>
      <c r="U1087" s="101">
        <f t="shared" si="311"/>
        <v>480.85315964494947</v>
      </c>
      <c r="V1087" s="304">
        <f t="shared" si="312"/>
        <v>28.45284968313311</v>
      </c>
      <c r="W1087" s="308">
        <v>24</v>
      </c>
      <c r="X1087" s="305">
        <f t="shared" si="313"/>
        <v>1955.948493484738</v>
      </c>
      <c r="Y1087" s="309">
        <f t="shared" si="314"/>
        <v>5.8348000000000004</v>
      </c>
    </row>
    <row r="1088" spans="1:25" ht="15.75" customHeight="1" x14ac:dyDescent="0.2">
      <c r="A1088" s="424">
        <v>1069</v>
      </c>
      <c r="B1088" s="301">
        <f t="shared" si="297"/>
        <v>73.21972550797831</v>
      </c>
      <c r="C1088" s="302">
        <v>21700</v>
      </c>
      <c r="D1088" s="303">
        <f t="shared" si="300"/>
        <v>3556.4186862681672</v>
      </c>
      <c r="E1088" s="304">
        <f t="shared" si="301"/>
        <v>1202.0695159586403</v>
      </c>
      <c r="F1088" s="304">
        <f t="shared" si="302"/>
        <v>71.128373725363346</v>
      </c>
      <c r="G1088" s="101">
        <v>60</v>
      </c>
      <c r="H1088" s="305">
        <f t="shared" si="303"/>
        <v>4889.6165759521709</v>
      </c>
      <c r="I1088" s="309">
        <f t="shared" si="304"/>
        <v>14.5999</v>
      </c>
      <c r="J1088" s="329">
        <f t="shared" si="298"/>
        <v>122.03287584663052</v>
      </c>
      <c r="K1088" s="302">
        <v>21700</v>
      </c>
      <c r="L1088" s="307">
        <f t="shared" si="305"/>
        <v>2133.8512117609002</v>
      </c>
      <c r="M1088" s="304">
        <f t="shared" si="306"/>
        <v>721.24170957518425</v>
      </c>
      <c r="N1088" s="304">
        <f t="shared" si="307"/>
        <v>42.677024235218006</v>
      </c>
      <c r="O1088" s="308">
        <v>36</v>
      </c>
      <c r="P1088" s="305">
        <f t="shared" si="308"/>
        <v>2933.7699455713027</v>
      </c>
      <c r="Q1088" s="309">
        <f t="shared" si="309"/>
        <v>8.7599</v>
      </c>
      <c r="R1088" s="367">
        <f t="shared" si="299"/>
        <v>183.04931376994577</v>
      </c>
      <c r="S1088" s="302">
        <v>21700</v>
      </c>
      <c r="T1088" s="307">
        <f t="shared" si="310"/>
        <v>1422.5674745072668</v>
      </c>
      <c r="U1088" s="101">
        <f t="shared" si="311"/>
        <v>480.82780638345611</v>
      </c>
      <c r="V1088" s="304">
        <f t="shared" si="312"/>
        <v>28.451349490145336</v>
      </c>
      <c r="W1088" s="308">
        <v>24</v>
      </c>
      <c r="X1088" s="305">
        <f t="shared" si="313"/>
        <v>1955.8466303808682</v>
      </c>
      <c r="Y1088" s="309">
        <f t="shared" si="314"/>
        <v>5.84</v>
      </c>
    </row>
    <row r="1089" spans="1:25" ht="15.75" customHeight="1" x14ac:dyDescent="0.2">
      <c r="A1089" s="283">
        <v>1070</v>
      </c>
      <c r="B1089" s="301">
        <f t="shared" si="297"/>
        <v>73.223582450755799</v>
      </c>
      <c r="C1089" s="302">
        <v>21700</v>
      </c>
      <c r="D1089" s="303">
        <f t="shared" si="300"/>
        <v>3556.2313572287148</v>
      </c>
      <c r="E1089" s="304">
        <f t="shared" si="301"/>
        <v>1202.0061987433055</v>
      </c>
      <c r="F1089" s="304">
        <f t="shared" si="302"/>
        <v>71.124627144574305</v>
      </c>
      <c r="G1089" s="101">
        <v>60</v>
      </c>
      <c r="H1089" s="305">
        <f t="shared" si="303"/>
        <v>4889.3621831165947</v>
      </c>
      <c r="I1089" s="309">
        <f t="shared" si="304"/>
        <v>14.6128</v>
      </c>
      <c r="J1089" s="329">
        <f t="shared" si="298"/>
        <v>122.039304084593</v>
      </c>
      <c r="K1089" s="302">
        <v>21700</v>
      </c>
      <c r="L1089" s="307">
        <f t="shared" si="305"/>
        <v>2133.7388143372286</v>
      </c>
      <c r="M1089" s="304">
        <f t="shared" si="306"/>
        <v>721.20371924598317</v>
      </c>
      <c r="N1089" s="304">
        <f t="shared" si="307"/>
        <v>42.674776286744574</v>
      </c>
      <c r="O1089" s="308">
        <v>36</v>
      </c>
      <c r="P1089" s="305">
        <f t="shared" si="308"/>
        <v>2933.6173098699564</v>
      </c>
      <c r="Q1089" s="309">
        <f t="shared" si="309"/>
        <v>8.7676999999999996</v>
      </c>
      <c r="R1089" s="367">
        <f t="shared" si="299"/>
        <v>183.05895612688948</v>
      </c>
      <c r="S1089" s="302">
        <v>21700</v>
      </c>
      <c r="T1089" s="307">
        <f t="shared" si="310"/>
        <v>1422.492542891486</v>
      </c>
      <c r="U1089" s="101">
        <f t="shared" si="311"/>
        <v>480.80247949732222</v>
      </c>
      <c r="V1089" s="304">
        <f t="shared" si="312"/>
        <v>28.44985085782972</v>
      </c>
      <c r="W1089" s="308">
        <v>24</v>
      </c>
      <c r="X1089" s="305">
        <f t="shared" si="313"/>
        <v>1955.744873246638</v>
      </c>
      <c r="Y1089" s="309">
        <f t="shared" si="314"/>
        <v>5.8451000000000004</v>
      </c>
    </row>
    <row r="1090" spans="1:25" ht="15.75" customHeight="1" x14ac:dyDescent="0.2">
      <c r="A1090" s="424">
        <v>1071</v>
      </c>
      <c r="B1090" s="301">
        <f t="shared" si="297"/>
        <v>73.227435790596971</v>
      </c>
      <c r="C1090" s="302">
        <v>21700</v>
      </c>
      <c r="D1090" s="303">
        <f t="shared" si="300"/>
        <v>3556.044222887258</v>
      </c>
      <c r="E1090" s="304">
        <f t="shared" si="301"/>
        <v>1201.942947335893</v>
      </c>
      <c r="F1090" s="304">
        <f t="shared" si="302"/>
        <v>71.120884457745163</v>
      </c>
      <c r="G1090" s="101">
        <v>60</v>
      </c>
      <c r="H1090" s="305">
        <f t="shared" si="303"/>
        <v>4889.1080546808962</v>
      </c>
      <c r="I1090" s="309">
        <f t="shared" si="304"/>
        <v>14.6257</v>
      </c>
      <c r="J1090" s="329">
        <f t="shared" si="298"/>
        <v>122.04572631766162</v>
      </c>
      <c r="K1090" s="302">
        <v>21700</v>
      </c>
      <c r="L1090" s="307">
        <f t="shared" si="305"/>
        <v>2133.6265337323548</v>
      </c>
      <c r="M1090" s="304">
        <f t="shared" si="306"/>
        <v>721.16576840153584</v>
      </c>
      <c r="N1090" s="304">
        <f t="shared" si="307"/>
        <v>42.672530674647099</v>
      </c>
      <c r="O1090" s="308">
        <v>36</v>
      </c>
      <c r="P1090" s="305">
        <f t="shared" si="308"/>
        <v>2933.4648328085377</v>
      </c>
      <c r="Q1090" s="309">
        <f t="shared" si="309"/>
        <v>8.7753999999999994</v>
      </c>
      <c r="R1090" s="367">
        <f t="shared" si="299"/>
        <v>183.06858947649241</v>
      </c>
      <c r="S1090" s="302">
        <v>21700</v>
      </c>
      <c r="T1090" s="307">
        <f t="shared" si="310"/>
        <v>1422.4176891549034</v>
      </c>
      <c r="U1090" s="101">
        <f t="shared" si="311"/>
        <v>480.77717893435732</v>
      </c>
      <c r="V1090" s="304">
        <f t="shared" si="312"/>
        <v>28.448353783098071</v>
      </c>
      <c r="W1090" s="308">
        <v>24</v>
      </c>
      <c r="X1090" s="305">
        <f t="shared" si="313"/>
        <v>1955.6432218723589</v>
      </c>
      <c r="Y1090" s="309">
        <f t="shared" si="314"/>
        <v>5.8502999999999998</v>
      </c>
    </row>
    <row r="1091" spans="1:25" ht="15.75" customHeight="1" x14ac:dyDescent="0.2">
      <c r="A1091" s="424">
        <v>1072</v>
      </c>
      <c r="B1091" s="301">
        <f t="shared" si="297"/>
        <v>73.231285534226828</v>
      </c>
      <c r="C1091" s="302">
        <v>21700</v>
      </c>
      <c r="D1091" s="303">
        <f t="shared" si="300"/>
        <v>3555.8572828588995</v>
      </c>
      <c r="E1091" s="304">
        <f t="shared" si="301"/>
        <v>1201.879761606308</v>
      </c>
      <c r="F1091" s="304">
        <f t="shared" si="302"/>
        <v>71.117145657177986</v>
      </c>
      <c r="G1091" s="101">
        <v>60</v>
      </c>
      <c r="H1091" s="305">
        <f t="shared" si="303"/>
        <v>4888.8541901223862</v>
      </c>
      <c r="I1091" s="309">
        <f t="shared" si="304"/>
        <v>14.6386</v>
      </c>
      <c r="J1091" s="329">
        <f t="shared" si="298"/>
        <v>122.05214255704472</v>
      </c>
      <c r="K1091" s="302">
        <v>21700</v>
      </c>
      <c r="L1091" s="307">
        <f t="shared" si="305"/>
        <v>2133.5143697153394</v>
      </c>
      <c r="M1091" s="304">
        <f t="shared" si="306"/>
        <v>721.12785696378467</v>
      </c>
      <c r="N1091" s="304">
        <f t="shared" si="307"/>
        <v>42.67028739430679</v>
      </c>
      <c r="O1091" s="308">
        <v>36</v>
      </c>
      <c r="P1091" s="305">
        <f t="shared" si="308"/>
        <v>2933.312514073431</v>
      </c>
      <c r="Q1091" s="309">
        <f t="shared" si="309"/>
        <v>8.7830999999999992</v>
      </c>
      <c r="R1091" s="367">
        <f t="shared" si="299"/>
        <v>183.07821383556706</v>
      </c>
      <c r="S1091" s="302">
        <v>21700</v>
      </c>
      <c r="T1091" s="307">
        <f t="shared" si="310"/>
        <v>1422.3429131435596</v>
      </c>
      <c r="U1091" s="101">
        <f t="shared" si="311"/>
        <v>480.75190464252307</v>
      </c>
      <c r="V1091" s="304">
        <f t="shared" si="312"/>
        <v>28.446858262871192</v>
      </c>
      <c r="W1091" s="308">
        <v>24</v>
      </c>
      <c r="X1091" s="305">
        <f t="shared" si="313"/>
        <v>1955.5416760489541</v>
      </c>
      <c r="Y1091" s="309">
        <f t="shared" si="314"/>
        <v>5.8554000000000004</v>
      </c>
    </row>
    <row r="1092" spans="1:25" ht="15.75" customHeight="1" x14ac:dyDescent="0.2">
      <c r="A1092" s="424">
        <v>1073</v>
      </c>
      <c r="B1092" s="301">
        <f t="shared" si="297"/>
        <v>73.235131688351629</v>
      </c>
      <c r="C1092" s="302">
        <v>21700</v>
      </c>
      <c r="D1092" s="303">
        <f t="shared" si="300"/>
        <v>3555.6705367598561</v>
      </c>
      <c r="E1092" s="304">
        <f t="shared" si="301"/>
        <v>1201.8166414248312</v>
      </c>
      <c r="F1092" s="304">
        <f t="shared" si="302"/>
        <v>71.113410735197121</v>
      </c>
      <c r="G1092" s="101">
        <v>60</v>
      </c>
      <c r="H1092" s="305">
        <f t="shared" si="303"/>
        <v>4888.6005889198841</v>
      </c>
      <c r="I1092" s="309">
        <f t="shared" si="304"/>
        <v>14.651400000000001</v>
      </c>
      <c r="J1092" s="329">
        <f t="shared" si="298"/>
        <v>122.05855281391939</v>
      </c>
      <c r="K1092" s="302">
        <v>21700</v>
      </c>
      <c r="L1092" s="307">
        <f t="shared" si="305"/>
        <v>2133.4023220559138</v>
      </c>
      <c r="M1092" s="304">
        <f t="shared" si="306"/>
        <v>721.08998485489883</v>
      </c>
      <c r="N1092" s="304">
        <f t="shared" si="307"/>
        <v>42.668046441118278</v>
      </c>
      <c r="O1092" s="308">
        <v>36</v>
      </c>
      <c r="P1092" s="305">
        <f t="shared" si="308"/>
        <v>2933.160353351931</v>
      </c>
      <c r="Q1092" s="309">
        <f t="shared" si="309"/>
        <v>8.7909000000000006</v>
      </c>
      <c r="R1092" s="367">
        <f t="shared" si="299"/>
        <v>183.08782922087906</v>
      </c>
      <c r="S1092" s="302">
        <v>21700</v>
      </c>
      <c r="T1092" s="307">
        <f t="shared" si="310"/>
        <v>1422.2682147039427</v>
      </c>
      <c r="U1092" s="101">
        <f t="shared" si="311"/>
        <v>480.72665656993257</v>
      </c>
      <c r="V1092" s="304">
        <f t="shared" si="312"/>
        <v>28.445364294078853</v>
      </c>
      <c r="W1092" s="308">
        <v>24</v>
      </c>
      <c r="X1092" s="305">
        <f t="shared" si="313"/>
        <v>1955.4402355679542</v>
      </c>
      <c r="Y1092" s="309">
        <f t="shared" si="314"/>
        <v>5.8605999999999998</v>
      </c>
    </row>
    <row r="1093" spans="1:25" ht="15.75" customHeight="1" x14ac:dyDescent="0.2">
      <c r="A1093" s="424">
        <v>1074</v>
      </c>
      <c r="B1093" s="301">
        <f t="shared" si="297"/>
        <v>73.238974259658846</v>
      </c>
      <c r="C1093" s="302">
        <v>21700</v>
      </c>
      <c r="D1093" s="303">
        <f t="shared" si="300"/>
        <v>3555.4839842074675</v>
      </c>
      <c r="E1093" s="304">
        <f t="shared" si="301"/>
        <v>1201.753586662124</v>
      </c>
      <c r="F1093" s="304">
        <f t="shared" si="302"/>
        <v>71.109679684149356</v>
      </c>
      <c r="G1093" s="101">
        <v>60</v>
      </c>
      <c r="H1093" s="305">
        <f t="shared" si="303"/>
        <v>4888.3472505537411</v>
      </c>
      <c r="I1093" s="309">
        <f t="shared" si="304"/>
        <v>14.664300000000001</v>
      </c>
      <c r="J1093" s="329">
        <f t="shared" si="298"/>
        <v>122.06495709943141</v>
      </c>
      <c r="K1093" s="302">
        <v>21700</v>
      </c>
      <c r="L1093" s="307">
        <f t="shared" si="305"/>
        <v>2133.2903905244807</v>
      </c>
      <c r="M1093" s="304">
        <f t="shared" si="306"/>
        <v>721.05215199727445</v>
      </c>
      <c r="N1093" s="304">
        <f t="shared" si="307"/>
        <v>42.665807810489618</v>
      </c>
      <c r="O1093" s="308">
        <v>36</v>
      </c>
      <c r="P1093" s="305">
        <f t="shared" si="308"/>
        <v>2933.0083503322448</v>
      </c>
      <c r="Q1093" s="309">
        <f t="shared" si="309"/>
        <v>8.7986000000000004</v>
      </c>
      <c r="R1093" s="367">
        <f t="shared" si="299"/>
        <v>183.09743564914712</v>
      </c>
      <c r="S1093" s="302">
        <v>21700</v>
      </c>
      <c r="T1093" s="307">
        <f t="shared" si="310"/>
        <v>1422.1935936829868</v>
      </c>
      <c r="U1093" s="101">
        <f t="shared" si="311"/>
        <v>480.7014346648495</v>
      </c>
      <c r="V1093" s="304">
        <f t="shared" si="312"/>
        <v>28.443871873659738</v>
      </c>
      <c r="W1093" s="308">
        <v>24</v>
      </c>
      <c r="X1093" s="305">
        <f t="shared" si="313"/>
        <v>1955.338900221496</v>
      </c>
      <c r="Y1093" s="309">
        <f t="shared" si="314"/>
        <v>5.8657000000000004</v>
      </c>
    </row>
    <row r="1094" spans="1:25" ht="15.75" customHeight="1" x14ac:dyDescent="0.2">
      <c r="A1094" s="424">
        <v>1075</v>
      </c>
      <c r="B1094" s="301">
        <f t="shared" si="297"/>
        <v>73.242813254817278</v>
      </c>
      <c r="C1094" s="302">
        <v>21700</v>
      </c>
      <c r="D1094" s="303">
        <f t="shared" si="300"/>
        <v>3555.2976248201821</v>
      </c>
      <c r="E1094" s="304">
        <f t="shared" si="301"/>
        <v>1201.6905971892215</v>
      </c>
      <c r="F1094" s="304">
        <f t="shared" si="302"/>
        <v>71.105952496403646</v>
      </c>
      <c r="G1094" s="101">
        <v>60</v>
      </c>
      <c r="H1094" s="305">
        <f t="shared" si="303"/>
        <v>4888.094174505808</v>
      </c>
      <c r="I1094" s="309">
        <f t="shared" si="304"/>
        <v>14.677199999999999</v>
      </c>
      <c r="J1094" s="329">
        <f t="shared" si="298"/>
        <v>122.07135542469547</v>
      </c>
      <c r="K1094" s="302">
        <v>21700</v>
      </c>
      <c r="L1094" s="307">
        <f t="shared" si="305"/>
        <v>2133.1785748921088</v>
      </c>
      <c r="M1094" s="304">
        <f t="shared" si="306"/>
        <v>721.01435831353274</v>
      </c>
      <c r="N1094" s="304">
        <f t="shared" si="307"/>
        <v>42.663571497842177</v>
      </c>
      <c r="O1094" s="308">
        <v>36</v>
      </c>
      <c r="P1094" s="305">
        <f t="shared" si="308"/>
        <v>2932.8565047034836</v>
      </c>
      <c r="Q1094" s="309">
        <f t="shared" si="309"/>
        <v>8.8063000000000002</v>
      </c>
      <c r="R1094" s="367">
        <f t="shared" si="299"/>
        <v>183.10703313704317</v>
      </c>
      <c r="S1094" s="302">
        <v>21700</v>
      </c>
      <c r="T1094" s="307">
        <f t="shared" si="310"/>
        <v>1422.1190499280729</v>
      </c>
      <c r="U1094" s="101">
        <f t="shared" si="311"/>
        <v>480.67623887568857</v>
      </c>
      <c r="V1094" s="304">
        <f t="shared" si="312"/>
        <v>28.442380998561458</v>
      </c>
      <c r="W1094" s="308">
        <v>24</v>
      </c>
      <c r="X1094" s="305">
        <f t="shared" si="313"/>
        <v>1955.2376698023229</v>
      </c>
      <c r="Y1094" s="309">
        <f t="shared" si="314"/>
        <v>5.8708999999999998</v>
      </c>
    </row>
    <row r="1095" spans="1:25" ht="15.75" customHeight="1" x14ac:dyDescent="0.2">
      <c r="A1095" s="424">
        <v>1076</v>
      </c>
      <c r="B1095" s="301">
        <f t="shared" si="297"/>
        <v>73.246648680477136</v>
      </c>
      <c r="C1095" s="302">
        <v>21700</v>
      </c>
      <c r="D1095" s="303">
        <f t="shared" si="300"/>
        <v>3555.1114582175546</v>
      </c>
      <c r="E1095" s="304">
        <f t="shared" si="301"/>
        <v>1201.6276728775333</v>
      </c>
      <c r="F1095" s="304">
        <f t="shared" si="302"/>
        <v>71.102229164351101</v>
      </c>
      <c r="G1095" s="101">
        <v>60</v>
      </c>
      <c r="H1095" s="305">
        <f t="shared" si="303"/>
        <v>4887.8413602594392</v>
      </c>
      <c r="I1095" s="309">
        <f t="shared" si="304"/>
        <v>14.690099999999999</v>
      </c>
      <c r="J1095" s="329">
        <f t="shared" si="298"/>
        <v>122.07774780079524</v>
      </c>
      <c r="K1095" s="302">
        <v>21700</v>
      </c>
      <c r="L1095" s="307">
        <f t="shared" si="305"/>
        <v>2133.0668749305328</v>
      </c>
      <c r="M1095" s="304">
        <f t="shared" si="306"/>
        <v>720.97660372652001</v>
      </c>
      <c r="N1095" s="304">
        <f t="shared" si="307"/>
        <v>42.661337498610656</v>
      </c>
      <c r="O1095" s="308">
        <v>36</v>
      </c>
      <c r="P1095" s="305">
        <f t="shared" si="308"/>
        <v>2932.7048161556631</v>
      </c>
      <c r="Q1095" s="309">
        <f t="shared" si="309"/>
        <v>8.8140999999999998</v>
      </c>
      <c r="R1095" s="367">
        <f t="shared" si="299"/>
        <v>183.11662170119283</v>
      </c>
      <c r="S1095" s="302">
        <v>21700</v>
      </c>
      <c r="T1095" s="307">
        <f t="shared" si="310"/>
        <v>1422.0445832870219</v>
      </c>
      <c r="U1095" s="101">
        <f t="shared" si="311"/>
        <v>480.65106915101336</v>
      </c>
      <c r="V1095" s="304">
        <f t="shared" si="312"/>
        <v>28.440891665740438</v>
      </c>
      <c r="W1095" s="308">
        <v>24</v>
      </c>
      <c r="X1095" s="305">
        <f t="shared" si="313"/>
        <v>1955.1365441037758</v>
      </c>
      <c r="Y1095" s="309">
        <f t="shared" si="314"/>
        <v>5.8760000000000003</v>
      </c>
    </row>
    <row r="1096" spans="1:25" ht="15.75" customHeight="1" x14ac:dyDescent="0.2">
      <c r="A1096" s="424">
        <v>1077</v>
      </c>
      <c r="B1096" s="301">
        <f t="shared" si="297"/>
        <v>73.2504805432701</v>
      </c>
      <c r="C1096" s="302">
        <v>21700</v>
      </c>
      <c r="D1096" s="303">
        <f t="shared" si="300"/>
        <v>3554.9254840202452</v>
      </c>
      <c r="E1096" s="304">
        <f t="shared" si="301"/>
        <v>1201.5648135988429</v>
      </c>
      <c r="F1096" s="304">
        <f t="shared" si="302"/>
        <v>71.098509680404902</v>
      </c>
      <c r="G1096" s="101">
        <v>60</v>
      </c>
      <c r="H1096" s="305">
        <f t="shared" si="303"/>
        <v>4887.5888072994931</v>
      </c>
      <c r="I1096" s="309">
        <f t="shared" si="304"/>
        <v>14.702999999999999</v>
      </c>
      <c r="J1096" s="329">
        <f t="shared" si="298"/>
        <v>122.08413423878351</v>
      </c>
      <c r="K1096" s="302">
        <v>21700</v>
      </c>
      <c r="L1096" s="307">
        <f t="shared" si="305"/>
        <v>2132.9552904121465</v>
      </c>
      <c r="M1096" s="304">
        <f t="shared" si="306"/>
        <v>720.93888815930541</v>
      </c>
      <c r="N1096" s="304">
        <f t="shared" si="307"/>
        <v>42.659105808242934</v>
      </c>
      <c r="O1096" s="308">
        <v>36</v>
      </c>
      <c r="P1096" s="305">
        <f t="shared" si="308"/>
        <v>2932.553284379695</v>
      </c>
      <c r="Q1096" s="309">
        <f t="shared" si="309"/>
        <v>8.8217999999999996</v>
      </c>
      <c r="R1096" s="367">
        <f t="shared" si="299"/>
        <v>183.12620135817525</v>
      </c>
      <c r="S1096" s="302">
        <v>21700</v>
      </c>
      <c r="T1096" s="307">
        <f t="shared" si="310"/>
        <v>1421.970193608098</v>
      </c>
      <c r="U1096" s="101">
        <f t="shared" si="311"/>
        <v>480.62592543953707</v>
      </c>
      <c r="V1096" s="304">
        <f t="shared" si="312"/>
        <v>28.439403872161961</v>
      </c>
      <c r="W1096" s="308">
        <v>24</v>
      </c>
      <c r="X1096" s="305">
        <f t="shared" si="313"/>
        <v>1955.0355229197971</v>
      </c>
      <c r="Y1096" s="309">
        <f t="shared" si="314"/>
        <v>5.8811999999999998</v>
      </c>
    </row>
    <row r="1097" spans="1:25" ht="15.75" customHeight="1" x14ac:dyDescent="0.2">
      <c r="A1097" s="424">
        <v>1078</v>
      </c>
      <c r="B1097" s="301">
        <f t="shared" ref="B1097:B1160" si="315">4.125*LN($A1097)+44.45</f>
        <v>73.254308849809391</v>
      </c>
      <c r="C1097" s="302">
        <v>21700</v>
      </c>
      <c r="D1097" s="303">
        <f t="shared" si="300"/>
        <v>3554.7397018500101</v>
      </c>
      <c r="E1097" s="304">
        <f t="shared" si="301"/>
        <v>1201.5020192253032</v>
      </c>
      <c r="F1097" s="304">
        <f t="shared" si="302"/>
        <v>71.094794037000199</v>
      </c>
      <c r="G1097" s="101">
        <v>60</v>
      </c>
      <c r="H1097" s="305">
        <f t="shared" si="303"/>
        <v>4887.3365151123144</v>
      </c>
      <c r="I1097" s="309">
        <f t="shared" si="304"/>
        <v>14.7159</v>
      </c>
      <c r="J1097" s="329">
        <f t="shared" ref="J1097:J1160" si="316">(4.125*LN($A1097)+44.45)/0.6</f>
        <v>122.09051474968233</v>
      </c>
      <c r="K1097" s="302">
        <v>21700</v>
      </c>
      <c r="L1097" s="307">
        <f t="shared" si="305"/>
        <v>2132.843821110006</v>
      </c>
      <c r="M1097" s="304">
        <f t="shared" si="306"/>
        <v>720.90121153518203</v>
      </c>
      <c r="N1097" s="304">
        <f t="shared" si="307"/>
        <v>42.656876422200121</v>
      </c>
      <c r="O1097" s="308">
        <v>36</v>
      </c>
      <c r="P1097" s="305">
        <f t="shared" si="308"/>
        <v>2932.4019090673883</v>
      </c>
      <c r="Q1097" s="309">
        <f t="shared" si="309"/>
        <v>8.8294999999999995</v>
      </c>
      <c r="R1097" s="367">
        <f t="shared" ref="R1097:R1160" si="317">(4.125*LN($A1097)+44.45)/0.4</f>
        <v>183.13577212452347</v>
      </c>
      <c r="S1097" s="302">
        <v>21700</v>
      </c>
      <c r="T1097" s="307">
        <f t="shared" si="310"/>
        <v>1421.8958807400043</v>
      </c>
      <c r="U1097" s="101">
        <f t="shared" si="311"/>
        <v>480.60080769012137</v>
      </c>
      <c r="V1097" s="304">
        <f t="shared" si="312"/>
        <v>28.437917614800085</v>
      </c>
      <c r="W1097" s="308">
        <v>24</v>
      </c>
      <c r="X1097" s="305">
        <f t="shared" si="313"/>
        <v>1954.9346060449257</v>
      </c>
      <c r="Y1097" s="309">
        <f t="shared" si="314"/>
        <v>5.8863000000000003</v>
      </c>
    </row>
    <row r="1098" spans="1:25" ht="15.75" customHeight="1" x14ac:dyDescent="0.2">
      <c r="A1098" s="424">
        <v>1079</v>
      </c>
      <c r="B1098" s="301">
        <f t="shared" si="315"/>
        <v>73.25813360668981</v>
      </c>
      <c r="C1098" s="302">
        <v>21700</v>
      </c>
      <c r="D1098" s="303">
        <f t="shared" si="300"/>
        <v>3554.554111329704</v>
      </c>
      <c r="E1098" s="304">
        <f t="shared" si="301"/>
        <v>1201.4392896294398</v>
      </c>
      <c r="F1098" s="304">
        <f t="shared" si="302"/>
        <v>71.091082226594082</v>
      </c>
      <c r="G1098" s="101">
        <v>60</v>
      </c>
      <c r="H1098" s="305">
        <f t="shared" si="303"/>
        <v>4887.0844831857376</v>
      </c>
      <c r="I1098" s="309">
        <f t="shared" si="304"/>
        <v>14.7287</v>
      </c>
      <c r="J1098" s="329">
        <f t="shared" si="316"/>
        <v>122.09688934448302</v>
      </c>
      <c r="K1098" s="302">
        <v>21700</v>
      </c>
      <c r="L1098" s="307">
        <f t="shared" si="305"/>
        <v>2132.7324667978223</v>
      </c>
      <c r="M1098" s="304">
        <f t="shared" si="306"/>
        <v>720.86357377766387</v>
      </c>
      <c r="N1098" s="304">
        <f t="shared" si="307"/>
        <v>42.654649335956449</v>
      </c>
      <c r="O1098" s="308">
        <v>36</v>
      </c>
      <c r="P1098" s="305">
        <f t="shared" si="308"/>
        <v>2932.2506899114428</v>
      </c>
      <c r="Q1098" s="309">
        <f t="shared" si="309"/>
        <v>8.8371999999999993</v>
      </c>
      <c r="R1098" s="367">
        <f t="shared" si="317"/>
        <v>183.14533401672452</v>
      </c>
      <c r="S1098" s="302">
        <v>21700</v>
      </c>
      <c r="T1098" s="307">
        <f t="shared" si="310"/>
        <v>1421.8216445318817</v>
      </c>
      <c r="U1098" s="101">
        <f t="shared" si="311"/>
        <v>480.57571585177595</v>
      </c>
      <c r="V1098" s="304">
        <f t="shared" si="312"/>
        <v>28.436432890637633</v>
      </c>
      <c r="W1098" s="308">
        <v>24</v>
      </c>
      <c r="X1098" s="305">
        <f t="shared" si="313"/>
        <v>1954.8337932742952</v>
      </c>
      <c r="Y1098" s="309">
        <f t="shared" si="314"/>
        <v>5.8914999999999997</v>
      </c>
    </row>
    <row r="1099" spans="1:25" ht="15.75" customHeight="1" x14ac:dyDescent="0.2">
      <c r="A1099" s="283">
        <v>1080</v>
      </c>
      <c r="B1099" s="301">
        <f t="shared" si="315"/>
        <v>73.261954820487844</v>
      </c>
      <c r="C1099" s="302">
        <v>21700</v>
      </c>
      <c r="D1099" s="303">
        <f t="shared" si="300"/>
        <v>3554.3687120832683</v>
      </c>
      <c r="E1099" s="304">
        <f t="shared" si="301"/>
        <v>1201.3766246841446</v>
      </c>
      <c r="F1099" s="304">
        <f t="shared" si="302"/>
        <v>71.087374241665373</v>
      </c>
      <c r="G1099" s="101">
        <v>60</v>
      </c>
      <c r="H1099" s="305">
        <f t="shared" si="303"/>
        <v>4886.8327110090786</v>
      </c>
      <c r="I1099" s="309">
        <f t="shared" si="304"/>
        <v>14.7416</v>
      </c>
      <c r="J1099" s="329">
        <f t="shared" si="316"/>
        <v>122.10325803414641</v>
      </c>
      <c r="K1099" s="302">
        <v>21700</v>
      </c>
      <c r="L1099" s="307">
        <f t="shared" si="305"/>
        <v>2132.6212272499611</v>
      </c>
      <c r="M1099" s="304">
        <f t="shared" si="306"/>
        <v>720.82597481048674</v>
      </c>
      <c r="N1099" s="304">
        <f t="shared" si="307"/>
        <v>42.652424544999221</v>
      </c>
      <c r="O1099" s="308">
        <v>36</v>
      </c>
      <c r="P1099" s="305">
        <f t="shared" si="308"/>
        <v>2932.0996266054472</v>
      </c>
      <c r="Q1099" s="309">
        <f t="shared" si="309"/>
        <v>8.8450000000000006</v>
      </c>
      <c r="R1099" s="367">
        <f t="shared" si="317"/>
        <v>183.15488705121959</v>
      </c>
      <c r="S1099" s="302">
        <v>21700</v>
      </c>
      <c r="T1099" s="307">
        <f t="shared" si="310"/>
        <v>1421.7474848333077</v>
      </c>
      <c r="U1099" s="101">
        <f t="shared" si="311"/>
        <v>480.55064987365796</v>
      </c>
      <c r="V1099" s="304">
        <f t="shared" si="312"/>
        <v>28.434949696666155</v>
      </c>
      <c r="W1099" s="308">
        <v>24</v>
      </c>
      <c r="X1099" s="305">
        <f t="shared" si="313"/>
        <v>1954.7330844036317</v>
      </c>
      <c r="Y1099" s="309">
        <f t="shared" si="314"/>
        <v>5.8966000000000003</v>
      </c>
    </row>
    <row r="1100" spans="1:25" ht="15.75" customHeight="1" x14ac:dyDescent="0.2">
      <c r="A1100" s="424">
        <v>1081</v>
      </c>
      <c r="B1100" s="301">
        <f t="shared" si="315"/>
        <v>73.265772497761731</v>
      </c>
      <c r="C1100" s="302">
        <v>21700</v>
      </c>
      <c r="D1100" s="303">
        <f t="shared" si="300"/>
        <v>3554.183503735735</v>
      </c>
      <c r="E1100" s="304">
        <f t="shared" si="301"/>
        <v>1201.3140242626782</v>
      </c>
      <c r="F1100" s="304">
        <f t="shared" si="302"/>
        <v>71.083670074714703</v>
      </c>
      <c r="G1100" s="101">
        <v>60</v>
      </c>
      <c r="H1100" s="305">
        <f t="shared" si="303"/>
        <v>4886.5811980731287</v>
      </c>
      <c r="I1100" s="309">
        <f t="shared" si="304"/>
        <v>14.7545</v>
      </c>
      <c r="J1100" s="329">
        <f t="shared" si="316"/>
        <v>122.10962082960289</v>
      </c>
      <c r="K1100" s="302">
        <v>21700</v>
      </c>
      <c r="L1100" s="307">
        <f t="shared" si="305"/>
        <v>2132.5101022414406</v>
      </c>
      <c r="M1100" s="304">
        <f t="shared" si="306"/>
        <v>720.78841455760687</v>
      </c>
      <c r="N1100" s="304">
        <f t="shared" si="307"/>
        <v>42.650202044828809</v>
      </c>
      <c r="O1100" s="308">
        <v>36</v>
      </c>
      <c r="P1100" s="305">
        <f t="shared" si="308"/>
        <v>2931.9487188438761</v>
      </c>
      <c r="Q1100" s="309">
        <f t="shared" si="309"/>
        <v>8.8527000000000005</v>
      </c>
      <c r="R1100" s="367">
        <f t="shared" si="317"/>
        <v>183.16443124440431</v>
      </c>
      <c r="S1100" s="302">
        <v>21700</v>
      </c>
      <c r="T1100" s="307">
        <f t="shared" si="310"/>
        <v>1421.6734014942938</v>
      </c>
      <c r="U1100" s="101">
        <f t="shared" si="311"/>
        <v>480.52560970507125</v>
      </c>
      <c r="V1100" s="304">
        <f t="shared" si="312"/>
        <v>28.433468029885876</v>
      </c>
      <c r="W1100" s="308">
        <v>24</v>
      </c>
      <c r="X1100" s="305">
        <f t="shared" si="313"/>
        <v>1954.632479229251</v>
      </c>
      <c r="Y1100" s="309">
        <f t="shared" si="314"/>
        <v>5.9017999999999997</v>
      </c>
    </row>
    <row r="1101" spans="1:25" ht="15.75" customHeight="1" x14ac:dyDescent="0.2">
      <c r="A1101" s="424">
        <v>1082</v>
      </c>
      <c r="B1101" s="301">
        <f t="shared" si="315"/>
        <v>73.269586645051504</v>
      </c>
      <c r="C1101" s="302">
        <v>21700</v>
      </c>
      <c r="D1101" s="303">
        <f t="shared" si="300"/>
        <v>3553.9984859132128</v>
      </c>
      <c r="E1101" s="304">
        <f t="shared" si="301"/>
        <v>1201.2514882386658</v>
      </c>
      <c r="F1101" s="304">
        <f t="shared" si="302"/>
        <v>71.079969718264252</v>
      </c>
      <c r="G1101" s="101">
        <v>60</v>
      </c>
      <c r="H1101" s="305">
        <f t="shared" si="303"/>
        <v>4886.3299438701433</v>
      </c>
      <c r="I1101" s="309">
        <f t="shared" si="304"/>
        <v>14.7674</v>
      </c>
      <c r="J1101" s="329">
        <f t="shared" si="316"/>
        <v>122.11597774175252</v>
      </c>
      <c r="K1101" s="302">
        <v>21700</v>
      </c>
      <c r="L1101" s="307">
        <f t="shared" si="305"/>
        <v>2132.3990915479276</v>
      </c>
      <c r="M1101" s="304">
        <f t="shared" si="306"/>
        <v>720.75089294319946</v>
      </c>
      <c r="N1101" s="304">
        <f t="shared" si="307"/>
        <v>42.64798183095855</v>
      </c>
      <c r="O1101" s="308">
        <v>36</v>
      </c>
      <c r="P1101" s="305">
        <f t="shared" si="308"/>
        <v>2931.7979663220854</v>
      </c>
      <c r="Q1101" s="309">
        <f t="shared" si="309"/>
        <v>8.8604000000000003</v>
      </c>
      <c r="R1101" s="367">
        <f t="shared" si="317"/>
        <v>183.17396661262876</v>
      </c>
      <c r="S1101" s="302">
        <v>21700</v>
      </c>
      <c r="T1101" s="307">
        <f t="shared" si="310"/>
        <v>1421.5993943652852</v>
      </c>
      <c r="U1101" s="101">
        <f t="shared" si="311"/>
        <v>480.50059529546633</v>
      </c>
      <c r="V1101" s="304">
        <f t="shared" si="312"/>
        <v>28.431987887305706</v>
      </c>
      <c r="W1101" s="308">
        <v>24</v>
      </c>
      <c r="X1101" s="305">
        <f t="shared" si="313"/>
        <v>1954.5319775480573</v>
      </c>
      <c r="Y1101" s="309">
        <f t="shared" si="314"/>
        <v>5.907</v>
      </c>
    </row>
    <row r="1102" spans="1:25" ht="15.75" customHeight="1" x14ac:dyDescent="0.2">
      <c r="A1102" s="424">
        <v>1083</v>
      </c>
      <c r="B1102" s="301">
        <f t="shared" si="315"/>
        <v>73.27339726887908</v>
      </c>
      <c r="C1102" s="302">
        <v>21700</v>
      </c>
      <c r="D1102" s="303">
        <f t="shared" si="300"/>
        <v>3553.8136582428938</v>
      </c>
      <c r="E1102" s="304">
        <f t="shared" si="301"/>
        <v>1201.1890164860979</v>
      </c>
      <c r="F1102" s="304">
        <f t="shared" si="302"/>
        <v>71.076273164857881</v>
      </c>
      <c r="G1102" s="101">
        <v>60</v>
      </c>
      <c r="H1102" s="305">
        <f t="shared" si="303"/>
        <v>4886.0789478938505</v>
      </c>
      <c r="I1102" s="309">
        <f t="shared" si="304"/>
        <v>14.7803</v>
      </c>
      <c r="J1102" s="329">
        <f t="shared" si="316"/>
        <v>122.12232878146514</v>
      </c>
      <c r="K1102" s="302">
        <v>21700</v>
      </c>
      <c r="L1102" s="307">
        <f t="shared" si="305"/>
        <v>2132.288194945736</v>
      </c>
      <c r="M1102" s="304">
        <f t="shared" si="306"/>
        <v>720.71340989165867</v>
      </c>
      <c r="N1102" s="304">
        <f t="shared" si="307"/>
        <v>42.645763898914723</v>
      </c>
      <c r="O1102" s="308">
        <v>36</v>
      </c>
      <c r="P1102" s="305">
        <f t="shared" si="308"/>
        <v>2931.6473687363091</v>
      </c>
      <c r="Q1102" s="309">
        <f t="shared" si="309"/>
        <v>8.8681999999999999</v>
      </c>
      <c r="R1102" s="367">
        <f t="shared" si="317"/>
        <v>183.1834931721977</v>
      </c>
      <c r="S1102" s="302">
        <v>21700</v>
      </c>
      <c r="T1102" s="307">
        <f t="shared" si="310"/>
        <v>1421.5254632971573</v>
      </c>
      <c r="U1102" s="101">
        <f t="shared" si="311"/>
        <v>480.47560659443911</v>
      </c>
      <c r="V1102" s="304">
        <f t="shared" si="312"/>
        <v>28.430509265943147</v>
      </c>
      <c r="W1102" s="308">
        <v>24</v>
      </c>
      <c r="X1102" s="305">
        <f t="shared" si="313"/>
        <v>1954.4315791575395</v>
      </c>
      <c r="Y1102" s="309">
        <f t="shared" si="314"/>
        <v>5.9120999999999997</v>
      </c>
    </row>
    <row r="1103" spans="1:25" ht="15.75" customHeight="1" x14ac:dyDescent="0.2">
      <c r="A1103" s="424">
        <v>1084</v>
      </c>
      <c r="B1103" s="301">
        <f t="shared" si="315"/>
        <v>73.277204375748312</v>
      </c>
      <c r="C1103" s="302">
        <v>21700</v>
      </c>
      <c r="D1103" s="303">
        <f t="shared" si="300"/>
        <v>3553.6290203530402</v>
      </c>
      <c r="E1103" s="304">
        <f t="shared" si="301"/>
        <v>1201.1266088793275</v>
      </c>
      <c r="F1103" s="304">
        <f t="shared" si="302"/>
        <v>71.072580407060812</v>
      </c>
      <c r="G1103" s="101">
        <v>60</v>
      </c>
      <c r="H1103" s="305">
        <f t="shared" si="303"/>
        <v>4885.8282096394287</v>
      </c>
      <c r="I1103" s="309">
        <f t="shared" si="304"/>
        <v>14.793100000000001</v>
      </c>
      <c r="J1103" s="329">
        <f t="shared" si="316"/>
        <v>122.12867395958052</v>
      </c>
      <c r="K1103" s="302">
        <v>21700</v>
      </c>
      <c r="L1103" s="307">
        <f t="shared" si="305"/>
        <v>2132.177412211824</v>
      </c>
      <c r="M1103" s="304">
        <f t="shared" si="306"/>
        <v>720.67596532759649</v>
      </c>
      <c r="N1103" s="304">
        <f t="shared" si="307"/>
        <v>42.643548244236484</v>
      </c>
      <c r="O1103" s="308">
        <v>36</v>
      </c>
      <c r="P1103" s="305">
        <f t="shared" si="308"/>
        <v>2931.4969257836574</v>
      </c>
      <c r="Q1103" s="309">
        <f t="shared" si="309"/>
        <v>8.8758999999999997</v>
      </c>
      <c r="R1103" s="367">
        <f t="shared" si="317"/>
        <v>183.19301093937077</v>
      </c>
      <c r="S1103" s="302">
        <v>21700</v>
      </c>
      <c r="T1103" s="307">
        <f t="shared" si="310"/>
        <v>1421.4516081412162</v>
      </c>
      <c r="U1103" s="101">
        <f t="shared" si="311"/>
        <v>480.45064355173105</v>
      </c>
      <c r="V1103" s="304">
        <f t="shared" si="312"/>
        <v>28.429032162824324</v>
      </c>
      <c r="W1103" s="308">
        <v>24</v>
      </c>
      <c r="X1103" s="305">
        <f t="shared" si="313"/>
        <v>1954.3312838557715</v>
      </c>
      <c r="Y1103" s="309">
        <f t="shared" si="314"/>
        <v>5.9173</v>
      </c>
    </row>
    <row r="1104" spans="1:25" ht="15.75" customHeight="1" x14ac:dyDescent="0.2">
      <c r="A1104" s="424">
        <v>1085</v>
      </c>
      <c r="B1104" s="301">
        <f t="shared" si="315"/>
        <v>73.281007972145062</v>
      </c>
      <c r="C1104" s="302">
        <v>21700</v>
      </c>
      <c r="D1104" s="303">
        <f t="shared" si="300"/>
        <v>3553.4445718729871</v>
      </c>
      <c r="E1104" s="304">
        <f t="shared" si="301"/>
        <v>1201.0642652930696</v>
      </c>
      <c r="F1104" s="304">
        <f t="shared" si="302"/>
        <v>71.06889143745974</v>
      </c>
      <c r="G1104" s="101">
        <v>60</v>
      </c>
      <c r="H1104" s="305">
        <f t="shared" si="303"/>
        <v>4885.5777286035163</v>
      </c>
      <c r="I1104" s="309">
        <f t="shared" si="304"/>
        <v>14.805999999999999</v>
      </c>
      <c r="J1104" s="329">
        <f t="shared" si="316"/>
        <v>122.13501328690845</v>
      </c>
      <c r="K1104" s="302">
        <v>21700</v>
      </c>
      <c r="L1104" s="307">
        <f t="shared" si="305"/>
        <v>2132.0667431237921</v>
      </c>
      <c r="M1104" s="304">
        <f t="shared" si="306"/>
        <v>720.63855917584169</v>
      </c>
      <c r="N1104" s="304">
        <f t="shared" si="307"/>
        <v>42.641334862475844</v>
      </c>
      <c r="O1104" s="308">
        <v>36</v>
      </c>
      <c r="P1104" s="305">
        <f t="shared" si="308"/>
        <v>2931.3466371621098</v>
      </c>
      <c r="Q1104" s="309">
        <f t="shared" si="309"/>
        <v>8.8835999999999995</v>
      </c>
      <c r="R1104" s="367">
        <f t="shared" si="317"/>
        <v>183.20251993036266</v>
      </c>
      <c r="S1104" s="302">
        <v>21700</v>
      </c>
      <c r="T1104" s="307">
        <f t="shared" si="310"/>
        <v>1421.377828749195</v>
      </c>
      <c r="U1104" s="101">
        <f t="shared" si="311"/>
        <v>480.42570611722789</v>
      </c>
      <c r="V1104" s="304">
        <f t="shared" si="312"/>
        <v>28.4275565749839</v>
      </c>
      <c r="W1104" s="308">
        <v>24</v>
      </c>
      <c r="X1104" s="305">
        <f t="shared" si="313"/>
        <v>1954.231091441407</v>
      </c>
      <c r="Y1104" s="309">
        <f t="shared" si="314"/>
        <v>5.9223999999999997</v>
      </c>
    </row>
    <row r="1105" spans="1:25" ht="15.75" customHeight="1" x14ac:dyDescent="0.2">
      <c r="A1105" s="424">
        <v>1086</v>
      </c>
      <c r="B1105" s="301">
        <f t="shared" si="315"/>
        <v>73.284808064537259</v>
      </c>
      <c r="C1105" s="302">
        <v>21700</v>
      </c>
      <c r="D1105" s="303">
        <f t="shared" si="300"/>
        <v>3553.2603124331354</v>
      </c>
      <c r="E1105" s="304">
        <f t="shared" si="301"/>
        <v>1201.0019856023996</v>
      </c>
      <c r="F1105" s="304">
        <f t="shared" si="302"/>
        <v>71.065206248662705</v>
      </c>
      <c r="G1105" s="101">
        <v>60</v>
      </c>
      <c r="H1105" s="305">
        <f t="shared" si="303"/>
        <v>4885.3275042841979</v>
      </c>
      <c r="I1105" s="309">
        <f t="shared" si="304"/>
        <v>14.818899999999999</v>
      </c>
      <c r="J1105" s="329">
        <f t="shared" si="316"/>
        <v>122.14134677422877</v>
      </c>
      <c r="K1105" s="302">
        <v>21700</v>
      </c>
      <c r="L1105" s="307">
        <f t="shared" si="305"/>
        <v>2131.9561874598812</v>
      </c>
      <c r="M1105" s="304">
        <f t="shared" si="306"/>
        <v>720.60119136143976</v>
      </c>
      <c r="N1105" s="304">
        <f t="shared" si="307"/>
        <v>42.639123749197623</v>
      </c>
      <c r="O1105" s="308">
        <v>36</v>
      </c>
      <c r="P1105" s="305">
        <f t="shared" si="308"/>
        <v>2931.1965025705185</v>
      </c>
      <c r="Q1105" s="309">
        <f t="shared" si="309"/>
        <v>8.8912999999999993</v>
      </c>
      <c r="R1105" s="367">
        <f t="shared" si="317"/>
        <v>183.21202016134313</v>
      </c>
      <c r="S1105" s="302">
        <v>21700</v>
      </c>
      <c r="T1105" s="307">
        <f t="shared" si="310"/>
        <v>1421.3041249732544</v>
      </c>
      <c r="U1105" s="101">
        <f t="shared" si="311"/>
        <v>480.40079424095995</v>
      </c>
      <c r="V1105" s="304">
        <f t="shared" si="312"/>
        <v>28.426082499465089</v>
      </c>
      <c r="W1105" s="308">
        <v>24</v>
      </c>
      <c r="X1105" s="305">
        <f t="shared" si="313"/>
        <v>1954.1310017136796</v>
      </c>
      <c r="Y1105" s="309">
        <f t="shared" si="314"/>
        <v>5.9276</v>
      </c>
    </row>
    <row r="1106" spans="1:25" ht="15.75" customHeight="1" x14ac:dyDescent="0.2">
      <c r="A1106" s="424">
        <v>1087</v>
      </c>
      <c r="B1106" s="301">
        <f t="shared" si="315"/>
        <v>73.288604659374997</v>
      </c>
      <c r="C1106" s="302">
        <v>21700</v>
      </c>
      <c r="D1106" s="303">
        <f t="shared" si="300"/>
        <v>3553.0762416649441</v>
      </c>
      <c r="E1106" s="304">
        <f t="shared" si="301"/>
        <v>1200.9397696827509</v>
      </c>
      <c r="F1106" s="304">
        <f t="shared" si="302"/>
        <v>71.06152483329889</v>
      </c>
      <c r="G1106" s="101">
        <v>60</v>
      </c>
      <c r="H1106" s="305">
        <f t="shared" si="303"/>
        <v>4885.0775361809938</v>
      </c>
      <c r="I1106" s="309">
        <f t="shared" si="304"/>
        <v>14.831799999999999</v>
      </c>
      <c r="J1106" s="329">
        <f t="shared" si="316"/>
        <v>122.14767443229167</v>
      </c>
      <c r="K1106" s="302">
        <v>21700</v>
      </c>
      <c r="L1106" s="307">
        <f t="shared" si="305"/>
        <v>2131.8457449989664</v>
      </c>
      <c r="M1106" s="304">
        <f t="shared" si="306"/>
        <v>720.56386180965058</v>
      </c>
      <c r="N1106" s="304">
        <f t="shared" si="307"/>
        <v>42.636914899979331</v>
      </c>
      <c r="O1106" s="308">
        <v>36</v>
      </c>
      <c r="P1106" s="305">
        <f t="shared" si="308"/>
        <v>2931.0465217085962</v>
      </c>
      <c r="Q1106" s="309">
        <f t="shared" si="309"/>
        <v>8.8991000000000007</v>
      </c>
      <c r="R1106" s="367">
        <f t="shared" si="317"/>
        <v>183.22151164843748</v>
      </c>
      <c r="S1106" s="302">
        <v>21700</v>
      </c>
      <c r="T1106" s="307">
        <f t="shared" si="310"/>
        <v>1421.2304966659774</v>
      </c>
      <c r="U1106" s="101">
        <f t="shared" si="311"/>
        <v>480.37590787310029</v>
      </c>
      <c r="V1106" s="304">
        <f t="shared" si="312"/>
        <v>28.424609933319548</v>
      </c>
      <c r="W1106" s="308">
        <v>24</v>
      </c>
      <c r="X1106" s="305">
        <f t="shared" si="313"/>
        <v>1954.0310144723971</v>
      </c>
      <c r="Y1106" s="309">
        <f t="shared" si="314"/>
        <v>5.9326999999999996</v>
      </c>
    </row>
    <row r="1107" spans="1:25" ht="15.75" customHeight="1" x14ac:dyDescent="0.2">
      <c r="A1107" s="424">
        <v>1088</v>
      </c>
      <c r="B1107" s="301">
        <f t="shared" si="315"/>
        <v>73.292397763090548</v>
      </c>
      <c r="C1107" s="302">
        <v>21700</v>
      </c>
      <c r="D1107" s="303">
        <f t="shared" si="300"/>
        <v>3552.8923592009332</v>
      </c>
      <c r="E1107" s="304">
        <f t="shared" si="301"/>
        <v>1200.8776174099153</v>
      </c>
      <c r="F1107" s="304">
        <f t="shared" si="302"/>
        <v>71.057847184018669</v>
      </c>
      <c r="G1107" s="101">
        <v>60</v>
      </c>
      <c r="H1107" s="305">
        <f t="shared" si="303"/>
        <v>4884.827823794868</v>
      </c>
      <c r="I1107" s="309">
        <f t="shared" si="304"/>
        <v>14.8447</v>
      </c>
      <c r="J1107" s="329">
        <f t="shared" si="316"/>
        <v>122.15399627181759</v>
      </c>
      <c r="K1107" s="302">
        <v>21700</v>
      </c>
      <c r="L1107" s="307">
        <f t="shared" si="305"/>
        <v>2131.7354155205603</v>
      </c>
      <c r="M1107" s="304">
        <f t="shared" si="306"/>
        <v>720.52657044594935</v>
      </c>
      <c r="N1107" s="304">
        <f t="shared" si="307"/>
        <v>42.634708310411206</v>
      </c>
      <c r="O1107" s="308">
        <v>36</v>
      </c>
      <c r="P1107" s="305">
        <f t="shared" si="308"/>
        <v>2930.8966942769207</v>
      </c>
      <c r="Q1107" s="309">
        <f t="shared" si="309"/>
        <v>8.9068000000000005</v>
      </c>
      <c r="R1107" s="367">
        <f t="shared" si="317"/>
        <v>183.23099440772637</v>
      </c>
      <c r="S1107" s="302">
        <v>21700</v>
      </c>
      <c r="T1107" s="307">
        <f t="shared" si="310"/>
        <v>1421.1569436803734</v>
      </c>
      <c r="U1107" s="101">
        <f t="shared" si="311"/>
        <v>480.35104696396616</v>
      </c>
      <c r="V1107" s="304">
        <f t="shared" si="312"/>
        <v>28.423138873607467</v>
      </c>
      <c r="W1107" s="308">
        <v>24</v>
      </c>
      <c r="X1107" s="305">
        <f t="shared" si="313"/>
        <v>1953.9311295179471</v>
      </c>
      <c r="Y1107" s="309">
        <f t="shared" si="314"/>
        <v>5.9379</v>
      </c>
    </row>
    <row r="1108" spans="1:25" ht="15.75" customHeight="1" x14ac:dyDescent="0.2">
      <c r="A1108" s="424">
        <v>1089</v>
      </c>
      <c r="B1108" s="301">
        <f t="shared" si="315"/>
        <v>73.296187382098466</v>
      </c>
      <c r="C1108" s="302">
        <v>21700</v>
      </c>
      <c r="D1108" s="303">
        <f t="shared" ref="D1108:D1171" si="318">12*(1/B1108*C1108)</f>
        <v>3552.7086646746775</v>
      </c>
      <c r="E1108" s="304">
        <f t="shared" ref="E1108:E1171" si="319">D1108*33.8%</f>
        <v>1200.8155286600409</v>
      </c>
      <c r="F1108" s="304">
        <f t="shared" ref="F1108:F1171" si="320">D1108*2%</f>
        <v>71.054173293493548</v>
      </c>
      <c r="G1108" s="101">
        <v>60</v>
      </c>
      <c r="H1108" s="305">
        <f t="shared" ref="H1108:H1171" si="321">SUM(D1108:G1108)</f>
        <v>4884.5783666282123</v>
      </c>
      <c r="I1108" s="309">
        <f t="shared" ref="I1108:I1171" si="322">ROUND(A1108/B1108,4)</f>
        <v>14.8575</v>
      </c>
      <c r="J1108" s="329">
        <f t="shared" si="316"/>
        <v>122.16031230349745</v>
      </c>
      <c r="K1108" s="302">
        <v>21700</v>
      </c>
      <c r="L1108" s="307">
        <f t="shared" ref="L1108:L1171" si="323">12*(1/J1108*K1108)</f>
        <v>2131.6251988048061</v>
      </c>
      <c r="M1108" s="304">
        <f t="shared" ref="M1108:M1171" si="324">L1108*33.8%</f>
        <v>720.48931719602444</v>
      </c>
      <c r="N1108" s="304">
        <f t="shared" ref="N1108:N1171" si="325">L1108*2%</f>
        <v>42.632503976096125</v>
      </c>
      <c r="O1108" s="308">
        <v>36</v>
      </c>
      <c r="P1108" s="305">
        <f t="shared" ref="P1108:P1171" si="326">SUM(L1108:O1108)</f>
        <v>2930.7470199769264</v>
      </c>
      <c r="Q1108" s="309">
        <f t="shared" ref="Q1108:Q1171" si="327">ROUND(A1108/J1108,4)</f>
        <v>8.9145000000000003</v>
      </c>
      <c r="R1108" s="367">
        <f t="shared" si="317"/>
        <v>183.24046845524614</v>
      </c>
      <c r="S1108" s="302">
        <v>21700</v>
      </c>
      <c r="T1108" s="307">
        <f t="shared" ref="T1108:T1171" si="328">12*(1/R1108*S1108)</f>
        <v>1421.0834658698711</v>
      </c>
      <c r="U1108" s="101">
        <f t="shared" ref="U1108:U1171" si="329">T1108*33.8%</f>
        <v>480.32621146401641</v>
      </c>
      <c r="V1108" s="304">
        <f t="shared" ref="V1108:V1171" si="330">T1108*2%</f>
        <v>28.421669317397424</v>
      </c>
      <c r="W1108" s="308">
        <v>24</v>
      </c>
      <c r="X1108" s="305">
        <f t="shared" ref="X1108:X1171" si="331">SUM(T1108:W1108)</f>
        <v>1953.8313466512848</v>
      </c>
      <c r="Y1108" s="309">
        <f t="shared" ref="Y1108:Y1171" si="332">ROUND(A1108/R1108,4)</f>
        <v>5.9429999999999996</v>
      </c>
    </row>
    <row r="1109" spans="1:25" ht="15.75" customHeight="1" x14ac:dyDescent="0.2">
      <c r="A1109" s="283">
        <v>1090</v>
      </c>
      <c r="B1109" s="301">
        <f t="shared" si="315"/>
        <v>73.299973522795653</v>
      </c>
      <c r="C1109" s="302">
        <v>21700</v>
      </c>
      <c r="D1109" s="303">
        <f t="shared" si="318"/>
        <v>3552.5251577207982</v>
      </c>
      <c r="E1109" s="304">
        <f t="shared" si="319"/>
        <v>1200.7535033096297</v>
      </c>
      <c r="F1109" s="304">
        <f t="shared" si="320"/>
        <v>71.050503154415964</v>
      </c>
      <c r="G1109" s="101">
        <v>60</v>
      </c>
      <c r="H1109" s="305">
        <f t="shared" si="321"/>
        <v>4884.3291641848446</v>
      </c>
      <c r="I1109" s="309">
        <f t="shared" si="322"/>
        <v>14.8704</v>
      </c>
      <c r="J1109" s="329">
        <f t="shared" si="316"/>
        <v>122.16662253799277</v>
      </c>
      <c r="K1109" s="302">
        <v>21700</v>
      </c>
      <c r="L1109" s="307">
        <f t="shared" si="323"/>
        <v>2131.5150946324788</v>
      </c>
      <c r="M1109" s="304">
        <f t="shared" si="324"/>
        <v>720.45210198577774</v>
      </c>
      <c r="N1109" s="304">
        <f t="shared" si="325"/>
        <v>42.630301892649577</v>
      </c>
      <c r="O1109" s="308">
        <v>36</v>
      </c>
      <c r="P1109" s="305">
        <f t="shared" si="326"/>
        <v>2930.5974985109065</v>
      </c>
      <c r="Q1109" s="309">
        <f t="shared" si="327"/>
        <v>8.9222000000000001</v>
      </c>
      <c r="R1109" s="367">
        <f t="shared" si="317"/>
        <v>183.24993380698913</v>
      </c>
      <c r="S1109" s="302">
        <v>21700</v>
      </c>
      <c r="T1109" s="307">
        <f t="shared" si="328"/>
        <v>1421.0100630883196</v>
      </c>
      <c r="U1109" s="101">
        <f t="shared" si="329"/>
        <v>480.30140132385196</v>
      </c>
      <c r="V1109" s="304">
        <f t="shared" si="330"/>
        <v>28.420201261766394</v>
      </c>
      <c r="W1109" s="308">
        <v>24</v>
      </c>
      <c r="X1109" s="305">
        <f t="shared" si="331"/>
        <v>1953.7316656739379</v>
      </c>
      <c r="Y1109" s="309">
        <f t="shared" si="332"/>
        <v>5.9481999999999999</v>
      </c>
    </row>
    <row r="1110" spans="1:25" ht="15.75" customHeight="1" x14ac:dyDescent="0.2">
      <c r="A1110" s="424">
        <v>1091</v>
      </c>
      <c r="B1110" s="301">
        <f t="shared" si="315"/>
        <v>73.303756191561419</v>
      </c>
      <c r="C1110" s="302">
        <v>21700</v>
      </c>
      <c r="D1110" s="303">
        <f t="shared" si="318"/>
        <v>3552.3418379749655</v>
      </c>
      <c r="E1110" s="304">
        <f t="shared" si="319"/>
        <v>1200.6915412355381</v>
      </c>
      <c r="F1110" s="304">
        <f t="shared" si="320"/>
        <v>71.046836759499314</v>
      </c>
      <c r="G1110" s="101">
        <v>60</v>
      </c>
      <c r="H1110" s="305">
        <f t="shared" si="321"/>
        <v>4884.0802159700033</v>
      </c>
      <c r="I1110" s="309">
        <f t="shared" si="322"/>
        <v>14.8833</v>
      </c>
      <c r="J1110" s="329">
        <f t="shared" si="316"/>
        <v>122.1729269859357</v>
      </c>
      <c r="K1110" s="302">
        <v>21700</v>
      </c>
      <c r="L1110" s="307">
        <f t="shared" si="323"/>
        <v>2131.4051027849791</v>
      </c>
      <c r="M1110" s="304">
        <f t="shared" si="324"/>
        <v>720.41492474132292</v>
      </c>
      <c r="N1110" s="304">
        <f t="shared" si="325"/>
        <v>42.628102055699586</v>
      </c>
      <c r="O1110" s="308">
        <v>36</v>
      </c>
      <c r="P1110" s="305">
        <f t="shared" si="326"/>
        <v>2930.4481295820015</v>
      </c>
      <c r="Q1110" s="309">
        <f t="shared" si="327"/>
        <v>8.93</v>
      </c>
      <c r="R1110" s="367">
        <f t="shared" si="317"/>
        <v>183.25939047890353</v>
      </c>
      <c r="S1110" s="302">
        <v>21700</v>
      </c>
      <c r="T1110" s="307">
        <f t="shared" si="328"/>
        <v>1420.9367351899859</v>
      </c>
      <c r="U1110" s="101">
        <f t="shared" si="329"/>
        <v>480.2766164942152</v>
      </c>
      <c r="V1110" s="304">
        <f t="shared" si="330"/>
        <v>28.418734703799718</v>
      </c>
      <c r="W1110" s="308">
        <v>24</v>
      </c>
      <c r="X1110" s="305">
        <f t="shared" si="331"/>
        <v>1953.632086388001</v>
      </c>
      <c r="Y1110" s="309">
        <f t="shared" si="332"/>
        <v>5.9532999999999996</v>
      </c>
    </row>
    <row r="1111" spans="1:25" ht="15.75" customHeight="1" x14ac:dyDescent="0.2">
      <c r="A1111" s="424">
        <v>1092</v>
      </c>
      <c r="B1111" s="301">
        <f t="shared" si="315"/>
        <v>73.307535394757508</v>
      </c>
      <c r="C1111" s="302">
        <v>21700</v>
      </c>
      <c r="D1111" s="303">
        <f t="shared" si="318"/>
        <v>3552.1587050738872</v>
      </c>
      <c r="E1111" s="304">
        <f t="shared" si="319"/>
        <v>1200.6296423149738</v>
      </c>
      <c r="F1111" s="304">
        <f t="shared" si="320"/>
        <v>71.043174101477746</v>
      </c>
      <c r="G1111" s="101">
        <v>60</v>
      </c>
      <c r="H1111" s="305">
        <f t="shared" si="321"/>
        <v>4883.8315214903396</v>
      </c>
      <c r="I1111" s="309">
        <f t="shared" si="322"/>
        <v>14.896100000000001</v>
      </c>
      <c r="J1111" s="329">
        <f t="shared" si="316"/>
        <v>122.17922565792918</v>
      </c>
      <c r="K1111" s="302">
        <v>21700</v>
      </c>
      <c r="L1111" s="307">
        <f t="shared" si="323"/>
        <v>2131.2952230443325</v>
      </c>
      <c r="M1111" s="304">
        <f t="shared" si="324"/>
        <v>720.37778538898431</v>
      </c>
      <c r="N1111" s="304">
        <f t="shared" si="325"/>
        <v>42.625904460886652</v>
      </c>
      <c r="O1111" s="308">
        <v>36</v>
      </c>
      <c r="P1111" s="305">
        <f t="shared" si="326"/>
        <v>2930.2989128942031</v>
      </c>
      <c r="Q1111" s="309">
        <f t="shared" si="327"/>
        <v>8.9376999999999995</v>
      </c>
      <c r="R1111" s="367">
        <f t="shared" si="317"/>
        <v>183.26883848689377</v>
      </c>
      <c r="S1111" s="302">
        <v>21700</v>
      </c>
      <c r="T1111" s="307">
        <f t="shared" si="328"/>
        <v>1420.8634820295549</v>
      </c>
      <c r="U1111" s="101">
        <f t="shared" si="329"/>
        <v>480.2518569259895</v>
      </c>
      <c r="V1111" s="304">
        <f t="shared" si="330"/>
        <v>28.417269640591098</v>
      </c>
      <c r="W1111" s="308">
        <v>24</v>
      </c>
      <c r="X1111" s="305">
        <f t="shared" si="331"/>
        <v>1953.5326085961353</v>
      </c>
      <c r="Y1111" s="309">
        <f t="shared" si="332"/>
        <v>5.9584999999999999</v>
      </c>
    </row>
    <row r="1112" spans="1:25" ht="15.75" customHeight="1" x14ac:dyDescent="0.2">
      <c r="A1112" s="424">
        <v>1093</v>
      </c>
      <c r="B1112" s="301">
        <f t="shared" si="315"/>
        <v>73.311311138728229</v>
      </c>
      <c r="C1112" s="302">
        <v>21700</v>
      </c>
      <c r="D1112" s="303">
        <f t="shared" si="318"/>
        <v>3551.9757586553151</v>
      </c>
      <c r="E1112" s="304">
        <f t="shared" si="319"/>
        <v>1200.5678064254964</v>
      </c>
      <c r="F1112" s="304">
        <f t="shared" si="320"/>
        <v>71.039515173106309</v>
      </c>
      <c r="G1112" s="101">
        <v>60</v>
      </c>
      <c r="H1112" s="305">
        <f t="shared" si="321"/>
        <v>4883.5830802539176</v>
      </c>
      <c r="I1112" s="309">
        <f t="shared" si="322"/>
        <v>14.909000000000001</v>
      </c>
      <c r="J1112" s="329">
        <f t="shared" si="316"/>
        <v>122.18551856454705</v>
      </c>
      <c r="K1112" s="302">
        <v>21700</v>
      </c>
      <c r="L1112" s="307">
        <f t="shared" si="323"/>
        <v>2131.1854551931883</v>
      </c>
      <c r="M1112" s="304">
        <f t="shared" si="324"/>
        <v>720.34068385529758</v>
      </c>
      <c r="N1112" s="304">
        <f t="shared" si="325"/>
        <v>42.623709103863767</v>
      </c>
      <c r="O1112" s="308">
        <v>36</v>
      </c>
      <c r="P1112" s="305">
        <f t="shared" si="326"/>
        <v>2930.1498481523495</v>
      </c>
      <c r="Q1112" s="309">
        <f t="shared" si="327"/>
        <v>8.9453999999999994</v>
      </c>
      <c r="R1112" s="367">
        <f t="shared" si="317"/>
        <v>183.27827784682057</v>
      </c>
      <c r="S1112" s="302">
        <v>21700</v>
      </c>
      <c r="T1112" s="307">
        <f t="shared" si="328"/>
        <v>1420.7903034621258</v>
      </c>
      <c r="U1112" s="101">
        <f t="shared" si="329"/>
        <v>480.2271225701985</v>
      </c>
      <c r="V1112" s="304">
        <f t="shared" si="330"/>
        <v>28.415806069242517</v>
      </c>
      <c r="W1112" s="308">
        <v>24</v>
      </c>
      <c r="X1112" s="305">
        <f t="shared" si="331"/>
        <v>1953.4332321015668</v>
      </c>
      <c r="Y1112" s="309">
        <f t="shared" si="332"/>
        <v>5.9635999999999996</v>
      </c>
    </row>
    <row r="1113" spans="1:25" ht="15.75" customHeight="1" x14ac:dyDescent="0.2">
      <c r="A1113" s="424">
        <v>1094</v>
      </c>
      <c r="B1113" s="301">
        <f t="shared" si="315"/>
        <v>73.315083429800453</v>
      </c>
      <c r="C1113" s="302">
        <v>21700</v>
      </c>
      <c r="D1113" s="303">
        <f t="shared" si="318"/>
        <v>3551.7929983580289</v>
      </c>
      <c r="E1113" s="304">
        <f t="shared" si="319"/>
        <v>1200.5060334450136</v>
      </c>
      <c r="F1113" s="304">
        <f t="shared" si="320"/>
        <v>71.035859967160576</v>
      </c>
      <c r="G1113" s="101">
        <v>60</v>
      </c>
      <c r="H1113" s="305">
        <f t="shared" si="321"/>
        <v>4883.3348917702033</v>
      </c>
      <c r="I1113" s="309">
        <f t="shared" si="322"/>
        <v>14.921900000000001</v>
      </c>
      <c r="J1113" s="329">
        <f t="shared" si="316"/>
        <v>122.19180571633409</v>
      </c>
      <c r="K1113" s="302">
        <v>21700</v>
      </c>
      <c r="L1113" s="307">
        <f t="shared" si="323"/>
        <v>2131.0757990148177</v>
      </c>
      <c r="M1113" s="304">
        <f t="shared" si="324"/>
        <v>720.3036200670083</v>
      </c>
      <c r="N1113" s="304">
        <f t="shared" si="325"/>
        <v>42.621515980296351</v>
      </c>
      <c r="O1113" s="308">
        <v>36</v>
      </c>
      <c r="P1113" s="305">
        <f t="shared" si="326"/>
        <v>2930.0009350621226</v>
      </c>
      <c r="Q1113" s="309">
        <f t="shared" si="327"/>
        <v>8.9530999999999992</v>
      </c>
      <c r="R1113" s="367">
        <f t="shared" si="317"/>
        <v>183.28770857450112</v>
      </c>
      <c r="S1113" s="302">
        <v>21700</v>
      </c>
      <c r="T1113" s="307">
        <f t="shared" si="328"/>
        <v>1420.7171993432119</v>
      </c>
      <c r="U1113" s="101">
        <f t="shared" si="329"/>
        <v>480.20241337800559</v>
      </c>
      <c r="V1113" s="304">
        <f t="shared" si="330"/>
        <v>28.414343986864239</v>
      </c>
      <c r="W1113" s="308">
        <v>24</v>
      </c>
      <c r="X1113" s="305">
        <f t="shared" si="331"/>
        <v>1953.3339567080816</v>
      </c>
      <c r="Y1113" s="309">
        <f t="shared" si="332"/>
        <v>5.9687999999999999</v>
      </c>
    </row>
    <row r="1114" spans="1:25" ht="15.75" customHeight="1" x14ac:dyDescent="0.2">
      <c r="A1114" s="424">
        <v>1095</v>
      </c>
      <c r="B1114" s="301">
        <f t="shared" si="315"/>
        <v>73.318852274283728</v>
      </c>
      <c r="C1114" s="302">
        <v>21700</v>
      </c>
      <c r="D1114" s="303">
        <f t="shared" si="318"/>
        <v>3551.6104238218441</v>
      </c>
      <c r="E1114" s="304">
        <f t="shared" si="319"/>
        <v>1200.4443232517831</v>
      </c>
      <c r="F1114" s="304">
        <f t="shared" si="320"/>
        <v>71.032208476436878</v>
      </c>
      <c r="G1114" s="101">
        <v>60</v>
      </c>
      <c r="H1114" s="305">
        <f t="shared" si="321"/>
        <v>4883.086955550064</v>
      </c>
      <c r="I1114" s="309">
        <f t="shared" si="322"/>
        <v>14.934799999999999</v>
      </c>
      <c r="J1114" s="329">
        <f t="shared" si="316"/>
        <v>122.19808712380622</v>
      </c>
      <c r="K1114" s="302">
        <v>21700</v>
      </c>
      <c r="L1114" s="307">
        <f t="shared" si="323"/>
        <v>2130.9662542931064</v>
      </c>
      <c r="M1114" s="304">
        <f t="shared" si="324"/>
        <v>720.26659395106992</v>
      </c>
      <c r="N1114" s="304">
        <f t="shared" si="325"/>
        <v>42.61932508586213</v>
      </c>
      <c r="O1114" s="308">
        <v>36</v>
      </c>
      <c r="P1114" s="305">
        <f t="shared" si="326"/>
        <v>2929.8521733300386</v>
      </c>
      <c r="Q1114" s="309">
        <f t="shared" si="327"/>
        <v>8.9609000000000005</v>
      </c>
      <c r="R1114" s="367">
        <f t="shared" si="317"/>
        <v>183.29713068570931</v>
      </c>
      <c r="S1114" s="302">
        <v>21700</v>
      </c>
      <c r="T1114" s="307">
        <f t="shared" si="328"/>
        <v>1420.6441695287376</v>
      </c>
      <c r="U1114" s="101">
        <f t="shared" si="329"/>
        <v>480.17772930071328</v>
      </c>
      <c r="V1114" s="304">
        <f t="shared" si="330"/>
        <v>28.412883390574752</v>
      </c>
      <c r="W1114" s="308">
        <v>24</v>
      </c>
      <c r="X1114" s="305">
        <f t="shared" si="331"/>
        <v>1953.2347822200256</v>
      </c>
      <c r="Y1114" s="309">
        <f t="shared" si="332"/>
        <v>5.9739000000000004</v>
      </c>
    </row>
    <row r="1115" spans="1:25" ht="15.75" customHeight="1" x14ac:dyDescent="0.2">
      <c r="A1115" s="424">
        <v>1096</v>
      </c>
      <c r="B1115" s="301">
        <f t="shared" si="315"/>
        <v>73.322617678470351</v>
      </c>
      <c r="C1115" s="302">
        <v>21700</v>
      </c>
      <c r="D1115" s="303">
        <f t="shared" si="318"/>
        <v>3551.4280346875967</v>
      </c>
      <c r="E1115" s="304">
        <f t="shared" si="319"/>
        <v>1200.3826757244076</v>
      </c>
      <c r="F1115" s="304">
        <f t="shared" si="320"/>
        <v>71.028560693751942</v>
      </c>
      <c r="G1115" s="101">
        <v>60</v>
      </c>
      <c r="H1115" s="305">
        <f t="shared" si="321"/>
        <v>4882.8392711057568</v>
      </c>
      <c r="I1115" s="309">
        <f t="shared" si="322"/>
        <v>14.9476</v>
      </c>
      <c r="J1115" s="329">
        <f t="shared" si="316"/>
        <v>122.20436279745059</v>
      </c>
      <c r="K1115" s="302">
        <v>21700</v>
      </c>
      <c r="L1115" s="307">
        <f t="shared" si="323"/>
        <v>2130.856820812558</v>
      </c>
      <c r="M1115" s="304">
        <f t="shared" si="324"/>
        <v>720.22960543464455</v>
      </c>
      <c r="N1115" s="304">
        <f t="shared" si="325"/>
        <v>42.617136416251164</v>
      </c>
      <c r="O1115" s="308">
        <v>36</v>
      </c>
      <c r="P1115" s="305">
        <f t="shared" si="326"/>
        <v>2929.7035626634533</v>
      </c>
      <c r="Q1115" s="309">
        <f t="shared" si="327"/>
        <v>8.9686000000000003</v>
      </c>
      <c r="R1115" s="367">
        <f t="shared" si="317"/>
        <v>183.30654419617588</v>
      </c>
      <c r="S1115" s="302">
        <v>21700</v>
      </c>
      <c r="T1115" s="307">
        <f t="shared" si="328"/>
        <v>1420.5712138750387</v>
      </c>
      <c r="U1115" s="101">
        <f t="shared" si="329"/>
        <v>480.15307028976304</v>
      </c>
      <c r="V1115" s="304">
        <f t="shared" si="330"/>
        <v>28.411424277500775</v>
      </c>
      <c r="W1115" s="308">
        <v>24</v>
      </c>
      <c r="X1115" s="305">
        <f t="shared" si="331"/>
        <v>1953.1357084423025</v>
      </c>
      <c r="Y1115" s="309">
        <f t="shared" si="332"/>
        <v>5.9790999999999999</v>
      </c>
    </row>
    <row r="1116" spans="1:25" ht="15.75" customHeight="1" x14ac:dyDescent="0.2">
      <c r="A1116" s="424">
        <v>1097</v>
      </c>
      <c r="B1116" s="301">
        <f t="shared" si="315"/>
        <v>73.326379648635324</v>
      </c>
      <c r="C1116" s="302">
        <v>21700</v>
      </c>
      <c r="D1116" s="303">
        <f t="shared" si="318"/>
        <v>3551.2458305971509</v>
      </c>
      <c r="E1116" s="304">
        <f t="shared" si="319"/>
        <v>1200.3210907418368</v>
      </c>
      <c r="F1116" s="304">
        <f t="shared" si="320"/>
        <v>71.024916611943013</v>
      </c>
      <c r="G1116" s="101">
        <v>60</v>
      </c>
      <c r="H1116" s="305">
        <f t="shared" si="321"/>
        <v>4882.5918379509303</v>
      </c>
      <c r="I1116" s="309">
        <f t="shared" si="322"/>
        <v>14.9605</v>
      </c>
      <c r="J1116" s="329">
        <f t="shared" si="316"/>
        <v>122.21063274772554</v>
      </c>
      <c r="K1116" s="302">
        <v>21700</v>
      </c>
      <c r="L1116" s="307">
        <f t="shared" si="323"/>
        <v>2130.7474983582906</v>
      </c>
      <c r="M1116" s="304">
        <f t="shared" si="324"/>
        <v>720.19265444510211</v>
      </c>
      <c r="N1116" s="304">
        <f t="shared" si="325"/>
        <v>42.614949967165813</v>
      </c>
      <c r="O1116" s="308">
        <v>36</v>
      </c>
      <c r="P1116" s="305">
        <f t="shared" si="326"/>
        <v>2929.5551027705587</v>
      </c>
      <c r="Q1116" s="309">
        <f t="shared" si="327"/>
        <v>8.9763000000000002</v>
      </c>
      <c r="R1116" s="367">
        <f t="shared" si="317"/>
        <v>183.31594912158829</v>
      </c>
      <c r="S1116" s="302">
        <v>21700</v>
      </c>
      <c r="T1116" s="307">
        <f t="shared" si="328"/>
        <v>1420.4983322388607</v>
      </c>
      <c r="U1116" s="101">
        <f t="shared" si="329"/>
        <v>480.12843629673489</v>
      </c>
      <c r="V1116" s="304">
        <f t="shared" si="330"/>
        <v>28.409966644777214</v>
      </c>
      <c r="W1116" s="308">
        <v>24</v>
      </c>
      <c r="X1116" s="305">
        <f t="shared" si="331"/>
        <v>1953.0367351803727</v>
      </c>
      <c r="Y1116" s="309">
        <f t="shared" si="332"/>
        <v>5.9842000000000004</v>
      </c>
    </row>
    <row r="1117" spans="1:25" ht="15.75" customHeight="1" x14ac:dyDescent="0.2">
      <c r="A1117" s="424">
        <v>1098</v>
      </c>
      <c r="B1117" s="301">
        <f t="shared" si="315"/>
        <v>73.330138191036582</v>
      </c>
      <c r="C1117" s="302">
        <v>21700</v>
      </c>
      <c r="D1117" s="303">
        <f t="shared" si="318"/>
        <v>3551.0638111933849</v>
      </c>
      <c r="E1117" s="304">
        <f t="shared" si="319"/>
        <v>1200.2595681833641</v>
      </c>
      <c r="F1117" s="304">
        <f t="shared" si="320"/>
        <v>71.021276223867702</v>
      </c>
      <c r="G1117" s="101">
        <v>60</v>
      </c>
      <c r="H1117" s="305">
        <f t="shared" si="321"/>
        <v>4882.3446556006165</v>
      </c>
      <c r="I1117" s="309">
        <f t="shared" si="322"/>
        <v>14.9734</v>
      </c>
      <c r="J1117" s="329">
        <f t="shared" si="316"/>
        <v>122.21689698506097</v>
      </c>
      <c r="K1117" s="302">
        <v>21700</v>
      </c>
      <c r="L1117" s="307">
        <f t="shared" si="323"/>
        <v>2130.6382867160314</v>
      </c>
      <c r="M1117" s="304">
        <f t="shared" si="324"/>
        <v>720.15574091001849</v>
      </c>
      <c r="N1117" s="304">
        <f t="shared" si="325"/>
        <v>42.612765734320632</v>
      </c>
      <c r="O1117" s="308">
        <v>36</v>
      </c>
      <c r="P1117" s="305">
        <f t="shared" si="326"/>
        <v>2929.4067933603701</v>
      </c>
      <c r="Q1117" s="309">
        <f t="shared" si="327"/>
        <v>8.984</v>
      </c>
      <c r="R1117" s="367">
        <f t="shared" si="317"/>
        <v>183.32534547759144</v>
      </c>
      <c r="S1117" s="302">
        <v>21700</v>
      </c>
      <c r="T1117" s="307">
        <f t="shared" si="328"/>
        <v>1420.4255244773542</v>
      </c>
      <c r="U1117" s="101">
        <f t="shared" si="329"/>
        <v>480.1038272733457</v>
      </c>
      <c r="V1117" s="304">
        <f t="shared" si="330"/>
        <v>28.408510489547083</v>
      </c>
      <c r="W1117" s="308">
        <v>24</v>
      </c>
      <c r="X1117" s="305">
        <f t="shared" si="331"/>
        <v>1952.9378622402469</v>
      </c>
      <c r="Y1117" s="309">
        <f t="shared" si="332"/>
        <v>5.9893999999999998</v>
      </c>
    </row>
    <row r="1118" spans="1:25" ht="15.75" customHeight="1" x14ac:dyDescent="0.2">
      <c r="A1118" s="424">
        <v>1099</v>
      </c>
      <c r="B1118" s="301">
        <f t="shared" si="315"/>
        <v>73.333893311914949</v>
      </c>
      <c r="C1118" s="302">
        <v>21700</v>
      </c>
      <c r="D1118" s="303">
        <f t="shared" si="318"/>
        <v>3550.881976120193</v>
      </c>
      <c r="E1118" s="304">
        <f t="shared" si="319"/>
        <v>1200.1981079286252</v>
      </c>
      <c r="F1118" s="304">
        <f t="shared" si="320"/>
        <v>71.017639522403869</v>
      </c>
      <c r="G1118" s="101">
        <v>60</v>
      </c>
      <c r="H1118" s="305">
        <f t="shared" si="321"/>
        <v>4882.0977235712216</v>
      </c>
      <c r="I1118" s="309">
        <f t="shared" si="322"/>
        <v>14.9862</v>
      </c>
      <c r="J1118" s="329">
        <f t="shared" si="316"/>
        <v>122.22315551985825</v>
      </c>
      <c r="K1118" s="302">
        <v>21700</v>
      </c>
      <c r="L1118" s="307">
        <f t="shared" si="323"/>
        <v>2130.529185672116</v>
      </c>
      <c r="M1118" s="304">
        <f t="shared" si="324"/>
        <v>720.11886475717517</v>
      </c>
      <c r="N1118" s="304">
        <f t="shared" si="325"/>
        <v>42.610583713442324</v>
      </c>
      <c r="O1118" s="308">
        <v>36</v>
      </c>
      <c r="P1118" s="305">
        <f t="shared" si="326"/>
        <v>2929.2586341427336</v>
      </c>
      <c r="Q1118" s="309">
        <f t="shared" si="327"/>
        <v>8.9916999999999998</v>
      </c>
      <c r="R1118" s="367">
        <f t="shared" si="317"/>
        <v>183.33473327978737</v>
      </c>
      <c r="S1118" s="302">
        <v>21700</v>
      </c>
      <c r="T1118" s="307">
        <f t="shared" si="328"/>
        <v>1420.3527904480775</v>
      </c>
      <c r="U1118" s="101">
        <f t="shared" si="329"/>
        <v>480.07924317145012</v>
      </c>
      <c r="V1118" s="304">
        <f t="shared" si="330"/>
        <v>28.407055808961552</v>
      </c>
      <c r="W1118" s="308">
        <v>24</v>
      </c>
      <c r="X1118" s="305">
        <f t="shared" si="331"/>
        <v>1952.8390894284892</v>
      </c>
      <c r="Y1118" s="309">
        <f t="shared" si="332"/>
        <v>5.9945000000000004</v>
      </c>
    </row>
    <row r="1119" spans="1:25" ht="15.75" customHeight="1" x14ac:dyDescent="0.2">
      <c r="A1119" s="283">
        <v>1100</v>
      </c>
      <c r="B1119" s="301">
        <f t="shared" si="315"/>
        <v>73.337645017494154</v>
      </c>
      <c r="C1119" s="302">
        <v>21700</v>
      </c>
      <c r="D1119" s="303">
        <f t="shared" si="318"/>
        <v>3550.7003250224834</v>
      </c>
      <c r="E1119" s="304">
        <f t="shared" si="319"/>
        <v>1200.1367098575993</v>
      </c>
      <c r="F1119" s="304">
        <f t="shared" si="320"/>
        <v>71.014006500449668</v>
      </c>
      <c r="G1119" s="101">
        <v>60</v>
      </c>
      <c r="H1119" s="305">
        <f t="shared" si="321"/>
        <v>4881.8510413805325</v>
      </c>
      <c r="I1119" s="309">
        <f t="shared" si="322"/>
        <v>14.9991</v>
      </c>
      <c r="J1119" s="329">
        <f t="shared" si="316"/>
        <v>122.22940836249026</v>
      </c>
      <c r="K1119" s="302">
        <v>21700</v>
      </c>
      <c r="L1119" s="307">
        <f t="shared" si="323"/>
        <v>2130.4201950134898</v>
      </c>
      <c r="M1119" s="304">
        <f t="shared" si="324"/>
        <v>720.08202591455949</v>
      </c>
      <c r="N1119" s="304">
        <f t="shared" si="325"/>
        <v>42.608403900269799</v>
      </c>
      <c r="O1119" s="308">
        <v>36</v>
      </c>
      <c r="P1119" s="305">
        <f t="shared" si="326"/>
        <v>2929.110624828319</v>
      </c>
      <c r="Q1119" s="309">
        <f t="shared" si="327"/>
        <v>8.9994999999999994</v>
      </c>
      <c r="R1119" s="367">
        <f t="shared" si="317"/>
        <v>183.34411254373538</v>
      </c>
      <c r="S1119" s="302">
        <v>21700</v>
      </c>
      <c r="T1119" s="307">
        <f t="shared" si="328"/>
        <v>1420.2801300089934</v>
      </c>
      <c r="U1119" s="101">
        <f t="shared" si="329"/>
        <v>480.05468394303972</v>
      </c>
      <c r="V1119" s="304">
        <f t="shared" si="330"/>
        <v>28.405602600179868</v>
      </c>
      <c r="W1119" s="308">
        <v>24</v>
      </c>
      <c r="X1119" s="305">
        <f t="shared" si="331"/>
        <v>1952.740416552213</v>
      </c>
      <c r="Y1119" s="309">
        <f t="shared" si="332"/>
        <v>5.9996</v>
      </c>
    </row>
    <row r="1120" spans="1:25" ht="15.75" customHeight="1" x14ac:dyDescent="0.2">
      <c r="A1120" s="424">
        <v>1101</v>
      </c>
      <c r="B1120" s="301">
        <f t="shared" si="315"/>
        <v>73.341393313981058</v>
      </c>
      <c r="C1120" s="302">
        <v>21700</v>
      </c>
      <c r="D1120" s="303">
        <f t="shared" si="318"/>
        <v>3550.5188575461652</v>
      </c>
      <c r="E1120" s="304">
        <f t="shared" si="319"/>
        <v>1200.0753738506037</v>
      </c>
      <c r="F1120" s="304">
        <f t="shared" si="320"/>
        <v>71.010377150923304</v>
      </c>
      <c r="G1120" s="101">
        <v>60</v>
      </c>
      <c r="H1120" s="305">
        <f t="shared" si="321"/>
        <v>4881.6046085476919</v>
      </c>
      <c r="I1120" s="309">
        <f t="shared" si="322"/>
        <v>15.012</v>
      </c>
      <c r="J1120" s="329">
        <f t="shared" si="316"/>
        <v>122.23565552330177</v>
      </c>
      <c r="K1120" s="302">
        <v>21700</v>
      </c>
      <c r="L1120" s="307">
        <f t="shared" si="323"/>
        <v>2130.3113145276993</v>
      </c>
      <c r="M1120" s="304">
        <f t="shared" si="324"/>
        <v>720.0452243103623</v>
      </c>
      <c r="N1120" s="304">
        <f t="shared" si="325"/>
        <v>42.606226290553984</v>
      </c>
      <c r="O1120" s="308">
        <v>36</v>
      </c>
      <c r="P1120" s="305">
        <f t="shared" si="326"/>
        <v>2928.9627651286155</v>
      </c>
      <c r="Q1120" s="309">
        <f t="shared" si="327"/>
        <v>9.0071999999999992</v>
      </c>
      <c r="R1120" s="367">
        <f t="shared" si="317"/>
        <v>183.35348328495263</v>
      </c>
      <c r="S1120" s="302">
        <v>21700</v>
      </c>
      <c r="T1120" s="307">
        <f t="shared" si="328"/>
        <v>1420.2075430184661</v>
      </c>
      <c r="U1120" s="101">
        <f t="shared" si="329"/>
        <v>480.0301495402415</v>
      </c>
      <c r="V1120" s="304">
        <f t="shared" si="330"/>
        <v>28.404150860369324</v>
      </c>
      <c r="W1120" s="308">
        <v>24</v>
      </c>
      <c r="X1120" s="305">
        <f t="shared" si="331"/>
        <v>1952.6418434190771</v>
      </c>
      <c r="Y1120" s="309">
        <f t="shared" si="332"/>
        <v>6.0048000000000004</v>
      </c>
    </row>
    <row r="1121" spans="1:25" ht="15.75" customHeight="1" x14ac:dyDescent="0.2">
      <c r="A1121" s="424">
        <v>1102</v>
      </c>
      <c r="B1121" s="301">
        <f t="shared" si="315"/>
        <v>73.345138207565554</v>
      </c>
      <c r="C1121" s="302">
        <v>21700</v>
      </c>
      <c r="D1121" s="303">
        <f t="shared" si="318"/>
        <v>3550.3375733381563</v>
      </c>
      <c r="E1121" s="304">
        <f t="shared" si="319"/>
        <v>1200.0140997882968</v>
      </c>
      <c r="F1121" s="304">
        <f t="shared" si="320"/>
        <v>71.006751466763134</v>
      </c>
      <c r="G1121" s="101">
        <v>60</v>
      </c>
      <c r="H1121" s="305">
        <f t="shared" si="321"/>
        <v>4881.358424593217</v>
      </c>
      <c r="I1121" s="309">
        <f t="shared" si="322"/>
        <v>15.024900000000001</v>
      </c>
      <c r="J1121" s="329">
        <f t="shared" si="316"/>
        <v>122.24189701260926</v>
      </c>
      <c r="K1121" s="302">
        <v>21700</v>
      </c>
      <c r="L1121" s="307">
        <f t="shared" si="323"/>
        <v>2130.2025440028942</v>
      </c>
      <c r="M1121" s="304">
        <f t="shared" si="324"/>
        <v>720.00845987297816</v>
      </c>
      <c r="N1121" s="304">
        <f t="shared" si="325"/>
        <v>42.604050880057883</v>
      </c>
      <c r="O1121" s="308">
        <v>36</v>
      </c>
      <c r="P1121" s="305">
        <f t="shared" si="326"/>
        <v>2928.8150547559303</v>
      </c>
      <c r="Q1121" s="309">
        <f t="shared" si="327"/>
        <v>9.0149000000000008</v>
      </c>
      <c r="R1121" s="367">
        <f t="shared" si="317"/>
        <v>183.36284551891387</v>
      </c>
      <c r="S1121" s="302">
        <v>21700</v>
      </c>
      <c r="T1121" s="307">
        <f t="shared" si="328"/>
        <v>1420.1350293352627</v>
      </c>
      <c r="U1121" s="101">
        <f t="shared" si="329"/>
        <v>480.00563991531874</v>
      </c>
      <c r="V1121" s="304">
        <f t="shared" si="330"/>
        <v>28.402700586705254</v>
      </c>
      <c r="W1121" s="308">
        <v>24</v>
      </c>
      <c r="X1121" s="305">
        <f t="shared" si="331"/>
        <v>1952.5433698372869</v>
      </c>
      <c r="Y1121" s="309">
        <f t="shared" si="332"/>
        <v>6.0099</v>
      </c>
    </row>
    <row r="1122" spans="1:25" ht="15.75" customHeight="1" x14ac:dyDescent="0.2">
      <c r="A1122" s="424">
        <v>1103</v>
      </c>
      <c r="B1122" s="301">
        <f t="shared" si="315"/>
        <v>73.34887970442071</v>
      </c>
      <c r="C1122" s="302">
        <v>21700</v>
      </c>
      <c r="D1122" s="303">
        <f t="shared" si="318"/>
        <v>3550.1564720463721</v>
      </c>
      <c r="E1122" s="304">
        <f t="shared" si="319"/>
        <v>1199.9528875516737</v>
      </c>
      <c r="F1122" s="304">
        <f t="shared" si="320"/>
        <v>71.003129440927438</v>
      </c>
      <c r="G1122" s="101">
        <v>60</v>
      </c>
      <c r="H1122" s="305">
        <f t="shared" si="321"/>
        <v>4881.1124890389729</v>
      </c>
      <c r="I1122" s="309">
        <f t="shared" si="322"/>
        <v>15.037699999999999</v>
      </c>
      <c r="J1122" s="329">
        <f t="shared" si="316"/>
        <v>122.24813284070119</v>
      </c>
      <c r="K1122" s="302">
        <v>21700</v>
      </c>
      <c r="L1122" s="307">
        <f t="shared" si="323"/>
        <v>2130.0938832278234</v>
      </c>
      <c r="M1122" s="304">
        <f t="shared" si="324"/>
        <v>719.97173253100425</v>
      </c>
      <c r="N1122" s="304">
        <f t="shared" si="325"/>
        <v>42.601877664556469</v>
      </c>
      <c r="O1122" s="308">
        <v>36</v>
      </c>
      <c r="P1122" s="305">
        <f t="shared" si="326"/>
        <v>2928.6674934233843</v>
      </c>
      <c r="Q1122" s="309">
        <f t="shared" si="327"/>
        <v>9.0226000000000006</v>
      </c>
      <c r="R1122" s="367">
        <f t="shared" si="317"/>
        <v>183.37219926105178</v>
      </c>
      <c r="S1122" s="302">
        <v>21700</v>
      </c>
      <c r="T1122" s="307">
        <f t="shared" si="328"/>
        <v>1420.0625888185491</v>
      </c>
      <c r="U1122" s="101">
        <f t="shared" si="329"/>
        <v>479.98115502066958</v>
      </c>
      <c r="V1122" s="304">
        <f t="shared" si="330"/>
        <v>28.401251776370984</v>
      </c>
      <c r="W1122" s="308">
        <v>24</v>
      </c>
      <c r="X1122" s="305">
        <f t="shared" si="331"/>
        <v>1952.4449956155897</v>
      </c>
      <c r="Y1122" s="309">
        <f t="shared" si="332"/>
        <v>6.0151000000000003</v>
      </c>
    </row>
    <row r="1123" spans="1:25" ht="15.75" customHeight="1" x14ac:dyDescent="0.2">
      <c r="A1123" s="424">
        <v>1104</v>
      </c>
      <c r="B1123" s="301">
        <f t="shared" si="315"/>
        <v>73.352617810702796</v>
      </c>
      <c r="C1123" s="302">
        <v>21700</v>
      </c>
      <c r="D1123" s="303">
        <f t="shared" si="318"/>
        <v>3549.9755533197258</v>
      </c>
      <c r="E1123" s="304">
        <f t="shared" si="319"/>
        <v>1199.8917370220672</v>
      </c>
      <c r="F1123" s="304">
        <f t="shared" si="320"/>
        <v>70.999511066394518</v>
      </c>
      <c r="G1123" s="101">
        <v>60</v>
      </c>
      <c r="H1123" s="305">
        <f t="shared" si="321"/>
        <v>4880.8668014081877</v>
      </c>
      <c r="I1123" s="309">
        <f t="shared" si="322"/>
        <v>15.050599999999999</v>
      </c>
      <c r="J1123" s="329">
        <f t="shared" si="316"/>
        <v>122.254363017838</v>
      </c>
      <c r="K1123" s="302">
        <v>21700</v>
      </c>
      <c r="L1123" s="307">
        <f t="shared" si="323"/>
        <v>2129.9853319918352</v>
      </c>
      <c r="M1123" s="304">
        <f t="shared" si="324"/>
        <v>719.93504221324019</v>
      </c>
      <c r="N1123" s="304">
        <f t="shared" si="325"/>
        <v>42.599706639836704</v>
      </c>
      <c r="O1123" s="308">
        <v>36</v>
      </c>
      <c r="P1123" s="305">
        <f t="shared" si="326"/>
        <v>2928.5200808449122</v>
      </c>
      <c r="Q1123" s="309">
        <f t="shared" si="327"/>
        <v>9.0304000000000002</v>
      </c>
      <c r="R1123" s="367">
        <f t="shared" si="317"/>
        <v>183.38154452675698</v>
      </c>
      <c r="S1123" s="302">
        <v>21700</v>
      </c>
      <c r="T1123" s="307">
        <f t="shared" si="328"/>
        <v>1419.9902213278901</v>
      </c>
      <c r="U1123" s="101">
        <f t="shared" si="329"/>
        <v>479.9566948088268</v>
      </c>
      <c r="V1123" s="304">
        <f t="shared" si="330"/>
        <v>28.399804426557804</v>
      </c>
      <c r="W1123" s="308">
        <v>24</v>
      </c>
      <c r="X1123" s="305">
        <f t="shared" si="331"/>
        <v>1952.3467205632746</v>
      </c>
      <c r="Y1123" s="309">
        <f t="shared" si="332"/>
        <v>6.0202</v>
      </c>
    </row>
    <row r="1124" spans="1:25" ht="15.75" customHeight="1" x14ac:dyDescent="0.2">
      <c r="A1124" s="424">
        <v>1105</v>
      </c>
      <c r="B1124" s="301">
        <f t="shared" si="315"/>
        <v>73.356352532551398</v>
      </c>
      <c r="C1124" s="302">
        <v>21700</v>
      </c>
      <c r="D1124" s="303">
        <f t="shared" si="318"/>
        <v>3549.7948168081175</v>
      </c>
      <c r="E1124" s="304">
        <f t="shared" si="319"/>
        <v>1199.8306480811436</v>
      </c>
      <c r="F1124" s="304">
        <f t="shared" si="320"/>
        <v>70.995896336162346</v>
      </c>
      <c r="G1124" s="101">
        <v>60</v>
      </c>
      <c r="H1124" s="305">
        <f t="shared" si="321"/>
        <v>4880.6213612254232</v>
      </c>
      <c r="I1124" s="309">
        <f t="shared" si="322"/>
        <v>15.063499999999999</v>
      </c>
      <c r="J1124" s="329">
        <f t="shared" si="316"/>
        <v>122.26058755425234</v>
      </c>
      <c r="K1124" s="302">
        <v>21700</v>
      </c>
      <c r="L1124" s="307">
        <f t="shared" si="323"/>
        <v>2129.8768900848709</v>
      </c>
      <c r="M1124" s="304">
        <f t="shared" si="324"/>
        <v>719.8983888486863</v>
      </c>
      <c r="N1124" s="304">
        <f t="shared" si="325"/>
        <v>42.59753780169742</v>
      </c>
      <c r="O1124" s="308">
        <v>36</v>
      </c>
      <c r="P1124" s="305">
        <f t="shared" si="326"/>
        <v>2928.3728167352547</v>
      </c>
      <c r="Q1124" s="309">
        <f t="shared" si="327"/>
        <v>9.0381</v>
      </c>
      <c r="R1124" s="367">
        <f t="shared" si="317"/>
        <v>183.39088133137849</v>
      </c>
      <c r="S1124" s="302">
        <v>21700</v>
      </c>
      <c r="T1124" s="307">
        <f t="shared" si="328"/>
        <v>1419.9179267232473</v>
      </c>
      <c r="U1124" s="101">
        <f t="shared" si="329"/>
        <v>479.93225923245757</v>
      </c>
      <c r="V1124" s="304">
        <f t="shared" si="330"/>
        <v>28.398358534464947</v>
      </c>
      <c r="W1124" s="308">
        <v>24</v>
      </c>
      <c r="X1124" s="305">
        <f t="shared" si="331"/>
        <v>1952.2485444901699</v>
      </c>
      <c r="Y1124" s="309">
        <f t="shared" si="332"/>
        <v>6.0254000000000003</v>
      </c>
    </row>
    <row r="1125" spans="1:25" ht="15.75" customHeight="1" x14ac:dyDescent="0.2">
      <c r="A1125" s="424">
        <v>1106</v>
      </c>
      <c r="B1125" s="301">
        <f t="shared" si="315"/>
        <v>73.360083876089405</v>
      </c>
      <c r="C1125" s="302">
        <v>21700</v>
      </c>
      <c r="D1125" s="303">
        <f t="shared" si="318"/>
        <v>3549.6142621624426</v>
      </c>
      <c r="E1125" s="304">
        <f t="shared" si="319"/>
        <v>1199.7696206109056</v>
      </c>
      <c r="F1125" s="304">
        <f t="shared" si="320"/>
        <v>70.992285243248858</v>
      </c>
      <c r="G1125" s="101">
        <v>60</v>
      </c>
      <c r="H1125" s="305">
        <f t="shared" si="321"/>
        <v>4880.3761680165971</v>
      </c>
      <c r="I1125" s="309">
        <f t="shared" si="322"/>
        <v>15.0763</v>
      </c>
      <c r="J1125" s="329">
        <f t="shared" si="316"/>
        <v>122.26680646014901</v>
      </c>
      <c r="K1125" s="302">
        <v>21700</v>
      </c>
      <c r="L1125" s="307">
        <f t="shared" si="323"/>
        <v>2129.7685572974656</v>
      </c>
      <c r="M1125" s="304">
        <f t="shared" si="324"/>
        <v>719.86177236654328</v>
      </c>
      <c r="N1125" s="304">
        <f t="shared" si="325"/>
        <v>42.595371145949315</v>
      </c>
      <c r="O1125" s="308">
        <v>36</v>
      </c>
      <c r="P1125" s="305">
        <f t="shared" si="326"/>
        <v>2928.2257008099582</v>
      </c>
      <c r="Q1125" s="309">
        <f t="shared" si="327"/>
        <v>9.0457999999999998</v>
      </c>
      <c r="R1125" s="367">
        <f t="shared" si="317"/>
        <v>183.40020969022351</v>
      </c>
      <c r="S1125" s="302">
        <v>21700</v>
      </c>
      <c r="T1125" s="307">
        <f t="shared" si="328"/>
        <v>1419.8457048649773</v>
      </c>
      <c r="U1125" s="101">
        <f t="shared" si="329"/>
        <v>479.9078482443623</v>
      </c>
      <c r="V1125" s="304">
        <f t="shared" si="330"/>
        <v>28.396914097299547</v>
      </c>
      <c r="W1125" s="308">
        <v>24</v>
      </c>
      <c r="X1125" s="305">
        <f t="shared" si="331"/>
        <v>1952.150467206639</v>
      </c>
      <c r="Y1125" s="309">
        <f t="shared" si="332"/>
        <v>6.0305</v>
      </c>
    </row>
    <row r="1126" spans="1:25" ht="15.75" customHeight="1" x14ac:dyDescent="0.2">
      <c r="A1126" s="424">
        <v>1107</v>
      </c>
      <c r="B1126" s="301">
        <f t="shared" si="315"/>
        <v>73.363811847423136</v>
      </c>
      <c r="C1126" s="302">
        <v>21700</v>
      </c>
      <c r="D1126" s="303">
        <f t="shared" si="318"/>
        <v>3549.4338890345757</v>
      </c>
      <c r="E1126" s="304">
        <f t="shared" si="319"/>
        <v>1199.7086544936865</v>
      </c>
      <c r="F1126" s="304">
        <f t="shared" si="320"/>
        <v>70.988677780691518</v>
      </c>
      <c r="G1126" s="101">
        <v>60</v>
      </c>
      <c r="H1126" s="305">
        <f t="shared" si="321"/>
        <v>4880.1312213089532</v>
      </c>
      <c r="I1126" s="309">
        <f t="shared" si="322"/>
        <v>15.0892</v>
      </c>
      <c r="J1126" s="329">
        <f t="shared" si="316"/>
        <v>122.27301974570523</v>
      </c>
      <c r="K1126" s="302">
        <v>21700</v>
      </c>
      <c r="L1126" s="307">
        <f t="shared" si="323"/>
        <v>2129.6603334207457</v>
      </c>
      <c r="M1126" s="304">
        <f t="shared" si="324"/>
        <v>719.82519269621196</v>
      </c>
      <c r="N1126" s="304">
        <f t="shared" si="325"/>
        <v>42.593206668414915</v>
      </c>
      <c r="O1126" s="308">
        <v>36</v>
      </c>
      <c r="P1126" s="305">
        <f t="shared" si="326"/>
        <v>2928.0787327853727</v>
      </c>
      <c r="Q1126" s="309">
        <f t="shared" si="327"/>
        <v>9.0534999999999997</v>
      </c>
      <c r="R1126" s="367">
        <f t="shared" si="317"/>
        <v>183.40952961855783</v>
      </c>
      <c r="S1126" s="302">
        <v>21700</v>
      </c>
      <c r="T1126" s="307">
        <f t="shared" si="328"/>
        <v>1419.7735556138305</v>
      </c>
      <c r="U1126" s="101">
        <f t="shared" si="329"/>
        <v>479.88346179747464</v>
      </c>
      <c r="V1126" s="304">
        <f t="shared" si="330"/>
        <v>28.39547111227661</v>
      </c>
      <c r="W1126" s="308">
        <v>24</v>
      </c>
      <c r="X1126" s="305">
        <f t="shared" si="331"/>
        <v>1952.0524885235818</v>
      </c>
      <c r="Y1126" s="309">
        <f t="shared" si="332"/>
        <v>6.0357000000000003</v>
      </c>
    </row>
    <row r="1127" spans="1:25" ht="15.75" customHeight="1" x14ac:dyDescent="0.2">
      <c r="A1127" s="424">
        <v>1108</v>
      </c>
      <c r="B1127" s="301">
        <f t="shared" si="315"/>
        <v>73.367536452642327</v>
      </c>
      <c r="C1127" s="302">
        <v>21700</v>
      </c>
      <c r="D1127" s="303">
        <f t="shared" si="318"/>
        <v>3549.2536970773772</v>
      </c>
      <c r="E1127" s="304">
        <f t="shared" si="319"/>
        <v>1199.6477496121533</v>
      </c>
      <c r="F1127" s="304">
        <f t="shared" si="320"/>
        <v>70.98507394154754</v>
      </c>
      <c r="G1127" s="101">
        <v>60</v>
      </c>
      <c r="H1127" s="305">
        <f t="shared" si="321"/>
        <v>4879.8865206310784</v>
      </c>
      <c r="I1127" s="309">
        <f t="shared" si="322"/>
        <v>15.102</v>
      </c>
      <c r="J1127" s="329">
        <f t="shared" si="316"/>
        <v>122.27922742107054</v>
      </c>
      <c r="K1127" s="302">
        <v>21700</v>
      </c>
      <c r="L1127" s="307">
        <f t="shared" si="323"/>
        <v>2129.5522182464265</v>
      </c>
      <c r="M1127" s="304">
        <f t="shared" si="324"/>
        <v>719.7886497672921</v>
      </c>
      <c r="N1127" s="304">
        <f t="shared" si="325"/>
        <v>42.591044364928528</v>
      </c>
      <c r="O1127" s="308">
        <v>36</v>
      </c>
      <c r="P1127" s="305">
        <f t="shared" si="326"/>
        <v>2927.9319123786472</v>
      </c>
      <c r="Q1127" s="309">
        <f t="shared" si="327"/>
        <v>9.0611999999999995</v>
      </c>
      <c r="R1127" s="367">
        <f t="shared" si="317"/>
        <v>183.4188411316058</v>
      </c>
      <c r="S1127" s="302">
        <v>21700</v>
      </c>
      <c r="T1127" s="307">
        <f t="shared" si="328"/>
        <v>1419.7014788309509</v>
      </c>
      <c r="U1127" s="101">
        <f t="shared" si="329"/>
        <v>479.85909984486136</v>
      </c>
      <c r="V1127" s="304">
        <f t="shared" si="330"/>
        <v>28.394029576619019</v>
      </c>
      <c r="W1127" s="308">
        <v>24</v>
      </c>
      <c r="X1127" s="305">
        <f t="shared" si="331"/>
        <v>1951.9546082524314</v>
      </c>
      <c r="Y1127" s="309">
        <f t="shared" si="332"/>
        <v>6.0407999999999999</v>
      </c>
    </row>
    <row r="1128" spans="1:25" ht="15.75" customHeight="1" x14ac:dyDescent="0.2">
      <c r="A1128" s="424">
        <v>1109</v>
      </c>
      <c r="B1128" s="301">
        <f t="shared" si="315"/>
        <v>73.371257697820269</v>
      </c>
      <c r="C1128" s="302">
        <v>21700</v>
      </c>
      <c r="D1128" s="303">
        <f t="shared" si="318"/>
        <v>3549.0736859446806</v>
      </c>
      <c r="E1128" s="304">
        <f t="shared" si="319"/>
        <v>1199.586905849302</v>
      </c>
      <c r="F1128" s="304">
        <f t="shared" si="320"/>
        <v>70.981473718893611</v>
      </c>
      <c r="G1128" s="101">
        <v>60</v>
      </c>
      <c r="H1128" s="305">
        <f t="shared" si="321"/>
        <v>4879.6420655128759</v>
      </c>
      <c r="I1128" s="309">
        <f t="shared" si="322"/>
        <v>15.1149</v>
      </c>
      <c r="J1128" s="329">
        <f t="shared" si="316"/>
        <v>122.28542949636712</v>
      </c>
      <c r="K1128" s="302">
        <v>21700</v>
      </c>
      <c r="L1128" s="307">
        <f t="shared" si="323"/>
        <v>2129.444211566808</v>
      </c>
      <c r="M1128" s="304">
        <f t="shared" si="324"/>
        <v>719.75214350958106</v>
      </c>
      <c r="N1128" s="304">
        <f t="shared" si="325"/>
        <v>42.588884231336159</v>
      </c>
      <c r="O1128" s="308">
        <v>36</v>
      </c>
      <c r="P1128" s="305">
        <f t="shared" si="326"/>
        <v>2927.7852393077251</v>
      </c>
      <c r="Q1128" s="309">
        <f t="shared" si="327"/>
        <v>9.0688999999999993</v>
      </c>
      <c r="R1128" s="367">
        <f t="shared" si="317"/>
        <v>183.42814424455065</v>
      </c>
      <c r="S1128" s="302">
        <v>21700</v>
      </c>
      <c r="T1128" s="307">
        <f t="shared" si="328"/>
        <v>1419.6294743778724</v>
      </c>
      <c r="U1128" s="101">
        <f t="shared" si="329"/>
        <v>479.83476233972084</v>
      </c>
      <c r="V1128" s="304">
        <f t="shared" si="330"/>
        <v>28.392589487557448</v>
      </c>
      <c r="W1128" s="308">
        <v>24</v>
      </c>
      <c r="X1128" s="305">
        <f t="shared" si="331"/>
        <v>1951.8568262051506</v>
      </c>
      <c r="Y1128" s="309">
        <f t="shared" si="332"/>
        <v>6.0460000000000003</v>
      </c>
    </row>
    <row r="1129" spans="1:25" ht="15.75" customHeight="1" x14ac:dyDescent="0.2">
      <c r="A1129" s="283">
        <v>1110</v>
      </c>
      <c r="B1129" s="301">
        <f t="shared" si="315"/>
        <v>73.374975589013815</v>
      </c>
      <c r="C1129" s="302">
        <v>21700</v>
      </c>
      <c r="D1129" s="303">
        <f t="shared" si="318"/>
        <v>3548.8938552912969</v>
      </c>
      <c r="E1129" s="304">
        <f t="shared" si="319"/>
        <v>1199.5261230884582</v>
      </c>
      <c r="F1129" s="304">
        <f t="shared" si="320"/>
        <v>70.977877105825939</v>
      </c>
      <c r="G1129" s="101">
        <v>60</v>
      </c>
      <c r="H1129" s="305">
        <f t="shared" si="321"/>
        <v>4879.3978554855812</v>
      </c>
      <c r="I1129" s="309">
        <f t="shared" si="322"/>
        <v>15.127800000000001</v>
      </c>
      <c r="J1129" s="329">
        <f t="shared" si="316"/>
        <v>122.29162598168969</v>
      </c>
      <c r="K1129" s="302">
        <v>21700</v>
      </c>
      <c r="L1129" s="307">
        <f t="shared" si="323"/>
        <v>2129.3363131747778</v>
      </c>
      <c r="M1129" s="304">
        <f t="shared" si="324"/>
        <v>719.7156738530748</v>
      </c>
      <c r="N1129" s="304">
        <f t="shared" si="325"/>
        <v>42.586726263495557</v>
      </c>
      <c r="O1129" s="308">
        <v>36</v>
      </c>
      <c r="P1129" s="305">
        <f t="shared" si="326"/>
        <v>2927.6387132913483</v>
      </c>
      <c r="Q1129" s="309">
        <f t="shared" si="327"/>
        <v>9.0767000000000007</v>
      </c>
      <c r="R1129" s="367">
        <f t="shared" si="317"/>
        <v>183.43743897253452</v>
      </c>
      <c r="S1129" s="302">
        <v>21700</v>
      </c>
      <c r="T1129" s="307">
        <f t="shared" si="328"/>
        <v>1419.5575421165186</v>
      </c>
      <c r="U1129" s="101">
        <f t="shared" si="329"/>
        <v>479.8104492353832</v>
      </c>
      <c r="V1129" s="304">
        <f t="shared" si="330"/>
        <v>28.391150842330372</v>
      </c>
      <c r="W1129" s="308">
        <v>24</v>
      </c>
      <c r="X1129" s="305">
        <f t="shared" si="331"/>
        <v>1951.759142194232</v>
      </c>
      <c r="Y1129" s="309">
        <f t="shared" si="332"/>
        <v>6.0510999999999999</v>
      </c>
    </row>
    <row r="1130" spans="1:25" ht="15.75" customHeight="1" x14ac:dyDescent="0.2">
      <c r="A1130" s="424">
        <v>1111</v>
      </c>
      <c r="B1130" s="301">
        <f t="shared" si="315"/>
        <v>73.378690132263472</v>
      </c>
      <c r="C1130" s="302">
        <v>21700</v>
      </c>
      <c r="D1130" s="303">
        <f t="shared" si="318"/>
        <v>3548.7142047730031</v>
      </c>
      <c r="E1130" s="304">
        <f t="shared" si="319"/>
        <v>1199.4654012132748</v>
      </c>
      <c r="F1130" s="304">
        <f t="shared" si="320"/>
        <v>70.974284095460064</v>
      </c>
      <c r="G1130" s="101">
        <v>60</v>
      </c>
      <c r="H1130" s="305">
        <f t="shared" si="321"/>
        <v>4879.1538900817386</v>
      </c>
      <c r="I1130" s="309">
        <f t="shared" si="322"/>
        <v>15.140599999999999</v>
      </c>
      <c r="J1130" s="329">
        <f t="shared" si="316"/>
        <v>122.2978168871058</v>
      </c>
      <c r="K1130" s="302">
        <v>21700</v>
      </c>
      <c r="L1130" s="307">
        <f t="shared" si="323"/>
        <v>2129.228522863802</v>
      </c>
      <c r="M1130" s="304">
        <f t="shared" si="324"/>
        <v>719.67924072796507</v>
      </c>
      <c r="N1130" s="304">
        <f t="shared" si="325"/>
        <v>42.584570457276044</v>
      </c>
      <c r="O1130" s="308">
        <v>36</v>
      </c>
      <c r="P1130" s="305">
        <f t="shared" si="326"/>
        <v>2927.4923340490432</v>
      </c>
      <c r="Q1130" s="309">
        <f t="shared" si="327"/>
        <v>9.0844000000000005</v>
      </c>
      <c r="R1130" s="367">
        <f t="shared" si="317"/>
        <v>183.44672533065867</v>
      </c>
      <c r="S1130" s="302">
        <v>21700</v>
      </c>
      <c r="T1130" s="307">
        <f t="shared" si="328"/>
        <v>1419.4856819092015</v>
      </c>
      <c r="U1130" s="101">
        <f t="shared" si="329"/>
        <v>479.78616048531006</v>
      </c>
      <c r="V1130" s="304">
        <f t="shared" si="330"/>
        <v>28.38971363818403</v>
      </c>
      <c r="W1130" s="308">
        <v>24</v>
      </c>
      <c r="X1130" s="305">
        <f t="shared" si="331"/>
        <v>1951.6615560326957</v>
      </c>
      <c r="Y1130" s="309">
        <f t="shared" si="332"/>
        <v>6.0563000000000002</v>
      </c>
    </row>
    <row r="1131" spans="1:25" ht="15.75" customHeight="1" x14ac:dyDescent="0.2">
      <c r="A1131" s="424">
        <v>1112</v>
      </c>
      <c r="B1131" s="301">
        <f t="shared" si="315"/>
        <v>73.382401333593435</v>
      </c>
      <c r="C1131" s="302">
        <v>21700</v>
      </c>
      <c r="D1131" s="303">
        <f t="shared" si="318"/>
        <v>3548.5347340465478</v>
      </c>
      <c r="E1131" s="304">
        <f t="shared" si="319"/>
        <v>1199.404740107733</v>
      </c>
      <c r="F1131" s="304">
        <f t="shared" si="320"/>
        <v>70.970694680930961</v>
      </c>
      <c r="G1131" s="101">
        <v>60</v>
      </c>
      <c r="H1131" s="305">
        <f t="shared" si="321"/>
        <v>4878.9101688352121</v>
      </c>
      <c r="I1131" s="309">
        <f t="shared" si="322"/>
        <v>15.153499999999999</v>
      </c>
      <c r="J1131" s="329">
        <f t="shared" si="316"/>
        <v>122.30400222265573</v>
      </c>
      <c r="K1131" s="302">
        <v>21700</v>
      </c>
      <c r="L1131" s="307">
        <f t="shared" si="323"/>
        <v>2129.1208404279287</v>
      </c>
      <c r="M1131" s="304">
        <f t="shared" si="324"/>
        <v>719.6428440646398</v>
      </c>
      <c r="N1131" s="304">
        <f t="shared" si="325"/>
        <v>42.582416808558577</v>
      </c>
      <c r="O1131" s="308">
        <v>36</v>
      </c>
      <c r="P1131" s="305">
        <f t="shared" si="326"/>
        <v>2927.346101301127</v>
      </c>
      <c r="Q1131" s="309">
        <f t="shared" si="327"/>
        <v>9.0921000000000003</v>
      </c>
      <c r="R1131" s="367">
        <f t="shared" si="317"/>
        <v>183.45600333398357</v>
      </c>
      <c r="S1131" s="302">
        <v>21700</v>
      </c>
      <c r="T1131" s="307">
        <f t="shared" si="328"/>
        <v>1419.4138936186191</v>
      </c>
      <c r="U1131" s="101">
        <f t="shared" si="329"/>
        <v>479.7618960430932</v>
      </c>
      <c r="V1131" s="304">
        <f t="shared" si="330"/>
        <v>28.388277872372385</v>
      </c>
      <c r="W1131" s="308">
        <v>24</v>
      </c>
      <c r="X1131" s="305">
        <f t="shared" si="331"/>
        <v>1951.5640675340846</v>
      </c>
      <c r="Y1131" s="309">
        <f t="shared" si="332"/>
        <v>6.0613999999999999</v>
      </c>
    </row>
    <row r="1132" spans="1:25" ht="15.75" customHeight="1" x14ac:dyDescent="0.2">
      <c r="A1132" s="424">
        <v>1113</v>
      </c>
      <c r="B1132" s="301">
        <f t="shared" si="315"/>
        <v>73.386109199011628</v>
      </c>
      <c r="C1132" s="302">
        <v>21700</v>
      </c>
      <c r="D1132" s="303">
        <f t="shared" si="318"/>
        <v>3548.355442769639</v>
      </c>
      <c r="E1132" s="304">
        <f t="shared" si="319"/>
        <v>1199.3441396561379</v>
      </c>
      <c r="F1132" s="304">
        <f t="shared" si="320"/>
        <v>70.96710885539278</v>
      </c>
      <c r="G1132" s="101">
        <v>60</v>
      </c>
      <c r="H1132" s="305">
        <f t="shared" si="321"/>
        <v>4878.6666912811706</v>
      </c>
      <c r="I1132" s="309">
        <f t="shared" si="322"/>
        <v>15.166399999999999</v>
      </c>
      <c r="J1132" s="329">
        <f t="shared" si="316"/>
        <v>122.31018199835272</v>
      </c>
      <c r="K1132" s="302">
        <v>21700</v>
      </c>
      <c r="L1132" s="307">
        <f t="shared" si="323"/>
        <v>2129.0132656617834</v>
      </c>
      <c r="M1132" s="304">
        <f t="shared" si="324"/>
        <v>719.60648379368274</v>
      </c>
      <c r="N1132" s="304">
        <f t="shared" si="325"/>
        <v>42.580265313235671</v>
      </c>
      <c r="O1132" s="308">
        <v>36</v>
      </c>
      <c r="P1132" s="305">
        <f t="shared" si="326"/>
        <v>2927.2000147687017</v>
      </c>
      <c r="Q1132" s="309">
        <f t="shared" si="327"/>
        <v>9.0998000000000001</v>
      </c>
      <c r="R1132" s="367">
        <f t="shared" si="317"/>
        <v>183.46527299752907</v>
      </c>
      <c r="S1132" s="302">
        <v>21700</v>
      </c>
      <c r="T1132" s="307">
        <f t="shared" si="328"/>
        <v>1419.3421771078556</v>
      </c>
      <c r="U1132" s="101">
        <f t="shared" si="329"/>
        <v>479.73765586245514</v>
      </c>
      <c r="V1132" s="304">
        <f t="shared" si="330"/>
        <v>28.386843542157113</v>
      </c>
      <c r="W1132" s="308">
        <v>24</v>
      </c>
      <c r="X1132" s="305">
        <f t="shared" si="331"/>
        <v>1951.4666765124678</v>
      </c>
      <c r="Y1132" s="309">
        <f t="shared" si="332"/>
        <v>6.0664999999999996</v>
      </c>
    </row>
    <row r="1133" spans="1:25" ht="15.75" customHeight="1" x14ac:dyDescent="0.2">
      <c r="A1133" s="424">
        <v>1114</v>
      </c>
      <c r="B1133" s="301">
        <f t="shared" si="315"/>
        <v>73.389813734509829</v>
      </c>
      <c r="C1133" s="302">
        <v>21700</v>
      </c>
      <c r="D1133" s="303">
        <f t="shared" si="318"/>
        <v>3548.1763306009461</v>
      </c>
      <c r="E1133" s="304">
        <f t="shared" si="319"/>
        <v>1199.2835997431196</v>
      </c>
      <c r="F1133" s="304">
        <f t="shared" si="320"/>
        <v>70.963526612018924</v>
      </c>
      <c r="G1133" s="101">
        <v>60</v>
      </c>
      <c r="H1133" s="305">
        <f t="shared" si="321"/>
        <v>4878.423456956084</v>
      </c>
      <c r="I1133" s="309">
        <f t="shared" si="322"/>
        <v>15.1792</v>
      </c>
      <c r="J1133" s="329">
        <f t="shared" si="316"/>
        <v>122.31635622418305</v>
      </c>
      <c r="K1133" s="302">
        <v>21700</v>
      </c>
      <c r="L1133" s="307">
        <f t="shared" si="323"/>
        <v>2128.9057983605676</v>
      </c>
      <c r="M1133" s="304">
        <f t="shared" si="324"/>
        <v>719.57015984587179</v>
      </c>
      <c r="N1133" s="304">
        <f t="shared" si="325"/>
        <v>42.578115967211353</v>
      </c>
      <c r="O1133" s="308">
        <v>36</v>
      </c>
      <c r="P1133" s="305">
        <f t="shared" si="326"/>
        <v>2927.0540741736509</v>
      </c>
      <c r="Q1133" s="309">
        <f t="shared" si="327"/>
        <v>9.1074999999999999</v>
      </c>
      <c r="R1133" s="367">
        <f t="shared" si="317"/>
        <v>183.47453433627456</v>
      </c>
      <c r="S1133" s="302">
        <v>21700</v>
      </c>
      <c r="T1133" s="307">
        <f t="shared" si="328"/>
        <v>1419.2705322403785</v>
      </c>
      <c r="U1133" s="101">
        <f t="shared" si="329"/>
        <v>479.71343989724789</v>
      </c>
      <c r="V1133" s="304">
        <f t="shared" si="330"/>
        <v>28.385410644807571</v>
      </c>
      <c r="W1133" s="308">
        <v>24</v>
      </c>
      <c r="X1133" s="305">
        <f t="shared" si="331"/>
        <v>1951.3693827824341</v>
      </c>
      <c r="Y1133" s="309">
        <f t="shared" si="332"/>
        <v>6.0716999999999999</v>
      </c>
    </row>
    <row r="1134" spans="1:25" ht="15.75" customHeight="1" x14ac:dyDescent="0.2">
      <c r="A1134" s="424">
        <v>1115</v>
      </c>
      <c r="B1134" s="301">
        <f t="shared" si="315"/>
        <v>73.393514946063661</v>
      </c>
      <c r="C1134" s="302">
        <v>21700</v>
      </c>
      <c r="D1134" s="303">
        <f t="shared" si="318"/>
        <v>3547.997397200093</v>
      </c>
      <c r="E1134" s="304">
        <f t="shared" si="319"/>
        <v>1199.2231202536314</v>
      </c>
      <c r="F1134" s="304">
        <f t="shared" si="320"/>
        <v>70.959947944001868</v>
      </c>
      <c r="G1134" s="101">
        <v>60</v>
      </c>
      <c r="H1134" s="305">
        <f t="shared" si="321"/>
        <v>4878.1804653977269</v>
      </c>
      <c r="I1134" s="309">
        <f t="shared" si="322"/>
        <v>15.1921</v>
      </c>
      <c r="J1134" s="329">
        <f t="shared" si="316"/>
        <v>122.32252491010611</v>
      </c>
      <c r="K1134" s="302">
        <v>21700</v>
      </c>
      <c r="L1134" s="307">
        <f t="shared" si="323"/>
        <v>2128.7984383200555</v>
      </c>
      <c r="M1134" s="304">
        <f t="shared" si="324"/>
        <v>719.53387215217867</v>
      </c>
      <c r="N1134" s="304">
        <f t="shared" si="325"/>
        <v>42.575968766401111</v>
      </c>
      <c r="O1134" s="308">
        <v>36</v>
      </c>
      <c r="P1134" s="305">
        <f t="shared" si="326"/>
        <v>2926.9082792386353</v>
      </c>
      <c r="Q1134" s="309">
        <f t="shared" si="327"/>
        <v>9.1151999999999997</v>
      </c>
      <c r="R1134" s="367">
        <f t="shared" si="317"/>
        <v>183.48378736515915</v>
      </c>
      <c r="S1134" s="302">
        <v>21700</v>
      </c>
      <c r="T1134" s="307">
        <f t="shared" si="328"/>
        <v>1419.1989588800373</v>
      </c>
      <c r="U1134" s="101">
        <f t="shared" si="329"/>
        <v>479.68924810145256</v>
      </c>
      <c r="V1134" s="304">
        <f t="shared" si="330"/>
        <v>28.383979177600747</v>
      </c>
      <c r="W1134" s="308">
        <v>24</v>
      </c>
      <c r="X1134" s="305">
        <f t="shared" si="331"/>
        <v>1951.2721861590908</v>
      </c>
      <c r="Y1134" s="309">
        <f t="shared" si="332"/>
        <v>6.0768000000000004</v>
      </c>
    </row>
    <row r="1135" spans="1:25" ht="15.75" customHeight="1" x14ac:dyDescent="0.2">
      <c r="A1135" s="424">
        <v>1116</v>
      </c>
      <c r="B1135" s="301">
        <f t="shared" si="315"/>
        <v>73.397212839632687</v>
      </c>
      <c r="C1135" s="302">
        <v>21700</v>
      </c>
      <c r="D1135" s="303">
        <f t="shared" si="318"/>
        <v>3547.8186422276567</v>
      </c>
      <c r="E1135" s="304">
        <f t="shared" si="319"/>
        <v>1199.1627010729478</v>
      </c>
      <c r="F1135" s="304">
        <f t="shared" si="320"/>
        <v>70.95637284455313</v>
      </c>
      <c r="G1135" s="101">
        <v>60</v>
      </c>
      <c r="H1135" s="305">
        <f t="shared" si="321"/>
        <v>4877.9377161451575</v>
      </c>
      <c r="I1135" s="309">
        <f t="shared" si="322"/>
        <v>15.2049</v>
      </c>
      <c r="J1135" s="329">
        <f t="shared" si="316"/>
        <v>122.32868806605448</v>
      </c>
      <c r="K1135" s="302">
        <v>21700</v>
      </c>
      <c r="L1135" s="307">
        <f t="shared" si="323"/>
        <v>2128.6911853365937</v>
      </c>
      <c r="M1135" s="304">
        <f t="shared" si="324"/>
        <v>719.49762064376864</v>
      </c>
      <c r="N1135" s="304">
        <f t="shared" si="325"/>
        <v>42.573823706731872</v>
      </c>
      <c r="O1135" s="308">
        <v>36</v>
      </c>
      <c r="P1135" s="305">
        <f t="shared" si="326"/>
        <v>2926.762629687094</v>
      </c>
      <c r="Q1135" s="309">
        <f t="shared" si="327"/>
        <v>9.1229999999999993</v>
      </c>
      <c r="R1135" s="367">
        <f t="shared" si="317"/>
        <v>183.49303209908172</v>
      </c>
      <c r="S1135" s="302">
        <v>21700</v>
      </c>
      <c r="T1135" s="307">
        <f t="shared" si="328"/>
        <v>1419.1274568910628</v>
      </c>
      <c r="U1135" s="101">
        <f t="shared" si="329"/>
        <v>479.66508042917917</v>
      </c>
      <c r="V1135" s="304">
        <f t="shared" si="330"/>
        <v>28.382549137821258</v>
      </c>
      <c r="W1135" s="308">
        <v>24</v>
      </c>
      <c r="X1135" s="305">
        <f t="shared" si="331"/>
        <v>1951.1750864580633</v>
      </c>
      <c r="Y1135" s="309">
        <f t="shared" si="332"/>
        <v>6.0819999999999999</v>
      </c>
    </row>
    <row r="1136" spans="1:25" ht="15.75" customHeight="1" x14ac:dyDescent="0.2">
      <c r="A1136" s="424">
        <v>1117</v>
      </c>
      <c r="B1136" s="301">
        <f t="shared" si="315"/>
        <v>73.400907421160454</v>
      </c>
      <c r="C1136" s="302">
        <v>21700</v>
      </c>
      <c r="D1136" s="303">
        <f t="shared" si="318"/>
        <v>3547.6400653451642</v>
      </c>
      <c r="E1136" s="304">
        <f t="shared" si="319"/>
        <v>1199.1023420866654</v>
      </c>
      <c r="F1136" s="304">
        <f t="shared" si="320"/>
        <v>70.952801306903282</v>
      </c>
      <c r="G1136" s="101">
        <v>60</v>
      </c>
      <c r="H1136" s="305">
        <f t="shared" si="321"/>
        <v>4877.6952087387326</v>
      </c>
      <c r="I1136" s="309">
        <f t="shared" si="322"/>
        <v>15.2178</v>
      </c>
      <c r="J1136" s="329">
        <f t="shared" si="316"/>
        <v>122.3348457019341</v>
      </c>
      <c r="K1136" s="302">
        <v>21700</v>
      </c>
      <c r="L1136" s="307">
        <f t="shared" si="323"/>
        <v>2128.5840392070986</v>
      </c>
      <c r="M1136" s="304">
        <f t="shared" si="324"/>
        <v>719.46140525199928</v>
      </c>
      <c r="N1136" s="304">
        <f t="shared" si="325"/>
        <v>42.571680784141975</v>
      </c>
      <c r="O1136" s="308">
        <v>36</v>
      </c>
      <c r="P1136" s="305">
        <f t="shared" si="326"/>
        <v>2926.6171252432396</v>
      </c>
      <c r="Q1136" s="309">
        <f t="shared" si="327"/>
        <v>9.1306999999999992</v>
      </c>
      <c r="R1136" s="367">
        <f t="shared" si="317"/>
        <v>183.50226855290111</v>
      </c>
      <c r="S1136" s="302">
        <v>21700</v>
      </c>
      <c r="T1136" s="307">
        <f t="shared" si="328"/>
        <v>1419.0560261380658</v>
      </c>
      <c r="U1136" s="101">
        <f t="shared" si="329"/>
        <v>479.64093683466621</v>
      </c>
      <c r="V1136" s="304">
        <f t="shared" si="330"/>
        <v>28.381120522761318</v>
      </c>
      <c r="W1136" s="308">
        <v>24</v>
      </c>
      <c r="X1136" s="305">
        <f t="shared" si="331"/>
        <v>1951.0780834954935</v>
      </c>
      <c r="Y1136" s="309">
        <f t="shared" si="332"/>
        <v>6.0871000000000004</v>
      </c>
    </row>
    <row r="1137" spans="1:25" ht="15.75" customHeight="1" x14ac:dyDescent="0.2">
      <c r="A1137" s="424">
        <v>1118</v>
      </c>
      <c r="B1137" s="301">
        <f t="shared" si="315"/>
        <v>73.404598696574567</v>
      </c>
      <c r="C1137" s="302">
        <v>21700</v>
      </c>
      <c r="D1137" s="303">
        <f t="shared" si="318"/>
        <v>3547.4616662150843</v>
      </c>
      <c r="E1137" s="304">
        <f t="shared" si="319"/>
        <v>1199.0420431806983</v>
      </c>
      <c r="F1137" s="304">
        <f t="shared" si="320"/>
        <v>70.949233324301687</v>
      </c>
      <c r="G1137" s="101">
        <v>60</v>
      </c>
      <c r="H1137" s="305">
        <f t="shared" si="321"/>
        <v>4877.4529427200841</v>
      </c>
      <c r="I1137" s="309">
        <f t="shared" si="322"/>
        <v>15.230700000000001</v>
      </c>
      <c r="J1137" s="329">
        <f t="shared" si="316"/>
        <v>122.34099782762428</v>
      </c>
      <c r="K1137" s="302">
        <v>21700</v>
      </c>
      <c r="L1137" s="307">
        <f t="shared" si="323"/>
        <v>2128.4769997290505</v>
      </c>
      <c r="M1137" s="304">
        <f t="shared" si="324"/>
        <v>719.42522590841895</v>
      </c>
      <c r="N1137" s="304">
        <f t="shared" si="325"/>
        <v>42.569539994581014</v>
      </c>
      <c r="O1137" s="308">
        <v>36</v>
      </c>
      <c r="P1137" s="305">
        <f t="shared" si="326"/>
        <v>2926.4717656320504</v>
      </c>
      <c r="Q1137" s="309">
        <f t="shared" si="327"/>
        <v>9.1384000000000007</v>
      </c>
      <c r="R1137" s="367">
        <f t="shared" si="317"/>
        <v>183.51149674143642</v>
      </c>
      <c r="S1137" s="302">
        <v>21700</v>
      </c>
      <c r="T1137" s="307">
        <f t="shared" si="328"/>
        <v>1418.9846664860338</v>
      </c>
      <c r="U1137" s="101">
        <f t="shared" si="329"/>
        <v>479.61681727227938</v>
      </c>
      <c r="V1137" s="304">
        <f t="shared" si="330"/>
        <v>28.379693329720677</v>
      </c>
      <c r="W1137" s="308">
        <v>24</v>
      </c>
      <c r="X1137" s="305">
        <f t="shared" si="331"/>
        <v>1950.9811770880337</v>
      </c>
      <c r="Y1137" s="309">
        <f t="shared" si="332"/>
        <v>6.0922999999999998</v>
      </c>
    </row>
    <row r="1138" spans="1:25" ht="15.75" customHeight="1" x14ac:dyDescent="0.2">
      <c r="A1138" s="424">
        <v>1119</v>
      </c>
      <c r="B1138" s="301">
        <f t="shared" si="315"/>
        <v>73.408286671786698</v>
      </c>
      <c r="C1138" s="302">
        <v>21700</v>
      </c>
      <c r="D1138" s="303">
        <f t="shared" si="318"/>
        <v>3547.2834445008311</v>
      </c>
      <c r="E1138" s="304">
        <f t="shared" si="319"/>
        <v>1198.9818042412808</v>
      </c>
      <c r="F1138" s="304">
        <f t="shared" si="320"/>
        <v>70.94566889001662</v>
      </c>
      <c r="G1138" s="101">
        <v>60</v>
      </c>
      <c r="H1138" s="305">
        <f t="shared" si="321"/>
        <v>4877.2109176321283</v>
      </c>
      <c r="I1138" s="309">
        <f t="shared" si="322"/>
        <v>15.243499999999999</v>
      </c>
      <c r="J1138" s="329">
        <f t="shared" si="316"/>
        <v>122.34714445297783</v>
      </c>
      <c r="K1138" s="302">
        <v>21700</v>
      </c>
      <c r="L1138" s="307">
        <f t="shared" si="323"/>
        <v>2128.3700667004987</v>
      </c>
      <c r="M1138" s="304">
        <f t="shared" si="324"/>
        <v>719.38908254476848</v>
      </c>
      <c r="N1138" s="304">
        <f t="shared" si="325"/>
        <v>42.567401334009972</v>
      </c>
      <c r="O1138" s="308">
        <v>36</v>
      </c>
      <c r="P1138" s="305">
        <f t="shared" si="326"/>
        <v>2926.326550579277</v>
      </c>
      <c r="Q1138" s="309">
        <f t="shared" si="327"/>
        <v>9.1461000000000006</v>
      </c>
      <c r="R1138" s="367">
        <f t="shared" si="317"/>
        <v>183.52071667946674</v>
      </c>
      <c r="S1138" s="302">
        <v>21700</v>
      </c>
      <c r="T1138" s="307">
        <f t="shared" si="328"/>
        <v>1418.9133778003325</v>
      </c>
      <c r="U1138" s="101">
        <f t="shared" si="329"/>
        <v>479.59272169651234</v>
      </c>
      <c r="V1138" s="304">
        <f t="shared" si="330"/>
        <v>28.378267556006648</v>
      </c>
      <c r="W1138" s="308">
        <v>24</v>
      </c>
      <c r="X1138" s="305">
        <f t="shared" si="331"/>
        <v>1950.8843670528515</v>
      </c>
      <c r="Y1138" s="309">
        <f t="shared" si="332"/>
        <v>6.0974000000000004</v>
      </c>
    </row>
    <row r="1139" spans="1:25" ht="15.75" customHeight="1" x14ac:dyDescent="0.2">
      <c r="A1139" s="283">
        <v>1120</v>
      </c>
      <c r="B1139" s="301">
        <f t="shared" si="315"/>
        <v>73.411971352692703</v>
      </c>
      <c r="C1139" s="302">
        <v>21700</v>
      </c>
      <c r="D1139" s="303">
        <f t="shared" si="318"/>
        <v>3547.1053998667576</v>
      </c>
      <c r="E1139" s="304">
        <f t="shared" si="319"/>
        <v>1198.921625154964</v>
      </c>
      <c r="F1139" s="304">
        <f t="shared" si="320"/>
        <v>70.942107997335157</v>
      </c>
      <c r="G1139" s="101">
        <v>60</v>
      </c>
      <c r="H1139" s="305">
        <f t="shared" si="321"/>
        <v>4876.9691330190572</v>
      </c>
      <c r="I1139" s="309">
        <f t="shared" si="322"/>
        <v>15.256399999999999</v>
      </c>
      <c r="J1139" s="329">
        <f t="shared" si="316"/>
        <v>122.35328558782118</v>
      </c>
      <c r="K1139" s="302">
        <v>21700</v>
      </c>
      <c r="L1139" s="307">
        <f t="shared" si="323"/>
        <v>2128.2632399200543</v>
      </c>
      <c r="M1139" s="304">
        <f t="shared" si="324"/>
        <v>719.35297509297823</v>
      </c>
      <c r="N1139" s="304">
        <f t="shared" si="325"/>
        <v>42.565264798401088</v>
      </c>
      <c r="O1139" s="308">
        <v>36</v>
      </c>
      <c r="P1139" s="305">
        <f t="shared" si="326"/>
        <v>2926.1814798114337</v>
      </c>
      <c r="Q1139" s="309">
        <f t="shared" si="327"/>
        <v>9.1538000000000004</v>
      </c>
      <c r="R1139" s="367">
        <f t="shared" si="317"/>
        <v>183.52992838173174</v>
      </c>
      <c r="S1139" s="302">
        <v>21700</v>
      </c>
      <c r="T1139" s="307">
        <f t="shared" si="328"/>
        <v>1418.8421599467031</v>
      </c>
      <c r="U1139" s="101">
        <f t="shared" si="329"/>
        <v>479.56865006198558</v>
      </c>
      <c r="V1139" s="304">
        <f t="shared" si="330"/>
        <v>28.376843198934061</v>
      </c>
      <c r="W1139" s="308">
        <v>24</v>
      </c>
      <c r="X1139" s="305">
        <f t="shared" si="331"/>
        <v>1950.7876532076227</v>
      </c>
      <c r="Y1139" s="309">
        <f t="shared" si="332"/>
        <v>6.1025</v>
      </c>
    </row>
    <row r="1140" spans="1:25" ht="15.75" customHeight="1" x14ac:dyDescent="0.2">
      <c r="A1140" s="424">
        <v>1121</v>
      </c>
      <c r="B1140" s="301">
        <f t="shared" si="315"/>
        <v>73.415652745172665</v>
      </c>
      <c r="C1140" s="302">
        <v>21700</v>
      </c>
      <c r="D1140" s="303">
        <f t="shared" si="318"/>
        <v>3546.9275319781473</v>
      </c>
      <c r="E1140" s="304">
        <f t="shared" si="319"/>
        <v>1198.8615058086136</v>
      </c>
      <c r="F1140" s="304">
        <f t="shared" si="320"/>
        <v>70.938550639562948</v>
      </c>
      <c r="G1140" s="101">
        <v>60</v>
      </c>
      <c r="H1140" s="305">
        <f t="shared" si="321"/>
        <v>4876.7275884263236</v>
      </c>
      <c r="I1140" s="309">
        <f t="shared" si="322"/>
        <v>15.2692</v>
      </c>
      <c r="J1140" s="329">
        <f t="shared" si="316"/>
        <v>122.35942124195445</v>
      </c>
      <c r="K1140" s="302">
        <v>21700</v>
      </c>
      <c r="L1140" s="307">
        <f t="shared" si="323"/>
        <v>2128.1565191868885</v>
      </c>
      <c r="M1140" s="304">
        <f t="shared" si="324"/>
        <v>719.31690348516827</v>
      </c>
      <c r="N1140" s="304">
        <f t="shared" si="325"/>
        <v>42.563130383737771</v>
      </c>
      <c r="O1140" s="308">
        <v>36</v>
      </c>
      <c r="P1140" s="305">
        <f t="shared" si="326"/>
        <v>2926.0365530557942</v>
      </c>
      <c r="Q1140" s="309">
        <f t="shared" si="327"/>
        <v>9.1615000000000002</v>
      </c>
      <c r="R1140" s="367">
        <f t="shared" si="317"/>
        <v>183.53913186293164</v>
      </c>
      <c r="S1140" s="302">
        <v>21700</v>
      </c>
      <c r="T1140" s="307">
        <f t="shared" si="328"/>
        <v>1418.7710127912592</v>
      </c>
      <c r="U1140" s="101">
        <f t="shared" si="329"/>
        <v>479.54460232344553</v>
      </c>
      <c r="V1140" s="304">
        <f t="shared" si="330"/>
        <v>28.375420255825183</v>
      </c>
      <c r="W1140" s="308">
        <v>24</v>
      </c>
      <c r="X1140" s="305">
        <f t="shared" si="331"/>
        <v>1950.69103537053</v>
      </c>
      <c r="Y1140" s="309">
        <f t="shared" si="332"/>
        <v>6.1077000000000004</v>
      </c>
    </row>
    <row r="1141" spans="1:25" ht="15.75" customHeight="1" x14ac:dyDescent="0.2">
      <c r="A1141" s="424">
        <v>1122</v>
      </c>
      <c r="B1141" s="301">
        <f t="shared" si="315"/>
        <v>73.419330855090891</v>
      </c>
      <c r="C1141" s="302">
        <v>21700</v>
      </c>
      <c r="D1141" s="303">
        <f t="shared" si="318"/>
        <v>3546.7498405012211</v>
      </c>
      <c r="E1141" s="304">
        <f t="shared" si="319"/>
        <v>1198.8014460894126</v>
      </c>
      <c r="F1141" s="304">
        <f t="shared" si="320"/>
        <v>70.93499681002443</v>
      </c>
      <c r="G1141" s="101">
        <v>60</v>
      </c>
      <c r="H1141" s="305">
        <f t="shared" si="321"/>
        <v>4876.4862834006581</v>
      </c>
      <c r="I1141" s="309">
        <f t="shared" si="322"/>
        <v>15.2821</v>
      </c>
      <c r="J1141" s="329">
        <f t="shared" si="316"/>
        <v>122.36555142515149</v>
      </c>
      <c r="K1141" s="302">
        <v>21700</v>
      </c>
      <c r="L1141" s="307">
        <f t="shared" si="323"/>
        <v>2128.0499043007326</v>
      </c>
      <c r="M1141" s="304">
        <f t="shared" si="324"/>
        <v>719.28086765364753</v>
      </c>
      <c r="N1141" s="304">
        <f t="shared" si="325"/>
        <v>42.560998086014649</v>
      </c>
      <c r="O1141" s="308">
        <v>36</v>
      </c>
      <c r="P1141" s="305">
        <f t="shared" si="326"/>
        <v>2925.8917700403945</v>
      </c>
      <c r="Q1141" s="309">
        <f t="shared" si="327"/>
        <v>9.1692</v>
      </c>
      <c r="R1141" s="367">
        <f t="shared" si="317"/>
        <v>183.54832713772723</v>
      </c>
      <c r="S1141" s="302">
        <v>21700</v>
      </c>
      <c r="T1141" s="307">
        <f t="shared" si="328"/>
        <v>1418.6999362004885</v>
      </c>
      <c r="U1141" s="101">
        <f t="shared" si="329"/>
        <v>479.52057843576506</v>
      </c>
      <c r="V1141" s="304">
        <f t="shared" si="330"/>
        <v>28.37399872400977</v>
      </c>
      <c r="W1141" s="308">
        <v>24</v>
      </c>
      <c r="X1141" s="305">
        <f t="shared" si="331"/>
        <v>1950.5945133602634</v>
      </c>
      <c r="Y1141" s="309">
        <f t="shared" si="332"/>
        <v>6.1128</v>
      </c>
    </row>
    <row r="1142" spans="1:25" ht="15.75" customHeight="1" x14ac:dyDescent="0.2">
      <c r="A1142" s="424">
        <v>1123</v>
      </c>
      <c r="B1142" s="301">
        <f t="shared" si="315"/>
        <v>73.423005688296087</v>
      </c>
      <c r="C1142" s="302">
        <v>21700</v>
      </c>
      <c r="D1142" s="303">
        <f t="shared" si="318"/>
        <v>3546.5723251031218</v>
      </c>
      <c r="E1142" s="304">
        <f t="shared" si="319"/>
        <v>1198.741445884855</v>
      </c>
      <c r="F1142" s="304">
        <f t="shared" si="320"/>
        <v>70.931446502062443</v>
      </c>
      <c r="G1142" s="101">
        <v>60</v>
      </c>
      <c r="H1142" s="305">
        <f t="shared" si="321"/>
        <v>4876.2452174900391</v>
      </c>
      <c r="I1142" s="309">
        <f t="shared" si="322"/>
        <v>15.2949</v>
      </c>
      <c r="J1142" s="329">
        <f t="shared" si="316"/>
        <v>122.37167614716014</v>
      </c>
      <c r="K1142" s="302">
        <v>21700</v>
      </c>
      <c r="L1142" s="307">
        <f t="shared" si="323"/>
        <v>2127.9433950618732</v>
      </c>
      <c r="M1142" s="304">
        <f t="shared" si="324"/>
        <v>719.2448675309131</v>
      </c>
      <c r="N1142" s="304">
        <f t="shared" si="325"/>
        <v>42.558867901237463</v>
      </c>
      <c r="O1142" s="308">
        <v>36</v>
      </c>
      <c r="P1142" s="305">
        <f t="shared" si="326"/>
        <v>2925.7471304940241</v>
      </c>
      <c r="Q1142" s="309">
        <f t="shared" si="327"/>
        <v>9.1769999999999996</v>
      </c>
      <c r="R1142" s="367">
        <f t="shared" si="317"/>
        <v>183.55751422074022</v>
      </c>
      <c r="S1142" s="302">
        <v>21700</v>
      </c>
      <c r="T1142" s="307">
        <f t="shared" si="328"/>
        <v>1418.6289300412489</v>
      </c>
      <c r="U1142" s="101">
        <f t="shared" si="329"/>
        <v>479.49657835394208</v>
      </c>
      <c r="V1142" s="304">
        <f t="shared" si="330"/>
        <v>28.372578600824976</v>
      </c>
      <c r="W1142" s="308">
        <v>24</v>
      </c>
      <c r="X1142" s="305">
        <f t="shared" si="331"/>
        <v>1950.4980869960159</v>
      </c>
      <c r="Y1142" s="309">
        <f t="shared" si="332"/>
        <v>6.1180000000000003</v>
      </c>
    </row>
    <row r="1143" spans="1:25" ht="15.75" customHeight="1" x14ac:dyDescent="0.2">
      <c r="A1143" s="424">
        <v>1124</v>
      </c>
      <c r="B1143" s="301">
        <f t="shared" si="315"/>
        <v>73.426677250621253</v>
      </c>
      <c r="C1143" s="302">
        <v>21700</v>
      </c>
      <c r="D1143" s="303">
        <f t="shared" si="318"/>
        <v>3546.3949854519233</v>
      </c>
      <c r="E1143" s="304">
        <f t="shared" si="319"/>
        <v>1198.6815050827499</v>
      </c>
      <c r="F1143" s="304">
        <f t="shared" si="320"/>
        <v>70.927899709038471</v>
      </c>
      <c r="G1143" s="101">
        <v>60</v>
      </c>
      <c r="H1143" s="305">
        <f t="shared" si="321"/>
        <v>4876.0043902437119</v>
      </c>
      <c r="I1143" s="309">
        <f t="shared" si="322"/>
        <v>15.3078</v>
      </c>
      <c r="J1143" s="329">
        <f t="shared" si="316"/>
        <v>122.37779541770209</v>
      </c>
      <c r="K1143" s="302">
        <v>21700</v>
      </c>
      <c r="L1143" s="307">
        <f t="shared" si="323"/>
        <v>2127.8369912711537</v>
      </c>
      <c r="M1143" s="304">
        <f t="shared" si="324"/>
        <v>719.20890304964985</v>
      </c>
      <c r="N1143" s="304">
        <f t="shared" si="325"/>
        <v>42.556739825423072</v>
      </c>
      <c r="O1143" s="308">
        <v>36</v>
      </c>
      <c r="P1143" s="305">
        <f t="shared" si="326"/>
        <v>2925.6026341462266</v>
      </c>
      <c r="Q1143" s="309">
        <f t="shared" si="327"/>
        <v>9.1846999999999994</v>
      </c>
      <c r="R1143" s="367">
        <f t="shared" si="317"/>
        <v>183.56669312655313</v>
      </c>
      <c r="S1143" s="302">
        <v>21700</v>
      </c>
      <c r="T1143" s="307">
        <f t="shared" si="328"/>
        <v>1418.5579941807691</v>
      </c>
      <c r="U1143" s="101">
        <f t="shared" si="329"/>
        <v>479.47260203309992</v>
      </c>
      <c r="V1143" s="304">
        <f t="shared" si="330"/>
        <v>28.371159883615384</v>
      </c>
      <c r="W1143" s="308">
        <v>24</v>
      </c>
      <c r="X1143" s="305">
        <f t="shared" si="331"/>
        <v>1950.4017560974844</v>
      </c>
      <c r="Y1143" s="309">
        <f t="shared" si="332"/>
        <v>6.1231</v>
      </c>
    </row>
    <row r="1144" spans="1:25" ht="15.75" customHeight="1" x14ac:dyDescent="0.2">
      <c r="A1144" s="424">
        <v>1125</v>
      </c>
      <c r="B1144" s="301">
        <f t="shared" si="315"/>
        <v>73.430345547883903</v>
      </c>
      <c r="C1144" s="302">
        <v>21700</v>
      </c>
      <c r="D1144" s="303">
        <f t="shared" si="318"/>
        <v>3546.2178212166145</v>
      </c>
      <c r="E1144" s="304">
        <f t="shared" si="319"/>
        <v>1198.6216235712157</v>
      </c>
      <c r="F1144" s="304">
        <f t="shared" si="320"/>
        <v>70.924356424332288</v>
      </c>
      <c r="G1144" s="101">
        <v>60</v>
      </c>
      <c r="H1144" s="305">
        <f t="shared" si="321"/>
        <v>4875.7638012121624</v>
      </c>
      <c r="I1144" s="309">
        <f t="shared" si="322"/>
        <v>15.320600000000001</v>
      </c>
      <c r="J1144" s="329">
        <f t="shared" si="316"/>
        <v>122.38390924647318</v>
      </c>
      <c r="K1144" s="302">
        <v>21700</v>
      </c>
      <c r="L1144" s="307">
        <f t="shared" si="323"/>
        <v>2127.7306927299687</v>
      </c>
      <c r="M1144" s="304">
        <f t="shared" si="324"/>
        <v>719.17297414272934</v>
      </c>
      <c r="N1144" s="304">
        <f t="shared" si="325"/>
        <v>42.554613854599374</v>
      </c>
      <c r="O1144" s="308">
        <v>36</v>
      </c>
      <c r="P1144" s="305">
        <f t="shared" si="326"/>
        <v>2925.4582807272973</v>
      </c>
      <c r="Q1144" s="309">
        <f t="shared" si="327"/>
        <v>9.1923999999999992</v>
      </c>
      <c r="R1144" s="367">
        <f t="shared" si="317"/>
        <v>183.57586386970974</v>
      </c>
      <c r="S1144" s="302">
        <v>21700</v>
      </c>
      <c r="T1144" s="307">
        <f t="shared" si="328"/>
        <v>1418.487128486646</v>
      </c>
      <c r="U1144" s="101">
        <f t="shared" si="329"/>
        <v>479.44864942848631</v>
      </c>
      <c r="V1144" s="304">
        <f t="shared" si="330"/>
        <v>28.369742569732921</v>
      </c>
      <c r="W1144" s="308">
        <v>24</v>
      </c>
      <c r="X1144" s="305">
        <f t="shared" si="331"/>
        <v>1950.3055204848652</v>
      </c>
      <c r="Y1144" s="309">
        <f t="shared" si="332"/>
        <v>6.1283000000000003</v>
      </c>
    </row>
    <row r="1145" spans="1:25" ht="15.75" customHeight="1" x14ac:dyDescent="0.2">
      <c r="A1145" s="424">
        <v>1126</v>
      </c>
      <c r="B1145" s="301">
        <f t="shared" si="315"/>
        <v>73.434010585886</v>
      </c>
      <c r="C1145" s="302">
        <v>21700</v>
      </c>
      <c r="D1145" s="303">
        <f t="shared" si="318"/>
        <v>3546.0408320671086</v>
      </c>
      <c r="E1145" s="304">
        <f t="shared" si="319"/>
        <v>1198.5618012386826</v>
      </c>
      <c r="F1145" s="304">
        <f t="shared" si="320"/>
        <v>70.920816641342171</v>
      </c>
      <c r="G1145" s="101">
        <v>60</v>
      </c>
      <c r="H1145" s="305">
        <f t="shared" si="321"/>
        <v>4875.5234499471326</v>
      </c>
      <c r="I1145" s="309">
        <f t="shared" si="322"/>
        <v>15.333500000000001</v>
      </c>
      <c r="J1145" s="329">
        <f t="shared" si="316"/>
        <v>122.39001764314334</v>
      </c>
      <c r="K1145" s="302">
        <v>21700</v>
      </c>
      <c r="L1145" s="307">
        <f t="shared" si="323"/>
        <v>2127.6244992402644</v>
      </c>
      <c r="M1145" s="304">
        <f t="shared" si="324"/>
        <v>719.13708074320925</v>
      </c>
      <c r="N1145" s="304">
        <f t="shared" si="325"/>
        <v>42.552489984805291</v>
      </c>
      <c r="O1145" s="308">
        <v>36</v>
      </c>
      <c r="P1145" s="305">
        <f t="shared" si="326"/>
        <v>2925.314069968279</v>
      </c>
      <c r="Q1145" s="309">
        <f t="shared" si="327"/>
        <v>9.2001000000000008</v>
      </c>
      <c r="R1145" s="367">
        <f t="shared" si="317"/>
        <v>183.58502646471499</v>
      </c>
      <c r="S1145" s="302">
        <v>21700</v>
      </c>
      <c r="T1145" s="307">
        <f t="shared" si="328"/>
        <v>1418.4163328268432</v>
      </c>
      <c r="U1145" s="101">
        <f t="shared" si="329"/>
        <v>479.42472049547297</v>
      </c>
      <c r="V1145" s="304">
        <f t="shared" si="330"/>
        <v>28.368326656536865</v>
      </c>
      <c r="W1145" s="308">
        <v>24</v>
      </c>
      <c r="X1145" s="305">
        <f t="shared" si="331"/>
        <v>1950.2093799788531</v>
      </c>
      <c r="Y1145" s="309">
        <f t="shared" si="332"/>
        <v>6.1334</v>
      </c>
    </row>
    <row r="1146" spans="1:25" ht="15.75" customHeight="1" x14ac:dyDescent="0.2">
      <c r="A1146" s="424">
        <v>1127</v>
      </c>
      <c r="B1146" s="301">
        <f t="shared" si="315"/>
        <v>73.437672370414077</v>
      </c>
      <c r="C1146" s="302">
        <v>21700</v>
      </c>
      <c r="D1146" s="303">
        <f t="shared" si="318"/>
        <v>3545.8640176742265</v>
      </c>
      <c r="E1146" s="304">
        <f t="shared" si="319"/>
        <v>1198.5020379738885</v>
      </c>
      <c r="F1146" s="304">
        <f t="shared" si="320"/>
        <v>70.917280353484529</v>
      </c>
      <c r="G1146" s="101">
        <v>60</v>
      </c>
      <c r="H1146" s="305">
        <f t="shared" si="321"/>
        <v>4875.2833360016002</v>
      </c>
      <c r="I1146" s="309">
        <f t="shared" si="322"/>
        <v>15.346299999999999</v>
      </c>
      <c r="J1146" s="329">
        <f t="shared" si="316"/>
        <v>122.3961206173568</v>
      </c>
      <c r="K1146" s="302">
        <v>21700</v>
      </c>
      <c r="L1146" s="307">
        <f t="shared" si="323"/>
        <v>2127.5184106045358</v>
      </c>
      <c r="M1146" s="304">
        <f t="shared" si="324"/>
        <v>719.101222784333</v>
      </c>
      <c r="N1146" s="304">
        <f t="shared" si="325"/>
        <v>42.550368212090717</v>
      </c>
      <c r="O1146" s="308">
        <v>36</v>
      </c>
      <c r="P1146" s="305">
        <f t="shared" si="326"/>
        <v>2925.1700016009595</v>
      </c>
      <c r="Q1146" s="309">
        <f t="shared" si="327"/>
        <v>9.2078000000000007</v>
      </c>
      <c r="R1146" s="367">
        <f t="shared" si="317"/>
        <v>183.59418092603519</v>
      </c>
      <c r="S1146" s="302">
        <v>21700</v>
      </c>
      <c r="T1146" s="307">
        <f t="shared" si="328"/>
        <v>1418.3456070696907</v>
      </c>
      <c r="U1146" s="101">
        <f t="shared" si="329"/>
        <v>479.40081518955543</v>
      </c>
      <c r="V1146" s="304">
        <f t="shared" si="330"/>
        <v>28.366912141393815</v>
      </c>
      <c r="W1146" s="308">
        <v>24</v>
      </c>
      <c r="X1146" s="305">
        <f t="shared" si="331"/>
        <v>1950.11333440064</v>
      </c>
      <c r="Y1146" s="309">
        <f t="shared" si="332"/>
        <v>6.1384999999999996</v>
      </c>
    </row>
    <row r="1147" spans="1:25" ht="15.75" customHeight="1" x14ac:dyDescent="0.2">
      <c r="A1147" s="424">
        <v>1128</v>
      </c>
      <c r="B1147" s="301">
        <f t="shared" si="315"/>
        <v>73.441330907239276</v>
      </c>
      <c r="C1147" s="302">
        <v>21700</v>
      </c>
      <c r="D1147" s="303">
        <f t="shared" si="318"/>
        <v>3545.6873777097057</v>
      </c>
      <c r="E1147" s="304">
        <f t="shared" si="319"/>
        <v>1198.4423336658804</v>
      </c>
      <c r="F1147" s="304">
        <f t="shared" si="320"/>
        <v>70.913747554194117</v>
      </c>
      <c r="G1147" s="101">
        <v>60</v>
      </c>
      <c r="H1147" s="305">
        <f t="shared" si="321"/>
        <v>4875.0434589297802</v>
      </c>
      <c r="I1147" s="309">
        <f t="shared" si="322"/>
        <v>15.3592</v>
      </c>
      <c r="J1147" s="329">
        <f t="shared" si="316"/>
        <v>122.40221817873213</v>
      </c>
      <c r="K1147" s="302">
        <v>21700</v>
      </c>
      <c r="L1147" s="307">
        <f t="shared" si="323"/>
        <v>2127.4124266258236</v>
      </c>
      <c r="M1147" s="304">
        <f t="shared" si="324"/>
        <v>719.06540019952831</v>
      </c>
      <c r="N1147" s="304">
        <f t="shared" si="325"/>
        <v>42.548248532516475</v>
      </c>
      <c r="O1147" s="308">
        <v>36</v>
      </c>
      <c r="P1147" s="305">
        <f t="shared" si="326"/>
        <v>2925.0260753578686</v>
      </c>
      <c r="Q1147" s="309">
        <f t="shared" si="327"/>
        <v>9.2155000000000005</v>
      </c>
      <c r="R1147" s="367">
        <f t="shared" si="317"/>
        <v>183.60332726809818</v>
      </c>
      <c r="S1147" s="302">
        <v>21700</v>
      </c>
      <c r="T1147" s="307">
        <f t="shared" si="328"/>
        <v>1418.2749510838826</v>
      </c>
      <c r="U1147" s="101">
        <f t="shared" si="329"/>
        <v>479.37693346635228</v>
      </c>
      <c r="V1147" s="304">
        <f t="shared" si="330"/>
        <v>28.365499021677653</v>
      </c>
      <c r="W1147" s="308">
        <v>24</v>
      </c>
      <c r="X1147" s="305">
        <f t="shared" si="331"/>
        <v>1950.0173835719124</v>
      </c>
      <c r="Y1147" s="309">
        <f t="shared" si="332"/>
        <v>6.1436999999999999</v>
      </c>
    </row>
    <row r="1148" spans="1:25" ht="15.75" customHeight="1" x14ac:dyDescent="0.2">
      <c r="A1148" s="424">
        <v>1129</v>
      </c>
      <c r="B1148" s="301">
        <f t="shared" si="315"/>
        <v>73.444986202117349</v>
      </c>
      <c r="C1148" s="302">
        <v>21700</v>
      </c>
      <c r="D1148" s="303">
        <f t="shared" si="318"/>
        <v>3545.5109118461905</v>
      </c>
      <c r="E1148" s="304">
        <f t="shared" si="319"/>
        <v>1198.3826882040123</v>
      </c>
      <c r="F1148" s="304">
        <f t="shared" si="320"/>
        <v>70.910218236923811</v>
      </c>
      <c r="G1148" s="101">
        <v>60</v>
      </c>
      <c r="H1148" s="305">
        <f t="shared" si="321"/>
        <v>4874.803818287126</v>
      </c>
      <c r="I1148" s="309">
        <f t="shared" si="322"/>
        <v>15.372</v>
      </c>
      <c r="J1148" s="329">
        <f t="shared" si="316"/>
        <v>122.40831033686226</v>
      </c>
      <c r="K1148" s="302">
        <v>21700</v>
      </c>
      <c r="L1148" s="307">
        <f t="shared" si="323"/>
        <v>2127.3065471077148</v>
      </c>
      <c r="M1148" s="304">
        <f t="shared" si="324"/>
        <v>719.02961292240752</v>
      </c>
      <c r="N1148" s="304">
        <f t="shared" si="325"/>
        <v>42.546130942154299</v>
      </c>
      <c r="O1148" s="308">
        <v>36</v>
      </c>
      <c r="P1148" s="305">
        <f t="shared" si="326"/>
        <v>2924.8822909722767</v>
      </c>
      <c r="Q1148" s="309">
        <f t="shared" si="327"/>
        <v>9.2232000000000003</v>
      </c>
      <c r="R1148" s="367">
        <f t="shared" si="317"/>
        <v>183.61246550529336</v>
      </c>
      <c r="S1148" s="302">
        <v>21700</v>
      </c>
      <c r="T1148" s="307">
        <f t="shared" si="328"/>
        <v>1418.2043647384767</v>
      </c>
      <c r="U1148" s="101">
        <f t="shared" si="329"/>
        <v>479.35307528160507</v>
      </c>
      <c r="V1148" s="304">
        <f t="shared" si="330"/>
        <v>28.364087294769533</v>
      </c>
      <c r="W1148" s="308">
        <v>24</v>
      </c>
      <c r="X1148" s="305">
        <f t="shared" si="331"/>
        <v>1949.9215273148511</v>
      </c>
      <c r="Y1148" s="309">
        <f t="shared" si="332"/>
        <v>6.1487999999999996</v>
      </c>
    </row>
    <row r="1149" spans="1:25" ht="15.75" customHeight="1" x14ac:dyDescent="0.2">
      <c r="A1149" s="283">
        <v>1130</v>
      </c>
      <c r="B1149" s="301">
        <f t="shared" si="315"/>
        <v>73.44863826078884</v>
      </c>
      <c r="C1149" s="302">
        <v>21700</v>
      </c>
      <c r="D1149" s="303">
        <f t="shared" si="318"/>
        <v>3545.3346197572282</v>
      </c>
      <c r="E1149" s="304">
        <f t="shared" si="319"/>
        <v>1198.3231014779431</v>
      </c>
      <c r="F1149" s="304">
        <f t="shared" si="320"/>
        <v>70.90669239514456</v>
      </c>
      <c r="G1149" s="101">
        <v>60</v>
      </c>
      <c r="H1149" s="305">
        <f t="shared" si="321"/>
        <v>4874.5644136303163</v>
      </c>
      <c r="I1149" s="309">
        <f t="shared" si="322"/>
        <v>15.3849</v>
      </c>
      <c r="J1149" s="329">
        <f t="shared" si="316"/>
        <v>122.41439710131473</v>
      </c>
      <c r="K1149" s="302">
        <v>21700</v>
      </c>
      <c r="L1149" s="307">
        <f t="shared" si="323"/>
        <v>2127.2007718543373</v>
      </c>
      <c r="M1149" s="304">
        <f t="shared" si="324"/>
        <v>718.9938608867659</v>
      </c>
      <c r="N1149" s="304">
        <f t="shared" si="325"/>
        <v>42.544015437086749</v>
      </c>
      <c r="O1149" s="308">
        <v>36</v>
      </c>
      <c r="P1149" s="305">
        <f t="shared" si="326"/>
        <v>2924.73864817819</v>
      </c>
      <c r="Q1149" s="309">
        <f t="shared" si="327"/>
        <v>9.2309000000000001</v>
      </c>
      <c r="R1149" s="367">
        <f t="shared" si="317"/>
        <v>183.62159565197209</v>
      </c>
      <c r="S1149" s="302">
        <v>21700</v>
      </c>
      <c r="T1149" s="307">
        <f t="shared" si="328"/>
        <v>1418.1338479028914</v>
      </c>
      <c r="U1149" s="101">
        <f t="shared" si="329"/>
        <v>479.32924059117721</v>
      </c>
      <c r="V1149" s="304">
        <f t="shared" si="330"/>
        <v>28.362676958057829</v>
      </c>
      <c r="W1149" s="308">
        <v>24</v>
      </c>
      <c r="X1149" s="305">
        <f t="shared" si="331"/>
        <v>1949.8257654521265</v>
      </c>
      <c r="Y1149" s="309">
        <f t="shared" si="332"/>
        <v>6.1539999999999999</v>
      </c>
    </row>
    <row r="1150" spans="1:25" ht="15.75" customHeight="1" x14ac:dyDescent="0.2">
      <c r="A1150" s="424">
        <v>1131</v>
      </c>
      <c r="B1150" s="301">
        <f t="shared" si="315"/>
        <v>73.452287088979006</v>
      </c>
      <c r="C1150" s="302">
        <v>21700</v>
      </c>
      <c r="D1150" s="303">
        <f t="shared" si="318"/>
        <v>3545.158501117267</v>
      </c>
      <c r="E1150" s="304">
        <f t="shared" si="319"/>
        <v>1198.263573377636</v>
      </c>
      <c r="F1150" s="304">
        <f t="shared" si="320"/>
        <v>70.903170022345336</v>
      </c>
      <c r="G1150" s="101">
        <v>60</v>
      </c>
      <c r="H1150" s="305">
        <f t="shared" si="321"/>
        <v>4874.3252445172484</v>
      </c>
      <c r="I1150" s="309">
        <f t="shared" si="322"/>
        <v>15.3978</v>
      </c>
      <c r="J1150" s="329">
        <f t="shared" si="316"/>
        <v>122.42047848163168</v>
      </c>
      <c r="K1150" s="302">
        <v>21700</v>
      </c>
      <c r="L1150" s="307">
        <f t="shared" si="323"/>
        <v>2127.0951006703604</v>
      </c>
      <c r="M1150" s="304">
        <f t="shared" si="324"/>
        <v>718.95814402658175</v>
      </c>
      <c r="N1150" s="304">
        <f t="shared" si="325"/>
        <v>42.54190201340721</v>
      </c>
      <c r="O1150" s="308">
        <v>36</v>
      </c>
      <c r="P1150" s="305">
        <f t="shared" si="326"/>
        <v>2924.5951467103491</v>
      </c>
      <c r="Q1150" s="309">
        <f t="shared" si="327"/>
        <v>9.2386999999999997</v>
      </c>
      <c r="R1150" s="367">
        <f t="shared" si="317"/>
        <v>183.63071772244751</v>
      </c>
      <c r="S1150" s="302">
        <v>21700</v>
      </c>
      <c r="T1150" s="307">
        <f t="shared" si="328"/>
        <v>1418.0634004469066</v>
      </c>
      <c r="U1150" s="101">
        <f t="shared" si="329"/>
        <v>479.30542935105439</v>
      </c>
      <c r="V1150" s="304">
        <f t="shared" si="330"/>
        <v>28.361268008938133</v>
      </c>
      <c r="W1150" s="308">
        <v>24</v>
      </c>
      <c r="X1150" s="305">
        <f t="shared" si="331"/>
        <v>1949.7300978068993</v>
      </c>
      <c r="Y1150" s="309">
        <f t="shared" si="332"/>
        <v>6.1590999999999996</v>
      </c>
    </row>
    <row r="1151" spans="1:25" ht="15.75" customHeight="1" x14ac:dyDescent="0.2">
      <c r="A1151" s="424">
        <v>1132</v>
      </c>
      <c r="B1151" s="301">
        <f t="shared" si="315"/>
        <v>73.455932692397909</v>
      </c>
      <c r="C1151" s="302">
        <v>21700</v>
      </c>
      <c r="D1151" s="303">
        <f t="shared" si="318"/>
        <v>3544.9825556016563</v>
      </c>
      <c r="E1151" s="304">
        <f t="shared" si="319"/>
        <v>1198.2041037933598</v>
      </c>
      <c r="F1151" s="304">
        <f t="shared" si="320"/>
        <v>70.899651112033126</v>
      </c>
      <c r="G1151" s="101">
        <v>60</v>
      </c>
      <c r="H1151" s="305">
        <f t="shared" si="321"/>
        <v>4874.0863105070493</v>
      </c>
      <c r="I1151" s="309">
        <f t="shared" si="322"/>
        <v>15.410600000000001</v>
      </c>
      <c r="J1151" s="329">
        <f t="shared" si="316"/>
        <v>122.42655448732985</v>
      </c>
      <c r="K1151" s="302">
        <v>21700</v>
      </c>
      <c r="L1151" s="307">
        <f t="shared" si="323"/>
        <v>2126.9895333609938</v>
      </c>
      <c r="M1151" s="304">
        <f t="shared" si="324"/>
        <v>718.92246227601584</v>
      </c>
      <c r="N1151" s="304">
        <f t="shared" si="325"/>
        <v>42.539790667219876</v>
      </c>
      <c r="O1151" s="308">
        <v>36</v>
      </c>
      <c r="P1151" s="305">
        <f t="shared" si="326"/>
        <v>2924.4517863042292</v>
      </c>
      <c r="Q1151" s="309">
        <f t="shared" si="327"/>
        <v>9.2463999999999995</v>
      </c>
      <c r="R1151" s="367">
        <f t="shared" si="317"/>
        <v>183.63983173099476</v>
      </c>
      <c r="S1151" s="302">
        <v>21700</v>
      </c>
      <c r="T1151" s="307">
        <f t="shared" si="328"/>
        <v>1417.9930222406629</v>
      </c>
      <c r="U1151" s="101">
        <f t="shared" si="329"/>
        <v>479.28164151734399</v>
      </c>
      <c r="V1151" s="304">
        <f t="shared" si="330"/>
        <v>28.359860444813258</v>
      </c>
      <c r="W1151" s="308">
        <v>24</v>
      </c>
      <c r="X1151" s="305">
        <f t="shared" si="331"/>
        <v>1949.6345242028201</v>
      </c>
      <c r="Y1151" s="309">
        <f t="shared" si="332"/>
        <v>6.1642000000000001</v>
      </c>
    </row>
    <row r="1152" spans="1:25" ht="15.75" customHeight="1" x14ac:dyDescent="0.2">
      <c r="A1152" s="424">
        <v>1133</v>
      </c>
      <c r="B1152" s="301">
        <f t="shared" si="315"/>
        <v>73.459575076740535</v>
      </c>
      <c r="C1152" s="302">
        <v>21700</v>
      </c>
      <c r="D1152" s="303">
        <f t="shared" si="318"/>
        <v>3544.8067828866369</v>
      </c>
      <c r="E1152" s="304">
        <f t="shared" si="319"/>
        <v>1198.1446926156832</v>
      </c>
      <c r="F1152" s="304">
        <f t="shared" si="320"/>
        <v>70.896135657732742</v>
      </c>
      <c r="G1152" s="101">
        <v>60</v>
      </c>
      <c r="H1152" s="305">
        <f t="shared" si="321"/>
        <v>4873.847611160053</v>
      </c>
      <c r="I1152" s="309">
        <f t="shared" si="322"/>
        <v>15.423400000000001</v>
      </c>
      <c r="J1152" s="329">
        <f t="shared" si="316"/>
        <v>122.43262512790089</v>
      </c>
      <c r="K1152" s="302">
        <v>21700</v>
      </c>
      <c r="L1152" s="307">
        <f t="shared" si="323"/>
        <v>2126.884069731982</v>
      </c>
      <c r="M1152" s="304">
        <f t="shared" si="324"/>
        <v>718.8868155694098</v>
      </c>
      <c r="N1152" s="304">
        <f t="shared" si="325"/>
        <v>42.537681394639641</v>
      </c>
      <c r="O1152" s="308">
        <v>36</v>
      </c>
      <c r="P1152" s="305">
        <f t="shared" si="326"/>
        <v>2924.3085666960314</v>
      </c>
      <c r="Q1152" s="309">
        <f t="shared" si="327"/>
        <v>9.2540999999999993</v>
      </c>
      <c r="R1152" s="367">
        <f t="shared" si="317"/>
        <v>183.64893769185133</v>
      </c>
      <c r="S1152" s="302">
        <v>21700</v>
      </c>
      <c r="T1152" s="307">
        <f t="shared" si="328"/>
        <v>1417.922713154655</v>
      </c>
      <c r="U1152" s="101">
        <f t="shared" si="329"/>
        <v>479.25787704627334</v>
      </c>
      <c r="V1152" s="304">
        <f t="shared" si="330"/>
        <v>28.358454263093101</v>
      </c>
      <c r="W1152" s="308">
        <v>24</v>
      </c>
      <c r="X1152" s="305">
        <f t="shared" si="331"/>
        <v>1949.5390444640213</v>
      </c>
      <c r="Y1152" s="309">
        <f t="shared" si="332"/>
        <v>6.1694000000000004</v>
      </c>
    </row>
    <row r="1153" spans="1:25" ht="15.75" customHeight="1" x14ac:dyDescent="0.2">
      <c r="A1153" s="424">
        <v>1134</v>
      </c>
      <c r="B1153" s="301">
        <f t="shared" si="315"/>
        <v>73.46321424768675</v>
      </c>
      <c r="C1153" s="302">
        <v>21700</v>
      </c>
      <c r="D1153" s="303">
        <f t="shared" si="318"/>
        <v>3544.6311826493438</v>
      </c>
      <c r="E1153" s="304">
        <f t="shared" si="319"/>
        <v>1198.0853397354781</v>
      </c>
      <c r="F1153" s="304">
        <f t="shared" si="320"/>
        <v>70.892623652986885</v>
      </c>
      <c r="G1153" s="101">
        <v>60</v>
      </c>
      <c r="H1153" s="305">
        <f t="shared" si="321"/>
        <v>4873.6091460378093</v>
      </c>
      <c r="I1153" s="309">
        <f t="shared" si="322"/>
        <v>15.436299999999999</v>
      </c>
      <c r="J1153" s="329">
        <f t="shared" si="316"/>
        <v>122.43869041281125</v>
      </c>
      <c r="K1153" s="302">
        <v>21700</v>
      </c>
      <c r="L1153" s="307">
        <f t="shared" si="323"/>
        <v>2126.778709589606</v>
      </c>
      <c r="M1153" s="304">
        <f t="shared" si="324"/>
        <v>718.85120384128675</v>
      </c>
      <c r="N1153" s="304">
        <f t="shared" si="325"/>
        <v>42.535574191792122</v>
      </c>
      <c r="O1153" s="308">
        <v>36</v>
      </c>
      <c r="P1153" s="305">
        <f t="shared" si="326"/>
        <v>2924.1654876226849</v>
      </c>
      <c r="Q1153" s="309">
        <f t="shared" si="327"/>
        <v>9.2617999999999991</v>
      </c>
      <c r="R1153" s="367">
        <f t="shared" si="317"/>
        <v>183.65803561921686</v>
      </c>
      <c r="S1153" s="302">
        <v>21700</v>
      </c>
      <c r="T1153" s="307">
        <f t="shared" si="328"/>
        <v>1417.8524730597376</v>
      </c>
      <c r="U1153" s="101">
        <f t="shared" si="329"/>
        <v>479.23413589419124</v>
      </c>
      <c r="V1153" s="304">
        <f t="shared" si="330"/>
        <v>28.357049461194752</v>
      </c>
      <c r="W1153" s="308">
        <v>24</v>
      </c>
      <c r="X1153" s="305">
        <f t="shared" si="331"/>
        <v>1949.4436584151235</v>
      </c>
      <c r="Y1153" s="309">
        <f t="shared" si="332"/>
        <v>6.1745000000000001</v>
      </c>
    </row>
    <row r="1154" spans="1:25" ht="15.75" customHeight="1" x14ac:dyDescent="0.2">
      <c r="A1154" s="424">
        <v>1135</v>
      </c>
      <c r="B1154" s="301">
        <f t="shared" si="315"/>
        <v>73.466850210901455</v>
      </c>
      <c r="C1154" s="302">
        <v>21700</v>
      </c>
      <c r="D1154" s="303">
        <f t="shared" si="318"/>
        <v>3544.4557545677967</v>
      </c>
      <c r="E1154" s="304">
        <f t="shared" si="319"/>
        <v>1198.0260450439152</v>
      </c>
      <c r="F1154" s="304">
        <f t="shared" si="320"/>
        <v>70.889115091355933</v>
      </c>
      <c r="G1154" s="101">
        <v>60</v>
      </c>
      <c r="H1154" s="305">
        <f t="shared" si="321"/>
        <v>4873.3709147030677</v>
      </c>
      <c r="I1154" s="309">
        <f t="shared" si="322"/>
        <v>15.4491</v>
      </c>
      <c r="J1154" s="329">
        <f t="shared" si="316"/>
        <v>122.44475035150244</v>
      </c>
      <c r="K1154" s="302">
        <v>21700</v>
      </c>
      <c r="L1154" s="307">
        <f t="shared" si="323"/>
        <v>2126.6734527406779</v>
      </c>
      <c r="M1154" s="304">
        <f t="shared" si="324"/>
        <v>718.81562702634903</v>
      </c>
      <c r="N1154" s="304">
        <f t="shared" si="325"/>
        <v>42.533469054813558</v>
      </c>
      <c r="O1154" s="308">
        <v>36</v>
      </c>
      <c r="P1154" s="305">
        <f t="shared" si="326"/>
        <v>2924.0225488218402</v>
      </c>
      <c r="Q1154" s="309">
        <f t="shared" si="327"/>
        <v>9.2695000000000007</v>
      </c>
      <c r="R1154" s="367">
        <f t="shared" si="317"/>
        <v>183.66712552725363</v>
      </c>
      <c r="S1154" s="302">
        <v>21700</v>
      </c>
      <c r="T1154" s="307">
        <f t="shared" si="328"/>
        <v>1417.7823018271185</v>
      </c>
      <c r="U1154" s="101">
        <f t="shared" si="329"/>
        <v>479.21041801756604</v>
      </c>
      <c r="V1154" s="304">
        <f t="shared" si="330"/>
        <v>28.355646036542371</v>
      </c>
      <c r="W1154" s="308">
        <v>24</v>
      </c>
      <c r="X1154" s="305">
        <f t="shared" si="331"/>
        <v>1949.348365881227</v>
      </c>
      <c r="Y1154" s="309">
        <f t="shared" si="332"/>
        <v>6.1797000000000004</v>
      </c>
    </row>
    <row r="1155" spans="1:25" ht="15.75" customHeight="1" x14ac:dyDescent="0.2">
      <c r="A1155" s="424">
        <v>1136</v>
      </c>
      <c r="B1155" s="301">
        <f t="shared" si="315"/>
        <v>73.470482972034532</v>
      </c>
      <c r="C1155" s="302">
        <v>21700</v>
      </c>
      <c r="D1155" s="303">
        <f t="shared" si="318"/>
        <v>3544.2804983209035</v>
      </c>
      <c r="E1155" s="304">
        <f t="shared" si="319"/>
        <v>1197.9668084324653</v>
      </c>
      <c r="F1155" s="304">
        <f t="shared" si="320"/>
        <v>70.885609966418073</v>
      </c>
      <c r="G1155" s="101">
        <v>60</v>
      </c>
      <c r="H1155" s="305">
        <f t="shared" si="321"/>
        <v>4873.1329167197864</v>
      </c>
      <c r="I1155" s="309">
        <f t="shared" si="322"/>
        <v>15.462</v>
      </c>
      <c r="J1155" s="329">
        <f t="shared" si="316"/>
        <v>122.45080495339089</v>
      </c>
      <c r="K1155" s="302">
        <v>21700</v>
      </c>
      <c r="L1155" s="307">
        <f t="shared" si="323"/>
        <v>2126.5682989925417</v>
      </c>
      <c r="M1155" s="304">
        <f t="shared" si="324"/>
        <v>718.78008505947901</v>
      </c>
      <c r="N1155" s="304">
        <f t="shared" si="325"/>
        <v>42.531365979850833</v>
      </c>
      <c r="O1155" s="308">
        <v>36</v>
      </c>
      <c r="P1155" s="305">
        <f t="shared" si="326"/>
        <v>2923.8797500318715</v>
      </c>
      <c r="Q1155" s="309">
        <f t="shared" si="327"/>
        <v>9.2772000000000006</v>
      </c>
      <c r="R1155" s="367">
        <f t="shared" si="317"/>
        <v>183.67620743008632</v>
      </c>
      <c r="S1155" s="302">
        <v>21700</v>
      </c>
      <c r="T1155" s="307">
        <f t="shared" si="328"/>
        <v>1417.7121993283613</v>
      </c>
      <c r="U1155" s="101">
        <f t="shared" si="329"/>
        <v>479.18672337298608</v>
      </c>
      <c r="V1155" s="304">
        <f t="shared" si="330"/>
        <v>28.354243986567226</v>
      </c>
      <c r="W1155" s="308">
        <v>24</v>
      </c>
      <c r="X1155" s="305">
        <f t="shared" si="331"/>
        <v>1949.2531666879147</v>
      </c>
      <c r="Y1155" s="309">
        <f t="shared" si="332"/>
        <v>6.1848000000000001</v>
      </c>
    </row>
    <row r="1156" spans="1:25" ht="15.75" customHeight="1" x14ac:dyDescent="0.2">
      <c r="A1156" s="424">
        <v>1137</v>
      </c>
      <c r="B1156" s="301">
        <f t="shared" si="315"/>
        <v>73.474112536720966</v>
      </c>
      <c r="C1156" s="302">
        <v>21700</v>
      </c>
      <c r="D1156" s="303">
        <f t="shared" si="318"/>
        <v>3544.1054135884533</v>
      </c>
      <c r="E1156" s="304">
        <f t="shared" si="319"/>
        <v>1197.9076297928971</v>
      </c>
      <c r="F1156" s="304">
        <f t="shared" si="320"/>
        <v>70.88210827176907</v>
      </c>
      <c r="G1156" s="101">
        <v>60</v>
      </c>
      <c r="H1156" s="305">
        <f t="shared" si="321"/>
        <v>4872.8951516531188</v>
      </c>
      <c r="I1156" s="309">
        <f t="shared" si="322"/>
        <v>15.4748</v>
      </c>
      <c r="J1156" s="329">
        <f t="shared" si="316"/>
        <v>122.45685422786828</v>
      </c>
      <c r="K1156" s="302">
        <v>21700</v>
      </c>
      <c r="L1156" s="307">
        <f t="shared" si="323"/>
        <v>2126.4632481530716</v>
      </c>
      <c r="M1156" s="304">
        <f t="shared" si="324"/>
        <v>718.74457787573817</v>
      </c>
      <c r="N1156" s="304">
        <f t="shared" si="325"/>
        <v>42.529264963061436</v>
      </c>
      <c r="O1156" s="308">
        <v>36</v>
      </c>
      <c r="P1156" s="305">
        <f t="shared" si="326"/>
        <v>2923.7370909918714</v>
      </c>
      <c r="Q1156" s="309">
        <f t="shared" si="327"/>
        <v>9.2849000000000004</v>
      </c>
      <c r="R1156" s="367">
        <f t="shared" si="317"/>
        <v>183.68528134180241</v>
      </c>
      <c r="S1156" s="302">
        <v>21700</v>
      </c>
      <c r="T1156" s="307">
        <f t="shared" si="328"/>
        <v>1417.6421654353812</v>
      </c>
      <c r="U1156" s="101">
        <f t="shared" si="329"/>
        <v>479.16305191715878</v>
      </c>
      <c r="V1156" s="304">
        <f t="shared" si="330"/>
        <v>28.352843308707627</v>
      </c>
      <c r="W1156" s="308">
        <v>24</v>
      </c>
      <c r="X1156" s="305">
        <f t="shared" si="331"/>
        <v>1949.1580606612476</v>
      </c>
      <c r="Y1156" s="309">
        <f t="shared" si="332"/>
        <v>6.1898999999999997</v>
      </c>
    </row>
    <row r="1157" spans="1:25" ht="15.75" customHeight="1" x14ac:dyDescent="0.2">
      <c r="A1157" s="424">
        <v>1138</v>
      </c>
      <c r="B1157" s="301">
        <f t="shared" si="315"/>
        <v>73.477738910580896</v>
      </c>
      <c r="C1157" s="302">
        <v>21700</v>
      </c>
      <c r="D1157" s="303">
        <f t="shared" si="318"/>
        <v>3543.9305000511122</v>
      </c>
      <c r="E1157" s="304">
        <f t="shared" si="319"/>
        <v>1197.8485090172758</v>
      </c>
      <c r="F1157" s="304">
        <f t="shared" si="320"/>
        <v>70.878610001022238</v>
      </c>
      <c r="G1157" s="101">
        <v>60</v>
      </c>
      <c r="H1157" s="305">
        <f t="shared" si="321"/>
        <v>4872.6576190694104</v>
      </c>
      <c r="I1157" s="309">
        <f t="shared" si="322"/>
        <v>15.4877</v>
      </c>
      <c r="J1157" s="329">
        <f t="shared" si="316"/>
        <v>122.46289818430149</v>
      </c>
      <c r="K1157" s="302">
        <v>21700</v>
      </c>
      <c r="L1157" s="307">
        <f t="shared" si="323"/>
        <v>2126.3583000306671</v>
      </c>
      <c r="M1157" s="304">
        <f t="shared" si="324"/>
        <v>718.7091054103654</v>
      </c>
      <c r="N1157" s="304">
        <f t="shared" si="325"/>
        <v>42.527166000613342</v>
      </c>
      <c r="O1157" s="308">
        <v>36</v>
      </c>
      <c r="P1157" s="305">
        <f t="shared" si="326"/>
        <v>2923.5945714416457</v>
      </c>
      <c r="Q1157" s="309">
        <f t="shared" si="327"/>
        <v>9.2926000000000002</v>
      </c>
      <c r="R1157" s="367">
        <f t="shared" si="317"/>
        <v>183.69434727645222</v>
      </c>
      <c r="S1157" s="302">
        <v>21700</v>
      </c>
      <c r="T1157" s="307">
        <f t="shared" si="328"/>
        <v>1417.5722000204448</v>
      </c>
      <c r="U1157" s="101">
        <f t="shared" si="329"/>
        <v>479.13940360691032</v>
      </c>
      <c r="V1157" s="304">
        <f t="shared" si="330"/>
        <v>28.351444000408897</v>
      </c>
      <c r="W1157" s="308">
        <v>24</v>
      </c>
      <c r="X1157" s="305">
        <f t="shared" si="331"/>
        <v>1949.063047627764</v>
      </c>
      <c r="Y1157" s="309">
        <f t="shared" si="332"/>
        <v>6.1951000000000001</v>
      </c>
    </row>
    <row r="1158" spans="1:25" ht="15.75" customHeight="1" x14ac:dyDescent="0.2">
      <c r="A1158" s="424">
        <v>1139</v>
      </c>
      <c r="B1158" s="301">
        <f t="shared" si="315"/>
        <v>73.481362099219623</v>
      </c>
      <c r="C1158" s="302">
        <v>21700</v>
      </c>
      <c r="D1158" s="303">
        <f t="shared" si="318"/>
        <v>3543.7557573904232</v>
      </c>
      <c r="E1158" s="304">
        <f t="shared" si="319"/>
        <v>1197.789445997963</v>
      </c>
      <c r="F1158" s="304">
        <f t="shared" si="320"/>
        <v>70.875115147808472</v>
      </c>
      <c r="G1158" s="101">
        <v>60</v>
      </c>
      <c r="H1158" s="305">
        <f t="shared" si="321"/>
        <v>4872.4203185361948</v>
      </c>
      <c r="I1158" s="309">
        <f t="shared" si="322"/>
        <v>15.500500000000001</v>
      </c>
      <c r="J1158" s="329">
        <f t="shared" si="316"/>
        <v>122.46893683203271</v>
      </c>
      <c r="K1158" s="302">
        <v>21700</v>
      </c>
      <c r="L1158" s="307">
        <f t="shared" si="323"/>
        <v>2126.2534544342543</v>
      </c>
      <c r="M1158" s="304">
        <f t="shared" si="324"/>
        <v>718.67366759877791</v>
      </c>
      <c r="N1158" s="304">
        <f t="shared" si="325"/>
        <v>42.525069088685086</v>
      </c>
      <c r="O1158" s="308">
        <v>36</v>
      </c>
      <c r="P1158" s="305">
        <f t="shared" si="326"/>
        <v>2923.4521911217171</v>
      </c>
      <c r="Q1158" s="309">
        <f t="shared" si="327"/>
        <v>9.3003</v>
      </c>
      <c r="R1158" s="367">
        <f t="shared" si="317"/>
        <v>183.70340524804905</v>
      </c>
      <c r="S1158" s="302">
        <v>21700</v>
      </c>
      <c r="T1158" s="307">
        <f t="shared" si="328"/>
        <v>1417.5023029561694</v>
      </c>
      <c r="U1158" s="101">
        <f t="shared" si="329"/>
        <v>479.11577839918522</v>
      </c>
      <c r="V1158" s="304">
        <f t="shared" si="330"/>
        <v>28.35004605912339</v>
      </c>
      <c r="W1158" s="308">
        <v>24</v>
      </c>
      <c r="X1158" s="305">
        <f t="shared" si="331"/>
        <v>1948.968127414478</v>
      </c>
      <c r="Y1158" s="309">
        <f t="shared" si="332"/>
        <v>6.2001999999999997</v>
      </c>
    </row>
    <row r="1159" spans="1:25" ht="15.75" customHeight="1" x14ac:dyDescent="0.2">
      <c r="A1159" s="283">
        <v>1140</v>
      </c>
      <c r="B1159" s="301">
        <f t="shared" si="315"/>
        <v>73.48498210822774</v>
      </c>
      <c r="C1159" s="302">
        <v>21700</v>
      </c>
      <c r="D1159" s="303">
        <f t="shared" si="318"/>
        <v>3543.5811852888014</v>
      </c>
      <c r="E1159" s="304">
        <f t="shared" si="319"/>
        <v>1197.7304406276148</v>
      </c>
      <c r="F1159" s="304">
        <f t="shared" si="320"/>
        <v>70.871623705776031</v>
      </c>
      <c r="G1159" s="101">
        <v>60</v>
      </c>
      <c r="H1159" s="305">
        <f t="shared" si="321"/>
        <v>4872.1832496221923</v>
      </c>
      <c r="I1159" s="309">
        <f t="shared" si="322"/>
        <v>15.513400000000001</v>
      </c>
      <c r="J1159" s="329">
        <f t="shared" si="316"/>
        <v>122.47497018037957</v>
      </c>
      <c r="K1159" s="302">
        <v>21700</v>
      </c>
      <c r="L1159" s="307">
        <f t="shared" si="323"/>
        <v>2126.1487111732804</v>
      </c>
      <c r="M1159" s="304">
        <f t="shared" si="324"/>
        <v>718.63826437656871</v>
      </c>
      <c r="N1159" s="304">
        <f t="shared" si="325"/>
        <v>42.52297422346561</v>
      </c>
      <c r="O1159" s="308">
        <v>36</v>
      </c>
      <c r="P1159" s="305">
        <f t="shared" si="326"/>
        <v>2923.3099497733147</v>
      </c>
      <c r="Q1159" s="309">
        <f t="shared" si="327"/>
        <v>9.3079999999999998</v>
      </c>
      <c r="R1159" s="367">
        <f t="shared" si="317"/>
        <v>183.71245527056934</v>
      </c>
      <c r="S1159" s="302">
        <v>21700</v>
      </c>
      <c r="T1159" s="307">
        <f t="shared" si="328"/>
        <v>1417.4324741155206</v>
      </c>
      <c r="U1159" s="101">
        <f t="shared" si="329"/>
        <v>479.09217625104588</v>
      </c>
      <c r="V1159" s="304">
        <f t="shared" si="330"/>
        <v>28.34864948231041</v>
      </c>
      <c r="W1159" s="308">
        <v>24</v>
      </c>
      <c r="X1159" s="305">
        <f t="shared" si="331"/>
        <v>1948.873299848877</v>
      </c>
      <c r="Y1159" s="309">
        <f t="shared" si="332"/>
        <v>6.2053000000000003</v>
      </c>
    </row>
    <row r="1160" spans="1:25" ht="15.75" customHeight="1" x14ac:dyDescent="0.2">
      <c r="A1160" s="424">
        <v>1141</v>
      </c>
      <c r="B1160" s="301">
        <f t="shared" si="315"/>
        <v>73.488598943181074</v>
      </c>
      <c r="C1160" s="302">
        <v>21700</v>
      </c>
      <c r="D1160" s="303">
        <f t="shared" si="318"/>
        <v>3543.4067834295302</v>
      </c>
      <c r="E1160" s="304">
        <f t="shared" si="319"/>
        <v>1197.6714927991811</v>
      </c>
      <c r="F1160" s="304">
        <f t="shared" si="320"/>
        <v>70.868135668590611</v>
      </c>
      <c r="G1160" s="101">
        <v>60</v>
      </c>
      <c r="H1160" s="305">
        <f t="shared" si="321"/>
        <v>4871.946411897301</v>
      </c>
      <c r="I1160" s="309">
        <f t="shared" si="322"/>
        <v>15.526199999999999</v>
      </c>
      <c r="J1160" s="329">
        <f t="shared" si="316"/>
        <v>122.48099823863512</v>
      </c>
      <c r="K1160" s="302">
        <v>21700</v>
      </c>
      <c r="L1160" s="307">
        <f t="shared" si="323"/>
        <v>2126.0440700577178</v>
      </c>
      <c r="M1160" s="304">
        <f t="shared" si="324"/>
        <v>718.60289567950861</v>
      </c>
      <c r="N1160" s="304">
        <f t="shared" si="325"/>
        <v>42.520881401154355</v>
      </c>
      <c r="O1160" s="308">
        <v>36</v>
      </c>
      <c r="P1160" s="305">
        <f t="shared" si="326"/>
        <v>2923.1678471383807</v>
      </c>
      <c r="Q1160" s="309">
        <f t="shared" si="327"/>
        <v>9.3156999999999996</v>
      </c>
      <c r="R1160" s="367">
        <f t="shared" si="317"/>
        <v>183.72149735795267</v>
      </c>
      <c r="S1160" s="302">
        <v>21700</v>
      </c>
      <c r="T1160" s="307">
        <f t="shared" si="328"/>
        <v>1417.3627133718121</v>
      </c>
      <c r="U1160" s="101">
        <f t="shared" si="329"/>
        <v>479.06859711967246</v>
      </c>
      <c r="V1160" s="304">
        <f t="shared" si="330"/>
        <v>28.347254267436242</v>
      </c>
      <c r="W1160" s="308">
        <v>24</v>
      </c>
      <c r="X1160" s="305">
        <f t="shared" si="331"/>
        <v>1948.7785647589208</v>
      </c>
      <c r="Y1160" s="309">
        <f t="shared" si="332"/>
        <v>6.2104999999999997</v>
      </c>
    </row>
    <row r="1161" spans="1:25" ht="15.75" customHeight="1" x14ac:dyDescent="0.2">
      <c r="A1161" s="424">
        <v>1142</v>
      </c>
      <c r="B1161" s="301">
        <f t="shared" ref="B1161:B1169" si="333">4.125*LN($A1161)+44.45</f>
        <v>73.492212609640816</v>
      </c>
      <c r="C1161" s="302">
        <v>21700</v>
      </c>
      <c r="D1161" s="303">
        <f t="shared" si="318"/>
        <v>3543.2325514967597</v>
      </c>
      <c r="E1161" s="304">
        <f t="shared" si="319"/>
        <v>1197.6126024059047</v>
      </c>
      <c r="F1161" s="304">
        <f t="shared" si="320"/>
        <v>70.864651029935189</v>
      </c>
      <c r="G1161" s="101">
        <v>60</v>
      </c>
      <c r="H1161" s="305">
        <f t="shared" si="321"/>
        <v>4871.7098049325996</v>
      </c>
      <c r="I1161" s="309">
        <f t="shared" si="322"/>
        <v>15.539099999999999</v>
      </c>
      <c r="J1161" s="329">
        <f t="shared" ref="J1161:J1169" si="334">(4.125*LN($A1161)+44.45)/0.6</f>
        <v>122.48702101606803</v>
      </c>
      <c r="K1161" s="302">
        <v>21700</v>
      </c>
      <c r="L1161" s="307">
        <f t="shared" si="323"/>
        <v>2125.9395308980561</v>
      </c>
      <c r="M1161" s="304">
        <f t="shared" si="324"/>
        <v>718.5675614435429</v>
      </c>
      <c r="N1161" s="304">
        <f t="shared" si="325"/>
        <v>42.518790617961123</v>
      </c>
      <c r="O1161" s="308">
        <v>36</v>
      </c>
      <c r="P1161" s="305">
        <f t="shared" si="326"/>
        <v>2923.02588295956</v>
      </c>
      <c r="Q1161" s="309">
        <f t="shared" si="327"/>
        <v>9.3233999999999995</v>
      </c>
      <c r="R1161" s="367">
        <f t="shared" ref="R1161:R1169" si="335">(4.125*LN($A1161)+44.45)/0.4</f>
        <v>183.73053152410202</v>
      </c>
      <c r="S1161" s="302">
        <v>21700</v>
      </c>
      <c r="T1161" s="307">
        <f t="shared" si="328"/>
        <v>1417.2930205987041</v>
      </c>
      <c r="U1161" s="101">
        <f t="shared" si="329"/>
        <v>479.04504096236195</v>
      </c>
      <c r="V1161" s="304">
        <f t="shared" si="330"/>
        <v>28.345860411974083</v>
      </c>
      <c r="W1161" s="308">
        <v>24</v>
      </c>
      <c r="X1161" s="305">
        <f t="shared" si="331"/>
        <v>1948.6839219730402</v>
      </c>
      <c r="Y1161" s="309">
        <f t="shared" si="332"/>
        <v>6.2156000000000002</v>
      </c>
    </row>
    <row r="1162" spans="1:25" ht="15.75" customHeight="1" x14ac:dyDescent="0.2">
      <c r="A1162" s="424">
        <v>1143</v>
      </c>
      <c r="B1162" s="301">
        <f t="shared" si="333"/>
        <v>73.495823113153591</v>
      </c>
      <c r="C1162" s="302">
        <v>21700</v>
      </c>
      <c r="D1162" s="303">
        <f t="shared" si="318"/>
        <v>3543.0584891755034</v>
      </c>
      <c r="E1162" s="304">
        <f t="shared" si="319"/>
        <v>1197.55376934132</v>
      </c>
      <c r="F1162" s="304">
        <f t="shared" si="320"/>
        <v>70.861169783510064</v>
      </c>
      <c r="G1162" s="101">
        <v>60</v>
      </c>
      <c r="H1162" s="305">
        <f t="shared" si="321"/>
        <v>4871.4734283003336</v>
      </c>
      <c r="I1162" s="309">
        <f t="shared" si="322"/>
        <v>15.5519</v>
      </c>
      <c r="J1162" s="329">
        <f t="shared" si="334"/>
        <v>122.49303852192266</v>
      </c>
      <c r="K1162" s="302">
        <v>21700</v>
      </c>
      <c r="L1162" s="307">
        <f t="shared" si="323"/>
        <v>2125.8350935053018</v>
      </c>
      <c r="M1162" s="304">
        <f t="shared" si="324"/>
        <v>718.53226160479187</v>
      </c>
      <c r="N1162" s="304">
        <f t="shared" si="325"/>
        <v>42.516701870106033</v>
      </c>
      <c r="O1162" s="308">
        <v>36</v>
      </c>
      <c r="P1162" s="305">
        <f t="shared" si="326"/>
        <v>2922.8840569801996</v>
      </c>
      <c r="Q1162" s="309">
        <f t="shared" si="327"/>
        <v>9.3310999999999993</v>
      </c>
      <c r="R1162" s="367">
        <f t="shared" si="335"/>
        <v>183.73955778288396</v>
      </c>
      <c r="S1162" s="302">
        <v>21700</v>
      </c>
      <c r="T1162" s="307">
        <f t="shared" si="328"/>
        <v>1417.2233956702016</v>
      </c>
      <c r="U1162" s="101">
        <f t="shared" si="329"/>
        <v>479.02150773652812</v>
      </c>
      <c r="V1162" s="304">
        <f t="shared" si="330"/>
        <v>28.344467913404031</v>
      </c>
      <c r="W1162" s="308">
        <v>24</v>
      </c>
      <c r="X1162" s="305">
        <f t="shared" si="331"/>
        <v>1948.5893713201338</v>
      </c>
      <c r="Y1162" s="309">
        <f t="shared" si="332"/>
        <v>6.2207999999999997</v>
      </c>
    </row>
    <row r="1163" spans="1:25" ht="15.75" customHeight="1" x14ac:dyDescent="0.2">
      <c r="A1163" s="424">
        <v>1144</v>
      </c>
      <c r="B1163" s="301">
        <f t="shared" si="333"/>
        <v>73.499430459251442</v>
      </c>
      <c r="C1163" s="302">
        <v>21700</v>
      </c>
      <c r="D1163" s="303">
        <f t="shared" si="318"/>
        <v>3542.8845961516317</v>
      </c>
      <c r="E1163" s="304">
        <f t="shared" si="319"/>
        <v>1197.4949934992514</v>
      </c>
      <c r="F1163" s="304">
        <f t="shared" si="320"/>
        <v>70.857691923032633</v>
      </c>
      <c r="G1163" s="101">
        <v>60</v>
      </c>
      <c r="H1163" s="305">
        <f t="shared" si="321"/>
        <v>4871.2372815739163</v>
      </c>
      <c r="I1163" s="309">
        <f t="shared" si="322"/>
        <v>15.5647</v>
      </c>
      <c r="J1163" s="329">
        <f t="shared" si="334"/>
        <v>122.49905076541907</v>
      </c>
      <c r="K1163" s="302">
        <v>21700</v>
      </c>
      <c r="L1163" s="307">
        <f t="shared" si="323"/>
        <v>2125.7307576909789</v>
      </c>
      <c r="M1163" s="304">
        <f t="shared" si="324"/>
        <v>718.49699609955076</v>
      </c>
      <c r="N1163" s="304">
        <f t="shared" si="325"/>
        <v>42.514615153819577</v>
      </c>
      <c r="O1163" s="308">
        <v>36</v>
      </c>
      <c r="P1163" s="305">
        <f t="shared" si="326"/>
        <v>2922.7423689443494</v>
      </c>
      <c r="Q1163" s="309">
        <f t="shared" si="327"/>
        <v>9.3388000000000009</v>
      </c>
      <c r="R1163" s="367">
        <f t="shared" si="335"/>
        <v>183.74857614812859</v>
      </c>
      <c r="S1163" s="302">
        <v>21700</v>
      </c>
      <c r="T1163" s="307">
        <f t="shared" si="328"/>
        <v>1417.1538384606529</v>
      </c>
      <c r="U1163" s="101">
        <f t="shared" si="329"/>
        <v>478.99799739970064</v>
      </c>
      <c r="V1163" s="304">
        <f t="shared" si="330"/>
        <v>28.343076769213059</v>
      </c>
      <c r="W1163" s="308">
        <v>24</v>
      </c>
      <c r="X1163" s="305">
        <f t="shared" si="331"/>
        <v>1948.4949126295664</v>
      </c>
      <c r="Y1163" s="309">
        <f t="shared" si="332"/>
        <v>6.2259000000000002</v>
      </c>
    </row>
    <row r="1164" spans="1:25" ht="15.75" customHeight="1" x14ac:dyDescent="0.2">
      <c r="A1164" s="424">
        <v>1145</v>
      </c>
      <c r="B1164" s="301">
        <f t="shared" si="333"/>
        <v>73.503034653451905</v>
      </c>
      <c r="C1164" s="302">
        <v>21700</v>
      </c>
      <c r="D1164" s="303">
        <f t="shared" si="318"/>
        <v>3542.7108721118757</v>
      </c>
      <c r="E1164" s="304">
        <f t="shared" si="319"/>
        <v>1197.4362747738139</v>
      </c>
      <c r="F1164" s="304">
        <f t="shared" si="320"/>
        <v>70.854217442237513</v>
      </c>
      <c r="G1164" s="101">
        <v>60</v>
      </c>
      <c r="H1164" s="305">
        <f t="shared" si="321"/>
        <v>4871.0013643279271</v>
      </c>
      <c r="I1164" s="309">
        <f t="shared" si="322"/>
        <v>15.5776</v>
      </c>
      <c r="J1164" s="329">
        <f t="shared" si="334"/>
        <v>122.50505775575319</v>
      </c>
      <c r="K1164" s="302">
        <v>21700</v>
      </c>
      <c r="L1164" s="307">
        <f t="shared" si="323"/>
        <v>2125.6265232671253</v>
      </c>
      <c r="M1164" s="304">
        <f t="shared" si="324"/>
        <v>718.46176486428828</v>
      </c>
      <c r="N1164" s="304">
        <f t="shared" si="325"/>
        <v>42.512530465342508</v>
      </c>
      <c r="O1164" s="308">
        <v>36</v>
      </c>
      <c r="P1164" s="305">
        <f t="shared" si="326"/>
        <v>2922.6008185967562</v>
      </c>
      <c r="Q1164" s="309">
        <f t="shared" si="327"/>
        <v>9.3466000000000005</v>
      </c>
      <c r="R1164" s="367">
        <f t="shared" si="335"/>
        <v>183.75758663362976</v>
      </c>
      <c r="S1164" s="302">
        <v>21700</v>
      </c>
      <c r="T1164" s="307">
        <f t="shared" si="328"/>
        <v>1417.0843488447504</v>
      </c>
      <c r="U1164" s="101">
        <f t="shared" si="329"/>
        <v>478.97450990952558</v>
      </c>
      <c r="V1164" s="304">
        <f t="shared" si="330"/>
        <v>28.341686976895009</v>
      </c>
      <c r="W1164" s="308">
        <v>24</v>
      </c>
      <c r="X1164" s="305">
        <f t="shared" si="331"/>
        <v>1948.400545731171</v>
      </c>
      <c r="Y1164" s="309">
        <f t="shared" si="332"/>
        <v>6.2309999999999999</v>
      </c>
    </row>
    <row r="1165" spans="1:25" ht="15.75" customHeight="1" x14ac:dyDescent="0.2">
      <c r="A1165" s="424">
        <v>1146</v>
      </c>
      <c r="B1165" s="301">
        <f t="shared" si="333"/>
        <v>73.506635701258077</v>
      </c>
      <c r="C1165" s="302">
        <v>21700</v>
      </c>
      <c r="D1165" s="303">
        <f t="shared" si="318"/>
        <v>3542.5373167438165</v>
      </c>
      <c r="E1165" s="304">
        <f t="shared" si="319"/>
        <v>1197.3776130594099</v>
      </c>
      <c r="F1165" s="304">
        <f t="shared" si="320"/>
        <v>70.850746334876334</v>
      </c>
      <c r="G1165" s="101">
        <v>60</v>
      </c>
      <c r="H1165" s="305">
        <f t="shared" si="321"/>
        <v>4870.7656761381022</v>
      </c>
      <c r="I1165" s="309">
        <f t="shared" si="322"/>
        <v>15.590400000000001</v>
      </c>
      <c r="J1165" s="329">
        <f t="shared" si="334"/>
        <v>122.5110595020968</v>
      </c>
      <c r="K1165" s="302">
        <v>21700</v>
      </c>
      <c r="L1165" s="307">
        <f t="shared" si="323"/>
        <v>2125.5223900462897</v>
      </c>
      <c r="M1165" s="304">
        <f t="shared" si="324"/>
        <v>718.42656783564587</v>
      </c>
      <c r="N1165" s="304">
        <f t="shared" si="325"/>
        <v>42.510447800925796</v>
      </c>
      <c r="O1165" s="308">
        <v>36</v>
      </c>
      <c r="P1165" s="305">
        <f t="shared" si="326"/>
        <v>2922.4594056828614</v>
      </c>
      <c r="Q1165" s="309">
        <f t="shared" si="327"/>
        <v>9.3543000000000003</v>
      </c>
      <c r="R1165" s="367">
        <f t="shared" si="335"/>
        <v>183.76658925314518</v>
      </c>
      <c r="S1165" s="302">
        <v>21700</v>
      </c>
      <c r="T1165" s="307">
        <f t="shared" si="328"/>
        <v>1417.0149266975268</v>
      </c>
      <c r="U1165" s="101">
        <f t="shared" si="329"/>
        <v>478.95104522376403</v>
      </c>
      <c r="V1165" s="304">
        <f t="shared" si="330"/>
        <v>28.340298533950538</v>
      </c>
      <c r="W1165" s="308">
        <v>24</v>
      </c>
      <c r="X1165" s="305">
        <f t="shared" si="331"/>
        <v>1948.3062704552415</v>
      </c>
      <c r="Y1165" s="309">
        <f t="shared" si="332"/>
        <v>6.2362000000000002</v>
      </c>
    </row>
    <row r="1166" spans="1:25" ht="15.75" customHeight="1" x14ac:dyDescent="0.2">
      <c r="A1166" s="424">
        <v>1147</v>
      </c>
      <c r="B1166" s="301">
        <f t="shared" si="333"/>
        <v>73.510233608158657</v>
      </c>
      <c r="C1166" s="302">
        <v>21700</v>
      </c>
      <c r="D1166" s="303">
        <f t="shared" si="318"/>
        <v>3542.3639297358868</v>
      </c>
      <c r="E1166" s="304">
        <f t="shared" si="319"/>
        <v>1197.3190082507297</v>
      </c>
      <c r="F1166" s="304">
        <f t="shared" si="320"/>
        <v>70.847278594717736</v>
      </c>
      <c r="G1166" s="101">
        <v>60</v>
      </c>
      <c r="H1166" s="305">
        <f t="shared" si="321"/>
        <v>4870.5302165813346</v>
      </c>
      <c r="I1166" s="309">
        <f t="shared" si="322"/>
        <v>15.603300000000001</v>
      </c>
      <c r="J1166" s="329">
        <f t="shared" si="334"/>
        <v>122.51705601359777</v>
      </c>
      <c r="K1166" s="302">
        <v>21700</v>
      </c>
      <c r="L1166" s="307">
        <f t="shared" si="323"/>
        <v>2125.4183578415323</v>
      </c>
      <c r="M1166" s="304">
        <f t="shared" si="324"/>
        <v>718.39140495043785</v>
      </c>
      <c r="N1166" s="304">
        <f t="shared" si="325"/>
        <v>42.508367156830644</v>
      </c>
      <c r="O1166" s="308">
        <v>36</v>
      </c>
      <c r="P1166" s="305">
        <f t="shared" si="326"/>
        <v>2922.3181299488006</v>
      </c>
      <c r="Q1166" s="309">
        <f t="shared" si="327"/>
        <v>9.3620000000000001</v>
      </c>
      <c r="R1166" s="367">
        <f t="shared" si="335"/>
        <v>183.77558402039662</v>
      </c>
      <c r="S1166" s="302">
        <v>21700</v>
      </c>
      <c r="T1166" s="307">
        <f t="shared" si="328"/>
        <v>1416.9455718943552</v>
      </c>
      <c r="U1166" s="101">
        <f t="shared" si="329"/>
        <v>478.92760330029199</v>
      </c>
      <c r="V1166" s="304">
        <f t="shared" si="330"/>
        <v>28.338911437887106</v>
      </c>
      <c r="W1166" s="308">
        <v>24</v>
      </c>
      <c r="X1166" s="305">
        <f t="shared" si="331"/>
        <v>1948.2120866325345</v>
      </c>
      <c r="Y1166" s="309">
        <f t="shared" si="332"/>
        <v>6.2412999999999998</v>
      </c>
    </row>
    <row r="1167" spans="1:25" ht="15.75" customHeight="1" x14ac:dyDescent="0.2">
      <c r="A1167" s="424">
        <v>1148</v>
      </c>
      <c r="B1167" s="301">
        <f t="shared" si="333"/>
        <v>73.513828379627995</v>
      </c>
      <c r="C1167" s="302">
        <v>21700</v>
      </c>
      <c r="D1167" s="303">
        <f t="shared" si="318"/>
        <v>3542.1907107773686</v>
      </c>
      <c r="E1167" s="304">
        <f t="shared" si="319"/>
        <v>1197.2604602427505</v>
      </c>
      <c r="F1167" s="304">
        <f t="shared" si="320"/>
        <v>70.843814215547368</v>
      </c>
      <c r="G1167" s="101">
        <v>60</v>
      </c>
      <c r="H1167" s="305">
        <f t="shared" si="321"/>
        <v>4870.294985235666</v>
      </c>
      <c r="I1167" s="309">
        <f t="shared" si="322"/>
        <v>15.616099999999999</v>
      </c>
      <c r="J1167" s="329">
        <f t="shared" si="334"/>
        <v>122.52304729938</v>
      </c>
      <c r="K1167" s="302">
        <v>21700</v>
      </c>
      <c r="L1167" s="307">
        <f t="shared" si="323"/>
        <v>2125.3144264664215</v>
      </c>
      <c r="M1167" s="304">
        <f t="shared" si="324"/>
        <v>718.35627614565044</v>
      </c>
      <c r="N1167" s="304">
        <f t="shared" si="325"/>
        <v>42.50628852932843</v>
      </c>
      <c r="O1167" s="308">
        <v>36</v>
      </c>
      <c r="P1167" s="305">
        <f t="shared" si="326"/>
        <v>2922.1769911414003</v>
      </c>
      <c r="Q1167" s="309">
        <f t="shared" si="327"/>
        <v>9.3696999999999999</v>
      </c>
      <c r="R1167" s="367">
        <f t="shared" si="335"/>
        <v>183.78457094906997</v>
      </c>
      <c r="S1167" s="302">
        <v>21700</v>
      </c>
      <c r="T1167" s="307">
        <f t="shared" si="328"/>
        <v>1416.8762843109478</v>
      </c>
      <c r="U1167" s="101">
        <f t="shared" si="329"/>
        <v>478.90418409710031</v>
      </c>
      <c r="V1167" s="304">
        <f t="shared" si="330"/>
        <v>28.337525686218957</v>
      </c>
      <c r="W1167" s="308">
        <v>24</v>
      </c>
      <c r="X1167" s="305">
        <f t="shared" si="331"/>
        <v>1948.117994094267</v>
      </c>
      <c r="Y1167" s="309">
        <f t="shared" si="332"/>
        <v>6.2464000000000004</v>
      </c>
    </row>
    <row r="1168" spans="1:25" ht="15.75" customHeight="1" x14ac:dyDescent="0.2">
      <c r="A1168" s="424">
        <v>1149</v>
      </c>
      <c r="B1168" s="301">
        <f t="shared" si="333"/>
        <v>73.517420021126128</v>
      </c>
      <c r="C1168" s="302">
        <v>21700</v>
      </c>
      <c r="D1168" s="303">
        <f t="shared" si="318"/>
        <v>3542.0176595583862</v>
      </c>
      <c r="E1168" s="304">
        <f t="shared" si="319"/>
        <v>1197.2019689307344</v>
      </c>
      <c r="F1168" s="304">
        <f t="shared" si="320"/>
        <v>70.840353191167722</v>
      </c>
      <c r="G1168" s="101">
        <v>60</v>
      </c>
      <c r="H1168" s="305">
        <f t="shared" si="321"/>
        <v>4870.0599816802887</v>
      </c>
      <c r="I1168" s="309">
        <f t="shared" si="322"/>
        <v>15.6289</v>
      </c>
      <c r="J1168" s="329">
        <f t="shared" si="334"/>
        <v>122.52903336854355</v>
      </c>
      <c r="K1168" s="302">
        <v>21700</v>
      </c>
      <c r="L1168" s="307">
        <f t="shared" si="323"/>
        <v>2125.2105957350313</v>
      </c>
      <c r="M1168" s="304">
        <f t="shared" si="324"/>
        <v>718.32118135844053</v>
      </c>
      <c r="N1168" s="304">
        <f t="shared" si="325"/>
        <v>42.504211914700626</v>
      </c>
      <c r="O1168" s="308">
        <v>36</v>
      </c>
      <c r="P1168" s="305">
        <f t="shared" si="326"/>
        <v>2922.0359890081722</v>
      </c>
      <c r="Q1168" s="309">
        <f t="shared" si="327"/>
        <v>9.3773999999999997</v>
      </c>
      <c r="R1168" s="367">
        <f t="shared" si="335"/>
        <v>183.79355005281531</v>
      </c>
      <c r="S1168" s="302">
        <v>21700</v>
      </c>
      <c r="T1168" s="307">
        <f t="shared" si="328"/>
        <v>1416.8070638233548</v>
      </c>
      <c r="U1168" s="101">
        <f t="shared" si="329"/>
        <v>478.88078757229391</v>
      </c>
      <c r="V1168" s="304">
        <f t="shared" si="330"/>
        <v>28.336141276467096</v>
      </c>
      <c r="W1168" s="308">
        <v>24</v>
      </c>
      <c r="X1168" s="305">
        <f t="shared" si="331"/>
        <v>1948.0239926721158</v>
      </c>
      <c r="Y1168" s="309">
        <f t="shared" si="332"/>
        <v>6.2515999999999998</v>
      </c>
    </row>
    <row r="1169" spans="1:25" ht="15.75" customHeight="1" thickBot="1" x14ac:dyDescent="0.25">
      <c r="A1169" s="284">
        <v>1150</v>
      </c>
      <c r="B1169" s="310">
        <f t="shared" si="333"/>
        <v>73.52100853809884</v>
      </c>
      <c r="C1169" s="311">
        <v>21700</v>
      </c>
      <c r="D1169" s="312">
        <f t="shared" si="318"/>
        <v>3541.8447757699055</v>
      </c>
      <c r="E1169" s="313">
        <f t="shared" si="319"/>
        <v>1197.1435342102279</v>
      </c>
      <c r="F1169" s="313">
        <f t="shared" si="320"/>
        <v>70.836895515398112</v>
      </c>
      <c r="G1169" s="115">
        <v>60</v>
      </c>
      <c r="H1169" s="314">
        <f t="shared" si="321"/>
        <v>4869.8252054955319</v>
      </c>
      <c r="I1169" s="318">
        <f t="shared" si="322"/>
        <v>15.6418</v>
      </c>
      <c r="J1169" s="331">
        <f t="shared" si="334"/>
        <v>122.53501423016473</v>
      </c>
      <c r="K1169" s="311">
        <v>21700</v>
      </c>
      <c r="L1169" s="316">
        <f t="shared" si="323"/>
        <v>2125.1068654619435</v>
      </c>
      <c r="M1169" s="313">
        <f t="shared" si="324"/>
        <v>718.28612052613687</v>
      </c>
      <c r="N1169" s="313">
        <f t="shared" si="325"/>
        <v>42.502137309238869</v>
      </c>
      <c r="O1169" s="317">
        <v>36</v>
      </c>
      <c r="P1169" s="314">
        <f t="shared" si="326"/>
        <v>2921.8951232973195</v>
      </c>
      <c r="Q1169" s="318">
        <f t="shared" si="327"/>
        <v>9.3850999999999996</v>
      </c>
      <c r="R1169" s="368">
        <f t="shared" si="335"/>
        <v>183.8025213452471</v>
      </c>
      <c r="S1169" s="311">
        <v>21700</v>
      </c>
      <c r="T1169" s="316">
        <f t="shared" si="328"/>
        <v>1416.737910307962</v>
      </c>
      <c r="U1169" s="115">
        <f t="shared" si="329"/>
        <v>478.85741368409111</v>
      </c>
      <c r="V1169" s="313">
        <f t="shared" si="330"/>
        <v>28.33475820615924</v>
      </c>
      <c r="W1169" s="317">
        <v>24</v>
      </c>
      <c r="X1169" s="314">
        <f t="shared" si="331"/>
        <v>1947.9300821982124</v>
      </c>
      <c r="Y1169" s="318">
        <f t="shared" si="332"/>
        <v>6.2567000000000004</v>
      </c>
    </row>
    <row r="1170" spans="1:25" ht="15.75" customHeight="1" x14ac:dyDescent="0.2">
      <c r="A1170" s="426">
        <v>1151</v>
      </c>
      <c r="B1170" s="319">
        <v>73.52</v>
      </c>
      <c r="C1170" s="320">
        <v>21700</v>
      </c>
      <c r="D1170" s="321">
        <f t="shared" si="318"/>
        <v>3541.8933623503808</v>
      </c>
      <c r="E1170" s="322">
        <f t="shared" si="319"/>
        <v>1197.1599564744286</v>
      </c>
      <c r="F1170" s="322">
        <f t="shared" si="320"/>
        <v>70.837867247007622</v>
      </c>
      <c r="G1170" s="106">
        <v>60</v>
      </c>
      <c r="H1170" s="323">
        <f t="shared" si="321"/>
        <v>4869.8911860718172</v>
      </c>
      <c r="I1170" s="328">
        <f t="shared" si="322"/>
        <v>15.6556</v>
      </c>
      <c r="J1170" s="324">
        <v>122.54</v>
      </c>
      <c r="K1170" s="320">
        <v>21700</v>
      </c>
      <c r="L1170" s="325">
        <f t="shared" si="323"/>
        <v>2125.0204015015502</v>
      </c>
      <c r="M1170" s="322">
        <f t="shared" si="324"/>
        <v>718.25689570752388</v>
      </c>
      <c r="N1170" s="322">
        <f t="shared" si="325"/>
        <v>42.500408030031004</v>
      </c>
      <c r="O1170" s="326">
        <v>36</v>
      </c>
      <c r="P1170" s="323">
        <f t="shared" si="326"/>
        <v>2921.7777052391052</v>
      </c>
      <c r="Q1170" s="328">
        <f t="shared" si="327"/>
        <v>9.3928999999999991</v>
      </c>
      <c r="R1170" s="366">
        <v>183.8</v>
      </c>
      <c r="S1170" s="320">
        <v>21700</v>
      </c>
      <c r="T1170" s="325">
        <f t="shared" si="328"/>
        <v>1416.7573449401521</v>
      </c>
      <c r="U1170" s="106">
        <f t="shared" si="329"/>
        <v>478.86398258977135</v>
      </c>
      <c r="V1170" s="322">
        <f t="shared" si="330"/>
        <v>28.335146898803043</v>
      </c>
      <c r="W1170" s="326">
        <v>24</v>
      </c>
      <c r="X1170" s="323">
        <f t="shared" si="331"/>
        <v>1947.9564744287263</v>
      </c>
      <c r="Y1170" s="328">
        <f t="shared" si="332"/>
        <v>6.2622</v>
      </c>
    </row>
    <row r="1171" spans="1:25" ht="15.75" customHeight="1" x14ac:dyDescent="0.2">
      <c r="A1171" s="424">
        <v>1152</v>
      </c>
      <c r="B1171" s="301">
        <v>73.52</v>
      </c>
      <c r="C1171" s="302">
        <v>21700</v>
      </c>
      <c r="D1171" s="303">
        <f t="shared" si="318"/>
        <v>3541.8933623503808</v>
      </c>
      <c r="E1171" s="304">
        <f t="shared" si="319"/>
        <v>1197.1599564744286</v>
      </c>
      <c r="F1171" s="304">
        <f t="shared" si="320"/>
        <v>70.837867247007622</v>
      </c>
      <c r="G1171" s="101">
        <v>60</v>
      </c>
      <c r="H1171" s="305">
        <f t="shared" si="321"/>
        <v>4869.8911860718172</v>
      </c>
      <c r="I1171" s="309">
        <f t="shared" si="322"/>
        <v>15.6692</v>
      </c>
      <c r="J1171" s="329">
        <v>122.54</v>
      </c>
      <c r="K1171" s="302">
        <v>21700</v>
      </c>
      <c r="L1171" s="307">
        <f t="shared" si="323"/>
        <v>2125.0204015015502</v>
      </c>
      <c r="M1171" s="304">
        <f t="shared" si="324"/>
        <v>718.25689570752388</v>
      </c>
      <c r="N1171" s="304">
        <f t="shared" si="325"/>
        <v>42.500408030031004</v>
      </c>
      <c r="O1171" s="308">
        <v>36</v>
      </c>
      <c r="P1171" s="305">
        <f t="shared" si="326"/>
        <v>2921.7777052391052</v>
      </c>
      <c r="Q1171" s="309">
        <f t="shared" si="327"/>
        <v>9.4009999999999998</v>
      </c>
      <c r="R1171" s="367">
        <v>183.8</v>
      </c>
      <c r="S1171" s="302">
        <v>21700</v>
      </c>
      <c r="T1171" s="307">
        <f t="shared" si="328"/>
        <v>1416.7573449401521</v>
      </c>
      <c r="U1171" s="101">
        <f t="shared" si="329"/>
        <v>478.86398258977135</v>
      </c>
      <c r="V1171" s="304">
        <f t="shared" si="330"/>
        <v>28.335146898803043</v>
      </c>
      <c r="W1171" s="308">
        <v>24</v>
      </c>
      <c r="X1171" s="305">
        <f t="shared" si="331"/>
        <v>1947.9564744287263</v>
      </c>
      <c r="Y1171" s="309">
        <f t="shared" si="332"/>
        <v>6.2676999999999996</v>
      </c>
    </row>
    <row r="1172" spans="1:25" ht="15.75" customHeight="1" x14ac:dyDescent="0.2">
      <c r="A1172" s="424">
        <v>1153</v>
      </c>
      <c r="B1172" s="301">
        <v>73.52</v>
      </c>
      <c r="C1172" s="302">
        <v>21700</v>
      </c>
      <c r="D1172" s="303">
        <f t="shared" ref="D1172:D1235" si="336">12*(1/B1172*C1172)</f>
        <v>3541.8933623503808</v>
      </c>
      <c r="E1172" s="304">
        <f t="shared" ref="E1172:E1235" si="337">D1172*33.8%</f>
        <v>1197.1599564744286</v>
      </c>
      <c r="F1172" s="304">
        <f t="shared" ref="F1172:F1235" si="338">D1172*2%</f>
        <v>70.837867247007622</v>
      </c>
      <c r="G1172" s="101">
        <v>60</v>
      </c>
      <c r="H1172" s="305">
        <f t="shared" ref="H1172:H1235" si="339">SUM(D1172:G1172)</f>
        <v>4869.8911860718172</v>
      </c>
      <c r="I1172" s="309">
        <f t="shared" ref="I1172:I1235" si="340">ROUND(A1172/B1172,4)</f>
        <v>15.6828</v>
      </c>
      <c r="J1172" s="329">
        <v>122.54</v>
      </c>
      <c r="K1172" s="302">
        <v>21700</v>
      </c>
      <c r="L1172" s="307">
        <f t="shared" ref="L1172:L1235" si="341">12*(1/J1172*K1172)</f>
        <v>2125.0204015015502</v>
      </c>
      <c r="M1172" s="304">
        <f t="shared" ref="M1172:M1235" si="342">L1172*33.8%</f>
        <v>718.25689570752388</v>
      </c>
      <c r="N1172" s="304">
        <f t="shared" ref="N1172:N1235" si="343">L1172*2%</f>
        <v>42.500408030031004</v>
      </c>
      <c r="O1172" s="308">
        <v>36</v>
      </c>
      <c r="P1172" s="305">
        <f t="shared" ref="P1172:P1235" si="344">SUM(L1172:O1172)</f>
        <v>2921.7777052391052</v>
      </c>
      <c r="Q1172" s="309">
        <f t="shared" ref="Q1172:Q1235" si="345">ROUND(A1172/J1172,4)</f>
        <v>9.4092000000000002</v>
      </c>
      <c r="R1172" s="367">
        <v>183.8</v>
      </c>
      <c r="S1172" s="302">
        <v>21700</v>
      </c>
      <c r="T1172" s="307">
        <f t="shared" ref="T1172:T1235" si="346">12*(1/R1172*S1172)</f>
        <v>1416.7573449401521</v>
      </c>
      <c r="U1172" s="101">
        <f t="shared" ref="U1172:U1235" si="347">T1172*33.8%</f>
        <v>478.86398258977135</v>
      </c>
      <c r="V1172" s="304">
        <f t="shared" ref="V1172:V1235" si="348">T1172*2%</f>
        <v>28.335146898803043</v>
      </c>
      <c r="W1172" s="308">
        <v>24</v>
      </c>
      <c r="X1172" s="305">
        <f t="shared" ref="X1172:X1235" si="349">SUM(T1172:W1172)</f>
        <v>1947.9564744287263</v>
      </c>
      <c r="Y1172" s="309">
        <f t="shared" ref="Y1172:Y1235" si="350">ROUND(A1172/R1172,4)</f>
        <v>6.2731000000000003</v>
      </c>
    </row>
    <row r="1173" spans="1:25" ht="15.75" customHeight="1" x14ac:dyDescent="0.2">
      <c r="A1173" s="424">
        <v>1154</v>
      </c>
      <c r="B1173" s="301">
        <v>73.52</v>
      </c>
      <c r="C1173" s="302">
        <v>21700</v>
      </c>
      <c r="D1173" s="303">
        <f t="shared" si="336"/>
        <v>3541.8933623503808</v>
      </c>
      <c r="E1173" s="304">
        <f t="shared" si="337"/>
        <v>1197.1599564744286</v>
      </c>
      <c r="F1173" s="304">
        <f t="shared" si="338"/>
        <v>70.837867247007622</v>
      </c>
      <c r="G1173" s="101">
        <v>60</v>
      </c>
      <c r="H1173" s="305">
        <f t="shared" si="339"/>
        <v>4869.8911860718172</v>
      </c>
      <c r="I1173" s="309">
        <f t="shared" si="340"/>
        <v>15.696400000000001</v>
      </c>
      <c r="J1173" s="329">
        <v>122.54</v>
      </c>
      <c r="K1173" s="302">
        <v>21700</v>
      </c>
      <c r="L1173" s="307">
        <f t="shared" si="341"/>
        <v>2125.0204015015502</v>
      </c>
      <c r="M1173" s="304">
        <f t="shared" si="342"/>
        <v>718.25689570752388</v>
      </c>
      <c r="N1173" s="304">
        <f t="shared" si="343"/>
        <v>42.500408030031004</v>
      </c>
      <c r="O1173" s="308">
        <v>36</v>
      </c>
      <c r="P1173" s="305">
        <f t="shared" si="344"/>
        <v>2921.7777052391052</v>
      </c>
      <c r="Q1173" s="309">
        <f t="shared" si="345"/>
        <v>9.4172999999999991</v>
      </c>
      <c r="R1173" s="367">
        <v>183.8</v>
      </c>
      <c r="S1173" s="302">
        <v>21700</v>
      </c>
      <c r="T1173" s="307">
        <f t="shared" si="346"/>
        <v>1416.7573449401521</v>
      </c>
      <c r="U1173" s="101">
        <f t="shared" si="347"/>
        <v>478.86398258977135</v>
      </c>
      <c r="V1173" s="304">
        <f t="shared" si="348"/>
        <v>28.335146898803043</v>
      </c>
      <c r="W1173" s="308">
        <v>24</v>
      </c>
      <c r="X1173" s="305">
        <f t="shared" si="349"/>
        <v>1947.9564744287263</v>
      </c>
      <c r="Y1173" s="309">
        <f t="shared" si="350"/>
        <v>6.2786</v>
      </c>
    </row>
    <row r="1174" spans="1:25" ht="15.75" customHeight="1" x14ac:dyDescent="0.2">
      <c r="A1174" s="424">
        <v>1155</v>
      </c>
      <c r="B1174" s="301">
        <v>73.52</v>
      </c>
      <c r="C1174" s="302">
        <v>21700</v>
      </c>
      <c r="D1174" s="303">
        <f t="shared" si="336"/>
        <v>3541.8933623503808</v>
      </c>
      <c r="E1174" s="304">
        <f t="shared" si="337"/>
        <v>1197.1599564744286</v>
      </c>
      <c r="F1174" s="304">
        <f t="shared" si="338"/>
        <v>70.837867247007622</v>
      </c>
      <c r="G1174" s="101">
        <v>60</v>
      </c>
      <c r="H1174" s="305">
        <f t="shared" si="339"/>
        <v>4869.8911860718172</v>
      </c>
      <c r="I1174" s="309">
        <f t="shared" si="340"/>
        <v>15.71</v>
      </c>
      <c r="J1174" s="329">
        <v>122.54</v>
      </c>
      <c r="K1174" s="302">
        <v>21700</v>
      </c>
      <c r="L1174" s="307">
        <f t="shared" si="341"/>
        <v>2125.0204015015502</v>
      </c>
      <c r="M1174" s="304">
        <f t="shared" si="342"/>
        <v>718.25689570752388</v>
      </c>
      <c r="N1174" s="304">
        <f t="shared" si="343"/>
        <v>42.500408030031004</v>
      </c>
      <c r="O1174" s="308">
        <v>36</v>
      </c>
      <c r="P1174" s="305">
        <f t="shared" si="344"/>
        <v>2921.7777052391052</v>
      </c>
      <c r="Q1174" s="309">
        <f t="shared" si="345"/>
        <v>9.4254999999999995</v>
      </c>
      <c r="R1174" s="367">
        <v>183.8</v>
      </c>
      <c r="S1174" s="302">
        <v>21700</v>
      </c>
      <c r="T1174" s="307">
        <f t="shared" si="346"/>
        <v>1416.7573449401521</v>
      </c>
      <c r="U1174" s="101">
        <f t="shared" si="347"/>
        <v>478.86398258977135</v>
      </c>
      <c r="V1174" s="304">
        <f t="shared" si="348"/>
        <v>28.335146898803043</v>
      </c>
      <c r="W1174" s="308">
        <v>24</v>
      </c>
      <c r="X1174" s="305">
        <f t="shared" si="349"/>
        <v>1947.9564744287263</v>
      </c>
      <c r="Y1174" s="309">
        <f t="shared" si="350"/>
        <v>6.2839999999999998</v>
      </c>
    </row>
    <row r="1175" spans="1:25" ht="15.75" customHeight="1" x14ac:dyDescent="0.2">
      <c r="A1175" s="424">
        <v>1156</v>
      </c>
      <c r="B1175" s="301">
        <v>73.52</v>
      </c>
      <c r="C1175" s="302">
        <v>21700</v>
      </c>
      <c r="D1175" s="303">
        <f t="shared" si="336"/>
        <v>3541.8933623503808</v>
      </c>
      <c r="E1175" s="304">
        <f t="shared" si="337"/>
        <v>1197.1599564744286</v>
      </c>
      <c r="F1175" s="304">
        <f t="shared" si="338"/>
        <v>70.837867247007622</v>
      </c>
      <c r="G1175" s="101">
        <v>60</v>
      </c>
      <c r="H1175" s="305">
        <f t="shared" si="339"/>
        <v>4869.8911860718172</v>
      </c>
      <c r="I1175" s="309">
        <f t="shared" si="340"/>
        <v>15.723599999999999</v>
      </c>
      <c r="J1175" s="329">
        <v>122.54</v>
      </c>
      <c r="K1175" s="302">
        <v>21700</v>
      </c>
      <c r="L1175" s="307">
        <f t="shared" si="341"/>
        <v>2125.0204015015502</v>
      </c>
      <c r="M1175" s="304">
        <f t="shared" si="342"/>
        <v>718.25689570752388</v>
      </c>
      <c r="N1175" s="304">
        <f t="shared" si="343"/>
        <v>42.500408030031004</v>
      </c>
      <c r="O1175" s="308">
        <v>36</v>
      </c>
      <c r="P1175" s="305">
        <f t="shared" si="344"/>
        <v>2921.7777052391052</v>
      </c>
      <c r="Q1175" s="309">
        <f t="shared" si="345"/>
        <v>9.4337</v>
      </c>
      <c r="R1175" s="367">
        <v>183.8</v>
      </c>
      <c r="S1175" s="302">
        <v>21700</v>
      </c>
      <c r="T1175" s="307">
        <f t="shared" si="346"/>
        <v>1416.7573449401521</v>
      </c>
      <c r="U1175" s="101">
        <f t="shared" si="347"/>
        <v>478.86398258977135</v>
      </c>
      <c r="V1175" s="304">
        <f t="shared" si="348"/>
        <v>28.335146898803043</v>
      </c>
      <c r="W1175" s="308">
        <v>24</v>
      </c>
      <c r="X1175" s="305">
        <f t="shared" si="349"/>
        <v>1947.9564744287263</v>
      </c>
      <c r="Y1175" s="309">
        <f t="shared" si="350"/>
        <v>6.2893999999999997</v>
      </c>
    </row>
    <row r="1176" spans="1:25" ht="15.75" customHeight="1" x14ac:dyDescent="0.2">
      <c r="A1176" s="424">
        <v>1157</v>
      </c>
      <c r="B1176" s="301">
        <v>73.52</v>
      </c>
      <c r="C1176" s="302">
        <v>21700</v>
      </c>
      <c r="D1176" s="303">
        <f t="shared" si="336"/>
        <v>3541.8933623503808</v>
      </c>
      <c r="E1176" s="304">
        <f t="shared" si="337"/>
        <v>1197.1599564744286</v>
      </c>
      <c r="F1176" s="304">
        <f t="shared" si="338"/>
        <v>70.837867247007622</v>
      </c>
      <c r="G1176" s="101">
        <v>60</v>
      </c>
      <c r="H1176" s="305">
        <f t="shared" si="339"/>
        <v>4869.8911860718172</v>
      </c>
      <c r="I1176" s="309">
        <f t="shared" si="340"/>
        <v>15.7372</v>
      </c>
      <c r="J1176" s="329">
        <v>122.54</v>
      </c>
      <c r="K1176" s="302">
        <v>21700</v>
      </c>
      <c r="L1176" s="307">
        <f t="shared" si="341"/>
        <v>2125.0204015015502</v>
      </c>
      <c r="M1176" s="304">
        <f t="shared" si="342"/>
        <v>718.25689570752388</v>
      </c>
      <c r="N1176" s="304">
        <f t="shared" si="343"/>
        <v>42.500408030031004</v>
      </c>
      <c r="O1176" s="308">
        <v>36</v>
      </c>
      <c r="P1176" s="305">
        <f t="shared" si="344"/>
        <v>2921.7777052391052</v>
      </c>
      <c r="Q1176" s="309">
        <f t="shared" si="345"/>
        <v>9.4418000000000006</v>
      </c>
      <c r="R1176" s="367">
        <v>183.8</v>
      </c>
      <c r="S1176" s="302">
        <v>21700</v>
      </c>
      <c r="T1176" s="307">
        <f t="shared" si="346"/>
        <v>1416.7573449401521</v>
      </c>
      <c r="U1176" s="101">
        <f t="shared" si="347"/>
        <v>478.86398258977135</v>
      </c>
      <c r="V1176" s="304">
        <f t="shared" si="348"/>
        <v>28.335146898803043</v>
      </c>
      <c r="W1176" s="308">
        <v>24</v>
      </c>
      <c r="X1176" s="305">
        <f t="shared" si="349"/>
        <v>1947.9564744287263</v>
      </c>
      <c r="Y1176" s="309">
        <f t="shared" si="350"/>
        <v>6.2949000000000002</v>
      </c>
    </row>
    <row r="1177" spans="1:25" ht="15.75" customHeight="1" x14ac:dyDescent="0.2">
      <c r="A1177" s="424">
        <v>1158</v>
      </c>
      <c r="B1177" s="301">
        <v>73.52</v>
      </c>
      <c r="C1177" s="302">
        <v>21700</v>
      </c>
      <c r="D1177" s="303">
        <f t="shared" si="336"/>
        <v>3541.8933623503808</v>
      </c>
      <c r="E1177" s="304">
        <f t="shared" si="337"/>
        <v>1197.1599564744286</v>
      </c>
      <c r="F1177" s="304">
        <f t="shared" si="338"/>
        <v>70.837867247007622</v>
      </c>
      <c r="G1177" s="101">
        <v>60</v>
      </c>
      <c r="H1177" s="305">
        <f t="shared" si="339"/>
        <v>4869.8911860718172</v>
      </c>
      <c r="I1177" s="309">
        <f t="shared" si="340"/>
        <v>15.7508</v>
      </c>
      <c r="J1177" s="329">
        <v>122.54</v>
      </c>
      <c r="K1177" s="302">
        <v>21700</v>
      </c>
      <c r="L1177" s="307">
        <f t="shared" si="341"/>
        <v>2125.0204015015502</v>
      </c>
      <c r="M1177" s="304">
        <f t="shared" si="342"/>
        <v>718.25689570752388</v>
      </c>
      <c r="N1177" s="304">
        <f t="shared" si="343"/>
        <v>42.500408030031004</v>
      </c>
      <c r="O1177" s="308">
        <v>36</v>
      </c>
      <c r="P1177" s="305">
        <f t="shared" si="344"/>
        <v>2921.7777052391052</v>
      </c>
      <c r="Q1177" s="309">
        <f t="shared" si="345"/>
        <v>9.4499999999999993</v>
      </c>
      <c r="R1177" s="367">
        <v>183.8</v>
      </c>
      <c r="S1177" s="302">
        <v>21700</v>
      </c>
      <c r="T1177" s="307">
        <f t="shared" si="346"/>
        <v>1416.7573449401521</v>
      </c>
      <c r="U1177" s="101">
        <f t="shared" si="347"/>
        <v>478.86398258977135</v>
      </c>
      <c r="V1177" s="304">
        <f t="shared" si="348"/>
        <v>28.335146898803043</v>
      </c>
      <c r="W1177" s="308">
        <v>24</v>
      </c>
      <c r="X1177" s="305">
        <f t="shared" si="349"/>
        <v>1947.9564744287263</v>
      </c>
      <c r="Y1177" s="309">
        <f t="shared" si="350"/>
        <v>6.3003</v>
      </c>
    </row>
    <row r="1178" spans="1:25" ht="15.75" customHeight="1" x14ac:dyDescent="0.2">
      <c r="A1178" s="424">
        <v>1159</v>
      </c>
      <c r="B1178" s="301">
        <v>73.52</v>
      </c>
      <c r="C1178" s="302">
        <v>21700</v>
      </c>
      <c r="D1178" s="303">
        <f t="shared" si="336"/>
        <v>3541.8933623503808</v>
      </c>
      <c r="E1178" s="304">
        <f t="shared" si="337"/>
        <v>1197.1599564744286</v>
      </c>
      <c r="F1178" s="304">
        <f t="shared" si="338"/>
        <v>70.837867247007622</v>
      </c>
      <c r="G1178" s="101">
        <v>60</v>
      </c>
      <c r="H1178" s="305">
        <f t="shared" si="339"/>
        <v>4869.8911860718172</v>
      </c>
      <c r="I1178" s="309">
        <f t="shared" si="340"/>
        <v>15.7644</v>
      </c>
      <c r="J1178" s="329">
        <v>122.54</v>
      </c>
      <c r="K1178" s="302">
        <v>21700</v>
      </c>
      <c r="L1178" s="307">
        <f t="shared" si="341"/>
        <v>2125.0204015015502</v>
      </c>
      <c r="M1178" s="304">
        <f t="shared" si="342"/>
        <v>718.25689570752388</v>
      </c>
      <c r="N1178" s="304">
        <f t="shared" si="343"/>
        <v>42.500408030031004</v>
      </c>
      <c r="O1178" s="308">
        <v>36</v>
      </c>
      <c r="P1178" s="305">
        <f t="shared" si="344"/>
        <v>2921.7777052391052</v>
      </c>
      <c r="Q1178" s="309">
        <f t="shared" si="345"/>
        <v>9.4581</v>
      </c>
      <c r="R1178" s="367">
        <v>183.8</v>
      </c>
      <c r="S1178" s="302">
        <v>21700</v>
      </c>
      <c r="T1178" s="307">
        <f t="shared" si="346"/>
        <v>1416.7573449401521</v>
      </c>
      <c r="U1178" s="101">
        <f t="shared" si="347"/>
        <v>478.86398258977135</v>
      </c>
      <c r="V1178" s="304">
        <f t="shared" si="348"/>
        <v>28.335146898803043</v>
      </c>
      <c r="W1178" s="308">
        <v>24</v>
      </c>
      <c r="X1178" s="305">
        <f t="shared" si="349"/>
        <v>1947.9564744287263</v>
      </c>
      <c r="Y1178" s="309">
        <f t="shared" si="350"/>
        <v>6.3057999999999996</v>
      </c>
    </row>
    <row r="1179" spans="1:25" ht="15.75" customHeight="1" x14ac:dyDescent="0.2">
      <c r="A1179" s="283">
        <v>1160</v>
      </c>
      <c r="B1179" s="301">
        <v>73.52</v>
      </c>
      <c r="C1179" s="302">
        <v>21700</v>
      </c>
      <c r="D1179" s="303">
        <f t="shared" si="336"/>
        <v>3541.8933623503808</v>
      </c>
      <c r="E1179" s="304">
        <f t="shared" si="337"/>
        <v>1197.1599564744286</v>
      </c>
      <c r="F1179" s="304">
        <f t="shared" si="338"/>
        <v>70.837867247007622</v>
      </c>
      <c r="G1179" s="101">
        <v>60</v>
      </c>
      <c r="H1179" s="305">
        <f t="shared" si="339"/>
        <v>4869.8911860718172</v>
      </c>
      <c r="I1179" s="309">
        <f t="shared" si="340"/>
        <v>15.778</v>
      </c>
      <c r="J1179" s="329">
        <v>122.54</v>
      </c>
      <c r="K1179" s="302">
        <v>21700</v>
      </c>
      <c r="L1179" s="307">
        <f t="shared" si="341"/>
        <v>2125.0204015015502</v>
      </c>
      <c r="M1179" s="304">
        <f t="shared" si="342"/>
        <v>718.25689570752388</v>
      </c>
      <c r="N1179" s="304">
        <f t="shared" si="343"/>
        <v>42.500408030031004</v>
      </c>
      <c r="O1179" s="308">
        <v>36</v>
      </c>
      <c r="P1179" s="305">
        <f t="shared" si="344"/>
        <v>2921.7777052391052</v>
      </c>
      <c r="Q1179" s="309">
        <f t="shared" si="345"/>
        <v>9.4663000000000004</v>
      </c>
      <c r="R1179" s="367">
        <v>183.8</v>
      </c>
      <c r="S1179" s="302">
        <v>21700</v>
      </c>
      <c r="T1179" s="307">
        <f t="shared" si="346"/>
        <v>1416.7573449401521</v>
      </c>
      <c r="U1179" s="101">
        <f t="shared" si="347"/>
        <v>478.86398258977135</v>
      </c>
      <c r="V1179" s="304">
        <f t="shared" si="348"/>
        <v>28.335146898803043</v>
      </c>
      <c r="W1179" s="308">
        <v>24</v>
      </c>
      <c r="X1179" s="305">
        <f t="shared" si="349"/>
        <v>1947.9564744287263</v>
      </c>
      <c r="Y1179" s="309">
        <f t="shared" si="350"/>
        <v>6.3112000000000004</v>
      </c>
    </row>
    <row r="1180" spans="1:25" ht="15.75" customHeight="1" x14ac:dyDescent="0.2">
      <c r="A1180" s="424">
        <v>1161</v>
      </c>
      <c r="B1180" s="301">
        <v>73.52</v>
      </c>
      <c r="C1180" s="302">
        <v>21700</v>
      </c>
      <c r="D1180" s="303">
        <f t="shared" si="336"/>
        <v>3541.8933623503808</v>
      </c>
      <c r="E1180" s="304">
        <f t="shared" si="337"/>
        <v>1197.1599564744286</v>
      </c>
      <c r="F1180" s="304">
        <f t="shared" si="338"/>
        <v>70.837867247007622</v>
      </c>
      <c r="G1180" s="101">
        <v>60</v>
      </c>
      <c r="H1180" s="305">
        <f t="shared" si="339"/>
        <v>4869.8911860718172</v>
      </c>
      <c r="I1180" s="309">
        <f t="shared" si="340"/>
        <v>15.791600000000001</v>
      </c>
      <c r="J1180" s="329">
        <v>122.54</v>
      </c>
      <c r="K1180" s="302">
        <v>21700</v>
      </c>
      <c r="L1180" s="307">
        <f t="shared" si="341"/>
        <v>2125.0204015015502</v>
      </c>
      <c r="M1180" s="304">
        <f t="shared" si="342"/>
        <v>718.25689570752388</v>
      </c>
      <c r="N1180" s="304">
        <f t="shared" si="343"/>
        <v>42.500408030031004</v>
      </c>
      <c r="O1180" s="308">
        <v>36</v>
      </c>
      <c r="P1180" s="305">
        <f t="shared" si="344"/>
        <v>2921.7777052391052</v>
      </c>
      <c r="Q1180" s="309">
        <f t="shared" si="345"/>
        <v>9.4745000000000008</v>
      </c>
      <c r="R1180" s="367">
        <v>183.8</v>
      </c>
      <c r="S1180" s="302">
        <v>21700</v>
      </c>
      <c r="T1180" s="307">
        <f t="shared" si="346"/>
        <v>1416.7573449401521</v>
      </c>
      <c r="U1180" s="101">
        <f t="shared" si="347"/>
        <v>478.86398258977135</v>
      </c>
      <c r="V1180" s="304">
        <f t="shared" si="348"/>
        <v>28.335146898803043</v>
      </c>
      <c r="W1180" s="308">
        <v>24</v>
      </c>
      <c r="X1180" s="305">
        <f t="shared" si="349"/>
        <v>1947.9564744287263</v>
      </c>
      <c r="Y1180" s="309">
        <f t="shared" si="350"/>
        <v>6.3166000000000002</v>
      </c>
    </row>
    <row r="1181" spans="1:25" ht="15.75" customHeight="1" x14ac:dyDescent="0.2">
      <c r="A1181" s="424">
        <v>1162</v>
      </c>
      <c r="B1181" s="301">
        <v>73.52</v>
      </c>
      <c r="C1181" s="302">
        <v>21700</v>
      </c>
      <c r="D1181" s="303">
        <f t="shared" si="336"/>
        <v>3541.8933623503808</v>
      </c>
      <c r="E1181" s="304">
        <f t="shared" si="337"/>
        <v>1197.1599564744286</v>
      </c>
      <c r="F1181" s="304">
        <f t="shared" si="338"/>
        <v>70.837867247007622</v>
      </c>
      <c r="G1181" s="101">
        <v>60</v>
      </c>
      <c r="H1181" s="305">
        <f t="shared" si="339"/>
        <v>4869.8911860718172</v>
      </c>
      <c r="I1181" s="309">
        <f t="shared" si="340"/>
        <v>15.805199999999999</v>
      </c>
      <c r="J1181" s="329">
        <v>122.54</v>
      </c>
      <c r="K1181" s="302">
        <v>21700</v>
      </c>
      <c r="L1181" s="307">
        <f t="shared" si="341"/>
        <v>2125.0204015015502</v>
      </c>
      <c r="M1181" s="304">
        <f t="shared" si="342"/>
        <v>718.25689570752388</v>
      </c>
      <c r="N1181" s="304">
        <f t="shared" si="343"/>
        <v>42.500408030031004</v>
      </c>
      <c r="O1181" s="308">
        <v>36</v>
      </c>
      <c r="P1181" s="305">
        <f t="shared" si="344"/>
        <v>2921.7777052391052</v>
      </c>
      <c r="Q1181" s="309">
        <f t="shared" si="345"/>
        <v>9.4825999999999997</v>
      </c>
      <c r="R1181" s="367">
        <v>183.8</v>
      </c>
      <c r="S1181" s="302">
        <v>21700</v>
      </c>
      <c r="T1181" s="307">
        <f t="shared" si="346"/>
        <v>1416.7573449401521</v>
      </c>
      <c r="U1181" s="101">
        <f t="shared" si="347"/>
        <v>478.86398258977135</v>
      </c>
      <c r="V1181" s="304">
        <f t="shared" si="348"/>
        <v>28.335146898803043</v>
      </c>
      <c r="W1181" s="308">
        <v>24</v>
      </c>
      <c r="X1181" s="305">
        <f t="shared" si="349"/>
        <v>1947.9564744287263</v>
      </c>
      <c r="Y1181" s="309">
        <f t="shared" si="350"/>
        <v>6.3220999999999998</v>
      </c>
    </row>
    <row r="1182" spans="1:25" ht="15.75" customHeight="1" x14ac:dyDescent="0.2">
      <c r="A1182" s="424">
        <v>1163</v>
      </c>
      <c r="B1182" s="301">
        <v>73.52</v>
      </c>
      <c r="C1182" s="302">
        <v>21700</v>
      </c>
      <c r="D1182" s="303">
        <f t="shared" si="336"/>
        <v>3541.8933623503808</v>
      </c>
      <c r="E1182" s="304">
        <f t="shared" si="337"/>
        <v>1197.1599564744286</v>
      </c>
      <c r="F1182" s="304">
        <f t="shared" si="338"/>
        <v>70.837867247007622</v>
      </c>
      <c r="G1182" s="101">
        <v>60</v>
      </c>
      <c r="H1182" s="305">
        <f t="shared" si="339"/>
        <v>4869.8911860718172</v>
      </c>
      <c r="I1182" s="309">
        <f t="shared" si="340"/>
        <v>15.8188</v>
      </c>
      <c r="J1182" s="329">
        <v>122.54</v>
      </c>
      <c r="K1182" s="302">
        <v>21700</v>
      </c>
      <c r="L1182" s="307">
        <f t="shared" si="341"/>
        <v>2125.0204015015502</v>
      </c>
      <c r="M1182" s="304">
        <f t="shared" si="342"/>
        <v>718.25689570752388</v>
      </c>
      <c r="N1182" s="304">
        <f t="shared" si="343"/>
        <v>42.500408030031004</v>
      </c>
      <c r="O1182" s="308">
        <v>36</v>
      </c>
      <c r="P1182" s="305">
        <f t="shared" si="344"/>
        <v>2921.7777052391052</v>
      </c>
      <c r="Q1182" s="309">
        <f t="shared" si="345"/>
        <v>9.4908000000000001</v>
      </c>
      <c r="R1182" s="367">
        <v>183.8</v>
      </c>
      <c r="S1182" s="302">
        <v>21700</v>
      </c>
      <c r="T1182" s="307">
        <f t="shared" si="346"/>
        <v>1416.7573449401521</v>
      </c>
      <c r="U1182" s="101">
        <f t="shared" si="347"/>
        <v>478.86398258977135</v>
      </c>
      <c r="V1182" s="304">
        <f t="shared" si="348"/>
        <v>28.335146898803043</v>
      </c>
      <c r="W1182" s="308">
        <v>24</v>
      </c>
      <c r="X1182" s="305">
        <f t="shared" si="349"/>
        <v>1947.9564744287263</v>
      </c>
      <c r="Y1182" s="309">
        <f t="shared" si="350"/>
        <v>6.3274999999999997</v>
      </c>
    </row>
    <row r="1183" spans="1:25" ht="15.75" customHeight="1" x14ac:dyDescent="0.2">
      <c r="A1183" s="424">
        <v>1164</v>
      </c>
      <c r="B1183" s="301">
        <v>73.52</v>
      </c>
      <c r="C1183" s="302">
        <v>21700</v>
      </c>
      <c r="D1183" s="303">
        <f t="shared" si="336"/>
        <v>3541.8933623503808</v>
      </c>
      <c r="E1183" s="304">
        <f t="shared" si="337"/>
        <v>1197.1599564744286</v>
      </c>
      <c r="F1183" s="304">
        <f t="shared" si="338"/>
        <v>70.837867247007622</v>
      </c>
      <c r="G1183" s="101">
        <v>60</v>
      </c>
      <c r="H1183" s="305">
        <f t="shared" si="339"/>
        <v>4869.8911860718172</v>
      </c>
      <c r="I1183" s="309">
        <f t="shared" si="340"/>
        <v>15.8324</v>
      </c>
      <c r="J1183" s="329">
        <v>122.54</v>
      </c>
      <c r="K1183" s="302">
        <v>21700</v>
      </c>
      <c r="L1183" s="307">
        <f t="shared" si="341"/>
        <v>2125.0204015015502</v>
      </c>
      <c r="M1183" s="304">
        <f t="shared" si="342"/>
        <v>718.25689570752388</v>
      </c>
      <c r="N1183" s="304">
        <f t="shared" si="343"/>
        <v>42.500408030031004</v>
      </c>
      <c r="O1183" s="308">
        <v>36</v>
      </c>
      <c r="P1183" s="305">
        <f t="shared" si="344"/>
        <v>2921.7777052391052</v>
      </c>
      <c r="Q1183" s="309">
        <f t="shared" si="345"/>
        <v>9.4989000000000008</v>
      </c>
      <c r="R1183" s="367">
        <v>183.8</v>
      </c>
      <c r="S1183" s="302">
        <v>21700</v>
      </c>
      <c r="T1183" s="307">
        <f t="shared" si="346"/>
        <v>1416.7573449401521</v>
      </c>
      <c r="U1183" s="101">
        <f t="shared" si="347"/>
        <v>478.86398258977135</v>
      </c>
      <c r="V1183" s="304">
        <f t="shared" si="348"/>
        <v>28.335146898803043</v>
      </c>
      <c r="W1183" s="308">
        <v>24</v>
      </c>
      <c r="X1183" s="305">
        <f t="shared" si="349"/>
        <v>1947.9564744287263</v>
      </c>
      <c r="Y1183" s="309">
        <f t="shared" si="350"/>
        <v>6.3330000000000002</v>
      </c>
    </row>
    <row r="1184" spans="1:25" ht="15.75" customHeight="1" x14ac:dyDescent="0.2">
      <c r="A1184" s="424">
        <v>1165</v>
      </c>
      <c r="B1184" s="301">
        <v>73.52</v>
      </c>
      <c r="C1184" s="302">
        <v>21700</v>
      </c>
      <c r="D1184" s="303">
        <f t="shared" si="336"/>
        <v>3541.8933623503808</v>
      </c>
      <c r="E1184" s="304">
        <f t="shared" si="337"/>
        <v>1197.1599564744286</v>
      </c>
      <c r="F1184" s="304">
        <f t="shared" si="338"/>
        <v>70.837867247007622</v>
      </c>
      <c r="G1184" s="101">
        <v>60</v>
      </c>
      <c r="H1184" s="305">
        <f t="shared" si="339"/>
        <v>4869.8911860718172</v>
      </c>
      <c r="I1184" s="309">
        <f t="shared" si="340"/>
        <v>15.846</v>
      </c>
      <c r="J1184" s="329">
        <v>122.54</v>
      </c>
      <c r="K1184" s="302">
        <v>21700</v>
      </c>
      <c r="L1184" s="307">
        <f t="shared" si="341"/>
        <v>2125.0204015015502</v>
      </c>
      <c r="M1184" s="304">
        <f t="shared" si="342"/>
        <v>718.25689570752388</v>
      </c>
      <c r="N1184" s="304">
        <f t="shared" si="343"/>
        <v>42.500408030031004</v>
      </c>
      <c r="O1184" s="308">
        <v>36</v>
      </c>
      <c r="P1184" s="305">
        <f t="shared" si="344"/>
        <v>2921.7777052391052</v>
      </c>
      <c r="Q1184" s="309">
        <f t="shared" si="345"/>
        <v>9.5070999999999994</v>
      </c>
      <c r="R1184" s="367">
        <v>183.8</v>
      </c>
      <c r="S1184" s="302">
        <v>21700</v>
      </c>
      <c r="T1184" s="307">
        <f t="shared" si="346"/>
        <v>1416.7573449401521</v>
      </c>
      <c r="U1184" s="101">
        <f t="shared" si="347"/>
        <v>478.86398258977135</v>
      </c>
      <c r="V1184" s="304">
        <f t="shared" si="348"/>
        <v>28.335146898803043</v>
      </c>
      <c r="W1184" s="308">
        <v>24</v>
      </c>
      <c r="X1184" s="305">
        <f t="shared" si="349"/>
        <v>1947.9564744287263</v>
      </c>
      <c r="Y1184" s="309">
        <f t="shared" si="350"/>
        <v>6.3384</v>
      </c>
    </row>
    <row r="1185" spans="1:25" ht="15.75" customHeight="1" x14ac:dyDescent="0.2">
      <c r="A1185" s="424">
        <v>1166</v>
      </c>
      <c r="B1185" s="301">
        <v>73.52</v>
      </c>
      <c r="C1185" s="302">
        <v>21700</v>
      </c>
      <c r="D1185" s="303">
        <f t="shared" si="336"/>
        <v>3541.8933623503808</v>
      </c>
      <c r="E1185" s="304">
        <f t="shared" si="337"/>
        <v>1197.1599564744286</v>
      </c>
      <c r="F1185" s="304">
        <f t="shared" si="338"/>
        <v>70.837867247007622</v>
      </c>
      <c r="G1185" s="101">
        <v>60</v>
      </c>
      <c r="H1185" s="305">
        <f t="shared" si="339"/>
        <v>4869.8911860718172</v>
      </c>
      <c r="I1185" s="309">
        <f t="shared" si="340"/>
        <v>15.8596</v>
      </c>
      <c r="J1185" s="329">
        <v>122.54</v>
      </c>
      <c r="K1185" s="302">
        <v>21700</v>
      </c>
      <c r="L1185" s="307">
        <f t="shared" si="341"/>
        <v>2125.0204015015502</v>
      </c>
      <c r="M1185" s="304">
        <f t="shared" si="342"/>
        <v>718.25689570752388</v>
      </c>
      <c r="N1185" s="304">
        <f t="shared" si="343"/>
        <v>42.500408030031004</v>
      </c>
      <c r="O1185" s="308">
        <v>36</v>
      </c>
      <c r="P1185" s="305">
        <f t="shared" si="344"/>
        <v>2921.7777052391052</v>
      </c>
      <c r="Q1185" s="309">
        <f t="shared" si="345"/>
        <v>9.5152999999999999</v>
      </c>
      <c r="R1185" s="367">
        <v>183.8</v>
      </c>
      <c r="S1185" s="302">
        <v>21700</v>
      </c>
      <c r="T1185" s="307">
        <f t="shared" si="346"/>
        <v>1416.7573449401521</v>
      </c>
      <c r="U1185" s="101">
        <f t="shared" si="347"/>
        <v>478.86398258977135</v>
      </c>
      <c r="V1185" s="304">
        <f t="shared" si="348"/>
        <v>28.335146898803043</v>
      </c>
      <c r="W1185" s="308">
        <v>24</v>
      </c>
      <c r="X1185" s="305">
        <f t="shared" si="349"/>
        <v>1947.9564744287263</v>
      </c>
      <c r="Y1185" s="309">
        <f t="shared" si="350"/>
        <v>6.3438999999999997</v>
      </c>
    </row>
    <row r="1186" spans="1:25" ht="15.75" customHeight="1" x14ac:dyDescent="0.2">
      <c r="A1186" s="424">
        <v>1167</v>
      </c>
      <c r="B1186" s="301">
        <v>73.52</v>
      </c>
      <c r="C1186" s="302">
        <v>21700</v>
      </c>
      <c r="D1186" s="303">
        <f t="shared" si="336"/>
        <v>3541.8933623503808</v>
      </c>
      <c r="E1186" s="304">
        <f t="shared" si="337"/>
        <v>1197.1599564744286</v>
      </c>
      <c r="F1186" s="304">
        <f t="shared" si="338"/>
        <v>70.837867247007622</v>
      </c>
      <c r="G1186" s="101">
        <v>60</v>
      </c>
      <c r="H1186" s="305">
        <f t="shared" si="339"/>
        <v>4869.8911860718172</v>
      </c>
      <c r="I1186" s="309">
        <f t="shared" si="340"/>
        <v>15.873200000000001</v>
      </c>
      <c r="J1186" s="329">
        <v>122.54</v>
      </c>
      <c r="K1186" s="302">
        <v>21700</v>
      </c>
      <c r="L1186" s="307">
        <f t="shared" si="341"/>
        <v>2125.0204015015502</v>
      </c>
      <c r="M1186" s="304">
        <f t="shared" si="342"/>
        <v>718.25689570752388</v>
      </c>
      <c r="N1186" s="304">
        <f t="shared" si="343"/>
        <v>42.500408030031004</v>
      </c>
      <c r="O1186" s="308">
        <v>36</v>
      </c>
      <c r="P1186" s="305">
        <f t="shared" si="344"/>
        <v>2921.7777052391052</v>
      </c>
      <c r="Q1186" s="309">
        <f t="shared" si="345"/>
        <v>9.5234000000000005</v>
      </c>
      <c r="R1186" s="367">
        <v>183.8</v>
      </c>
      <c r="S1186" s="302">
        <v>21700</v>
      </c>
      <c r="T1186" s="307">
        <f t="shared" si="346"/>
        <v>1416.7573449401521</v>
      </c>
      <c r="U1186" s="101">
        <f t="shared" si="347"/>
        <v>478.86398258977135</v>
      </c>
      <c r="V1186" s="304">
        <f t="shared" si="348"/>
        <v>28.335146898803043</v>
      </c>
      <c r="W1186" s="308">
        <v>24</v>
      </c>
      <c r="X1186" s="305">
        <f t="shared" si="349"/>
        <v>1947.9564744287263</v>
      </c>
      <c r="Y1186" s="309">
        <f t="shared" si="350"/>
        <v>6.3493000000000004</v>
      </c>
    </row>
    <row r="1187" spans="1:25" ht="15.75" customHeight="1" x14ac:dyDescent="0.2">
      <c r="A1187" s="424">
        <v>1168</v>
      </c>
      <c r="B1187" s="301">
        <v>73.52</v>
      </c>
      <c r="C1187" s="302">
        <v>21700</v>
      </c>
      <c r="D1187" s="303">
        <f t="shared" si="336"/>
        <v>3541.8933623503808</v>
      </c>
      <c r="E1187" s="304">
        <f t="shared" si="337"/>
        <v>1197.1599564744286</v>
      </c>
      <c r="F1187" s="304">
        <f t="shared" si="338"/>
        <v>70.837867247007622</v>
      </c>
      <c r="G1187" s="101">
        <v>60</v>
      </c>
      <c r="H1187" s="305">
        <f t="shared" si="339"/>
        <v>4869.8911860718172</v>
      </c>
      <c r="I1187" s="309">
        <f t="shared" si="340"/>
        <v>15.886799999999999</v>
      </c>
      <c r="J1187" s="329">
        <v>122.54</v>
      </c>
      <c r="K1187" s="302">
        <v>21700</v>
      </c>
      <c r="L1187" s="307">
        <f t="shared" si="341"/>
        <v>2125.0204015015502</v>
      </c>
      <c r="M1187" s="304">
        <f t="shared" si="342"/>
        <v>718.25689570752388</v>
      </c>
      <c r="N1187" s="304">
        <f t="shared" si="343"/>
        <v>42.500408030031004</v>
      </c>
      <c r="O1187" s="308">
        <v>36</v>
      </c>
      <c r="P1187" s="305">
        <f t="shared" si="344"/>
        <v>2921.7777052391052</v>
      </c>
      <c r="Q1187" s="309">
        <f t="shared" si="345"/>
        <v>9.5315999999999992</v>
      </c>
      <c r="R1187" s="367">
        <v>183.8</v>
      </c>
      <c r="S1187" s="302">
        <v>21700</v>
      </c>
      <c r="T1187" s="307">
        <f t="shared" si="346"/>
        <v>1416.7573449401521</v>
      </c>
      <c r="U1187" s="101">
        <f t="shared" si="347"/>
        <v>478.86398258977135</v>
      </c>
      <c r="V1187" s="304">
        <f t="shared" si="348"/>
        <v>28.335146898803043</v>
      </c>
      <c r="W1187" s="308">
        <v>24</v>
      </c>
      <c r="X1187" s="305">
        <f t="shared" si="349"/>
        <v>1947.9564744287263</v>
      </c>
      <c r="Y1187" s="309">
        <f t="shared" si="350"/>
        <v>6.3547000000000002</v>
      </c>
    </row>
    <row r="1188" spans="1:25" ht="15.75" customHeight="1" x14ac:dyDescent="0.2">
      <c r="A1188" s="424">
        <v>1169</v>
      </c>
      <c r="B1188" s="301">
        <v>73.52</v>
      </c>
      <c r="C1188" s="302">
        <v>21700</v>
      </c>
      <c r="D1188" s="303">
        <f t="shared" si="336"/>
        <v>3541.8933623503808</v>
      </c>
      <c r="E1188" s="304">
        <f t="shared" si="337"/>
        <v>1197.1599564744286</v>
      </c>
      <c r="F1188" s="304">
        <f t="shared" si="338"/>
        <v>70.837867247007622</v>
      </c>
      <c r="G1188" s="101">
        <v>60</v>
      </c>
      <c r="H1188" s="305">
        <f t="shared" si="339"/>
        <v>4869.8911860718172</v>
      </c>
      <c r="I1188" s="309">
        <f t="shared" si="340"/>
        <v>15.900399999999999</v>
      </c>
      <c r="J1188" s="329">
        <v>122.54</v>
      </c>
      <c r="K1188" s="302">
        <v>21700</v>
      </c>
      <c r="L1188" s="307">
        <f t="shared" si="341"/>
        <v>2125.0204015015502</v>
      </c>
      <c r="M1188" s="304">
        <f t="shared" si="342"/>
        <v>718.25689570752388</v>
      </c>
      <c r="N1188" s="304">
        <f t="shared" si="343"/>
        <v>42.500408030031004</v>
      </c>
      <c r="O1188" s="308">
        <v>36</v>
      </c>
      <c r="P1188" s="305">
        <f t="shared" si="344"/>
        <v>2921.7777052391052</v>
      </c>
      <c r="Q1188" s="309">
        <f t="shared" si="345"/>
        <v>9.5396999999999998</v>
      </c>
      <c r="R1188" s="367">
        <v>183.8</v>
      </c>
      <c r="S1188" s="302">
        <v>21700</v>
      </c>
      <c r="T1188" s="307">
        <f t="shared" si="346"/>
        <v>1416.7573449401521</v>
      </c>
      <c r="U1188" s="101">
        <f t="shared" si="347"/>
        <v>478.86398258977135</v>
      </c>
      <c r="V1188" s="304">
        <f t="shared" si="348"/>
        <v>28.335146898803043</v>
      </c>
      <c r="W1188" s="308">
        <v>24</v>
      </c>
      <c r="X1188" s="305">
        <f t="shared" si="349"/>
        <v>1947.9564744287263</v>
      </c>
      <c r="Y1188" s="309">
        <f t="shared" si="350"/>
        <v>6.3601999999999999</v>
      </c>
    </row>
    <row r="1189" spans="1:25" ht="15.75" customHeight="1" x14ac:dyDescent="0.2">
      <c r="A1189" s="283">
        <v>1170</v>
      </c>
      <c r="B1189" s="301">
        <v>73.52</v>
      </c>
      <c r="C1189" s="302">
        <v>21700</v>
      </c>
      <c r="D1189" s="303">
        <f t="shared" si="336"/>
        <v>3541.8933623503808</v>
      </c>
      <c r="E1189" s="304">
        <f t="shared" si="337"/>
        <v>1197.1599564744286</v>
      </c>
      <c r="F1189" s="304">
        <f t="shared" si="338"/>
        <v>70.837867247007622</v>
      </c>
      <c r="G1189" s="101">
        <v>60</v>
      </c>
      <c r="H1189" s="305">
        <f t="shared" si="339"/>
        <v>4869.8911860718172</v>
      </c>
      <c r="I1189" s="309">
        <f t="shared" si="340"/>
        <v>15.914</v>
      </c>
      <c r="J1189" s="329">
        <v>122.54</v>
      </c>
      <c r="K1189" s="302">
        <v>21700</v>
      </c>
      <c r="L1189" s="307">
        <f t="shared" si="341"/>
        <v>2125.0204015015502</v>
      </c>
      <c r="M1189" s="304">
        <f t="shared" si="342"/>
        <v>718.25689570752388</v>
      </c>
      <c r="N1189" s="304">
        <f t="shared" si="343"/>
        <v>42.500408030031004</v>
      </c>
      <c r="O1189" s="308">
        <v>36</v>
      </c>
      <c r="P1189" s="305">
        <f t="shared" si="344"/>
        <v>2921.7777052391052</v>
      </c>
      <c r="Q1189" s="309">
        <f t="shared" si="345"/>
        <v>9.5479000000000003</v>
      </c>
      <c r="R1189" s="367">
        <v>183.8</v>
      </c>
      <c r="S1189" s="302">
        <v>21700</v>
      </c>
      <c r="T1189" s="307">
        <f t="shared" si="346"/>
        <v>1416.7573449401521</v>
      </c>
      <c r="U1189" s="101">
        <f t="shared" si="347"/>
        <v>478.86398258977135</v>
      </c>
      <c r="V1189" s="304">
        <f t="shared" si="348"/>
        <v>28.335146898803043</v>
      </c>
      <c r="W1189" s="308">
        <v>24</v>
      </c>
      <c r="X1189" s="305">
        <f t="shared" si="349"/>
        <v>1947.9564744287263</v>
      </c>
      <c r="Y1189" s="309">
        <f t="shared" si="350"/>
        <v>6.3655999999999997</v>
      </c>
    </row>
    <row r="1190" spans="1:25" ht="15.75" customHeight="1" x14ac:dyDescent="0.2">
      <c r="A1190" s="424">
        <v>1171</v>
      </c>
      <c r="B1190" s="301">
        <v>73.52</v>
      </c>
      <c r="C1190" s="302">
        <v>21700</v>
      </c>
      <c r="D1190" s="303">
        <f t="shared" si="336"/>
        <v>3541.8933623503808</v>
      </c>
      <c r="E1190" s="304">
        <f t="shared" si="337"/>
        <v>1197.1599564744286</v>
      </c>
      <c r="F1190" s="304">
        <f t="shared" si="338"/>
        <v>70.837867247007622</v>
      </c>
      <c r="G1190" s="101">
        <v>60</v>
      </c>
      <c r="H1190" s="305">
        <f t="shared" si="339"/>
        <v>4869.8911860718172</v>
      </c>
      <c r="I1190" s="309">
        <f t="shared" si="340"/>
        <v>15.9276</v>
      </c>
      <c r="J1190" s="329">
        <v>122.54</v>
      </c>
      <c r="K1190" s="302">
        <v>21700</v>
      </c>
      <c r="L1190" s="307">
        <f t="shared" si="341"/>
        <v>2125.0204015015502</v>
      </c>
      <c r="M1190" s="304">
        <f t="shared" si="342"/>
        <v>718.25689570752388</v>
      </c>
      <c r="N1190" s="304">
        <f t="shared" si="343"/>
        <v>42.500408030031004</v>
      </c>
      <c r="O1190" s="308">
        <v>36</v>
      </c>
      <c r="P1190" s="305">
        <f t="shared" si="344"/>
        <v>2921.7777052391052</v>
      </c>
      <c r="Q1190" s="309">
        <f t="shared" si="345"/>
        <v>9.5561000000000007</v>
      </c>
      <c r="R1190" s="367">
        <v>183.8</v>
      </c>
      <c r="S1190" s="302">
        <v>21700</v>
      </c>
      <c r="T1190" s="307">
        <f t="shared" si="346"/>
        <v>1416.7573449401521</v>
      </c>
      <c r="U1190" s="101">
        <f t="shared" si="347"/>
        <v>478.86398258977135</v>
      </c>
      <c r="V1190" s="304">
        <f t="shared" si="348"/>
        <v>28.335146898803043</v>
      </c>
      <c r="W1190" s="308">
        <v>24</v>
      </c>
      <c r="X1190" s="305">
        <f t="shared" si="349"/>
        <v>1947.9564744287263</v>
      </c>
      <c r="Y1190" s="309">
        <f t="shared" si="350"/>
        <v>6.3711000000000002</v>
      </c>
    </row>
    <row r="1191" spans="1:25" ht="15.75" customHeight="1" x14ac:dyDescent="0.2">
      <c r="A1191" s="424">
        <v>1172</v>
      </c>
      <c r="B1191" s="301">
        <v>73.52</v>
      </c>
      <c r="C1191" s="302">
        <v>21700</v>
      </c>
      <c r="D1191" s="303">
        <f t="shared" si="336"/>
        <v>3541.8933623503808</v>
      </c>
      <c r="E1191" s="304">
        <f t="shared" si="337"/>
        <v>1197.1599564744286</v>
      </c>
      <c r="F1191" s="304">
        <f t="shared" si="338"/>
        <v>70.837867247007622</v>
      </c>
      <c r="G1191" s="101">
        <v>60</v>
      </c>
      <c r="H1191" s="305">
        <f t="shared" si="339"/>
        <v>4869.8911860718172</v>
      </c>
      <c r="I1191" s="309">
        <f t="shared" si="340"/>
        <v>15.9412</v>
      </c>
      <c r="J1191" s="329">
        <v>122.54</v>
      </c>
      <c r="K1191" s="302">
        <v>21700</v>
      </c>
      <c r="L1191" s="307">
        <f t="shared" si="341"/>
        <v>2125.0204015015502</v>
      </c>
      <c r="M1191" s="304">
        <f t="shared" si="342"/>
        <v>718.25689570752388</v>
      </c>
      <c r="N1191" s="304">
        <f t="shared" si="343"/>
        <v>42.500408030031004</v>
      </c>
      <c r="O1191" s="308">
        <v>36</v>
      </c>
      <c r="P1191" s="305">
        <f t="shared" si="344"/>
        <v>2921.7777052391052</v>
      </c>
      <c r="Q1191" s="309">
        <f t="shared" si="345"/>
        <v>9.5641999999999996</v>
      </c>
      <c r="R1191" s="367">
        <v>183.8</v>
      </c>
      <c r="S1191" s="302">
        <v>21700</v>
      </c>
      <c r="T1191" s="307">
        <f t="shared" si="346"/>
        <v>1416.7573449401521</v>
      </c>
      <c r="U1191" s="101">
        <f t="shared" si="347"/>
        <v>478.86398258977135</v>
      </c>
      <c r="V1191" s="304">
        <f t="shared" si="348"/>
        <v>28.335146898803043</v>
      </c>
      <c r="W1191" s="308">
        <v>24</v>
      </c>
      <c r="X1191" s="305">
        <f t="shared" si="349"/>
        <v>1947.9564744287263</v>
      </c>
      <c r="Y1191" s="309">
        <f t="shared" si="350"/>
        <v>6.3765000000000001</v>
      </c>
    </row>
    <row r="1192" spans="1:25" ht="15.75" customHeight="1" x14ac:dyDescent="0.2">
      <c r="A1192" s="424">
        <v>1173</v>
      </c>
      <c r="B1192" s="301">
        <v>73.52</v>
      </c>
      <c r="C1192" s="302">
        <v>21700</v>
      </c>
      <c r="D1192" s="303">
        <f t="shared" si="336"/>
        <v>3541.8933623503808</v>
      </c>
      <c r="E1192" s="304">
        <f t="shared" si="337"/>
        <v>1197.1599564744286</v>
      </c>
      <c r="F1192" s="304">
        <f t="shared" si="338"/>
        <v>70.837867247007622</v>
      </c>
      <c r="G1192" s="101">
        <v>60</v>
      </c>
      <c r="H1192" s="305">
        <f t="shared" si="339"/>
        <v>4869.8911860718172</v>
      </c>
      <c r="I1192" s="309">
        <f t="shared" si="340"/>
        <v>15.954800000000001</v>
      </c>
      <c r="J1192" s="329">
        <v>122.54</v>
      </c>
      <c r="K1192" s="302">
        <v>21700</v>
      </c>
      <c r="L1192" s="307">
        <f t="shared" si="341"/>
        <v>2125.0204015015502</v>
      </c>
      <c r="M1192" s="304">
        <f t="shared" si="342"/>
        <v>718.25689570752388</v>
      </c>
      <c r="N1192" s="304">
        <f t="shared" si="343"/>
        <v>42.500408030031004</v>
      </c>
      <c r="O1192" s="308">
        <v>36</v>
      </c>
      <c r="P1192" s="305">
        <f t="shared" si="344"/>
        <v>2921.7777052391052</v>
      </c>
      <c r="Q1192" s="309">
        <f t="shared" si="345"/>
        <v>9.5724</v>
      </c>
      <c r="R1192" s="367">
        <v>183.8</v>
      </c>
      <c r="S1192" s="302">
        <v>21700</v>
      </c>
      <c r="T1192" s="307">
        <f t="shared" si="346"/>
        <v>1416.7573449401521</v>
      </c>
      <c r="U1192" s="101">
        <f t="shared" si="347"/>
        <v>478.86398258977135</v>
      </c>
      <c r="V1192" s="304">
        <f t="shared" si="348"/>
        <v>28.335146898803043</v>
      </c>
      <c r="W1192" s="308">
        <v>24</v>
      </c>
      <c r="X1192" s="305">
        <f t="shared" si="349"/>
        <v>1947.9564744287263</v>
      </c>
      <c r="Y1192" s="309">
        <f t="shared" si="350"/>
        <v>6.3818999999999999</v>
      </c>
    </row>
    <row r="1193" spans="1:25" ht="15.75" customHeight="1" x14ac:dyDescent="0.2">
      <c r="A1193" s="424">
        <v>1174</v>
      </c>
      <c r="B1193" s="301">
        <v>73.52</v>
      </c>
      <c r="C1193" s="302">
        <v>21700</v>
      </c>
      <c r="D1193" s="303">
        <f t="shared" si="336"/>
        <v>3541.8933623503808</v>
      </c>
      <c r="E1193" s="304">
        <f t="shared" si="337"/>
        <v>1197.1599564744286</v>
      </c>
      <c r="F1193" s="304">
        <f t="shared" si="338"/>
        <v>70.837867247007622</v>
      </c>
      <c r="G1193" s="101">
        <v>60</v>
      </c>
      <c r="H1193" s="305">
        <f t="shared" si="339"/>
        <v>4869.8911860718172</v>
      </c>
      <c r="I1193" s="309">
        <f t="shared" si="340"/>
        <v>15.968400000000001</v>
      </c>
      <c r="J1193" s="329">
        <v>122.54</v>
      </c>
      <c r="K1193" s="302">
        <v>21700</v>
      </c>
      <c r="L1193" s="307">
        <f t="shared" si="341"/>
        <v>2125.0204015015502</v>
      </c>
      <c r="M1193" s="304">
        <f t="shared" si="342"/>
        <v>718.25689570752388</v>
      </c>
      <c r="N1193" s="304">
        <f t="shared" si="343"/>
        <v>42.500408030031004</v>
      </c>
      <c r="O1193" s="308">
        <v>36</v>
      </c>
      <c r="P1193" s="305">
        <f t="shared" si="344"/>
        <v>2921.7777052391052</v>
      </c>
      <c r="Q1193" s="309">
        <f t="shared" si="345"/>
        <v>9.5805000000000007</v>
      </c>
      <c r="R1193" s="367">
        <v>183.8</v>
      </c>
      <c r="S1193" s="302">
        <v>21700</v>
      </c>
      <c r="T1193" s="307">
        <f t="shared" si="346"/>
        <v>1416.7573449401521</v>
      </c>
      <c r="U1193" s="101">
        <f t="shared" si="347"/>
        <v>478.86398258977135</v>
      </c>
      <c r="V1193" s="304">
        <f t="shared" si="348"/>
        <v>28.335146898803043</v>
      </c>
      <c r="W1193" s="308">
        <v>24</v>
      </c>
      <c r="X1193" s="305">
        <f t="shared" si="349"/>
        <v>1947.9564744287263</v>
      </c>
      <c r="Y1193" s="309">
        <f t="shared" si="350"/>
        <v>6.3874000000000004</v>
      </c>
    </row>
    <row r="1194" spans="1:25" ht="15.75" customHeight="1" x14ac:dyDescent="0.2">
      <c r="A1194" s="424">
        <v>1175</v>
      </c>
      <c r="B1194" s="301">
        <v>73.52</v>
      </c>
      <c r="C1194" s="302">
        <v>21700</v>
      </c>
      <c r="D1194" s="303">
        <f t="shared" si="336"/>
        <v>3541.8933623503808</v>
      </c>
      <c r="E1194" s="304">
        <f t="shared" si="337"/>
        <v>1197.1599564744286</v>
      </c>
      <c r="F1194" s="304">
        <f t="shared" si="338"/>
        <v>70.837867247007622</v>
      </c>
      <c r="G1194" s="101">
        <v>60</v>
      </c>
      <c r="H1194" s="305">
        <f t="shared" si="339"/>
        <v>4869.8911860718172</v>
      </c>
      <c r="I1194" s="309">
        <f t="shared" si="340"/>
        <v>15.981999999999999</v>
      </c>
      <c r="J1194" s="329">
        <v>122.54</v>
      </c>
      <c r="K1194" s="302">
        <v>21700</v>
      </c>
      <c r="L1194" s="307">
        <f t="shared" si="341"/>
        <v>2125.0204015015502</v>
      </c>
      <c r="M1194" s="304">
        <f t="shared" si="342"/>
        <v>718.25689570752388</v>
      </c>
      <c r="N1194" s="304">
        <f t="shared" si="343"/>
        <v>42.500408030031004</v>
      </c>
      <c r="O1194" s="308">
        <v>36</v>
      </c>
      <c r="P1194" s="305">
        <f t="shared" si="344"/>
        <v>2921.7777052391052</v>
      </c>
      <c r="Q1194" s="309">
        <f t="shared" si="345"/>
        <v>9.5886999999999993</v>
      </c>
      <c r="R1194" s="367">
        <v>183.8</v>
      </c>
      <c r="S1194" s="302">
        <v>21700</v>
      </c>
      <c r="T1194" s="307">
        <f t="shared" si="346"/>
        <v>1416.7573449401521</v>
      </c>
      <c r="U1194" s="101">
        <f t="shared" si="347"/>
        <v>478.86398258977135</v>
      </c>
      <c r="V1194" s="304">
        <f t="shared" si="348"/>
        <v>28.335146898803043</v>
      </c>
      <c r="W1194" s="308">
        <v>24</v>
      </c>
      <c r="X1194" s="305">
        <f t="shared" si="349"/>
        <v>1947.9564744287263</v>
      </c>
      <c r="Y1194" s="309">
        <f t="shared" si="350"/>
        <v>6.3928000000000003</v>
      </c>
    </row>
    <row r="1195" spans="1:25" ht="15.75" customHeight="1" x14ac:dyDescent="0.2">
      <c r="A1195" s="424">
        <v>1176</v>
      </c>
      <c r="B1195" s="301">
        <v>73.52</v>
      </c>
      <c r="C1195" s="302">
        <v>21700</v>
      </c>
      <c r="D1195" s="303">
        <f t="shared" si="336"/>
        <v>3541.8933623503808</v>
      </c>
      <c r="E1195" s="304">
        <f t="shared" si="337"/>
        <v>1197.1599564744286</v>
      </c>
      <c r="F1195" s="304">
        <f t="shared" si="338"/>
        <v>70.837867247007622</v>
      </c>
      <c r="G1195" s="101">
        <v>60</v>
      </c>
      <c r="H1195" s="305">
        <f t="shared" si="339"/>
        <v>4869.8911860718172</v>
      </c>
      <c r="I1195" s="309">
        <f t="shared" si="340"/>
        <v>15.9956</v>
      </c>
      <c r="J1195" s="329">
        <v>122.54</v>
      </c>
      <c r="K1195" s="302">
        <v>21700</v>
      </c>
      <c r="L1195" s="307">
        <f t="shared" si="341"/>
        <v>2125.0204015015502</v>
      </c>
      <c r="M1195" s="304">
        <f t="shared" si="342"/>
        <v>718.25689570752388</v>
      </c>
      <c r="N1195" s="304">
        <f t="shared" si="343"/>
        <v>42.500408030031004</v>
      </c>
      <c r="O1195" s="308">
        <v>36</v>
      </c>
      <c r="P1195" s="305">
        <f t="shared" si="344"/>
        <v>2921.7777052391052</v>
      </c>
      <c r="Q1195" s="309">
        <f t="shared" si="345"/>
        <v>9.5968999999999998</v>
      </c>
      <c r="R1195" s="367">
        <v>183.8</v>
      </c>
      <c r="S1195" s="302">
        <v>21700</v>
      </c>
      <c r="T1195" s="307">
        <f t="shared" si="346"/>
        <v>1416.7573449401521</v>
      </c>
      <c r="U1195" s="101">
        <f t="shared" si="347"/>
        <v>478.86398258977135</v>
      </c>
      <c r="V1195" s="304">
        <f t="shared" si="348"/>
        <v>28.335146898803043</v>
      </c>
      <c r="W1195" s="308">
        <v>24</v>
      </c>
      <c r="X1195" s="305">
        <f t="shared" si="349"/>
        <v>1947.9564744287263</v>
      </c>
      <c r="Y1195" s="309">
        <f t="shared" si="350"/>
        <v>6.3982999999999999</v>
      </c>
    </row>
    <row r="1196" spans="1:25" ht="15.75" customHeight="1" x14ac:dyDescent="0.2">
      <c r="A1196" s="424">
        <v>1177</v>
      </c>
      <c r="B1196" s="301">
        <v>73.52</v>
      </c>
      <c r="C1196" s="302">
        <v>21700</v>
      </c>
      <c r="D1196" s="303">
        <f t="shared" si="336"/>
        <v>3541.8933623503808</v>
      </c>
      <c r="E1196" s="304">
        <f t="shared" si="337"/>
        <v>1197.1599564744286</v>
      </c>
      <c r="F1196" s="304">
        <f t="shared" si="338"/>
        <v>70.837867247007622</v>
      </c>
      <c r="G1196" s="101">
        <v>60</v>
      </c>
      <c r="H1196" s="305">
        <f t="shared" si="339"/>
        <v>4869.8911860718172</v>
      </c>
      <c r="I1196" s="309">
        <f t="shared" si="340"/>
        <v>16.0092</v>
      </c>
      <c r="J1196" s="329">
        <v>122.54</v>
      </c>
      <c r="K1196" s="302">
        <v>21700</v>
      </c>
      <c r="L1196" s="307">
        <f t="shared" si="341"/>
        <v>2125.0204015015502</v>
      </c>
      <c r="M1196" s="304">
        <f t="shared" si="342"/>
        <v>718.25689570752388</v>
      </c>
      <c r="N1196" s="304">
        <f t="shared" si="343"/>
        <v>42.500408030031004</v>
      </c>
      <c r="O1196" s="308">
        <v>36</v>
      </c>
      <c r="P1196" s="305">
        <f t="shared" si="344"/>
        <v>2921.7777052391052</v>
      </c>
      <c r="Q1196" s="309">
        <f t="shared" si="345"/>
        <v>9.6050000000000004</v>
      </c>
      <c r="R1196" s="367">
        <v>183.8</v>
      </c>
      <c r="S1196" s="302">
        <v>21700</v>
      </c>
      <c r="T1196" s="307">
        <f t="shared" si="346"/>
        <v>1416.7573449401521</v>
      </c>
      <c r="U1196" s="101">
        <f t="shared" si="347"/>
        <v>478.86398258977135</v>
      </c>
      <c r="V1196" s="304">
        <f t="shared" si="348"/>
        <v>28.335146898803043</v>
      </c>
      <c r="W1196" s="308">
        <v>24</v>
      </c>
      <c r="X1196" s="305">
        <f t="shared" si="349"/>
        <v>1947.9564744287263</v>
      </c>
      <c r="Y1196" s="309">
        <f t="shared" si="350"/>
        <v>6.4036999999999997</v>
      </c>
    </row>
    <row r="1197" spans="1:25" ht="15.75" customHeight="1" x14ac:dyDescent="0.2">
      <c r="A1197" s="424">
        <v>1178</v>
      </c>
      <c r="B1197" s="301">
        <v>73.52</v>
      </c>
      <c r="C1197" s="302">
        <v>21700</v>
      </c>
      <c r="D1197" s="303">
        <f t="shared" si="336"/>
        <v>3541.8933623503808</v>
      </c>
      <c r="E1197" s="304">
        <f t="shared" si="337"/>
        <v>1197.1599564744286</v>
      </c>
      <c r="F1197" s="304">
        <f t="shared" si="338"/>
        <v>70.837867247007622</v>
      </c>
      <c r="G1197" s="101">
        <v>60</v>
      </c>
      <c r="H1197" s="305">
        <f t="shared" si="339"/>
        <v>4869.8911860718172</v>
      </c>
      <c r="I1197" s="309">
        <f t="shared" si="340"/>
        <v>16.0229</v>
      </c>
      <c r="J1197" s="329">
        <v>122.54</v>
      </c>
      <c r="K1197" s="302">
        <v>21700</v>
      </c>
      <c r="L1197" s="307">
        <f t="shared" si="341"/>
        <v>2125.0204015015502</v>
      </c>
      <c r="M1197" s="304">
        <f t="shared" si="342"/>
        <v>718.25689570752388</v>
      </c>
      <c r="N1197" s="304">
        <f t="shared" si="343"/>
        <v>42.500408030031004</v>
      </c>
      <c r="O1197" s="308">
        <v>36</v>
      </c>
      <c r="P1197" s="305">
        <f t="shared" si="344"/>
        <v>2921.7777052391052</v>
      </c>
      <c r="Q1197" s="309">
        <f t="shared" si="345"/>
        <v>9.6132000000000009</v>
      </c>
      <c r="R1197" s="367">
        <v>183.8</v>
      </c>
      <c r="S1197" s="302">
        <v>21700</v>
      </c>
      <c r="T1197" s="307">
        <f t="shared" si="346"/>
        <v>1416.7573449401521</v>
      </c>
      <c r="U1197" s="101">
        <f t="shared" si="347"/>
        <v>478.86398258977135</v>
      </c>
      <c r="V1197" s="304">
        <f t="shared" si="348"/>
        <v>28.335146898803043</v>
      </c>
      <c r="W1197" s="308">
        <v>24</v>
      </c>
      <c r="X1197" s="305">
        <f t="shared" si="349"/>
        <v>1947.9564744287263</v>
      </c>
      <c r="Y1197" s="309">
        <f t="shared" si="350"/>
        <v>6.4090999999999996</v>
      </c>
    </row>
    <row r="1198" spans="1:25" ht="15.75" customHeight="1" x14ac:dyDescent="0.2">
      <c r="A1198" s="424">
        <v>1179</v>
      </c>
      <c r="B1198" s="301">
        <v>73.52</v>
      </c>
      <c r="C1198" s="302">
        <v>21700</v>
      </c>
      <c r="D1198" s="303">
        <f t="shared" si="336"/>
        <v>3541.8933623503808</v>
      </c>
      <c r="E1198" s="304">
        <f t="shared" si="337"/>
        <v>1197.1599564744286</v>
      </c>
      <c r="F1198" s="304">
        <f t="shared" si="338"/>
        <v>70.837867247007622</v>
      </c>
      <c r="G1198" s="101">
        <v>60</v>
      </c>
      <c r="H1198" s="305">
        <f t="shared" si="339"/>
        <v>4869.8911860718172</v>
      </c>
      <c r="I1198" s="309">
        <f t="shared" si="340"/>
        <v>16.0365</v>
      </c>
      <c r="J1198" s="329">
        <v>122.54</v>
      </c>
      <c r="K1198" s="302">
        <v>21700</v>
      </c>
      <c r="L1198" s="307">
        <f t="shared" si="341"/>
        <v>2125.0204015015502</v>
      </c>
      <c r="M1198" s="304">
        <f t="shared" si="342"/>
        <v>718.25689570752388</v>
      </c>
      <c r="N1198" s="304">
        <f t="shared" si="343"/>
        <v>42.500408030031004</v>
      </c>
      <c r="O1198" s="308">
        <v>36</v>
      </c>
      <c r="P1198" s="305">
        <f t="shared" si="344"/>
        <v>2921.7777052391052</v>
      </c>
      <c r="Q1198" s="309">
        <f t="shared" si="345"/>
        <v>9.6212999999999997</v>
      </c>
      <c r="R1198" s="367">
        <v>183.8</v>
      </c>
      <c r="S1198" s="302">
        <v>21700</v>
      </c>
      <c r="T1198" s="307">
        <f t="shared" si="346"/>
        <v>1416.7573449401521</v>
      </c>
      <c r="U1198" s="101">
        <f t="shared" si="347"/>
        <v>478.86398258977135</v>
      </c>
      <c r="V1198" s="304">
        <f t="shared" si="348"/>
        <v>28.335146898803043</v>
      </c>
      <c r="W1198" s="308">
        <v>24</v>
      </c>
      <c r="X1198" s="305">
        <f t="shared" si="349"/>
        <v>1947.9564744287263</v>
      </c>
      <c r="Y1198" s="309">
        <f t="shared" si="350"/>
        <v>6.4146000000000001</v>
      </c>
    </row>
    <row r="1199" spans="1:25" ht="15.75" customHeight="1" x14ac:dyDescent="0.2">
      <c r="A1199" s="283">
        <v>1180</v>
      </c>
      <c r="B1199" s="301">
        <v>73.52</v>
      </c>
      <c r="C1199" s="302">
        <v>21700</v>
      </c>
      <c r="D1199" s="303">
        <f t="shared" si="336"/>
        <v>3541.8933623503808</v>
      </c>
      <c r="E1199" s="304">
        <f t="shared" si="337"/>
        <v>1197.1599564744286</v>
      </c>
      <c r="F1199" s="304">
        <f t="shared" si="338"/>
        <v>70.837867247007622</v>
      </c>
      <c r="G1199" s="101">
        <v>60</v>
      </c>
      <c r="H1199" s="305">
        <f t="shared" si="339"/>
        <v>4869.8911860718172</v>
      </c>
      <c r="I1199" s="309">
        <f t="shared" si="340"/>
        <v>16.0501</v>
      </c>
      <c r="J1199" s="329">
        <v>122.54</v>
      </c>
      <c r="K1199" s="302">
        <v>21700</v>
      </c>
      <c r="L1199" s="307">
        <f t="shared" si="341"/>
        <v>2125.0204015015502</v>
      </c>
      <c r="M1199" s="304">
        <f t="shared" si="342"/>
        <v>718.25689570752388</v>
      </c>
      <c r="N1199" s="304">
        <f t="shared" si="343"/>
        <v>42.500408030031004</v>
      </c>
      <c r="O1199" s="308">
        <v>36</v>
      </c>
      <c r="P1199" s="305">
        <f t="shared" si="344"/>
        <v>2921.7777052391052</v>
      </c>
      <c r="Q1199" s="309">
        <f t="shared" si="345"/>
        <v>9.6295000000000002</v>
      </c>
      <c r="R1199" s="367">
        <v>183.8</v>
      </c>
      <c r="S1199" s="302">
        <v>21700</v>
      </c>
      <c r="T1199" s="307">
        <f t="shared" si="346"/>
        <v>1416.7573449401521</v>
      </c>
      <c r="U1199" s="101">
        <f t="shared" si="347"/>
        <v>478.86398258977135</v>
      </c>
      <c r="V1199" s="304">
        <f t="shared" si="348"/>
        <v>28.335146898803043</v>
      </c>
      <c r="W1199" s="308">
        <v>24</v>
      </c>
      <c r="X1199" s="305">
        <f t="shared" si="349"/>
        <v>1947.9564744287263</v>
      </c>
      <c r="Y1199" s="309">
        <f t="shared" si="350"/>
        <v>6.42</v>
      </c>
    </row>
    <row r="1200" spans="1:25" ht="15.75" customHeight="1" x14ac:dyDescent="0.2">
      <c r="A1200" s="424">
        <v>1181</v>
      </c>
      <c r="B1200" s="301">
        <v>73.52</v>
      </c>
      <c r="C1200" s="302">
        <v>21700</v>
      </c>
      <c r="D1200" s="303">
        <f t="shared" si="336"/>
        <v>3541.8933623503808</v>
      </c>
      <c r="E1200" s="304">
        <f t="shared" si="337"/>
        <v>1197.1599564744286</v>
      </c>
      <c r="F1200" s="304">
        <f t="shared" si="338"/>
        <v>70.837867247007622</v>
      </c>
      <c r="G1200" s="101">
        <v>60</v>
      </c>
      <c r="H1200" s="305">
        <f t="shared" si="339"/>
        <v>4869.8911860718172</v>
      </c>
      <c r="I1200" s="309">
        <f t="shared" si="340"/>
        <v>16.063700000000001</v>
      </c>
      <c r="J1200" s="329">
        <v>122.54</v>
      </c>
      <c r="K1200" s="302">
        <v>21700</v>
      </c>
      <c r="L1200" s="307">
        <f t="shared" si="341"/>
        <v>2125.0204015015502</v>
      </c>
      <c r="M1200" s="304">
        <f t="shared" si="342"/>
        <v>718.25689570752388</v>
      </c>
      <c r="N1200" s="304">
        <f t="shared" si="343"/>
        <v>42.500408030031004</v>
      </c>
      <c r="O1200" s="308">
        <v>36</v>
      </c>
      <c r="P1200" s="305">
        <f t="shared" si="344"/>
        <v>2921.7777052391052</v>
      </c>
      <c r="Q1200" s="309">
        <f t="shared" si="345"/>
        <v>9.6377000000000006</v>
      </c>
      <c r="R1200" s="367">
        <v>183.8</v>
      </c>
      <c r="S1200" s="302">
        <v>21700</v>
      </c>
      <c r="T1200" s="307">
        <f t="shared" si="346"/>
        <v>1416.7573449401521</v>
      </c>
      <c r="U1200" s="101">
        <f t="shared" si="347"/>
        <v>478.86398258977135</v>
      </c>
      <c r="V1200" s="304">
        <f t="shared" si="348"/>
        <v>28.335146898803043</v>
      </c>
      <c r="W1200" s="308">
        <v>24</v>
      </c>
      <c r="X1200" s="305">
        <f t="shared" si="349"/>
        <v>1947.9564744287263</v>
      </c>
      <c r="Y1200" s="309">
        <f t="shared" si="350"/>
        <v>6.4255000000000004</v>
      </c>
    </row>
    <row r="1201" spans="1:25" ht="15.75" customHeight="1" x14ac:dyDescent="0.2">
      <c r="A1201" s="424">
        <v>1182</v>
      </c>
      <c r="B1201" s="301">
        <v>73.52</v>
      </c>
      <c r="C1201" s="302">
        <v>21700</v>
      </c>
      <c r="D1201" s="303">
        <f t="shared" si="336"/>
        <v>3541.8933623503808</v>
      </c>
      <c r="E1201" s="304">
        <f t="shared" si="337"/>
        <v>1197.1599564744286</v>
      </c>
      <c r="F1201" s="304">
        <f t="shared" si="338"/>
        <v>70.837867247007622</v>
      </c>
      <c r="G1201" s="101">
        <v>60</v>
      </c>
      <c r="H1201" s="305">
        <f t="shared" si="339"/>
        <v>4869.8911860718172</v>
      </c>
      <c r="I1201" s="309">
        <f t="shared" si="340"/>
        <v>16.077300000000001</v>
      </c>
      <c r="J1201" s="329">
        <v>122.54</v>
      </c>
      <c r="K1201" s="302">
        <v>21700</v>
      </c>
      <c r="L1201" s="307">
        <f t="shared" si="341"/>
        <v>2125.0204015015502</v>
      </c>
      <c r="M1201" s="304">
        <f t="shared" si="342"/>
        <v>718.25689570752388</v>
      </c>
      <c r="N1201" s="304">
        <f t="shared" si="343"/>
        <v>42.500408030031004</v>
      </c>
      <c r="O1201" s="308">
        <v>36</v>
      </c>
      <c r="P1201" s="305">
        <f t="shared" si="344"/>
        <v>2921.7777052391052</v>
      </c>
      <c r="Q1201" s="309">
        <f t="shared" si="345"/>
        <v>9.6457999999999995</v>
      </c>
      <c r="R1201" s="367">
        <v>183.8</v>
      </c>
      <c r="S1201" s="302">
        <v>21700</v>
      </c>
      <c r="T1201" s="307">
        <f t="shared" si="346"/>
        <v>1416.7573449401521</v>
      </c>
      <c r="U1201" s="101">
        <f t="shared" si="347"/>
        <v>478.86398258977135</v>
      </c>
      <c r="V1201" s="304">
        <f t="shared" si="348"/>
        <v>28.335146898803043</v>
      </c>
      <c r="W1201" s="308">
        <v>24</v>
      </c>
      <c r="X1201" s="305">
        <f t="shared" si="349"/>
        <v>1947.9564744287263</v>
      </c>
      <c r="Y1201" s="309">
        <f t="shared" si="350"/>
        <v>6.4309000000000003</v>
      </c>
    </row>
    <row r="1202" spans="1:25" ht="15.75" customHeight="1" x14ac:dyDescent="0.2">
      <c r="A1202" s="424">
        <v>1183</v>
      </c>
      <c r="B1202" s="301">
        <v>73.52</v>
      </c>
      <c r="C1202" s="302">
        <v>21700</v>
      </c>
      <c r="D1202" s="303">
        <f t="shared" si="336"/>
        <v>3541.8933623503808</v>
      </c>
      <c r="E1202" s="304">
        <f t="shared" si="337"/>
        <v>1197.1599564744286</v>
      </c>
      <c r="F1202" s="304">
        <f t="shared" si="338"/>
        <v>70.837867247007622</v>
      </c>
      <c r="G1202" s="101">
        <v>60</v>
      </c>
      <c r="H1202" s="305">
        <f t="shared" si="339"/>
        <v>4869.8911860718172</v>
      </c>
      <c r="I1202" s="309">
        <f t="shared" si="340"/>
        <v>16.090900000000001</v>
      </c>
      <c r="J1202" s="329">
        <v>122.54</v>
      </c>
      <c r="K1202" s="302">
        <v>21700</v>
      </c>
      <c r="L1202" s="307">
        <f t="shared" si="341"/>
        <v>2125.0204015015502</v>
      </c>
      <c r="M1202" s="304">
        <f t="shared" si="342"/>
        <v>718.25689570752388</v>
      </c>
      <c r="N1202" s="304">
        <f t="shared" si="343"/>
        <v>42.500408030031004</v>
      </c>
      <c r="O1202" s="308">
        <v>36</v>
      </c>
      <c r="P1202" s="305">
        <f t="shared" si="344"/>
        <v>2921.7777052391052</v>
      </c>
      <c r="Q1202" s="309">
        <f t="shared" si="345"/>
        <v>9.6539999999999999</v>
      </c>
      <c r="R1202" s="367">
        <v>183.8</v>
      </c>
      <c r="S1202" s="302">
        <v>21700</v>
      </c>
      <c r="T1202" s="307">
        <f t="shared" si="346"/>
        <v>1416.7573449401521</v>
      </c>
      <c r="U1202" s="101">
        <f t="shared" si="347"/>
        <v>478.86398258977135</v>
      </c>
      <c r="V1202" s="304">
        <f t="shared" si="348"/>
        <v>28.335146898803043</v>
      </c>
      <c r="W1202" s="308">
        <v>24</v>
      </c>
      <c r="X1202" s="305">
        <f t="shared" si="349"/>
        <v>1947.9564744287263</v>
      </c>
      <c r="Y1202" s="309">
        <f t="shared" si="350"/>
        <v>6.4363000000000001</v>
      </c>
    </row>
    <row r="1203" spans="1:25" ht="15.75" customHeight="1" x14ac:dyDescent="0.2">
      <c r="A1203" s="424">
        <v>1184</v>
      </c>
      <c r="B1203" s="301">
        <v>73.52</v>
      </c>
      <c r="C1203" s="302">
        <v>21700</v>
      </c>
      <c r="D1203" s="303">
        <f t="shared" si="336"/>
        <v>3541.8933623503808</v>
      </c>
      <c r="E1203" s="304">
        <f t="shared" si="337"/>
        <v>1197.1599564744286</v>
      </c>
      <c r="F1203" s="304">
        <f t="shared" si="338"/>
        <v>70.837867247007622</v>
      </c>
      <c r="G1203" s="101">
        <v>60</v>
      </c>
      <c r="H1203" s="305">
        <f t="shared" si="339"/>
        <v>4869.8911860718172</v>
      </c>
      <c r="I1203" s="309">
        <f t="shared" si="340"/>
        <v>16.104500000000002</v>
      </c>
      <c r="J1203" s="329">
        <v>122.54</v>
      </c>
      <c r="K1203" s="302">
        <v>21700</v>
      </c>
      <c r="L1203" s="307">
        <f t="shared" si="341"/>
        <v>2125.0204015015502</v>
      </c>
      <c r="M1203" s="304">
        <f t="shared" si="342"/>
        <v>718.25689570752388</v>
      </c>
      <c r="N1203" s="304">
        <f t="shared" si="343"/>
        <v>42.500408030031004</v>
      </c>
      <c r="O1203" s="308">
        <v>36</v>
      </c>
      <c r="P1203" s="305">
        <f t="shared" si="344"/>
        <v>2921.7777052391052</v>
      </c>
      <c r="Q1203" s="309">
        <f t="shared" si="345"/>
        <v>9.6622000000000003</v>
      </c>
      <c r="R1203" s="367">
        <v>183.8</v>
      </c>
      <c r="S1203" s="302">
        <v>21700</v>
      </c>
      <c r="T1203" s="307">
        <f t="shared" si="346"/>
        <v>1416.7573449401521</v>
      </c>
      <c r="U1203" s="101">
        <f t="shared" si="347"/>
        <v>478.86398258977135</v>
      </c>
      <c r="V1203" s="304">
        <f t="shared" si="348"/>
        <v>28.335146898803043</v>
      </c>
      <c r="W1203" s="308">
        <v>24</v>
      </c>
      <c r="X1203" s="305">
        <f t="shared" si="349"/>
        <v>1947.9564744287263</v>
      </c>
      <c r="Y1203" s="309">
        <f t="shared" si="350"/>
        <v>6.4417999999999997</v>
      </c>
    </row>
    <row r="1204" spans="1:25" ht="15.75" customHeight="1" x14ac:dyDescent="0.2">
      <c r="A1204" s="424">
        <v>1185</v>
      </c>
      <c r="B1204" s="301">
        <v>73.52</v>
      </c>
      <c r="C1204" s="302">
        <v>21700</v>
      </c>
      <c r="D1204" s="303">
        <f t="shared" si="336"/>
        <v>3541.8933623503808</v>
      </c>
      <c r="E1204" s="304">
        <f t="shared" si="337"/>
        <v>1197.1599564744286</v>
      </c>
      <c r="F1204" s="304">
        <f t="shared" si="338"/>
        <v>70.837867247007622</v>
      </c>
      <c r="G1204" s="101">
        <v>60</v>
      </c>
      <c r="H1204" s="305">
        <f t="shared" si="339"/>
        <v>4869.8911860718172</v>
      </c>
      <c r="I1204" s="309">
        <f t="shared" si="340"/>
        <v>16.118099999999998</v>
      </c>
      <c r="J1204" s="329">
        <v>122.54</v>
      </c>
      <c r="K1204" s="302">
        <v>21700</v>
      </c>
      <c r="L1204" s="307">
        <f t="shared" si="341"/>
        <v>2125.0204015015502</v>
      </c>
      <c r="M1204" s="304">
        <f t="shared" si="342"/>
        <v>718.25689570752388</v>
      </c>
      <c r="N1204" s="304">
        <f t="shared" si="343"/>
        <v>42.500408030031004</v>
      </c>
      <c r="O1204" s="308">
        <v>36</v>
      </c>
      <c r="P1204" s="305">
        <f t="shared" si="344"/>
        <v>2921.7777052391052</v>
      </c>
      <c r="Q1204" s="309">
        <f t="shared" si="345"/>
        <v>9.6702999999999992</v>
      </c>
      <c r="R1204" s="367">
        <v>183.8</v>
      </c>
      <c r="S1204" s="302">
        <v>21700</v>
      </c>
      <c r="T1204" s="307">
        <f t="shared" si="346"/>
        <v>1416.7573449401521</v>
      </c>
      <c r="U1204" s="101">
        <f t="shared" si="347"/>
        <v>478.86398258977135</v>
      </c>
      <c r="V1204" s="304">
        <f t="shared" si="348"/>
        <v>28.335146898803043</v>
      </c>
      <c r="W1204" s="308">
        <v>24</v>
      </c>
      <c r="X1204" s="305">
        <f t="shared" si="349"/>
        <v>1947.9564744287263</v>
      </c>
      <c r="Y1204" s="309">
        <f t="shared" si="350"/>
        <v>6.4471999999999996</v>
      </c>
    </row>
    <row r="1205" spans="1:25" ht="15.75" customHeight="1" x14ac:dyDescent="0.2">
      <c r="A1205" s="424">
        <v>1186</v>
      </c>
      <c r="B1205" s="301">
        <v>73.52</v>
      </c>
      <c r="C1205" s="302">
        <v>21700</v>
      </c>
      <c r="D1205" s="303">
        <f t="shared" si="336"/>
        <v>3541.8933623503808</v>
      </c>
      <c r="E1205" s="304">
        <f t="shared" si="337"/>
        <v>1197.1599564744286</v>
      </c>
      <c r="F1205" s="304">
        <f t="shared" si="338"/>
        <v>70.837867247007622</v>
      </c>
      <c r="G1205" s="101">
        <v>60</v>
      </c>
      <c r="H1205" s="305">
        <f t="shared" si="339"/>
        <v>4869.8911860718172</v>
      </c>
      <c r="I1205" s="309">
        <f t="shared" si="340"/>
        <v>16.131699999999999</v>
      </c>
      <c r="J1205" s="329">
        <v>122.54</v>
      </c>
      <c r="K1205" s="302">
        <v>21700</v>
      </c>
      <c r="L1205" s="307">
        <f t="shared" si="341"/>
        <v>2125.0204015015502</v>
      </c>
      <c r="M1205" s="304">
        <f t="shared" si="342"/>
        <v>718.25689570752388</v>
      </c>
      <c r="N1205" s="304">
        <f t="shared" si="343"/>
        <v>42.500408030031004</v>
      </c>
      <c r="O1205" s="308">
        <v>36</v>
      </c>
      <c r="P1205" s="305">
        <f t="shared" si="344"/>
        <v>2921.7777052391052</v>
      </c>
      <c r="Q1205" s="309">
        <f t="shared" si="345"/>
        <v>9.6784999999999997</v>
      </c>
      <c r="R1205" s="367">
        <v>183.8</v>
      </c>
      <c r="S1205" s="302">
        <v>21700</v>
      </c>
      <c r="T1205" s="307">
        <f t="shared" si="346"/>
        <v>1416.7573449401521</v>
      </c>
      <c r="U1205" s="101">
        <f t="shared" si="347"/>
        <v>478.86398258977135</v>
      </c>
      <c r="V1205" s="304">
        <f t="shared" si="348"/>
        <v>28.335146898803043</v>
      </c>
      <c r="W1205" s="308">
        <v>24</v>
      </c>
      <c r="X1205" s="305">
        <f t="shared" si="349"/>
        <v>1947.9564744287263</v>
      </c>
      <c r="Y1205" s="309">
        <f t="shared" si="350"/>
        <v>6.4527000000000001</v>
      </c>
    </row>
    <row r="1206" spans="1:25" ht="15.75" customHeight="1" x14ac:dyDescent="0.2">
      <c r="A1206" s="424">
        <v>1187</v>
      </c>
      <c r="B1206" s="301">
        <v>73.52</v>
      </c>
      <c r="C1206" s="302">
        <v>21700</v>
      </c>
      <c r="D1206" s="303">
        <f t="shared" si="336"/>
        <v>3541.8933623503808</v>
      </c>
      <c r="E1206" s="304">
        <f t="shared" si="337"/>
        <v>1197.1599564744286</v>
      </c>
      <c r="F1206" s="304">
        <f t="shared" si="338"/>
        <v>70.837867247007622</v>
      </c>
      <c r="G1206" s="101">
        <v>60</v>
      </c>
      <c r="H1206" s="305">
        <f t="shared" si="339"/>
        <v>4869.8911860718172</v>
      </c>
      <c r="I1206" s="309">
        <f t="shared" si="340"/>
        <v>16.145299999999999</v>
      </c>
      <c r="J1206" s="329">
        <v>122.54</v>
      </c>
      <c r="K1206" s="302">
        <v>21700</v>
      </c>
      <c r="L1206" s="307">
        <f t="shared" si="341"/>
        <v>2125.0204015015502</v>
      </c>
      <c r="M1206" s="304">
        <f t="shared" si="342"/>
        <v>718.25689570752388</v>
      </c>
      <c r="N1206" s="304">
        <f t="shared" si="343"/>
        <v>42.500408030031004</v>
      </c>
      <c r="O1206" s="308">
        <v>36</v>
      </c>
      <c r="P1206" s="305">
        <f t="shared" si="344"/>
        <v>2921.7777052391052</v>
      </c>
      <c r="Q1206" s="309">
        <f t="shared" si="345"/>
        <v>9.6866000000000003</v>
      </c>
      <c r="R1206" s="367">
        <v>183.8</v>
      </c>
      <c r="S1206" s="302">
        <v>21700</v>
      </c>
      <c r="T1206" s="307">
        <f t="shared" si="346"/>
        <v>1416.7573449401521</v>
      </c>
      <c r="U1206" s="101">
        <f t="shared" si="347"/>
        <v>478.86398258977135</v>
      </c>
      <c r="V1206" s="304">
        <f t="shared" si="348"/>
        <v>28.335146898803043</v>
      </c>
      <c r="W1206" s="308">
        <v>24</v>
      </c>
      <c r="X1206" s="305">
        <f t="shared" si="349"/>
        <v>1947.9564744287263</v>
      </c>
      <c r="Y1206" s="309">
        <f t="shared" si="350"/>
        <v>6.4581</v>
      </c>
    </row>
    <row r="1207" spans="1:25" ht="15.75" customHeight="1" x14ac:dyDescent="0.2">
      <c r="A1207" s="424">
        <v>1188</v>
      </c>
      <c r="B1207" s="301">
        <v>73.52</v>
      </c>
      <c r="C1207" s="302">
        <v>21700</v>
      </c>
      <c r="D1207" s="303">
        <f t="shared" si="336"/>
        <v>3541.8933623503808</v>
      </c>
      <c r="E1207" s="304">
        <f t="shared" si="337"/>
        <v>1197.1599564744286</v>
      </c>
      <c r="F1207" s="304">
        <f t="shared" si="338"/>
        <v>70.837867247007622</v>
      </c>
      <c r="G1207" s="101">
        <v>60</v>
      </c>
      <c r="H1207" s="305">
        <f t="shared" si="339"/>
        <v>4869.8911860718172</v>
      </c>
      <c r="I1207" s="309">
        <f t="shared" si="340"/>
        <v>16.158899999999999</v>
      </c>
      <c r="J1207" s="329">
        <v>122.54</v>
      </c>
      <c r="K1207" s="302">
        <v>21700</v>
      </c>
      <c r="L1207" s="307">
        <f t="shared" si="341"/>
        <v>2125.0204015015502</v>
      </c>
      <c r="M1207" s="304">
        <f t="shared" si="342"/>
        <v>718.25689570752388</v>
      </c>
      <c r="N1207" s="304">
        <f t="shared" si="343"/>
        <v>42.500408030031004</v>
      </c>
      <c r="O1207" s="308">
        <v>36</v>
      </c>
      <c r="P1207" s="305">
        <f t="shared" si="344"/>
        <v>2921.7777052391052</v>
      </c>
      <c r="Q1207" s="309">
        <f t="shared" si="345"/>
        <v>9.6948000000000008</v>
      </c>
      <c r="R1207" s="367">
        <v>183.8</v>
      </c>
      <c r="S1207" s="302">
        <v>21700</v>
      </c>
      <c r="T1207" s="307">
        <f t="shared" si="346"/>
        <v>1416.7573449401521</v>
      </c>
      <c r="U1207" s="101">
        <f t="shared" si="347"/>
        <v>478.86398258977135</v>
      </c>
      <c r="V1207" s="304">
        <f t="shared" si="348"/>
        <v>28.335146898803043</v>
      </c>
      <c r="W1207" s="308">
        <v>24</v>
      </c>
      <c r="X1207" s="305">
        <f t="shared" si="349"/>
        <v>1947.9564744287263</v>
      </c>
      <c r="Y1207" s="309">
        <f t="shared" si="350"/>
        <v>6.4634999999999998</v>
      </c>
    </row>
    <row r="1208" spans="1:25" ht="15.75" customHeight="1" x14ac:dyDescent="0.2">
      <c r="A1208" s="424">
        <v>1189</v>
      </c>
      <c r="B1208" s="301">
        <v>73.52</v>
      </c>
      <c r="C1208" s="302">
        <v>21700</v>
      </c>
      <c r="D1208" s="303">
        <f t="shared" si="336"/>
        <v>3541.8933623503808</v>
      </c>
      <c r="E1208" s="304">
        <f t="shared" si="337"/>
        <v>1197.1599564744286</v>
      </c>
      <c r="F1208" s="304">
        <f t="shared" si="338"/>
        <v>70.837867247007622</v>
      </c>
      <c r="G1208" s="101">
        <v>60</v>
      </c>
      <c r="H1208" s="305">
        <f t="shared" si="339"/>
        <v>4869.8911860718172</v>
      </c>
      <c r="I1208" s="309">
        <f t="shared" si="340"/>
        <v>16.172499999999999</v>
      </c>
      <c r="J1208" s="329">
        <v>122.54</v>
      </c>
      <c r="K1208" s="302">
        <v>21700</v>
      </c>
      <c r="L1208" s="307">
        <f t="shared" si="341"/>
        <v>2125.0204015015502</v>
      </c>
      <c r="M1208" s="304">
        <f t="shared" si="342"/>
        <v>718.25689570752388</v>
      </c>
      <c r="N1208" s="304">
        <f t="shared" si="343"/>
        <v>42.500408030031004</v>
      </c>
      <c r="O1208" s="308">
        <v>36</v>
      </c>
      <c r="P1208" s="305">
        <f t="shared" si="344"/>
        <v>2921.7777052391052</v>
      </c>
      <c r="Q1208" s="309">
        <f t="shared" si="345"/>
        <v>9.7029999999999994</v>
      </c>
      <c r="R1208" s="367">
        <v>183.8</v>
      </c>
      <c r="S1208" s="302">
        <v>21700</v>
      </c>
      <c r="T1208" s="307">
        <f t="shared" si="346"/>
        <v>1416.7573449401521</v>
      </c>
      <c r="U1208" s="101">
        <f t="shared" si="347"/>
        <v>478.86398258977135</v>
      </c>
      <c r="V1208" s="304">
        <f t="shared" si="348"/>
        <v>28.335146898803043</v>
      </c>
      <c r="W1208" s="308">
        <v>24</v>
      </c>
      <c r="X1208" s="305">
        <f t="shared" si="349"/>
        <v>1947.9564744287263</v>
      </c>
      <c r="Y1208" s="309">
        <f t="shared" si="350"/>
        <v>6.4690000000000003</v>
      </c>
    </row>
    <row r="1209" spans="1:25" ht="15.75" customHeight="1" x14ac:dyDescent="0.2">
      <c r="A1209" s="283">
        <v>1190</v>
      </c>
      <c r="B1209" s="301">
        <v>73.52</v>
      </c>
      <c r="C1209" s="302">
        <v>21700</v>
      </c>
      <c r="D1209" s="303">
        <f t="shared" si="336"/>
        <v>3541.8933623503808</v>
      </c>
      <c r="E1209" s="304">
        <f t="shared" si="337"/>
        <v>1197.1599564744286</v>
      </c>
      <c r="F1209" s="304">
        <f t="shared" si="338"/>
        <v>70.837867247007622</v>
      </c>
      <c r="G1209" s="101">
        <v>60</v>
      </c>
      <c r="H1209" s="305">
        <f t="shared" si="339"/>
        <v>4869.8911860718172</v>
      </c>
      <c r="I1209" s="309">
        <f t="shared" si="340"/>
        <v>16.1861</v>
      </c>
      <c r="J1209" s="329">
        <v>122.54</v>
      </c>
      <c r="K1209" s="302">
        <v>21700</v>
      </c>
      <c r="L1209" s="307">
        <f t="shared" si="341"/>
        <v>2125.0204015015502</v>
      </c>
      <c r="M1209" s="304">
        <f t="shared" si="342"/>
        <v>718.25689570752388</v>
      </c>
      <c r="N1209" s="304">
        <f t="shared" si="343"/>
        <v>42.500408030031004</v>
      </c>
      <c r="O1209" s="308">
        <v>36</v>
      </c>
      <c r="P1209" s="305">
        <f t="shared" si="344"/>
        <v>2921.7777052391052</v>
      </c>
      <c r="Q1209" s="309">
        <f t="shared" si="345"/>
        <v>9.7111000000000001</v>
      </c>
      <c r="R1209" s="367">
        <v>183.8</v>
      </c>
      <c r="S1209" s="302">
        <v>21700</v>
      </c>
      <c r="T1209" s="307">
        <f t="shared" si="346"/>
        <v>1416.7573449401521</v>
      </c>
      <c r="U1209" s="101">
        <f t="shared" si="347"/>
        <v>478.86398258977135</v>
      </c>
      <c r="V1209" s="304">
        <f t="shared" si="348"/>
        <v>28.335146898803043</v>
      </c>
      <c r="W1209" s="308">
        <v>24</v>
      </c>
      <c r="X1209" s="305">
        <f t="shared" si="349"/>
        <v>1947.9564744287263</v>
      </c>
      <c r="Y1209" s="309">
        <f t="shared" si="350"/>
        <v>6.4744000000000002</v>
      </c>
    </row>
    <row r="1210" spans="1:25" ht="15.75" customHeight="1" x14ac:dyDescent="0.2">
      <c r="A1210" s="424">
        <v>1191</v>
      </c>
      <c r="B1210" s="301">
        <v>73.52</v>
      </c>
      <c r="C1210" s="302">
        <v>21700</v>
      </c>
      <c r="D1210" s="303">
        <f t="shared" si="336"/>
        <v>3541.8933623503808</v>
      </c>
      <c r="E1210" s="304">
        <f t="shared" si="337"/>
        <v>1197.1599564744286</v>
      </c>
      <c r="F1210" s="304">
        <f t="shared" si="338"/>
        <v>70.837867247007622</v>
      </c>
      <c r="G1210" s="101">
        <v>60</v>
      </c>
      <c r="H1210" s="305">
        <f t="shared" si="339"/>
        <v>4869.8911860718172</v>
      </c>
      <c r="I1210" s="309">
        <f t="shared" si="340"/>
        <v>16.1997</v>
      </c>
      <c r="J1210" s="329">
        <v>122.54</v>
      </c>
      <c r="K1210" s="302">
        <v>21700</v>
      </c>
      <c r="L1210" s="307">
        <f t="shared" si="341"/>
        <v>2125.0204015015502</v>
      </c>
      <c r="M1210" s="304">
        <f t="shared" si="342"/>
        <v>718.25689570752388</v>
      </c>
      <c r="N1210" s="304">
        <f t="shared" si="343"/>
        <v>42.500408030031004</v>
      </c>
      <c r="O1210" s="308">
        <v>36</v>
      </c>
      <c r="P1210" s="305">
        <f t="shared" si="344"/>
        <v>2921.7777052391052</v>
      </c>
      <c r="Q1210" s="309">
        <f t="shared" si="345"/>
        <v>9.7193000000000005</v>
      </c>
      <c r="R1210" s="367">
        <v>183.8</v>
      </c>
      <c r="S1210" s="302">
        <v>21700</v>
      </c>
      <c r="T1210" s="307">
        <f t="shared" si="346"/>
        <v>1416.7573449401521</v>
      </c>
      <c r="U1210" s="101">
        <f t="shared" si="347"/>
        <v>478.86398258977135</v>
      </c>
      <c r="V1210" s="304">
        <f t="shared" si="348"/>
        <v>28.335146898803043</v>
      </c>
      <c r="W1210" s="308">
        <v>24</v>
      </c>
      <c r="X1210" s="305">
        <f t="shared" si="349"/>
        <v>1947.9564744287263</v>
      </c>
      <c r="Y1210" s="309">
        <f t="shared" si="350"/>
        <v>6.4798999999999998</v>
      </c>
    </row>
    <row r="1211" spans="1:25" ht="15.75" customHeight="1" x14ac:dyDescent="0.2">
      <c r="A1211" s="424">
        <v>1192</v>
      </c>
      <c r="B1211" s="301">
        <v>73.52</v>
      </c>
      <c r="C1211" s="302">
        <v>21700</v>
      </c>
      <c r="D1211" s="303">
        <f t="shared" si="336"/>
        <v>3541.8933623503808</v>
      </c>
      <c r="E1211" s="304">
        <f t="shared" si="337"/>
        <v>1197.1599564744286</v>
      </c>
      <c r="F1211" s="304">
        <f t="shared" si="338"/>
        <v>70.837867247007622</v>
      </c>
      <c r="G1211" s="101">
        <v>60</v>
      </c>
      <c r="H1211" s="305">
        <f t="shared" si="339"/>
        <v>4869.8911860718172</v>
      </c>
      <c r="I1211" s="309">
        <f t="shared" si="340"/>
        <v>16.2133</v>
      </c>
      <c r="J1211" s="329">
        <v>122.54</v>
      </c>
      <c r="K1211" s="302">
        <v>21700</v>
      </c>
      <c r="L1211" s="307">
        <f t="shared" si="341"/>
        <v>2125.0204015015502</v>
      </c>
      <c r="M1211" s="304">
        <f t="shared" si="342"/>
        <v>718.25689570752388</v>
      </c>
      <c r="N1211" s="304">
        <f t="shared" si="343"/>
        <v>42.500408030031004</v>
      </c>
      <c r="O1211" s="308">
        <v>36</v>
      </c>
      <c r="P1211" s="305">
        <f t="shared" si="344"/>
        <v>2921.7777052391052</v>
      </c>
      <c r="Q1211" s="309">
        <f t="shared" si="345"/>
        <v>9.7273999999999994</v>
      </c>
      <c r="R1211" s="367">
        <v>183.8</v>
      </c>
      <c r="S1211" s="302">
        <v>21700</v>
      </c>
      <c r="T1211" s="307">
        <f t="shared" si="346"/>
        <v>1416.7573449401521</v>
      </c>
      <c r="U1211" s="101">
        <f t="shared" si="347"/>
        <v>478.86398258977135</v>
      </c>
      <c r="V1211" s="304">
        <f t="shared" si="348"/>
        <v>28.335146898803043</v>
      </c>
      <c r="W1211" s="308">
        <v>24</v>
      </c>
      <c r="X1211" s="305">
        <f t="shared" si="349"/>
        <v>1947.9564744287263</v>
      </c>
      <c r="Y1211" s="309">
        <f t="shared" si="350"/>
        <v>6.4852999999999996</v>
      </c>
    </row>
    <row r="1212" spans="1:25" ht="15.75" customHeight="1" x14ac:dyDescent="0.2">
      <c r="A1212" s="424">
        <v>1193</v>
      </c>
      <c r="B1212" s="301">
        <v>73.52</v>
      </c>
      <c r="C1212" s="302">
        <v>21700</v>
      </c>
      <c r="D1212" s="303">
        <f t="shared" si="336"/>
        <v>3541.8933623503808</v>
      </c>
      <c r="E1212" s="304">
        <f t="shared" si="337"/>
        <v>1197.1599564744286</v>
      </c>
      <c r="F1212" s="304">
        <f t="shared" si="338"/>
        <v>70.837867247007622</v>
      </c>
      <c r="G1212" s="101">
        <v>60</v>
      </c>
      <c r="H1212" s="305">
        <f t="shared" si="339"/>
        <v>4869.8911860718172</v>
      </c>
      <c r="I1212" s="309">
        <f t="shared" si="340"/>
        <v>16.226900000000001</v>
      </c>
      <c r="J1212" s="329">
        <v>122.54</v>
      </c>
      <c r="K1212" s="302">
        <v>21700</v>
      </c>
      <c r="L1212" s="307">
        <f t="shared" si="341"/>
        <v>2125.0204015015502</v>
      </c>
      <c r="M1212" s="304">
        <f t="shared" si="342"/>
        <v>718.25689570752388</v>
      </c>
      <c r="N1212" s="304">
        <f t="shared" si="343"/>
        <v>42.500408030031004</v>
      </c>
      <c r="O1212" s="308">
        <v>36</v>
      </c>
      <c r="P1212" s="305">
        <f t="shared" si="344"/>
        <v>2921.7777052391052</v>
      </c>
      <c r="Q1212" s="309">
        <f t="shared" si="345"/>
        <v>9.7355999999999998</v>
      </c>
      <c r="R1212" s="367">
        <v>183.8</v>
      </c>
      <c r="S1212" s="302">
        <v>21700</v>
      </c>
      <c r="T1212" s="307">
        <f t="shared" si="346"/>
        <v>1416.7573449401521</v>
      </c>
      <c r="U1212" s="101">
        <f t="shared" si="347"/>
        <v>478.86398258977135</v>
      </c>
      <c r="V1212" s="304">
        <f t="shared" si="348"/>
        <v>28.335146898803043</v>
      </c>
      <c r="W1212" s="308">
        <v>24</v>
      </c>
      <c r="X1212" s="305">
        <f t="shared" si="349"/>
        <v>1947.9564744287263</v>
      </c>
      <c r="Y1212" s="309">
        <f t="shared" si="350"/>
        <v>6.4908000000000001</v>
      </c>
    </row>
    <row r="1213" spans="1:25" ht="15.75" customHeight="1" x14ac:dyDescent="0.2">
      <c r="A1213" s="424">
        <v>1194</v>
      </c>
      <c r="B1213" s="301">
        <v>73.52</v>
      </c>
      <c r="C1213" s="302">
        <v>21700</v>
      </c>
      <c r="D1213" s="303">
        <f t="shared" si="336"/>
        <v>3541.8933623503808</v>
      </c>
      <c r="E1213" s="304">
        <f t="shared" si="337"/>
        <v>1197.1599564744286</v>
      </c>
      <c r="F1213" s="304">
        <f t="shared" si="338"/>
        <v>70.837867247007622</v>
      </c>
      <c r="G1213" s="101">
        <v>60</v>
      </c>
      <c r="H1213" s="305">
        <f t="shared" si="339"/>
        <v>4869.8911860718172</v>
      </c>
      <c r="I1213" s="309">
        <f t="shared" si="340"/>
        <v>16.240500000000001</v>
      </c>
      <c r="J1213" s="329">
        <v>122.54</v>
      </c>
      <c r="K1213" s="302">
        <v>21700</v>
      </c>
      <c r="L1213" s="307">
        <f t="shared" si="341"/>
        <v>2125.0204015015502</v>
      </c>
      <c r="M1213" s="304">
        <f t="shared" si="342"/>
        <v>718.25689570752388</v>
      </c>
      <c r="N1213" s="304">
        <f t="shared" si="343"/>
        <v>42.500408030031004</v>
      </c>
      <c r="O1213" s="308">
        <v>36</v>
      </c>
      <c r="P1213" s="305">
        <f t="shared" si="344"/>
        <v>2921.7777052391052</v>
      </c>
      <c r="Q1213" s="309">
        <f t="shared" si="345"/>
        <v>9.7438000000000002</v>
      </c>
      <c r="R1213" s="367">
        <v>183.8</v>
      </c>
      <c r="S1213" s="302">
        <v>21700</v>
      </c>
      <c r="T1213" s="307">
        <f t="shared" si="346"/>
        <v>1416.7573449401521</v>
      </c>
      <c r="U1213" s="101">
        <f t="shared" si="347"/>
        <v>478.86398258977135</v>
      </c>
      <c r="V1213" s="304">
        <f t="shared" si="348"/>
        <v>28.335146898803043</v>
      </c>
      <c r="W1213" s="308">
        <v>24</v>
      </c>
      <c r="X1213" s="305">
        <f t="shared" si="349"/>
        <v>1947.9564744287263</v>
      </c>
      <c r="Y1213" s="309">
        <f t="shared" si="350"/>
        <v>6.4962</v>
      </c>
    </row>
    <row r="1214" spans="1:25" ht="15.75" customHeight="1" x14ac:dyDescent="0.2">
      <c r="A1214" s="424">
        <v>1195</v>
      </c>
      <c r="B1214" s="301">
        <v>73.52</v>
      </c>
      <c r="C1214" s="302">
        <v>21700</v>
      </c>
      <c r="D1214" s="303">
        <f t="shared" si="336"/>
        <v>3541.8933623503808</v>
      </c>
      <c r="E1214" s="304">
        <f t="shared" si="337"/>
        <v>1197.1599564744286</v>
      </c>
      <c r="F1214" s="304">
        <f t="shared" si="338"/>
        <v>70.837867247007622</v>
      </c>
      <c r="G1214" s="101">
        <v>60</v>
      </c>
      <c r="H1214" s="305">
        <f t="shared" si="339"/>
        <v>4869.8911860718172</v>
      </c>
      <c r="I1214" s="309">
        <f t="shared" si="340"/>
        <v>16.254100000000001</v>
      </c>
      <c r="J1214" s="329">
        <v>122.54</v>
      </c>
      <c r="K1214" s="302">
        <v>21700</v>
      </c>
      <c r="L1214" s="307">
        <f t="shared" si="341"/>
        <v>2125.0204015015502</v>
      </c>
      <c r="M1214" s="304">
        <f t="shared" si="342"/>
        <v>718.25689570752388</v>
      </c>
      <c r="N1214" s="304">
        <f t="shared" si="343"/>
        <v>42.500408030031004</v>
      </c>
      <c r="O1214" s="308">
        <v>36</v>
      </c>
      <c r="P1214" s="305">
        <f t="shared" si="344"/>
        <v>2921.7777052391052</v>
      </c>
      <c r="Q1214" s="309">
        <f t="shared" si="345"/>
        <v>9.7518999999999991</v>
      </c>
      <c r="R1214" s="367">
        <v>183.8</v>
      </c>
      <c r="S1214" s="302">
        <v>21700</v>
      </c>
      <c r="T1214" s="307">
        <f t="shared" si="346"/>
        <v>1416.7573449401521</v>
      </c>
      <c r="U1214" s="101">
        <f t="shared" si="347"/>
        <v>478.86398258977135</v>
      </c>
      <c r="V1214" s="304">
        <f t="shared" si="348"/>
        <v>28.335146898803043</v>
      </c>
      <c r="W1214" s="308">
        <v>24</v>
      </c>
      <c r="X1214" s="305">
        <f t="shared" si="349"/>
        <v>1947.9564744287263</v>
      </c>
      <c r="Y1214" s="309">
        <f t="shared" si="350"/>
        <v>6.5015999999999998</v>
      </c>
    </row>
    <row r="1215" spans="1:25" ht="15.75" customHeight="1" x14ac:dyDescent="0.2">
      <c r="A1215" s="424">
        <v>1196</v>
      </c>
      <c r="B1215" s="301">
        <v>73.52</v>
      </c>
      <c r="C1215" s="302">
        <v>21700</v>
      </c>
      <c r="D1215" s="303">
        <f t="shared" si="336"/>
        <v>3541.8933623503808</v>
      </c>
      <c r="E1215" s="304">
        <f t="shared" si="337"/>
        <v>1197.1599564744286</v>
      </c>
      <c r="F1215" s="304">
        <f t="shared" si="338"/>
        <v>70.837867247007622</v>
      </c>
      <c r="G1215" s="101">
        <v>60</v>
      </c>
      <c r="H1215" s="305">
        <f t="shared" si="339"/>
        <v>4869.8911860718172</v>
      </c>
      <c r="I1215" s="309">
        <f t="shared" si="340"/>
        <v>16.267700000000001</v>
      </c>
      <c r="J1215" s="329">
        <v>122.54</v>
      </c>
      <c r="K1215" s="302">
        <v>21700</v>
      </c>
      <c r="L1215" s="307">
        <f t="shared" si="341"/>
        <v>2125.0204015015502</v>
      </c>
      <c r="M1215" s="304">
        <f t="shared" si="342"/>
        <v>718.25689570752388</v>
      </c>
      <c r="N1215" s="304">
        <f t="shared" si="343"/>
        <v>42.500408030031004</v>
      </c>
      <c r="O1215" s="308">
        <v>36</v>
      </c>
      <c r="P1215" s="305">
        <f t="shared" si="344"/>
        <v>2921.7777052391052</v>
      </c>
      <c r="Q1215" s="309">
        <f t="shared" si="345"/>
        <v>9.7600999999999996</v>
      </c>
      <c r="R1215" s="367">
        <v>183.8</v>
      </c>
      <c r="S1215" s="302">
        <v>21700</v>
      </c>
      <c r="T1215" s="307">
        <f t="shared" si="346"/>
        <v>1416.7573449401521</v>
      </c>
      <c r="U1215" s="101">
        <f t="shared" si="347"/>
        <v>478.86398258977135</v>
      </c>
      <c r="V1215" s="304">
        <f t="shared" si="348"/>
        <v>28.335146898803043</v>
      </c>
      <c r="W1215" s="308">
        <v>24</v>
      </c>
      <c r="X1215" s="305">
        <f t="shared" si="349"/>
        <v>1947.9564744287263</v>
      </c>
      <c r="Y1215" s="309">
        <f t="shared" si="350"/>
        <v>6.5071000000000003</v>
      </c>
    </row>
    <row r="1216" spans="1:25" ht="15.75" customHeight="1" x14ac:dyDescent="0.2">
      <c r="A1216" s="424">
        <v>1197</v>
      </c>
      <c r="B1216" s="301">
        <v>73.52</v>
      </c>
      <c r="C1216" s="302">
        <v>21700</v>
      </c>
      <c r="D1216" s="303">
        <f t="shared" si="336"/>
        <v>3541.8933623503808</v>
      </c>
      <c r="E1216" s="304">
        <f t="shared" si="337"/>
        <v>1197.1599564744286</v>
      </c>
      <c r="F1216" s="304">
        <f t="shared" si="338"/>
        <v>70.837867247007622</v>
      </c>
      <c r="G1216" s="101">
        <v>60</v>
      </c>
      <c r="H1216" s="305">
        <f t="shared" si="339"/>
        <v>4869.8911860718172</v>
      </c>
      <c r="I1216" s="309">
        <f t="shared" si="340"/>
        <v>16.281300000000002</v>
      </c>
      <c r="J1216" s="329">
        <v>122.54</v>
      </c>
      <c r="K1216" s="302">
        <v>21700</v>
      </c>
      <c r="L1216" s="307">
        <f t="shared" si="341"/>
        <v>2125.0204015015502</v>
      </c>
      <c r="M1216" s="304">
        <f t="shared" si="342"/>
        <v>718.25689570752388</v>
      </c>
      <c r="N1216" s="304">
        <f t="shared" si="343"/>
        <v>42.500408030031004</v>
      </c>
      <c r="O1216" s="308">
        <v>36</v>
      </c>
      <c r="P1216" s="305">
        <f t="shared" si="344"/>
        <v>2921.7777052391052</v>
      </c>
      <c r="Q1216" s="309">
        <f t="shared" si="345"/>
        <v>9.7682000000000002</v>
      </c>
      <c r="R1216" s="367">
        <v>183.8</v>
      </c>
      <c r="S1216" s="302">
        <v>21700</v>
      </c>
      <c r="T1216" s="307">
        <f t="shared" si="346"/>
        <v>1416.7573449401521</v>
      </c>
      <c r="U1216" s="101">
        <f t="shared" si="347"/>
        <v>478.86398258977135</v>
      </c>
      <c r="V1216" s="304">
        <f t="shared" si="348"/>
        <v>28.335146898803043</v>
      </c>
      <c r="W1216" s="308">
        <v>24</v>
      </c>
      <c r="X1216" s="305">
        <f t="shared" si="349"/>
        <v>1947.9564744287263</v>
      </c>
      <c r="Y1216" s="309">
        <f t="shared" si="350"/>
        <v>6.5125000000000002</v>
      </c>
    </row>
    <row r="1217" spans="1:25" ht="15.75" customHeight="1" x14ac:dyDescent="0.2">
      <c r="A1217" s="424">
        <v>1198</v>
      </c>
      <c r="B1217" s="301">
        <v>73.52</v>
      </c>
      <c r="C1217" s="302">
        <v>21700</v>
      </c>
      <c r="D1217" s="303">
        <f t="shared" si="336"/>
        <v>3541.8933623503808</v>
      </c>
      <c r="E1217" s="304">
        <f t="shared" si="337"/>
        <v>1197.1599564744286</v>
      </c>
      <c r="F1217" s="304">
        <f t="shared" si="338"/>
        <v>70.837867247007622</v>
      </c>
      <c r="G1217" s="101">
        <v>60</v>
      </c>
      <c r="H1217" s="305">
        <f t="shared" si="339"/>
        <v>4869.8911860718172</v>
      </c>
      <c r="I1217" s="309">
        <f t="shared" si="340"/>
        <v>16.294899999999998</v>
      </c>
      <c r="J1217" s="329">
        <v>122.54</v>
      </c>
      <c r="K1217" s="302">
        <v>21700</v>
      </c>
      <c r="L1217" s="307">
        <f t="shared" si="341"/>
        <v>2125.0204015015502</v>
      </c>
      <c r="M1217" s="304">
        <f t="shared" si="342"/>
        <v>718.25689570752388</v>
      </c>
      <c r="N1217" s="304">
        <f t="shared" si="343"/>
        <v>42.500408030031004</v>
      </c>
      <c r="O1217" s="308">
        <v>36</v>
      </c>
      <c r="P1217" s="305">
        <f t="shared" si="344"/>
        <v>2921.7777052391052</v>
      </c>
      <c r="Q1217" s="309">
        <f t="shared" si="345"/>
        <v>9.7764000000000006</v>
      </c>
      <c r="R1217" s="367">
        <v>183.8</v>
      </c>
      <c r="S1217" s="302">
        <v>21700</v>
      </c>
      <c r="T1217" s="307">
        <f t="shared" si="346"/>
        <v>1416.7573449401521</v>
      </c>
      <c r="U1217" s="101">
        <f t="shared" si="347"/>
        <v>478.86398258977135</v>
      </c>
      <c r="V1217" s="304">
        <f t="shared" si="348"/>
        <v>28.335146898803043</v>
      </c>
      <c r="W1217" s="308">
        <v>24</v>
      </c>
      <c r="X1217" s="305">
        <f t="shared" si="349"/>
        <v>1947.9564744287263</v>
      </c>
      <c r="Y1217" s="309">
        <f t="shared" si="350"/>
        <v>6.5179999999999998</v>
      </c>
    </row>
    <row r="1218" spans="1:25" ht="15.75" customHeight="1" x14ac:dyDescent="0.2">
      <c r="A1218" s="424">
        <v>1199</v>
      </c>
      <c r="B1218" s="301">
        <v>73.52</v>
      </c>
      <c r="C1218" s="302">
        <v>21700</v>
      </c>
      <c r="D1218" s="303">
        <f t="shared" si="336"/>
        <v>3541.8933623503808</v>
      </c>
      <c r="E1218" s="304">
        <f t="shared" si="337"/>
        <v>1197.1599564744286</v>
      </c>
      <c r="F1218" s="304">
        <f t="shared" si="338"/>
        <v>70.837867247007622</v>
      </c>
      <c r="G1218" s="101">
        <v>60</v>
      </c>
      <c r="H1218" s="305">
        <f t="shared" si="339"/>
        <v>4869.8911860718172</v>
      </c>
      <c r="I1218" s="309">
        <f t="shared" si="340"/>
        <v>16.308499999999999</v>
      </c>
      <c r="J1218" s="329">
        <v>122.54</v>
      </c>
      <c r="K1218" s="302">
        <v>21700</v>
      </c>
      <c r="L1218" s="307">
        <f t="shared" si="341"/>
        <v>2125.0204015015502</v>
      </c>
      <c r="M1218" s="304">
        <f t="shared" si="342"/>
        <v>718.25689570752388</v>
      </c>
      <c r="N1218" s="304">
        <f t="shared" si="343"/>
        <v>42.500408030031004</v>
      </c>
      <c r="O1218" s="308">
        <v>36</v>
      </c>
      <c r="P1218" s="305">
        <f t="shared" si="344"/>
        <v>2921.7777052391052</v>
      </c>
      <c r="Q1218" s="309">
        <f t="shared" si="345"/>
        <v>9.7845999999999993</v>
      </c>
      <c r="R1218" s="367">
        <v>183.8</v>
      </c>
      <c r="S1218" s="302">
        <v>21700</v>
      </c>
      <c r="T1218" s="307">
        <f t="shared" si="346"/>
        <v>1416.7573449401521</v>
      </c>
      <c r="U1218" s="101">
        <f t="shared" si="347"/>
        <v>478.86398258977135</v>
      </c>
      <c r="V1218" s="304">
        <f t="shared" si="348"/>
        <v>28.335146898803043</v>
      </c>
      <c r="W1218" s="308">
        <v>24</v>
      </c>
      <c r="X1218" s="305">
        <f t="shared" si="349"/>
        <v>1947.9564744287263</v>
      </c>
      <c r="Y1218" s="309">
        <f t="shared" si="350"/>
        <v>6.5233999999999996</v>
      </c>
    </row>
    <row r="1219" spans="1:25" ht="15.75" customHeight="1" x14ac:dyDescent="0.2">
      <c r="A1219" s="283">
        <v>1200</v>
      </c>
      <c r="B1219" s="301">
        <v>73.52</v>
      </c>
      <c r="C1219" s="302">
        <v>21700</v>
      </c>
      <c r="D1219" s="303">
        <f t="shared" si="336"/>
        <v>3541.8933623503808</v>
      </c>
      <c r="E1219" s="304">
        <f t="shared" si="337"/>
        <v>1197.1599564744286</v>
      </c>
      <c r="F1219" s="304">
        <f t="shared" si="338"/>
        <v>70.837867247007622</v>
      </c>
      <c r="G1219" s="101">
        <v>60</v>
      </c>
      <c r="H1219" s="305">
        <f t="shared" si="339"/>
        <v>4869.8911860718172</v>
      </c>
      <c r="I1219" s="309">
        <f t="shared" si="340"/>
        <v>16.322099999999999</v>
      </c>
      <c r="J1219" s="329">
        <v>122.54</v>
      </c>
      <c r="K1219" s="302">
        <v>21700</v>
      </c>
      <c r="L1219" s="307">
        <f t="shared" si="341"/>
        <v>2125.0204015015502</v>
      </c>
      <c r="M1219" s="304">
        <f t="shared" si="342"/>
        <v>718.25689570752388</v>
      </c>
      <c r="N1219" s="304">
        <f t="shared" si="343"/>
        <v>42.500408030031004</v>
      </c>
      <c r="O1219" s="308">
        <v>36</v>
      </c>
      <c r="P1219" s="305">
        <f t="shared" si="344"/>
        <v>2921.7777052391052</v>
      </c>
      <c r="Q1219" s="309">
        <f t="shared" si="345"/>
        <v>9.7927</v>
      </c>
      <c r="R1219" s="367">
        <v>183.8</v>
      </c>
      <c r="S1219" s="302">
        <v>21700</v>
      </c>
      <c r="T1219" s="307">
        <f t="shared" si="346"/>
        <v>1416.7573449401521</v>
      </c>
      <c r="U1219" s="101">
        <f t="shared" si="347"/>
        <v>478.86398258977135</v>
      </c>
      <c r="V1219" s="304">
        <f t="shared" si="348"/>
        <v>28.335146898803043</v>
      </c>
      <c r="W1219" s="308">
        <v>24</v>
      </c>
      <c r="X1219" s="305">
        <f t="shared" si="349"/>
        <v>1947.9564744287263</v>
      </c>
      <c r="Y1219" s="309">
        <f t="shared" si="350"/>
        <v>6.5288000000000004</v>
      </c>
    </row>
    <row r="1220" spans="1:25" ht="15.75" customHeight="1" x14ac:dyDescent="0.2">
      <c r="A1220" s="424">
        <v>1201</v>
      </c>
      <c r="B1220" s="301">
        <v>73.52</v>
      </c>
      <c r="C1220" s="302">
        <v>21700</v>
      </c>
      <c r="D1220" s="303">
        <f t="shared" si="336"/>
        <v>3541.8933623503808</v>
      </c>
      <c r="E1220" s="304">
        <f t="shared" si="337"/>
        <v>1197.1599564744286</v>
      </c>
      <c r="F1220" s="304">
        <f t="shared" si="338"/>
        <v>70.837867247007622</v>
      </c>
      <c r="G1220" s="101">
        <v>60</v>
      </c>
      <c r="H1220" s="305">
        <f t="shared" si="339"/>
        <v>4869.8911860718172</v>
      </c>
      <c r="I1220" s="309">
        <f t="shared" si="340"/>
        <v>16.335699999999999</v>
      </c>
      <c r="J1220" s="329">
        <v>122.54</v>
      </c>
      <c r="K1220" s="302">
        <v>21700</v>
      </c>
      <c r="L1220" s="307">
        <f t="shared" si="341"/>
        <v>2125.0204015015502</v>
      </c>
      <c r="M1220" s="304">
        <f t="shared" si="342"/>
        <v>718.25689570752388</v>
      </c>
      <c r="N1220" s="304">
        <f t="shared" si="343"/>
        <v>42.500408030031004</v>
      </c>
      <c r="O1220" s="308">
        <v>36</v>
      </c>
      <c r="P1220" s="305">
        <f t="shared" si="344"/>
        <v>2921.7777052391052</v>
      </c>
      <c r="Q1220" s="309">
        <f t="shared" si="345"/>
        <v>9.8009000000000004</v>
      </c>
      <c r="R1220" s="367">
        <v>183.8</v>
      </c>
      <c r="S1220" s="302">
        <v>21700</v>
      </c>
      <c r="T1220" s="307">
        <f t="shared" si="346"/>
        <v>1416.7573449401521</v>
      </c>
      <c r="U1220" s="101">
        <f t="shared" si="347"/>
        <v>478.86398258977135</v>
      </c>
      <c r="V1220" s="304">
        <f t="shared" si="348"/>
        <v>28.335146898803043</v>
      </c>
      <c r="W1220" s="308">
        <v>24</v>
      </c>
      <c r="X1220" s="305">
        <f t="shared" si="349"/>
        <v>1947.9564744287263</v>
      </c>
      <c r="Y1220" s="309">
        <f t="shared" si="350"/>
        <v>6.5343</v>
      </c>
    </row>
    <row r="1221" spans="1:25" ht="15.75" customHeight="1" x14ac:dyDescent="0.2">
      <c r="A1221" s="424">
        <v>1202</v>
      </c>
      <c r="B1221" s="301">
        <v>73.52</v>
      </c>
      <c r="C1221" s="302">
        <v>21700</v>
      </c>
      <c r="D1221" s="303">
        <f t="shared" si="336"/>
        <v>3541.8933623503808</v>
      </c>
      <c r="E1221" s="304">
        <f t="shared" si="337"/>
        <v>1197.1599564744286</v>
      </c>
      <c r="F1221" s="304">
        <f t="shared" si="338"/>
        <v>70.837867247007622</v>
      </c>
      <c r="G1221" s="101">
        <v>60</v>
      </c>
      <c r="H1221" s="305">
        <f t="shared" si="339"/>
        <v>4869.8911860718172</v>
      </c>
      <c r="I1221" s="309">
        <f t="shared" si="340"/>
        <v>16.349299999999999</v>
      </c>
      <c r="J1221" s="329">
        <v>122.54</v>
      </c>
      <c r="K1221" s="302">
        <v>21700</v>
      </c>
      <c r="L1221" s="307">
        <f t="shared" si="341"/>
        <v>2125.0204015015502</v>
      </c>
      <c r="M1221" s="304">
        <f t="shared" si="342"/>
        <v>718.25689570752388</v>
      </c>
      <c r="N1221" s="304">
        <f t="shared" si="343"/>
        <v>42.500408030031004</v>
      </c>
      <c r="O1221" s="308">
        <v>36</v>
      </c>
      <c r="P1221" s="305">
        <f t="shared" si="344"/>
        <v>2921.7777052391052</v>
      </c>
      <c r="Q1221" s="309">
        <f t="shared" si="345"/>
        <v>9.8089999999999993</v>
      </c>
      <c r="R1221" s="367">
        <v>183.8</v>
      </c>
      <c r="S1221" s="302">
        <v>21700</v>
      </c>
      <c r="T1221" s="307">
        <f t="shared" si="346"/>
        <v>1416.7573449401521</v>
      </c>
      <c r="U1221" s="101">
        <f t="shared" si="347"/>
        <v>478.86398258977135</v>
      </c>
      <c r="V1221" s="304">
        <f t="shared" si="348"/>
        <v>28.335146898803043</v>
      </c>
      <c r="W1221" s="308">
        <v>24</v>
      </c>
      <c r="X1221" s="305">
        <f t="shared" si="349"/>
        <v>1947.9564744287263</v>
      </c>
      <c r="Y1221" s="309">
        <f t="shared" si="350"/>
        <v>6.5396999999999998</v>
      </c>
    </row>
    <row r="1222" spans="1:25" ht="15.75" customHeight="1" x14ac:dyDescent="0.2">
      <c r="A1222" s="424">
        <v>1203</v>
      </c>
      <c r="B1222" s="301">
        <v>73.52</v>
      </c>
      <c r="C1222" s="302">
        <v>21700</v>
      </c>
      <c r="D1222" s="303">
        <f t="shared" si="336"/>
        <v>3541.8933623503808</v>
      </c>
      <c r="E1222" s="304">
        <f t="shared" si="337"/>
        <v>1197.1599564744286</v>
      </c>
      <c r="F1222" s="304">
        <f t="shared" si="338"/>
        <v>70.837867247007622</v>
      </c>
      <c r="G1222" s="101">
        <v>60</v>
      </c>
      <c r="H1222" s="305">
        <f t="shared" si="339"/>
        <v>4869.8911860718172</v>
      </c>
      <c r="I1222" s="309">
        <f t="shared" si="340"/>
        <v>16.3629</v>
      </c>
      <c r="J1222" s="329">
        <v>122.54</v>
      </c>
      <c r="K1222" s="302">
        <v>21700</v>
      </c>
      <c r="L1222" s="307">
        <f t="shared" si="341"/>
        <v>2125.0204015015502</v>
      </c>
      <c r="M1222" s="304">
        <f t="shared" si="342"/>
        <v>718.25689570752388</v>
      </c>
      <c r="N1222" s="304">
        <f t="shared" si="343"/>
        <v>42.500408030031004</v>
      </c>
      <c r="O1222" s="308">
        <v>36</v>
      </c>
      <c r="P1222" s="305">
        <f t="shared" si="344"/>
        <v>2921.7777052391052</v>
      </c>
      <c r="Q1222" s="309">
        <f t="shared" si="345"/>
        <v>9.8171999999999997</v>
      </c>
      <c r="R1222" s="367">
        <v>183.8</v>
      </c>
      <c r="S1222" s="302">
        <v>21700</v>
      </c>
      <c r="T1222" s="307">
        <f t="shared" si="346"/>
        <v>1416.7573449401521</v>
      </c>
      <c r="U1222" s="101">
        <f t="shared" si="347"/>
        <v>478.86398258977135</v>
      </c>
      <c r="V1222" s="304">
        <f t="shared" si="348"/>
        <v>28.335146898803043</v>
      </c>
      <c r="W1222" s="308">
        <v>24</v>
      </c>
      <c r="X1222" s="305">
        <f t="shared" si="349"/>
        <v>1947.9564744287263</v>
      </c>
      <c r="Y1222" s="309">
        <f t="shared" si="350"/>
        <v>6.5452000000000004</v>
      </c>
    </row>
    <row r="1223" spans="1:25" ht="15.75" customHeight="1" x14ac:dyDescent="0.2">
      <c r="A1223" s="424">
        <v>1204</v>
      </c>
      <c r="B1223" s="301">
        <v>73.52</v>
      </c>
      <c r="C1223" s="302">
        <v>21700</v>
      </c>
      <c r="D1223" s="303">
        <f t="shared" si="336"/>
        <v>3541.8933623503808</v>
      </c>
      <c r="E1223" s="304">
        <f t="shared" si="337"/>
        <v>1197.1599564744286</v>
      </c>
      <c r="F1223" s="304">
        <f t="shared" si="338"/>
        <v>70.837867247007622</v>
      </c>
      <c r="G1223" s="101">
        <v>60</v>
      </c>
      <c r="H1223" s="305">
        <f t="shared" si="339"/>
        <v>4869.8911860718172</v>
      </c>
      <c r="I1223" s="309">
        <f t="shared" si="340"/>
        <v>16.3765</v>
      </c>
      <c r="J1223" s="329">
        <v>122.54</v>
      </c>
      <c r="K1223" s="302">
        <v>21700</v>
      </c>
      <c r="L1223" s="307">
        <f t="shared" si="341"/>
        <v>2125.0204015015502</v>
      </c>
      <c r="M1223" s="304">
        <f t="shared" si="342"/>
        <v>718.25689570752388</v>
      </c>
      <c r="N1223" s="304">
        <f t="shared" si="343"/>
        <v>42.500408030031004</v>
      </c>
      <c r="O1223" s="308">
        <v>36</v>
      </c>
      <c r="P1223" s="305">
        <f t="shared" si="344"/>
        <v>2921.7777052391052</v>
      </c>
      <c r="Q1223" s="309">
        <f t="shared" si="345"/>
        <v>9.8254000000000001</v>
      </c>
      <c r="R1223" s="367">
        <v>183.8</v>
      </c>
      <c r="S1223" s="302">
        <v>21700</v>
      </c>
      <c r="T1223" s="307">
        <f t="shared" si="346"/>
        <v>1416.7573449401521</v>
      </c>
      <c r="U1223" s="101">
        <f t="shared" si="347"/>
        <v>478.86398258977135</v>
      </c>
      <c r="V1223" s="304">
        <f t="shared" si="348"/>
        <v>28.335146898803043</v>
      </c>
      <c r="W1223" s="308">
        <v>24</v>
      </c>
      <c r="X1223" s="305">
        <f t="shared" si="349"/>
        <v>1947.9564744287263</v>
      </c>
      <c r="Y1223" s="309">
        <f t="shared" si="350"/>
        <v>6.5506000000000002</v>
      </c>
    </row>
    <row r="1224" spans="1:25" ht="15.75" customHeight="1" x14ac:dyDescent="0.2">
      <c r="A1224" s="424">
        <v>1205</v>
      </c>
      <c r="B1224" s="301">
        <v>73.52</v>
      </c>
      <c r="C1224" s="302">
        <v>21700</v>
      </c>
      <c r="D1224" s="303">
        <f t="shared" si="336"/>
        <v>3541.8933623503808</v>
      </c>
      <c r="E1224" s="304">
        <f t="shared" si="337"/>
        <v>1197.1599564744286</v>
      </c>
      <c r="F1224" s="304">
        <f t="shared" si="338"/>
        <v>70.837867247007622</v>
      </c>
      <c r="G1224" s="101">
        <v>60</v>
      </c>
      <c r="H1224" s="305">
        <f t="shared" si="339"/>
        <v>4869.8911860718172</v>
      </c>
      <c r="I1224" s="309">
        <f t="shared" si="340"/>
        <v>16.3901</v>
      </c>
      <c r="J1224" s="329">
        <v>122.54</v>
      </c>
      <c r="K1224" s="302">
        <v>21700</v>
      </c>
      <c r="L1224" s="307">
        <f t="shared" si="341"/>
        <v>2125.0204015015502</v>
      </c>
      <c r="M1224" s="304">
        <f t="shared" si="342"/>
        <v>718.25689570752388</v>
      </c>
      <c r="N1224" s="304">
        <f t="shared" si="343"/>
        <v>42.500408030031004</v>
      </c>
      <c r="O1224" s="308">
        <v>36</v>
      </c>
      <c r="P1224" s="305">
        <f t="shared" si="344"/>
        <v>2921.7777052391052</v>
      </c>
      <c r="Q1224" s="309">
        <f t="shared" si="345"/>
        <v>9.8335000000000008</v>
      </c>
      <c r="R1224" s="367">
        <v>183.8</v>
      </c>
      <c r="S1224" s="302">
        <v>21700</v>
      </c>
      <c r="T1224" s="307">
        <f t="shared" si="346"/>
        <v>1416.7573449401521</v>
      </c>
      <c r="U1224" s="101">
        <f t="shared" si="347"/>
        <v>478.86398258977135</v>
      </c>
      <c r="V1224" s="304">
        <f t="shared" si="348"/>
        <v>28.335146898803043</v>
      </c>
      <c r="W1224" s="308">
        <v>24</v>
      </c>
      <c r="X1224" s="305">
        <f t="shared" si="349"/>
        <v>1947.9564744287263</v>
      </c>
      <c r="Y1224" s="309">
        <f t="shared" si="350"/>
        <v>6.556</v>
      </c>
    </row>
    <row r="1225" spans="1:25" ht="15.75" customHeight="1" x14ac:dyDescent="0.2">
      <c r="A1225" s="424">
        <v>1206</v>
      </c>
      <c r="B1225" s="301">
        <v>73.52</v>
      </c>
      <c r="C1225" s="302">
        <v>21700</v>
      </c>
      <c r="D1225" s="303">
        <f t="shared" si="336"/>
        <v>3541.8933623503808</v>
      </c>
      <c r="E1225" s="304">
        <f t="shared" si="337"/>
        <v>1197.1599564744286</v>
      </c>
      <c r="F1225" s="304">
        <f t="shared" si="338"/>
        <v>70.837867247007622</v>
      </c>
      <c r="G1225" s="101">
        <v>60</v>
      </c>
      <c r="H1225" s="305">
        <f t="shared" si="339"/>
        <v>4869.8911860718172</v>
      </c>
      <c r="I1225" s="309">
        <f t="shared" si="340"/>
        <v>16.403700000000001</v>
      </c>
      <c r="J1225" s="329">
        <v>122.54</v>
      </c>
      <c r="K1225" s="302">
        <v>21700</v>
      </c>
      <c r="L1225" s="307">
        <f t="shared" si="341"/>
        <v>2125.0204015015502</v>
      </c>
      <c r="M1225" s="304">
        <f t="shared" si="342"/>
        <v>718.25689570752388</v>
      </c>
      <c r="N1225" s="304">
        <f t="shared" si="343"/>
        <v>42.500408030031004</v>
      </c>
      <c r="O1225" s="308">
        <v>36</v>
      </c>
      <c r="P1225" s="305">
        <f t="shared" si="344"/>
        <v>2921.7777052391052</v>
      </c>
      <c r="Q1225" s="309">
        <f t="shared" si="345"/>
        <v>9.8416999999999994</v>
      </c>
      <c r="R1225" s="367">
        <v>183.8</v>
      </c>
      <c r="S1225" s="302">
        <v>21700</v>
      </c>
      <c r="T1225" s="307">
        <f t="shared" si="346"/>
        <v>1416.7573449401521</v>
      </c>
      <c r="U1225" s="101">
        <f t="shared" si="347"/>
        <v>478.86398258977135</v>
      </c>
      <c r="V1225" s="304">
        <f t="shared" si="348"/>
        <v>28.335146898803043</v>
      </c>
      <c r="W1225" s="308">
        <v>24</v>
      </c>
      <c r="X1225" s="305">
        <f t="shared" si="349"/>
        <v>1947.9564744287263</v>
      </c>
      <c r="Y1225" s="309">
        <f t="shared" si="350"/>
        <v>6.5614999999999997</v>
      </c>
    </row>
    <row r="1226" spans="1:25" ht="15.75" customHeight="1" x14ac:dyDescent="0.2">
      <c r="A1226" s="424">
        <v>1207</v>
      </c>
      <c r="B1226" s="301">
        <v>73.52</v>
      </c>
      <c r="C1226" s="302">
        <v>21700</v>
      </c>
      <c r="D1226" s="303">
        <f t="shared" si="336"/>
        <v>3541.8933623503808</v>
      </c>
      <c r="E1226" s="304">
        <f t="shared" si="337"/>
        <v>1197.1599564744286</v>
      </c>
      <c r="F1226" s="304">
        <f t="shared" si="338"/>
        <v>70.837867247007622</v>
      </c>
      <c r="G1226" s="101">
        <v>60</v>
      </c>
      <c r="H1226" s="305">
        <f t="shared" si="339"/>
        <v>4869.8911860718172</v>
      </c>
      <c r="I1226" s="309">
        <f t="shared" si="340"/>
        <v>16.417300000000001</v>
      </c>
      <c r="J1226" s="329">
        <v>122.54</v>
      </c>
      <c r="K1226" s="302">
        <v>21700</v>
      </c>
      <c r="L1226" s="307">
        <f t="shared" si="341"/>
        <v>2125.0204015015502</v>
      </c>
      <c r="M1226" s="304">
        <f t="shared" si="342"/>
        <v>718.25689570752388</v>
      </c>
      <c r="N1226" s="304">
        <f t="shared" si="343"/>
        <v>42.500408030031004</v>
      </c>
      <c r="O1226" s="308">
        <v>36</v>
      </c>
      <c r="P1226" s="305">
        <f t="shared" si="344"/>
        <v>2921.7777052391052</v>
      </c>
      <c r="Q1226" s="309">
        <f t="shared" si="345"/>
        <v>9.8498000000000001</v>
      </c>
      <c r="R1226" s="367">
        <v>183.8</v>
      </c>
      <c r="S1226" s="302">
        <v>21700</v>
      </c>
      <c r="T1226" s="307">
        <f t="shared" si="346"/>
        <v>1416.7573449401521</v>
      </c>
      <c r="U1226" s="101">
        <f t="shared" si="347"/>
        <v>478.86398258977135</v>
      </c>
      <c r="V1226" s="304">
        <f t="shared" si="348"/>
        <v>28.335146898803043</v>
      </c>
      <c r="W1226" s="308">
        <v>24</v>
      </c>
      <c r="X1226" s="305">
        <f t="shared" si="349"/>
        <v>1947.9564744287263</v>
      </c>
      <c r="Y1226" s="309">
        <f t="shared" si="350"/>
        <v>6.5669000000000004</v>
      </c>
    </row>
    <row r="1227" spans="1:25" ht="15.75" customHeight="1" x14ac:dyDescent="0.2">
      <c r="A1227" s="424">
        <v>1208</v>
      </c>
      <c r="B1227" s="301">
        <v>73.52</v>
      </c>
      <c r="C1227" s="302">
        <v>21700</v>
      </c>
      <c r="D1227" s="303">
        <f t="shared" si="336"/>
        <v>3541.8933623503808</v>
      </c>
      <c r="E1227" s="304">
        <f t="shared" si="337"/>
        <v>1197.1599564744286</v>
      </c>
      <c r="F1227" s="304">
        <f t="shared" si="338"/>
        <v>70.837867247007622</v>
      </c>
      <c r="G1227" s="101">
        <v>60</v>
      </c>
      <c r="H1227" s="305">
        <f t="shared" si="339"/>
        <v>4869.8911860718172</v>
      </c>
      <c r="I1227" s="309">
        <f t="shared" si="340"/>
        <v>16.430900000000001</v>
      </c>
      <c r="J1227" s="329">
        <v>122.54</v>
      </c>
      <c r="K1227" s="302">
        <v>21700</v>
      </c>
      <c r="L1227" s="307">
        <f t="shared" si="341"/>
        <v>2125.0204015015502</v>
      </c>
      <c r="M1227" s="304">
        <f t="shared" si="342"/>
        <v>718.25689570752388</v>
      </c>
      <c r="N1227" s="304">
        <f t="shared" si="343"/>
        <v>42.500408030031004</v>
      </c>
      <c r="O1227" s="308">
        <v>36</v>
      </c>
      <c r="P1227" s="305">
        <f t="shared" si="344"/>
        <v>2921.7777052391052</v>
      </c>
      <c r="Q1227" s="309">
        <f t="shared" si="345"/>
        <v>9.8580000000000005</v>
      </c>
      <c r="R1227" s="367">
        <v>183.8</v>
      </c>
      <c r="S1227" s="302">
        <v>21700</v>
      </c>
      <c r="T1227" s="307">
        <f t="shared" si="346"/>
        <v>1416.7573449401521</v>
      </c>
      <c r="U1227" s="101">
        <f t="shared" si="347"/>
        <v>478.86398258977135</v>
      </c>
      <c r="V1227" s="304">
        <f t="shared" si="348"/>
        <v>28.335146898803043</v>
      </c>
      <c r="W1227" s="308">
        <v>24</v>
      </c>
      <c r="X1227" s="305">
        <f t="shared" si="349"/>
        <v>1947.9564744287263</v>
      </c>
      <c r="Y1227" s="309">
        <f t="shared" si="350"/>
        <v>6.5724</v>
      </c>
    </row>
    <row r="1228" spans="1:25" ht="15.75" customHeight="1" x14ac:dyDescent="0.2">
      <c r="A1228" s="424">
        <v>1209</v>
      </c>
      <c r="B1228" s="301">
        <v>73.52</v>
      </c>
      <c r="C1228" s="302">
        <v>21700</v>
      </c>
      <c r="D1228" s="303">
        <f t="shared" si="336"/>
        <v>3541.8933623503808</v>
      </c>
      <c r="E1228" s="304">
        <f t="shared" si="337"/>
        <v>1197.1599564744286</v>
      </c>
      <c r="F1228" s="304">
        <f t="shared" si="338"/>
        <v>70.837867247007622</v>
      </c>
      <c r="G1228" s="101">
        <v>60</v>
      </c>
      <c r="H1228" s="305">
        <f t="shared" si="339"/>
        <v>4869.8911860718172</v>
      </c>
      <c r="I1228" s="309">
        <f t="shared" si="340"/>
        <v>16.444500000000001</v>
      </c>
      <c r="J1228" s="329">
        <v>122.54</v>
      </c>
      <c r="K1228" s="302">
        <v>21700</v>
      </c>
      <c r="L1228" s="307">
        <f t="shared" si="341"/>
        <v>2125.0204015015502</v>
      </c>
      <c r="M1228" s="304">
        <f t="shared" si="342"/>
        <v>718.25689570752388</v>
      </c>
      <c r="N1228" s="304">
        <f t="shared" si="343"/>
        <v>42.500408030031004</v>
      </c>
      <c r="O1228" s="308">
        <v>36</v>
      </c>
      <c r="P1228" s="305">
        <f t="shared" si="344"/>
        <v>2921.7777052391052</v>
      </c>
      <c r="Q1228" s="309">
        <f t="shared" si="345"/>
        <v>9.8661999999999992</v>
      </c>
      <c r="R1228" s="367">
        <v>183.8</v>
      </c>
      <c r="S1228" s="302">
        <v>21700</v>
      </c>
      <c r="T1228" s="307">
        <f t="shared" si="346"/>
        <v>1416.7573449401521</v>
      </c>
      <c r="U1228" s="101">
        <f t="shared" si="347"/>
        <v>478.86398258977135</v>
      </c>
      <c r="V1228" s="304">
        <f t="shared" si="348"/>
        <v>28.335146898803043</v>
      </c>
      <c r="W1228" s="308">
        <v>24</v>
      </c>
      <c r="X1228" s="305">
        <f t="shared" si="349"/>
        <v>1947.9564744287263</v>
      </c>
      <c r="Y1228" s="309">
        <f t="shared" si="350"/>
        <v>6.5777999999999999</v>
      </c>
    </row>
    <row r="1229" spans="1:25" ht="15.75" customHeight="1" x14ac:dyDescent="0.2">
      <c r="A1229" s="283">
        <v>1210</v>
      </c>
      <c r="B1229" s="301">
        <v>73.52</v>
      </c>
      <c r="C1229" s="302">
        <v>21700</v>
      </c>
      <c r="D1229" s="303">
        <f t="shared" si="336"/>
        <v>3541.8933623503808</v>
      </c>
      <c r="E1229" s="304">
        <f t="shared" si="337"/>
        <v>1197.1599564744286</v>
      </c>
      <c r="F1229" s="304">
        <f t="shared" si="338"/>
        <v>70.837867247007622</v>
      </c>
      <c r="G1229" s="101">
        <v>60</v>
      </c>
      <c r="H1229" s="305">
        <f t="shared" si="339"/>
        <v>4869.8911860718172</v>
      </c>
      <c r="I1229" s="309">
        <f t="shared" si="340"/>
        <v>16.458100000000002</v>
      </c>
      <c r="J1229" s="329">
        <v>122.54</v>
      </c>
      <c r="K1229" s="302">
        <v>21700</v>
      </c>
      <c r="L1229" s="307">
        <f t="shared" si="341"/>
        <v>2125.0204015015502</v>
      </c>
      <c r="M1229" s="304">
        <f t="shared" si="342"/>
        <v>718.25689570752388</v>
      </c>
      <c r="N1229" s="304">
        <f t="shared" si="343"/>
        <v>42.500408030031004</v>
      </c>
      <c r="O1229" s="308">
        <v>36</v>
      </c>
      <c r="P1229" s="305">
        <f t="shared" si="344"/>
        <v>2921.7777052391052</v>
      </c>
      <c r="Q1229" s="309">
        <f t="shared" si="345"/>
        <v>9.8742999999999999</v>
      </c>
      <c r="R1229" s="367">
        <v>183.8</v>
      </c>
      <c r="S1229" s="302">
        <v>21700</v>
      </c>
      <c r="T1229" s="307">
        <f t="shared" si="346"/>
        <v>1416.7573449401521</v>
      </c>
      <c r="U1229" s="101">
        <f t="shared" si="347"/>
        <v>478.86398258977135</v>
      </c>
      <c r="V1229" s="304">
        <f t="shared" si="348"/>
        <v>28.335146898803043</v>
      </c>
      <c r="W1229" s="308">
        <v>24</v>
      </c>
      <c r="X1229" s="305">
        <f t="shared" si="349"/>
        <v>1947.9564744287263</v>
      </c>
      <c r="Y1229" s="309">
        <f t="shared" si="350"/>
        <v>6.5831999999999997</v>
      </c>
    </row>
    <row r="1230" spans="1:25" ht="15.75" customHeight="1" x14ac:dyDescent="0.2">
      <c r="A1230" s="424">
        <v>1211</v>
      </c>
      <c r="B1230" s="301">
        <v>73.52</v>
      </c>
      <c r="C1230" s="302">
        <v>21700</v>
      </c>
      <c r="D1230" s="303">
        <f t="shared" si="336"/>
        <v>3541.8933623503808</v>
      </c>
      <c r="E1230" s="304">
        <f t="shared" si="337"/>
        <v>1197.1599564744286</v>
      </c>
      <c r="F1230" s="304">
        <f t="shared" si="338"/>
        <v>70.837867247007622</v>
      </c>
      <c r="G1230" s="101">
        <v>60</v>
      </c>
      <c r="H1230" s="305">
        <f t="shared" si="339"/>
        <v>4869.8911860718172</v>
      </c>
      <c r="I1230" s="309">
        <f t="shared" si="340"/>
        <v>16.471699999999998</v>
      </c>
      <c r="J1230" s="329">
        <v>122.54</v>
      </c>
      <c r="K1230" s="302">
        <v>21700</v>
      </c>
      <c r="L1230" s="307">
        <f t="shared" si="341"/>
        <v>2125.0204015015502</v>
      </c>
      <c r="M1230" s="304">
        <f t="shared" si="342"/>
        <v>718.25689570752388</v>
      </c>
      <c r="N1230" s="304">
        <f t="shared" si="343"/>
        <v>42.500408030031004</v>
      </c>
      <c r="O1230" s="308">
        <v>36</v>
      </c>
      <c r="P1230" s="305">
        <f t="shared" si="344"/>
        <v>2921.7777052391052</v>
      </c>
      <c r="Q1230" s="309">
        <f t="shared" si="345"/>
        <v>9.8825000000000003</v>
      </c>
      <c r="R1230" s="367">
        <v>183.8</v>
      </c>
      <c r="S1230" s="302">
        <v>21700</v>
      </c>
      <c r="T1230" s="307">
        <f t="shared" si="346"/>
        <v>1416.7573449401521</v>
      </c>
      <c r="U1230" s="101">
        <f t="shared" si="347"/>
        <v>478.86398258977135</v>
      </c>
      <c r="V1230" s="304">
        <f t="shared" si="348"/>
        <v>28.335146898803043</v>
      </c>
      <c r="W1230" s="308">
        <v>24</v>
      </c>
      <c r="X1230" s="305">
        <f t="shared" si="349"/>
        <v>1947.9564744287263</v>
      </c>
      <c r="Y1230" s="309">
        <f t="shared" si="350"/>
        <v>6.5887000000000002</v>
      </c>
    </row>
    <row r="1231" spans="1:25" ht="15.75" customHeight="1" x14ac:dyDescent="0.2">
      <c r="A1231" s="424">
        <v>1212</v>
      </c>
      <c r="B1231" s="301">
        <v>73.52</v>
      </c>
      <c r="C1231" s="302">
        <v>21700</v>
      </c>
      <c r="D1231" s="303">
        <f t="shared" si="336"/>
        <v>3541.8933623503808</v>
      </c>
      <c r="E1231" s="304">
        <f t="shared" si="337"/>
        <v>1197.1599564744286</v>
      </c>
      <c r="F1231" s="304">
        <f t="shared" si="338"/>
        <v>70.837867247007622</v>
      </c>
      <c r="G1231" s="101">
        <v>60</v>
      </c>
      <c r="H1231" s="305">
        <f t="shared" si="339"/>
        <v>4869.8911860718172</v>
      </c>
      <c r="I1231" s="309">
        <f t="shared" si="340"/>
        <v>16.485299999999999</v>
      </c>
      <c r="J1231" s="329">
        <v>122.54</v>
      </c>
      <c r="K1231" s="302">
        <v>21700</v>
      </c>
      <c r="L1231" s="307">
        <f t="shared" si="341"/>
        <v>2125.0204015015502</v>
      </c>
      <c r="M1231" s="304">
        <f t="shared" si="342"/>
        <v>718.25689570752388</v>
      </c>
      <c r="N1231" s="304">
        <f t="shared" si="343"/>
        <v>42.500408030031004</v>
      </c>
      <c r="O1231" s="308">
        <v>36</v>
      </c>
      <c r="P1231" s="305">
        <f t="shared" si="344"/>
        <v>2921.7777052391052</v>
      </c>
      <c r="Q1231" s="309">
        <f t="shared" si="345"/>
        <v>9.8905999999999992</v>
      </c>
      <c r="R1231" s="367">
        <v>183.8</v>
      </c>
      <c r="S1231" s="302">
        <v>21700</v>
      </c>
      <c r="T1231" s="307">
        <f t="shared" si="346"/>
        <v>1416.7573449401521</v>
      </c>
      <c r="U1231" s="101">
        <f t="shared" si="347"/>
        <v>478.86398258977135</v>
      </c>
      <c r="V1231" s="304">
        <f t="shared" si="348"/>
        <v>28.335146898803043</v>
      </c>
      <c r="W1231" s="308">
        <v>24</v>
      </c>
      <c r="X1231" s="305">
        <f t="shared" si="349"/>
        <v>1947.9564744287263</v>
      </c>
      <c r="Y1231" s="309">
        <f t="shared" si="350"/>
        <v>6.5941000000000001</v>
      </c>
    </row>
    <row r="1232" spans="1:25" ht="15.75" customHeight="1" x14ac:dyDescent="0.2">
      <c r="A1232" s="424">
        <v>1213</v>
      </c>
      <c r="B1232" s="301">
        <v>73.52</v>
      </c>
      <c r="C1232" s="302">
        <v>21700</v>
      </c>
      <c r="D1232" s="303">
        <f t="shared" si="336"/>
        <v>3541.8933623503808</v>
      </c>
      <c r="E1232" s="304">
        <f t="shared" si="337"/>
        <v>1197.1599564744286</v>
      </c>
      <c r="F1232" s="304">
        <f t="shared" si="338"/>
        <v>70.837867247007622</v>
      </c>
      <c r="G1232" s="101">
        <v>60</v>
      </c>
      <c r="H1232" s="305">
        <f t="shared" si="339"/>
        <v>4869.8911860718172</v>
      </c>
      <c r="I1232" s="309">
        <f t="shared" si="340"/>
        <v>16.498899999999999</v>
      </c>
      <c r="J1232" s="329">
        <v>122.54</v>
      </c>
      <c r="K1232" s="302">
        <v>21700</v>
      </c>
      <c r="L1232" s="307">
        <f t="shared" si="341"/>
        <v>2125.0204015015502</v>
      </c>
      <c r="M1232" s="304">
        <f t="shared" si="342"/>
        <v>718.25689570752388</v>
      </c>
      <c r="N1232" s="304">
        <f t="shared" si="343"/>
        <v>42.500408030031004</v>
      </c>
      <c r="O1232" s="308">
        <v>36</v>
      </c>
      <c r="P1232" s="305">
        <f t="shared" si="344"/>
        <v>2921.7777052391052</v>
      </c>
      <c r="Q1232" s="309">
        <f t="shared" si="345"/>
        <v>9.8987999999999996</v>
      </c>
      <c r="R1232" s="367">
        <v>183.8</v>
      </c>
      <c r="S1232" s="302">
        <v>21700</v>
      </c>
      <c r="T1232" s="307">
        <f t="shared" si="346"/>
        <v>1416.7573449401521</v>
      </c>
      <c r="U1232" s="101">
        <f t="shared" si="347"/>
        <v>478.86398258977135</v>
      </c>
      <c r="V1232" s="304">
        <f t="shared" si="348"/>
        <v>28.335146898803043</v>
      </c>
      <c r="W1232" s="308">
        <v>24</v>
      </c>
      <c r="X1232" s="305">
        <f t="shared" si="349"/>
        <v>1947.9564744287263</v>
      </c>
      <c r="Y1232" s="309">
        <f t="shared" si="350"/>
        <v>6.5995999999999997</v>
      </c>
    </row>
    <row r="1233" spans="1:25" ht="15.75" customHeight="1" x14ac:dyDescent="0.2">
      <c r="A1233" s="424">
        <v>1214</v>
      </c>
      <c r="B1233" s="301">
        <v>73.52</v>
      </c>
      <c r="C1233" s="302">
        <v>21700</v>
      </c>
      <c r="D1233" s="303">
        <f t="shared" si="336"/>
        <v>3541.8933623503808</v>
      </c>
      <c r="E1233" s="304">
        <f t="shared" si="337"/>
        <v>1197.1599564744286</v>
      </c>
      <c r="F1233" s="304">
        <f t="shared" si="338"/>
        <v>70.837867247007622</v>
      </c>
      <c r="G1233" s="101">
        <v>60</v>
      </c>
      <c r="H1233" s="305">
        <f t="shared" si="339"/>
        <v>4869.8911860718172</v>
      </c>
      <c r="I1233" s="309">
        <f t="shared" si="340"/>
        <v>16.512499999999999</v>
      </c>
      <c r="J1233" s="329">
        <v>122.54</v>
      </c>
      <c r="K1233" s="302">
        <v>21700</v>
      </c>
      <c r="L1233" s="307">
        <f t="shared" si="341"/>
        <v>2125.0204015015502</v>
      </c>
      <c r="M1233" s="304">
        <f t="shared" si="342"/>
        <v>718.25689570752388</v>
      </c>
      <c r="N1233" s="304">
        <f t="shared" si="343"/>
        <v>42.500408030031004</v>
      </c>
      <c r="O1233" s="308">
        <v>36</v>
      </c>
      <c r="P1233" s="305">
        <f t="shared" si="344"/>
        <v>2921.7777052391052</v>
      </c>
      <c r="Q1233" s="309">
        <f t="shared" si="345"/>
        <v>9.907</v>
      </c>
      <c r="R1233" s="367">
        <v>183.8</v>
      </c>
      <c r="S1233" s="302">
        <v>21700</v>
      </c>
      <c r="T1233" s="307">
        <f t="shared" si="346"/>
        <v>1416.7573449401521</v>
      </c>
      <c r="U1233" s="101">
        <f t="shared" si="347"/>
        <v>478.86398258977135</v>
      </c>
      <c r="V1233" s="304">
        <f t="shared" si="348"/>
        <v>28.335146898803043</v>
      </c>
      <c r="W1233" s="308">
        <v>24</v>
      </c>
      <c r="X1233" s="305">
        <f t="shared" si="349"/>
        <v>1947.9564744287263</v>
      </c>
      <c r="Y1233" s="309">
        <f t="shared" si="350"/>
        <v>6.6050000000000004</v>
      </c>
    </row>
    <row r="1234" spans="1:25" ht="15.75" customHeight="1" x14ac:dyDescent="0.2">
      <c r="A1234" s="424">
        <v>1215</v>
      </c>
      <c r="B1234" s="301">
        <v>73.52</v>
      </c>
      <c r="C1234" s="302">
        <v>21700</v>
      </c>
      <c r="D1234" s="303">
        <f t="shared" si="336"/>
        <v>3541.8933623503808</v>
      </c>
      <c r="E1234" s="304">
        <f t="shared" si="337"/>
        <v>1197.1599564744286</v>
      </c>
      <c r="F1234" s="304">
        <f t="shared" si="338"/>
        <v>70.837867247007622</v>
      </c>
      <c r="G1234" s="101">
        <v>60</v>
      </c>
      <c r="H1234" s="305">
        <f t="shared" si="339"/>
        <v>4869.8911860718172</v>
      </c>
      <c r="I1234" s="309">
        <f t="shared" si="340"/>
        <v>16.5261</v>
      </c>
      <c r="J1234" s="329">
        <v>122.54</v>
      </c>
      <c r="K1234" s="302">
        <v>21700</v>
      </c>
      <c r="L1234" s="307">
        <f t="shared" si="341"/>
        <v>2125.0204015015502</v>
      </c>
      <c r="M1234" s="304">
        <f t="shared" si="342"/>
        <v>718.25689570752388</v>
      </c>
      <c r="N1234" s="304">
        <f t="shared" si="343"/>
        <v>42.500408030031004</v>
      </c>
      <c r="O1234" s="308">
        <v>36</v>
      </c>
      <c r="P1234" s="305">
        <f t="shared" si="344"/>
        <v>2921.7777052391052</v>
      </c>
      <c r="Q1234" s="309">
        <f t="shared" si="345"/>
        <v>9.9151000000000007</v>
      </c>
      <c r="R1234" s="367">
        <v>183.8</v>
      </c>
      <c r="S1234" s="302">
        <v>21700</v>
      </c>
      <c r="T1234" s="307">
        <f t="shared" si="346"/>
        <v>1416.7573449401521</v>
      </c>
      <c r="U1234" s="101">
        <f t="shared" si="347"/>
        <v>478.86398258977135</v>
      </c>
      <c r="V1234" s="304">
        <f t="shared" si="348"/>
        <v>28.335146898803043</v>
      </c>
      <c r="W1234" s="308">
        <v>24</v>
      </c>
      <c r="X1234" s="305">
        <f t="shared" si="349"/>
        <v>1947.9564744287263</v>
      </c>
      <c r="Y1234" s="309">
        <f t="shared" si="350"/>
        <v>6.6104000000000003</v>
      </c>
    </row>
    <row r="1235" spans="1:25" ht="15.75" customHeight="1" x14ac:dyDescent="0.2">
      <c r="A1235" s="424">
        <v>1216</v>
      </c>
      <c r="B1235" s="301">
        <v>73.52</v>
      </c>
      <c r="C1235" s="302">
        <v>21700</v>
      </c>
      <c r="D1235" s="303">
        <f t="shared" si="336"/>
        <v>3541.8933623503808</v>
      </c>
      <c r="E1235" s="304">
        <f t="shared" si="337"/>
        <v>1197.1599564744286</v>
      </c>
      <c r="F1235" s="304">
        <f t="shared" si="338"/>
        <v>70.837867247007622</v>
      </c>
      <c r="G1235" s="101">
        <v>60</v>
      </c>
      <c r="H1235" s="305">
        <f t="shared" si="339"/>
        <v>4869.8911860718172</v>
      </c>
      <c r="I1235" s="309">
        <f t="shared" si="340"/>
        <v>16.5397</v>
      </c>
      <c r="J1235" s="329">
        <v>122.54</v>
      </c>
      <c r="K1235" s="302">
        <v>21700</v>
      </c>
      <c r="L1235" s="307">
        <f t="shared" si="341"/>
        <v>2125.0204015015502</v>
      </c>
      <c r="M1235" s="304">
        <f t="shared" si="342"/>
        <v>718.25689570752388</v>
      </c>
      <c r="N1235" s="304">
        <f t="shared" si="343"/>
        <v>42.500408030031004</v>
      </c>
      <c r="O1235" s="308">
        <v>36</v>
      </c>
      <c r="P1235" s="305">
        <f t="shared" si="344"/>
        <v>2921.7777052391052</v>
      </c>
      <c r="Q1235" s="309">
        <f t="shared" si="345"/>
        <v>9.9232999999999993</v>
      </c>
      <c r="R1235" s="367">
        <v>183.8</v>
      </c>
      <c r="S1235" s="302">
        <v>21700</v>
      </c>
      <c r="T1235" s="307">
        <f t="shared" si="346"/>
        <v>1416.7573449401521</v>
      </c>
      <c r="U1235" s="101">
        <f t="shared" si="347"/>
        <v>478.86398258977135</v>
      </c>
      <c r="V1235" s="304">
        <f t="shared" si="348"/>
        <v>28.335146898803043</v>
      </c>
      <c r="W1235" s="308">
        <v>24</v>
      </c>
      <c r="X1235" s="305">
        <f t="shared" si="349"/>
        <v>1947.9564744287263</v>
      </c>
      <c r="Y1235" s="309">
        <f t="shared" si="350"/>
        <v>6.6158999999999999</v>
      </c>
    </row>
    <row r="1236" spans="1:25" ht="15.75" customHeight="1" x14ac:dyDescent="0.2">
      <c r="A1236" s="424">
        <v>1217</v>
      </c>
      <c r="B1236" s="301">
        <v>73.52</v>
      </c>
      <c r="C1236" s="302">
        <v>21700</v>
      </c>
      <c r="D1236" s="303">
        <f t="shared" ref="D1236:D1299" si="351">12*(1/B1236*C1236)</f>
        <v>3541.8933623503808</v>
      </c>
      <c r="E1236" s="304">
        <f t="shared" ref="E1236:E1299" si="352">D1236*33.8%</f>
        <v>1197.1599564744286</v>
      </c>
      <c r="F1236" s="304">
        <f t="shared" ref="F1236:F1299" si="353">D1236*2%</f>
        <v>70.837867247007622</v>
      </c>
      <c r="G1236" s="101">
        <v>60</v>
      </c>
      <c r="H1236" s="305">
        <f t="shared" ref="H1236:H1299" si="354">SUM(D1236:G1236)</f>
        <v>4869.8911860718172</v>
      </c>
      <c r="I1236" s="309">
        <f t="shared" ref="I1236:I1299" si="355">ROUND(A1236/B1236,4)</f>
        <v>16.5533</v>
      </c>
      <c r="J1236" s="329">
        <v>122.54</v>
      </c>
      <c r="K1236" s="302">
        <v>21700</v>
      </c>
      <c r="L1236" s="307">
        <f t="shared" ref="L1236:L1299" si="356">12*(1/J1236*K1236)</f>
        <v>2125.0204015015502</v>
      </c>
      <c r="M1236" s="304">
        <f t="shared" ref="M1236:M1299" si="357">L1236*33.8%</f>
        <v>718.25689570752388</v>
      </c>
      <c r="N1236" s="304">
        <f t="shared" ref="N1236:N1299" si="358">L1236*2%</f>
        <v>42.500408030031004</v>
      </c>
      <c r="O1236" s="308">
        <v>36</v>
      </c>
      <c r="P1236" s="305">
        <f t="shared" ref="P1236:P1299" si="359">SUM(L1236:O1236)</f>
        <v>2921.7777052391052</v>
      </c>
      <c r="Q1236" s="309">
        <f t="shared" ref="Q1236:Q1299" si="360">ROUND(A1236/J1236,4)</f>
        <v>9.9314999999999998</v>
      </c>
      <c r="R1236" s="367">
        <v>183.8</v>
      </c>
      <c r="S1236" s="302">
        <v>21700</v>
      </c>
      <c r="T1236" s="307">
        <f t="shared" ref="T1236:T1299" si="361">12*(1/R1236*S1236)</f>
        <v>1416.7573449401521</v>
      </c>
      <c r="U1236" s="101">
        <f t="shared" ref="U1236:U1299" si="362">T1236*33.8%</f>
        <v>478.86398258977135</v>
      </c>
      <c r="V1236" s="304">
        <f t="shared" ref="V1236:V1299" si="363">T1236*2%</f>
        <v>28.335146898803043</v>
      </c>
      <c r="W1236" s="308">
        <v>24</v>
      </c>
      <c r="X1236" s="305">
        <f t="shared" ref="X1236:X1299" si="364">SUM(T1236:W1236)</f>
        <v>1947.9564744287263</v>
      </c>
      <c r="Y1236" s="309">
        <f t="shared" ref="Y1236:Y1299" si="365">ROUND(A1236/R1236,4)</f>
        <v>6.6212999999999997</v>
      </c>
    </row>
    <row r="1237" spans="1:25" ht="15.75" customHeight="1" x14ac:dyDescent="0.2">
      <c r="A1237" s="424">
        <v>1218</v>
      </c>
      <c r="B1237" s="301">
        <v>73.52</v>
      </c>
      <c r="C1237" s="302">
        <v>21700</v>
      </c>
      <c r="D1237" s="303">
        <f t="shared" si="351"/>
        <v>3541.8933623503808</v>
      </c>
      <c r="E1237" s="304">
        <f t="shared" si="352"/>
        <v>1197.1599564744286</v>
      </c>
      <c r="F1237" s="304">
        <f t="shared" si="353"/>
        <v>70.837867247007622</v>
      </c>
      <c r="G1237" s="101">
        <v>60</v>
      </c>
      <c r="H1237" s="305">
        <f t="shared" si="354"/>
        <v>4869.8911860718172</v>
      </c>
      <c r="I1237" s="309">
        <f t="shared" si="355"/>
        <v>16.5669</v>
      </c>
      <c r="J1237" s="329">
        <v>122.54</v>
      </c>
      <c r="K1237" s="302">
        <v>21700</v>
      </c>
      <c r="L1237" s="307">
        <f t="shared" si="356"/>
        <v>2125.0204015015502</v>
      </c>
      <c r="M1237" s="304">
        <f t="shared" si="357"/>
        <v>718.25689570752388</v>
      </c>
      <c r="N1237" s="304">
        <f t="shared" si="358"/>
        <v>42.500408030031004</v>
      </c>
      <c r="O1237" s="308">
        <v>36</v>
      </c>
      <c r="P1237" s="305">
        <f t="shared" si="359"/>
        <v>2921.7777052391052</v>
      </c>
      <c r="Q1237" s="309">
        <f t="shared" si="360"/>
        <v>9.9396000000000004</v>
      </c>
      <c r="R1237" s="367">
        <v>183.8</v>
      </c>
      <c r="S1237" s="302">
        <v>21700</v>
      </c>
      <c r="T1237" s="307">
        <f t="shared" si="361"/>
        <v>1416.7573449401521</v>
      </c>
      <c r="U1237" s="101">
        <f t="shared" si="362"/>
        <v>478.86398258977135</v>
      </c>
      <c r="V1237" s="304">
        <f t="shared" si="363"/>
        <v>28.335146898803043</v>
      </c>
      <c r="W1237" s="308">
        <v>24</v>
      </c>
      <c r="X1237" s="305">
        <f t="shared" si="364"/>
        <v>1947.9564744287263</v>
      </c>
      <c r="Y1237" s="309">
        <f t="shared" si="365"/>
        <v>6.6268000000000002</v>
      </c>
    </row>
    <row r="1238" spans="1:25" ht="15.75" customHeight="1" x14ac:dyDescent="0.2">
      <c r="A1238" s="424">
        <v>1219</v>
      </c>
      <c r="B1238" s="301">
        <v>73.52</v>
      </c>
      <c r="C1238" s="302">
        <v>21700</v>
      </c>
      <c r="D1238" s="303">
        <f t="shared" si="351"/>
        <v>3541.8933623503808</v>
      </c>
      <c r="E1238" s="304">
        <f t="shared" si="352"/>
        <v>1197.1599564744286</v>
      </c>
      <c r="F1238" s="304">
        <f t="shared" si="353"/>
        <v>70.837867247007622</v>
      </c>
      <c r="G1238" s="101">
        <v>60</v>
      </c>
      <c r="H1238" s="305">
        <f t="shared" si="354"/>
        <v>4869.8911860718172</v>
      </c>
      <c r="I1238" s="309">
        <f t="shared" si="355"/>
        <v>16.580500000000001</v>
      </c>
      <c r="J1238" s="329">
        <v>122.54</v>
      </c>
      <c r="K1238" s="302">
        <v>21700</v>
      </c>
      <c r="L1238" s="307">
        <f t="shared" si="356"/>
        <v>2125.0204015015502</v>
      </c>
      <c r="M1238" s="304">
        <f t="shared" si="357"/>
        <v>718.25689570752388</v>
      </c>
      <c r="N1238" s="304">
        <f t="shared" si="358"/>
        <v>42.500408030031004</v>
      </c>
      <c r="O1238" s="308">
        <v>36</v>
      </c>
      <c r="P1238" s="305">
        <f t="shared" si="359"/>
        <v>2921.7777052391052</v>
      </c>
      <c r="Q1238" s="309">
        <f t="shared" si="360"/>
        <v>9.9478000000000009</v>
      </c>
      <c r="R1238" s="367">
        <v>183.8</v>
      </c>
      <c r="S1238" s="302">
        <v>21700</v>
      </c>
      <c r="T1238" s="307">
        <f t="shared" si="361"/>
        <v>1416.7573449401521</v>
      </c>
      <c r="U1238" s="101">
        <f t="shared" si="362"/>
        <v>478.86398258977135</v>
      </c>
      <c r="V1238" s="304">
        <f t="shared" si="363"/>
        <v>28.335146898803043</v>
      </c>
      <c r="W1238" s="308">
        <v>24</v>
      </c>
      <c r="X1238" s="305">
        <f t="shared" si="364"/>
        <v>1947.9564744287263</v>
      </c>
      <c r="Y1238" s="309">
        <f t="shared" si="365"/>
        <v>6.6322000000000001</v>
      </c>
    </row>
    <row r="1239" spans="1:25" ht="15.75" customHeight="1" x14ac:dyDescent="0.2">
      <c r="A1239" s="283">
        <v>1220</v>
      </c>
      <c r="B1239" s="301">
        <v>73.52</v>
      </c>
      <c r="C1239" s="302">
        <v>21700</v>
      </c>
      <c r="D1239" s="303">
        <f t="shared" si="351"/>
        <v>3541.8933623503808</v>
      </c>
      <c r="E1239" s="304">
        <f t="shared" si="352"/>
        <v>1197.1599564744286</v>
      </c>
      <c r="F1239" s="304">
        <f t="shared" si="353"/>
        <v>70.837867247007622</v>
      </c>
      <c r="G1239" s="101">
        <v>60</v>
      </c>
      <c r="H1239" s="305">
        <f t="shared" si="354"/>
        <v>4869.8911860718172</v>
      </c>
      <c r="I1239" s="309">
        <f t="shared" si="355"/>
        <v>16.594100000000001</v>
      </c>
      <c r="J1239" s="329">
        <v>122.54</v>
      </c>
      <c r="K1239" s="302">
        <v>21700</v>
      </c>
      <c r="L1239" s="307">
        <f t="shared" si="356"/>
        <v>2125.0204015015502</v>
      </c>
      <c r="M1239" s="304">
        <f t="shared" si="357"/>
        <v>718.25689570752388</v>
      </c>
      <c r="N1239" s="304">
        <f t="shared" si="358"/>
        <v>42.500408030031004</v>
      </c>
      <c r="O1239" s="308">
        <v>36</v>
      </c>
      <c r="P1239" s="305">
        <f t="shared" si="359"/>
        <v>2921.7777052391052</v>
      </c>
      <c r="Q1239" s="309">
        <f t="shared" si="360"/>
        <v>9.9558999999999997</v>
      </c>
      <c r="R1239" s="367">
        <v>183.8</v>
      </c>
      <c r="S1239" s="302">
        <v>21700</v>
      </c>
      <c r="T1239" s="307">
        <f t="shared" si="361"/>
        <v>1416.7573449401521</v>
      </c>
      <c r="U1239" s="101">
        <f t="shared" si="362"/>
        <v>478.86398258977135</v>
      </c>
      <c r="V1239" s="304">
        <f t="shared" si="363"/>
        <v>28.335146898803043</v>
      </c>
      <c r="W1239" s="308">
        <v>24</v>
      </c>
      <c r="X1239" s="305">
        <f t="shared" si="364"/>
        <v>1947.9564744287263</v>
      </c>
      <c r="Y1239" s="309">
        <f t="shared" si="365"/>
        <v>6.6375999999999999</v>
      </c>
    </row>
    <row r="1240" spans="1:25" ht="15.75" customHeight="1" x14ac:dyDescent="0.2">
      <c r="A1240" s="424">
        <v>1221</v>
      </c>
      <c r="B1240" s="301">
        <v>73.52</v>
      </c>
      <c r="C1240" s="302">
        <v>21700</v>
      </c>
      <c r="D1240" s="303">
        <f t="shared" si="351"/>
        <v>3541.8933623503808</v>
      </c>
      <c r="E1240" s="304">
        <f t="shared" si="352"/>
        <v>1197.1599564744286</v>
      </c>
      <c r="F1240" s="304">
        <f t="shared" si="353"/>
        <v>70.837867247007622</v>
      </c>
      <c r="G1240" s="101">
        <v>60</v>
      </c>
      <c r="H1240" s="305">
        <f t="shared" si="354"/>
        <v>4869.8911860718172</v>
      </c>
      <c r="I1240" s="309">
        <f t="shared" si="355"/>
        <v>16.607700000000001</v>
      </c>
      <c r="J1240" s="329">
        <v>122.54</v>
      </c>
      <c r="K1240" s="302">
        <v>21700</v>
      </c>
      <c r="L1240" s="307">
        <f t="shared" si="356"/>
        <v>2125.0204015015502</v>
      </c>
      <c r="M1240" s="304">
        <f t="shared" si="357"/>
        <v>718.25689570752388</v>
      </c>
      <c r="N1240" s="304">
        <f t="shared" si="358"/>
        <v>42.500408030031004</v>
      </c>
      <c r="O1240" s="308">
        <v>36</v>
      </c>
      <c r="P1240" s="305">
        <f t="shared" si="359"/>
        <v>2921.7777052391052</v>
      </c>
      <c r="Q1240" s="309">
        <f t="shared" si="360"/>
        <v>9.9641000000000002</v>
      </c>
      <c r="R1240" s="367">
        <v>183.8</v>
      </c>
      <c r="S1240" s="302">
        <v>21700</v>
      </c>
      <c r="T1240" s="307">
        <f t="shared" si="361"/>
        <v>1416.7573449401521</v>
      </c>
      <c r="U1240" s="101">
        <f t="shared" si="362"/>
        <v>478.86398258977135</v>
      </c>
      <c r="V1240" s="304">
        <f t="shared" si="363"/>
        <v>28.335146898803043</v>
      </c>
      <c r="W1240" s="308">
        <v>24</v>
      </c>
      <c r="X1240" s="305">
        <f t="shared" si="364"/>
        <v>1947.9564744287263</v>
      </c>
      <c r="Y1240" s="309">
        <f t="shared" si="365"/>
        <v>6.6430999999999996</v>
      </c>
    </row>
    <row r="1241" spans="1:25" ht="15.75" customHeight="1" x14ac:dyDescent="0.2">
      <c r="A1241" s="424">
        <v>1222</v>
      </c>
      <c r="B1241" s="301">
        <v>73.52</v>
      </c>
      <c r="C1241" s="302">
        <v>21700</v>
      </c>
      <c r="D1241" s="303">
        <f t="shared" si="351"/>
        <v>3541.8933623503808</v>
      </c>
      <c r="E1241" s="304">
        <f t="shared" si="352"/>
        <v>1197.1599564744286</v>
      </c>
      <c r="F1241" s="304">
        <f t="shared" si="353"/>
        <v>70.837867247007622</v>
      </c>
      <c r="G1241" s="101">
        <v>60</v>
      </c>
      <c r="H1241" s="305">
        <f t="shared" si="354"/>
        <v>4869.8911860718172</v>
      </c>
      <c r="I1241" s="309">
        <f t="shared" si="355"/>
        <v>16.621300000000002</v>
      </c>
      <c r="J1241" s="329">
        <v>122.54</v>
      </c>
      <c r="K1241" s="302">
        <v>21700</v>
      </c>
      <c r="L1241" s="307">
        <f t="shared" si="356"/>
        <v>2125.0204015015502</v>
      </c>
      <c r="M1241" s="304">
        <f t="shared" si="357"/>
        <v>718.25689570752388</v>
      </c>
      <c r="N1241" s="304">
        <f t="shared" si="358"/>
        <v>42.500408030031004</v>
      </c>
      <c r="O1241" s="308">
        <v>36</v>
      </c>
      <c r="P1241" s="305">
        <f t="shared" si="359"/>
        <v>2921.7777052391052</v>
      </c>
      <c r="Q1241" s="309">
        <f t="shared" si="360"/>
        <v>9.9723000000000006</v>
      </c>
      <c r="R1241" s="367">
        <v>183.8</v>
      </c>
      <c r="S1241" s="302">
        <v>21700</v>
      </c>
      <c r="T1241" s="307">
        <f t="shared" si="361"/>
        <v>1416.7573449401521</v>
      </c>
      <c r="U1241" s="101">
        <f t="shared" si="362"/>
        <v>478.86398258977135</v>
      </c>
      <c r="V1241" s="304">
        <f t="shared" si="363"/>
        <v>28.335146898803043</v>
      </c>
      <c r="W1241" s="308">
        <v>24</v>
      </c>
      <c r="X1241" s="305">
        <f t="shared" si="364"/>
        <v>1947.9564744287263</v>
      </c>
      <c r="Y1241" s="309">
        <f t="shared" si="365"/>
        <v>6.6485000000000003</v>
      </c>
    </row>
    <row r="1242" spans="1:25" ht="15.75" customHeight="1" x14ac:dyDescent="0.2">
      <c r="A1242" s="424">
        <v>1223</v>
      </c>
      <c r="B1242" s="301">
        <v>73.52</v>
      </c>
      <c r="C1242" s="302">
        <v>21700</v>
      </c>
      <c r="D1242" s="303">
        <f t="shared" si="351"/>
        <v>3541.8933623503808</v>
      </c>
      <c r="E1242" s="304">
        <f t="shared" si="352"/>
        <v>1197.1599564744286</v>
      </c>
      <c r="F1242" s="304">
        <f t="shared" si="353"/>
        <v>70.837867247007622</v>
      </c>
      <c r="G1242" s="101">
        <v>60</v>
      </c>
      <c r="H1242" s="305">
        <f t="shared" si="354"/>
        <v>4869.8911860718172</v>
      </c>
      <c r="I1242" s="309">
        <f t="shared" si="355"/>
        <v>16.634899999999998</v>
      </c>
      <c r="J1242" s="329">
        <v>122.54</v>
      </c>
      <c r="K1242" s="302">
        <v>21700</v>
      </c>
      <c r="L1242" s="307">
        <f t="shared" si="356"/>
        <v>2125.0204015015502</v>
      </c>
      <c r="M1242" s="304">
        <f t="shared" si="357"/>
        <v>718.25689570752388</v>
      </c>
      <c r="N1242" s="304">
        <f t="shared" si="358"/>
        <v>42.500408030031004</v>
      </c>
      <c r="O1242" s="308">
        <v>36</v>
      </c>
      <c r="P1242" s="305">
        <f t="shared" si="359"/>
        <v>2921.7777052391052</v>
      </c>
      <c r="Q1242" s="309">
        <f t="shared" si="360"/>
        <v>9.9803999999999995</v>
      </c>
      <c r="R1242" s="367">
        <v>183.8</v>
      </c>
      <c r="S1242" s="302">
        <v>21700</v>
      </c>
      <c r="T1242" s="307">
        <f t="shared" si="361"/>
        <v>1416.7573449401521</v>
      </c>
      <c r="U1242" s="101">
        <f t="shared" si="362"/>
        <v>478.86398258977135</v>
      </c>
      <c r="V1242" s="304">
        <f t="shared" si="363"/>
        <v>28.335146898803043</v>
      </c>
      <c r="W1242" s="308">
        <v>24</v>
      </c>
      <c r="X1242" s="305">
        <f t="shared" si="364"/>
        <v>1947.9564744287263</v>
      </c>
      <c r="Y1242" s="309">
        <f t="shared" si="365"/>
        <v>6.6539999999999999</v>
      </c>
    </row>
    <row r="1243" spans="1:25" ht="15.75" customHeight="1" x14ac:dyDescent="0.2">
      <c r="A1243" s="424">
        <v>1224</v>
      </c>
      <c r="B1243" s="301">
        <v>73.52</v>
      </c>
      <c r="C1243" s="302">
        <v>21700</v>
      </c>
      <c r="D1243" s="303">
        <f t="shared" si="351"/>
        <v>3541.8933623503808</v>
      </c>
      <c r="E1243" s="304">
        <f t="shared" si="352"/>
        <v>1197.1599564744286</v>
      </c>
      <c r="F1243" s="304">
        <f t="shared" si="353"/>
        <v>70.837867247007622</v>
      </c>
      <c r="G1243" s="101">
        <v>60</v>
      </c>
      <c r="H1243" s="305">
        <f t="shared" si="354"/>
        <v>4869.8911860718172</v>
      </c>
      <c r="I1243" s="309">
        <f t="shared" si="355"/>
        <v>16.648499999999999</v>
      </c>
      <c r="J1243" s="329">
        <v>122.54</v>
      </c>
      <c r="K1243" s="302">
        <v>21700</v>
      </c>
      <c r="L1243" s="307">
        <f t="shared" si="356"/>
        <v>2125.0204015015502</v>
      </c>
      <c r="M1243" s="304">
        <f t="shared" si="357"/>
        <v>718.25689570752388</v>
      </c>
      <c r="N1243" s="304">
        <f t="shared" si="358"/>
        <v>42.500408030031004</v>
      </c>
      <c r="O1243" s="308">
        <v>36</v>
      </c>
      <c r="P1243" s="305">
        <f t="shared" si="359"/>
        <v>2921.7777052391052</v>
      </c>
      <c r="Q1243" s="309">
        <f t="shared" si="360"/>
        <v>9.9885999999999999</v>
      </c>
      <c r="R1243" s="367">
        <v>183.8</v>
      </c>
      <c r="S1243" s="302">
        <v>21700</v>
      </c>
      <c r="T1243" s="307">
        <f t="shared" si="361"/>
        <v>1416.7573449401521</v>
      </c>
      <c r="U1243" s="101">
        <f t="shared" si="362"/>
        <v>478.86398258977135</v>
      </c>
      <c r="V1243" s="304">
        <f t="shared" si="363"/>
        <v>28.335146898803043</v>
      </c>
      <c r="W1243" s="308">
        <v>24</v>
      </c>
      <c r="X1243" s="305">
        <f t="shared" si="364"/>
        <v>1947.9564744287263</v>
      </c>
      <c r="Y1243" s="309">
        <f t="shared" si="365"/>
        <v>6.6593999999999998</v>
      </c>
    </row>
    <row r="1244" spans="1:25" ht="15.75" customHeight="1" x14ac:dyDescent="0.2">
      <c r="A1244" s="424">
        <v>1225</v>
      </c>
      <c r="B1244" s="301">
        <v>73.52</v>
      </c>
      <c r="C1244" s="302">
        <v>21700</v>
      </c>
      <c r="D1244" s="303">
        <f t="shared" si="351"/>
        <v>3541.8933623503808</v>
      </c>
      <c r="E1244" s="304">
        <f t="shared" si="352"/>
        <v>1197.1599564744286</v>
      </c>
      <c r="F1244" s="304">
        <f t="shared" si="353"/>
        <v>70.837867247007622</v>
      </c>
      <c r="G1244" s="101">
        <v>60</v>
      </c>
      <c r="H1244" s="305">
        <f t="shared" si="354"/>
        <v>4869.8911860718172</v>
      </c>
      <c r="I1244" s="309">
        <f t="shared" si="355"/>
        <v>16.662099999999999</v>
      </c>
      <c r="J1244" s="329">
        <v>122.54</v>
      </c>
      <c r="K1244" s="302">
        <v>21700</v>
      </c>
      <c r="L1244" s="307">
        <f t="shared" si="356"/>
        <v>2125.0204015015502</v>
      </c>
      <c r="M1244" s="304">
        <f t="shared" si="357"/>
        <v>718.25689570752388</v>
      </c>
      <c r="N1244" s="304">
        <f t="shared" si="358"/>
        <v>42.500408030031004</v>
      </c>
      <c r="O1244" s="308">
        <v>36</v>
      </c>
      <c r="P1244" s="305">
        <f t="shared" si="359"/>
        <v>2921.7777052391052</v>
      </c>
      <c r="Q1244" s="309">
        <f t="shared" si="360"/>
        <v>9.9967000000000006</v>
      </c>
      <c r="R1244" s="367">
        <v>183.8</v>
      </c>
      <c r="S1244" s="302">
        <v>21700</v>
      </c>
      <c r="T1244" s="307">
        <f t="shared" si="361"/>
        <v>1416.7573449401521</v>
      </c>
      <c r="U1244" s="101">
        <f t="shared" si="362"/>
        <v>478.86398258977135</v>
      </c>
      <c r="V1244" s="304">
        <f t="shared" si="363"/>
        <v>28.335146898803043</v>
      </c>
      <c r="W1244" s="308">
        <v>24</v>
      </c>
      <c r="X1244" s="305">
        <f t="shared" si="364"/>
        <v>1947.9564744287263</v>
      </c>
      <c r="Y1244" s="309">
        <f t="shared" si="365"/>
        <v>6.6649000000000003</v>
      </c>
    </row>
    <row r="1245" spans="1:25" ht="15.75" customHeight="1" x14ac:dyDescent="0.2">
      <c r="A1245" s="424">
        <v>1226</v>
      </c>
      <c r="B1245" s="301">
        <v>73.52</v>
      </c>
      <c r="C1245" s="302">
        <v>21700</v>
      </c>
      <c r="D1245" s="303">
        <f t="shared" si="351"/>
        <v>3541.8933623503808</v>
      </c>
      <c r="E1245" s="304">
        <f t="shared" si="352"/>
        <v>1197.1599564744286</v>
      </c>
      <c r="F1245" s="304">
        <f t="shared" si="353"/>
        <v>70.837867247007622</v>
      </c>
      <c r="G1245" s="101">
        <v>60</v>
      </c>
      <c r="H1245" s="305">
        <f t="shared" si="354"/>
        <v>4869.8911860718172</v>
      </c>
      <c r="I1245" s="309">
        <f t="shared" si="355"/>
        <v>16.675699999999999</v>
      </c>
      <c r="J1245" s="329">
        <v>122.54</v>
      </c>
      <c r="K1245" s="302">
        <v>21700</v>
      </c>
      <c r="L1245" s="307">
        <f t="shared" si="356"/>
        <v>2125.0204015015502</v>
      </c>
      <c r="M1245" s="304">
        <f t="shared" si="357"/>
        <v>718.25689570752388</v>
      </c>
      <c r="N1245" s="304">
        <f t="shared" si="358"/>
        <v>42.500408030031004</v>
      </c>
      <c r="O1245" s="308">
        <v>36</v>
      </c>
      <c r="P1245" s="305">
        <f t="shared" si="359"/>
        <v>2921.7777052391052</v>
      </c>
      <c r="Q1245" s="309">
        <f t="shared" si="360"/>
        <v>10.004899999999999</v>
      </c>
      <c r="R1245" s="367">
        <v>183.8</v>
      </c>
      <c r="S1245" s="302">
        <v>21700</v>
      </c>
      <c r="T1245" s="307">
        <f t="shared" si="361"/>
        <v>1416.7573449401521</v>
      </c>
      <c r="U1245" s="101">
        <f t="shared" si="362"/>
        <v>478.86398258977135</v>
      </c>
      <c r="V1245" s="304">
        <f t="shared" si="363"/>
        <v>28.335146898803043</v>
      </c>
      <c r="W1245" s="308">
        <v>24</v>
      </c>
      <c r="X1245" s="305">
        <f t="shared" si="364"/>
        <v>1947.9564744287263</v>
      </c>
      <c r="Y1245" s="309">
        <f t="shared" si="365"/>
        <v>6.6703000000000001</v>
      </c>
    </row>
    <row r="1246" spans="1:25" ht="15.75" customHeight="1" x14ac:dyDescent="0.2">
      <c r="A1246" s="424">
        <v>1227</v>
      </c>
      <c r="B1246" s="301">
        <v>73.52</v>
      </c>
      <c r="C1246" s="302">
        <v>21700</v>
      </c>
      <c r="D1246" s="303">
        <f t="shared" si="351"/>
        <v>3541.8933623503808</v>
      </c>
      <c r="E1246" s="304">
        <f t="shared" si="352"/>
        <v>1197.1599564744286</v>
      </c>
      <c r="F1246" s="304">
        <f t="shared" si="353"/>
        <v>70.837867247007622</v>
      </c>
      <c r="G1246" s="101">
        <v>60</v>
      </c>
      <c r="H1246" s="305">
        <f t="shared" si="354"/>
        <v>4869.8911860718172</v>
      </c>
      <c r="I1246" s="309">
        <f t="shared" si="355"/>
        <v>16.689299999999999</v>
      </c>
      <c r="J1246" s="329">
        <v>122.54</v>
      </c>
      <c r="K1246" s="302">
        <v>21700</v>
      </c>
      <c r="L1246" s="307">
        <f t="shared" si="356"/>
        <v>2125.0204015015502</v>
      </c>
      <c r="M1246" s="304">
        <f t="shared" si="357"/>
        <v>718.25689570752388</v>
      </c>
      <c r="N1246" s="304">
        <f t="shared" si="358"/>
        <v>42.500408030031004</v>
      </c>
      <c r="O1246" s="308">
        <v>36</v>
      </c>
      <c r="P1246" s="305">
        <f t="shared" si="359"/>
        <v>2921.7777052391052</v>
      </c>
      <c r="Q1246" s="309">
        <f t="shared" si="360"/>
        <v>10.0131</v>
      </c>
      <c r="R1246" s="367">
        <v>183.8</v>
      </c>
      <c r="S1246" s="302">
        <v>21700</v>
      </c>
      <c r="T1246" s="307">
        <f t="shared" si="361"/>
        <v>1416.7573449401521</v>
      </c>
      <c r="U1246" s="101">
        <f t="shared" si="362"/>
        <v>478.86398258977135</v>
      </c>
      <c r="V1246" s="304">
        <f t="shared" si="363"/>
        <v>28.335146898803043</v>
      </c>
      <c r="W1246" s="308">
        <v>24</v>
      </c>
      <c r="X1246" s="305">
        <f t="shared" si="364"/>
        <v>1947.9564744287263</v>
      </c>
      <c r="Y1246" s="309">
        <f t="shared" si="365"/>
        <v>6.6757</v>
      </c>
    </row>
    <row r="1247" spans="1:25" ht="15.75" customHeight="1" x14ac:dyDescent="0.2">
      <c r="A1247" s="424">
        <v>1228</v>
      </c>
      <c r="B1247" s="301">
        <v>73.52</v>
      </c>
      <c r="C1247" s="302">
        <v>21700</v>
      </c>
      <c r="D1247" s="303">
        <f t="shared" si="351"/>
        <v>3541.8933623503808</v>
      </c>
      <c r="E1247" s="304">
        <f t="shared" si="352"/>
        <v>1197.1599564744286</v>
      </c>
      <c r="F1247" s="304">
        <f t="shared" si="353"/>
        <v>70.837867247007622</v>
      </c>
      <c r="G1247" s="101">
        <v>60</v>
      </c>
      <c r="H1247" s="305">
        <f t="shared" si="354"/>
        <v>4869.8911860718172</v>
      </c>
      <c r="I1247" s="309">
        <f t="shared" si="355"/>
        <v>16.7029</v>
      </c>
      <c r="J1247" s="329">
        <v>122.54</v>
      </c>
      <c r="K1247" s="302">
        <v>21700</v>
      </c>
      <c r="L1247" s="307">
        <f t="shared" si="356"/>
        <v>2125.0204015015502</v>
      </c>
      <c r="M1247" s="304">
        <f t="shared" si="357"/>
        <v>718.25689570752388</v>
      </c>
      <c r="N1247" s="304">
        <f t="shared" si="358"/>
        <v>42.500408030031004</v>
      </c>
      <c r="O1247" s="308">
        <v>36</v>
      </c>
      <c r="P1247" s="305">
        <f t="shared" si="359"/>
        <v>2921.7777052391052</v>
      </c>
      <c r="Q1247" s="309">
        <f t="shared" si="360"/>
        <v>10.0212</v>
      </c>
      <c r="R1247" s="367">
        <v>183.8</v>
      </c>
      <c r="S1247" s="302">
        <v>21700</v>
      </c>
      <c r="T1247" s="307">
        <f t="shared" si="361"/>
        <v>1416.7573449401521</v>
      </c>
      <c r="U1247" s="101">
        <f t="shared" si="362"/>
        <v>478.86398258977135</v>
      </c>
      <c r="V1247" s="304">
        <f t="shared" si="363"/>
        <v>28.335146898803043</v>
      </c>
      <c r="W1247" s="308">
        <v>24</v>
      </c>
      <c r="X1247" s="305">
        <f t="shared" si="364"/>
        <v>1947.9564744287263</v>
      </c>
      <c r="Y1247" s="309">
        <f t="shared" si="365"/>
        <v>6.6811999999999996</v>
      </c>
    </row>
    <row r="1248" spans="1:25" ht="15.75" customHeight="1" x14ac:dyDescent="0.2">
      <c r="A1248" s="424">
        <v>1229</v>
      </c>
      <c r="B1248" s="301">
        <v>73.52</v>
      </c>
      <c r="C1248" s="302">
        <v>21700</v>
      </c>
      <c r="D1248" s="303">
        <f t="shared" si="351"/>
        <v>3541.8933623503808</v>
      </c>
      <c r="E1248" s="304">
        <f t="shared" si="352"/>
        <v>1197.1599564744286</v>
      </c>
      <c r="F1248" s="304">
        <f t="shared" si="353"/>
        <v>70.837867247007622</v>
      </c>
      <c r="G1248" s="101">
        <v>60</v>
      </c>
      <c r="H1248" s="305">
        <f t="shared" si="354"/>
        <v>4869.8911860718172</v>
      </c>
      <c r="I1248" s="309">
        <f t="shared" si="355"/>
        <v>16.7165</v>
      </c>
      <c r="J1248" s="329">
        <v>122.54</v>
      </c>
      <c r="K1248" s="302">
        <v>21700</v>
      </c>
      <c r="L1248" s="307">
        <f t="shared" si="356"/>
        <v>2125.0204015015502</v>
      </c>
      <c r="M1248" s="304">
        <f t="shared" si="357"/>
        <v>718.25689570752388</v>
      </c>
      <c r="N1248" s="304">
        <f t="shared" si="358"/>
        <v>42.500408030031004</v>
      </c>
      <c r="O1248" s="308">
        <v>36</v>
      </c>
      <c r="P1248" s="305">
        <f t="shared" si="359"/>
        <v>2921.7777052391052</v>
      </c>
      <c r="Q1248" s="309">
        <f t="shared" si="360"/>
        <v>10.029400000000001</v>
      </c>
      <c r="R1248" s="367">
        <v>183.8</v>
      </c>
      <c r="S1248" s="302">
        <v>21700</v>
      </c>
      <c r="T1248" s="307">
        <f t="shared" si="361"/>
        <v>1416.7573449401521</v>
      </c>
      <c r="U1248" s="101">
        <f t="shared" si="362"/>
        <v>478.86398258977135</v>
      </c>
      <c r="V1248" s="304">
        <f t="shared" si="363"/>
        <v>28.335146898803043</v>
      </c>
      <c r="W1248" s="308">
        <v>24</v>
      </c>
      <c r="X1248" s="305">
        <f t="shared" si="364"/>
        <v>1947.9564744287263</v>
      </c>
      <c r="Y1248" s="309">
        <f t="shared" si="365"/>
        <v>6.6866000000000003</v>
      </c>
    </row>
    <row r="1249" spans="1:25" ht="15.75" customHeight="1" x14ac:dyDescent="0.2">
      <c r="A1249" s="283">
        <v>1230</v>
      </c>
      <c r="B1249" s="301">
        <v>73.52</v>
      </c>
      <c r="C1249" s="302">
        <v>21700</v>
      </c>
      <c r="D1249" s="303">
        <f t="shared" si="351"/>
        <v>3541.8933623503808</v>
      </c>
      <c r="E1249" s="304">
        <f t="shared" si="352"/>
        <v>1197.1599564744286</v>
      </c>
      <c r="F1249" s="304">
        <f t="shared" si="353"/>
        <v>70.837867247007622</v>
      </c>
      <c r="G1249" s="101">
        <v>60</v>
      </c>
      <c r="H1249" s="305">
        <f t="shared" si="354"/>
        <v>4869.8911860718172</v>
      </c>
      <c r="I1249" s="309">
        <f t="shared" si="355"/>
        <v>16.7301</v>
      </c>
      <c r="J1249" s="329">
        <v>122.54</v>
      </c>
      <c r="K1249" s="302">
        <v>21700</v>
      </c>
      <c r="L1249" s="307">
        <f t="shared" si="356"/>
        <v>2125.0204015015502</v>
      </c>
      <c r="M1249" s="304">
        <f t="shared" si="357"/>
        <v>718.25689570752388</v>
      </c>
      <c r="N1249" s="304">
        <f t="shared" si="358"/>
        <v>42.500408030031004</v>
      </c>
      <c r="O1249" s="308">
        <v>36</v>
      </c>
      <c r="P1249" s="305">
        <f t="shared" si="359"/>
        <v>2921.7777052391052</v>
      </c>
      <c r="Q1249" s="309">
        <f t="shared" si="360"/>
        <v>10.0375</v>
      </c>
      <c r="R1249" s="367">
        <v>183.8</v>
      </c>
      <c r="S1249" s="302">
        <v>21700</v>
      </c>
      <c r="T1249" s="307">
        <f t="shared" si="361"/>
        <v>1416.7573449401521</v>
      </c>
      <c r="U1249" s="101">
        <f t="shared" si="362"/>
        <v>478.86398258977135</v>
      </c>
      <c r="V1249" s="304">
        <f t="shared" si="363"/>
        <v>28.335146898803043</v>
      </c>
      <c r="W1249" s="308">
        <v>24</v>
      </c>
      <c r="X1249" s="305">
        <f t="shared" si="364"/>
        <v>1947.9564744287263</v>
      </c>
      <c r="Y1249" s="309">
        <f t="shared" si="365"/>
        <v>6.6920999999999999</v>
      </c>
    </row>
    <row r="1250" spans="1:25" ht="15.75" customHeight="1" x14ac:dyDescent="0.2">
      <c r="A1250" s="424">
        <v>1231</v>
      </c>
      <c r="B1250" s="301">
        <v>73.52</v>
      </c>
      <c r="C1250" s="302">
        <v>21700</v>
      </c>
      <c r="D1250" s="303">
        <f t="shared" si="351"/>
        <v>3541.8933623503808</v>
      </c>
      <c r="E1250" s="304">
        <f t="shared" si="352"/>
        <v>1197.1599564744286</v>
      </c>
      <c r="F1250" s="304">
        <f t="shared" si="353"/>
        <v>70.837867247007622</v>
      </c>
      <c r="G1250" s="101">
        <v>60</v>
      </c>
      <c r="H1250" s="305">
        <f t="shared" si="354"/>
        <v>4869.8911860718172</v>
      </c>
      <c r="I1250" s="309">
        <f t="shared" si="355"/>
        <v>16.7437</v>
      </c>
      <c r="J1250" s="329">
        <v>122.54</v>
      </c>
      <c r="K1250" s="302">
        <v>21700</v>
      </c>
      <c r="L1250" s="307">
        <f t="shared" si="356"/>
        <v>2125.0204015015502</v>
      </c>
      <c r="M1250" s="304">
        <f t="shared" si="357"/>
        <v>718.25689570752388</v>
      </c>
      <c r="N1250" s="304">
        <f t="shared" si="358"/>
        <v>42.500408030031004</v>
      </c>
      <c r="O1250" s="308">
        <v>36</v>
      </c>
      <c r="P1250" s="305">
        <f t="shared" si="359"/>
        <v>2921.7777052391052</v>
      </c>
      <c r="Q1250" s="309">
        <f t="shared" si="360"/>
        <v>10.0457</v>
      </c>
      <c r="R1250" s="367">
        <v>183.8</v>
      </c>
      <c r="S1250" s="302">
        <v>21700</v>
      </c>
      <c r="T1250" s="307">
        <f t="shared" si="361"/>
        <v>1416.7573449401521</v>
      </c>
      <c r="U1250" s="101">
        <f t="shared" si="362"/>
        <v>478.86398258977135</v>
      </c>
      <c r="V1250" s="304">
        <f t="shared" si="363"/>
        <v>28.335146898803043</v>
      </c>
      <c r="W1250" s="308">
        <v>24</v>
      </c>
      <c r="X1250" s="305">
        <f t="shared" si="364"/>
        <v>1947.9564744287263</v>
      </c>
      <c r="Y1250" s="309">
        <f t="shared" si="365"/>
        <v>6.6974999999999998</v>
      </c>
    </row>
    <row r="1251" spans="1:25" ht="15.75" customHeight="1" x14ac:dyDescent="0.2">
      <c r="A1251" s="424">
        <v>1232</v>
      </c>
      <c r="B1251" s="301">
        <v>73.52</v>
      </c>
      <c r="C1251" s="302">
        <v>21700</v>
      </c>
      <c r="D1251" s="303">
        <f t="shared" si="351"/>
        <v>3541.8933623503808</v>
      </c>
      <c r="E1251" s="304">
        <f t="shared" si="352"/>
        <v>1197.1599564744286</v>
      </c>
      <c r="F1251" s="304">
        <f t="shared" si="353"/>
        <v>70.837867247007622</v>
      </c>
      <c r="G1251" s="101">
        <v>60</v>
      </c>
      <c r="H1251" s="305">
        <f t="shared" si="354"/>
        <v>4869.8911860718172</v>
      </c>
      <c r="I1251" s="309">
        <f t="shared" si="355"/>
        <v>16.757300000000001</v>
      </c>
      <c r="J1251" s="329">
        <v>122.54</v>
      </c>
      <c r="K1251" s="302">
        <v>21700</v>
      </c>
      <c r="L1251" s="307">
        <f t="shared" si="356"/>
        <v>2125.0204015015502</v>
      </c>
      <c r="M1251" s="304">
        <f t="shared" si="357"/>
        <v>718.25689570752388</v>
      </c>
      <c r="N1251" s="304">
        <f t="shared" si="358"/>
        <v>42.500408030031004</v>
      </c>
      <c r="O1251" s="308">
        <v>36</v>
      </c>
      <c r="P1251" s="305">
        <f t="shared" si="359"/>
        <v>2921.7777052391052</v>
      </c>
      <c r="Q1251" s="309">
        <f t="shared" si="360"/>
        <v>10.053900000000001</v>
      </c>
      <c r="R1251" s="367">
        <v>183.8</v>
      </c>
      <c r="S1251" s="302">
        <v>21700</v>
      </c>
      <c r="T1251" s="307">
        <f t="shared" si="361"/>
        <v>1416.7573449401521</v>
      </c>
      <c r="U1251" s="101">
        <f t="shared" si="362"/>
        <v>478.86398258977135</v>
      </c>
      <c r="V1251" s="304">
        <f t="shared" si="363"/>
        <v>28.335146898803043</v>
      </c>
      <c r="W1251" s="308">
        <v>24</v>
      </c>
      <c r="X1251" s="305">
        <f t="shared" si="364"/>
        <v>1947.9564744287263</v>
      </c>
      <c r="Y1251" s="309">
        <f t="shared" si="365"/>
        <v>6.7028999999999996</v>
      </c>
    </row>
    <row r="1252" spans="1:25" ht="15.75" customHeight="1" x14ac:dyDescent="0.2">
      <c r="A1252" s="424">
        <v>1233</v>
      </c>
      <c r="B1252" s="301">
        <v>73.52</v>
      </c>
      <c r="C1252" s="302">
        <v>21700</v>
      </c>
      <c r="D1252" s="303">
        <f t="shared" si="351"/>
        <v>3541.8933623503808</v>
      </c>
      <c r="E1252" s="304">
        <f t="shared" si="352"/>
        <v>1197.1599564744286</v>
      </c>
      <c r="F1252" s="304">
        <f t="shared" si="353"/>
        <v>70.837867247007622</v>
      </c>
      <c r="G1252" s="101">
        <v>60</v>
      </c>
      <c r="H1252" s="305">
        <f t="shared" si="354"/>
        <v>4869.8911860718172</v>
      </c>
      <c r="I1252" s="309">
        <f t="shared" si="355"/>
        <v>16.770900000000001</v>
      </c>
      <c r="J1252" s="329">
        <v>122.54</v>
      </c>
      <c r="K1252" s="302">
        <v>21700</v>
      </c>
      <c r="L1252" s="307">
        <f t="shared" si="356"/>
        <v>2125.0204015015502</v>
      </c>
      <c r="M1252" s="304">
        <f t="shared" si="357"/>
        <v>718.25689570752388</v>
      </c>
      <c r="N1252" s="304">
        <f t="shared" si="358"/>
        <v>42.500408030031004</v>
      </c>
      <c r="O1252" s="308">
        <v>36</v>
      </c>
      <c r="P1252" s="305">
        <f t="shared" si="359"/>
        <v>2921.7777052391052</v>
      </c>
      <c r="Q1252" s="309">
        <f t="shared" si="360"/>
        <v>10.061999999999999</v>
      </c>
      <c r="R1252" s="367">
        <v>183.8</v>
      </c>
      <c r="S1252" s="302">
        <v>21700</v>
      </c>
      <c r="T1252" s="307">
        <f t="shared" si="361"/>
        <v>1416.7573449401521</v>
      </c>
      <c r="U1252" s="101">
        <f t="shared" si="362"/>
        <v>478.86398258977135</v>
      </c>
      <c r="V1252" s="304">
        <f t="shared" si="363"/>
        <v>28.335146898803043</v>
      </c>
      <c r="W1252" s="308">
        <v>24</v>
      </c>
      <c r="X1252" s="305">
        <f t="shared" si="364"/>
        <v>1947.9564744287263</v>
      </c>
      <c r="Y1252" s="309">
        <f t="shared" si="365"/>
        <v>6.7084000000000001</v>
      </c>
    </row>
    <row r="1253" spans="1:25" ht="15.75" customHeight="1" x14ac:dyDescent="0.2">
      <c r="A1253" s="424">
        <v>1234</v>
      </c>
      <c r="B1253" s="301">
        <v>73.52</v>
      </c>
      <c r="C1253" s="302">
        <v>21700</v>
      </c>
      <c r="D1253" s="303">
        <f t="shared" si="351"/>
        <v>3541.8933623503808</v>
      </c>
      <c r="E1253" s="304">
        <f t="shared" si="352"/>
        <v>1197.1599564744286</v>
      </c>
      <c r="F1253" s="304">
        <f t="shared" si="353"/>
        <v>70.837867247007622</v>
      </c>
      <c r="G1253" s="101">
        <v>60</v>
      </c>
      <c r="H1253" s="305">
        <f t="shared" si="354"/>
        <v>4869.8911860718172</v>
      </c>
      <c r="I1253" s="309">
        <f t="shared" si="355"/>
        <v>16.784500000000001</v>
      </c>
      <c r="J1253" s="329">
        <v>122.54</v>
      </c>
      <c r="K1253" s="302">
        <v>21700</v>
      </c>
      <c r="L1253" s="307">
        <f t="shared" si="356"/>
        <v>2125.0204015015502</v>
      </c>
      <c r="M1253" s="304">
        <f t="shared" si="357"/>
        <v>718.25689570752388</v>
      </c>
      <c r="N1253" s="304">
        <f t="shared" si="358"/>
        <v>42.500408030031004</v>
      </c>
      <c r="O1253" s="308">
        <v>36</v>
      </c>
      <c r="P1253" s="305">
        <f t="shared" si="359"/>
        <v>2921.7777052391052</v>
      </c>
      <c r="Q1253" s="309">
        <f t="shared" si="360"/>
        <v>10.0702</v>
      </c>
      <c r="R1253" s="367">
        <v>183.8</v>
      </c>
      <c r="S1253" s="302">
        <v>21700</v>
      </c>
      <c r="T1253" s="307">
        <f t="shared" si="361"/>
        <v>1416.7573449401521</v>
      </c>
      <c r="U1253" s="101">
        <f t="shared" si="362"/>
        <v>478.86398258977135</v>
      </c>
      <c r="V1253" s="304">
        <f t="shared" si="363"/>
        <v>28.335146898803043</v>
      </c>
      <c r="W1253" s="308">
        <v>24</v>
      </c>
      <c r="X1253" s="305">
        <f t="shared" si="364"/>
        <v>1947.9564744287263</v>
      </c>
      <c r="Y1253" s="309">
        <f t="shared" si="365"/>
        <v>6.7138</v>
      </c>
    </row>
    <row r="1254" spans="1:25" ht="15.75" customHeight="1" x14ac:dyDescent="0.2">
      <c r="A1254" s="424">
        <v>1235</v>
      </c>
      <c r="B1254" s="301">
        <v>73.52</v>
      </c>
      <c r="C1254" s="302">
        <v>21700</v>
      </c>
      <c r="D1254" s="303">
        <f t="shared" si="351"/>
        <v>3541.8933623503808</v>
      </c>
      <c r="E1254" s="304">
        <f t="shared" si="352"/>
        <v>1197.1599564744286</v>
      </c>
      <c r="F1254" s="304">
        <f t="shared" si="353"/>
        <v>70.837867247007622</v>
      </c>
      <c r="G1254" s="101">
        <v>60</v>
      </c>
      <c r="H1254" s="305">
        <f t="shared" si="354"/>
        <v>4869.8911860718172</v>
      </c>
      <c r="I1254" s="309">
        <f t="shared" si="355"/>
        <v>16.798200000000001</v>
      </c>
      <c r="J1254" s="329">
        <v>122.54</v>
      </c>
      <c r="K1254" s="302">
        <v>21700</v>
      </c>
      <c r="L1254" s="307">
        <f t="shared" si="356"/>
        <v>2125.0204015015502</v>
      </c>
      <c r="M1254" s="304">
        <f t="shared" si="357"/>
        <v>718.25689570752388</v>
      </c>
      <c r="N1254" s="304">
        <f t="shared" si="358"/>
        <v>42.500408030031004</v>
      </c>
      <c r="O1254" s="308">
        <v>36</v>
      </c>
      <c r="P1254" s="305">
        <f t="shared" si="359"/>
        <v>2921.7777052391052</v>
      </c>
      <c r="Q1254" s="309">
        <f t="shared" si="360"/>
        <v>10.0783</v>
      </c>
      <c r="R1254" s="367">
        <v>183.8</v>
      </c>
      <c r="S1254" s="302">
        <v>21700</v>
      </c>
      <c r="T1254" s="307">
        <f t="shared" si="361"/>
        <v>1416.7573449401521</v>
      </c>
      <c r="U1254" s="101">
        <f t="shared" si="362"/>
        <v>478.86398258977135</v>
      </c>
      <c r="V1254" s="304">
        <f t="shared" si="363"/>
        <v>28.335146898803043</v>
      </c>
      <c r="W1254" s="308">
        <v>24</v>
      </c>
      <c r="X1254" s="305">
        <f t="shared" si="364"/>
        <v>1947.9564744287263</v>
      </c>
      <c r="Y1254" s="309">
        <f t="shared" si="365"/>
        <v>6.7192999999999996</v>
      </c>
    </row>
    <row r="1255" spans="1:25" ht="15.75" customHeight="1" x14ac:dyDescent="0.2">
      <c r="A1255" s="424">
        <v>1236</v>
      </c>
      <c r="B1255" s="301">
        <v>73.52</v>
      </c>
      <c r="C1255" s="302">
        <v>21700</v>
      </c>
      <c r="D1255" s="303">
        <f t="shared" si="351"/>
        <v>3541.8933623503808</v>
      </c>
      <c r="E1255" s="304">
        <f t="shared" si="352"/>
        <v>1197.1599564744286</v>
      </c>
      <c r="F1255" s="304">
        <f t="shared" si="353"/>
        <v>70.837867247007622</v>
      </c>
      <c r="G1255" s="101">
        <v>60</v>
      </c>
      <c r="H1255" s="305">
        <f t="shared" si="354"/>
        <v>4869.8911860718172</v>
      </c>
      <c r="I1255" s="309">
        <f t="shared" si="355"/>
        <v>16.811800000000002</v>
      </c>
      <c r="J1255" s="329">
        <v>122.54</v>
      </c>
      <c r="K1255" s="302">
        <v>21700</v>
      </c>
      <c r="L1255" s="307">
        <f t="shared" si="356"/>
        <v>2125.0204015015502</v>
      </c>
      <c r="M1255" s="304">
        <f t="shared" si="357"/>
        <v>718.25689570752388</v>
      </c>
      <c r="N1255" s="304">
        <f t="shared" si="358"/>
        <v>42.500408030031004</v>
      </c>
      <c r="O1255" s="308">
        <v>36</v>
      </c>
      <c r="P1255" s="305">
        <f t="shared" si="359"/>
        <v>2921.7777052391052</v>
      </c>
      <c r="Q1255" s="309">
        <f t="shared" si="360"/>
        <v>10.086499999999999</v>
      </c>
      <c r="R1255" s="367">
        <v>183.8</v>
      </c>
      <c r="S1255" s="302">
        <v>21700</v>
      </c>
      <c r="T1255" s="307">
        <f t="shared" si="361"/>
        <v>1416.7573449401521</v>
      </c>
      <c r="U1255" s="101">
        <f t="shared" si="362"/>
        <v>478.86398258977135</v>
      </c>
      <c r="V1255" s="304">
        <f t="shared" si="363"/>
        <v>28.335146898803043</v>
      </c>
      <c r="W1255" s="308">
        <v>24</v>
      </c>
      <c r="X1255" s="305">
        <f t="shared" si="364"/>
        <v>1947.9564744287263</v>
      </c>
      <c r="Y1255" s="309">
        <f t="shared" si="365"/>
        <v>6.7247000000000003</v>
      </c>
    </row>
    <row r="1256" spans="1:25" ht="15.75" customHeight="1" x14ac:dyDescent="0.2">
      <c r="A1256" s="424">
        <v>1237</v>
      </c>
      <c r="B1256" s="301">
        <v>73.52</v>
      </c>
      <c r="C1256" s="302">
        <v>21700</v>
      </c>
      <c r="D1256" s="303">
        <f t="shared" si="351"/>
        <v>3541.8933623503808</v>
      </c>
      <c r="E1256" s="304">
        <f t="shared" si="352"/>
        <v>1197.1599564744286</v>
      </c>
      <c r="F1256" s="304">
        <f t="shared" si="353"/>
        <v>70.837867247007622</v>
      </c>
      <c r="G1256" s="101">
        <v>60</v>
      </c>
      <c r="H1256" s="305">
        <f t="shared" si="354"/>
        <v>4869.8911860718172</v>
      </c>
      <c r="I1256" s="309">
        <f t="shared" si="355"/>
        <v>16.825399999999998</v>
      </c>
      <c r="J1256" s="329">
        <v>122.54</v>
      </c>
      <c r="K1256" s="302">
        <v>21700</v>
      </c>
      <c r="L1256" s="307">
        <f t="shared" si="356"/>
        <v>2125.0204015015502</v>
      </c>
      <c r="M1256" s="304">
        <f t="shared" si="357"/>
        <v>718.25689570752388</v>
      </c>
      <c r="N1256" s="304">
        <f t="shared" si="358"/>
        <v>42.500408030031004</v>
      </c>
      <c r="O1256" s="308">
        <v>36</v>
      </c>
      <c r="P1256" s="305">
        <f t="shared" si="359"/>
        <v>2921.7777052391052</v>
      </c>
      <c r="Q1256" s="309">
        <f t="shared" si="360"/>
        <v>10.0947</v>
      </c>
      <c r="R1256" s="367">
        <v>183.8</v>
      </c>
      <c r="S1256" s="302">
        <v>21700</v>
      </c>
      <c r="T1256" s="307">
        <f t="shared" si="361"/>
        <v>1416.7573449401521</v>
      </c>
      <c r="U1256" s="101">
        <f t="shared" si="362"/>
        <v>478.86398258977135</v>
      </c>
      <c r="V1256" s="304">
        <f t="shared" si="363"/>
        <v>28.335146898803043</v>
      </c>
      <c r="W1256" s="308">
        <v>24</v>
      </c>
      <c r="X1256" s="305">
        <f t="shared" si="364"/>
        <v>1947.9564744287263</v>
      </c>
      <c r="Y1256" s="309">
        <f t="shared" si="365"/>
        <v>6.7301000000000002</v>
      </c>
    </row>
    <row r="1257" spans="1:25" ht="15.75" customHeight="1" x14ac:dyDescent="0.2">
      <c r="A1257" s="424">
        <v>1238</v>
      </c>
      <c r="B1257" s="301">
        <v>73.52</v>
      </c>
      <c r="C1257" s="302">
        <v>21700</v>
      </c>
      <c r="D1257" s="303">
        <f t="shared" si="351"/>
        <v>3541.8933623503808</v>
      </c>
      <c r="E1257" s="304">
        <f t="shared" si="352"/>
        <v>1197.1599564744286</v>
      </c>
      <c r="F1257" s="304">
        <f t="shared" si="353"/>
        <v>70.837867247007622</v>
      </c>
      <c r="G1257" s="101">
        <v>60</v>
      </c>
      <c r="H1257" s="305">
        <f t="shared" si="354"/>
        <v>4869.8911860718172</v>
      </c>
      <c r="I1257" s="309">
        <f t="shared" si="355"/>
        <v>16.838999999999999</v>
      </c>
      <c r="J1257" s="329">
        <v>122.54</v>
      </c>
      <c r="K1257" s="302">
        <v>21700</v>
      </c>
      <c r="L1257" s="307">
        <f t="shared" si="356"/>
        <v>2125.0204015015502</v>
      </c>
      <c r="M1257" s="304">
        <f t="shared" si="357"/>
        <v>718.25689570752388</v>
      </c>
      <c r="N1257" s="304">
        <f t="shared" si="358"/>
        <v>42.500408030031004</v>
      </c>
      <c r="O1257" s="308">
        <v>36</v>
      </c>
      <c r="P1257" s="305">
        <f t="shared" si="359"/>
        <v>2921.7777052391052</v>
      </c>
      <c r="Q1257" s="309">
        <f t="shared" si="360"/>
        <v>10.1028</v>
      </c>
      <c r="R1257" s="367">
        <v>183.8</v>
      </c>
      <c r="S1257" s="302">
        <v>21700</v>
      </c>
      <c r="T1257" s="307">
        <f t="shared" si="361"/>
        <v>1416.7573449401521</v>
      </c>
      <c r="U1257" s="101">
        <f t="shared" si="362"/>
        <v>478.86398258977135</v>
      </c>
      <c r="V1257" s="304">
        <f t="shared" si="363"/>
        <v>28.335146898803043</v>
      </c>
      <c r="W1257" s="308">
        <v>24</v>
      </c>
      <c r="X1257" s="305">
        <f t="shared" si="364"/>
        <v>1947.9564744287263</v>
      </c>
      <c r="Y1257" s="309">
        <f t="shared" si="365"/>
        <v>6.7355999999999998</v>
      </c>
    </row>
    <row r="1258" spans="1:25" ht="15.75" customHeight="1" x14ac:dyDescent="0.2">
      <c r="A1258" s="424">
        <v>1239</v>
      </c>
      <c r="B1258" s="301">
        <v>73.52</v>
      </c>
      <c r="C1258" s="302">
        <v>21700</v>
      </c>
      <c r="D1258" s="303">
        <f t="shared" si="351"/>
        <v>3541.8933623503808</v>
      </c>
      <c r="E1258" s="304">
        <f t="shared" si="352"/>
        <v>1197.1599564744286</v>
      </c>
      <c r="F1258" s="304">
        <f t="shared" si="353"/>
        <v>70.837867247007622</v>
      </c>
      <c r="G1258" s="101">
        <v>60</v>
      </c>
      <c r="H1258" s="305">
        <f t="shared" si="354"/>
        <v>4869.8911860718172</v>
      </c>
      <c r="I1258" s="309">
        <f t="shared" si="355"/>
        <v>16.852599999999999</v>
      </c>
      <c r="J1258" s="329">
        <v>122.54</v>
      </c>
      <c r="K1258" s="302">
        <v>21700</v>
      </c>
      <c r="L1258" s="307">
        <f t="shared" si="356"/>
        <v>2125.0204015015502</v>
      </c>
      <c r="M1258" s="304">
        <f t="shared" si="357"/>
        <v>718.25689570752388</v>
      </c>
      <c r="N1258" s="304">
        <f t="shared" si="358"/>
        <v>42.500408030031004</v>
      </c>
      <c r="O1258" s="308">
        <v>36</v>
      </c>
      <c r="P1258" s="305">
        <f t="shared" si="359"/>
        <v>2921.7777052391052</v>
      </c>
      <c r="Q1258" s="309">
        <f t="shared" si="360"/>
        <v>10.111000000000001</v>
      </c>
      <c r="R1258" s="367">
        <v>183.8</v>
      </c>
      <c r="S1258" s="302">
        <v>21700</v>
      </c>
      <c r="T1258" s="307">
        <f t="shared" si="361"/>
        <v>1416.7573449401521</v>
      </c>
      <c r="U1258" s="101">
        <f t="shared" si="362"/>
        <v>478.86398258977135</v>
      </c>
      <c r="V1258" s="304">
        <f t="shared" si="363"/>
        <v>28.335146898803043</v>
      </c>
      <c r="W1258" s="308">
        <v>24</v>
      </c>
      <c r="X1258" s="305">
        <f t="shared" si="364"/>
        <v>1947.9564744287263</v>
      </c>
      <c r="Y1258" s="309">
        <f t="shared" si="365"/>
        <v>6.7409999999999997</v>
      </c>
    </row>
    <row r="1259" spans="1:25" ht="15.75" customHeight="1" x14ac:dyDescent="0.2">
      <c r="A1259" s="283">
        <v>1240</v>
      </c>
      <c r="B1259" s="301">
        <v>73.52</v>
      </c>
      <c r="C1259" s="302">
        <v>21700</v>
      </c>
      <c r="D1259" s="303">
        <f t="shared" si="351"/>
        <v>3541.8933623503808</v>
      </c>
      <c r="E1259" s="304">
        <f t="shared" si="352"/>
        <v>1197.1599564744286</v>
      </c>
      <c r="F1259" s="304">
        <f t="shared" si="353"/>
        <v>70.837867247007622</v>
      </c>
      <c r="G1259" s="101">
        <v>60</v>
      </c>
      <c r="H1259" s="305">
        <f t="shared" si="354"/>
        <v>4869.8911860718172</v>
      </c>
      <c r="I1259" s="309">
        <f t="shared" si="355"/>
        <v>16.866199999999999</v>
      </c>
      <c r="J1259" s="329">
        <v>122.54</v>
      </c>
      <c r="K1259" s="302">
        <v>21700</v>
      </c>
      <c r="L1259" s="307">
        <f t="shared" si="356"/>
        <v>2125.0204015015502</v>
      </c>
      <c r="M1259" s="304">
        <f t="shared" si="357"/>
        <v>718.25689570752388</v>
      </c>
      <c r="N1259" s="304">
        <f t="shared" si="358"/>
        <v>42.500408030031004</v>
      </c>
      <c r="O1259" s="308">
        <v>36</v>
      </c>
      <c r="P1259" s="305">
        <f t="shared" si="359"/>
        <v>2921.7777052391052</v>
      </c>
      <c r="Q1259" s="309">
        <f t="shared" si="360"/>
        <v>10.1191</v>
      </c>
      <c r="R1259" s="367">
        <v>183.8</v>
      </c>
      <c r="S1259" s="302">
        <v>21700</v>
      </c>
      <c r="T1259" s="307">
        <f t="shared" si="361"/>
        <v>1416.7573449401521</v>
      </c>
      <c r="U1259" s="101">
        <f t="shared" si="362"/>
        <v>478.86398258977135</v>
      </c>
      <c r="V1259" s="304">
        <f t="shared" si="363"/>
        <v>28.335146898803043</v>
      </c>
      <c r="W1259" s="308">
        <v>24</v>
      </c>
      <c r="X1259" s="305">
        <f t="shared" si="364"/>
        <v>1947.9564744287263</v>
      </c>
      <c r="Y1259" s="309">
        <f t="shared" si="365"/>
        <v>6.7465000000000002</v>
      </c>
    </row>
    <row r="1260" spans="1:25" ht="15.75" customHeight="1" x14ac:dyDescent="0.2">
      <c r="A1260" s="424">
        <v>1241</v>
      </c>
      <c r="B1260" s="301">
        <v>73.52</v>
      </c>
      <c r="C1260" s="302">
        <v>21700</v>
      </c>
      <c r="D1260" s="303">
        <f t="shared" si="351"/>
        <v>3541.8933623503808</v>
      </c>
      <c r="E1260" s="304">
        <f t="shared" si="352"/>
        <v>1197.1599564744286</v>
      </c>
      <c r="F1260" s="304">
        <f t="shared" si="353"/>
        <v>70.837867247007622</v>
      </c>
      <c r="G1260" s="101">
        <v>60</v>
      </c>
      <c r="H1260" s="305">
        <f t="shared" si="354"/>
        <v>4869.8911860718172</v>
      </c>
      <c r="I1260" s="309">
        <f t="shared" si="355"/>
        <v>16.879799999999999</v>
      </c>
      <c r="J1260" s="329">
        <v>122.54</v>
      </c>
      <c r="K1260" s="302">
        <v>21700</v>
      </c>
      <c r="L1260" s="307">
        <f t="shared" si="356"/>
        <v>2125.0204015015502</v>
      </c>
      <c r="M1260" s="304">
        <f t="shared" si="357"/>
        <v>718.25689570752388</v>
      </c>
      <c r="N1260" s="304">
        <f t="shared" si="358"/>
        <v>42.500408030031004</v>
      </c>
      <c r="O1260" s="308">
        <v>36</v>
      </c>
      <c r="P1260" s="305">
        <f t="shared" si="359"/>
        <v>2921.7777052391052</v>
      </c>
      <c r="Q1260" s="309">
        <f t="shared" si="360"/>
        <v>10.1273</v>
      </c>
      <c r="R1260" s="367">
        <v>183.8</v>
      </c>
      <c r="S1260" s="302">
        <v>21700</v>
      </c>
      <c r="T1260" s="307">
        <f t="shared" si="361"/>
        <v>1416.7573449401521</v>
      </c>
      <c r="U1260" s="101">
        <f t="shared" si="362"/>
        <v>478.86398258977135</v>
      </c>
      <c r="V1260" s="304">
        <f t="shared" si="363"/>
        <v>28.335146898803043</v>
      </c>
      <c r="W1260" s="308">
        <v>24</v>
      </c>
      <c r="X1260" s="305">
        <f t="shared" si="364"/>
        <v>1947.9564744287263</v>
      </c>
      <c r="Y1260" s="309">
        <f t="shared" si="365"/>
        <v>6.7519</v>
      </c>
    </row>
    <row r="1261" spans="1:25" ht="15.75" customHeight="1" x14ac:dyDescent="0.2">
      <c r="A1261" s="424">
        <v>1242</v>
      </c>
      <c r="B1261" s="301">
        <v>73.52</v>
      </c>
      <c r="C1261" s="302">
        <v>21700</v>
      </c>
      <c r="D1261" s="303">
        <f t="shared" si="351"/>
        <v>3541.8933623503808</v>
      </c>
      <c r="E1261" s="304">
        <f t="shared" si="352"/>
        <v>1197.1599564744286</v>
      </c>
      <c r="F1261" s="304">
        <f t="shared" si="353"/>
        <v>70.837867247007622</v>
      </c>
      <c r="G1261" s="101">
        <v>60</v>
      </c>
      <c r="H1261" s="305">
        <f t="shared" si="354"/>
        <v>4869.8911860718172</v>
      </c>
      <c r="I1261" s="309">
        <f t="shared" si="355"/>
        <v>16.8934</v>
      </c>
      <c r="J1261" s="329">
        <v>122.54</v>
      </c>
      <c r="K1261" s="302">
        <v>21700</v>
      </c>
      <c r="L1261" s="307">
        <f t="shared" si="356"/>
        <v>2125.0204015015502</v>
      </c>
      <c r="M1261" s="304">
        <f t="shared" si="357"/>
        <v>718.25689570752388</v>
      </c>
      <c r="N1261" s="304">
        <f t="shared" si="358"/>
        <v>42.500408030031004</v>
      </c>
      <c r="O1261" s="308">
        <v>36</v>
      </c>
      <c r="P1261" s="305">
        <f t="shared" si="359"/>
        <v>2921.7777052391052</v>
      </c>
      <c r="Q1261" s="309">
        <f t="shared" si="360"/>
        <v>10.1355</v>
      </c>
      <c r="R1261" s="367">
        <v>183.8</v>
      </c>
      <c r="S1261" s="302">
        <v>21700</v>
      </c>
      <c r="T1261" s="307">
        <f t="shared" si="361"/>
        <v>1416.7573449401521</v>
      </c>
      <c r="U1261" s="101">
        <f t="shared" si="362"/>
        <v>478.86398258977135</v>
      </c>
      <c r="V1261" s="304">
        <f t="shared" si="363"/>
        <v>28.335146898803043</v>
      </c>
      <c r="W1261" s="308">
        <v>24</v>
      </c>
      <c r="X1261" s="305">
        <f t="shared" si="364"/>
        <v>1947.9564744287263</v>
      </c>
      <c r="Y1261" s="309">
        <f t="shared" si="365"/>
        <v>6.7572999999999999</v>
      </c>
    </row>
    <row r="1262" spans="1:25" ht="15.75" customHeight="1" x14ac:dyDescent="0.2">
      <c r="A1262" s="424">
        <v>1243</v>
      </c>
      <c r="B1262" s="301">
        <v>73.52</v>
      </c>
      <c r="C1262" s="302">
        <v>21700</v>
      </c>
      <c r="D1262" s="303">
        <f t="shared" si="351"/>
        <v>3541.8933623503808</v>
      </c>
      <c r="E1262" s="304">
        <f t="shared" si="352"/>
        <v>1197.1599564744286</v>
      </c>
      <c r="F1262" s="304">
        <f t="shared" si="353"/>
        <v>70.837867247007622</v>
      </c>
      <c r="G1262" s="101">
        <v>60</v>
      </c>
      <c r="H1262" s="305">
        <f t="shared" si="354"/>
        <v>4869.8911860718172</v>
      </c>
      <c r="I1262" s="309">
        <f t="shared" si="355"/>
        <v>16.907</v>
      </c>
      <c r="J1262" s="329">
        <v>122.54</v>
      </c>
      <c r="K1262" s="302">
        <v>21700</v>
      </c>
      <c r="L1262" s="307">
        <f t="shared" si="356"/>
        <v>2125.0204015015502</v>
      </c>
      <c r="M1262" s="304">
        <f t="shared" si="357"/>
        <v>718.25689570752388</v>
      </c>
      <c r="N1262" s="304">
        <f t="shared" si="358"/>
        <v>42.500408030031004</v>
      </c>
      <c r="O1262" s="308">
        <v>36</v>
      </c>
      <c r="P1262" s="305">
        <f t="shared" si="359"/>
        <v>2921.7777052391052</v>
      </c>
      <c r="Q1262" s="309">
        <f t="shared" si="360"/>
        <v>10.143599999999999</v>
      </c>
      <c r="R1262" s="367">
        <v>183.8</v>
      </c>
      <c r="S1262" s="302">
        <v>21700</v>
      </c>
      <c r="T1262" s="307">
        <f t="shared" si="361"/>
        <v>1416.7573449401521</v>
      </c>
      <c r="U1262" s="101">
        <f t="shared" si="362"/>
        <v>478.86398258977135</v>
      </c>
      <c r="V1262" s="304">
        <f t="shared" si="363"/>
        <v>28.335146898803043</v>
      </c>
      <c r="W1262" s="308">
        <v>24</v>
      </c>
      <c r="X1262" s="305">
        <f t="shared" si="364"/>
        <v>1947.9564744287263</v>
      </c>
      <c r="Y1262" s="309">
        <f t="shared" si="365"/>
        <v>6.7628000000000004</v>
      </c>
    </row>
    <row r="1263" spans="1:25" ht="15.75" customHeight="1" x14ac:dyDescent="0.2">
      <c r="A1263" s="424">
        <v>1244</v>
      </c>
      <c r="B1263" s="301">
        <v>73.52</v>
      </c>
      <c r="C1263" s="302">
        <v>21700</v>
      </c>
      <c r="D1263" s="303">
        <f t="shared" si="351"/>
        <v>3541.8933623503808</v>
      </c>
      <c r="E1263" s="304">
        <f t="shared" si="352"/>
        <v>1197.1599564744286</v>
      </c>
      <c r="F1263" s="304">
        <f t="shared" si="353"/>
        <v>70.837867247007622</v>
      </c>
      <c r="G1263" s="101">
        <v>60</v>
      </c>
      <c r="H1263" s="305">
        <f t="shared" si="354"/>
        <v>4869.8911860718172</v>
      </c>
      <c r="I1263" s="309">
        <f t="shared" si="355"/>
        <v>16.9206</v>
      </c>
      <c r="J1263" s="329">
        <v>122.54</v>
      </c>
      <c r="K1263" s="302">
        <v>21700</v>
      </c>
      <c r="L1263" s="307">
        <f t="shared" si="356"/>
        <v>2125.0204015015502</v>
      </c>
      <c r="M1263" s="304">
        <f t="shared" si="357"/>
        <v>718.25689570752388</v>
      </c>
      <c r="N1263" s="304">
        <f t="shared" si="358"/>
        <v>42.500408030031004</v>
      </c>
      <c r="O1263" s="308">
        <v>36</v>
      </c>
      <c r="P1263" s="305">
        <f t="shared" si="359"/>
        <v>2921.7777052391052</v>
      </c>
      <c r="Q1263" s="309">
        <f t="shared" si="360"/>
        <v>10.1518</v>
      </c>
      <c r="R1263" s="367">
        <v>183.8</v>
      </c>
      <c r="S1263" s="302">
        <v>21700</v>
      </c>
      <c r="T1263" s="307">
        <f t="shared" si="361"/>
        <v>1416.7573449401521</v>
      </c>
      <c r="U1263" s="101">
        <f t="shared" si="362"/>
        <v>478.86398258977135</v>
      </c>
      <c r="V1263" s="304">
        <f t="shared" si="363"/>
        <v>28.335146898803043</v>
      </c>
      <c r="W1263" s="308">
        <v>24</v>
      </c>
      <c r="X1263" s="305">
        <f t="shared" si="364"/>
        <v>1947.9564744287263</v>
      </c>
      <c r="Y1263" s="309">
        <f t="shared" si="365"/>
        <v>6.7682000000000002</v>
      </c>
    </row>
    <row r="1264" spans="1:25" ht="15.75" customHeight="1" x14ac:dyDescent="0.2">
      <c r="A1264" s="424">
        <v>1245</v>
      </c>
      <c r="B1264" s="301">
        <v>73.52</v>
      </c>
      <c r="C1264" s="302">
        <v>21700</v>
      </c>
      <c r="D1264" s="303">
        <f t="shared" si="351"/>
        <v>3541.8933623503808</v>
      </c>
      <c r="E1264" s="304">
        <f t="shared" si="352"/>
        <v>1197.1599564744286</v>
      </c>
      <c r="F1264" s="304">
        <f t="shared" si="353"/>
        <v>70.837867247007622</v>
      </c>
      <c r="G1264" s="101">
        <v>60</v>
      </c>
      <c r="H1264" s="305">
        <f t="shared" si="354"/>
        <v>4869.8911860718172</v>
      </c>
      <c r="I1264" s="309">
        <f t="shared" si="355"/>
        <v>16.934200000000001</v>
      </c>
      <c r="J1264" s="329">
        <v>122.54</v>
      </c>
      <c r="K1264" s="302">
        <v>21700</v>
      </c>
      <c r="L1264" s="307">
        <f t="shared" si="356"/>
        <v>2125.0204015015502</v>
      </c>
      <c r="M1264" s="304">
        <f t="shared" si="357"/>
        <v>718.25689570752388</v>
      </c>
      <c r="N1264" s="304">
        <f t="shared" si="358"/>
        <v>42.500408030031004</v>
      </c>
      <c r="O1264" s="308">
        <v>36</v>
      </c>
      <c r="P1264" s="305">
        <f t="shared" si="359"/>
        <v>2921.7777052391052</v>
      </c>
      <c r="Q1264" s="309">
        <f t="shared" si="360"/>
        <v>10.1599</v>
      </c>
      <c r="R1264" s="367">
        <v>183.8</v>
      </c>
      <c r="S1264" s="302">
        <v>21700</v>
      </c>
      <c r="T1264" s="307">
        <f t="shared" si="361"/>
        <v>1416.7573449401521</v>
      </c>
      <c r="U1264" s="101">
        <f t="shared" si="362"/>
        <v>478.86398258977135</v>
      </c>
      <c r="V1264" s="304">
        <f t="shared" si="363"/>
        <v>28.335146898803043</v>
      </c>
      <c r="W1264" s="308">
        <v>24</v>
      </c>
      <c r="X1264" s="305">
        <f t="shared" si="364"/>
        <v>1947.9564744287263</v>
      </c>
      <c r="Y1264" s="309">
        <f t="shared" si="365"/>
        <v>6.7736999999999998</v>
      </c>
    </row>
    <row r="1265" spans="1:25" ht="15.75" customHeight="1" x14ac:dyDescent="0.2">
      <c r="A1265" s="424">
        <v>1246</v>
      </c>
      <c r="B1265" s="301">
        <v>73.52</v>
      </c>
      <c r="C1265" s="302">
        <v>21700</v>
      </c>
      <c r="D1265" s="303">
        <f t="shared" si="351"/>
        <v>3541.8933623503808</v>
      </c>
      <c r="E1265" s="304">
        <f t="shared" si="352"/>
        <v>1197.1599564744286</v>
      </c>
      <c r="F1265" s="304">
        <f t="shared" si="353"/>
        <v>70.837867247007622</v>
      </c>
      <c r="G1265" s="101">
        <v>60</v>
      </c>
      <c r="H1265" s="305">
        <f t="shared" si="354"/>
        <v>4869.8911860718172</v>
      </c>
      <c r="I1265" s="309">
        <f t="shared" si="355"/>
        <v>16.947800000000001</v>
      </c>
      <c r="J1265" s="329">
        <v>122.54</v>
      </c>
      <c r="K1265" s="302">
        <v>21700</v>
      </c>
      <c r="L1265" s="307">
        <f t="shared" si="356"/>
        <v>2125.0204015015502</v>
      </c>
      <c r="M1265" s="304">
        <f t="shared" si="357"/>
        <v>718.25689570752388</v>
      </c>
      <c r="N1265" s="304">
        <f t="shared" si="358"/>
        <v>42.500408030031004</v>
      </c>
      <c r="O1265" s="308">
        <v>36</v>
      </c>
      <c r="P1265" s="305">
        <f t="shared" si="359"/>
        <v>2921.7777052391052</v>
      </c>
      <c r="Q1265" s="309">
        <f t="shared" si="360"/>
        <v>10.168100000000001</v>
      </c>
      <c r="R1265" s="367">
        <v>183.8</v>
      </c>
      <c r="S1265" s="302">
        <v>21700</v>
      </c>
      <c r="T1265" s="307">
        <f t="shared" si="361"/>
        <v>1416.7573449401521</v>
      </c>
      <c r="U1265" s="101">
        <f t="shared" si="362"/>
        <v>478.86398258977135</v>
      </c>
      <c r="V1265" s="304">
        <f t="shared" si="363"/>
        <v>28.335146898803043</v>
      </c>
      <c r="W1265" s="308">
        <v>24</v>
      </c>
      <c r="X1265" s="305">
        <f t="shared" si="364"/>
        <v>1947.9564744287263</v>
      </c>
      <c r="Y1265" s="309">
        <f t="shared" si="365"/>
        <v>6.7790999999999997</v>
      </c>
    </row>
    <row r="1266" spans="1:25" ht="15.75" customHeight="1" x14ac:dyDescent="0.2">
      <c r="A1266" s="424">
        <v>1247</v>
      </c>
      <c r="B1266" s="301">
        <v>73.52</v>
      </c>
      <c r="C1266" s="302">
        <v>21700</v>
      </c>
      <c r="D1266" s="303">
        <f t="shared" si="351"/>
        <v>3541.8933623503808</v>
      </c>
      <c r="E1266" s="304">
        <f t="shared" si="352"/>
        <v>1197.1599564744286</v>
      </c>
      <c r="F1266" s="304">
        <f t="shared" si="353"/>
        <v>70.837867247007622</v>
      </c>
      <c r="G1266" s="101">
        <v>60</v>
      </c>
      <c r="H1266" s="305">
        <f t="shared" si="354"/>
        <v>4869.8911860718172</v>
      </c>
      <c r="I1266" s="309">
        <f t="shared" si="355"/>
        <v>16.961400000000001</v>
      </c>
      <c r="J1266" s="329">
        <v>122.54</v>
      </c>
      <c r="K1266" s="302">
        <v>21700</v>
      </c>
      <c r="L1266" s="307">
        <f t="shared" si="356"/>
        <v>2125.0204015015502</v>
      </c>
      <c r="M1266" s="304">
        <f t="shared" si="357"/>
        <v>718.25689570752388</v>
      </c>
      <c r="N1266" s="304">
        <f t="shared" si="358"/>
        <v>42.500408030031004</v>
      </c>
      <c r="O1266" s="308">
        <v>36</v>
      </c>
      <c r="P1266" s="305">
        <f t="shared" si="359"/>
        <v>2921.7777052391052</v>
      </c>
      <c r="Q1266" s="309">
        <f t="shared" si="360"/>
        <v>10.176299999999999</v>
      </c>
      <c r="R1266" s="367">
        <v>183.8</v>
      </c>
      <c r="S1266" s="302">
        <v>21700</v>
      </c>
      <c r="T1266" s="307">
        <f t="shared" si="361"/>
        <v>1416.7573449401521</v>
      </c>
      <c r="U1266" s="101">
        <f t="shared" si="362"/>
        <v>478.86398258977135</v>
      </c>
      <c r="V1266" s="304">
        <f t="shared" si="363"/>
        <v>28.335146898803043</v>
      </c>
      <c r="W1266" s="308">
        <v>24</v>
      </c>
      <c r="X1266" s="305">
        <f t="shared" si="364"/>
        <v>1947.9564744287263</v>
      </c>
      <c r="Y1266" s="309">
        <f t="shared" si="365"/>
        <v>6.7845000000000004</v>
      </c>
    </row>
    <row r="1267" spans="1:25" ht="15.75" customHeight="1" x14ac:dyDescent="0.2">
      <c r="A1267" s="424">
        <v>1248</v>
      </c>
      <c r="B1267" s="301">
        <v>73.52</v>
      </c>
      <c r="C1267" s="302">
        <v>21700</v>
      </c>
      <c r="D1267" s="303">
        <f t="shared" si="351"/>
        <v>3541.8933623503808</v>
      </c>
      <c r="E1267" s="304">
        <f t="shared" si="352"/>
        <v>1197.1599564744286</v>
      </c>
      <c r="F1267" s="304">
        <f t="shared" si="353"/>
        <v>70.837867247007622</v>
      </c>
      <c r="G1267" s="101">
        <v>60</v>
      </c>
      <c r="H1267" s="305">
        <f t="shared" si="354"/>
        <v>4869.8911860718172</v>
      </c>
      <c r="I1267" s="309">
        <f t="shared" si="355"/>
        <v>16.975000000000001</v>
      </c>
      <c r="J1267" s="329">
        <v>122.54</v>
      </c>
      <c r="K1267" s="302">
        <v>21700</v>
      </c>
      <c r="L1267" s="307">
        <f t="shared" si="356"/>
        <v>2125.0204015015502</v>
      </c>
      <c r="M1267" s="304">
        <f t="shared" si="357"/>
        <v>718.25689570752388</v>
      </c>
      <c r="N1267" s="304">
        <f t="shared" si="358"/>
        <v>42.500408030031004</v>
      </c>
      <c r="O1267" s="308">
        <v>36</v>
      </c>
      <c r="P1267" s="305">
        <f t="shared" si="359"/>
        <v>2921.7777052391052</v>
      </c>
      <c r="Q1267" s="309">
        <f t="shared" si="360"/>
        <v>10.1844</v>
      </c>
      <c r="R1267" s="367">
        <v>183.8</v>
      </c>
      <c r="S1267" s="302">
        <v>21700</v>
      </c>
      <c r="T1267" s="307">
        <f t="shared" si="361"/>
        <v>1416.7573449401521</v>
      </c>
      <c r="U1267" s="101">
        <f t="shared" si="362"/>
        <v>478.86398258977135</v>
      </c>
      <c r="V1267" s="304">
        <f t="shared" si="363"/>
        <v>28.335146898803043</v>
      </c>
      <c r="W1267" s="308">
        <v>24</v>
      </c>
      <c r="X1267" s="305">
        <f t="shared" si="364"/>
        <v>1947.9564744287263</v>
      </c>
      <c r="Y1267" s="309">
        <f t="shared" si="365"/>
        <v>6.79</v>
      </c>
    </row>
    <row r="1268" spans="1:25" ht="15.75" customHeight="1" x14ac:dyDescent="0.2">
      <c r="A1268" s="424">
        <v>1249</v>
      </c>
      <c r="B1268" s="301">
        <v>73.52</v>
      </c>
      <c r="C1268" s="302">
        <v>21700</v>
      </c>
      <c r="D1268" s="303">
        <f t="shared" si="351"/>
        <v>3541.8933623503808</v>
      </c>
      <c r="E1268" s="304">
        <f t="shared" si="352"/>
        <v>1197.1599564744286</v>
      </c>
      <c r="F1268" s="304">
        <f t="shared" si="353"/>
        <v>70.837867247007622</v>
      </c>
      <c r="G1268" s="101">
        <v>60</v>
      </c>
      <c r="H1268" s="305">
        <f t="shared" si="354"/>
        <v>4869.8911860718172</v>
      </c>
      <c r="I1268" s="309">
        <f t="shared" si="355"/>
        <v>16.988600000000002</v>
      </c>
      <c r="J1268" s="329">
        <v>122.54</v>
      </c>
      <c r="K1268" s="302">
        <v>21700</v>
      </c>
      <c r="L1268" s="307">
        <f t="shared" si="356"/>
        <v>2125.0204015015502</v>
      </c>
      <c r="M1268" s="304">
        <f t="shared" si="357"/>
        <v>718.25689570752388</v>
      </c>
      <c r="N1268" s="304">
        <f t="shared" si="358"/>
        <v>42.500408030031004</v>
      </c>
      <c r="O1268" s="308">
        <v>36</v>
      </c>
      <c r="P1268" s="305">
        <f t="shared" si="359"/>
        <v>2921.7777052391052</v>
      </c>
      <c r="Q1268" s="309">
        <f t="shared" si="360"/>
        <v>10.192600000000001</v>
      </c>
      <c r="R1268" s="367">
        <v>183.8</v>
      </c>
      <c r="S1268" s="302">
        <v>21700</v>
      </c>
      <c r="T1268" s="307">
        <f t="shared" si="361"/>
        <v>1416.7573449401521</v>
      </c>
      <c r="U1268" s="101">
        <f t="shared" si="362"/>
        <v>478.86398258977135</v>
      </c>
      <c r="V1268" s="304">
        <f t="shared" si="363"/>
        <v>28.335146898803043</v>
      </c>
      <c r="W1268" s="308">
        <v>24</v>
      </c>
      <c r="X1268" s="305">
        <f t="shared" si="364"/>
        <v>1947.9564744287263</v>
      </c>
      <c r="Y1268" s="309">
        <f t="shared" si="365"/>
        <v>6.7953999999999999</v>
      </c>
    </row>
    <row r="1269" spans="1:25" ht="15.75" customHeight="1" x14ac:dyDescent="0.2">
      <c r="A1269" s="283">
        <v>1250</v>
      </c>
      <c r="B1269" s="301">
        <v>73.52</v>
      </c>
      <c r="C1269" s="302">
        <v>21700</v>
      </c>
      <c r="D1269" s="303">
        <f t="shared" si="351"/>
        <v>3541.8933623503808</v>
      </c>
      <c r="E1269" s="304">
        <f t="shared" si="352"/>
        <v>1197.1599564744286</v>
      </c>
      <c r="F1269" s="304">
        <f t="shared" si="353"/>
        <v>70.837867247007622</v>
      </c>
      <c r="G1269" s="101">
        <v>60</v>
      </c>
      <c r="H1269" s="305">
        <f t="shared" si="354"/>
        <v>4869.8911860718172</v>
      </c>
      <c r="I1269" s="309">
        <f t="shared" si="355"/>
        <v>17.002199999999998</v>
      </c>
      <c r="J1269" s="329">
        <v>122.54</v>
      </c>
      <c r="K1269" s="302">
        <v>21700</v>
      </c>
      <c r="L1269" s="307">
        <f t="shared" si="356"/>
        <v>2125.0204015015502</v>
      </c>
      <c r="M1269" s="304">
        <f t="shared" si="357"/>
        <v>718.25689570752388</v>
      </c>
      <c r="N1269" s="304">
        <f t="shared" si="358"/>
        <v>42.500408030031004</v>
      </c>
      <c r="O1269" s="308">
        <v>36</v>
      </c>
      <c r="P1269" s="305">
        <f t="shared" si="359"/>
        <v>2921.7777052391052</v>
      </c>
      <c r="Q1269" s="309">
        <f t="shared" si="360"/>
        <v>10.200799999999999</v>
      </c>
      <c r="R1269" s="367">
        <v>183.8</v>
      </c>
      <c r="S1269" s="302">
        <v>21700</v>
      </c>
      <c r="T1269" s="307">
        <f t="shared" si="361"/>
        <v>1416.7573449401521</v>
      </c>
      <c r="U1269" s="101">
        <f t="shared" si="362"/>
        <v>478.86398258977135</v>
      </c>
      <c r="V1269" s="304">
        <f t="shared" si="363"/>
        <v>28.335146898803043</v>
      </c>
      <c r="W1269" s="308">
        <v>24</v>
      </c>
      <c r="X1269" s="305">
        <f t="shared" si="364"/>
        <v>1947.9564744287263</v>
      </c>
      <c r="Y1269" s="309">
        <f t="shared" si="365"/>
        <v>6.8009000000000004</v>
      </c>
    </row>
    <row r="1270" spans="1:25" ht="15.75" customHeight="1" x14ac:dyDescent="0.2">
      <c r="A1270" s="424">
        <v>1251</v>
      </c>
      <c r="B1270" s="301">
        <v>73.52</v>
      </c>
      <c r="C1270" s="302">
        <v>21700</v>
      </c>
      <c r="D1270" s="303">
        <f t="shared" si="351"/>
        <v>3541.8933623503808</v>
      </c>
      <c r="E1270" s="304">
        <f t="shared" si="352"/>
        <v>1197.1599564744286</v>
      </c>
      <c r="F1270" s="304">
        <f t="shared" si="353"/>
        <v>70.837867247007622</v>
      </c>
      <c r="G1270" s="101">
        <v>60</v>
      </c>
      <c r="H1270" s="305">
        <f t="shared" si="354"/>
        <v>4869.8911860718172</v>
      </c>
      <c r="I1270" s="309">
        <f t="shared" si="355"/>
        <v>17.015799999999999</v>
      </c>
      <c r="J1270" s="329">
        <v>122.54</v>
      </c>
      <c r="K1270" s="302">
        <v>21700</v>
      </c>
      <c r="L1270" s="307">
        <f t="shared" si="356"/>
        <v>2125.0204015015502</v>
      </c>
      <c r="M1270" s="304">
        <f t="shared" si="357"/>
        <v>718.25689570752388</v>
      </c>
      <c r="N1270" s="304">
        <f t="shared" si="358"/>
        <v>42.500408030031004</v>
      </c>
      <c r="O1270" s="308">
        <v>36</v>
      </c>
      <c r="P1270" s="305">
        <f t="shared" si="359"/>
        <v>2921.7777052391052</v>
      </c>
      <c r="Q1270" s="309">
        <f t="shared" si="360"/>
        <v>10.2089</v>
      </c>
      <c r="R1270" s="367">
        <v>183.8</v>
      </c>
      <c r="S1270" s="302">
        <v>21700</v>
      </c>
      <c r="T1270" s="307">
        <f t="shared" si="361"/>
        <v>1416.7573449401521</v>
      </c>
      <c r="U1270" s="101">
        <f t="shared" si="362"/>
        <v>478.86398258977135</v>
      </c>
      <c r="V1270" s="304">
        <f t="shared" si="363"/>
        <v>28.335146898803043</v>
      </c>
      <c r="W1270" s="308">
        <v>24</v>
      </c>
      <c r="X1270" s="305">
        <f t="shared" si="364"/>
        <v>1947.9564744287263</v>
      </c>
      <c r="Y1270" s="309">
        <f t="shared" si="365"/>
        <v>6.8063000000000002</v>
      </c>
    </row>
    <row r="1271" spans="1:25" ht="15.75" customHeight="1" x14ac:dyDescent="0.2">
      <c r="A1271" s="424">
        <v>1252</v>
      </c>
      <c r="B1271" s="301">
        <v>73.52</v>
      </c>
      <c r="C1271" s="302">
        <v>21700</v>
      </c>
      <c r="D1271" s="303">
        <f t="shared" si="351"/>
        <v>3541.8933623503808</v>
      </c>
      <c r="E1271" s="304">
        <f t="shared" si="352"/>
        <v>1197.1599564744286</v>
      </c>
      <c r="F1271" s="304">
        <f t="shared" si="353"/>
        <v>70.837867247007622</v>
      </c>
      <c r="G1271" s="101">
        <v>60</v>
      </c>
      <c r="H1271" s="305">
        <f t="shared" si="354"/>
        <v>4869.8911860718172</v>
      </c>
      <c r="I1271" s="309">
        <f t="shared" si="355"/>
        <v>17.029399999999999</v>
      </c>
      <c r="J1271" s="329">
        <v>122.54</v>
      </c>
      <c r="K1271" s="302">
        <v>21700</v>
      </c>
      <c r="L1271" s="307">
        <f t="shared" si="356"/>
        <v>2125.0204015015502</v>
      </c>
      <c r="M1271" s="304">
        <f t="shared" si="357"/>
        <v>718.25689570752388</v>
      </c>
      <c r="N1271" s="304">
        <f t="shared" si="358"/>
        <v>42.500408030031004</v>
      </c>
      <c r="O1271" s="308">
        <v>36</v>
      </c>
      <c r="P1271" s="305">
        <f t="shared" si="359"/>
        <v>2921.7777052391052</v>
      </c>
      <c r="Q1271" s="309">
        <f t="shared" si="360"/>
        <v>10.2171</v>
      </c>
      <c r="R1271" s="367">
        <v>183.8</v>
      </c>
      <c r="S1271" s="302">
        <v>21700</v>
      </c>
      <c r="T1271" s="307">
        <f t="shared" si="361"/>
        <v>1416.7573449401521</v>
      </c>
      <c r="U1271" s="101">
        <f t="shared" si="362"/>
        <v>478.86398258977135</v>
      </c>
      <c r="V1271" s="304">
        <f t="shared" si="363"/>
        <v>28.335146898803043</v>
      </c>
      <c r="W1271" s="308">
        <v>24</v>
      </c>
      <c r="X1271" s="305">
        <f t="shared" si="364"/>
        <v>1947.9564744287263</v>
      </c>
      <c r="Y1271" s="309">
        <f t="shared" si="365"/>
        <v>6.8117999999999999</v>
      </c>
    </row>
    <row r="1272" spans="1:25" ht="15.75" customHeight="1" x14ac:dyDescent="0.2">
      <c r="A1272" s="424">
        <v>1253</v>
      </c>
      <c r="B1272" s="301">
        <v>73.52</v>
      </c>
      <c r="C1272" s="302">
        <v>21700</v>
      </c>
      <c r="D1272" s="303">
        <f t="shared" si="351"/>
        <v>3541.8933623503808</v>
      </c>
      <c r="E1272" s="304">
        <f t="shared" si="352"/>
        <v>1197.1599564744286</v>
      </c>
      <c r="F1272" s="304">
        <f t="shared" si="353"/>
        <v>70.837867247007622</v>
      </c>
      <c r="G1272" s="101">
        <v>60</v>
      </c>
      <c r="H1272" s="305">
        <f t="shared" si="354"/>
        <v>4869.8911860718172</v>
      </c>
      <c r="I1272" s="309">
        <f t="shared" si="355"/>
        <v>17.042999999999999</v>
      </c>
      <c r="J1272" s="329">
        <v>122.54</v>
      </c>
      <c r="K1272" s="302">
        <v>21700</v>
      </c>
      <c r="L1272" s="307">
        <f t="shared" si="356"/>
        <v>2125.0204015015502</v>
      </c>
      <c r="M1272" s="304">
        <f t="shared" si="357"/>
        <v>718.25689570752388</v>
      </c>
      <c r="N1272" s="304">
        <f t="shared" si="358"/>
        <v>42.500408030031004</v>
      </c>
      <c r="O1272" s="308">
        <v>36</v>
      </c>
      <c r="P1272" s="305">
        <f t="shared" si="359"/>
        <v>2921.7777052391052</v>
      </c>
      <c r="Q1272" s="309">
        <f t="shared" si="360"/>
        <v>10.225199999999999</v>
      </c>
      <c r="R1272" s="367">
        <v>183.8</v>
      </c>
      <c r="S1272" s="302">
        <v>21700</v>
      </c>
      <c r="T1272" s="307">
        <f t="shared" si="361"/>
        <v>1416.7573449401521</v>
      </c>
      <c r="U1272" s="101">
        <f t="shared" si="362"/>
        <v>478.86398258977135</v>
      </c>
      <c r="V1272" s="304">
        <f t="shared" si="363"/>
        <v>28.335146898803043</v>
      </c>
      <c r="W1272" s="308">
        <v>24</v>
      </c>
      <c r="X1272" s="305">
        <f t="shared" si="364"/>
        <v>1947.9564744287263</v>
      </c>
      <c r="Y1272" s="309">
        <f t="shared" si="365"/>
        <v>6.8171999999999997</v>
      </c>
    </row>
    <row r="1273" spans="1:25" ht="15.75" customHeight="1" x14ac:dyDescent="0.2">
      <c r="A1273" s="424">
        <v>1254</v>
      </c>
      <c r="B1273" s="301">
        <v>73.52</v>
      </c>
      <c r="C1273" s="302">
        <v>21700</v>
      </c>
      <c r="D1273" s="303">
        <f t="shared" si="351"/>
        <v>3541.8933623503808</v>
      </c>
      <c r="E1273" s="304">
        <f t="shared" si="352"/>
        <v>1197.1599564744286</v>
      </c>
      <c r="F1273" s="304">
        <f t="shared" si="353"/>
        <v>70.837867247007622</v>
      </c>
      <c r="G1273" s="101">
        <v>60</v>
      </c>
      <c r="H1273" s="305">
        <f t="shared" si="354"/>
        <v>4869.8911860718172</v>
      </c>
      <c r="I1273" s="309">
        <f t="shared" si="355"/>
        <v>17.0566</v>
      </c>
      <c r="J1273" s="329">
        <v>122.54</v>
      </c>
      <c r="K1273" s="302">
        <v>21700</v>
      </c>
      <c r="L1273" s="307">
        <f t="shared" si="356"/>
        <v>2125.0204015015502</v>
      </c>
      <c r="M1273" s="304">
        <f t="shared" si="357"/>
        <v>718.25689570752388</v>
      </c>
      <c r="N1273" s="304">
        <f t="shared" si="358"/>
        <v>42.500408030031004</v>
      </c>
      <c r="O1273" s="308">
        <v>36</v>
      </c>
      <c r="P1273" s="305">
        <f t="shared" si="359"/>
        <v>2921.7777052391052</v>
      </c>
      <c r="Q1273" s="309">
        <f t="shared" si="360"/>
        <v>10.2334</v>
      </c>
      <c r="R1273" s="367">
        <v>183.8</v>
      </c>
      <c r="S1273" s="302">
        <v>21700</v>
      </c>
      <c r="T1273" s="307">
        <f t="shared" si="361"/>
        <v>1416.7573449401521</v>
      </c>
      <c r="U1273" s="101">
        <f t="shared" si="362"/>
        <v>478.86398258977135</v>
      </c>
      <c r="V1273" s="304">
        <f t="shared" si="363"/>
        <v>28.335146898803043</v>
      </c>
      <c r="W1273" s="308">
        <v>24</v>
      </c>
      <c r="X1273" s="305">
        <f t="shared" si="364"/>
        <v>1947.9564744287263</v>
      </c>
      <c r="Y1273" s="309">
        <f t="shared" si="365"/>
        <v>6.8226000000000004</v>
      </c>
    </row>
    <row r="1274" spans="1:25" ht="15.75" customHeight="1" x14ac:dyDescent="0.2">
      <c r="A1274" s="424">
        <v>1255</v>
      </c>
      <c r="B1274" s="301">
        <v>73.52</v>
      </c>
      <c r="C1274" s="302">
        <v>21700</v>
      </c>
      <c r="D1274" s="303">
        <f t="shared" si="351"/>
        <v>3541.8933623503808</v>
      </c>
      <c r="E1274" s="304">
        <f t="shared" si="352"/>
        <v>1197.1599564744286</v>
      </c>
      <c r="F1274" s="304">
        <f t="shared" si="353"/>
        <v>70.837867247007622</v>
      </c>
      <c r="G1274" s="101">
        <v>60</v>
      </c>
      <c r="H1274" s="305">
        <f t="shared" si="354"/>
        <v>4869.8911860718172</v>
      </c>
      <c r="I1274" s="309">
        <f t="shared" si="355"/>
        <v>17.0702</v>
      </c>
      <c r="J1274" s="329">
        <v>122.54</v>
      </c>
      <c r="K1274" s="302">
        <v>21700</v>
      </c>
      <c r="L1274" s="307">
        <f t="shared" si="356"/>
        <v>2125.0204015015502</v>
      </c>
      <c r="M1274" s="304">
        <f t="shared" si="357"/>
        <v>718.25689570752388</v>
      </c>
      <c r="N1274" s="304">
        <f t="shared" si="358"/>
        <v>42.500408030031004</v>
      </c>
      <c r="O1274" s="308">
        <v>36</v>
      </c>
      <c r="P1274" s="305">
        <f t="shared" si="359"/>
        <v>2921.7777052391052</v>
      </c>
      <c r="Q1274" s="309">
        <f t="shared" si="360"/>
        <v>10.2416</v>
      </c>
      <c r="R1274" s="367">
        <v>183.8</v>
      </c>
      <c r="S1274" s="302">
        <v>21700</v>
      </c>
      <c r="T1274" s="307">
        <f t="shared" si="361"/>
        <v>1416.7573449401521</v>
      </c>
      <c r="U1274" s="101">
        <f t="shared" si="362"/>
        <v>478.86398258977135</v>
      </c>
      <c r="V1274" s="304">
        <f t="shared" si="363"/>
        <v>28.335146898803043</v>
      </c>
      <c r="W1274" s="308">
        <v>24</v>
      </c>
      <c r="X1274" s="305">
        <f t="shared" si="364"/>
        <v>1947.9564744287263</v>
      </c>
      <c r="Y1274" s="309">
        <f t="shared" si="365"/>
        <v>6.8281000000000001</v>
      </c>
    </row>
    <row r="1275" spans="1:25" ht="15.75" customHeight="1" x14ac:dyDescent="0.2">
      <c r="A1275" s="424">
        <v>1256</v>
      </c>
      <c r="B1275" s="301">
        <v>73.52</v>
      </c>
      <c r="C1275" s="302">
        <v>21700</v>
      </c>
      <c r="D1275" s="303">
        <f t="shared" si="351"/>
        <v>3541.8933623503808</v>
      </c>
      <c r="E1275" s="304">
        <f t="shared" si="352"/>
        <v>1197.1599564744286</v>
      </c>
      <c r="F1275" s="304">
        <f t="shared" si="353"/>
        <v>70.837867247007622</v>
      </c>
      <c r="G1275" s="101">
        <v>60</v>
      </c>
      <c r="H1275" s="305">
        <f t="shared" si="354"/>
        <v>4869.8911860718172</v>
      </c>
      <c r="I1275" s="309">
        <f t="shared" si="355"/>
        <v>17.0838</v>
      </c>
      <c r="J1275" s="329">
        <v>122.54</v>
      </c>
      <c r="K1275" s="302">
        <v>21700</v>
      </c>
      <c r="L1275" s="307">
        <f t="shared" si="356"/>
        <v>2125.0204015015502</v>
      </c>
      <c r="M1275" s="304">
        <f t="shared" si="357"/>
        <v>718.25689570752388</v>
      </c>
      <c r="N1275" s="304">
        <f t="shared" si="358"/>
        <v>42.500408030031004</v>
      </c>
      <c r="O1275" s="308">
        <v>36</v>
      </c>
      <c r="P1275" s="305">
        <f t="shared" si="359"/>
        <v>2921.7777052391052</v>
      </c>
      <c r="Q1275" s="309">
        <f t="shared" si="360"/>
        <v>10.249700000000001</v>
      </c>
      <c r="R1275" s="367">
        <v>183.8</v>
      </c>
      <c r="S1275" s="302">
        <v>21700</v>
      </c>
      <c r="T1275" s="307">
        <f t="shared" si="361"/>
        <v>1416.7573449401521</v>
      </c>
      <c r="U1275" s="101">
        <f t="shared" si="362"/>
        <v>478.86398258977135</v>
      </c>
      <c r="V1275" s="304">
        <f t="shared" si="363"/>
        <v>28.335146898803043</v>
      </c>
      <c r="W1275" s="308">
        <v>24</v>
      </c>
      <c r="X1275" s="305">
        <f t="shared" si="364"/>
        <v>1947.9564744287263</v>
      </c>
      <c r="Y1275" s="309">
        <f t="shared" si="365"/>
        <v>6.8334999999999999</v>
      </c>
    </row>
    <row r="1276" spans="1:25" ht="15.75" customHeight="1" x14ac:dyDescent="0.2">
      <c r="A1276" s="424">
        <v>1257</v>
      </c>
      <c r="B1276" s="301">
        <v>73.52</v>
      </c>
      <c r="C1276" s="302">
        <v>21700</v>
      </c>
      <c r="D1276" s="303">
        <f t="shared" si="351"/>
        <v>3541.8933623503808</v>
      </c>
      <c r="E1276" s="304">
        <f t="shared" si="352"/>
        <v>1197.1599564744286</v>
      </c>
      <c r="F1276" s="304">
        <f t="shared" si="353"/>
        <v>70.837867247007622</v>
      </c>
      <c r="G1276" s="101">
        <v>60</v>
      </c>
      <c r="H1276" s="305">
        <f t="shared" si="354"/>
        <v>4869.8911860718172</v>
      </c>
      <c r="I1276" s="309">
        <f t="shared" si="355"/>
        <v>17.0974</v>
      </c>
      <c r="J1276" s="329">
        <v>122.54</v>
      </c>
      <c r="K1276" s="302">
        <v>21700</v>
      </c>
      <c r="L1276" s="307">
        <f t="shared" si="356"/>
        <v>2125.0204015015502</v>
      </c>
      <c r="M1276" s="304">
        <f t="shared" si="357"/>
        <v>718.25689570752388</v>
      </c>
      <c r="N1276" s="304">
        <f t="shared" si="358"/>
        <v>42.500408030031004</v>
      </c>
      <c r="O1276" s="308">
        <v>36</v>
      </c>
      <c r="P1276" s="305">
        <f t="shared" si="359"/>
        <v>2921.7777052391052</v>
      </c>
      <c r="Q1276" s="309">
        <f t="shared" si="360"/>
        <v>10.257899999999999</v>
      </c>
      <c r="R1276" s="367">
        <v>183.8</v>
      </c>
      <c r="S1276" s="302">
        <v>21700</v>
      </c>
      <c r="T1276" s="307">
        <f t="shared" si="361"/>
        <v>1416.7573449401521</v>
      </c>
      <c r="U1276" s="101">
        <f t="shared" si="362"/>
        <v>478.86398258977135</v>
      </c>
      <c r="V1276" s="304">
        <f t="shared" si="363"/>
        <v>28.335146898803043</v>
      </c>
      <c r="W1276" s="308">
        <v>24</v>
      </c>
      <c r="X1276" s="305">
        <f t="shared" si="364"/>
        <v>1947.9564744287263</v>
      </c>
      <c r="Y1276" s="309">
        <f t="shared" si="365"/>
        <v>6.8390000000000004</v>
      </c>
    </row>
    <row r="1277" spans="1:25" ht="15.75" customHeight="1" x14ac:dyDescent="0.2">
      <c r="A1277" s="424">
        <v>1258</v>
      </c>
      <c r="B1277" s="301">
        <v>73.52</v>
      </c>
      <c r="C1277" s="302">
        <v>21700</v>
      </c>
      <c r="D1277" s="303">
        <f t="shared" si="351"/>
        <v>3541.8933623503808</v>
      </c>
      <c r="E1277" s="304">
        <f t="shared" si="352"/>
        <v>1197.1599564744286</v>
      </c>
      <c r="F1277" s="304">
        <f t="shared" si="353"/>
        <v>70.837867247007622</v>
      </c>
      <c r="G1277" s="101">
        <v>60</v>
      </c>
      <c r="H1277" s="305">
        <f t="shared" si="354"/>
        <v>4869.8911860718172</v>
      </c>
      <c r="I1277" s="309">
        <f t="shared" si="355"/>
        <v>17.111000000000001</v>
      </c>
      <c r="J1277" s="329">
        <v>122.54</v>
      </c>
      <c r="K1277" s="302">
        <v>21700</v>
      </c>
      <c r="L1277" s="307">
        <f t="shared" si="356"/>
        <v>2125.0204015015502</v>
      </c>
      <c r="M1277" s="304">
        <f t="shared" si="357"/>
        <v>718.25689570752388</v>
      </c>
      <c r="N1277" s="304">
        <f t="shared" si="358"/>
        <v>42.500408030031004</v>
      </c>
      <c r="O1277" s="308">
        <v>36</v>
      </c>
      <c r="P1277" s="305">
        <f t="shared" si="359"/>
        <v>2921.7777052391052</v>
      </c>
      <c r="Q1277" s="309">
        <f t="shared" si="360"/>
        <v>10.266</v>
      </c>
      <c r="R1277" s="367">
        <v>183.8</v>
      </c>
      <c r="S1277" s="302">
        <v>21700</v>
      </c>
      <c r="T1277" s="307">
        <f t="shared" si="361"/>
        <v>1416.7573449401521</v>
      </c>
      <c r="U1277" s="101">
        <f t="shared" si="362"/>
        <v>478.86398258977135</v>
      </c>
      <c r="V1277" s="304">
        <f t="shared" si="363"/>
        <v>28.335146898803043</v>
      </c>
      <c r="W1277" s="308">
        <v>24</v>
      </c>
      <c r="X1277" s="305">
        <f t="shared" si="364"/>
        <v>1947.9564744287263</v>
      </c>
      <c r="Y1277" s="309">
        <f t="shared" si="365"/>
        <v>6.8444000000000003</v>
      </c>
    </row>
    <row r="1278" spans="1:25" ht="15.75" customHeight="1" x14ac:dyDescent="0.2">
      <c r="A1278" s="424">
        <v>1259</v>
      </c>
      <c r="B1278" s="301">
        <v>73.52</v>
      </c>
      <c r="C1278" s="302">
        <v>21700</v>
      </c>
      <c r="D1278" s="303">
        <f t="shared" si="351"/>
        <v>3541.8933623503808</v>
      </c>
      <c r="E1278" s="304">
        <f t="shared" si="352"/>
        <v>1197.1599564744286</v>
      </c>
      <c r="F1278" s="304">
        <f t="shared" si="353"/>
        <v>70.837867247007622</v>
      </c>
      <c r="G1278" s="101">
        <v>60</v>
      </c>
      <c r="H1278" s="305">
        <f t="shared" si="354"/>
        <v>4869.8911860718172</v>
      </c>
      <c r="I1278" s="309">
        <f t="shared" si="355"/>
        <v>17.124600000000001</v>
      </c>
      <c r="J1278" s="329">
        <v>122.54</v>
      </c>
      <c r="K1278" s="302">
        <v>21700</v>
      </c>
      <c r="L1278" s="307">
        <f t="shared" si="356"/>
        <v>2125.0204015015502</v>
      </c>
      <c r="M1278" s="304">
        <f t="shared" si="357"/>
        <v>718.25689570752388</v>
      </c>
      <c r="N1278" s="304">
        <f t="shared" si="358"/>
        <v>42.500408030031004</v>
      </c>
      <c r="O1278" s="308">
        <v>36</v>
      </c>
      <c r="P1278" s="305">
        <f t="shared" si="359"/>
        <v>2921.7777052391052</v>
      </c>
      <c r="Q1278" s="309">
        <f t="shared" si="360"/>
        <v>10.2742</v>
      </c>
      <c r="R1278" s="367">
        <v>183.8</v>
      </c>
      <c r="S1278" s="302">
        <v>21700</v>
      </c>
      <c r="T1278" s="307">
        <f t="shared" si="361"/>
        <v>1416.7573449401521</v>
      </c>
      <c r="U1278" s="101">
        <f t="shared" si="362"/>
        <v>478.86398258977135</v>
      </c>
      <c r="V1278" s="304">
        <f t="shared" si="363"/>
        <v>28.335146898803043</v>
      </c>
      <c r="W1278" s="308">
        <v>24</v>
      </c>
      <c r="X1278" s="305">
        <f t="shared" si="364"/>
        <v>1947.9564744287263</v>
      </c>
      <c r="Y1278" s="309">
        <f t="shared" si="365"/>
        <v>6.8498000000000001</v>
      </c>
    </row>
    <row r="1279" spans="1:25" ht="15.75" customHeight="1" x14ac:dyDescent="0.2">
      <c r="A1279" s="283">
        <v>1260</v>
      </c>
      <c r="B1279" s="301">
        <v>73.52</v>
      </c>
      <c r="C1279" s="302">
        <v>21700</v>
      </c>
      <c r="D1279" s="303">
        <f t="shared" si="351"/>
        <v>3541.8933623503808</v>
      </c>
      <c r="E1279" s="304">
        <f t="shared" si="352"/>
        <v>1197.1599564744286</v>
      </c>
      <c r="F1279" s="304">
        <f t="shared" si="353"/>
        <v>70.837867247007622</v>
      </c>
      <c r="G1279" s="101">
        <v>60</v>
      </c>
      <c r="H1279" s="305">
        <f t="shared" si="354"/>
        <v>4869.8911860718172</v>
      </c>
      <c r="I1279" s="309">
        <f t="shared" si="355"/>
        <v>17.138200000000001</v>
      </c>
      <c r="J1279" s="329">
        <v>122.54</v>
      </c>
      <c r="K1279" s="302">
        <v>21700</v>
      </c>
      <c r="L1279" s="307">
        <f t="shared" si="356"/>
        <v>2125.0204015015502</v>
      </c>
      <c r="M1279" s="304">
        <f t="shared" si="357"/>
        <v>718.25689570752388</v>
      </c>
      <c r="N1279" s="304">
        <f t="shared" si="358"/>
        <v>42.500408030031004</v>
      </c>
      <c r="O1279" s="308">
        <v>36</v>
      </c>
      <c r="P1279" s="305">
        <f t="shared" si="359"/>
        <v>2921.7777052391052</v>
      </c>
      <c r="Q1279" s="309">
        <f t="shared" si="360"/>
        <v>10.282400000000001</v>
      </c>
      <c r="R1279" s="367">
        <v>183.8</v>
      </c>
      <c r="S1279" s="302">
        <v>21700</v>
      </c>
      <c r="T1279" s="307">
        <f t="shared" si="361"/>
        <v>1416.7573449401521</v>
      </c>
      <c r="U1279" s="101">
        <f t="shared" si="362"/>
        <v>478.86398258977135</v>
      </c>
      <c r="V1279" s="304">
        <f t="shared" si="363"/>
        <v>28.335146898803043</v>
      </c>
      <c r="W1279" s="308">
        <v>24</v>
      </c>
      <c r="X1279" s="305">
        <f t="shared" si="364"/>
        <v>1947.9564744287263</v>
      </c>
      <c r="Y1279" s="309">
        <f t="shared" si="365"/>
        <v>6.8552999999999997</v>
      </c>
    </row>
    <row r="1280" spans="1:25" ht="15.75" customHeight="1" x14ac:dyDescent="0.2">
      <c r="A1280" s="424">
        <v>1261</v>
      </c>
      <c r="B1280" s="301">
        <v>73.52</v>
      </c>
      <c r="C1280" s="302">
        <v>21700</v>
      </c>
      <c r="D1280" s="303">
        <f t="shared" si="351"/>
        <v>3541.8933623503808</v>
      </c>
      <c r="E1280" s="304">
        <f t="shared" si="352"/>
        <v>1197.1599564744286</v>
      </c>
      <c r="F1280" s="304">
        <f t="shared" si="353"/>
        <v>70.837867247007622</v>
      </c>
      <c r="G1280" s="101">
        <v>60</v>
      </c>
      <c r="H1280" s="305">
        <f t="shared" si="354"/>
        <v>4869.8911860718172</v>
      </c>
      <c r="I1280" s="309">
        <f t="shared" si="355"/>
        <v>17.151800000000001</v>
      </c>
      <c r="J1280" s="329">
        <v>122.54</v>
      </c>
      <c r="K1280" s="302">
        <v>21700</v>
      </c>
      <c r="L1280" s="307">
        <f t="shared" si="356"/>
        <v>2125.0204015015502</v>
      </c>
      <c r="M1280" s="304">
        <f t="shared" si="357"/>
        <v>718.25689570752388</v>
      </c>
      <c r="N1280" s="304">
        <f t="shared" si="358"/>
        <v>42.500408030031004</v>
      </c>
      <c r="O1280" s="308">
        <v>36</v>
      </c>
      <c r="P1280" s="305">
        <f t="shared" si="359"/>
        <v>2921.7777052391052</v>
      </c>
      <c r="Q1280" s="309">
        <f t="shared" si="360"/>
        <v>10.2905</v>
      </c>
      <c r="R1280" s="367">
        <v>183.8</v>
      </c>
      <c r="S1280" s="302">
        <v>21700</v>
      </c>
      <c r="T1280" s="307">
        <f t="shared" si="361"/>
        <v>1416.7573449401521</v>
      </c>
      <c r="U1280" s="101">
        <f t="shared" si="362"/>
        <v>478.86398258977135</v>
      </c>
      <c r="V1280" s="304">
        <f t="shared" si="363"/>
        <v>28.335146898803043</v>
      </c>
      <c r="W1280" s="308">
        <v>24</v>
      </c>
      <c r="X1280" s="305">
        <f t="shared" si="364"/>
        <v>1947.9564744287263</v>
      </c>
      <c r="Y1280" s="309">
        <f t="shared" si="365"/>
        <v>6.8606999999999996</v>
      </c>
    </row>
    <row r="1281" spans="1:25" ht="15.75" customHeight="1" x14ac:dyDescent="0.2">
      <c r="A1281" s="424">
        <v>1262</v>
      </c>
      <c r="B1281" s="301">
        <v>73.52</v>
      </c>
      <c r="C1281" s="302">
        <v>21700</v>
      </c>
      <c r="D1281" s="303">
        <f t="shared" si="351"/>
        <v>3541.8933623503808</v>
      </c>
      <c r="E1281" s="304">
        <f t="shared" si="352"/>
        <v>1197.1599564744286</v>
      </c>
      <c r="F1281" s="304">
        <f t="shared" si="353"/>
        <v>70.837867247007622</v>
      </c>
      <c r="G1281" s="101">
        <v>60</v>
      </c>
      <c r="H1281" s="305">
        <f t="shared" si="354"/>
        <v>4869.8911860718172</v>
      </c>
      <c r="I1281" s="309">
        <f t="shared" si="355"/>
        <v>17.165400000000002</v>
      </c>
      <c r="J1281" s="329">
        <v>122.54</v>
      </c>
      <c r="K1281" s="302">
        <v>21700</v>
      </c>
      <c r="L1281" s="307">
        <f t="shared" si="356"/>
        <v>2125.0204015015502</v>
      </c>
      <c r="M1281" s="304">
        <f t="shared" si="357"/>
        <v>718.25689570752388</v>
      </c>
      <c r="N1281" s="304">
        <f t="shared" si="358"/>
        <v>42.500408030031004</v>
      </c>
      <c r="O1281" s="308">
        <v>36</v>
      </c>
      <c r="P1281" s="305">
        <f t="shared" si="359"/>
        <v>2921.7777052391052</v>
      </c>
      <c r="Q1281" s="309">
        <f t="shared" si="360"/>
        <v>10.2987</v>
      </c>
      <c r="R1281" s="367">
        <v>183.8</v>
      </c>
      <c r="S1281" s="302">
        <v>21700</v>
      </c>
      <c r="T1281" s="307">
        <f t="shared" si="361"/>
        <v>1416.7573449401521</v>
      </c>
      <c r="U1281" s="101">
        <f t="shared" si="362"/>
        <v>478.86398258977135</v>
      </c>
      <c r="V1281" s="304">
        <f t="shared" si="363"/>
        <v>28.335146898803043</v>
      </c>
      <c r="W1281" s="308">
        <v>24</v>
      </c>
      <c r="X1281" s="305">
        <f t="shared" si="364"/>
        <v>1947.9564744287263</v>
      </c>
      <c r="Y1281" s="309">
        <f t="shared" si="365"/>
        <v>6.8662000000000001</v>
      </c>
    </row>
    <row r="1282" spans="1:25" ht="15.75" customHeight="1" x14ac:dyDescent="0.2">
      <c r="A1282" s="424">
        <v>1263</v>
      </c>
      <c r="B1282" s="301">
        <v>73.52</v>
      </c>
      <c r="C1282" s="302">
        <v>21700</v>
      </c>
      <c r="D1282" s="303">
        <f t="shared" si="351"/>
        <v>3541.8933623503808</v>
      </c>
      <c r="E1282" s="304">
        <f t="shared" si="352"/>
        <v>1197.1599564744286</v>
      </c>
      <c r="F1282" s="304">
        <f t="shared" si="353"/>
        <v>70.837867247007622</v>
      </c>
      <c r="G1282" s="101">
        <v>60</v>
      </c>
      <c r="H1282" s="305">
        <f t="shared" si="354"/>
        <v>4869.8911860718172</v>
      </c>
      <c r="I1282" s="309">
        <f t="shared" si="355"/>
        <v>17.178999999999998</v>
      </c>
      <c r="J1282" s="329">
        <v>122.54</v>
      </c>
      <c r="K1282" s="302">
        <v>21700</v>
      </c>
      <c r="L1282" s="307">
        <f t="shared" si="356"/>
        <v>2125.0204015015502</v>
      </c>
      <c r="M1282" s="304">
        <f t="shared" si="357"/>
        <v>718.25689570752388</v>
      </c>
      <c r="N1282" s="304">
        <f t="shared" si="358"/>
        <v>42.500408030031004</v>
      </c>
      <c r="O1282" s="308">
        <v>36</v>
      </c>
      <c r="P1282" s="305">
        <f t="shared" si="359"/>
        <v>2921.7777052391052</v>
      </c>
      <c r="Q1282" s="309">
        <f t="shared" si="360"/>
        <v>10.306800000000001</v>
      </c>
      <c r="R1282" s="367">
        <v>183.8</v>
      </c>
      <c r="S1282" s="302">
        <v>21700</v>
      </c>
      <c r="T1282" s="307">
        <f t="shared" si="361"/>
        <v>1416.7573449401521</v>
      </c>
      <c r="U1282" s="101">
        <f t="shared" si="362"/>
        <v>478.86398258977135</v>
      </c>
      <c r="V1282" s="304">
        <f t="shared" si="363"/>
        <v>28.335146898803043</v>
      </c>
      <c r="W1282" s="308">
        <v>24</v>
      </c>
      <c r="X1282" s="305">
        <f t="shared" si="364"/>
        <v>1947.9564744287263</v>
      </c>
      <c r="Y1282" s="309">
        <f t="shared" si="365"/>
        <v>6.8715999999999999</v>
      </c>
    </row>
    <row r="1283" spans="1:25" ht="15.75" customHeight="1" x14ac:dyDescent="0.2">
      <c r="A1283" s="424">
        <v>1264</v>
      </c>
      <c r="B1283" s="301">
        <v>73.52</v>
      </c>
      <c r="C1283" s="302">
        <v>21700</v>
      </c>
      <c r="D1283" s="303">
        <f t="shared" si="351"/>
        <v>3541.8933623503808</v>
      </c>
      <c r="E1283" s="304">
        <f t="shared" si="352"/>
        <v>1197.1599564744286</v>
      </c>
      <c r="F1283" s="304">
        <f t="shared" si="353"/>
        <v>70.837867247007622</v>
      </c>
      <c r="G1283" s="101">
        <v>60</v>
      </c>
      <c r="H1283" s="305">
        <f t="shared" si="354"/>
        <v>4869.8911860718172</v>
      </c>
      <c r="I1283" s="309">
        <f t="shared" si="355"/>
        <v>17.192599999999999</v>
      </c>
      <c r="J1283" s="329">
        <v>122.54</v>
      </c>
      <c r="K1283" s="302">
        <v>21700</v>
      </c>
      <c r="L1283" s="307">
        <f t="shared" si="356"/>
        <v>2125.0204015015502</v>
      </c>
      <c r="M1283" s="304">
        <f t="shared" si="357"/>
        <v>718.25689570752388</v>
      </c>
      <c r="N1283" s="304">
        <f t="shared" si="358"/>
        <v>42.500408030031004</v>
      </c>
      <c r="O1283" s="308">
        <v>36</v>
      </c>
      <c r="P1283" s="305">
        <f t="shared" si="359"/>
        <v>2921.7777052391052</v>
      </c>
      <c r="Q1283" s="309">
        <f t="shared" si="360"/>
        <v>10.315</v>
      </c>
      <c r="R1283" s="367">
        <v>183.8</v>
      </c>
      <c r="S1283" s="302">
        <v>21700</v>
      </c>
      <c r="T1283" s="307">
        <f t="shared" si="361"/>
        <v>1416.7573449401521</v>
      </c>
      <c r="U1283" s="101">
        <f t="shared" si="362"/>
        <v>478.86398258977135</v>
      </c>
      <c r="V1283" s="304">
        <f t="shared" si="363"/>
        <v>28.335146898803043</v>
      </c>
      <c r="W1283" s="308">
        <v>24</v>
      </c>
      <c r="X1283" s="305">
        <f t="shared" si="364"/>
        <v>1947.9564744287263</v>
      </c>
      <c r="Y1283" s="309">
        <f t="shared" si="365"/>
        <v>6.8769999999999998</v>
      </c>
    </row>
    <row r="1284" spans="1:25" ht="15.75" customHeight="1" x14ac:dyDescent="0.2">
      <c r="A1284" s="424">
        <v>1265</v>
      </c>
      <c r="B1284" s="301">
        <v>73.52</v>
      </c>
      <c r="C1284" s="302">
        <v>21700</v>
      </c>
      <c r="D1284" s="303">
        <f t="shared" si="351"/>
        <v>3541.8933623503808</v>
      </c>
      <c r="E1284" s="304">
        <f t="shared" si="352"/>
        <v>1197.1599564744286</v>
      </c>
      <c r="F1284" s="304">
        <f t="shared" si="353"/>
        <v>70.837867247007622</v>
      </c>
      <c r="G1284" s="101">
        <v>60</v>
      </c>
      <c r="H1284" s="305">
        <f t="shared" si="354"/>
        <v>4869.8911860718172</v>
      </c>
      <c r="I1284" s="309">
        <f t="shared" si="355"/>
        <v>17.206199999999999</v>
      </c>
      <c r="J1284" s="329">
        <v>122.54</v>
      </c>
      <c r="K1284" s="302">
        <v>21700</v>
      </c>
      <c r="L1284" s="307">
        <f t="shared" si="356"/>
        <v>2125.0204015015502</v>
      </c>
      <c r="M1284" s="304">
        <f t="shared" si="357"/>
        <v>718.25689570752388</v>
      </c>
      <c r="N1284" s="304">
        <f t="shared" si="358"/>
        <v>42.500408030031004</v>
      </c>
      <c r="O1284" s="308">
        <v>36</v>
      </c>
      <c r="P1284" s="305">
        <f t="shared" si="359"/>
        <v>2921.7777052391052</v>
      </c>
      <c r="Q1284" s="309">
        <f t="shared" si="360"/>
        <v>10.3232</v>
      </c>
      <c r="R1284" s="367">
        <v>183.8</v>
      </c>
      <c r="S1284" s="302">
        <v>21700</v>
      </c>
      <c r="T1284" s="307">
        <f t="shared" si="361"/>
        <v>1416.7573449401521</v>
      </c>
      <c r="U1284" s="101">
        <f t="shared" si="362"/>
        <v>478.86398258977135</v>
      </c>
      <c r="V1284" s="304">
        <f t="shared" si="363"/>
        <v>28.335146898803043</v>
      </c>
      <c r="W1284" s="308">
        <v>24</v>
      </c>
      <c r="X1284" s="305">
        <f t="shared" si="364"/>
        <v>1947.9564744287263</v>
      </c>
      <c r="Y1284" s="309">
        <f t="shared" si="365"/>
        <v>6.8825000000000003</v>
      </c>
    </row>
    <row r="1285" spans="1:25" ht="15.75" customHeight="1" x14ac:dyDescent="0.2">
      <c r="A1285" s="424">
        <v>1266</v>
      </c>
      <c r="B1285" s="301">
        <v>73.52</v>
      </c>
      <c r="C1285" s="302">
        <v>21700</v>
      </c>
      <c r="D1285" s="303">
        <f t="shared" si="351"/>
        <v>3541.8933623503808</v>
      </c>
      <c r="E1285" s="304">
        <f t="shared" si="352"/>
        <v>1197.1599564744286</v>
      </c>
      <c r="F1285" s="304">
        <f t="shared" si="353"/>
        <v>70.837867247007622</v>
      </c>
      <c r="G1285" s="101">
        <v>60</v>
      </c>
      <c r="H1285" s="305">
        <f t="shared" si="354"/>
        <v>4869.8911860718172</v>
      </c>
      <c r="I1285" s="309">
        <f t="shared" si="355"/>
        <v>17.219799999999999</v>
      </c>
      <c r="J1285" s="329">
        <v>122.54</v>
      </c>
      <c r="K1285" s="302">
        <v>21700</v>
      </c>
      <c r="L1285" s="307">
        <f t="shared" si="356"/>
        <v>2125.0204015015502</v>
      </c>
      <c r="M1285" s="304">
        <f t="shared" si="357"/>
        <v>718.25689570752388</v>
      </c>
      <c r="N1285" s="304">
        <f t="shared" si="358"/>
        <v>42.500408030031004</v>
      </c>
      <c r="O1285" s="308">
        <v>36</v>
      </c>
      <c r="P1285" s="305">
        <f t="shared" si="359"/>
        <v>2921.7777052391052</v>
      </c>
      <c r="Q1285" s="309">
        <f t="shared" si="360"/>
        <v>10.331300000000001</v>
      </c>
      <c r="R1285" s="367">
        <v>183.8</v>
      </c>
      <c r="S1285" s="302">
        <v>21700</v>
      </c>
      <c r="T1285" s="307">
        <f t="shared" si="361"/>
        <v>1416.7573449401521</v>
      </c>
      <c r="U1285" s="101">
        <f t="shared" si="362"/>
        <v>478.86398258977135</v>
      </c>
      <c r="V1285" s="304">
        <f t="shared" si="363"/>
        <v>28.335146898803043</v>
      </c>
      <c r="W1285" s="308">
        <v>24</v>
      </c>
      <c r="X1285" s="305">
        <f t="shared" si="364"/>
        <v>1947.9564744287263</v>
      </c>
      <c r="Y1285" s="309">
        <f t="shared" si="365"/>
        <v>6.8879000000000001</v>
      </c>
    </row>
    <row r="1286" spans="1:25" ht="15.75" customHeight="1" x14ac:dyDescent="0.2">
      <c r="A1286" s="424">
        <v>1267</v>
      </c>
      <c r="B1286" s="301">
        <v>73.52</v>
      </c>
      <c r="C1286" s="302">
        <v>21700</v>
      </c>
      <c r="D1286" s="303">
        <f t="shared" si="351"/>
        <v>3541.8933623503808</v>
      </c>
      <c r="E1286" s="304">
        <f t="shared" si="352"/>
        <v>1197.1599564744286</v>
      </c>
      <c r="F1286" s="304">
        <f t="shared" si="353"/>
        <v>70.837867247007622</v>
      </c>
      <c r="G1286" s="101">
        <v>60</v>
      </c>
      <c r="H1286" s="305">
        <f t="shared" si="354"/>
        <v>4869.8911860718172</v>
      </c>
      <c r="I1286" s="309">
        <f t="shared" si="355"/>
        <v>17.2334</v>
      </c>
      <c r="J1286" s="329">
        <v>122.54</v>
      </c>
      <c r="K1286" s="302">
        <v>21700</v>
      </c>
      <c r="L1286" s="307">
        <f t="shared" si="356"/>
        <v>2125.0204015015502</v>
      </c>
      <c r="M1286" s="304">
        <f t="shared" si="357"/>
        <v>718.25689570752388</v>
      </c>
      <c r="N1286" s="304">
        <f t="shared" si="358"/>
        <v>42.500408030031004</v>
      </c>
      <c r="O1286" s="308">
        <v>36</v>
      </c>
      <c r="P1286" s="305">
        <f t="shared" si="359"/>
        <v>2921.7777052391052</v>
      </c>
      <c r="Q1286" s="309">
        <f t="shared" si="360"/>
        <v>10.339499999999999</v>
      </c>
      <c r="R1286" s="367">
        <v>183.8</v>
      </c>
      <c r="S1286" s="302">
        <v>21700</v>
      </c>
      <c r="T1286" s="307">
        <f t="shared" si="361"/>
        <v>1416.7573449401521</v>
      </c>
      <c r="U1286" s="101">
        <f t="shared" si="362"/>
        <v>478.86398258977135</v>
      </c>
      <c r="V1286" s="304">
        <f t="shared" si="363"/>
        <v>28.335146898803043</v>
      </c>
      <c r="W1286" s="308">
        <v>24</v>
      </c>
      <c r="X1286" s="305">
        <f t="shared" si="364"/>
        <v>1947.9564744287263</v>
      </c>
      <c r="Y1286" s="309">
        <f t="shared" si="365"/>
        <v>6.8933999999999997</v>
      </c>
    </row>
    <row r="1287" spans="1:25" ht="15.75" customHeight="1" x14ac:dyDescent="0.2">
      <c r="A1287" s="424">
        <v>1268</v>
      </c>
      <c r="B1287" s="301">
        <v>73.52</v>
      </c>
      <c r="C1287" s="302">
        <v>21700</v>
      </c>
      <c r="D1287" s="303">
        <f t="shared" si="351"/>
        <v>3541.8933623503808</v>
      </c>
      <c r="E1287" s="304">
        <f t="shared" si="352"/>
        <v>1197.1599564744286</v>
      </c>
      <c r="F1287" s="304">
        <f t="shared" si="353"/>
        <v>70.837867247007622</v>
      </c>
      <c r="G1287" s="101">
        <v>60</v>
      </c>
      <c r="H1287" s="305">
        <f t="shared" si="354"/>
        <v>4869.8911860718172</v>
      </c>
      <c r="I1287" s="309">
        <f t="shared" si="355"/>
        <v>17.247</v>
      </c>
      <c r="J1287" s="329">
        <v>122.54</v>
      </c>
      <c r="K1287" s="302">
        <v>21700</v>
      </c>
      <c r="L1287" s="307">
        <f t="shared" si="356"/>
        <v>2125.0204015015502</v>
      </c>
      <c r="M1287" s="304">
        <f t="shared" si="357"/>
        <v>718.25689570752388</v>
      </c>
      <c r="N1287" s="304">
        <f t="shared" si="358"/>
        <v>42.500408030031004</v>
      </c>
      <c r="O1287" s="308">
        <v>36</v>
      </c>
      <c r="P1287" s="305">
        <f t="shared" si="359"/>
        <v>2921.7777052391052</v>
      </c>
      <c r="Q1287" s="309">
        <f t="shared" si="360"/>
        <v>10.3476</v>
      </c>
      <c r="R1287" s="367">
        <v>183.8</v>
      </c>
      <c r="S1287" s="302">
        <v>21700</v>
      </c>
      <c r="T1287" s="307">
        <f t="shared" si="361"/>
        <v>1416.7573449401521</v>
      </c>
      <c r="U1287" s="101">
        <f t="shared" si="362"/>
        <v>478.86398258977135</v>
      </c>
      <c r="V1287" s="304">
        <f t="shared" si="363"/>
        <v>28.335146898803043</v>
      </c>
      <c r="W1287" s="308">
        <v>24</v>
      </c>
      <c r="X1287" s="305">
        <f t="shared" si="364"/>
        <v>1947.9564744287263</v>
      </c>
      <c r="Y1287" s="309">
        <f t="shared" si="365"/>
        <v>6.8987999999999996</v>
      </c>
    </row>
    <row r="1288" spans="1:25" ht="15.75" customHeight="1" x14ac:dyDescent="0.2">
      <c r="A1288" s="424">
        <v>1269</v>
      </c>
      <c r="B1288" s="301">
        <v>73.52</v>
      </c>
      <c r="C1288" s="302">
        <v>21700</v>
      </c>
      <c r="D1288" s="303">
        <f t="shared" si="351"/>
        <v>3541.8933623503808</v>
      </c>
      <c r="E1288" s="304">
        <f t="shared" si="352"/>
        <v>1197.1599564744286</v>
      </c>
      <c r="F1288" s="304">
        <f t="shared" si="353"/>
        <v>70.837867247007622</v>
      </c>
      <c r="G1288" s="101">
        <v>60</v>
      </c>
      <c r="H1288" s="305">
        <f t="shared" si="354"/>
        <v>4869.8911860718172</v>
      </c>
      <c r="I1288" s="309">
        <f t="shared" si="355"/>
        <v>17.2606</v>
      </c>
      <c r="J1288" s="329">
        <v>122.54</v>
      </c>
      <c r="K1288" s="302">
        <v>21700</v>
      </c>
      <c r="L1288" s="307">
        <f t="shared" si="356"/>
        <v>2125.0204015015502</v>
      </c>
      <c r="M1288" s="304">
        <f t="shared" si="357"/>
        <v>718.25689570752388</v>
      </c>
      <c r="N1288" s="304">
        <f t="shared" si="358"/>
        <v>42.500408030031004</v>
      </c>
      <c r="O1288" s="308">
        <v>36</v>
      </c>
      <c r="P1288" s="305">
        <f t="shared" si="359"/>
        <v>2921.7777052391052</v>
      </c>
      <c r="Q1288" s="309">
        <f t="shared" si="360"/>
        <v>10.3558</v>
      </c>
      <c r="R1288" s="367">
        <v>183.8</v>
      </c>
      <c r="S1288" s="302">
        <v>21700</v>
      </c>
      <c r="T1288" s="307">
        <f t="shared" si="361"/>
        <v>1416.7573449401521</v>
      </c>
      <c r="U1288" s="101">
        <f t="shared" si="362"/>
        <v>478.86398258977135</v>
      </c>
      <c r="V1288" s="304">
        <f t="shared" si="363"/>
        <v>28.335146898803043</v>
      </c>
      <c r="W1288" s="308">
        <v>24</v>
      </c>
      <c r="X1288" s="305">
        <f t="shared" si="364"/>
        <v>1947.9564744287263</v>
      </c>
      <c r="Y1288" s="309">
        <f t="shared" si="365"/>
        <v>6.9042000000000003</v>
      </c>
    </row>
    <row r="1289" spans="1:25" ht="15.75" customHeight="1" x14ac:dyDescent="0.2">
      <c r="A1289" s="283">
        <v>1270</v>
      </c>
      <c r="B1289" s="301">
        <v>73.52</v>
      </c>
      <c r="C1289" s="302">
        <v>21700</v>
      </c>
      <c r="D1289" s="303">
        <f t="shared" si="351"/>
        <v>3541.8933623503808</v>
      </c>
      <c r="E1289" s="304">
        <f t="shared" si="352"/>
        <v>1197.1599564744286</v>
      </c>
      <c r="F1289" s="304">
        <f t="shared" si="353"/>
        <v>70.837867247007622</v>
      </c>
      <c r="G1289" s="101">
        <v>60</v>
      </c>
      <c r="H1289" s="305">
        <f t="shared" si="354"/>
        <v>4869.8911860718172</v>
      </c>
      <c r="I1289" s="309">
        <f t="shared" si="355"/>
        <v>17.2742</v>
      </c>
      <c r="J1289" s="329">
        <v>122.54</v>
      </c>
      <c r="K1289" s="302">
        <v>21700</v>
      </c>
      <c r="L1289" s="307">
        <f t="shared" si="356"/>
        <v>2125.0204015015502</v>
      </c>
      <c r="M1289" s="304">
        <f t="shared" si="357"/>
        <v>718.25689570752388</v>
      </c>
      <c r="N1289" s="304">
        <f t="shared" si="358"/>
        <v>42.500408030031004</v>
      </c>
      <c r="O1289" s="308">
        <v>36</v>
      </c>
      <c r="P1289" s="305">
        <f t="shared" si="359"/>
        <v>2921.7777052391052</v>
      </c>
      <c r="Q1289" s="309">
        <f t="shared" si="360"/>
        <v>10.364000000000001</v>
      </c>
      <c r="R1289" s="367">
        <v>183.8</v>
      </c>
      <c r="S1289" s="302">
        <v>21700</v>
      </c>
      <c r="T1289" s="307">
        <f t="shared" si="361"/>
        <v>1416.7573449401521</v>
      </c>
      <c r="U1289" s="101">
        <f t="shared" si="362"/>
        <v>478.86398258977135</v>
      </c>
      <c r="V1289" s="304">
        <f t="shared" si="363"/>
        <v>28.335146898803043</v>
      </c>
      <c r="W1289" s="308">
        <v>24</v>
      </c>
      <c r="X1289" s="305">
        <f t="shared" si="364"/>
        <v>1947.9564744287263</v>
      </c>
      <c r="Y1289" s="309">
        <f t="shared" si="365"/>
        <v>6.9097</v>
      </c>
    </row>
    <row r="1290" spans="1:25" ht="15.75" customHeight="1" x14ac:dyDescent="0.2">
      <c r="A1290" s="424">
        <v>1271</v>
      </c>
      <c r="B1290" s="301">
        <v>73.52</v>
      </c>
      <c r="C1290" s="302">
        <v>21700</v>
      </c>
      <c r="D1290" s="303">
        <f t="shared" si="351"/>
        <v>3541.8933623503808</v>
      </c>
      <c r="E1290" s="304">
        <f t="shared" si="352"/>
        <v>1197.1599564744286</v>
      </c>
      <c r="F1290" s="304">
        <f t="shared" si="353"/>
        <v>70.837867247007622</v>
      </c>
      <c r="G1290" s="101">
        <v>60</v>
      </c>
      <c r="H1290" s="305">
        <f t="shared" si="354"/>
        <v>4869.8911860718172</v>
      </c>
      <c r="I1290" s="309">
        <f t="shared" si="355"/>
        <v>17.287800000000001</v>
      </c>
      <c r="J1290" s="329">
        <v>122.54</v>
      </c>
      <c r="K1290" s="302">
        <v>21700</v>
      </c>
      <c r="L1290" s="307">
        <f t="shared" si="356"/>
        <v>2125.0204015015502</v>
      </c>
      <c r="M1290" s="304">
        <f t="shared" si="357"/>
        <v>718.25689570752388</v>
      </c>
      <c r="N1290" s="304">
        <f t="shared" si="358"/>
        <v>42.500408030031004</v>
      </c>
      <c r="O1290" s="308">
        <v>36</v>
      </c>
      <c r="P1290" s="305">
        <f t="shared" si="359"/>
        <v>2921.7777052391052</v>
      </c>
      <c r="Q1290" s="309">
        <f t="shared" si="360"/>
        <v>10.3721</v>
      </c>
      <c r="R1290" s="367">
        <v>183.8</v>
      </c>
      <c r="S1290" s="302">
        <v>21700</v>
      </c>
      <c r="T1290" s="307">
        <f t="shared" si="361"/>
        <v>1416.7573449401521</v>
      </c>
      <c r="U1290" s="101">
        <f t="shared" si="362"/>
        <v>478.86398258977135</v>
      </c>
      <c r="V1290" s="304">
        <f t="shared" si="363"/>
        <v>28.335146898803043</v>
      </c>
      <c r="W1290" s="308">
        <v>24</v>
      </c>
      <c r="X1290" s="305">
        <f t="shared" si="364"/>
        <v>1947.9564744287263</v>
      </c>
      <c r="Y1290" s="309">
        <f t="shared" si="365"/>
        <v>6.9150999999999998</v>
      </c>
    </row>
    <row r="1291" spans="1:25" ht="15.75" customHeight="1" x14ac:dyDescent="0.2">
      <c r="A1291" s="424">
        <v>1272</v>
      </c>
      <c r="B1291" s="301">
        <v>73.52</v>
      </c>
      <c r="C1291" s="302">
        <v>21700</v>
      </c>
      <c r="D1291" s="303">
        <f t="shared" si="351"/>
        <v>3541.8933623503808</v>
      </c>
      <c r="E1291" s="304">
        <f t="shared" si="352"/>
        <v>1197.1599564744286</v>
      </c>
      <c r="F1291" s="304">
        <f t="shared" si="353"/>
        <v>70.837867247007622</v>
      </c>
      <c r="G1291" s="101">
        <v>60</v>
      </c>
      <c r="H1291" s="305">
        <f t="shared" si="354"/>
        <v>4869.8911860718172</v>
      </c>
      <c r="I1291" s="309">
        <f t="shared" si="355"/>
        <v>17.301400000000001</v>
      </c>
      <c r="J1291" s="329">
        <v>122.54</v>
      </c>
      <c r="K1291" s="302">
        <v>21700</v>
      </c>
      <c r="L1291" s="307">
        <f t="shared" si="356"/>
        <v>2125.0204015015502</v>
      </c>
      <c r="M1291" s="304">
        <f t="shared" si="357"/>
        <v>718.25689570752388</v>
      </c>
      <c r="N1291" s="304">
        <f t="shared" si="358"/>
        <v>42.500408030031004</v>
      </c>
      <c r="O1291" s="308">
        <v>36</v>
      </c>
      <c r="P1291" s="305">
        <f t="shared" si="359"/>
        <v>2921.7777052391052</v>
      </c>
      <c r="Q1291" s="309">
        <f t="shared" si="360"/>
        <v>10.3803</v>
      </c>
      <c r="R1291" s="367">
        <v>183.8</v>
      </c>
      <c r="S1291" s="302">
        <v>21700</v>
      </c>
      <c r="T1291" s="307">
        <f t="shared" si="361"/>
        <v>1416.7573449401521</v>
      </c>
      <c r="U1291" s="101">
        <f t="shared" si="362"/>
        <v>478.86398258977135</v>
      </c>
      <c r="V1291" s="304">
        <f t="shared" si="363"/>
        <v>28.335146898803043</v>
      </c>
      <c r="W1291" s="308">
        <v>24</v>
      </c>
      <c r="X1291" s="305">
        <f t="shared" si="364"/>
        <v>1947.9564744287263</v>
      </c>
      <c r="Y1291" s="309">
        <f t="shared" si="365"/>
        <v>6.9206000000000003</v>
      </c>
    </row>
    <row r="1292" spans="1:25" ht="15.75" customHeight="1" x14ac:dyDescent="0.2">
      <c r="A1292" s="424">
        <v>1273</v>
      </c>
      <c r="B1292" s="301">
        <v>73.52</v>
      </c>
      <c r="C1292" s="302">
        <v>21700</v>
      </c>
      <c r="D1292" s="303">
        <f t="shared" si="351"/>
        <v>3541.8933623503808</v>
      </c>
      <c r="E1292" s="304">
        <f t="shared" si="352"/>
        <v>1197.1599564744286</v>
      </c>
      <c r="F1292" s="304">
        <f t="shared" si="353"/>
        <v>70.837867247007622</v>
      </c>
      <c r="G1292" s="101">
        <v>60</v>
      </c>
      <c r="H1292" s="305">
        <f t="shared" si="354"/>
        <v>4869.8911860718172</v>
      </c>
      <c r="I1292" s="309">
        <f t="shared" si="355"/>
        <v>17.315000000000001</v>
      </c>
      <c r="J1292" s="329">
        <v>122.54</v>
      </c>
      <c r="K1292" s="302">
        <v>21700</v>
      </c>
      <c r="L1292" s="307">
        <f t="shared" si="356"/>
        <v>2125.0204015015502</v>
      </c>
      <c r="M1292" s="304">
        <f t="shared" si="357"/>
        <v>718.25689570752388</v>
      </c>
      <c r="N1292" s="304">
        <f t="shared" si="358"/>
        <v>42.500408030031004</v>
      </c>
      <c r="O1292" s="308">
        <v>36</v>
      </c>
      <c r="P1292" s="305">
        <f t="shared" si="359"/>
        <v>2921.7777052391052</v>
      </c>
      <c r="Q1292" s="309">
        <f t="shared" si="360"/>
        <v>10.388400000000001</v>
      </c>
      <c r="R1292" s="367">
        <v>183.8</v>
      </c>
      <c r="S1292" s="302">
        <v>21700</v>
      </c>
      <c r="T1292" s="307">
        <f t="shared" si="361"/>
        <v>1416.7573449401521</v>
      </c>
      <c r="U1292" s="101">
        <f t="shared" si="362"/>
        <v>478.86398258977135</v>
      </c>
      <c r="V1292" s="304">
        <f t="shared" si="363"/>
        <v>28.335146898803043</v>
      </c>
      <c r="W1292" s="308">
        <v>24</v>
      </c>
      <c r="X1292" s="305">
        <f t="shared" si="364"/>
        <v>1947.9564744287263</v>
      </c>
      <c r="Y1292" s="309">
        <f t="shared" si="365"/>
        <v>6.9260000000000002</v>
      </c>
    </row>
    <row r="1293" spans="1:25" ht="15.75" customHeight="1" x14ac:dyDescent="0.2">
      <c r="A1293" s="424">
        <v>1274</v>
      </c>
      <c r="B1293" s="301">
        <v>73.52</v>
      </c>
      <c r="C1293" s="302">
        <v>21700</v>
      </c>
      <c r="D1293" s="303">
        <f t="shared" si="351"/>
        <v>3541.8933623503808</v>
      </c>
      <c r="E1293" s="304">
        <f t="shared" si="352"/>
        <v>1197.1599564744286</v>
      </c>
      <c r="F1293" s="304">
        <f t="shared" si="353"/>
        <v>70.837867247007622</v>
      </c>
      <c r="G1293" s="101">
        <v>60</v>
      </c>
      <c r="H1293" s="305">
        <f t="shared" si="354"/>
        <v>4869.8911860718172</v>
      </c>
      <c r="I1293" s="309">
        <f t="shared" si="355"/>
        <v>17.328600000000002</v>
      </c>
      <c r="J1293" s="329">
        <v>122.54</v>
      </c>
      <c r="K1293" s="302">
        <v>21700</v>
      </c>
      <c r="L1293" s="307">
        <f t="shared" si="356"/>
        <v>2125.0204015015502</v>
      </c>
      <c r="M1293" s="304">
        <f t="shared" si="357"/>
        <v>718.25689570752388</v>
      </c>
      <c r="N1293" s="304">
        <f t="shared" si="358"/>
        <v>42.500408030031004</v>
      </c>
      <c r="O1293" s="308">
        <v>36</v>
      </c>
      <c r="P1293" s="305">
        <f t="shared" si="359"/>
        <v>2921.7777052391052</v>
      </c>
      <c r="Q1293" s="309">
        <f t="shared" si="360"/>
        <v>10.396599999999999</v>
      </c>
      <c r="R1293" s="367">
        <v>183.8</v>
      </c>
      <c r="S1293" s="302">
        <v>21700</v>
      </c>
      <c r="T1293" s="307">
        <f t="shared" si="361"/>
        <v>1416.7573449401521</v>
      </c>
      <c r="U1293" s="101">
        <f t="shared" si="362"/>
        <v>478.86398258977135</v>
      </c>
      <c r="V1293" s="304">
        <f t="shared" si="363"/>
        <v>28.335146898803043</v>
      </c>
      <c r="W1293" s="308">
        <v>24</v>
      </c>
      <c r="X1293" s="305">
        <f t="shared" si="364"/>
        <v>1947.9564744287263</v>
      </c>
      <c r="Y1293" s="309">
        <f t="shared" si="365"/>
        <v>6.9314</v>
      </c>
    </row>
    <row r="1294" spans="1:25" ht="15.75" customHeight="1" x14ac:dyDescent="0.2">
      <c r="A1294" s="424">
        <v>1275</v>
      </c>
      <c r="B1294" s="301">
        <v>73.52</v>
      </c>
      <c r="C1294" s="302">
        <v>21700</v>
      </c>
      <c r="D1294" s="303">
        <f t="shared" si="351"/>
        <v>3541.8933623503808</v>
      </c>
      <c r="E1294" s="304">
        <f t="shared" si="352"/>
        <v>1197.1599564744286</v>
      </c>
      <c r="F1294" s="304">
        <f t="shared" si="353"/>
        <v>70.837867247007622</v>
      </c>
      <c r="G1294" s="101">
        <v>60</v>
      </c>
      <c r="H1294" s="305">
        <f t="shared" si="354"/>
        <v>4869.8911860718172</v>
      </c>
      <c r="I1294" s="309">
        <f t="shared" si="355"/>
        <v>17.342199999999998</v>
      </c>
      <c r="J1294" s="329">
        <v>122.54</v>
      </c>
      <c r="K1294" s="302">
        <v>21700</v>
      </c>
      <c r="L1294" s="307">
        <f t="shared" si="356"/>
        <v>2125.0204015015502</v>
      </c>
      <c r="M1294" s="304">
        <f t="shared" si="357"/>
        <v>718.25689570752388</v>
      </c>
      <c r="N1294" s="304">
        <f t="shared" si="358"/>
        <v>42.500408030031004</v>
      </c>
      <c r="O1294" s="308">
        <v>36</v>
      </c>
      <c r="P1294" s="305">
        <f t="shared" si="359"/>
        <v>2921.7777052391052</v>
      </c>
      <c r="Q1294" s="309">
        <f t="shared" si="360"/>
        <v>10.4048</v>
      </c>
      <c r="R1294" s="367">
        <v>183.8</v>
      </c>
      <c r="S1294" s="302">
        <v>21700</v>
      </c>
      <c r="T1294" s="307">
        <f t="shared" si="361"/>
        <v>1416.7573449401521</v>
      </c>
      <c r="U1294" s="101">
        <f t="shared" si="362"/>
        <v>478.86398258977135</v>
      </c>
      <c r="V1294" s="304">
        <f t="shared" si="363"/>
        <v>28.335146898803043</v>
      </c>
      <c r="W1294" s="308">
        <v>24</v>
      </c>
      <c r="X1294" s="305">
        <f t="shared" si="364"/>
        <v>1947.9564744287263</v>
      </c>
      <c r="Y1294" s="309">
        <f t="shared" si="365"/>
        <v>6.9368999999999996</v>
      </c>
    </row>
    <row r="1295" spans="1:25" ht="15.75" customHeight="1" x14ac:dyDescent="0.2">
      <c r="A1295" s="424">
        <v>1276</v>
      </c>
      <c r="B1295" s="301">
        <v>73.52</v>
      </c>
      <c r="C1295" s="302">
        <v>21700</v>
      </c>
      <c r="D1295" s="303">
        <f t="shared" si="351"/>
        <v>3541.8933623503808</v>
      </c>
      <c r="E1295" s="304">
        <f t="shared" si="352"/>
        <v>1197.1599564744286</v>
      </c>
      <c r="F1295" s="304">
        <f t="shared" si="353"/>
        <v>70.837867247007622</v>
      </c>
      <c r="G1295" s="101">
        <v>60</v>
      </c>
      <c r="H1295" s="305">
        <f t="shared" si="354"/>
        <v>4869.8911860718172</v>
      </c>
      <c r="I1295" s="309">
        <f t="shared" si="355"/>
        <v>17.355799999999999</v>
      </c>
      <c r="J1295" s="329">
        <v>122.54</v>
      </c>
      <c r="K1295" s="302">
        <v>21700</v>
      </c>
      <c r="L1295" s="307">
        <f t="shared" si="356"/>
        <v>2125.0204015015502</v>
      </c>
      <c r="M1295" s="304">
        <f t="shared" si="357"/>
        <v>718.25689570752388</v>
      </c>
      <c r="N1295" s="304">
        <f t="shared" si="358"/>
        <v>42.500408030031004</v>
      </c>
      <c r="O1295" s="308">
        <v>36</v>
      </c>
      <c r="P1295" s="305">
        <f t="shared" si="359"/>
        <v>2921.7777052391052</v>
      </c>
      <c r="Q1295" s="309">
        <f t="shared" si="360"/>
        <v>10.4129</v>
      </c>
      <c r="R1295" s="367">
        <v>183.8</v>
      </c>
      <c r="S1295" s="302">
        <v>21700</v>
      </c>
      <c r="T1295" s="307">
        <f t="shared" si="361"/>
        <v>1416.7573449401521</v>
      </c>
      <c r="U1295" s="101">
        <f t="shared" si="362"/>
        <v>478.86398258977135</v>
      </c>
      <c r="V1295" s="304">
        <f t="shared" si="363"/>
        <v>28.335146898803043</v>
      </c>
      <c r="W1295" s="308">
        <v>24</v>
      </c>
      <c r="X1295" s="305">
        <f t="shared" si="364"/>
        <v>1947.9564744287263</v>
      </c>
      <c r="Y1295" s="309">
        <f t="shared" si="365"/>
        <v>6.9423000000000004</v>
      </c>
    </row>
    <row r="1296" spans="1:25" ht="15.75" customHeight="1" x14ac:dyDescent="0.2">
      <c r="A1296" s="424">
        <v>1277</v>
      </c>
      <c r="B1296" s="301">
        <v>73.52</v>
      </c>
      <c r="C1296" s="302">
        <v>21700</v>
      </c>
      <c r="D1296" s="303">
        <f t="shared" si="351"/>
        <v>3541.8933623503808</v>
      </c>
      <c r="E1296" s="304">
        <f t="shared" si="352"/>
        <v>1197.1599564744286</v>
      </c>
      <c r="F1296" s="304">
        <f t="shared" si="353"/>
        <v>70.837867247007622</v>
      </c>
      <c r="G1296" s="101">
        <v>60</v>
      </c>
      <c r="H1296" s="305">
        <f t="shared" si="354"/>
        <v>4869.8911860718172</v>
      </c>
      <c r="I1296" s="309">
        <f t="shared" si="355"/>
        <v>17.369399999999999</v>
      </c>
      <c r="J1296" s="329">
        <v>122.54</v>
      </c>
      <c r="K1296" s="302">
        <v>21700</v>
      </c>
      <c r="L1296" s="307">
        <f t="shared" si="356"/>
        <v>2125.0204015015502</v>
      </c>
      <c r="M1296" s="304">
        <f t="shared" si="357"/>
        <v>718.25689570752388</v>
      </c>
      <c r="N1296" s="304">
        <f t="shared" si="358"/>
        <v>42.500408030031004</v>
      </c>
      <c r="O1296" s="308">
        <v>36</v>
      </c>
      <c r="P1296" s="305">
        <f t="shared" si="359"/>
        <v>2921.7777052391052</v>
      </c>
      <c r="Q1296" s="309">
        <f t="shared" si="360"/>
        <v>10.421099999999999</v>
      </c>
      <c r="R1296" s="367">
        <v>183.8</v>
      </c>
      <c r="S1296" s="302">
        <v>21700</v>
      </c>
      <c r="T1296" s="307">
        <f t="shared" si="361"/>
        <v>1416.7573449401521</v>
      </c>
      <c r="U1296" s="101">
        <f t="shared" si="362"/>
        <v>478.86398258977135</v>
      </c>
      <c r="V1296" s="304">
        <f t="shared" si="363"/>
        <v>28.335146898803043</v>
      </c>
      <c r="W1296" s="308">
        <v>24</v>
      </c>
      <c r="X1296" s="305">
        <f t="shared" si="364"/>
        <v>1947.9564744287263</v>
      </c>
      <c r="Y1296" s="309">
        <f t="shared" si="365"/>
        <v>6.9478</v>
      </c>
    </row>
    <row r="1297" spans="1:25" ht="15.75" customHeight="1" x14ac:dyDescent="0.2">
      <c r="A1297" s="424">
        <v>1278</v>
      </c>
      <c r="B1297" s="301">
        <v>73.52</v>
      </c>
      <c r="C1297" s="302">
        <v>21700</v>
      </c>
      <c r="D1297" s="303">
        <f t="shared" si="351"/>
        <v>3541.8933623503808</v>
      </c>
      <c r="E1297" s="304">
        <f t="shared" si="352"/>
        <v>1197.1599564744286</v>
      </c>
      <c r="F1297" s="304">
        <f t="shared" si="353"/>
        <v>70.837867247007622</v>
      </c>
      <c r="G1297" s="101">
        <v>60</v>
      </c>
      <c r="H1297" s="305">
        <f t="shared" si="354"/>
        <v>4869.8911860718172</v>
      </c>
      <c r="I1297" s="309">
        <f t="shared" si="355"/>
        <v>17.382999999999999</v>
      </c>
      <c r="J1297" s="329">
        <v>122.54</v>
      </c>
      <c r="K1297" s="302">
        <v>21700</v>
      </c>
      <c r="L1297" s="307">
        <f t="shared" si="356"/>
        <v>2125.0204015015502</v>
      </c>
      <c r="M1297" s="304">
        <f t="shared" si="357"/>
        <v>718.25689570752388</v>
      </c>
      <c r="N1297" s="304">
        <f t="shared" si="358"/>
        <v>42.500408030031004</v>
      </c>
      <c r="O1297" s="308">
        <v>36</v>
      </c>
      <c r="P1297" s="305">
        <f t="shared" si="359"/>
        <v>2921.7777052391052</v>
      </c>
      <c r="Q1297" s="309">
        <f t="shared" si="360"/>
        <v>10.4292</v>
      </c>
      <c r="R1297" s="367">
        <v>183.8</v>
      </c>
      <c r="S1297" s="302">
        <v>21700</v>
      </c>
      <c r="T1297" s="307">
        <f t="shared" si="361"/>
        <v>1416.7573449401521</v>
      </c>
      <c r="U1297" s="101">
        <f t="shared" si="362"/>
        <v>478.86398258977135</v>
      </c>
      <c r="V1297" s="304">
        <f t="shared" si="363"/>
        <v>28.335146898803043</v>
      </c>
      <c r="W1297" s="308">
        <v>24</v>
      </c>
      <c r="X1297" s="305">
        <f t="shared" si="364"/>
        <v>1947.9564744287263</v>
      </c>
      <c r="Y1297" s="309">
        <f t="shared" si="365"/>
        <v>6.9531999999999998</v>
      </c>
    </row>
    <row r="1298" spans="1:25" ht="15.75" customHeight="1" x14ac:dyDescent="0.2">
      <c r="A1298" s="424">
        <v>1279</v>
      </c>
      <c r="B1298" s="301">
        <v>73.52</v>
      </c>
      <c r="C1298" s="302">
        <v>21700</v>
      </c>
      <c r="D1298" s="303">
        <f t="shared" si="351"/>
        <v>3541.8933623503808</v>
      </c>
      <c r="E1298" s="304">
        <f t="shared" si="352"/>
        <v>1197.1599564744286</v>
      </c>
      <c r="F1298" s="304">
        <f t="shared" si="353"/>
        <v>70.837867247007622</v>
      </c>
      <c r="G1298" s="101">
        <v>60</v>
      </c>
      <c r="H1298" s="305">
        <f t="shared" si="354"/>
        <v>4869.8911860718172</v>
      </c>
      <c r="I1298" s="309">
        <f t="shared" si="355"/>
        <v>17.396599999999999</v>
      </c>
      <c r="J1298" s="329">
        <v>122.54</v>
      </c>
      <c r="K1298" s="302">
        <v>21700</v>
      </c>
      <c r="L1298" s="307">
        <f t="shared" si="356"/>
        <v>2125.0204015015502</v>
      </c>
      <c r="M1298" s="304">
        <f t="shared" si="357"/>
        <v>718.25689570752388</v>
      </c>
      <c r="N1298" s="304">
        <f t="shared" si="358"/>
        <v>42.500408030031004</v>
      </c>
      <c r="O1298" s="308">
        <v>36</v>
      </c>
      <c r="P1298" s="305">
        <f t="shared" si="359"/>
        <v>2921.7777052391052</v>
      </c>
      <c r="Q1298" s="309">
        <f t="shared" si="360"/>
        <v>10.4374</v>
      </c>
      <c r="R1298" s="367">
        <v>183.8</v>
      </c>
      <c r="S1298" s="302">
        <v>21700</v>
      </c>
      <c r="T1298" s="307">
        <f t="shared" si="361"/>
        <v>1416.7573449401521</v>
      </c>
      <c r="U1298" s="101">
        <f t="shared" si="362"/>
        <v>478.86398258977135</v>
      </c>
      <c r="V1298" s="304">
        <f t="shared" si="363"/>
        <v>28.335146898803043</v>
      </c>
      <c r="W1298" s="308">
        <v>24</v>
      </c>
      <c r="X1298" s="305">
        <f t="shared" si="364"/>
        <v>1947.9564744287263</v>
      </c>
      <c r="Y1298" s="309">
        <f t="shared" si="365"/>
        <v>6.9587000000000003</v>
      </c>
    </row>
    <row r="1299" spans="1:25" ht="15.75" customHeight="1" x14ac:dyDescent="0.2">
      <c r="A1299" s="283">
        <v>1280</v>
      </c>
      <c r="B1299" s="301">
        <v>73.52</v>
      </c>
      <c r="C1299" s="302">
        <v>21700</v>
      </c>
      <c r="D1299" s="303">
        <f t="shared" si="351"/>
        <v>3541.8933623503808</v>
      </c>
      <c r="E1299" s="304">
        <f t="shared" si="352"/>
        <v>1197.1599564744286</v>
      </c>
      <c r="F1299" s="304">
        <f t="shared" si="353"/>
        <v>70.837867247007622</v>
      </c>
      <c r="G1299" s="101">
        <v>60</v>
      </c>
      <c r="H1299" s="305">
        <f t="shared" si="354"/>
        <v>4869.8911860718172</v>
      </c>
      <c r="I1299" s="309">
        <f t="shared" si="355"/>
        <v>17.4102</v>
      </c>
      <c r="J1299" s="329">
        <v>122.54</v>
      </c>
      <c r="K1299" s="302">
        <v>21700</v>
      </c>
      <c r="L1299" s="307">
        <f t="shared" si="356"/>
        <v>2125.0204015015502</v>
      </c>
      <c r="M1299" s="304">
        <f t="shared" si="357"/>
        <v>718.25689570752388</v>
      </c>
      <c r="N1299" s="304">
        <f t="shared" si="358"/>
        <v>42.500408030031004</v>
      </c>
      <c r="O1299" s="308">
        <v>36</v>
      </c>
      <c r="P1299" s="305">
        <f t="shared" si="359"/>
        <v>2921.7777052391052</v>
      </c>
      <c r="Q1299" s="309">
        <f t="shared" si="360"/>
        <v>10.445600000000001</v>
      </c>
      <c r="R1299" s="367">
        <v>183.8</v>
      </c>
      <c r="S1299" s="302">
        <v>21700</v>
      </c>
      <c r="T1299" s="307">
        <f t="shared" si="361"/>
        <v>1416.7573449401521</v>
      </c>
      <c r="U1299" s="101">
        <f t="shared" si="362"/>
        <v>478.86398258977135</v>
      </c>
      <c r="V1299" s="304">
        <f t="shared" si="363"/>
        <v>28.335146898803043</v>
      </c>
      <c r="W1299" s="308">
        <v>24</v>
      </c>
      <c r="X1299" s="305">
        <f t="shared" si="364"/>
        <v>1947.9564744287263</v>
      </c>
      <c r="Y1299" s="309">
        <f t="shared" si="365"/>
        <v>6.9641000000000002</v>
      </c>
    </row>
    <row r="1300" spans="1:25" ht="15.75" customHeight="1" x14ac:dyDescent="0.2">
      <c r="A1300" s="424">
        <v>1281</v>
      </c>
      <c r="B1300" s="301">
        <v>73.52</v>
      </c>
      <c r="C1300" s="302">
        <v>21700</v>
      </c>
      <c r="D1300" s="303">
        <f t="shared" ref="D1300:D1319" si="366">12*(1/B1300*C1300)</f>
        <v>3541.8933623503808</v>
      </c>
      <c r="E1300" s="304">
        <f t="shared" ref="E1300:E1319" si="367">D1300*33.8%</f>
        <v>1197.1599564744286</v>
      </c>
      <c r="F1300" s="304">
        <f t="shared" ref="F1300:F1319" si="368">D1300*2%</f>
        <v>70.837867247007622</v>
      </c>
      <c r="G1300" s="101">
        <v>60</v>
      </c>
      <c r="H1300" s="305">
        <f t="shared" ref="H1300:H1319" si="369">SUM(D1300:G1300)</f>
        <v>4869.8911860718172</v>
      </c>
      <c r="I1300" s="309">
        <f t="shared" ref="I1300:I1319" si="370">ROUND(A1300/B1300,4)</f>
        <v>17.4238</v>
      </c>
      <c r="J1300" s="329">
        <v>122.54</v>
      </c>
      <c r="K1300" s="302">
        <v>21700</v>
      </c>
      <c r="L1300" s="307">
        <f t="shared" ref="L1300:L1319" si="371">12*(1/J1300*K1300)</f>
        <v>2125.0204015015502</v>
      </c>
      <c r="M1300" s="304">
        <f t="shared" ref="M1300:M1319" si="372">L1300*33.8%</f>
        <v>718.25689570752388</v>
      </c>
      <c r="N1300" s="304">
        <f t="shared" ref="N1300:N1319" si="373">L1300*2%</f>
        <v>42.500408030031004</v>
      </c>
      <c r="O1300" s="308">
        <v>36</v>
      </c>
      <c r="P1300" s="305">
        <f t="shared" ref="P1300:P1319" si="374">SUM(L1300:O1300)</f>
        <v>2921.7777052391052</v>
      </c>
      <c r="Q1300" s="309">
        <f t="shared" ref="Q1300:Q1319" si="375">ROUND(A1300/J1300,4)</f>
        <v>10.4537</v>
      </c>
      <c r="R1300" s="367">
        <v>183.8</v>
      </c>
      <c r="S1300" s="302">
        <v>21700</v>
      </c>
      <c r="T1300" s="307">
        <f t="shared" ref="T1300:T1319" si="376">12*(1/R1300*S1300)</f>
        <v>1416.7573449401521</v>
      </c>
      <c r="U1300" s="101">
        <f t="shared" ref="U1300:U1319" si="377">T1300*33.8%</f>
        <v>478.86398258977135</v>
      </c>
      <c r="V1300" s="304">
        <f t="shared" ref="V1300:V1319" si="378">T1300*2%</f>
        <v>28.335146898803043</v>
      </c>
      <c r="W1300" s="308">
        <v>24</v>
      </c>
      <c r="X1300" s="305">
        <f t="shared" ref="X1300:X1319" si="379">SUM(T1300:W1300)</f>
        <v>1947.9564744287263</v>
      </c>
      <c r="Y1300" s="309">
        <f t="shared" ref="Y1300:Y1319" si="380">ROUND(A1300/R1300,4)</f>
        <v>6.9695</v>
      </c>
    </row>
    <row r="1301" spans="1:25" ht="15.75" customHeight="1" x14ac:dyDescent="0.2">
      <c r="A1301" s="424">
        <v>1282</v>
      </c>
      <c r="B1301" s="301">
        <v>73.52</v>
      </c>
      <c r="C1301" s="302">
        <v>21700</v>
      </c>
      <c r="D1301" s="303">
        <f t="shared" si="366"/>
        <v>3541.8933623503808</v>
      </c>
      <c r="E1301" s="304">
        <f t="shared" si="367"/>
        <v>1197.1599564744286</v>
      </c>
      <c r="F1301" s="304">
        <f t="shared" si="368"/>
        <v>70.837867247007622</v>
      </c>
      <c r="G1301" s="101">
        <v>60</v>
      </c>
      <c r="H1301" s="305">
        <f t="shared" si="369"/>
        <v>4869.8911860718172</v>
      </c>
      <c r="I1301" s="309">
        <f t="shared" si="370"/>
        <v>17.4374</v>
      </c>
      <c r="J1301" s="329">
        <v>122.54</v>
      </c>
      <c r="K1301" s="302">
        <v>21700</v>
      </c>
      <c r="L1301" s="307">
        <f t="shared" si="371"/>
        <v>2125.0204015015502</v>
      </c>
      <c r="M1301" s="304">
        <f t="shared" si="372"/>
        <v>718.25689570752388</v>
      </c>
      <c r="N1301" s="304">
        <f t="shared" si="373"/>
        <v>42.500408030031004</v>
      </c>
      <c r="O1301" s="308">
        <v>36</v>
      </c>
      <c r="P1301" s="305">
        <f t="shared" si="374"/>
        <v>2921.7777052391052</v>
      </c>
      <c r="Q1301" s="309">
        <f t="shared" si="375"/>
        <v>10.4619</v>
      </c>
      <c r="R1301" s="367">
        <v>183.8</v>
      </c>
      <c r="S1301" s="302">
        <v>21700</v>
      </c>
      <c r="T1301" s="307">
        <f t="shared" si="376"/>
        <v>1416.7573449401521</v>
      </c>
      <c r="U1301" s="101">
        <f t="shared" si="377"/>
        <v>478.86398258977135</v>
      </c>
      <c r="V1301" s="304">
        <f t="shared" si="378"/>
        <v>28.335146898803043</v>
      </c>
      <c r="W1301" s="308">
        <v>24</v>
      </c>
      <c r="X1301" s="305">
        <f t="shared" si="379"/>
        <v>1947.9564744287263</v>
      </c>
      <c r="Y1301" s="309">
        <f t="shared" si="380"/>
        <v>6.9749999999999996</v>
      </c>
    </row>
    <row r="1302" spans="1:25" ht="15.75" customHeight="1" x14ac:dyDescent="0.2">
      <c r="A1302" s="424">
        <v>1283</v>
      </c>
      <c r="B1302" s="301">
        <v>73.52</v>
      </c>
      <c r="C1302" s="302">
        <v>21700</v>
      </c>
      <c r="D1302" s="303">
        <f t="shared" si="366"/>
        <v>3541.8933623503808</v>
      </c>
      <c r="E1302" s="304">
        <f t="shared" si="367"/>
        <v>1197.1599564744286</v>
      </c>
      <c r="F1302" s="304">
        <f t="shared" si="368"/>
        <v>70.837867247007622</v>
      </c>
      <c r="G1302" s="101">
        <v>60</v>
      </c>
      <c r="H1302" s="305">
        <f t="shared" si="369"/>
        <v>4869.8911860718172</v>
      </c>
      <c r="I1302" s="309">
        <f t="shared" si="370"/>
        <v>17.451000000000001</v>
      </c>
      <c r="J1302" s="329">
        <v>122.54</v>
      </c>
      <c r="K1302" s="302">
        <v>21700</v>
      </c>
      <c r="L1302" s="307">
        <f t="shared" si="371"/>
        <v>2125.0204015015502</v>
      </c>
      <c r="M1302" s="304">
        <f t="shared" si="372"/>
        <v>718.25689570752388</v>
      </c>
      <c r="N1302" s="304">
        <f t="shared" si="373"/>
        <v>42.500408030031004</v>
      </c>
      <c r="O1302" s="308">
        <v>36</v>
      </c>
      <c r="P1302" s="305">
        <f t="shared" si="374"/>
        <v>2921.7777052391052</v>
      </c>
      <c r="Q1302" s="309">
        <f t="shared" si="375"/>
        <v>10.4701</v>
      </c>
      <c r="R1302" s="367">
        <v>183.8</v>
      </c>
      <c r="S1302" s="302">
        <v>21700</v>
      </c>
      <c r="T1302" s="307">
        <f t="shared" si="376"/>
        <v>1416.7573449401521</v>
      </c>
      <c r="U1302" s="101">
        <f t="shared" si="377"/>
        <v>478.86398258977135</v>
      </c>
      <c r="V1302" s="304">
        <f t="shared" si="378"/>
        <v>28.335146898803043</v>
      </c>
      <c r="W1302" s="308">
        <v>24</v>
      </c>
      <c r="X1302" s="305">
        <f t="shared" si="379"/>
        <v>1947.9564744287263</v>
      </c>
      <c r="Y1302" s="309">
        <f t="shared" si="380"/>
        <v>6.9804000000000004</v>
      </c>
    </row>
    <row r="1303" spans="1:25" ht="15.75" customHeight="1" x14ac:dyDescent="0.2">
      <c r="A1303" s="424">
        <v>1284</v>
      </c>
      <c r="B1303" s="301">
        <v>73.52</v>
      </c>
      <c r="C1303" s="302">
        <v>21700</v>
      </c>
      <c r="D1303" s="303">
        <f t="shared" si="366"/>
        <v>3541.8933623503808</v>
      </c>
      <c r="E1303" s="304">
        <f t="shared" si="367"/>
        <v>1197.1599564744286</v>
      </c>
      <c r="F1303" s="304">
        <f t="shared" si="368"/>
        <v>70.837867247007622</v>
      </c>
      <c r="G1303" s="101">
        <v>60</v>
      </c>
      <c r="H1303" s="305">
        <f t="shared" si="369"/>
        <v>4869.8911860718172</v>
      </c>
      <c r="I1303" s="309">
        <f t="shared" si="370"/>
        <v>17.464600000000001</v>
      </c>
      <c r="J1303" s="329">
        <v>122.54</v>
      </c>
      <c r="K1303" s="302">
        <v>21700</v>
      </c>
      <c r="L1303" s="307">
        <f t="shared" si="371"/>
        <v>2125.0204015015502</v>
      </c>
      <c r="M1303" s="304">
        <f t="shared" si="372"/>
        <v>718.25689570752388</v>
      </c>
      <c r="N1303" s="304">
        <f t="shared" si="373"/>
        <v>42.500408030031004</v>
      </c>
      <c r="O1303" s="308">
        <v>36</v>
      </c>
      <c r="P1303" s="305">
        <f t="shared" si="374"/>
        <v>2921.7777052391052</v>
      </c>
      <c r="Q1303" s="309">
        <f t="shared" si="375"/>
        <v>10.478199999999999</v>
      </c>
      <c r="R1303" s="367">
        <v>183.8</v>
      </c>
      <c r="S1303" s="302">
        <v>21700</v>
      </c>
      <c r="T1303" s="307">
        <f t="shared" si="376"/>
        <v>1416.7573449401521</v>
      </c>
      <c r="U1303" s="101">
        <f t="shared" si="377"/>
        <v>478.86398258977135</v>
      </c>
      <c r="V1303" s="304">
        <f t="shared" si="378"/>
        <v>28.335146898803043</v>
      </c>
      <c r="W1303" s="308">
        <v>24</v>
      </c>
      <c r="X1303" s="305">
        <f t="shared" si="379"/>
        <v>1947.9564744287263</v>
      </c>
      <c r="Y1303" s="309">
        <f t="shared" si="380"/>
        <v>6.9859</v>
      </c>
    </row>
    <row r="1304" spans="1:25" ht="15.75" customHeight="1" x14ac:dyDescent="0.2">
      <c r="A1304" s="424">
        <v>1285</v>
      </c>
      <c r="B1304" s="301">
        <v>73.52</v>
      </c>
      <c r="C1304" s="302">
        <v>21700</v>
      </c>
      <c r="D1304" s="303">
        <f t="shared" si="366"/>
        <v>3541.8933623503808</v>
      </c>
      <c r="E1304" s="304">
        <f t="shared" si="367"/>
        <v>1197.1599564744286</v>
      </c>
      <c r="F1304" s="304">
        <f t="shared" si="368"/>
        <v>70.837867247007622</v>
      </c>
      <c r="G1304" s="101">
        <v>60</v>
      </c>
      <c r="H1304" s="305">
        <f t="shared" si="369"/>
        <v>4869.8911860718172</v>
      </c>
      <c r="I1304" s="309">
        <f t="shared" si="370"/>
        <v>17.478200000000001</v>
      </c>
      <c r="J1304" s="329">
        <v>122.54</v>
      </c>
      <c r="K1304" s="302">
        <v>21700</v>
      </c>
      <c r="L1304" s="307">
        <f t="shared" si="371"/>
        <v>2125.0204015015502</v>
      </c>
      <c r="M1304" s="304">
        <f t="shared" si="372"/>
        <v>718.25689570752388</v>
      </c>
      <c r="N1304" s="304">
        <f t="shared" si="373"/>
        <v>42.500408030031004</v>
      </c>
      <c r="O1304" s="308">
        <v>36</v>
      </c>
      <c r="P1304" s="305">
        <f t="shared" si="374"/>
        <v>2921.7777052391052</v>
      </c>
      <c r="Q1304" s="309">
        <f t="shared" si="375"/>
        <v>10.4864</v>
      </c>
      <c r="R1304" s="367">
        <v>183.8</v>
      </c>
      <c r="S1304" s="302">
        <v>21700</v>
      </c>
      <c r="T1304" s="307">
        <f t="shared" si="376"/>
        <v>1416.7573449401521</v>
      </c>
      <c r="U1304" s="101">
        <f t="shared" si="377"/>
        <v>478.86398258977135</v>
      </c>
      <c r="V1304" s="304">
        <f t="shared" si="378"/>
        <v>28.335146898803043</v>
      </c>
      <c r="W1304" s="308">
        <v>24</v>
      </c>
      <c r="X1304" s="305">
        <f t="shared" si="379"/>
        <v>1947.9564744287263</v>
      </c>
      <c r="Y1304" s="309">
        <f t="shared" si="380"/>
        <v>6.9912999999999998</v>
      </c>
    </row>
    <row r="1305" spans="1:25" ht="15.75" customHeight="1" x14ac:dyDescent="0.2">
      <c r="A1305" s="424">
        <v>1286</v>
      </c>
      <c r="B1305" s="301">
        <v>73.52</v>
      </c>
      <c r="C1305" s="302">
        <v>21700</v>
      </c>
      <c r="D1305" s="303">
        <f t="shared" si="366"/>
        <v>3541.8933623503808</v>
      </c>
      <c r="E1305" s="304">
        <f t="shared" si="367"/>
        <v>1197.1599564744286</v>
      </c>
      <c r="F1305" s="304">
        <f t="shared" si="368"/>
        <v>70.837867247007622</v>
      </c>
      <c r="G1305" s="101">
        <v>60</v>
      </c>
      <c r="H1305" s="305">
        <f t="shared" si="369"/>
        <v>4869.8911860718172</v>
      </c>
      <c r="I1305" s="309">
        <f t="shared" si="370"/>
        <v>17.491800000000001</v>
      </c>
      <c r="J1305" s="329">
        <v>122.54</v>
      </c>
      <c r="K1305" s="302">
        <v>21700</v>
      </c>
      <c r="L1305" s="307">
        <f t="shared" si="371"/>
        <v>2125.0204015015502</v>
      </c>
      <c r="M1305" s="304">
        <f t="shared" si="372"/>
        <v>718.25689570752388</v>
      </c>
      <c r="N1305" s="304">
        <f t="shared" si="373"/>
        <v>42.500408030031004</v>
      </c>
      <c r="O1305" s="308">
        <v>36</v>
      </c>
      <c r="P1305" s="305">
        <f t="shared" si="374"/>
        <v>2921.7777052391052</v>
      </c>
      <c r="Q1305" s="309">
        <f t="shared" si="375"/>
        <v>10.4945</v>
      </c>
      <c r="R1305" s="367">
        <v>183.8</v>
      </c>
      <c r="S1305" s="302">
        <v>21700</v>
      </c>
      <c r="T1305" s="307">
        <f t="shared" si="376"/>
        <v>1416.7573449401521</v>
      </c>
      <c r="U1305" s="101">
        <f t="shared" si="377"/>
        <v>478.86398258977135</v>
      </c>
      <c r="V1305" s="304">
        <f t="shared" si="378"/>
        <v>28.335146898803043</v>
      </c>
      <c r="W1305" s="308">
        <v>24</v>
      </c>
      <c r="X1305" s="305">
        <f t="shared" si="379"/>
        <v>1947.9564744287263</v>
      </c>
      <c r="Y1305" s="309">
        <f t="shared" si="380"/>
        <v>6.9966999999999997</v>
      </c>
    </row>
    <row r="1306" spans="1:25" ht="15.75" customHeight="1" x14ac:dyDescent="0.2">
      <c r="A1306" s="424">
        <v>1287</v>
      </c>
      <c r="B1306" s="301">
        <v>73.52</v>
      </c>
      <c r="C1306" s="302">
        <v>21700</v>
      </c>
      <c r="D1306" s="303">
        <f t="shared" si="366"/>
        <v>3541.8933623503808</v>
      </c>
      <c r="E1306" s="304">
        <f t="shared" si="367"/>
        <v>1197.1599564744286</v>
      </c>
      <c r="F1306" s="304">
        <f t="shared" si="368"/>
        <v>70.837867247007622</v>
      </c>
      <c r="G1306" s="101">
        <v>60</v>
      </c>
      <c r="H1306" s="305">
        <f t="shared" si="369"/>
        <v>4869.8911860718172</v>
      </c>
      <c r="I1306" s="309">
        <f t="shared" si="370"/>
        <v>17.505400000000002</v>
      </c>
      <c r="J1306" s="329">
        <v>122.54</v>
      </c>
      <c r="K1306" s="302">
        <v>21700</v>
      </c>
      <c r="L1306" s="307">
        <f t="shared" si="371"/>
        <v>2125.0204015015502</v>
      </c>
      <c r="M1306" s="304">
        <f t="shared" si="372"/>
        <v>718.25689570752388</v>
      </c>
      <c r="N1306" s="304">
        <f t="shared" si="373"/>
        <v>42.500408030031004</v>
      </c>
      <c r="O1306" s="308">
        <v>36</v>
      </c>
      <c r="P1306" s="305">
        <f t="shared" si="374"/>
        <v>2921.7777052391052</v>
      </c>
      <c r="Q1306" s="309">
        <f t="shared" si="375"/>
        <v>10.502700000000001</v>
      </c>
      <c r="R1306" s="367">
        <v>183.8</v>
      </c>
      <c r="S1306" s="302">
        <v>21700</v>
      </c>
      <c r="T1306" s="307">
        <f t="shared" si="376"/>
        <v>1416.7573449401521</v>
      </c>
      <c r="U1306" s="101">
        <f t="shared" si="377"/>
        <v>478.86398258977135</v>
      </c>
      <c r="V1306" s="304">
        <f t="shared" si="378"/>
        <v>28.335146898803043</v>
      </c>
      <c r="W1306" s="308">
        <v>24</v>
      </c>
      <c r="X1306" s="305">
        <f t="shared" si="379"/>
        <v>1947.9564744287263</v>
      </c>
      <c r="Y1306" s="309">
        <f t="shared" si="380"/>
        <v>7.0022000000000002</v>
      </c>
    </row>
    <row r="1307" spans="1:25" ht="15.75" customHeight="1" x14ac:dyDescent="0.2">
      <c r="A1307" s="424">
        <v>1288</v>
      </c>
      <c r="B1307" s="301">
        <v>73.52</v>
      </c>
      <c r="C1307" s="302">
        <v>21700</v>
      </c>
      <c r="D1307" s="303">
        <f t="shared" si="366"/>
        <v>3541.8933623503808</v>
      </c>
      <c r="E1307" s="304">
        <f t="shared" si="367"/>
        <v>1197.1599564744286</v>
      </c>
      <c r="F1307" s="304">
        <f t="shared" si="368"/>
        <v>70.837867247007622</v>
      </c>
      <c r="G1307" s="101">
        <v>60</v>
      </c>
      <c r="H1307" s="305">
        <f t="shared" si="369"/>
        <v>4869.8911860718172</v>
      </c>
      <c r="I1307" s="309">
        <f t="shared" si="370"/>
        <v>17.518999999999998</v>
      </c>
      <c r="J1307" s="329">
        <v>122.54</v>
      </c>
      <c r="K1307" s="302">
        <v>21700</v>
      </c>
      <c r="L1307" s="307">
        <f t="shared" si="371"/>
        <v>2125.0204015015502</v>
      </c>
      <c r="M1307" s="304">
        <f t="shared" si="372"/>
        <v>718.25689570752388</v>
      </c>
      <c r="N1307" s="304">
        <f t="shared" si="373"/>
        <v>42.500408030031004</v>
      </c>
      <c r="O1307" s="308">
        <v>36</v>
      </c>
      <c r="P1307" s="305">
        <f t="shared" si="374"/>
        <v>2921.7777052391052</v>
      </c>
      <c r="Q1307" s="309">
        <f t="shared" si="375"/>
        <v>10.510899999999999</v>
      </c>
      <c r="R1307" s="367">
        <v>183.8</v>
      </c>
      <c r="S1307" s="302">
        <v>21700</v>
      </c>
      <c r="T1307" s="307">
        <f t="shared" si="376"/>
        <v>1416.7573449401521</v>
      </c>
      <c r="U1307" s="101">
        <f t="shared" si="377"/>
        <v>478.86398258977135</v>
      </c>
      <c r="V1307" s="304">
        <f t="shared" si="378"/>
        <v>28.335146898803043</v>
      </c>
      <c r="W1307" s="308">
        <v>24</v>
      </c>
      <c r="X1307" s="305">
        <f t="shared" si="379"/>
        <v>1947.9564744287263</v>
      </c>
      <c r="Y1307" s="309">
        <f t="shared" si="380"/>
        <v>7.0076000000000001</v>
      </c>
    </row>
    <row r="1308" spans="1:25" ht="15.75" customHeight="1" x14ac:dyDescent="0.2">
      <c r="A1308" s="424">
        <v>1289</v>
      </c>
      <c r="B1308" s="301">
        <v>73.52</v>
      </c>
      <c r="C1308" s="302">
        <v>21700</v>
      </c>
      <c r="D1308" s="303">
        <f t="shared" si="366"/>
        <v>3541.8933623503808</v>
      </c>
      <c r="E1308" s="304">
        <f t="shared" si="367"/>
        <v>1197.1599564744286</v>
      </c>
      <c r="F1308" s="304">
        <f t="shared" si="368"/>
        <v>70.837867247007622</v>
      </c>
      <c r="G1308" s="101">
        <v>60</v>
      </c>
      <c r="H1308" s="305">
        <f t="shared" si="369"/>
        <v>4869.8911860718172</v>
      </c>
      <c r="I1308" s="309">
        <f t="shared" si="370"/>
        <v>17.532599999999999</v>
      </c>
      <c r="J1308" s="329">
        <v>122.54</v>
      </c>
      <c r="K1308" s="302">
        <v>21700</v>
      </c>
      <c r="L1308" s="307">
        <f t="shared" si="371"/>
        <v>2125.0204015015502</v>
      </c>
      <c r="M1308" s="304">
        <f t="shared" si="372"/>
        <v>718.25689570752388</v>
      </c>
      <c r="N1308" s="304">
        <f t="shared" si="373"/>
        <v>42.500408030031004</v>
      </c>
      <c r="O1308" s="308">
        <v>36</v>
      </c>
      <c r="P1308" s="305">
        <f t="shared" si="374"/>
        <v>2921.7777052391052</v>
      </c>
      <c r="Q1308" s="309">
        <f t="shared" si="375"/>
        <v>10.519</v>
      </c>
      <c r="R1308" s="367">
        <v>183.8</v>
      </c>
      <c r="S1308" s="302">
        <v>21700</v>
      </c>
      <c r="T1308" s="307">
        <f t="shared" si="376"/>
        <v>1416.7573449401521</v>
      </c>
      <c r="U1308" s="101">
        <f t="shared" si="377"/>
        <v>478.86398258977135</v>
      </c>
      <c r="V1308" s="304">
        <f t="shared" si="378"/>
        <v>28.335146898803043</v>
      </c>
      <c r="W1308" s="308">
        <v>24</v>
      </c>
      <c r="X1308" s="305">
        <f t="shared" si="379"/>
        <v>1947.9564744287263</v>
      </c>
      <c r="Y1308" s="309">
        <f t="shared" si="380"/>
        <v>7.0130999999999997</v>
      </c>
    </row>
    <row r="1309" spans="1:25" ht="15.75" customHeight="1" x14ac:dyDescent="0.2">
      <c r="A1309" s="283">
        <v>1290</v>
      </c>
      <c r="B1309" s="301">
        <v>73.52</v>
      </c>
      <c r="C1309" s="302">
        <v>21700</v>
      </c>
      <c r="D1309" s="303">
        <f t="shared" si="366"/>
        <v>3541.8933623503808</v>
      </c>
      <c r="E1309" s="304">
        <f t="shared" si="367"/>
        <v>1197.1599564744286</v>
      </c>
      <c r="F1309" s="304">
        <f t="shared" si="368"/>
        <v>70.837867247007622</v>
      </c>
      <c r="G1309" s="101">
        <v>60</v>
      </c>
      <c r="H1309" s="305">
        <f t="shared" si="369"/>
        <v>4869.8911860718172</v>
      </c>
      <c r="I1309" s="309">
        <f t="shared" si="370"/>
        <v>17.546199999999999</v>
      </c>
      <c r="J1309" s="329">
        <v>122.54</v>
      </c>
      <c r="K1309" s="302">
        <v>21700</v>
      </c>
      <c r="L1309" s="307">
        <f t="shared" si="371"/>
        <v>2125.0204015015502</v>
      </c>
      <c r="M1309" s="304">
        <f t="shared" si="372"/>
        <v>718.25689570752388</v>
      </c>
      <c r="N1309" s="304">
        <f t="shared" si="373"/>
        <v>42.500408030031004</v>
      </c>
      <c r="O1309" s="308">
        <v>36</v>
      </c>
      <c r="P1309" s="305">
        <f t="shared" si="374"/>
        <v>2921.7777052391052</v>
      </c>
      <c r="Q1309" s="309">
        <f t="shared" si="375"/>
        <v>10.527200000000001</v>
      </c>
      <c r="R1309" s="367">
        <v>183.8</v>
      </c>
      <c r="S1309" s="302">
        <v>21700</v>
      </c>
      <c r="T1309" s="307">
        <f t="shared" si="376"/>
        <v>1416.7573449401521</v>
      </c>
      <c r="U1309" s="101">
        <f t="shared" si="377"/>
        <v>478.86398258977135</v>
      </c>
      <c r="V1309" s="304">
        <f t="shared" si="378"/>
        <v>28.335146898803043</v>
      </c>
      <c r="W1309" s="308">
        <v>24</v>
      </c>
      <c r="X1309" s="305">
        <f t="shared" si="379"/>
        <v>1947.9564744287263</v>
      </c>
      <c r="Y1309" s="309">
        <f t="shared" si="380"/>
        <v>7.0185000000000004</v>
      </c>
    </row>
    <row r="1310" spans="1:25" ht="15.75" customHeight="1" x14ac:dyDescent="0.2">
      <c r="A1310" s="424">
        <v>1291</v>
      </c>
      <c r="B1310" s="301">
        <v>73.52</v>
      </c>
      <c r="C1310" s="302">
        <v>21700</v>
      </c>
      <c r="D1310" s="303">
        <f t="shared" si="366"/>
        <v>3541.8933623503808</v>
      </c>
      <c r="E1310" s="304">
        <f t="shared" si="367"/>
        <v>1197.1599564744286</v>
      </c>
      <c r="F1310" s="304">
        <f t="shared" si="368"/>
        <v>70.837867247007622</v>
      </c>
      <c r="G1310" s="101">
        <v>60</v>
      </c>
      <c r="H1310" s="305">
        <f t="shared" si="369"/>
        <v>4869.8911860718172</v>
      </c>
      <c r="I1310" s="309">
        <f t="shared" si="370"/>
        <v>17.559799999999999</v>
      </c>
      <c r="J1310" s="329">
        <v>122.54</v>
      </c>
      <c r="K1310" s="302">
        <v>21700</v>
      </c>
      <c r="L1310" s="307">
        <f t="shared" si="371"/>
        <v>2125.0204015015502</v>
      </c>
      <c r="M1310" s="304">
        <f t="shared" si="372"/>
        <v>718.25689570752388</v>
      </c>
      <c r="N1310" s="304">
        <f t="shared" si="373"/>
        <v>42.500408030031004</v>
      </c>
      <c r="O1310" s="308">
        <v>36</v>
      </c>
      <c r="P1310" s="305">
        <f t="shared" si="374"/>
        <v>2921.7777052391052</v>
      </c>
      <c r="Q1310" s="309">
        <f t="shared" si="375"/>
        <v>10.535299999999999</v>
      </c>
      <c r="R1310" s="367">
        <v>183.8</v>
      </c>
      <c r="S1310" s="302">
        <v>21700</v>
      </c>
      <c r="T1310" s="307">
        <f t="shared" si="376"/>
        <v>1416.7573449401521</v>
      </c>
      <c r="U1310" s="101">
        <f t="shared" si="377"/>
        <v>478.86398258977135</v>
      </c>
      <c r="V1310" s="304">
        <f t="shared" si="378"/>
        <v>28.335146898803043</v>
      </c>
      <c r="W1310" s="308">
        <v>24</v>
      </c>
      <c r="X1310" s="305">
        <f t="shared" si="379"/>
        <v>1947.9564744287263</v>
      </c>
      <c r="Y1310" s="309">
        <f t="shared" si="380"/>
        <v>7.0239000000000003</v>
      </c>
    </row>
    <row r="1311" spans="1:25" ht="15.75" customHeight="1" x14ac:dyDescent="0.2">
      <c r="A1311" s="424">
        <v>1292</v>
      </c>
      <c r="B1311" s="301">
        <v>73.52</v>
      </c>
      <c r="C1311" s="302">
        <v>21700</v>
      </c>
      <c r="D1311" s="303">
        <f t="shared" si="366"/>
        <v>3541.8933623503808</v>
      </c>
      <c r="E1311" s="304">
        <f t="shared" si="367"/>
        <v>1197.1599564744286</v>
      </c>
      <c r="F1311" s="304">
        <f t="shared" si="368"/>
        <v>70.837867247007622</v>
      </c>
      <c r="G1311" s="101">
        <v>60</v>
      </c>
      <c r="H1311" s="305">
        <f t="shared" si="369"/>
        <v>4869.8911860718172</v>
      </c>
      <c r="I1311" s="309">
        <f t="shared" si="370"/>
        <v>17.573399999999999</v>
      </c>
      <c r="J1311" s="329">
        <v>122.54</v>
      </c>
      <c r="K1311" s="302">
        <v>21700</v>
      </c>
      <c r="L1311" s="307">
        <f t="shared" si="371"/>
        <v>2125.0204015015502</v>
      </c>
      <c r="M1311" s="304">
        <f t="shared" si="372"/>
        <v>718.25689570752388</v>
      </c>
      <c r="N1311" s="304">
        <f t="shared" si="373"/>
        <v>42.500408030031004</v>
      </c>
      <c r="O1311" s="308">
        <v>36</v>
      </c>
      <c r="P1311" s="305">
        <f t="shared" si="374"/>
        <v>2921.7777052391052</v>
      </c>
      <c r="Q1311" s="309">
        <f t="shared" si="375"/>
        <v>10.5435</v>
      </c>
      <c r="R1311" s="367">
        <v>183.8</v>
      </c>
      <c r="S1311" s="302">
        <v>21700</v>
      </c>
      <c r="T1311" s="307">
        <f t="shared" si="376"/>
        <v>1416.7573449401521</v>
      </c>
      <c r="U1311" s="101">
        <f t="shared" si="377"/>
        <v>478.86398258977135</v>
      </c>
      <c r="V1311" s="304">
        <f t="shared" si="378"/>
        <v>28.335146898803043</v>
      </c>
      <c r="W1311" s="308">
        <v>24</v>
      </c>
      <c r="X1311" s="305">
        <f t="shared" si="379"/>
        <v>1947.9564744287263</v>
      </c>
      <c r="Y1311" s="309">
        <f t="shared" si="380"/>
        <v>7.0293999999999999</v>
      </c>
    </row>
    <row r="1312" spans="1:25" ht="15.75" customHeight="1" x14ac:dyDescent="0.2">
      <c r="A1312" s="424">
        <v>1293</v>
      </c>
      <c r="B1312" s="301">
        <v>73.52</v>
      </c>
      <c r="C1312" s="302">
        <v>21700</v>
      </c>
      <c r="D1312" s="303">
        <f t="shared" si="366"/>
        <v>3541.8933623503808</v>
      </c>
      <c r="E1312" s="304">
        <f t="shared" si="367"/>
        <v>1197.1599564744286</v>
      </c>
      <c r="F1312" s="304">
        <f t="shared" si="368"/>
        <v>70.837867247007622</v>
      </c>
      <c r="G1312" s="101">
        <v>60</v>
      </c>
      <c r="H1312" s="305">
        <f t="shared" si="369"/>
        <v>4869.8911860718172</v>
      </c>
      <c r="I1312" s="309">
        <f t="shared" si="370"/>
        <v>17.5871</v>
      </c>
      <c r="J1312" s="329">
        <v>122.54</v>
      </c>
      <c r="K1312" s="302">
        <v>21700</v>
      </c>
      <c r="L1312" s="307">
        <f t="shared" si="371"/>
        <v>2125.0204015015502</v>
      </c>
      <c r="M1312" s="304">
        <f t="shared" si="372"/>
        <v>718.25689570752388</v>
      </c>
      <c r="N1312" s="304">
        <f t="shared" si="373"/>
        <v>42.500408030031004</v>
      </c>
      <c r="O1312" s="308">
        <v>36</v>
      </c>
      <c r="P1312" s="305">
        <f t="shared" si="374"/>
        <v>2921.7777052391052</v>
      </c>
      <c r="Q1312" s="309">
        <f t="shared" si="375"/>
        <v>10.5517</v>
      </c>
      <c r="R1312" s="367">
        <v>183.8</v>
      </c>
      <c r="S1312" s="302">
        <v>21700</v>
      </c>
      <c r="T1312" s="307">
        <f t="shared" si="376"/>
        <v>1416.7573449401521</v>
      </c>
      <c r="U1312" s="101">
        <f t="shared" si="377"/>
        <v>478.86398258977135</v>
      </c>
      <c r="V1312" s="304">
        <f t="shared" si="378"/>
        <v>28.335146898803043</v>
      </c>
      <c r="W1312" s="308">
        <v>24</v>
      </c>
      <c r="X1312" s="305">
        <f t="shared" si="379"/>
        <v>1947.9564744287263</v>
      </c>
      <c r="Y1312" s="309">
        <f t="shared" si="380"/>
        <v>7.0347999999999997</v>
      </c>
    </row>
    <row r="1313" spans="1:25" ht="15.75" customHeight="1" x14ac:dyDescent="0.2">
      <c r="A1313" s="424">
        <v>1294</v>
      </c>
      <c r="B1313" s="301">
        <v>73.52</v>
      </c>
      <c r="C1313" s="302">
        <v>21700</v>
      </c>
      <c r="D1313" s="303">
        <f t="shared" si="366"/>
        <v>3541.8933623503808</v>
      </c>
      <c r="E1313" s="304">
        <f t="shared" si="367"/>
        <v>1197.1599564744286</v>
      </c>
      <c r="F1313" s="304">
        <f t="shared" si="368"/>
        <v>70.837867247007622</v>
      </c>
      <c r="G1313" s="101">
        <v>60</v>
      </c>
      <c r="H1313" s="305">
        <f t="shared" si="369"/>
        <v>4869.8911860718172</v>
      </c>
      <c r="I1313" s="309">
        <f t="shared" si="370"/>
        <v>17.6007</v>
      </c>
      <c r="J1313" s="329">
        <v>122.54</v>
      </c>
      <c r="K1313" s="302">
        <v>21700</v>
      </c>
      <c r="L1313" s="307">
        <f t="shared" si="371"/>
        <v>2125.0204015015502</v>
      </c>
      <c r="M1313" s="304">
        <f t="shared" si="372"/>
        <v>718.25689570752388</v>
      </c>
      <c r="N1313" s="304">
        <f t="shared" si="373"/>
        <v>42.500408030031004</v>
      </c>
      <c r="O1313" s="308">
        <v>36</v>
      </c>
      <c r="P1313" s="305">
        <f t="shared" si="374"/>
        <v>2921.7777052391052</v>
      </c>
      <c r="Q1313" s="309">
        <f t="shared" si="375"/>
        <v>10.559799999999999</v>
      </c>
      <c r="R1313" s="367">
        <v>183.8</v>
      </c>
      <c r="S1313" s="302">
        <v>21700</v>
      </c>
      <c r="T1313" s="307">
        <f t="shared" si="376"/>
        <v>1416.7573449401521</v>
      </c>
      <c r="U1313" s="101">
        <f t="shared" si="377"/>
        <v>478.86398258977135</v>
      </c>
      <c r="V1313" s="304">
        <f t="shared" si="378"/>
        <v>28.335146898803043</v>
      </c>
      <c r="W1313" s="308">
        <v>24</v>
      </c>
      <c r="X1313" s="305">
        <f t="shared" si="379"/>
        <v>1947.9564744287263</v>
      </c>
      <c r="Y1313" s="309">
        <f t="shared" si="380"/>
        <v>7.0403000000000002</v>
      </c>
    </row>
    <row r="1314" spans="1:25" ht="15.75" customHeight="1" x14ac:dyDescent="0.2">
      <c r="A1314" s="424">
        <v>1295</v>
      </c>
      <c r="B1314" s="301">
        <v>73.52</v>
      </c>
      <c r="C1314" s="302">
        <v>21700</v>
      </c>
      <c r="D1314" s="303">
        <f t="shared" si="366"/>
        <v>3541.8933623503808</v>
      </c>
      <c r="E1314" s="304">
        <f t="shared" si="367"/>
        <v>1197.1599564744286</v>
      </c>
      <c r="F1314" s="304">
        <f t="shared" si="368"/>
        <v>70.837867247007622</v>
      </c>
      <c r="G1314" s="101">
        <v>60</v>
      </c>
      <c r="H1314" s="305">
        <f t="shared" si="369"/>
        <v>4869.8911860718172</v>
      </c>
      <c r="I1314" s="309">
        <f t="shared" si="370"/>
        <v>17.6143</v>
      </c>
      <c r="J1314" s="329">
        <v>122.54</v>
      </c>
      <c r="K1314" s="302">
        <v>21700</v>
      </c>
      <c r="L1314" s="307">
        <f t="shared" si="371"/>
        <v>2125.0204015015502</v>
      </c>
      <c r="M1314" s="304">
        <f t="shared" si="372"/>
        <v>718.25689570752388</v>
      </c>
      <c r="N1314" s="304">
        <f t="shared" si="373"/>
        <v>42.500408030031004</v>
      </c>
      <c r="O1314" s="308">
        <v>36</v>
      </c>
      <c r="P1314" s="305">
        <f t="shared" si="374"/>
        <v>2921.7777052391052</v>
      </c>
      <c r="Q1314" s="309">
        <f t="shared" si="375"/>
        <v>10.568</v>
      </c>
      <c r="R1314" s="367">
        <v>183.8</v>
      </c>
      <c r="S1314" s="302">
        <v>21700</v>
      </c>
      <c r="T1314" s="307">
        <f t="shared" si="376"/>
        <v>1416.7573449401521</v>
      </c>
      <c r="U1314" s="101">
        <f t="shared" si="377"/>
        <v>478.86398258977135</v>
      </c>
      <c r="V1314" s="304">
        <f t="shared" si="378"/>
        <v>28.335146898803043</v>
      </c>
      <c r="W1314" s="308">
        <v>24</v>
      </c>
      <c r="X1314" s="305">
        <f t="shared" si="379"/>
        <v>1947.9564744287263</v>
      </c>
      <c r="Y1314" s="309">
        <f t="shared" si="380"/>
        <v>7.0457000000000001</v>
      </c>
    </row>
    <row r="1315" spans="1:25" ht="15.75" customHeight="1" x14ac:dyDescent="0.2">
      <c r="A1315" s="424">
        <v>1296</v>
      </c>
      <c r="B1315" s="301">
        <v>73.52</v>
      </c>
      <c r="C1315" s="302">
        <v>21700</v>
      </c>
      <c r="D1315" s="303">
        <f t="shared" si="366"/>
        <v>3541.8933623503808</v>
      </c>
      <c r="E1315" s="304">
        <f t="shared" si="367"/>
        <v>1197.1599564744286</v>
      </c>
      <c r="F1315" s="304">
        <f t="shared" si="368"/>
        <v>70.837867247007622</v>
      </c>
      <c r="G1315" s="101">
        <v>60</v>
      </c>
      <c r="H1315" s="305">
        <f t="shared" si="369"/>
        <v>4869.8911860718172</v>
      </c>
      <c r="I1315" s="309">
        <f t="shared" si="370"/>
        <v>17.6279</v>
      </c>
      <c r="J1315" s="329">
        <v>122.54</v>
      </c>
      <c r="K1315" s="302">
        <v>21700</v>
      </c>
      <c r="L1315" s="307">
        <f t="shared" si="371"/>
        <v>2125.0204015015502</v>
      </c>
      <c r="M1315" s="304">
        <f t="shared" si="372"/>
        <v>718.25689570752388</v>
      </c>
      <c r="N1315" s="304">
        <f t="shared" si="373"/>
        <v>42.500408030031004</v>
      </c>
      <c r="O1315" s="308">
        <v>36</v>
      </c>
      <c r="P1315" s="305">
        <f t="shared" si="374"/>
        <v>2921.7777052391052</v>
      </c>
      <c r="Q1315" s="309">
        <f t="shared" si="375"/>
        <v>10.5761</v>
      </c>
      <c r="R1315" s="367">
        <v>183.8</v>
      </c>
      <c r="S1315" s="302">
        <v>21700</v>
      </c>
      <c r="T1315" s="307">
        <f t="shared" si="376"/>
        <v>1416.7573449401521</v>
      </c>
      <c r="U1315" s="101">
        <f t="shared" si="377"/>
        <v>478.86398258977135</v>
      </c>
      <c r="V1315" s="304">
        <f t="shared" si="378"/>
        <v>28.335146898803043</v>
      </c>
      <c r="W1315" s="308">
        <v>24</v>
      </c>
      <c r="X1315" s="305">
        <f t="shared" si="379"/>
        <v>1947.9564744287263</v>
      </c>
      <c r="Y1315" s="309">
        <f t="shared" si="380"/>
        <v>7.0510999999999999</v>
      </c>
    </row>
    <row r="1316" spans="1:25" ht="15.75" customHeight="1" x14ac:dyDescent="0.2">
      <c r="A1316" s="424">
        <v>1297</v>
      </c>
      <c r="B1316" s="301">
        <v>73.52</v>
      </c>
      <c r="C1316" s="302">
        <v>21700</v>
      </c>
      <c r="D1316" s="303">
        <f t="shared" si="366"/>
        <v>3541.8933623503808</v>
      </c>
      <c r="E1316" s="304">
        <f t="shared" si="367"/>
        <v>1197.1599564744286</v>
      </c>
      <c r="F1316" s="304">
        <f t="shared" si="368"/>
        <v>70.837867247007622</v>
      </c>
      <c r="G1316" s="101">
        <v>60</v>
      </c>
      <c r="H1316" s="305">
        <f t="shared" si="369"/>
        <v>4869.8911860718172</v>
      </c>
      <c r="I1316" s="309">
        <f t="shared" si="370"/>
        <v>17.641500000000001</v>
      </c>
      <c r="J1316" s="329">
        <v>122.54</v>
      </c>
      <c r="K1316" s="302">
        <v>21700</v>
      </c>
      <c r="L1316" s="307">
        <f t="shared" si="371"/>
        <v>2125.0204015015502</v>
      </c>
      <c r="M1316" s="304">
        <f t="shared" si="372"/>
        <v>718.25689570752388</v>
      </c>
      <c r="N1316" s="304">
        <f t="shared" si="373"/>
        <v>42.500408030031004</v>
      </c>
      <c r="O1316" s="308">
        <v>36</v>
      </c>
      <c r="P1316" s="305">
        <f t="shared" si="374"/>
        <v>2921.7777052391052</v>
      </c>
      <c r="Q1316" s="309">
        <f t="shared" si="375"/>
        <v>10.584300000000001</v>
      </c>
      <c r="R1316" s="367">
        <v>183.8</v>
      </c>
      <c r="S1316" s="302">
        <v>21700</v>
      </c>
      <c r="T1316" s="307">
        <f t="shared" si="376"/>
        <v>1416.7573449401521</v>
      </c>
      <c r="U1316" s="101">
        <f t="shared" si="377"/>
        <v>478.86398258977135</v>
      </c>
      <c r="V1316" s="304">
        <f t="shared" si="378"/>
        <v>28.335146898803043</v>
      </c>
      <c r="W1316" s="308">
        <v>24</v>
      </c>
      <c r="X1316" s="305">
        <f t="shared" si="379"/>
        <v>1947.9564744287263</v>
      </c>
      <c r="Y1316" s="309">
        <f t="shared" si="380"/>
        <v>7.0566000000000004</v>
      </c>
    </row>
    <row r="1317" spans="1:25" ht="15.75" customHeight="1" x14ac:dyDescent="0.2">
      <c r="A1317" s="424">
        <v>1298</v>
      </c>
      <c r="B1317" s="301">
        <v>73.52</v>
      </c>
      <c r="C1317" s="302">
        <v>21700</v>
      </c>
      <c r="D1317" s="303">
        <f t="shared" si="366"/>
        <v>3541.8933623503808</v>
      </c>
      <c r="E1317" s="304">
        <f t="shared" si="367"/>
        <v>1197.1599564744286</v>
      </c>
      <c r="F1317" s="304">
        <f t="shared" si="368"/>
        <v>70.837867247007622</v>
      </c>
      <c r="G1317" s="101">
        <v>60</v>
      </c>
      <c r="H1317" s="305">
        <f t="shared" si="369"/>
        <v>4869.8911860718172</v>
      </c>
      <c r="I1317" s="309">
        <f t="shared" si="370"/>
        <v>17.655100000000001</v>
      </c>
      <c r="J1317" s="329">
        <v>122.54</v>
      </c>
      <c r="K1317" s="302">
        <v>21700</v>
      </c>
      <c r="L1317" s="307">
        <f t="shared" si="371"/>
        <v>2125.0204015015502</v>
      </c>
      <c r="M1317" s="304">
        <f t="shared" si="372"/>
        <v>718.25689570752388</v>
      </c>
      <c r="N1317" s="304">
        <f t="shared" si="373"/>
        <v>42.500408030031004</v>
      </c>
      <c r="O1317" s="308">
        <v>36</v>
      </c>
      <c r="P1317" s="305">
        <f t="shared" si="374"/>
        <v>2921.7777052391052</v>
      </c>
      <c r="Q1317" s="309">
        <f t="shared" si="375"/>
        <v>10.592499999999999</v>
      </c>
      <c r="R1317" s="367">
        <v>183.8</v>
      </c>
      <c r="S1317" s="302">
        <v>21700</v>
      </c>
      <c r="T1317" s="307">
        <f t="shared" si="376"/>
        <v>1416.7573449401521</v>
      </c>
      <c r="U1317" s="101">
        <f t="shared" si="377"/>
        <v>478.86398258977135</v>
      </c>
      <c r="V1317" s="304">
        <f t="shared" si="378"/>
        <v>28.335146898803043</v>
      </c>
      <c r="W1317" s="308">
        <v>24</v>
      </c>
      <c r="X1317" s="305">
        <f t="shared" si="379"/>
        <v>1947.9564744287263</v>
      </c>
      <c r="Y1317" s="309">
        <f t="shared" si="380"/>
        <v>7.0620000000000003</v>
      </c>
    </row>
    <row r="1318" spans="1:25" ht="15.75" customHeight="1" x14ac:dyDescent="0.2">
      <c r="A1318" s="424">
        <v>1299</v>
      </c>
      <c r="B1318" s="301">
        <v>73.52</v>
      </c>
      <c r="C1318" s="302">
        <v>21700</v>
      </c>
      <c r="D1318" s="303">
        <f t="shared" si="366"/>
        <v>3541.8933623503808</v>
      </c>
      <c r="E1318" s="304">
        <f t="shared" si="367"/>
        <v>1197.1599564744286</v>
      </c>
      <c r="F1318" s="304">
        <f t="shared" si="368"/>
        <v>70.837867247007622</v>
      </c>
      <c r="G1318" s="101">
        <v>60</v>
      </c>
      <c r="H1318" s="305">
        <f t="shared" si="369"/>
        <v>4869.8911860718172</v>
      </c>
      <c r="I1318" s="309">
        <f t="shared" si="370"/>
        <v>17.668700000000001</v>
      </c>
      <c r="J1318" s="329">
        <v>122.54</v>
      </c>
      <c r="K1318" s="302">
        <v>21700</v>
      </c>
      <c r="L1318" s="307">
        <f t="shared" si="371"/>
        <v>2125.0204015015502</v>
      </c>
      <c r="M1318" s="304">
        <f t="shared" si="372"/>
        <v>718.25689570752388</v>
      </c>
      <c r="N1318" s="304">
        <f t="shared" si="373"/>
        <v>42.500408030031004</v>
      </c>
      <c r="O1318" s="308">
        <v>36</v>
      </c>
      <c r="P1318" s="305">
        <f t="shared" si="374"/>
        <v>2921.7777052391052</v>
      </c>
      <c r="Q1318" s="309">
        <f t="shared" si="375"/>
        <v>10.6006</v>
      </c>
      <c r="R1318" s="367">
        <v>183.8</v>
      </c>
      <c r="S1318" s="302">
        <v>21700</v>
      </c>
      <c r="T1318" s="307">
        <f t="shared" si="376"/>
        <v>1416.7573449401521</v>
      </c>
      <c r="U1318" s="101">
        <f t="shared" si="377"/>
        <v>478.86398258977135</v>
      </c>
      <c r="V1318" s="304">
        <f t="shared" si="378"/>
        <v>28.335146898803043</v>
      </c>
      <c r="W1318" s="308">
        <v>24</v>
      </c>
      <c r="X1318" s="305">
        <f t="shared" si="379"/>
        <v>1947.9564744287263</v>
      </c>
      <c r="Y1318" s="309">
        <f t="shared" si="380"/>
        <v>7.0674999999999999</v>
      </c>
    </row>
    <row r="1319" spans="1:25" ht="15.75" customHeight="1" thickBot="1" x14ac:dyDescent="0.25">
      <c r="A1319" s="284">
        <v>1300</v>
      </c>
      <c r="B1319" s="310">
        <v>73.52</v>
      </c>
      <c r="C1319" s="311">
        <v>21700</v>
      </c>
      <c r="D1319" s="312">
        <f t="shared" si="366"/>
        <v>3541.8933623503808</v>
      </c>
      <c r="E1319" s="313">
        <f t="shared" si="367"/>
        <v>1197.1599564744286</v>
      </c>
      <c r="F1319" s="313">
        <f t="shared" si="368"/>
        <v>70.837867247007622</v>
      </c>
      <c r="G1319" s="115">
        <v>60</v>
      </c>
      <c r="H1319" s="314">
        <f t="shared" si="369"/>
        <v>4869.8911860718172</v>
      </c>
      <c r="I1319" s="318">
        <f t="shared" si="370"/>
        <v>17.682300000000001</v>
      </c>
      <c r="J1319" s="331">
        <v>122.54</v>
      </c>
      <c r="K1319" s="311">
        <v>21700</v>
      </c>
      <c r="L1319" s="316">
        <f t="shared" si="371"/>
        <v>2125.0204015015502</v>
      </c>
      <c r="M1319" s="313">
        <f t="shared" si="372"/>
        <v>718.25689570752388</v>
      </c>
      <c r="N1319" s="313">
        <f t="shared" si="373"/>
        <v>42.500408030031004</v>
      </c>
      <c r="O1319" s="317">
        <v>36</v>
      </c>
      <c r="P1319" s="314">
        <f t="shared" si="374"/>
        <v>2921.7777052391052</v>
      </c>
      <c r="Q1319" s="318">
        <f t="shared" si="375"/>
        <v>10.6088</v>
      </c>
      <c r="R1319" s="368">
        <v>183.8</v>
      </c>
      <c r="S1319" s="311">
        <v>21700</v>
      </c>
      <c r="T1319" s="316">
        <f t="shared" si="376"/>
        <v>1416.7573449401521</v>
      </c>
      <c r="U1319" s="115">
        <f t="shared" si="377"/>
        <v>478.86398258977135</v>
      </c>
      <c r="V1319" s="313">
        <f t="shared" si="378"/>
        <v>28.335146898803043</v>
      </c>
      <c r="W1319" s="317">
        <v>24</v>
      </c>
      <c r="X1319" s="314">
        <f t="shared" si="379"/>
        <v>1947.9564744287263</v>
      </c>
      <c r="Y1319" s="318">
        <f t="shared" si="380"/>
        <v>7.0728999999999997</v>
      </c>
    </row>
    <row r="1320" spans="1:25" x14ac:dyDescent="0.2">
      <c r="A1320" s="66"/>
    </row>
    <row r="1321" spans="1:25" x14ac:dyDescent="0.2">
      <c r="A1321" s="66"/>
    </row>
    <row r="1322" spans="1:25" x14ac:dyDescent="0.2">
      <c r="A1322" s="66"/>
    </row>
    <row r="1323" spans="1:25" x14ac:dyDescent="0.2">
      <c r="A1323" s="66"/>
    </row>
    <row r="1324" spans="1:25" x14ac:dyDescent="0.2">
      <c r="A1324" s="66"/>
    </row>
    <row r="1325" spans="1:25" x14ac:dyDescent="0.2">
      <c r="A1325" s="66"/>
    </row>
    <row r="1326" spans="1:25" x14ac:dyDescent="0.2">
      <c r="A1326" s="66"/>
    </row>
    <row r="1327" spans="1:25" x14ac:dyDescent="0.2">
      <c r="A1327" s="66"/>
    </row>
    <row r="1328" spans="1:25" x14ac:dyDescent="0.2">
      <c r="A1328" s="66"/>
    </row>
    <row r="1329" spans="1:1" x14ac:dyDescent="0.2">
      <c r="A1329" s="66"/>
    </row>
    <row r="1330" spans="1:1" x14ac:dyDescent="0.2">
      <c r="A1330" s="66"/>
    </row>
    <row r="1331" spans="1:1" x14ac:dyDescent="0.2">
      <c r="A1331" s="66"/>
    </row>
    <row r="1332" spans="1:1" x14ac:dyDescent="0.2">
      <c r="A1332" s="66"/>
    </row>
    <row r="1333" spans="1:1" x14ac:dyDescent="0.2">
      <c r="A1333" s="66"/>
    </row>
    <row r="1334" spans="1:1" x14ac:dyDescent="0.2">
      <c r="A1334" s="66"/>
    </row>
    <row r="1335" spans="1:1" x14ac:dyDescent="0.2">
      <c r="A1335" s="66"/>
    </row>
    <row r="1336" spans="1:1" x14ac:dyDescent="0.2">
      <c r="A1336" s="66"/>
    </row>
    <row r="1337" spans="1:1" x14ac:dyDescent="0.2">
      <c r="A1337" s="66"/>
    </row>
    <row r="1338" spans="1:1" x14ac:dyDescent="0.2">
      <c r="A1338" s="66"/>
    </row>
    <row r="1339" spans="1:1" x14ac:dyDescent="0.2">
      <c r="A1339" s="66"/>
    </row>
    <row r="1340" spans="1:1" x14ac:dyDescent="0.2">
      <c r="A1340" s="66"/>
    </row>
    <row r="1341" spans="1:1" x14ac:dyDescent="0.2">
      <c r="A1341" s="66"/>
    </row>
    <row r="1342" spans="1:1" x14ac:dyDescent="0.2">
      <c r="A1342" s="66"/>
    </row>
    <row r="1343" spans="1:1" x14ac:dyDescent="0.2">
      <c r="A1343" s="66"/>
    </row>
    <row r="1344" spans="1:1" x14ac:dyDescent="0.2">
      <c r="A1344" s="66"/>
    </row>
    <row r="1345" spans="1:1" x14ac:dyDescent="0.2">
      <c r="A1345" s="66"/>
    </row>
    <row r="1346" spans="1:1" x14ac:dyDescent="0.2">
      <c r="A1346" s="66"/>
    </row>
    <row r="1347" spans="1:1" x14ac:dyDescent="0.2">
      <c r="A1347" s="66"/>
    </row>
    <row r="1348" spans="1:1" x14ac:dyDescent="0.2">
      <c r="A1348" s="66"/>
    </row>
    <row r="1349" spans="1:1" x14ac:dyDescent="0.2">
      <c r="A1349" s="66"/>
    </row>
    <row r="1350" spans="1:1" x14ac:dyDescent="0.2">
      <c r="A1350" s="66"/>
    </row>
    <row r="1351" spans="1:1" x14ac:dyDescent="0.2">
      <c r="A1351" s="66"/>
    </row>
    <row r="1352" spans="1:1" x14ac:dyDescent="0.2">
      <c r="A1352" s="66"/>
    </row>
    <row r="1353" spans="1:1" x14ac:dyDescent="0.2">
      <c r="A1353" s="66"/>
    </row>
    <row r="1354" spans="1:1" x14ac:dyDescent="0.2">
      <c r="A1354" s="66"/>
    </row>
    <row r="1355" spans="1:1" x14ac:dyDescent="0.2">
      <c r="A1355" s="66"/>
    </row>
    <row r="1356" spans="1:1" x14ac:dyDescent="0.2">
      <c r="A1356" s="66"/>
    </row>
    <row r="1357" spans="1:1" x14ac:dyDescent="0.2">
      <c r="A1357" s="66"/>
    </row>
    <row r="1358" spans="1:1" x14ac:dyDescent="0.2">
      <c r="A1358" s="66"/>
    </row>
    <row r="1359" spans="1:1" x14ac:dyDescent="0.2">
      <c r="A1359" s="66"/>
    </row>
    <row r="1360" spans="1:1" x14ac:dyDescent="0.2">
      <c r="A1360" s="66"/>
    </row>
    <row r="1361" spans="1:1" x14ac:dyDescent="0.2">
      <c r="A1361" s="66"/>
    </row>
    <row r="1362" spans="1:1" x14ac:dyDescent="0.2">
      <c r="A1362" s="66"/>
    </row>
    <row r="1363" spans="1:1" x14ac:dyDescent="0.2">
      <c r="A1363" s="66"/>
    </row>
    <row r="1364" spans="1:1" x14ac:dyDescent="0.2">
      <c r="A1364" s="66"/>
    </row>
    <row r="1365" spans="1:1" x14ac:dyDescent="0.2">
      <c r="A1365" s="66"/>
    </row>
    <row r="1366" spans="1:1" x14ac:dyDescent="0.2">
      <c r="A1366" s="66"/>
    </row>
    <row r="1367" spans="1:1" x14ac:dyDescent="0.2">
      <c r="A1367" s="66"/>
    </row>
    <row r="1368" spans="1:1" x14ac:dyDescent="0.2">
      <c r="A1368" s="66"/>
    </row>
    <row r="1369" spans="1:1" x14ac:dyDescent="0.2">
      <c r="A1369" s="66"/>
    </row>
    <row r="1370" spans="1:1" x14ac:dyDescent="0.2">
      <c r="A1370" s="66"/>
    </row>
    <row r="1371" spans="1:1" x14ac:dyDescent="0.2">
      <c r="A1371" s="66"/>
    </row>
    <row r="1372" spans="1:1" x14ac:dyDescent="0.2">
      <c r="A1372" s="66"/>
    </row>
    <row r="1373" spans="1:1" x14ac:dyDescent="0.2">
      <c r="A1373" s="66"/>
    </row>
    <row r="1374" spans="1:1" x14ac:dyDescent="0.2">
      <c r="A1374" s="66"/>
    </row>
    <row r="1375" spans="1:1" x14ac:dyDescent="0.2">
      <c r="A1375" s="66"/>
    </row>
    <row r="1376" spans="1:1" x14ac:dyDescent="0.2">
      <c r="A1376" s="66"/>
    </row>
    <row r="1377" spans="1:1" x14ac:dyDescent="0.2">
      <c r="A1377" s="66"/>
    </row>
    <row r="1378" spans="1:1" x14ac:dyDescent="0.2">
      <c r="A1378" s="66"/>
    </row>
    <row r="1379" spans="1:1" x14ac:dyDescent="0.2">
      <c r="A1379" s="66"/>
    </row>
    <row r="1380" spans="1:1" x14ac:dyDescent="0.2">
      <c r="A1380" s="66"/>
    </row>
    <row r="1381" spans="1:1" x14ac:dyDescent="0.2">
      <c r="A1381" s="66"/>
    </row>
    <row r="1382" spans="1:1" x14ac:dyDescent="0.2">
      <c r="A1382" s="66"/>
    </row>
    <row r="1383" spans="1:1" x14ac:dyDescent="0.2">
      <c r="A1383" s="66"/>
    </row>
    <row r="1384" spans="1:1" x14ac:dyDescent="0.2">
      <c r="A1384" s="66"/>
    </row>
    <row r="1385" spans="1:1" x14ac:dyDescent="0.2">
      <c r="A1385" s="66"/>
    </row>
    <row r="1386" spans="1:1" x14ac:dyDescent="0.2">
      <c r="A1386" s="66"/>
    </row>
    <row r="1387" spans="1:1" x14ac:dyDescent="0.2">
      <c r="A1387" s="66"/>
    </row>
    <row r="1388" spans="1:1" x14ac:dyDescent="0.2">
      <c r="A1388" s="66"/>
    </row>
    <row r="1389" spans="1:1" x14ac:dyDescent="0.2">
      <c r="A1389" s="66"/>
    </row>
    <row r="1390" spans="1:1" x14ac:dyDescent="0.2">
      <c r="A1390" s="66"/>
    </row>
    <row r="1391" spans="1:1" x14ac:dyDescent="0.2">
      <c r="A1391" s="66"/>
    </row>
    <row r="1392" spans="1:1" x14ac:dyDescent="0.2">
      <c r="A1392" s="66"/>
    </row>
    <row r="1393" spans="1:1" x14ac:dyDescent="0.2">
      <c r="A1393" s="66"/>
    </row>
    <row r="1394" spans="1:1" x14ac:dyDescent="0.2">
      <c r="A1394" s="66"/>
    </row>
    <row r="1395" spans="1:1" x14ac:dyDescent="0.2">
      <c r="A1395" s="66"/>
    </row>
    <row r="1396" spans="1:1" x14ac:dyDescent="0.2">
      <c r="A1396" s="66"/>
    </row>
    <row r="1397" spans="1:1" x14ac:dyDescent="0.2">
      <c r="A1397" s="66"/>
    </row>
    <row r="1398" spans="1:1" x14ac:dyDescent="0.2">
      <c r="A1398" s="66"/>
    </row>
    <row r="1399" spans="1:1" x14ac:dyDescent="0.2">
      <c r="A1399" s="66"/>
    </row>
    <row r="1400" spans="1:1" x14ac:dyDescent="0.2">
      <c r="A1400" s="66"/>
    </row>
    <row r="1401" spans="1:1" x14ac:dyDescent="0.2">
      <c r="A1401" s="66"/>
    </row>
    <row r="1402" spans="1:1" x14ac:dyDescent="0.2">
      <c r="A1402" s="66"/>
    </row>
    <row r="1403" spans="1:1" x14ac:dyDescent="0.2">
      <c r="A1403" s="66"/>
    </row>
    <row r="1404" spans="1:1" x14ac:dyDescent="0.2">
      <c r="A1404" s="66"/>
    </row>
    <row r="1405" spans="1:1" x14ac:dyDescent="0.2">
      <c r="A1405" s="66"/>
    </row>
    <row r="1406" spans="1:1" x14ac:dyDescent="0.2">
      <c r="A1406" s="66"/>
    </row>
    <row r="1407" spans="1:1" x14ac:dyDescent="0.2">
      <c r="A1407" s="66"/>
    </row>
    <row r="1408" spans="1:1" x14ac:dyDescent="0.2">
      <c r="A1408" s="66"/>
    </row>
    <row r="1409" spans="1:1" x14ac:dyDescent="0.2">
      <c r="A1409" s="66"/>
    </row>
    <row r="1410" spans="1:1" x14ac:dyDescent="0.2">
      <c r="A1410" s="66"/>
    </row>
    <row r="1411" spans="1:1" x14ac:dyDescent="0.2">
      <c r="A1411" s="66"/>
    </row>
    <row r="1412" spans="1:1" x14ac:dyDescent="0.2">
      <c r="A1412" s="66"/>
    </row>
    <row r="1413" spans="1:1" x14ac:dyDescent="0.2">
      <c r="A1413" s="66"/>
    </row>
    <row r="1414" spans="1:1" x14ac:dyDescent="0.2">
      <c r="A1414" s="66"/>
    </row>
    <row r="1415" spans="1:1" x14ac:dyDescent="0.2">
      <c r="A1415" s="66"/>
    </row>
    <row r="1416" spans="1:1" x14ac:dyDescent="0.2">
      <c r="A1416" s="66"/>
    </row>
    <row r="1417" spans="1:1" x14ac:dyDescent="0.2">
      <c r="A1417" s="66"/>
    </row>
    <row r="1418" spans="1:1" x14ac:dyDescent="0.2">
      <c r="A1418" s="66"/>
    </row>
    <row r="1419" spans="1:1" x14ac:dyDescent="0.2">
      <c r="A1419" s="66"/>
    </row>
    <row r="1420" spans="1:1" x14ac:dyDescent="0.2">
      <c r="A1420" s="66"/>
    </row>
    <row r="1421" spans="1:1" x14ac:dyDescent="0.2">
      <c r="A1421" s="66"/>
    </row>
    <row r="1422" spans="1:1" x14ac:dyDescent="0.2">
      <c r="A1422" s="66"/>
    </row>
    <row r="1423" spans="1:1" x14ac:dyDescent="0.2">
      <c r="A1423" s="66"/>
    </row>
    <row r="1424" spans="1:1" x14ac:dyDescent="0.2">
      <c r="A1424" s="66"/>
    </row>
    <row r="1425" spans="1:1" x14ac:dyDescent="0.2">
      <c r="A1425" s="66"/>
    </row>
    <row r="1426" spans="1:1" x14ac:dyDescent="0.2">
      <c r="A1426" s="66"/>
    </row>
    <row r="1427" spans="1:1" x14ac:dyDescent="0.2">
      <c r="A1427" s="66"/>
    </row>
    <row r="1428" spans="1:1" x14ac:dyDescent="0.2">
      <c r="A1428" s="66"/>
    </row>
    <row r="1429" spans="1:1" x14ac:dyDescent="0.2">
      <c r="A1429" s="66"/>
    </row>
    <row r="1430" spans="1:1" x14ac:dyDescent="0.2">
      <c r="A1430" s="66"/>
    </row>
    <row r="1431" spans="1:1" x14ac:dyDescent="0.2">
      <c r="A1431" s="66"/>
    </row>
    <row r="1432" spans="1:1" x14ac:dyDescent="0.2">
      <c r="A1432" s="66"/>
    </row>
    <row r="1433" spans="1:1" x14ac:dyDescent="0.2">
      <c r="A1433" s="66"/>
    </row>
    <row r="1434" spans="1:1" x14ac:dyDescent="0.2">
      <c r="A1434" s="66"/>
    </row>
    <row r="1435" spans="1:1" x14ac:dyDescent="0.2">
      <c r="A1435" s="66"/>
    </row>
    <row r="1436" spans="1:1" x14ac:dyDescent="0.2">
      <c r="A1436" s="66"/>
    </row>
    <row r="1437" spans="1:1" x14ac:dyDescent="0.2">
      <c r="A1437" s="66"/>
    </row>
    <row r="1438" spans="1:1" x14ac:dyDescent="0.2">
      <c r="A1438" s="66"/>
    </row>
    <row r="1439" spans="1:1" x14ac:dyDescent="0.2">
      <c r="A1439" s="66"/>
    </row>
    <row r="1440" spans="1:1" x14ac:dyDescent="0.2">
      <c r="A1440" s="66"/>
    </row>
    <row r="1441" spans="1:1" x14ac:dyDescent="0.2">
      <c r="A1441" s="66"/>
    </row>
    <row r="1442" spans="1:1" x14ac:dyDescent="0.2">
      <c r="A1442" s="66"/>
    </row>
    <row r="1443" spans="1:1" x14ac:dyDescent="0.2">
      <c r="A1443" s="66"/>
    </row>
    <row r="1444" spans="1:1" x14ac:dyDescent="0.2">
      <c r="A1444" s="66"/>
    </row>
    <row r="1445" spans="1:1" x14ac:dyDescent="0.2">
      <c r="A1445" s="66"/>
    </row>
    <row r="1446" spans="1:1" x14ac:dyDescent="0.2">
      <c r="A1446" s="66"/>
    </row>
    <row r="1447" spans="1:1" x14ac:dyDescent="0.2">
      <c r="A1447" s="66"/>
    </row>
    <row r="1448" spans="1:1" x14ac:dyDescent="0.2">
      <c r="A1448" s="66"/>
    </row>
    <row r="1449" spans="1:1" x14ac:dyDescent="0.2">
      <c r="A1449" s="66"/>
    </row>
    <row r="1450" spans="1:1" x14ac:dyDescent="0.2">
      <c r="A1450" s="66"/>
    </row>
    <row r="1451" spans="1:1" x14ac:dyDescent="0.2">
      <c r="A1451" s="66"/>
    </row>
    <row r="1452" spans="1:1" x14ac:dyDescent="0.2">
      <c r="A1452" s="66"/>
    </row>
    <row r="1453" spans="1:1" x14ac:dyDescent="0.2">
      <c r="A1453" s="66"/>
    </row>
    <row r="1454" spans="1:1" x14ac:dyDescent="0.2">
      <c r="A1454" s="66"/>
    </row>
    <row r="1455" spans="1:1" x14ac:dyDescent="0.2">
      <c r="A1455" s="66"/>
    </row>
    <row r="1456" spans="1:1" x14ac:dyDescent="0.2">
      <c r="A1456" s="66"/>
    </row>
    <row r="1457" spans="1:1" x14ac:dyDescent="0.2">
      <c r="A1457" s="66"/>
    </row>
    <row r="1458" spans="1:1" x14ac:dyDescent="0.2">
      <c r="A1458" s="66"/>
    </row>
    <row r="1459" spans="1:1" x14ac:dyDescent="0.2">
      <c r="A1459" s="66"/>
    </row>
    <row r="1460" spans="1:1" x14ac:dyDescent="0.2">
      <c r="A1460" s="66"/>
    </row>
    <row r="1461" spans="1:1" x14ac:dyDescent="0.2">
      <c r="A1461" s="66"/>
    </row>
    <row r="1462" spans="1:1" x14ac:dyDescent="0.2">
      <c r="A1462" s="66"/>
    </row>
    <row r="1463" spans="1:1" x14ac:dyDescent="0.2">
      <c r="A1463" s="66"/>
    </row>
    <row r="1464" spans="1:1" x14ac:dyDescent="0.2">
      <c r="A1464" s="66"/>
    </row>
    <row r="1465" spans="1:1" x14ac:dyDescent="0.2">
      <c r="A1465" s="66"/>
    </row>
    <row r="1466" spans="1:1" x14ac:dyDescent="0.2">
      <c r="A1466" s="66"/>
    </row>
    <row r="1467" spans="1:1" x14ac:dyDescent="0.2">
      <c r="A1467" s="66"/>
    </row>
    <row r="1468" spans="1:1" x14ac:dyDescent="0.2">
      <c r="A1468" s="66"/>
    </row>
    <row r="1469" spans="1:1" x14ac:dyDescent="0.2">
      <c r="A1469" s="66"/>
    </row>
    <row r="1470" spans="1:1" x14ac:dyDescent="0.2">
      <c r="A1470" s="66"/>
    </row>
    <row r="1471" spans="1:1" x14ac:dyDescent="0.2">
      <c r="A1471" s="66"/>
    </row>
    <row r="1472" spans="1:1" x14ac:dyDescent="0.2">
      <c r="A1472" s="66"/>
    </row>
    <row r="1473" spans="1:1" x14ac:dyDescent="0.2">
      <c r="A1473" s="66"/>
    </row>
    <row r="1474" spans="1:1" x14ac:dyDescent="0.2">
      <c r="A1474" s="66"/>
    </row>
    <row r="1475" spans="1:1" x14ac:dyDescent="0.2">
      <c r="A1475" s="66"/>
    </row>
    <row r="1476" spans="1:1" x14ac:dyDescent="0.2">
      <c r="A1476" s="66"/>
    </row>
    <row r="1477" spans="1:1" x14ac:dyDescent="0.2">
      <c r="A1477" s="66"/>
    </row>
    <row r="1478" spans="1:1" x14ac:dyDescent="0.2">
      <c r="A1478" s="66"/>
    </row>
    <row r="1479" spans="1:1" x14ac:dyDescent="0.2">
      <c r="A1479" s="66"/>
    </row>
    <row r="1480" spans="1:1" x14ac:dyDescent="0.2">
      <c r="A1480" s="66"/>
    </row>
    <row r="1481" spans="1:1" x14ac:dyDescent="0.2">
      <c r="A1481" s="66"/>
    </row>
    <row r="1482" spans="1:1" x14ac:dyDescent="0.2">
      <c r="A1482" s="66"/>
    </row>
    <row r="1483" spans="1:1" x14ac:dyDescent="0.2">
      <c r="A1483" s="66"/>
    </row>
    <row r="1484" spans="1:1" x14ac:dyDescent="0.2">
      <c r="A1484" s="66"/>
    </row>
    <row r="1485" spans="1:1" x14ac:dyDescent="0.2">
      <c r="A1485" s="66"/>
    </row>
    <row r="1486" spans="1:1" x14ac:dyDescent="0.2">
      <c r="A1486" s="66"/>
    </row>
    <row r="1487" spans="1:1" x14ac:dyDescent="0.2">
      <c r="A1487" s="66"/>
    </row>
    <row r="1488" spans="1:1" x14ac:dyDescent="0.2">
      <c r="A1488" s="66"/>
    </row>
    <row r="1489" spans="1:1" x14ac:dyDescent="0.2">
      <c r="A1489" s="66"/>
    </row>
    <row r="1490" spans="1:1" x14ac:dyDescent="0.2">
      <c r="A1490" s="66"/>
    </row>
    <row r="1491" spans="1:1" x14ac:dyDescent="0.2">
      <c r="A1491" s="66"/>
    </row>
    <row r="1492" spans="1:1" x14ac:dyDescent="0.2">
      <c r="A1492" s="66"/>
    </row>
    <row r="1493" spans="1:1" x14ac:dyDescent="0.2">
      <c r="A1493" s="66"/>
    </row>
    <row r="1494" spans="1:1" x14ac:dyDescent="0.2">
      <c r="A1494" s="66"/>
    </row>
    <row r="1495" spans="1:1" x14ac:dyDescent="0.2">
      <c r="A1495" s="66"/>
    </row>
    <row r="1496" spans="1:1" x14ac:dyDescent="0.2">
      <c r="A1496" s="66"/>
    </row>
    <row r="1497" spans="1:1" x14ac:dyDescent="0.2">
      <c r="A1497" s="66"/>
    </row>
    <row r="1498" spans="1:1" x14ac:dyDescent="0.2">
      <c r="A1498" s="66"/>
    </row>
    <row r="1499" spans="1:1" x14ac:dyDescent="0.2">
      <c r="A1499" s="66"/>
    </row>
    <row r="1500" spans="1:1" x14ac:dyDescent="0.2">
      <c r="A1500" s="66"/>
    </row>
    <row r="1501" spans="1:1" x14ac:dyDescent="0.2">
      <c r="A1501" s="66"/>
    </row>
    <row r="1502" spans="1:1" x14ac:dyDescent="0.2">
      <c r="A1502" s="66"/>
    </row>
    <row r="1503" spans="1:1" x14ac:dyDescent="0.2">
      <c r="A1503" s="66"/>
    </row>
    <row r="1504" spans="1:1" x14ac:dyDescent="0.2">
      <c r="A1504" s="66"/>
    </row>
    <row r="1505" spans="1:1" x14ac:dyDescent="0.2">
      <c r="A1505" s="66"/>
    </row>
    <row r="1506" spans="1:1" x14ac:dyDescent="0.2">
      <c r="A1506" s="66"/>
    </row>
    <row r="1507" spans="1:1" x14ac:dyDescent="0.2">
      <c r="A1507" s="66"/>
    </row>
    <row r="1508" spans="1:1" x14ac:dyDescent="0.2">
      <c r="A1508" s="66"/>
    </row>
    <row r="1509" spans="1:1" x14ac:dyDescent="0.2">
      <c r="A1509" s="66"/>
    </row>
    <row r="1510" spans="1:1" x14ac:dyDescent="0.2">
      <c r="A1510" s="66"/>
    </row>
    <row r="1511" spans="1:1" x14ac:dyDescent="0.2">
      <c r="A1511" s="66"/>
    </row>
    <row r="1512" spans="1:1" x14ac:dyDescent="0.2">
      <c r="A1512" s="66"/>
    </row>
    <row r="1513" spans="1:1" x14ac:dyDescent="0.2">
      <c r="A1513" s="66"/>
    </row>
    <row r="1514" spans="1:1" x14ac:dyDescent="0.2">
      <c r="A1514" s="66"/>
    </row>
    <row r="1515" spans="1:1" x14ac:dyDescent="0.2">
      <c r="A1515" s="66"/>
    </row>
    <row r="1516" spans="1:1" x14ac:dyDescent="0.2">
      <c r="A1516" s="66"/>
    </row>
    <row r="1517" spans="1:1" x14ac:dyDescent="0.2">
      <c r="A1517" s="66"/>
    </row>
    <row r="1518" spans="1:1" x14ac:dyDescent="0.2">
      <c r="A1518" s="66"/>
    </row>
    <row r="1519" spans="1:1" x14ac:dyDescent="0.2">
      <c r="A1519" s="66"/>
    </row>
    <row r="1520" spans="1:1" x14ac:dyDescent="0.2">
      <c r="A1520" s="66"/>
    </row>
    <row r="1521" spans="1:1" x14ac:dyDescent="0.2">
      <c r="A1521" s="66"/>
    </row>
    <row r="1522" spans="1:1" x14ac:dyDescent="0.2">
      <c r="A1522" s="66"/>
    </row>
    <row r="1523" spans="1:1" x14ac:dyDescent="0.2">
      <c r="A1523" s="66"/>
    </row>
    <row r="1524" spans="1:1" x14ac:dyDescent="0.2">
      <c r="A1524" s="66"/>
    </row>
    <row r="1525" spans="1:1" x14ac:dyDescent="0.2">
      <c r="A1525" s="66"/>
    </row>
    <row r="1526" spans="1:1" x14ac:dyDescent="0.2">
      <c r="A1526" s="66"/>
    </row>
    <row r="1527" spans="1:1" x14ac:dyDescent="0.2">
      <c r="A1527" s="66"/>
    </row>
    <row r="1528" spans="1:1" x14ac:dyDescent="0.2">
      <c r="A1528" s="66"/>
    </row>
    <row r="1529" spans="1:1" x14ac:dyDescent="0.2">
      <c r="A1529" s="66"/>
    </row>
    <row r="1530" spans="1:1" x14ac:dyDescent="0.2">
      <c r="A1530" s="66"/>
    </row>
    <row r="1531" spans="1:1" x14ac:dyDescent="0.2">
      <c r="A1531" s="66"/>
    </row>
    <row r="1532" spans="1:1" x14ac:dyDescent="0.2">
      <c r="A1532" s="66"/>
    </row>
    <row r="1533" spans="1:1" x14ac:dyDescent="0.2">
      <c r="A1533" s="66"/>
    </row>
    <row r="1534" spans="1:1" x14ac:dyDescent="0.2">
      <c r="A1534" s="66"/>
    </row>
    <row r="1535" spans="1:1" x14ac:dyDescent="0.2">
      <c r="A1535" s="66"/>
    </row>
    <row r="1536" spans="1:1" x14ac:dyDescent="0.2">
      <c r="A1536" s="66"/>
    </row>
    <row r="1537" spans="1:1" x14ac:dyDescent="0.2">
      <c r="A1537" s="66"/>
    </row>
    <row r="1538" spans="1:1" x14ac:dyDescent="0.2">
      <c r="A1538" s="66"/>
    </row>
    <row r="1539" spans="1:1" x14ac:dyDescent="0.2">
      <c r="A1539" s="66"/>
    </row>
    <row r="1540" spans="1:1" x14ac:dyDescent="0.2">
      <c r="A1540" s="66"/>
    </row>
    <row r="1541" spans="1:1" x14ac:dyDescent="0.2">
      <c r="A1541" s="66"/>
    </row>
    <row r="1542" spans="1:1" x14ac:dyDescent="0.2">
      <c r="A1542" s="66"/>
    </row>
    <row r="1543" spans="1:1" x14ac:dyDescent="0.2">
      <c r="A1543" s="66"/>
    </row>
    <row r="1544" spans="1:1" x14ac:dyDescent="0.2">
      <c r="A1544" s="66"/>
    </row>
    <row r="1545" spans="1:1" x14ac:dyDescent="0.2">
      <c r="A1545" s="66"/>
    </row>
    <row r="1546" spans="1:1" x14ac:dyDescent="0.2">
      <c r="A1546" s="66"/>
    </row>
    <row r="1547" spans="1:1" x14ac:dyDescent="0.2">
      <c r="A1547" s="66"/>
    </row>
    <row r="1548" spans="1:1" x14ac:dyDescent="0.2">
      <c r="A1548" s="66"/>
    </row>
    <row r="1549" spans="1:1" x14ac:dyDescent="0.2">
      <c r="A1549" s="66"/>
    </row>
    <row r="1550" spans="1:1" x14ac:dyDescent="0.2">
      <c r="A1550" s="66"/>
    </row>
    <row r="1551" spans="1:1" x14ac:dyDescent="0.2">
      <c r="A1551" s="66"/>
    </row>
    <row r="1552" spans="1:1" x14ac:dyDescent="0.2">
      <c r="A1552" s="66"/>
    </row>
    <row r="1553" spans="1:1" x14ac:dyDescent="0.2">
      <c r="A1553" s="66"/>
    </row>
    <row r="1554" spans="1:1" x14ac:dyDescent="0.2">
      <c r="A1554" s="66"/>
    </row>
    <row r="1555" spans="1:1" x14ac:dyDescent="0.2">
      <c r="A1555" s="66"/>
    </row>
    <row r="1556" spans="1:1" x14ac:dyDescent="0.2">
      <c r="A1556" s="66"/>
    </row>
    <row r="1557" spans="1:1" x14ac:dyDescent="0.2">
      <c r="A1557" s="66"/>
    </row>
    <row r="1558" spans="1:1" x14ac:dyDescent="0.2">
      <c r="A1558" s="66"/>
    </row>
    <row r="1559" spans="1:1" x14ac:dyDescent="0.2">
      <c r="A1559" s="66"/>
    </row>
    <row r="1560" spans="1:1" x14ac:dyDescent="0.2">
      <c r="A1560" s="66"/>
    </row>
    <row r="1561" spans="1:1" x14ac:dyDescent="0.2">
      <c r="A1561" s="66"/>
    </row>
    <row r="1562" spans="1:1" x14ac:dyDescent="0.2">
      <c r="A1562" s="66"/>
    </row>
    <row r="1563" spans="1:1" x14ac:dyDescent="0.2">
      <c r="A1563" s="66"/>
    </row>
    <row r="1564" spans="1:1" x14ac:dyDescent="0.2">
      <c r="A1564" s="66"/>
    </row>
    <row r="1565" spans="1:1" x14ac:dyDescent="0.2">
      <c r="A1565" s="66"/>
    </row>
    <row r="1566" spans="1:1" x14ac:dyDescent="0.2">
      <c r="A1566" s="66"/>
    </row>
    <row r="1567" spans="1:1" x14ac:dyDescent="0.2">
      <c r="A1567" s="66"/>
    </row>
    <row r="1568" spans="1:1" x14ac:dyDescent="0.2">
      <c r="A1568" s="66"/>
    </row>
    <row r="1569" spans="1:1" x14ac:dyDescent="0.2">
      <c r="A1569" s="66"/>
    </row>
    <row r="1570" spans="1:1" x14ac:dyDescent="0.2">
      <c r="A1570" s="66"/>
    </row>
    <row r="1571" spans="1:1" x14ac:dyDescent="0.2">
      <c r="A1571" s="66"/>
    </row>
    <row r="1572" spans="1:1" x14ac:dyDescent="0.2">
      <c r="A1572" s="66"/>
    </row>
    <row r="1573" spans="1:1" x14ac:dyDescent="0.2">
      <c r="A1573" s="66"/>
    </row>
    <row r="1574" spans="1:1" x14ac:dyDescent="0.2">
      <c r="A1574" s="66"/>
    </row>
    <row r="1575" spans="1:1" x14ac:dyDescent="0.2">
      <c r="A1575" s="66"/>
    </row>
    <row r="1576" spans="1:1" x14ac:dyDescent="0.2">
      <c r="A1576" s="66"/>
    </row>
    <row r="1577" spans="1:1" x14ac:dyDescent="0.2">
      <c r="A1577" s="66"/>
    </row>
    <row r="1578" spans="1:1" x14ac:dyDescent="0.2">
      <c r="A1578" s="66"/>
    </row>
    <row r="1579" spans="1:1" x14ac:dyDescent="0.2">
      <c r="A1579" s="66"/>
    </row>
    <row r="1580" spans="1:1" x14ac:dyDescent="0.2">
      <c r="A1580" s="66"/>
    </row>
    <row r="1581" spans="1:1" x14ac:dyDescent="0.2">
      <c r="A1581" s="66"/>
    </row>
    <row r="1582" spans="1:1" x14ac:dyDescent="0.2">
      <c r="A1582" s="66"/>
    </row>
    <row r="1583" spans="1:1" x14ac:dyDescent="0.2">
      <c r="A1583" s="66"/>
    </row>
    <row r="1584" spans="1:1" x14ac:dyDescent="0.2">
      <c r="A1584" s="66"/>
    </row>
    <row r="1585" spans="1:1" x14ac:dyDescent="0.2">
      <c r="A1585" s="66"/>
    </row>
    <row r="1586" spans="1:1" x14ac:dyDescent="0.2">
      <c r="A1586" s="66"/>
    </row>
    <row r="1587" spans="1:1" x14ac:dyDescent="0.2">
      <c r="A1587" s="66"/>
    </row>
    <row r="1588" spans="1:1" x14ac:dyDescent="0.2">
      <c r="A1588" s="66"/>
    </row>
    <row r="1589" spans="1:1" x14ac:dyDescent="0.2">
      <c r="A1589" s="66"/>
    </row>
    <row r="1590" spans="1:1" x14ac:dyDescent="0.2">
      <c r="A1590" s="66"/>
    </row>
    <row r="1591" spans="1:1" x14ac:dyDescent="0.2">
      <c r="A1591" s="66"/>
    </row>
    <row r="1592" spans="1:1" x14ac:dyDescent="0.2">
      <c r="A1592" s="66"/>
    </row>
    <row r="1593" spans="1:1" x14ac:dyDescent="0.2">
      <c r="A1593" s="66"/>
    </row>
    <row r="1594" spans="1:1" x14ac:dyDescent="0.2">
      <c r="A1594" s="66"/>
    </row>
    <row r="1595" spans="1:1" x14ac:dyDescent="0.2">
      <c r="A1595" s="66"/>
    </row>
    <row r="1596" spans="1:1" x14ac:dyDescent="0.2">
      <c r="A1596" s="66"/>
    </row>
    <row r="1597" spans="1:1" x14ac:dyDescent="0.2">
      <c r="A1597" s="66"/>
    </row>
    <row r="1598" spans="1:1" x14ac:dyDescent="0.2">
      <c r="A1598" s="66"/>
    </row>
    <row r="1599" spans="1:1" x14ac:dyDescent="0.2">
      <c r="A1599" s="66"/>
    </row>
    <row r="1600" spans="1:1" x14ac:dyDescent="0.2">
      <c r="A1600" s="66"/>
    </row>
    <row r="1601" spans="1:1" x14ac:dyDescent="0.2">
      <c r="A1601" s="66"/>
    </row>
    <row r="1602" spans="1:1" x14ac:dyDescent="0.2">
      <c r="A1602" s="66"/>
    </row>
    <row r="1603" spans="1:1" x14ac:dyDescent="0.2">
      <c r="A1603" s="66"/>
    </row>
    <row r="1604" spans="1:1" x14ac:dyDescent="0.2">
      <c r="A1604" s="66"/>
    </row>
    <row r="1605" spans="1:1" x14ac:dyDescent="0.2">
      <c r="A1605" s="66"/>
    </row>
    <row r="1606" spans="1:1" x14ac:dyDescent="0.2">
      <c r="A1606" s="66"/>
    </row>
    <row r="1607" spans="1:1" x14ac:dyDescent="0.2">
      <c r="A1607" s="66"/>
    </row>
    <row r="1608" spans="1:1" x14ac:dyDescent="0.2">
      <c r="A1608" s="66"/>
    </row>
    <row r="1609" spans="1:1" x14ac:dyDescent="0.2">
      <c r="A1609" s="66"/>
    </row>
    <row r="1610" spans="1:1" x14ac:dyDescent="0.2">
      <c r="A1610" s="66"/>
    </row>
    <row r="1611" spans="1:1" x14ac:dyDescent="0.2">
      <c r="A1611" s="66"/>
    </row>
    <row r="1612" spans="1:1" x14ac:dyDescent="0.2">
      <c r="A1612" s="66"/>
    </row>
    <row r="1613" spans="1:1" x14ac:dyDescent="0.2">
      <c r="A1613" s="66"/>
    </row>
    <row r="1614" spans="1:1" x14ac:dyDescent="0.2">
      <c r="A1614" s="66"/>
    </row>
    <row r="1615" spans="1:1" x14ac:dyDescent="0.2">
      <c r="A1615" s="66"/>
    </row>
    <row r="1616" spans="1:1" x14ac:dyDescent="0.2">
      <c r="A1616" s="66"/>
    </row>
    <row r="1617" spans="1:1" x14ac:dyDescent="0.2">
      <c r="A1617" s="66"/>
    </row>
    <row r="1618" spans="1:1" x14ac:dyDescent="0.2">
      <c r="A1618" s="66"/>
    </row>
    <row r="1619" spans="1:1" x14ac:dyDescent="0.2">
      <c r="A1619" s="66"/>
    </row>
    <row r="1620" spans="1:1" x14ac:dyDescent="0.2">
      <c r="A1620" s="66"/>
    </row>
    <row r="1621" spans="1:1" x14ac:dyDescent="0.2">
      <c r="A1621" s="66"/>
    </row>
    <row r="1622" spans="1:1" x14ac:dyDescent="0.2">
      <c r="A1622" s="66"/>
    </row>
    <row r="1623" spans="1:1" x14ac:dyDescent="0.2">
      <c r="A1623" s="66"/>
    </row>
    <row r="1624" spans="1:1" x14ac:dyDescent="0.2">
      <c r="A1624" s="66"/>
    </row>
    <row r="1625" spans="1:1" x14ac:dyDescent="0.2">
      <c r="A1625" s="66"/>
    </row>
    <row r="1626" spans="1:1" x14ac:dyDescent="0.2">
      <c r="A1626" s="66"/>
    </row>
    <row r="1627" spans="1:1" x14ac:dyDescent="0.2">
      <c r="A1627" s="66"/>
    </row>
    <row r="1628" spans="1:1" x14ac:dyDescent="0.2">
      <c r="A1628" s="66"/>
    </row>
    <row r="1629" spans="1:1" x14ac:dyDescent="0.2">
      <c r="A1629" s="66"/>
    </row>
    <row r="1630" spans="1:1" x14ac:dyDescent="0.2">
      <c r="A1630" s="66"/>
    </row>
    <row r="1631" spans="1:1" x14ac:dyDescent="0.2">
      <c r="A1631" s="66"/>
    </row>
    <row r="1632" spans="1:1" x14ac:dyDescent="0.2">
      <c r="A1632" s="66"/>
    </row>
    <row r="1633" spans="1:1" x14ac:dyDescent="0.2">
      <c r="A1633" s="66"/>
    </row>
    <row r="1634" spans="1:1" x14ac:dyDescent="0.2">
      <c r="A1634" s="66"/>
    </row>
    <row r="1635" spans="1:1" x14ac:dyDescent="0.2">
      <c r="A1635" s="66"/>
    </row>
    <row r="1636" spans="1:1" x14ac:dyDescent="0.2">
      <c r="A1636" s="66"/>
    </row>
    <row r="1637" spans="1:1" x14ac:dyDescent="0.2">
      <c r="A1637" s="66"/>
    </row>
    <row r="1638" spans="1:1" x14ac:dyDescent="0.2">
      <c r="A1638" s="66"/>
    </row>
    <row r="1639" spans="1:1" x14ac:dyDescent="0.2">
      <c r="A1639" s="66"/>
    </row>
    <row r="1640" spans="1:1" x14ac:dyDescent="0.2">
      <c r="A1640" s="66"/>
    </row>
    <row r="1641" spans="1:1" x14ac:dyDescent="0.2">
      <c r="A1641" s="66"/>
    </row>
    <row r="1642" spans="1:1" x14ac:dyDescent="0.2">
      <c r="A1642" s="66"/>
    </row>
    <row r="1643" spans="1:1" x14ac:dyDescent="0.2">
      <c r="A1643" s="66"/>
    </row>
    <row r="1644" spans="1:1" x14ac:dyDescent="0.2">
      <c r="A1644" s="66"/>
    </row>
    <row r="1645" spans="1:1" x14ac:dyDescent="0.2">
      <c r="A1645" s="66"/>
    </row>
    <row r="1646" spans="1:1" x14ac:dyDescent="0.2">
      <c r="A1646" s="66"/>
    </row>
    <row r="1647" spans="1:1" x14ac:dyDescent="0.2">
      <c r="A1647" s="66"/>
    </row>
    <row r="1648" spans="1:1" x14ac:dyDescent="0.2">
      <c r="A1648" s="66"/>
    </row>
    <row r="1649" spans="1:1" x14ac:dyDescent="0.2">
      <c r="A1649" s="66"/>
    </row>
    <row r="1650" spans="1:1" x14ac:dyDescent="0.2">
      <c r="A1650" s="66"/>
    </row>
    <row r="1651" spans="1:1" x14ac:dyDescent="0.2">
      <c r="A1651" s="66"/>
    </row>
    <row r="1652" spans="1:1" x14ac:dyDescent="0.2">
      <c r="A1652" s="66"/>
    </row>
    <row r="1653" spans="1:1" x14ac:dyDescent="0.2">
      <c r="A1653" s="66"/>
    </row>
    <row r="1654" spans="1:1" x14ac:dyDescent="0.2">
      <c r="A1654" s="66"/>
    </row>
    <row r="1655" spans="1:1" x14ac:dyDescent="0.2">
      <c r="A1655" s="66"/>
    </row>
    <row r="1656" spans="1:1" x14ac:dyDescent="0.2">
      <c r="A1656" s="66"/>
    </row>
    <row r="1657" spans="1:1" x14ac:dyDescent="0.2">
      <c r="A1657" s="66"/>
    </row>
    <row r="1658" spans="1:1" x14ac:dyDescent="0.2">
      <c r="A1658" s="66"/>
    </row>
    <row r="1659" spans="1:1" x14ac:dyDescent="0.2">
      <c r="A1659" s="66"/>
    </row>
    <row r="1660" spans="1:1" x14ac:dyDescent="0.2">
      <c r="A1660" s="66"/>
    </row>
    <row r="1661" spans="1:1" x14ac:dyDescent="0.2">
      <c r="A1661" s="66"/>
    </row>
    <row r="1662" spans="1:1" x14ac:dyDescent="0.2">
      <c r="A1662" s="66"/>
    </row>
    <row r="1663" spans="1:1" x14ac:dyDescent="0.2">
      <c r="A1663" s="66"/>
    </row>
    <row r="1664" spans="1:1" x14ac:dyDescent="0.2">
      <c r="A1664" s="66"/>
    </row>
    <row r="1665" spans="1:1" x14ac:dyDescent="0.2">
      <c r="A1665" s="66"/>
    </row>
    <row r="1666" spans="1:1" x14ac:dyDescent="0.2">
      <c r="A1666" s="66"/>
    </row>
    <row r="1667" spans="1:1" x14ac:dyDescent="0.2">
      <c r="A1667" s="66"/>
    </row>
    <row r="1668" spans="1:1" x14ac:dyDescent="0.2">
      <c r="A1668" s="66"/>
    </row>
    <row r="1669" spans="1:1" x14ac:dyDescent="0.2">
      <c r="A1669" s="66"/>
    </row>
    <row r="1670" spans="1:1" x14ac:dyDescent="0.2">
      <c r="A1670" s="66"/>
    </row>
    <row r="1671" spans="1:1" x14ac:dyDescent="0.2">
      <c r="A1671" s="66"/>
    </row>
    <row r="1672" spans="1:1" x14ac:dyDescent="0.2">
      <c r="A1672" s="66"/>
    </row>
    <row r="1673" spans="1:1" x14ac:dyDescent="0.2">
      <c r="A1673" s="66"/>
    </row>
    <row r="1674" spans="1:1" x14ac:dyDescent="0.2">
      <c r="A1674" s="66"/>
    </row>
    <row r="1675" spans="1:1" x14ac:dyDescent="0.2">
      <c r="A1675" s="66"/>
    </row>
    <row r="1676" spans="1:1" x14ac:dyDescent="0.2">
      <c r="A1676" s="66"/>
    </row>
    <row r="1677" spans="1:1" x14ac:dyDescent="0.2">
      <c r="A1677" s="66"/>
    </row>
    <row r="1678" spans="1:1" x14ac:dyDescent="0.2">
      <c r="A1678" s="66"/>
    </row>
    <row r="1679" spans="1:1" x14ac:dyDescent="0.2">
      <c r="A1679" s="66"/>
    </row>
    <row r="1680" spans="1:1" x14ac:dyDescent="0.2">
      <c r="A1680" s="66"/>
    </row>
    <row r="1681" spans="1:1" x14ac:dyDescent="0.2">
      <c r="A1681" s="66"/>
    </row>
    <row r="1682" spans="1:1" x14ac:dyDescent="0.2">
      <c r="A1682" s="66"/>
    </row>
    <row r="1683" spans="1:1" x14ac:dyDescent="0.2">
      <c r="A1683" s="66"/>
    </row>
    <row r="1684" spans="1:1" x14ac:dyDescent="0.2">
      <c r="A1684" s="66"/>
    </row>
    <row r="1685" spans="1:1" x14ac:dyDescent="0.2">
      <c r="A1685" s="66"/>
    </row>
    <row r="1686" spans="1:1" x14ac:dyDescent="0.2">
      <c r="A1686" s="66"/>
    </row>
    <row r="1687" spans="1:1" x14ac:dyDescent="0.2">
      <c r="A1687" s="66"/>
    </row>
    <row r="1688" spans="1:1" x14ac:dyDescent="0.2">
      <c r="A1688" s="66"/>
    </row>
    <row r="1689" spans="1:1" x14ac:dyDescent="0.2">
      <c r="A1689" s="66"/>
    </row>
    <row r="1690" spans="1:1" x14ac:dyDescent="0.2">
      <c r="A1690" s="66"/>
    </row>
    <row r="1691" spans="1:1" x14ac:dyDescent="0.2">
      <c r="A1691" s="66"/>
    </row>
    <row r="1692" spans="1:1" x14ac:dyDescent="0.2">
      <c r="A1692" s="66"/>
    </row>
    <row r="1693" spans="1:1" x14ac:dyDescent="0.2">
      <c r="A1693" s="66"/>
    </row>
    <row r="1694" spans="1:1" x14ac:dyDescent="0.2">
      <c r="A1694" s="66"/>
    </row>
    <row r="1695" spans="1:1" x14ac:dyDescent="0.2">
      <c r="A1695" s="66"/>
    </row>
    <row r="1696" spans="1:1" x14ac:dyDescent="0.2">
      <c r="A1696" s="66"/>
    </row>
    <row r="1697" spans="1:1" x14ac:dyDescent="0.2">
      <c r="A1697" s="66"/>
    </row>
    <row r="1698" spans="1:1" x14ac:dyDescent="0.2">
      <c r="A1698" s="66"/>
    </row>
    <row r="1699" spans="1:1" x14ac:dyDescent="0.2">
      <c r="A1699" s="66"/>
    </row>
    <row r="1700" spans="1:1" x14ac:dyDescent="0.2">
      <c r="A1700" s="66"/>
    </row>
    <row r="1701" spans="1:1" x14ac:dyDescent="0.2">
      <c r="A1701" s="66"/>
    </row>
    <row r="1702" spans="1:1" x14ac:dyDescent="0.2">
      <c r="A1702" s="66"/>
    </row>
    <row r="1703" spans="1:1" x14ac:dyDescent="0.2">
      <c r="A1703" s="66"/>
    </row>
    <row r="1704" spans="1:1" x14ac:dyDescent="0.2">
      <c r="A1704" s="66"/>
    </row>
    <row r="1705" spans="1:1" x14ac:dyDescent="0.2">
      <c r="A1705" s="66"/>
    </row>
    <row r="1706" spans="1:1" x14ac:dyDescent="0.2">
      <c r="A1706" s="66"/>
    </row>
    <row r="1707" spans="1:1" x14ac:dyDescent="0.2">
      <c r="A1707" s="66"/>
    </row>
    <row r="1708" spans="1:1" x14ac:dyDescent="0.2">
      <c r="A1708" s="66"/>
    </row>
    <row r="1709" spans="1:1" x14ac:dyDescent="0.2">
      <c r="A1709" s="66"/>
    </row>
    <row r="1710" spans="1:1" x14ac:dyDescent="0.2">
      <c r="A1710" s="66"/>
    </row>
    <row r="1711" spans="1:1" x14ac:dyDescent="0.2">
      <c r="A1711" s="66"/>
    </row>
    <row r="1712" spans="1:1" x14ac:dyDescent="0.2">
      <c r="A1712" s="66"/>
    </row>
    <row r="1713" spans="1:1" x14ac:dyDescent="0.2">
      <c r="A1713" s="66"/>
    </row>
    <row r="1714" spans="1:1" x14ac:dyDescent="0.2">
      <c r="A1714" s="66"/>
    </row>
    <row r="1715" spans="1:1" x14ac:dyDescent="0.2">
      <c r="A1715" s="66"/>
    </row>
    <row r="1716" spans="1:1" x14ac:dyDescent="0.2">
      <c r="A1716" s="66"/>
    </row>
    <row r="1717" spans="1:1" x14ac:dyDescent="0.2">
      <c r="A1717" s="66"/>
    </row>
    <row r="1718" spans="1:1" x14ac:dyDescent="0.2">
      <c r="A1718" s="66"/>
    </row>
    <row r="1719" spans="1:1" x14ac:dyDescent="0.2">
      <c r="A1719" s="66"/>
    </row>
    <row r="1720" spans="1:1" x14ac:dyDescent="0.2">
      <c r="A1720" s="66"/>
    </row>
    <row r="1721" spans="1:1" x14ac:dyDescent="0.2">
      <c r="A1721" s="66"/>
    </row>
    <row r="1722" spans="1:1" x14ac:dyDescent="0.2">
      <c r="A1722" s="66"/>
    </row>
    <row r="1723" spans="1:1" x14ac:dyDescent="0.2">
      <c r="A1723" s="66"/>
    </row>
    <row r="1724" spans="1:1" x14ac:dyDescent="0.2">
      <c r="A1724" s="66"/>
    </row>
    <row r="1725" spans="1:1" x14ac:dyDescent="0.2">
      <c r="A1725" s="66"/>
    </row>
    <row r="1726" spans="1:1" x14ac:dyDescent="0.2">
      <c r="A1726" s="66"/>
    </row>
    <row r="1727" spans="1:1" x14ac:dyDescent="0.2">
      <c r="A1727" s="66"/>
    </row>
    <row r="1728" spans="1:1" x14ac:dyDescent="0.2">
      <c r="A1728" s="66"/>
    </row>
    <row r="1729" spans="1:1" x14ac:dyDescent="0.2">
      <c r="A1729" s="66"/>
    </row>
    <row r="1730" spans="1:1" x14ac:dyDescent="0.2">
      <c r="A1730" s="66"/>
    </row>
    <row r="1731" spans="1:1" x14ac:dyDescent="0.2">
      <c r="A1731" s="66"/>
    </row>
    <row r="1732" spans="1:1" x14ac:dyDescent="0.2">
      <c r="A1732" s="66"/>
    </row>
    <row r="1733" spans="1:1" x14ac:dyDescent="0.2">
      <c r="A1733" s="66"/>
    </row>
    <row r="1734" spans="1:1" x14ac:dyDescent="0.2">
      <c r="A1734" s="66"/>
    </row>
    <row r="1735" spans="1:1" x14ac:dyDescent="0.2">
      <c r="A1735" s="66"/>
    </row>
    <row r="1736" spans="1:1" x14ac:dyDescent="0.2">
      <c r="A1736" s="66"/>
    </row>
    <row r="1737" spans="1:1" x14ac:dyDescent="0.2">
      <c r="A1737" s="66"/>
    </row>
    <row r="1738" spans="1:1" x14ac:dyDescent="0.2">
      <c r="A1738" s="66"/>
    </row>
    <row r="1739" spans="1:1" x14ac:dyDescent="0.2">
      <c r="A1739" s="66"/>
    </row>
    <row r="1740" spans="1:1" x14ac:dyDescent="0.2">
      <c r="A1740" s="66"/>
    </row>
    <row r="1741" spans="1:1" x14ac:dyDescent="0.2">
      <c r="A1741" s="66"/>
    </row>
    <row r="1742" spans="1:1" x14ac:dyDescent="0.2">
      <c r="A1742" s="66"/>
    </row>
    <row r="1743" spans="1:1" x14ac:dyDescent="0.2">
      <c r="A1743" s="66"/>
    </row>
    <row r="1744" spans="1:1" x14ac:dyDescent="0.2">
      <c r="A1744" s="66"/>
    </row>
    <row r="1745" spans="1:1" x14ac:dyDescent="0.2">
      <c r="A1745" s="66"/>
    </row>
    <row r="1746" spans="1:1" x14ac:dyDescent="0.2">
      <c r="A1746" s="66"/>
    </row>
    <row r="1747" spans="1:1" x14ac:dyDescent="0.2">
      <c r="A1747" s="66"/>
    </row>
    <row r="1748" spans="1:1" x14ac:dyDescent="0.2">
      <c r="A1748" s="66"/>
    </row>
    <row r="1749" spans="1:1" x14ac:dyDescent="0.2">
      <c r="A1749" s="66"/>
    </row>
    <row r="1750" spans="1:1" x14ac:dyDescent="0.2">
      <c r="A1750" s="66"/>
    </row>
    <row r="1751" spans="1:1" x14ac:dyDescent="0.2">
      <c r="A1751" s="66"/>
    </row>
    <row r="1752" spans="1:1" x14ac:dyDescent="0.2">
      <c r="A1752" s="66"/>
    </row>
    <row r="1753" spans="1:1" x14ac:dyDescent="0.2">
      <c r="A1753" s="66"/>
    </row>
    <row r="1754" spans="1:1" x14ac:dyDescent="0.2">
      <c r="A1754" s="66"/>
    </row>
    <row r="1755" spans="1:1" x14ac:dyDescent="0.2">
      <c r="A1755" s="66"/>
    </row>
    <row r="1756" spans="1:1" x14ac:dyDescent="0.2">
      <c r="A1756" s="66"/>
    </row>
    <row r="1757" spans="1:1" x14ac:dyDescent="0.2">
      <c r="A1757" s="66"/>
    </row>
    <row r="1758" spans="1:1" x14ac:dyDescent="0.2">
      <c r="A1758" s="66"/>
    </row>
    <row r="1759" spans="1:1" x14ac:dyDescent="0.2">
      <c r="A1759" s="66"/>
    </row>
    <row r="1760" spans="1:1" x14ac:dyDescent="0.2">
      <c r="A1760" s="66"/>
    </row>
    <row r="1761" spans="1:1" x14ac:dyDescent="0.2">
      <c r="A1761" s="66"/>
    </row>
    <row r="1762" spans="1:1" x14ac:dyDescent="0.2">
      <c r="A1762" s="66"/>
    </row>
    <row r="1763" spans="1:1" x14ac:dyDescent="0.2">
      <c r="A1763" s="66"/>
    </row>
    <row r="1764" spans="1:1" x14ac:dyDescent="0.2">
      <c r="A1764" s="66"/>
    </row>
    <row r="1765" spans="1:1" x14ac:dyDescent="0.2">
      <c r="A1765" s="66"/>
    </row>
    <row r="1766" spans="1:1" x14ac:dyDescent="0.2">
      <c r="A1766" s="66"/>
    </row>
    <row r="1767" spans="1:1" x14ac:dyDescent="0.2">
      <c r="A1767" s="66"/>
    </row>
    <row r="1768" spans="1:1" x14ac:dyDescent="0.2">
      <c r="A1768" s="66"/>
    </row>
    <row r="1769" spans="1:1" x14ac:dyDescent="0.2">
      <c r="A1769" s="66"/>
    </row>
    <row r="1770" spans="1:1" x14ac:dyDescent="0.2">
      <c r="A1770" s="66"/>
    </row>
    <row r="1771" spans="1:1" x14ac:dyDescent="0.2">
      <c r="A1771" s="66"/>
    </row>
    <row r="1772" spans="1:1" x14ac:dyDescent="0.2">
      <c r="A1772" s="66"/>
    </row>
    <row r="1773" spans="1:1" x14ac:dyDescent="0.2">
      <c r="A1773" s="66"/>
    </row>
    <row r="1774" spans="1:1" x14ac:dyDescent="0.2">
      <c r="A1774" s="66"/>
    </row>
    <row r="1775" spans="1:1" x14ac:dyDescent="0.2">
      <c r="A1775" s="66"/>
    </row>
    <row r="1776" spans="1:1" x14ac:dyDescent="0.2">
      <c r="A1776" s="66"/>
    </row>
    <row r="1777" spans="1:1" x14ac:dyDescent="0.2">
      <c r="A1777" s="66"/>
    </row>
    <row r="1778" spans="1:1" x14ac:dyDescent="0.2">
      <c r="A1778" s="66"/>
    </row>
    <row r="1779" spans="1:1" x14ac:dyDescent="0.2">
      <c r="A1779" s="66"/>
    </row>
    <row r="1780" spans="1:1" x14ac:dyDescent="0.2">
      <c r="A1780" s="66"/>
    </row>
    <row r="1781" spans="1:1" x14ac:dyDescent="0.2">
      <c r="A1781" s="66"/>
    </row>
    <row r="1782" spans="1:1" x14ac:dyDescent="0.2">
      <c r="A1782" s="66"/>
    </row>
    <row r="1783" spans="1:1" x14ac:dyDescent="0.2">
      <c r="A1783" s="66"/>
    </row>
    <row r="1784" spans="1:1" x14ac:dyDescent="0.2">
      <c r="A1784" s="66"/>
    </row>
    <row r="1785" spans="1:1" x14ac:dyDescent="0.2">
      <c r="A1785" s="66"/>
    </row>
    <row r="1786" spans="1:1" x14ac:dyDescent="0.2">
      <c r="A1786" s="66"/>
    </row>
    <row r="1787" spans="1:1" x14ac:dyDescent="0.2">
      <c r="A1787" s="66"/>
    </row>
    <row r="1788" spans="1:1" x14ac:dyDescent="0.2">
      <c r="A1788" s="66"/>
    </row>
    <row r="1789" spans="1:1" x14ac:dyDescent="0.2">
      <c r="A1789" s="66"/>
    </row>
    <row r="1790" spans="1:1" x14ac:dyDescent="0.2">
      <c r="A1790" s="66"/>
    </row>
    <row r="1791" spans="1:1" x14ac:dyDescent="0.2">
      <c r="A1791" s="66"/>
    </row>
    <row r="1792" spans="1:1" x14ac:dyDescent="0.2">
      <c r="A1792" s="66"/>
    </row>
    <row r="1793" spans="1:1" x14ac:dyDescent="0.2">
      <c r="A1793" s="66"/>
    </row>
    <row r="1794" spans="1:1" x14ac:dyDescent="0.2">
      <c r="A1794" s="66"/>
    </row>
    <row r="1795" spans="1:1" x14ac:dyDescent="0.2">
      <c r="A1795" s="66"/>
    </row>
    <row r="1796" spans="1:1" x14ac:dyDescent="0.2">
      <c r="A1796" s="66"/>
    </row>
    <row r="1797" spans="1:1" x14ac:dyDescent="0.2">
      <c r="A1797" s="66"/>
    </row>
    <row r="1798" spans="1:1" x14ac:dyDescent="0.2">
      <c r="A1798" s="66"/>
    </row>
    <row r="1799" spans="1:1" x14ac:dyDescent="0.2">
      <c r="A1799" s="66"/>
    </row>
    <row r="1800" spans="1:1" x14ac:dyDescent="0.2">
      <c r="A1800" s="66"/>
    </row>
    <row r="1801" spans="1:1" x14ac:dyDescent="0.2">
      <c r="A1801" s="66"/>
    </row>
    <row r="1802" spans="1:1" x14ac:dyDescent="0.2">
      <c r="A1802" s="66"/>
    </row>
    <row r="1803" spans="1:1" x14ac:dyDescent="0.2">
      <c r="A1803" s="66"/>
    </row>
    <row r="1804" spans="1:1" x14ac:dyDescent="0.2">
      <c r="A1804" s="66"/>
    </row>
    <row r="1805" spans="1:1" x14ac:dyDescent="0.2">
      <c r="A1805" s="66"/>
    </row>
    <row r="1806" spans="1:1" x14ac:dyDescent="0.2">
      <c r="A1806" s="66"/>
    </row>
    <row r="1807" spans="1:1" x14ac:dyDescent="0.2">
      <c r="A1807" s="66"/>
    </row>
    <row r="1808" spans="1:1" x14ac:dyDescent="0.2">
      <c r="A1808" s="66"/>
    </row>
    <row r="1809" spans="1:1" x14ac:dyDescent="0.2">
      <c r="A1809" s="66"/>
    </row>
    <row r="1810" spans="1:1" x14ac:dyDescent="0.2">
      <c r="A1810" s="66"/>
    </row>
    <row r="1811" spans="1:1" x14ac:dyDescent="0.2">
      <c r="A1811" s="66"/>
    </row>
    <row r="1812" spans="1:1" x14ac:dyDescent="0.2">
      <c r="A1812" s="66"/>
    </row>
    <row r="1813" spans="1:1" x14ac:dyDescent="0.2">
      <c r="A1813" s="66"/>
    </row>
    <row r="1814" spans="1:1" x14ac:dyDescent="0.2">
      <c r="A1814" s="66"/>
    </row>
    <row r="1815" spans="1:1" x14ac:dyDescent="0.2">
      <c r="A1815" s="66"/>
    </row>
    <row r="1816" spans="1:1" x14ac:dyDescent="0.2">
      <c r="A1816" s="66"/>
    </row>
    <row r="1817" spans="1:1" x14ac:dyDescent="0.2">
      <c r="A1817" s="66"/>
    </row>
    <row r="1818" spans="1:1" x14ac:dyDescent="0.2">
      <c r="A1818" s="66"/>
    </row>
    <row r="1819" spans="1:1" x14ac:dyDescent="0.2">
      <c r="A1819" s="66"/>
    </row>
    <row r="1820" spans="1:1" x14ac:dyDescent="0.2">
      <c r="A1820" s="66"/>
    </row>
    <row r="1821" spans="1:1" x14ac:dyDescent="0.2">
      <c r="A1821" s="66"/>
    </row>
    <row r="1822" spans="1:1" x14ac:dyDescent="0.2">
      <c r="A1822" s="66"/>
    </row>
    <row r="1823" spans="1:1" x14ac:dyDescent="0.2">
      <c r="A1823" s="66"/>
    </row>
    <row r="1824" spans="1:1" x14ac:dyDescent="0.2">
      <c r="A1824" s="66"/>
    </row>
    <row r="1825" spans="1:1" x14ac:dyDescent="0.2">
      <c r="A1825" s="66"/>
    </row>
    <row r="1826" spans="1:1" x14ac:dyDescent="0.2">
      <c r="A1826" s="66"/>
    </row>
    <row r="1827" spans="1:1" x14ac:dyDescent="0.2">
      <c r="A1827" s="66"/>
    </row>
    <row r="1828" spans="1:1" x14ac:dyDescent="0.2">
      <c r="A1828" s="66"/>
    </row>
    <row r="1829" spans="1:1" x14ac:dyDescent="0.2">
      <c r="A1829" s="66"/>
    </row>
    <row r="1830" spans="1:1" x14ac:dyDescent="0.2">
      <c r="A1830" s="66"/>
    </row>
    <row r="1831" spans="1:1" x14ac:dyDescent="0.2">
      <c r="A1831" s="66"/>
    </row>
    <row r="1832" spans="1:1" x14ac:dyDescent="0.2">
      <c r="A1832" s="66"/>
    </row>
    <row r="1833" spans="1:1" x14ac:dyDescent="0.2">
      <c r="A1833" s="66"/>
    </row>
    <row r="1834" spans="1:1" x14ac:dyDescent="0.2">
      <c r="A1834" s="66"/>
    </row>
    <row r="1835" spans="1:1" x14ac:dyDescent="0.2">
      <c r="A1835" s="66"/>
    </row>
    <row r="1836" spans="1:1" x14ac:dyDescent="0.2">
      <c r="A1836" s="66"/>
    </row>
    <row r="1837" spans="1:1" x14ac:dyDescent="0.2">
      <c r="A1837" s="66"/>
    </row>
    <row r="1838" spans="1:1" x14ac:dyDescent="0.2">
      <c r="A1838" s="66"/>
    </row>
    <row r="1839" spans="1:1" x14ac:dyDescent="0.2">
      <c r="A1839" s="66"/>
    </row>
    <row r="1840" spans="1:1" x14ac:dyDescent="0.2">
      <c r="A1840" s="66"/>
    </row>
    <row r="1841" spans="1:1" x14ac:dyDescent="0.2">
      <c r="A1841" s="66"/>
    </row>
    <row r="1842" spans="1:1" x14ac:dyDescent="0.2">
      <c r="A1842" s="66"/>
    </row>
    <row r="1843" spans="1:1" x14ac:dyDescent="0.2">
      <c r="A1843" s="66"/>
    </row>
    <row r="1844" spans="1:1" x14ac:dyDescent="0.2">
      <c r="A1844" s="66"/>
    </row>
    <row r="1845" spans="1:1" x14ac:dyDescent="0.2">
      <c r="A1845" s="66"/>
    </row>
    <row r="1846" spans="1:1" x14ac:dyDescent="0.2">
      <c r="A1846" s="66"/>
    </row>
    <row r="1847" spans="1:1" x14ac:dyDescent="0.2">
      <c r="A1847" s="66"/>
    </row>
    <row r="1848" spans="1:1" x14ac:dyDescent="0.2">
      <c r="A1848" s="66"/>
    </row>
    <row r="1849" spans="1:1" x14ac:dyDescent="0.2">
      <c r="A1849" s="66"/>
    </row>
    <row r="1850" spans="1:1" x14ac:dyDescent="0.2">
      <c r="A1850" s="66"/>
    </row>
    <row r="1851" spans="1:1" x14ac:dyDescent="0.2">
      <c r="A1851" s="66"/>
    </row>
    <row r="1852" spans="1:1" x14ac:dyDescent="0.2">
      <c r="A1852" s="66"/>
    </row>
    <row r="1853" spans="1:1" x14ac:dyDescent="0.2">
      <c r="A1853" s="66"/>
    </row>
    <row r="1854" spans="1:1" x14ac:dyDescent="0.2">
      <c r="A1854" s="66"/>
    </row>
    <row r="1855" spans="1:1" x14ac:dyDescent="0.2">
      <c r="A1855" s="66"/>
    </row>
    <row r="1856" spans="1:1" x14ac:dyDescent="0.2">
      <c r="A1856" s="66"/>
    </row>
    <row r="1857" spans="1:1" x14ac:dyDescent="0.2">
      <c r="A1857" s="66"/>
    </row>
    <row r="1858" spans="1:1" x14ac:dyDescent="0.2">
      <c r="A1858" s="66"/>
    </row>
    <row r="1859" spans="1:1" x14ac:dyDescent="0.2">
      <c r="A1859" s="66"/>
    </row>
    <row r="1860" spans="1:1" x14ac:dyDescent="0.2">
      <c r="A1860" s="66"/>
    </row>
    <row r="1861" spans="1:1" x14ac:dyDescent="0.2">
      <c r="A1861" s="66"/>
    </row>
    <row r="1862" spans="1:1" x14ac:dyDescent="0.2">
      <c r="A1862" s="66"/>
    </row>
    <row r="1863" spans="1:1" x14ac:dyDescent="0.2">
      <c r="A1863" s="66"/>
    </row>
    <row r="1864" spans="1:1" x14ac:dyDescent="0.2">
      <c r="A1864" s="66"/>
    </row>
    <row r="1865" spans="1:1" x14ac:dyDescent="0.2">
      <c r="A1865" s="66"/>
    </row>
    <row r="1866" spans="1:1" x14ac:dyDescent="0.2">
      <c r="A1866" s="66"/>
    </row>
    <row r="1867" spans="1:1" x14ac:dyDescent="0.2">
      <c r="A1867" s="66"/>
    </row>
    <row r="1868" spans="1:1" x14ac:dyDescent="0.2">
      <c r="A1868" s="66"/>
    </row>
    <row r="1869" spans="1:1" x14ac:dyDescent="0.2">
      <c r="A1869" s="66"/>
    </row>
    <row r="1870" spans="1:1" x14ac:dyDescent="0.2">
      <c r="A1870" s="66"/>
    </row>
    <row r="1871" spans="1:1" x14ac:dyDescent="0.2">
      <c r="A1871" s="66"/>
    </row>
    <row r="1872" spans="1:1" x14ac:dyDescent="0.2">
      <c r="A1872" s="66"/>
    </row>
    <row r="1873" spans="1:1" x14ac:dyDescent="0.2">
      <c r="A1873" s="66"/>
    </row>
    <row r="1874" spans="1:1" x14ac:dyDescent="0.2">
      <c r="A1874" s="66"/>
    </row>
    <row r="1875" spans="1:1" x14ac:dyDescent="0.2">
      <c r="A1875" s="66"/>
    </row>
    <row r="1876" spans="1:1" x14ac:dyDescent="0.2">
      <c r="A1876" s="66"/>
    </row>
    <row r="1877" spans="1:1" x14ac:dyDescent="0.2">
      <c r="A1877" s="66"/>
    </row>
    <row r="1878" spans="1:1" x14ac:dyDescent="0.2">
      <c r="A1878" s="66"/>
    </row>
    <row r="1879" spans="1:1" x14ac:dyDescent="0.2">
      <c r="A1879" s="66"/>
    </row>
    <row r="1880" spans="1:1" x14ac:dyDescent="0.2">
      <c r="A1880" s="66"/>
    </row>
    <row r="1881" spans="1:1" x14ac:dyDescent="0.2">
      <c r="A1881" s="66"/>
    </row>
    <row r="1882" spans="1:1" x14ac:dyDescent="0.2">
      <c r="A1882" s="66"/>
    </row>
    <row r="1883" spans="1:1" x14ac:dyDescent="0.2">
      <c r="A1883" s="66"/>
    </row>
    <row r="1884" spans="1:1" x14ac:dyDescent="0.2">
      <c r="A1884" s="66"/>
    </row>
    <row r="1885" spans="1:1" x14ac:dyDescent="0.2">
      <c r="A1885" s="66"/>
    </row>
    <row r="1886" spans="1:1" x14ac:dyDescent="0.2">
      <c r="A1886" s="66"/>
    </row>
    <row r="1887" spans="1:1" x14ac:dyDescent="0.2">
      <c r="A1887" s="66"/>
    </row>
    <row r="1888" spans="1:1" x14ac:dyDescent="0.2">
      <c r="A1888" s="66"/>
    </row>
    <row r="1889" spans="1:1" x14ac:dyDescent="0.2">
      <c r="A1889" s="66"/>
    </row>
    <row r="1890" spans="1:1" x14ac:dyDescent="0.2">
      <c r="A1890" s="66"/>
    </row>
    <row r="1891" spans="1:1" x14ac:dyDescent="0.2">
      <c r="A1891" s="66"/>
    </row>
    <row r="1892" spans="1:1" x14ac:dyDescent="0.2">
      <c r="A1892" s="66"/>
    </row>
    <row r="1893" spans="1:1" x14ac:dyDescent="0.2">
      <c r="A1893" s="66"/>
    </row>
    <row r="1894" spans="1:1" x14ac:dyDescent="0.2">
      <c r="A1894" s="66"/>
    </row>
    <row r="1895" spans="1:1" x14ac:dyDescent="0.2">
      <c r="A1895" s="66"/>
    </row>
    <row r="1896" spans="1:1" x14ac:dyDescent="0.2">
      <c r="A1896" s="66"/>
    </row>
    <row r="1897" spans="1:1" x14ac:dyDescent="0.2">
      <c r="A1897" s="66"/>
    </row>
    <row r="1898" spans="1:1" x14ac:dyDescent="0.2">
      <c r="A1898" s="66"/>
    </row>
    <row r="1899" spans="1:1" x14ac:dyDescent="0.2">
      <c r="A1899" s="66"/>
    </row>
    <row r="1900" spans="1:1" x14ac:dyDescent="0.2">
      <c r="A1900" s="66"/>
    </row>
    <row r="1901" spans="1:1" x14ac:dyDescent="0.2">
      <c r="A1901" s="66"/>
    </row>
    <row r="1902" spans="1:1" x14ac:dyDescent="0.2">
      <c r="A1902" s="66"/>
    </row>
    <row r="1903" spans="1:1" x14ac:dyDescent="0.2">
      <c r="A1903" s="66"/>
    </row>
    <row r="1904" spans="1:1" x14ac:dyDescent="0.2">
      <c r="A1904" s="66"/>
    </row>
    <row r="1905" spans="1:1" x14ac:dyDescent="0.2">
      <c r="A1905" s="66"/>
    </row>
    <row r="1906" spans="1:1" x14ac:dyDescent="0.2">
      <c r="A1906" s="66"/>
    </row>
    <row r="1907" spans="1:1" x14ac:dyDescent="0.2">
      <c r="A1907" s="66"/>
    </row>
    <row r="1908" spans="1:1" x14ac:dyDescent="0.2">
      <c r="A1908" s="66"/>
    </row>
    <row r="1909" spans="1:1" x14ac:dyDescent="0.2">
      <c r="A1909" s="66"/>
    </row>
    <row r="1910" spans="1:1" x14ac:dyDescent="0.2">
      <c r="A1910" s="66"/>
    </row>
    <row r="1911" spans="1:1" x14ac:dyDescent="0.2">
      <c r="A1911" s="66"/>
    </row>
    <row r="1912" spans="1:1" x14ac:dyDescent="0.2">
      <c r="A1912" s="66"/>
    </row>
    <row r="1913" spans="1:1" x14ac:dyDescent="0.2">
      <c r="A1913" s="66"/>
    </row>
    <row r="1914" spans="1:1" x14ac:dyDescent="0.2">
      <c r="A1914" s="66"/>
    </row>
    <row r="1915" spans="1:1" x14ac:dyDescent="0.2">
      <c r="A1915" s="66"/>
    </row>
    <row r="1916" spans="1:1" x14ac:dyDescent="0.2">
      <c r="A1916" s="66"/>
    </row>
    <row r="1917" spans="1:1" x14ac:dyDescent="0.2">
      <c r="A1917" s="66"/>
    </row>
    <row r="1918" spans="1:1" x14ac:dyDescent="0.2">
      <c r="A1918" s="66"/>
    </row>
    <row r="1919" spans="1:1" x14ac:dyDescent="0.2">
      <c r="A1919" s="66"/>
    </row>
    <row r="1920" spans="1:1" x14ac:dyDescent="0.2">
      <c r="A1920" s="66"/>
    </row>
    <row r="1921" spans="1:1" x14ac:dyDescent="0.2">
      <c r="A1921" s="66"/>
    </row>
    <row r="1922" spans="1:1" x14ac:dyDescent="0.2">
      <c r="A1922" s="66"/>
    </row>
    <row r="1923" spans="1:1" x14ac:dyDescent="0.2">
      <c r="A1923" s="66"/>
    </row>
    <row r="1924" spans="1:1" x14ac:dyDescent="0.2">
      <c r="A1924" s="66"/>
    </row>
    <row r="1925" spans="1:1" x14ac:dyDescent="0.2">
      <c r="A1925" s="66"/>
    </row>
    <row r="1926" spans="1:1" x14ac:dyDescent="0.2">
      <c r="A1926" s="66"/>
    </row>
    <row r="1927" spans="1:1" x14ac:dyDescent="0.2">
      <c r="A1927" s="66"/>
    </row>
    <row r="1928" spans="1:1" x14ac:dyDescent="0.2">
      <c r="A1928" s="66"/>
    </row>
    <row r="1929" spans="1:1" x14ac:dyDescent="0.2">
      <c r="A1929" s="66"/>
    </row>
    <row r="1930" spans="1:1" x14ac:dyDescent="0.2">
      <c r="A1930" s="66"/>
    </row>
    <row r="1931" spans="1:1" x14ac:dyDescent="0.2">
      <c r="A1931" s="66"/>
    </row>
    <row r="1932" spans="1:1" x14ac:dyDescent="0.2">
      <c r="A1932" s="66"/>
    </row>
    <row r="1933" spans="1:1" x14ac:dyDescent="0.2">
      <c r="A1933" s="66"/>
    </row>
    <row r="1934" spans="1:1" x14ac:dyDescent="0.2">
      <c r="A1934" s="66"/>
    </row>
    <row r="1935" spans="1:1" x14ac:dyDescent="0.2">
      <c r="A1935" s="66"/>
    </row>
    <row r="1936" spans="1:1" x14ac:dyDescent="0.2">
      <c r="A1936" s="66"/>
    </row>
    <row r="1937" spans="1:1" x14ac:dyDescent="0.2">
      <c r="A1937" s="66"/>
    </row>
    <row r="1938" spans="1:1" x14ac:dyDescent="0.2">
      <c r="A1938" s="66"/>
    </row>
    <row r="1939" spans="1:1" x14ac:dyDescent="0.2">
      <c r="A1939" s="66"/>
    </row>
    <row r="1940" spans="1:1" x14ac:dyDescent="0.2">
      <c r="A1940" s="66"/>
    </row>
    <row r="1941" spans="1:1" x14ac:dyDescent="0.2">
      <c r="A1941" s="66"/>
    </row>
    <row r="1942" spans="1:1" x14ac:dyDescent="0.2">
      <c r="A1942" s="66"/>
    </row>
    <row r="1943" spans="1:1" x14ac:dyDescent="0.2">
      <c r="A1943" s="66"/>
    </row>
    <row r="1944" spans="1:1" x14ac:dyDescent="0.2">
      <c r="A1944" s="66"/>
    </row>
    <row r="1945" spans="1:1" x14ac:dyDescent="0.2">
      <c r="A1945" s="66"/>
    </row>
    <row r="1946" spans="1:1" x14ac:dyDescent="0.2">
      <c r="A1946" s="66"/>
    </row>
    <row r="1947" spans="1:1" x14ac:dyDescent="0.2">
      <c r="A1947" s="66"/>
    </row>
    <row r="1948" spans="1:1" x14ac:dyDescent="0.2">
      <c r="A1948" s="66"/>
    </row>
    <row r="1949" spans="1:1" x14ac:dyDescent="0.2">
      <c r="A1949" s="66"/>
    </row>
    <row r="1950" spans="1:1" x14ac:dyDescent="0.2">
      <c r="A1950" s="66"/>
    </row>
    <row r="1951" spans="1:1" x14ac:dyDescent="0.2">
      <c r="A1951" s="66"/>
    </row>
    <row r="1952" spans="1:1" x14ac:dyDescent="0.2">
      <c r="A1952" s="66"/>
    </row>
    <row r="1953" spans="1:1" x14ac:dyDescent="0.2">
      <c r="A1953" s="66"/>
    </row>
    <row r="1954" spans="1:1" x14ac:dyDescent="0.2">
      <c r="A1954" s="66"/>
    </row>
    <row r="1955" spans="1:1" x14ac:dyDescent="0.2">
      <c r="A1955" s="66"/>
    </row>
    <row r="1956" spans="1:1" x14ac:dyDescent="0.2">
      <c r="A1956" s="66"/>
    </row>
    <row r="1957" spans="1:1" x14ac:dyDescent="0.2">
      <c r="A1957" s="66"/>
    </row>
    <row r="1958" spans="1:1" x14ac:dyDescent="0.2">
      <c r="A1958" s="66"/>
    </row>
    <row r="1959" spans="1:1" x14ac:dyDescent="0.2">
      <c r="A1959" s="66"/>
    </row>
    <row r="1960" spans="1:1" x14ac:dyDescent="0.2">
      <c r="A1960" s="66"/>
    </row>
    <row r="1961" spans="1:1" x14ac:dyDescent="0.2">
      <c r="A1961" s="66"/>
    </row>
    <row r="1962" spans="1:1" x14ac:dyDescent="0.2">
      <c r="A1962" s="66"/>
    </row>
    <row r="1963" spans="1:1" x14ac:dyDescent="0.2">
      <c r="A1963" s="66"/>
    </row>
    <row r="1964" spans="1:1" x14ac:dyDescent="0.2">
      <c r="A1964" s="66"/>
    </row>
    <row r="1965" spans="1:1" x14ac:dyDescent="0.2">
      <c r="A1965" s="66"/>
    </row>
    <row r="1966" spans="1:1" x14ac:dyDescent="0.2">
      <c r="A1966" s="66"/>
    </row>
    <row r="1967" spans="1:1" x14ac:dyDescent="0.2">
      <c r="A1967" s="66"/>
    </row>
    <row r="1968" spans="1:1" x14ac:dyDescent="0.2">
      <c r="A1968" s="66"/>
    </row>
    <row r="1969" spans="1:1" x14ac:dyDescent="0.2">
      <c r="A1969" s="66"/>
    </row>
    <row r="1970" spans="1:1" x14ac:dyDescent="0.2">
      <c r="A1970" s="66"/>
    </row>
    <row r="1971" spans="1:1" x14ac:dyDescent="0.2">
      <c r="A1971" s="66"/>
    </row>
    <row r="1972" spans="1:1" x14ac:dyDescent="0.2">
      <c r="A1972" s="66"/>
    </row>
    <row r="1973" spans="1:1" x14ac:dyDescent="0.2">
      <c r="A1973" s="66"/>
    </row>
    <row r="1974" spans="1:1" x14ac:dyDescent="0.2">
      <c r="A1974" s="66"/>
    </row>
    <row r="1975" spans="1:1" x14ac:dyDescent="0.2">
      <c r="A1975" s="66"/>
    </row>
    <row r="1976" spans="1:1" x14ac:dyDescent="0.2">
      <c r="A1976" s="66"/>
    </row>
    <row r="1977" spans="1:1" x14ac:dyDescent="0.2">
      <c r="A1977" s="66"/>
    </row>
    <row r="1978" spans="1:1" x14ac:dyDescent="0.2">
      <c r="A1978" s="66"/>
    </row>
    <row r="1979" spans="1:1" x14ac:dyDescent="0.2">
      <c r="A1979" s="66"/>
    </row>
    <row r="1980" spans="1:1" x14ac:dyDescent="0.2">
      <c r="A1980" s="66"/>
    </row>
    <row r="1981" spans="1:1" x14ac:dyDescent="0.2">
      <c r="A1981" s="66"/>
    </row>
    <row r="1982" spans="1:1" x14ac:dyDescent="0.2">
      <c r="A1982" s="66"/>
    </row>
    <row r="1983" spans="1:1" x14ac:dyDescent="0.2">
      <c r="A1983" s="66"/>
    </row>
    <row r="1984" spans="1:1" x14ac:dyDescent="0.2">
      <c r="A1984" s="66"/>
    </row>
    <row r="1985" spans="1:1" x14ac:dyDescent="0.2">
      <c r="A1985" s="66"/>
    </row>
    <row r="1986" spans="1:1" x14ac:dyDescent="0.2">
      <c r="A1986" s="66"/>
    </row>
    <row r="1987" spans="1:1" x14ac:dyDescent="0.2">
      <c r="A1987" s="66"/>
    </row>
    <row r="1988" spans="1:1" x14ac:dyDescent="0.2">
      <c r="A1988" s="66"/>
    </row>
    <row r="1989" spans="1:1" x14ac:dyDescent="0.2">
      <c r="A1989" s="66"/>
    </row>
    <row r="1990" spans="1:1" x14ac:dyDescent="0.2">
      <c r="A1990" s="66"/>
    </row>
    <row r="1991" spans="1:1" x14ac:dyDescent="0.2">
      <c r="A1991" s="66"/>
    </row>
    <row r="1992" spans="1:1" x14ac:dyDescent="0.2">
      <c r="A1992" s="66"/>
    </row>
    <row r="1993" spans="1:1" x14ac:dyDescent="0.2">
      <c r="A1993" s="66"/>
    </row>
    <row r="1994" spans="1:1" x14ac:dyDescent="0.2">
      <c r="A1994" s="66"/>
    </row>
    <row r="1995" spans="1:1" x14ac:dyDescent="0.2">
      <c r="A1995" s="66"/>
    </row>
    <row r="1996" spans="1:1" x14ac:dyDescent="0.2">
      <c r="A1996" s="66"/>
    </row>
    <row r="1997" spans="1:1" x14ac:dyDescent="0.2">
      <c r="A1997" s="66"/>
    </row>
    <row r="1998" spans="1:1" x14ac:dyDescent="0.2">
      <c r="A1998" s="66"/>
    </row>
    <row r="1999" spans="1:1" x14ac:dyDescent="0.2">
      <c r="A1999" s="66"/>
    </row>
    <row r="2000" spans="1:1" x14ac:dyDescent="0.2">
      <c r="A2000" s="66"/>
    </row>
    <row r="2001" spans="1:1" x14ac:dyDescent="0.2">
      <c r="A2001" s="66"/>
    </row>
    <row r="2002" spans="1:1" x14ac:dyDescent="0.2">
      <c r="A2002" s="66"/>
    </row>
    <row r="2003" spans="1:1" x14ac:dyDescent="0.2">
      <c r="A2003" s="66"/>
    </row>
    <row r="2004" spans="1:1" x14ac:dyDescent="0.2">
      <c r="A2004" s="66"/>
    </row>
    <row r="2005" spans="1:1" x14ac:dyDescent="0.2">
      <c r="A2005" s="66"/>
    </row>
    <row r="2006" spans="1:1" x14ac:dyDescent="0.2">
      <c r="A2006" s="66"/>
    </row>
    <row r="2007" spans="1:1" x14ac:dyDescent="0.2">
      <c r="A2007" s="66"/>
    </row>
    <row r="2008" spans="1:1" x14ac:dyDescent="0.2">
      <c r="A2008" s="66"/>
    </row>
    <row r="2009" spans="1:1" x14ac:dyDescent="0.2">
      <c r="A2009" s="66"/>
    </row>
    <row r="2010" spans="1:1" x14ac:dyDescent="0.2">
      <c r="A2010" s="66"/>
    </row>
    <row r="2011" spans="1:1" x14ac:dyDescent="0.2">
      <c r="A2011" s="66"/>
    </row>
    <row r="2012" spans="1:1" x14ac:dyDescent="0.2">
      <c r="A2012" s="66"/>
    </row>
    <row r="2013" spans="1:1" x14ac:dyDescent="0.2">
      <c r="A2013" s="66"/>
    </row>
    <row r="2014" spans="1:1" x14ac:dyDescent="0.2">
      <c r="A2014" s="66"/>
    </row>
    <row r="2015" spans="1:1" x14ac:dyDescent="0.2">
      <c r="A2015" s="66"/>
    </row>
    <row r="2016" spans="1:1" x14ac:dyDescent="0.2">
      <c r="A2016" s="66"/>
    </row>
    <row r="2017" spans="1:1" x14ac:dyDescent="0.2">
      <c r="A2017" s="66"/>
    </row>
    <row r="2018" spans="1:1" x14ac:dyDescent="0.2">
      <c r="A2018" s="66"/>
    </row>
    <row r="2019" spans="1:1" x14ac:dyDescent="0.2">
      <c r="A2019" s="66"/>
    </row>
    <row r="2020" spans="1:1" x14ac:dyDescent="0.2">
      <c r="A2020" s="66"/>
    </row>
    <row r="2021" spans="1:1" x14ac:dyDescent="0.2">
      <c r="A2021" s="66"/>
    </row>
    <row r="2022" spans="1:1" x14ac:dyDescent="0.2">
      <c r="A2022" s="66"/>
    </row>
    <row r="2023" spans="1:1" x14ac:dyDescent="0.2">
      <c r="A2023" s="66"/>
    </row>
    <row r="2024" spans="1:1" x14ac:dyDescent="0.2">
      <c r="A2024" s="66"/>
    </row>
    <row r="2025" spans="1:1" x14ac:dyDescent="0.2">
      <c r="A2025" s="66"/>
    </row>
    <row r="2026" spans="1:1" x14ac:dyDescent="0.2">
      <c r="A2026" s="66"/>
    </row>
    <row r="2027" spans="1:1" x14ac:dyDescent="0.2">
      <c r="A2027" s="66"/>
    </row>
    <row r="2028" spans="1:1" x14ac:dyDescent="0.2">
      <c r="A2028" s="66"/>
    </row>
    <row r="2029" spans="1:1" x14ac:dyDescent="0.2">
      <c r="A2029" s="66"/>
    </row>
    <row r="2030" spans="1:1" x14ac:dyDescent="0.2">
      <c r="A2030" s="66"/>
    </row>
    <row r="2031" spans="1:1" x14ac:dyDescent="0.2">
      <c r="A2031" s="66"/>
    </row>
    <row r="2032" spans="1:1" x14ac:dyDescent="0.2">
      <c r="A2032" s="66"/>
    </row>
    <row r="2033" spans="1:1" x14ac:dyDescent="0.2">
      <c r="A2033" s="66"/>
    </row>
    <row r="2034" spans="1:1" x14ac:dyDescent="0.2">
      <c r="A2034" s="66"/>
    </row>
    <row r="2035" spans="1:1" x14ac:dyDescent="0.2">
      <c r="A2035" s="66"/>
    </row>
    <row r="2036" spans="1:1" x14ac:dyDescent="0.2">
      <c r="A2036" s="66"/>
    </row>
    <row r="2037" spans="1:1" x14ac:dyDescent="0.2">
      <c r="A2037" s="66"/>
    </row>
    <row r="2038" spans="1:1" x14ac:dyDescent="0.2">
      <c r="A2038" s="66"/>
    </row>
    <row r="2039" spans="1:1" x14ac:dyDescent="0.2">
      <c r="A2039" s="66"/>
    </row>
    <row r="2040" spans="1:1" x14ac:dyDescent="0.2">
      <c r="A2040" s="66"/>
    </row>
    <row r="2041" spans="1:1" x14ac:dyDescent="0.2">
      <c r="A2041" s="66"/>
    </row>
    <row r="2042" spans="1:1" x14ac:dyDescent="0.2">
      <c r="A2042" s="66"/>
    </row>
    <row r="2043" spans="1:1" x14ac:dyDescent="0.2">
      <c r="A2043" s="66"/>
    </row>
    <row r="2044" spans="1:1" x14ac:dyDescent="0.2">
      <c r="A2044" s="66"/>
    </row>
    <row r="2045" spans="1:1" x14ac:dyDescent="0.2">
      <c r="A2045" s="66"/>
    </row>
    <row r="2046" spans="1:1" x14ac:dyDescent="0.2">
      <c r="A2046" s="66"/>
    </row>
    <row r="2047" spans="1:1" x14ac:dyDescent="0.2">
      <c r="A2047" s="66"/>
    </row>
    <row r="2048" spans="1:1" x14ac:dyDescent="0.2">
      <c r="A2048" s="66"/>
    </row>
    <row r="2049" spans="1:1" x14ac:dyDescent="0.2">
      <c r="A2049" s="66"/>
    </row>
    <row r="2050" spans="1:1" x14ac:dyDescent="0.2">
      <c r="A2050" s="66"/>
    </row>
    <row r="2051" spans="1:1" x14ac:dyDescent="0.2">
      <c r="A2051" s="66"/>
    </row>
    <row r="2052" spans="1:1" x14ac:dyDescent="0.2">
      <c r="A2052" s="66"/>
    </row>
    <row r="2053" spans="1:1" x14ac:dyDescent="0.2">
      <c r="A2053" s="66"/>
    </row>
    <row r="2054" spans="1:1" x14ac:dyDescent="0.2">
      <c r="A2054" s="66"/>
    </row>
    <row r="2055" spans="1:1" x14ac:dyDescent="0.2">
      <c r="A2055" s="66"/>
    </row>
    <row r="2056" spans="1:1" x14ac:dyDescent="0.2">
      <c r="A2056" s="66"/>
    </row>
    <row r="2057" spans="1:1" x14ac:dyDescent="0.2">
      <c r="A2057" s="66"/>
    </row>
    <row r="2058" spans="1:1" x14ac:dyDescent="0.2">
      <c r="A2058" s="66"/>
    </row>
    <row r="2059" spans="1:1" x14ac:dyDescent="0.2">
      <c r="A2059" s="66"/>
    </row>
    <row r="2060" spans="1:1" x14ac:dyDescent="0.2">
      <c r="A2060" s="66"/>
    </row>
    <row r="2061" spans="1:1" x14ac:dyDescent="0.2">
      <c r="A2061" s="66"/>
    </row>
    <row r="2062" spans="1:1" x14ac:dyDescent="0.2">
      <c r="A2062" s="66"/>
    </row>
    <row r="2063" spans="1:1" x14ac:dyDescent="0.2">
      <c r="A2063" s="66"/>
    </row>
    <row r="2064" spans="1:1" x14ac:dyDescent="0.2">
      <c r="A2064" s="66"/>
    </row>
    <row r="2065" spans="1:1" x14ac:dyDescent="0.2">
      <c r="A2065" s="66"/>
    </row>
    <row r="2066" spans="1:1" x14ac:dyDescent="0.2">
      <c r="A2066" s="66"/>
    </row>
    <row r="2067" spans="1:1" x14ac:dyDescent="0.2">
      <c r="A2067" s="66"/>
    </row>
    <row r="2068" spans="1:1" x14ac:dyDescent="0.2">
      <c r="A2068" s="66"/>
    </row>
    <row r="2069" spans="1:1" x14ac:dyDescent="0.2">
      <c r="A2069" s="66"/>
    </row>
    <row r="2070" spans="1:1" x14ac:dyDescent="0.2">
      <c r="A2070" s="66"/>
    </row>
    <row r="2071" spans="1:1" x14ac:dyDescent="0.2">
      <c r="A2071" s="66"/>
    </row>
    <row r="2072" spans="1:1" x14ac:dyDescent="0.2">
      <c r="A2072" s="66"/>
    </row>
    <row r="2073" spans="1:1" x14ac:dyDescent="0.2">
      <c r="A2073" s="66"/>
    </row>
    <row r="2074" spans="1:1" x14ac:dyDescent="0.2">
      <c r="A2074" s="66"/>
    </row>
    <row r="2075" spans="1:1" x14ac:dyDescent="0.2">
      <c r="A2075" s="66"/>
    </row>
    <row r="2076" spans="1:1" x14ac:dyDescent="0.2">
      <c r="A2076" s="66"/>
    </row>
    <row r="2077" spans="1:1" x14ac:dyDescent="0.2">
      <c r="A2077" s="66"/>
    </row>
    <row r="2078" spans="1:1" x14ac:dyDescent="0.2">
      <c r="A2078" s="66"/>
    </row>
    <row r="2079" spans="1:1" x14ac:dyDescent="0.2">
      <c r="A2079" s="66"/>
    </row>
    <row r="2080" spans="1:1" x14ac:dyDescent="0.2">
      <c r="A2080" s="66"/>
    </row>
    <row r="2081" spans="1:1" x14ac:dyDescent="0.2">
      <c r="A2081" s="66"/>
    </row>
    <row r="2082" spans="1:1" x14ac:dyDescent="0.2">
      <c r="A2082" s="66"/>
    </row>
    <row r="2083" spans="1:1" x14ac:dyDescent="0.2">
      <c r="A2083" s="66"/>
    </row>
    <row r="2084" spans="1:1" x14ac:dyDescent="0.2">
      <c r="A2084" s="66"/>
    </row>
    <row r="2085" spans="1:1" x14ac:dyDescent="0.2">
      <c r="A2085" s="66"/>
    </row>
    <row r="2086" spans="1:1" x14ac:dyDescent="0.2">
      <c r="A2086" s="66"/>
    </row>
    <row r="2087" spans="1:1" x14ac:dyDescent="0.2">
      <c r="A2087" s="66"/>
    </row>
    <row r="2088" spans="1:1" x14ac:dyDescent="0.2">
      <c r="A2088" s="66"/>
    </row>
    <row r="2089" spans="1:1" x14ac:dyDescent="0.2">
      <c r="A2089" s="66"/>
    </row>
    <row r="2090" spans="1:1" x14ac:dyDescent="0.2">
      <c r="A2090" s="66"/>
    </row>
    <row r="2091" spans="1:1" x14ac:dyDescent="0.2">
      <c r="A2091" s="66"/>
    </row>
    <row r="2092" spans="1:1" x14ac:dyDescent="0.2">
      <c r="A2092" s="66"/>
    </row>
    <row r="2093" spans="1:1" x14ac:dyDescent="0.2">
      <c r="A2093" s="66"/>
    </row>
    <row r="2094" spans="1:1" x14ac:dyDescent="0.2">
      <c r="A2094" s="66"/>
    </row>
    <row r="2095" spans="1:1" x14ac:dyDescent="0.2">
      <c r="A2095" s="66"/>
    </row>
    <row r="2096" spans="1:1" x14ac:dyDescent="0.2">
      <c r="A2096" s="66"/>
    </row>
    <row r="2097" spans="1:1" x14ac:dyDescent="0.2">
      <c r="A2097" s="66"/>
    </row>
    <row r="2098" spans="1:1" x14ac:dyDescent="0.2">
      <c r="A2098" s="66"/>
    </row>
    <row r="2099" spans="1:1" x14ac:dyDescent="0.2">
      <c r="A2099" s="66"/>
    </row>
    <row r="2100" spans="1:1" x14ac:dyDescent="0.2">
      <c r="A2100" s="66"/>
    </row>
    <row r="2101" spans="1:1" x14ac:dyDescent="0.2">
      <c r="A2101" s="66"/>
    </row>
    <row r="2102" spans="1:1" x14ac:dyDescent="0.2">
      <c r="A2102" s="66"/>
    </row>
    <row r="2103" spans="1:1" x14ac:dyDescent="0.2">
      <c r="A2103" s="66"/>
    </row>
    <row r="2104" spans="1:1" x14ac:dyDescent="0.2">
      <c r="A2104" s="66"/>
    </row>
    <row r="2105" spans="1:1" x14ac:dyDescent="0.2">
      <c r="A2105" s="66"/>
    </row>
    <row r="2106" spans="1:1" x14ac:dyDescent="0.2">
      <c r="A2106" s="66"/>
    </row>
    <row r="2107" spans="1:1" x14ac:dyDescent="0.2">
      <c r="A2107" s="66"/>
    </row>
    <row r="2108" spans="1:1" x14ac:dyDescent="0.2">
      <c r="A2108" s="66"/>
    </row>
    <row r="2109" spans="1:1" x14ac:dyDescent="0.2">
      <c r="A2109" s="66"/>
    </row>
    <row r="2110" spans="1:1" x14ac:dyDescent="0.2">
      <c r="A2110" s="66"/>
    </row>
    <row r="2111" spans="1:1" x14ac:dyDescent="0.2">
      <c r="A2111" s="66"/>
    </row>
    <row r="2112" spans="1:1" x14ac:dyDescent="0.2">
      <c r="A2112" s="66"/>
    </row>
    <row r="2113" spans="1:1" x14ac:dyDescent="0.2">
      <c r="A2113" s="66"/>
    </row>
    <row r="2114" spans="1:1" x14ac:dyDescent="0.2">
      <c r="A2114" s="66"/>
    </row>
    <row r="2115" spans="1:1" x14ac:dyDescent="0.2">
      <c r="A2115" s="66"/>
    </row>
    <row r="2116" spans="1:1" x14ac:dyDescent="0.2">
      <c r="A2116" s="66"/>
    </row>
    <row r="2117" spans="1:1" x14ac:dyDescent="0.2">
      <c r="A2117" s="66"/>
    </row>
    <row r="2118" spans="1:1" x14ac:dyDescent="0.2">
      <c r="A2118" s="66"/>
    </row>
    <row r="2119" spans="1:1" x14ac:dyDescent="0.2">
      <c r="A2119" s="66"/>
    </row>
    <row r="2120" spans="1:1" x14ac:dyDescent="0.2">
      <c r="A2120" s="66"/>
    </row>
    <row r="2121" spans="1:1" x14ac:dyDescent="0.2">
      <c r="A2121" s="66"/>
    </row>
    <row r="2122" spans="1:1" x14ac:dyDescent="0.2">
      <c r="A2122" s="66"/>
    </row>
    <row r="2123" spans="1:1" x14ac:dyDescent="0.2">
      <c r="A2123" s="66"/>
    </row>
    <row r="2124" spans="1:1" x14ac:dyDescent="0.2">
      <c r="A2124" s="66"/>
    </row>
    <row r="2125" spans="1:1" x14ac:dyDescent="0.2">
      <c r="A2125" s="66"/>
    </row>
    <row r="2126" spans="1:1" x14ac:dyDescent="0.2">
      <c r="A2126" s="66"/>
    </row>
    <row r="2127" spans="1:1" x14ac:dyDescent="0.2">
      <c r="A2127" s="66"/>
    </row>
    <row r="2128" spans="1:1" x14ac:dyDescent="0.2">
      <c r="A2128" s="66"/>
    </row>
    <row r="2129" spans="1:1" x14ac:dyDescent="0.2">
      <c r="A2129" s="66"/>
    </row>
    <row r="2130" spans="1:1" x14ac:dyDescent="0.2">
      <c r="A2130" s="66"/>
    </row>
    <row r="2131" spans="1:1" x14ac:dyDescent="0.2">
      <c r="A2131" s="66"/>
    </row>
    <row r="2132" spans="1:1" x14ac:dyDescent="0.2">
      <c r="A2132" s="66"/>
    </row>
    <row r="2133" spans="1:1" x14ac:dyDescent="0.2">
      <c r="A2133" s="66"/>
    </row>
    <row r="2134" spans="1:1" x14ac:dyDescent="0.2">
      <c r="A2134" s="66"/>
    </row>
    <row r="2135" spans="1:1" x14ac:dyDescent="0.2">
      <c r="A2135" s="66"/>
    </row>
    <row r="2136" spans="1:1" x14ac:dyDescent="0.2">
      <c r="A2136" s="66"/>
    </row>
    <row r="2137" spans="1:1" x14ac:dyDescent="0.2">
      <c r="A2137" s="66"/>
    </row>
    <row r="2138" spans="1:1" x14ac:dyDescent="0.2">
      <c r="A2138" s="66"/>
    </row>
    <row r="2139" spans="1:1" x14ac:dyDescent="0.2">
      <c r="A2139" s="66"/>
    </row>
    <row r="2140" spans="1:1" x14ac:dyDescent="0.2">
      <c r="A2140" s="66"/>
    </row>
    <row r="2141" spans="1:1" x14ac:dyDescent="0.2">
      <c r="A2141" s="66"/>
    </row>
    <row r="2142" spans="1:1" x14ac:dyDescent="0.2">
      <c r="A2142" s="66"/>
    </row>
    <row r="2143" spans="1:1" x14ac:dyDescent="0.2">
      <c r="A2143" s="66"/>
    </row>
    <row r="2144" spans="1:1" x14ac:dyDescent="0.2">
      <c r="A2144" s="66"/>
    </row>
    <row r="2145" spans="1:1" x14ac:dyDescent="0.2">
      <c r="A2145" s="66"/>
    </row>
    <row r="2146" spans="1:1" x14ac:dyDescent="0.2">
      <c r="A2146" s="66"/>
    </row>
    <row r="2147" spans="1:1" x14ac:dyDescent="0.2">
      <c r="A2147" s="66"/>
    </row>
    <row r="2148" spans="1:1" x14ac:dyDescent="0.2">
      <c r="A2148" s="66"/>
    </row>
    <row r="2149" spans="1:1" x14ac:dyDescent="0.2">
      <c r="A2149" s="66"/>
    </row>
    <row r="2150" spans="1:1" x14ac:dyDescent="0.2">
      <c r="A2150" s="66"/>
    </row>
    <row r="2151" spans="1:1" x14ac:dyDescent="0.2">
      <c r="A2151" s="66"/>
    </row>
    <row r="2152" spans="1:1" x14ac:dyDescent="0.2">
      <c r="A2152" s="66"/>
    </row>
    <row r="2153" spans="1:1" x14ac:dyDescent="0.2">
      <c r="A2153" s="66"/>
    </row>
    <row r="2154" spans="1:1" x14ac:dyDescent="0.2">
      <c r="A2154" s="66"/>
    </row>
    <row r="2155" spans="1:1" x14ac:dyDescent="0.2">
      <c r="A2155" s="66"/>
    </row>
    <row r="2156" spans="1:1" x14ac:dyDescent="0.2">
      <c r="A2156" s="66"/>
    </row>
    <row r="2157" spans="1:1" x14ac:dyDescent="0.2">
      <c r="A2157" s="66"/>
    </row>
    <row r="2158" spans="1:1" x14ac:dyDescent="0.2">
      <c r="A2158" s="66"/>
    </row>
    <row r="2159" spans="1:1" x14ac:dyDescent="0.2">
      <c r="A2159" s="66"/>
    </row>
    <row r="2160" spans="1:1" x14ac:dyDescent="0.2">
      <c r="A2160" s="66"/>
    </row>
    <row r="2161" spans="1:1" x14ac:dyDescent="0.2">
      <c r="A2161" s="66"/>
    </row>
    <row r="2162" spans="1:1" x14ac:dyDescent="0.2">
      <c r="A2162" s="66"/>
    </row>
    <row r="2163" spans="1:1" x14ac:dyDescent="0.2">
      <c r="A2163" s="66"/>
    </row>
    <row r="2164" spans="1:1" x14ac:dyDescent="0.2">
      <c r="A2164" s="66"/>
    </row>
    <row r="2165" spans="1:1" x14ac:dyDescent="0.2">
      <c r="A2165" s="66"/>
    </row>
    <row r="2166" spans="1:1" x14ac:dyDescent="0.2">
      <c r="A2166" s="66"/>
    </row>
    <row r="2167" spans="1:1" x14ac:dyDescent="0.2">
      <c r="A2167" s="66"/>
    </row>
    <row r="2168" spans="1:1" x14ac:dyDescent="0.2">
      <c r="A2168" s="66"/>
    </row>
    <row r="2169" spans="1:1" x14ac:dyDescent="0.2">
      <c r="A2169" s="66"/>
    </row>
    <row r="2170" spans="1:1" x14ac:dyDescent="0.2">
      <c r="A2170" s="66"/>
    </row>
    <row r="2171" spans="1:1" x14ac:dyDescent="0.2">
      <c r="A2171" s="66"/>
    </row>
    <row r="2172" spans="1:1" x14ac:dyDescent="0.2">
      <c r="A2172" s="66"/>
    </row>
    <row r="2173" spans="1:1" x14ac:dyDescent="0.2">
      <c r="A2173" s="66"/>
    </row>
    <row r="2174" spans="1:1" x14ac:dyDescent="0.2">
      <c r="A2174" s="66"/>
    </row>
    <row r="2175" spans="1:1" x14ac:dyDescent="0.2">
      <c r="A2175" s="66"/>
    </row>
    <row r="2176" spans="1:1" x14ac:dyDescent="0.2">
      <c r="A2176" s="66"/>
    </row>
    <row r="2177" spans="1:1" x14ac:dyDescent="0.2">
      <c r="A2177" s="66"/>
    </row>
    <row r="2178" spans="1:1" x14ac:dyDescent="0.2">
      <c r="A2178" s="66"/>
    </row>
    <row r="2179" spans="1:1" x14ac:dyDescent="0.2">
      <c r="A2179" s="66"/>
    </row>
    <row r="2180" spans="1:1" x14ac:dyDescent="0.2">
      <c r="A2180" s="66"/>
    </row>
    <row r="2181" spans="1:1" x14ac:dyDescent="0.2">
      <c r="A2181" s="66"/>
    </row>
    <row r="2182" spans="1:1" x14ac:dyDescent="0.2">
      <c r="A2182" s="66"/>
    </row>
    <row r="2183" spans="1:1" x14ac:dyDescent="0.2">
      <c r="A2183" s="66"/>
    </row>
    <row r="2184" spans="1:1" x14ac:dyDescent="0.2">
      <c r="A2184" s="66"/>
    </row>
    <row r="2185" spans="1:1" x14ac:dyDescent="0.2">
      <c r="A2185" s="66"/>
    </row>
    <row r="2186" spans="1:1" x14ac:dyDescent="0.2">
      <c r="A2186" s="66"/>
    </row>
    <row r="2187" spans="1:1" x14ac:dyDescent="0.2">
      <c r="A2187" s="66"/>
    </row>
    <row r="2188" spans="1:1" x14ac:dyDescent="0.2">
      <c r="A2188" s="66"/>
    </row>
    <row r="2189" spans="1:1" x14ac:dyDescent="0.2">
      <c r="A2189" s="66"/>
    </row>
    <row r="2190" spans="1:1" x14ac:dyDescent="0.2">
      <c r="A2190" s="66"/>
    </row>
    <row r="2191" spans="1:1" x14ac:dyDescent="0.2">
      <c r="A2191" s="66"/>
    </row>
    <row r="2192" spans="1:1" x14ac:dyDescent="0.2">
      <c r="A2192" s="66"/>
    </row>
    <row r="2193" spans="1:1" x14ac:dyDescent="0.2">
      <c r="A2193" s="66"/>
    </row>
    <row r="2194" spans="1:1" x14ac:dyDescent="0.2">
      <c r="A2194" s="66"/>
    </row>
    <row r="2195" spans="1:1" x14ac:dyDescent="0.2">
      <c r="A2195" s="66"/>
    </row>
    <row r="2196" spans="1:1" x14ac:dyDescent="0.2">
      <c r="A2196" s="66"/>
    </row>
    <row r="2197" spans="1:1" x14ac:dyDescent="0.2">
      <c r="A2197" s="66"/>
    </row>
    <row r="2198" spans="1:1" x14ac:dyDescent="0.2">
      <c r="A2198" s="66"/>
    </row>
    <row r="2199" spans="1:1" x14ac:dyDescent="0.2">
      <c r="A2199" s="66"/>
    </row>
    <row r="2200" spans="1:1" x14ac:dyDescent="0.2">
      <c r="A2200" s="66"/>
    </row>
    <row r="2201" spans="1:1" x14ac:dyDescent="0.2">
      <c r="A2201" s="66"/>
    </row>
    <row r="2202" spans="1:1" x14ac:dyDescent="0.2">
      <c r="A2202" s="66"/>
    </row>
    <row r="2203" spans="1:1" x14ac:dyDescent="0.2">
      <c r="A2203" s="66"/>
    </row>
    <row r="2204" spans="1:1" x14ac:dyDescent="0.2">
      <c r="A2204" s="66"/>
    </row>
    <row r="2205" spans="1:1" x14ac:dyDescent="0.2">
      <c r="A2205" s="66"/>
    </row>
    <row r="2206" spans="1:1" x14ac:dyDescent="0.2">
      <c r="A2206" s="66"/>
    </row>
    <row r="2207" spans="1:1" x14ac:dyDescent="0.2">
      <c r="A2207" s="66"/>
    </row>
    <row r="2208" spans="1:1" x14ac:dyDescent="0.2">
      <c r="A2208" s="66"/>
    </row>
    <row r="2209" spans="1:1" x14ac:dyDescent="0.2">
      <c r="A2209" s="66"/>
    </row>
    <row r="2210" spans="1:1" x14ac:dyDescent="0.2">
      <c r="A2210" s="66"/>
    </row>
    <row r="2211" spans="1:1" x14ac:dyDescent="0.2">
      <c r="A2211" s="66"/>
    </row>
    <row r="2212" spans="1:1" x14ac:dyDescent="0.2">
      <c r="A2212" s="66"/>
    </row>
    <row r="2213" spans="1:1" x14ac:dyDescent="0.2">
      <c r="A2213" s="66"/>
    </row>
    <row r="2214" spans="1:1" x14ac:dyDescent="0.2">
      <c r="A2214" s="66"/>
    </row>
    <row r="2215" spans="1:1" x14ac:dyDescent="0.2">
      <c r="A2215" s="66"/>
    </row>
    <row r="2216" spans="1:1" x14ac:dyDescent="0.2">
      <c r="A2216" s="66"/>
    </row>
    <row r="2217" spans="1:1" x14ac:dyDescent="0.2">
      <c r="A2217" s="66"/>
    </row>
    <row r="2218" spans="1:1" x14ac:dyDescent="0.2">
      <c r="A2218" s="66"/>
    </row>
    <row r="2219" spans="1:1" x14ac:dyDescent="0.2">
      <c r="A2219" s="66"/>
    </row>
    <row r="2220" spans="1:1" x14ac:dyDescent="0.2">
      <c r="A2220" s="66"/>
    </row>
    <row r="2221" spans="1:1" x14ac:dyDescent="0.2">
      <c r="A2221" s="66"/>
    </row>
    <row r="2222" spans="1:1" x14ac:dyDescent="0.2">
      <c r="A2222" s="66"/>
    </row>
    <row r="2223" spans="1:1" x14ac:dyDescent="0.2">
      <c r="A2223" s="66"/>
    </row>
    <row r="2224" spans="1:1" x14ac:dyDescent="0.2">
      <c r="A2224" s="66"/>
    </row>
    <row r="2225" spans="1:1" x14ac:dyDescent="0.2">
      <c r="A2225" s="66"/>
    </row>
    <row r="2226" spans="1:1" x14ac:dyDescent="0.2">
      <c r="A2226" s="66"/>
    </row>
    <row r="2227" spans="1:1" x14ac:dyDescent="0.2">
      <c r="A2227" s="66"/>
    </row>
    <row r="2228" spans="1:1" x14ac:dyDescent="0.2">
      <c r="A2228" s="66"/>
    </row>
    <row r="2229" spans="1:1" x14ac:dyDescent="0.2">
      <c r="A2229" s="66"/>
    </row>
    <row r="2230" spans="1:1" x14ac:dyDescent="0.2">
      <c r="A2230" s="66"/>
    </row>
    <row r="2231" spans="1:1" x14ac:dyDescent="0.2">
      <c r="A2231" s="66"/>
    </row>
    <row r="2232" spans="1:1" x14ac:dyDescent="0.2">
      <c r="A2232" s="66"/>
    </row>
    <row r="2233" spans="1:1" x14ac:dyDescent="0.2">
      <c r="A2233" s="66"/>
    </row>
    <row r="2234" spans="1:1" x14ac:dyDescent="0.2">
      <c r="A2234" s="66"/>
    </row>
    <row r="2235" spans="1:1" x14ac:dyDescent="0.2">
      <c r="A2235" s="66"/>
    </row>
    <row r="2236" spans="1:1" x14ac:dyDescent="0.2">
      <c r="A2236" s="66"/>
    </row>
    <row r="2237" spans="1:1" x14ac:dyDescent="0.2">
      <c r="A2237" s="66"/>
    </row>
    <row r="2238" spans="1:1" x14ac:dyDescent="0.2">
      <c r="A2238" s="66"/>
    </row>
    <row r="2239" spans="1:1" x14ac:dyDescent="0.2">
      <c r="A2239" s="66"/>
    </row>
    <row r="2240" spans="1:1" x14ac:dyDescent="0.2">
      <c r="A2240" s="66"/>
    </row>
    <row r="2241" spans="1:1" x14ac:dyDescent="0.2">
      <c r="A2241" s="66"/>
    </row>
    <row r="2242" spans="1:1" x14ac:dyDescent="0.2">
      <c r="A2242" s="66"/>
    </row>
    <row r="2243" spans="1:1" x14ac:dyDescent="0.2">
      <c r="A2243" s="66"/>
    </row>
    <row r="2244" spans="1:1" x14ac:dyDescent="0.2">
      <c r="A2244" s="66"/>
    </row>
    <row r="2245" spans="1:1" x14ac:dyDescent="0.2">
      <c r="A2245" s="66"/>
    </row>
    <row r="2246" spans="1:1" x14ac:dyDescent="0.2">
      <c r="A2246" s="66"/>
    </row>
    <row r="2247" spans="1:1" x14ac:dyDescent="0.2">
      <c r="A2247" s="66"/>
    </row>
    <row r="2248" spans="1:1" x14ac:dyDescent="0.2">
      <c r="A2248" s="66"/>
    </row>
    <row r="2249" spans="1:1" x14ac:dyDescent="0.2">
      <c r="A2249" s="66"/>
    </row>
    <row r="2250" spans="1:1" x14ac:dyDescent="0.2">
      <c r="A2250" s="66"/>
    </row>
    <row r="2251" spans="1:1" x14ac:dyDescent="0.2">
      <c r="A2251" s="66"/>
    </row>
    <row r="2252" spans="1:1" x14ac:dyDescent="0.2">
      <c r="A2252" s="66"/>
    </row>
    <row r="2253" spans="1:1" x14ac:dyDescent="0.2">
      <c r="A2253" s="66"/>
    </row>
    <row r="2254" spans="1:1" x14ac:dyDescent="0.2">
      <c r="A2254" s="66"/>
    </row>
    <row r="2255" spans="1:1" x14ac:dyDescent="0.2">
      <c r="A2255" s="66"/>
    </row>
    <row r="2256" spans="1:1" x14ac:dyDescent="0.2">
      <c r="A2256" s="66"/>
    </row>
    <row r="2257" spans="1:1" x14ac:dyDescent="0.2">
      <c r="A2257" s="66"/>
    </row>
    <row r="2258" spans="1:1" x14ac:dyDescent="0.2">
      <c r="A2258" s="66"/>
    </row>
    <row r="2259" spans="1:1" x14ac:dyDescent="0.2">
      <c r="A2259" s="66"/>
    </row>
    <row r="2260" spans="1:1" x14ac:dyDescent="0.2">
      <c r="A2260" s="66"/>
    </row>
    <row r="2261" spans="1:1" x14ac:dyDescent="0.2">
      <c r="A2261" s="66"/>
    </row>
    <row r="2262" spans="1:1" x14ac:dyDescent="0.2">
      <c r="A2262" s="66"/>
    </row>
    <row r="2263" spans="1:1" x14ac:dyDescent="0.2">
      <c r="A2263" s="66"/>
    </row>
    <row r="2264" spans="1:1" x14ac:dyDescent="0.2">
      <c r="A2264" s="66"/>
    </row>
    <row r="2265" spans="1:1" x14ac:dyDescent="0.2">
      <c r="A2265" s="66"/>
    </row>
    <row r="2266" spans="1:1" x14ac:dyDescent="0.2">
      <c r="A2266" s="66"/>
    </row>
    <row r="2267" spans="1:1" x14ac:dyDescent="0.2">
      <c r="A2267" s="66"/>
    </row>
    <row r="2268" spans="1:1" x14ac:dyDescent="0.2">
      <c r="A2268" s="66"/>
    </row>
    <row r="2269" spans="1:1" x14ac:dyDescent="0.2">
      <c r="A2269" s="66"/>
    </row>
    <row r="2270" spans="1:1" x14ac:dyDescent="0.2">
      <c r="A2270" s="66"/>
    </row>
    <row r="2271" spans="1:1" x14ac:dyDescent="0.2">
      <c r="A2271" s="66"/>
    </row>
    <row r="2272" spans="1:1" x14ac:dyDescent="0.2">
      <c r="A2272" s="66"/>
    </row>
    <row r="2273" spans="1:1" x14ac:dyDescent="0.2">
      <c r="A2273" s="66"/>
    </row>
    <row r="2274" spans="1:1" x14ac:dyDescent="0.2">
      <c r="A2274" s="66"/>
    </row>
    <row r="2275" spans="1:1" x14ac:dyDescent="0.2">
      <c r="A2275" s="66"/>
    </row>
    <row r="2276" spans="1:1" x14ac:dyDescent="0.2">
      <c r="A2276" s="66"/>
    </row>
    <row r="2277" spans="1:1" x14ac:dyDescent="0.2">
      <c r="A2277" s="66"/>
    </row>
    <row r="2278" spans="1:1" x14ac:dyDescent="0.2">
      <c r="A2278" s="66"/>
    </row>
    <row r="2279" spans="1:1" x14ac:dyDescent="0.2">
      <c r="A2279" s="66"/>
    </row>
    <row r="2280" spans="1:1" x14ac:dyDescent="0.2">
      <c r="A2280" s="66"/>
    </row>
    <row r="2281" spans="1:1" x14ac:dyDescent="0.2">
      <c r="A2281" s="66"/>
    </row>
    <row r="2282" spans="1:1" x14ac:dyDescent="0.2">
      <c r="A2282" s="66"/>
    </row>
    <row r="2283" spans="1:1" x14ac:dyDescent="0.2">
      <c r="A2283" s="66"/>
    </row>
    <row r="2284" spans="1:1" x14ac:dyDescent="0.2">
      <c r="A2284" s="66"/>
    </row>
    <row r="2285" spans="1:1" x14ac:dyDescent="0.2">
      <c r="A2285" s="66"/>
    </row>
    <row r="2286" spans="1:1" x14ac:dyDescent="0.2">
      <c r="A2286" s="66"/>
    </row>
    <row r="2287" spans="1:1" x14ac:dyDescent="0.2">
      <c r="A2287" s="66"/>
    </row>
    <row r="2288" spans="1:1" x14ac:dyDescent="0.2">
      <c r="A2288" s="66"/>
    </row>
    <row r="2289" spans="1:1" x14ac:dyDescent="0.2">
      <c r="A2289" s="66"/>
    </row>
    <row r="2290" spans="1:1" x14ac:dyDescent="0.2">
      <c r="A2290" s="66"/>
    </row>
    <row r="2291" spans="1:1" x14ac:dyDescent="0.2">
      <c r="A2291" s="66"/>
    </row>
    <row r="2292" spans="1:1" x14ac:dyDescent="0.2">
      <c r="A2292" s="66"/>
    </row>
    <row r="2293" spans="1:1" x14ac:dyDescent="0.2">
      <c r="A2293" s="66"/>
    </row>
    <row r="2294" spans="1:1" x14ac:dyDescent="0.2">
      <c r="A2294" s="66"/>
    </row>
    <row r="2295" spans="1:1" x14ac:dyDescent="0.2">
      <c r="A2295" s="66"/>
    </row>
    <row r="2296" spans="1:1" x14ac:dyDescent="0.2">
      <c r="A2296" s="66"/>
    </row>
    <row r="2297" spans="1:1" x14ac:dyDescent="0.2">
      <c r="A2297" s="66"/>
    </row>
    <row r="2298" spans="1:1" x14ac:dyDescent="0.2">
      <c r="A2298" s="66"/>
    </row>
    <row r="2299" spans="1:1" x14ac:dyDescent="0.2">
      <c r="A2299" s="66"/>
    </row>
    <row r="2300" spans="1:1" x14ac:dyDescent="0.2">
      <c r="A2300" s="66"/>
    </row>
    <row r="2301" spans="1:1" x14ac:dyDescent="0.2">
      <c r="A2301" s="66"/>
    </row>
    <row r="2302" spans="1:1" x14ac:dyDescent="0.2">
      <c r="A2302" s="66"/>
    </row>
    <row r="2303" spans="1:1" x14ac:dyDescent="0.2">
      <c r="A2303" s="66"/>
    </row>
    <row r="2304" spans="1:1" x14ac:dyDescent="0.2">
      <c r="A2304" s="66"/>
    </row>
    <row r="2305" spans="1:1" x14ac:dyDescent="0.2">
      <c r="A2305" s="66"/>
    </row>
    <row r="2306" spans="1:1" x14ac:dyDescent="0.2">
      <c r="A2306" s="66"/>
    </row>
    <row r="2307" spans="1:1" x14ac:dyDescent="0.2">
      <c r="A2307" s="66"/>
    </row>
    <row r="2308" spans="1:1" x14ac:dyDescent="0.2">
      <c r="A2308" s="66"/>
    </row>
    <row r="2309" spans="1:1" x14ac:dyDescent="0.2">
      <c r="A2309" s="66"/>
    </row>
    <row r="2310" spans="1:1" x14ac:dyDescent="0.2">
      <c r="A2310" s="66"/>
    </row>
    <row r="2311" spans="1:1" x14ac:dyDescent="0.2">
      <c r="A2311" s="66"/>
    </row>
    <row r="2312" spans="1:1" x14ac:dyDescent="0.2">
      <c r="A2312" s="66"/>
    </row>
    <row r="2313" spans="1:1" x14ac:dyDescent="0.2">
      <c r="A2313" s="66"/>
    </row>
    <row r="2314" spans="1:1" x14ac:dyDescent="0.2">
      <c r="A2314" s="66"/>
    </row>
    <row r="2315" spans="1:1" x14ac:dyDescent="0.2">
      <c r="A2315" s="66"/>
    </row>
    <row r="2316" spans="1:1" x14ac:dyDescent="0.2">
      <c r="A2316" s="66"/>
    </row>
    <row r="2317" spans="1:1" x14ac:dyDescent="0.2">
      <c r="A2317" s="66"/>
    </row>
    <row r="2318" spans="1:1" x14ac:dyDescent="0.2">
      <c r="A2318" s="66"/>
    </row>
    <row r="2319" spans="1:1" x14ac:dyDescent="0.2">
      <c r="A2319" s="66"/>
    </row>
    <row r="2320" spans="1:1" x14ac:dyDescent="0.2">
      <c r="A2320" s="66"/>
    </row>
    <row r="2321" spans="1:1" x14ac:dyDescent="0.2">
      <c r="A2321" s="66"/>
    </row>
    <row r="2322" spans="1:1" x14ac:dyDescent="0.2">
      <c r="A2322" s="66"/>
    </row>
    <row r="2323" spans="1:1" x14ac:dyDescent="0.2">
      <c r="A2323" s="66"/>
    </row>
    <row r="2324" spans="1:1" x14ac:dyDescent="0.2">
      <c r="A2324" s="66"/>
    </row>
    <row r="2325" spans="1:1" x14ac:dyDescent="0.2">
      <c r="A2325" s="66"/>
    </row>
    <row r="2326" spans="1:1" x14ac:dyDescent="0.2">
      <c r="A2326" s="66"/>
    </row>
    <row r="2327" spans="1:1" x14ac:dyDescent="0.2">
      <c r="A2327" s="66"/>
    </row>
    <row r="2328" spans="1:1" x14ac:dyDescent="0.2">
      <c r="A2328" s="66"/>
    </row>
    <row r="2329" spans="1:1" x14ac:dyDescent="0.2">
      <c r="A2329" s="66"/>
    </row>
    <row r="2330" spans="1:1" x14ac:dyDescent="0.2">
      <c r="A2330" s="66"/>
    </row>
    <row r="2331" spans="1:1" x14ac:dyDescent="0.2">
      <c r="A2331" s="66"/>
    </row>
    <row r="2332" spans="1:1" x14ac:dyDescent="0.2">
      <c r="A2332" s="66"/>
    </row>
    <row r="2333" spans="1:1" x14ac:dyDescent="0.2">
      <c r="A2333" s="66"/>
    </row>
    <row r="2334" spans="1:1" x14ac:dyDescent="0.2">
      <c r="A2334" s="66"/>
    </row>
    <row r="2335" spans="1:1" x14ac:dyDescent="0.2">
      <c r="A2335" s="66"/>
    </row>
    <row r="2336" spans="1:1" x14ac:dyDescent="0.2">
      <c r="A2336" s="66"/>
    </row>
    <row r="2337" spans="1:1" x14ac:dyDescent="0.2">
      <c r="A2337" s="66"/>
    </row>
    <row r="2338" spans="1:1" x14ac:dyDescent="0.2">
      <c r="A2338" s="66"/>
    </row>
    <row r="2339" spans="1:1" x14ac:dyDescent="0.2">
      <c r="A2339" s="66"/>
    </row>
    <row r="2340" spans="1:1" x14ac:dyDescent="0.2">
      <c r="A2340" s="66"/>
    </row>
    <row r="2341" spans="1:1" x14ac:dyDescent="0.2">
      <c r="A2341" s="66"/>
    </row>
    <row r="2342" spans="1:1" x14ac:dyDescent="0.2">
      <c r="A2342" s="66"/>
    </row>
    <row r="2343" spans="1:1" x14ac:dyDescent="0.2">
      <c r="A2343" s="66"/>
    </row>
    <row r="2344" spans="1:1" x14ac:dyDescent="0.2">
      <c r="A2344" s="66"/>
    </row>
    <row r="2345" spans="1:1" x14ac:dyDescent="0.2">
      <c r="A2345" s="66"/>
    </row>
    <row r="2346" spans="1:1" x14ac:dyDescent="0.2">
      <c r="A2346" s="66"/>
    </row>
    <row r="2347" spans="1:1" x14ac:dyDescent="0.2">
      <c r="A2347" s="66"/>
    </row>
    <row r="2348" spans="1:1" x14ac:dyDescent="0.2">
      <c r="A2348" s="66"/>
    </row>
    <row r="2349" spans="1:1" x14ac:dyDescent="0.2">
      <c r="A2349" s="66"/>
    </row>
    <row r="2350" spans="1:1" x14ac:dyDescent="0.2">
      <c r="A2350" s="66"/>
    </row>
    <row r="2351" spans="1:1" x14ac:dyDescent="0.2">
      <c r="A2351" s="66"/>
    </row>
    <row r="2352" spans="1:1" x14ac:dyDescent="0.2">
      <c r="A2352" s="66"/>
    </row>
    <row r="2353" spans="1:1" x14ac:dyDescent="0.2">
      <c r="A2353" s="66"/>
    </row>
    <row r="2354" spans="1:1" x14ac:dyDescent="0.2">
      <c r="A2354" s="66"/>
    </row>
    <row r="2355" spans="1:1" x14ac:dyDescent="0.2">
      <c r="A2355" s="66"/>
    </row>
    <row r="2356" spans="1:1" x14ac:dyDescent="0.2">
      <c r="A2356" s="66"/>
    </row>
    <row r="2357" spans="1:1" x14ac:dyDescent="0.2">
      <c r="A2357" s="66"/>
    </row>
    <row r="2358" spans="1:1" x14ac:dyDescent="0.2">
      <c r="A2358" s="66"/>
    </row>
    <row r="2359" spans="1:1" x14ac:dyDescent="0.2">
      <c r="A2359" s="66"/>
    </row>
    <row r="2360" spans="1:1" x14ac:dyDescent="0.2">
      <c r="A2360" s="66"/>
    </row>
    <row r="2361" spans="1:1" x14ac:dyDescent="0.2">
      <c r="A2361" s="66"/>
    </row>
    <row r="2362" spans="1:1" x14ac:dyDescent="0.2">
      <c r="A2362" s="66"/>
    </row>
    <row r="2363" spans="1:1" x14ac:dyDescent="0.2">
      <c r="A2363" s="66"/>
    </row>
    <row r="2364" spans="1:1" x14ac:dyDescent="0.2">
      <c r="A2364" s="66"/>
    </row>
    <row r="2365" spans="1:1" x14ac:dyDescent="0.2">
      <c r="A2365" s="66"/>
    </row>
    <row r="2366" spans="1:1" x14ac:dyDescent="0.2">
      <c r="A2366" s="66"/>
    </row>
    <row r="2367" spans="1:1" x14ac:dyDescent="0.2">
      <c r="A2367" s="66"/>
    </row>
    <row r="2368" spans="1:1" x14ac:dyDescent="0.2">
      <c r="A2368" s="66"/>
    </row>
    <row r="2369" spans="1:1" x14ac:dyDescent="0.2">
      <c r="A2369" s="66"/>
    </row>
    <row r="2370" spans="1:1" x14ac:dyDescent="0.2">
      <c r="A2370" s="66"/>
    </row>
    <row r="2371" spans="1:1" x14ac:dyDescent="0.2">
      <c r="A2371" s="66"/>
    </row>
    <row r="2372" spans="1:1" x14ac:dyDescent="0.2">
      <c r="A2372" s="66"/>
    </row>
    <row r="2373" spans="1:1" x14ac:dyDescent="0.2">
      <c r="A2373" s="66"/>
    </row>
    <row r="2374" spans="1:1" x14ac:dyDescent="0.2">
      <c r="A2374" s="66"/>
    </row>
    <row r="2375" spans="1:1" x14ac:dyDescent="0.2">
      <c r="A2375" s="66"/>
    </row>
    <row r="2376" spans="1:1" x14ac:dyDescent="0.2">
      <c r="A2376" s="66"/>
    </row>
    <row r="2377" spans="1:1" x14ac:dyDescent="0.2">
      <c r="A2377" s="66"/>
    </row>
    <row r="2378" spans="1:1" x14ac:dyDescent="0.2">
      <c r="A2378" s="66"/>
    </row>
    <row r="2379" spans="1:1" x14ac:dyDescent="0.2">
      <c r="A2379" s="66"/>
    </row>
    <row r="2380" spans="1:1" x14ac:dyDescent="0.2">
      <c r="A2380" s="66"/>
    </row>
    <row r="2381" spans="1:1" x14ac:dyDescent="0.2">
      <c r="A2381" s="66"/>
    </row>
    <row r="2382" spans="1:1" x14ac:dyDescent="0.2">
      <c r="A2382" s="66"/>
    </row>
    <row r="2383" spans="1:1" x14ac:dyDescent="0.2">
      <c r="A2383" s="66"/>
    </row>
    <row r="2384" spans="1:1" x14ac:dyDescent="0.2">
      <c r="A2384" s="66"/>
    </row>
    <row r="2385" spans="1:1" x14ac:dyDescent="0.2">
      <c r="A2385" s="66"/>
    </row>
    <row r="2386" spans="1:1" x14ac:dyDescent="0.2">
      <c r="A2386" s="66"/>
    </row>
    <row r="2387" spans="1:1" x14ac:dyDescent="0.2">
      <c r="A2387" s="66"/>
    </row>
    <row r="2388" spans="1:1" x14ac:dyDescent="0.2">
      <c r="A2388" s="66"/>
    </row>
    <row r="2389" spans="1:1" x14ac:dyDescent="0.2">
      <c r="A2389" s="66"/>
    </row>
    <row r="2390" spans="1:1" x14ac:dyDescent="0.2">
      <c r="A2390" s="66"/>
    </row>
    <row r="2391" spans="1:1" x14ac:dyDescent="0.2">
      <c r="A2391" s="66"/>
    </row>
    <row r="2392" spans="1:1" x14ac:dyDescent="0.2">
      <c r="A2392" s="66"/>
    </row>
    <row r="2393" spans="1:1" x14ac:dyDescent="0.2">
      <c r="A2393" s="66"/>
    </row>
    <row r="2394" spans="1:1" x14ac:dyDescent="0.2">
      <c r="A2394" s="66"/>
    </row>
    <row r="2395" spans="1:1" x14ac:dyDescent="0.2">
      <c r="A2395" s="66"/>
    </row>
    <row r="2396" spans="1:1" x14ac:dyDescent="0.2">
      <c r="A2396" s="66"/>
    </row>
    <row r="2397" spans="1:1" x14ac:dyDescent="0.2">
      <c r="A2397" s="66"/>
    </row>
    <row r="2398" spans="1:1" x14ac:dyDescent="0.2">
      <c r="A2398" s="66"/>
    </row>
    <row r="2399" spans="1:1" x14ac:dyDescent="0.2">
      <c r="A2399" s="66"/>
    </row>
    <row r="2400" spans="1:1" x14ac:dyDescent="0.2">
      <c r="A2400" s="66"/>
    </row>
    <row r="2401" spans="1:1" x14ac:dyDescent="0.2">
      <c r="A2401" s="66"/>
    </row>
    <row r="2402" spans="1:1" x14ac:dyDescent="0.2">
      <c r="A2402" s="66"/>
    </row>
    <row r="2403" spans="1:1" x14ac:dyDescent="0.2">
      <c r="A2403" s="66"/>
    </row>
    <row r="2404" spans="1:1" x14ac:dyDescent="0.2">
      <c r="A2404" s="66"/>
    </row>
    <row r="2405" spans="1:1" x14ac:dyDescent="0.2">
      <c r="A2405" s="66"/>
    </row>
    <row r="2406" spans="1:1" x14ac:dyDescent="0.2">
      <c r="A2406" s="66"/>
    </row>
    <row r="2407" spans="1:1" x14ac:dyDescent="0.2">
      <c r="A2407" s="66"/>
    </row>
    <row r="2408" spans="1:1" x14ac:dyDescent="0.2">
      <c r="A2408" s="66"/>
    </row>
    <row r="2409" spans="1:1" x14ac:dyDescent="0.2">
      <c r="A2409" s="66"/>
    </row>
    <row r="2410" spans="1:1" x14ac:dyDescent="0.2">
      <c r="A2410" s="66"/>
    </row>
    <row r="2411" spans="1:1" x14ac:dyDescent="0.2">
      <c r="A2411" s="66"/>
    </row>
    <row r="2412" spans="1:1" x14ac:dyDescent="0.2">
      <c r="A2412" s="66"/>
    </row>
    <row r="2413" spans="1:1" x14ac:dyDescent="0.2">
      <c r="A2413" s="66"/>
    </row>
    <row r="2414" spans="1:1" x14ac:dyDescent="0.2">
      <c r="A2414" s="66"/>
    </row>
    <row r="2415" spans="1:1" x14ac:dyDescent="0.2">
      <c r="A2415" s="66"/>
    </row>
    <row r="2416" spans="1:1" x14ac:dyDescent="0.2">
      <c r="A2416" s="66"/>
    </row>
    <row r="2417" spans="1:1" x14ac:dyDescent="0.2">
      <c r="A2417" s="66"/>
    </row>
    <row r="2418" spans="1:1" x14ac:dyDescent="0.2">
      <c r="A2418" s="66"/>
    </row>
    <row r="2419" spans="1:1" x14ac:dyDescent="0.2">
      <c r="A2419" s="66"/>
    </row>
    <row r="2420" spans="1:1" x14ac:dyDescent="0.2">
      <c r="A2420" s="66"/>
    </row>
    <row r="2421" spans="1:1" x14ac:dyDescent="0.2">
      <c r="A2421" s="66"/>
    </row>
    <row r="2422" spans="1:1" x14ac:dyDescent="0.2">
      <c r="A2422" s="66"/>
    </row>
    <row r="2423" spans="1:1" x14ac:dyDescent="0.2">
      <c r="A2423" s="66"/>
    </row>
    <row r="2424" spans="1:1" x14ac:dyDescent="0.2">
      <c r="A2424" s="66"/>
    </row>
    <row r="2425" spans="1:1" x14ac:dyDescent="0.2">
      <c r="A2425" s="66"/>
    </row>
    <row r="2426" spans="1:1" x14ac:dyDescent="0.2">
      <c r="A2426" s="66"/>
    </row>
    <row r="2427" spans="1:1" x14ac:dyDescent="0.2">
      <c r="A2427" s="66"/>
    </row>
    <row r="2428" spans="1:1" x14ac:dyDescent="0.2">
      <c r="A2428" s="66"/>
    </row>
    <row r="2429" spans="1:1" x14ac:dyDescent="0.2">
      <c r="A2429" s="66"/>
    </row>
    <row r="2430" spans="1:1" x14ac:dyDescent="0.2">
      <c r="A2430" s="66"/>
    </row>
    <row r="2431" spans="1:1" x14ac:dyDescent="0.2">
      <c r="A2431" s="66"/>
    </row>
    <row r="2432" spans="1:1" x14ac:dyDescent="0.2">
      <c r="A2432" s="66"/>
    </row>
    <row r="2433" spans="1:1" x14ac:dyDescent="0.2">
      <c r="A2433" s="66"/>
    </row>
    <row r="2434" spans="1:1" x14ac:dyDescent="0.2">
      <c r="A2434" s="66"/>
    </row>
    <row r="2435" spans="1:1" x14ac:dyDescent="0.2">
      <c r="A2435" s="66"/>
    </row>
    <row r="2436" spans="1:1" x14ac:dyDescent="0.2">
      <c r="A2436" s="66"/>
    </row>
    <row r="2437" spans="1:1" x14ac:dyDescent="0.2">
      <c r="A2437" s="66"/>
    </row>
    <row r="2438" spans="1:1" x14ac:dyDescent="0.2">
      <c r="A2438" s="66"/>
    </row>
    <row r="2439" spans="1:1" x14ac:dyDescent="0.2">
      <c r="A2439" s="66"/>
    </row>
    <row r="2440" spans="1:1" x14ac:dyDescent="0.2">
      <c r="A2440" s="66"/>
    </row>
    <row r="2441" spans="1:1" x14ac:dyDescent="0.2">
      <c r="A2441" s="66"/>
    </row>
    <row r="2442" spans="1:1" x14ac:dyDescent="0.2">
      <c r="A2442" s="66"/>
    </row>
    <row r="2443" spans="1:1" x14ac:dyDescent="0.2">
      <c r="A2443" s="66"/>
    </row>
    <row r="2444" spans="1:1" x14ac:dyDescent="0.2">
      <c r="A2444" s="66"/>
    </row>
    <row r="2445" spans="1:1" x14ac:dyDescent="0.2">
      <c r="A2445" s="66"/>
    </row>
    <row r="2446" spans="1:1" x14ac:dyDescent="0.2">
      <c r="A2446" s="66"/>
    </row>
    <row r="2447" spans="1:1" x14ac:dyDescent="0.2">
      <c r="A2447" s="66"/>
    </row>
    <row r="2448" spans="1:1" x14ac:dyDescent="0.2">
      <c r="A2448" s="66"/>
    </row>
    <row r="2449" spans="1:1" x14ac:dyDescent="0.2">
      <c r="A2449" s="66"/>
    </row>
    <row r="2450" spans="1:1" x14ac:dyDescent="0.2">
      <c r="A2450" s="66"/>
    </row>
    <row r="2451" spans="1:1" x14ac:dyDescent="0.2">
      <c r="A2451" s="66"/>
    </row>
    <row r="2452" spans="1:1" x14ac:dyDescent="0.2">
      <c r="A2452" s="66"/>
    </row>
    <row r="2453" spans="1:1" x14ac:dyDescent="0.2">
      <c r="A2453" s="66"/>
    </row>
    <row r="2454" spans="1:1" x14ac:dyDescent="0.2">
      <c r="A2454" s="66"/>
    </row>
    <row r="2455" spans="1:1" x14ac:dyDescent="0.2">
      <c r="A2455" s="66"/>
    </row>
    <row r="2456" spans="1:1" x14ac:dyDescent="0.2">
      <c r="A2456" s="66"/>
    </row>
    <row r="2457" spans="1:1" x14ac:dyDescent="0.2">
      <c r="A2457" s="66"/>
    </row>
    <row r="2458" spans="1:1" x14ac:dyDescent="0.2">
      <c r="A2458" s="66"/>
    </row>
    <row r="2459" spans="1:1" x14ac:dyDescent="0.2">
      <c r="A2459" s="66"/>
    </row>
    <row r="2460" spans="1:1" x14ac:dyDescent="0.2">
      <c r="A2460" s="66"/>
    </row>
    <row r="2461" spans="1:1" x14ac:dyDescent="0.2">
      <c r="A2461" s="66"/>
    </row>
    <row r="2462" spans="1:1" x14ac:dyDescent="0.2">
      <c r="A2462" s="66"/>
    </row>
    <row r="2463" spans="1:1" x14ac:dyDescent="0.2">
      <c r="A2463" s="66"/>
    </row>
    <row r="2464" spans="1:1" x14ac:dyDescent="0.2">
      <c r="A2464" s="66"/>
    </row>
    <row r="2465" spans="1:1" x14ac:dyDescent="0.2">
      <c r="A2465" s="66"/>
    </row>
    <row r="2466" spans="1:1" x14ac:dyDescent="0.2">
      <c r="A2466" s="66"/>
    </row>
    <row r="2467" spans="1:1" x14ac:dyDescent="0.2">
      <c r="A2467" s="66"/>
    </row>
    <row r="2468" spans="1:1" x14ac:dyDescent="0.2">
      <c r="A2468" s="66"/>
    </row>
    <row r="2469" spans="1:1" x14ac:dyDescent="0.2">
      <c r="A2469" s="66"/>
    </row>
    <row r="2470" spans="1:1" x14ac:dyDescent="0.2">
      <c r="A2470" s="66"/>
    </row>
    <row r="2471" spans="1:1" x14ac:dyDescent="0.2">
      <c r="A2471" s="66"/>
    </row>
    <row r="2472" spans="1:1" x14ac:dyDescent="0.2">
      <c r="A2472" s="66"/>
    </row>
    <row r="2473" spans="1:1" x14ac:dyDescent="0.2">
      <c r="A2473" s="66"/>
    </row>
    <row r="2474" spans="1:1" x14ac:dyDescent="0.2">
      <c r="A2474" s="66"/>
    </row>
    <row r="2475" spans="1:1" x14ac:dyDescent="0.2">
      <c r="A2475" s="66"/>
    </row>
    <row r="2476" spans="1:1" x14ac:dyDescent="0.2">
      <c r="A2476" s="66"/>
    </row>
    <row r="2477" spans="1:1" x14ac:dyDescent="0.2">
      <c r="A2477" s="66"/>
    </row>
    <row r="2478" spans="1:1" x14ac:dyDescent="0.2">
      <c r="A2478" s="66"/>
    </row>
    <row r="2479" spans="1:1" x14ac:dyDescent="0.2">
      <c r="A2479" s="66"/>
    </row>
    <row r="2480" spans="1:1" x14ac:dyDescent="0.2">
      <c r="A2480" s="66"/>
    </row>
    <row r="2481" spans="1:1" x14ac:dyDescent="0.2">
      <c r="A2481" s="66"/>
    </row>
    <row r="2482" spans="1:1" x14ac:dyDescent="0.2">
      <c r="A2482" s="66"/>
    </row>
    <row r="2483" spans="1:1" x14ac:dyDescent="0.2">
      <c r="A2483" s="66"/>
    </row>
    <row r="2484" spans="1:1" x14ac:dyDescent="0.2">
      <c r="A2484" s="66"/>
    </row>
    <row r="2485" spans="1:1" x14ac:dyDescent="0.2">
      <c r="A2485" s="66"/>
    </row>
    <row r="2486" spans="1:1" x14ac:dyDescent="0.2">
      <c r="A2486" s="66"/>
    </row>
    <row r="2487" spans="1:1" x14ac:dyDescent="0.2">
      <c r="A2487" s="66"/>
    </row>
    <row r="2488" spans="1:1" x14ac:dyDescent="0.2">
      <c r="A2488" s="66"/>
    </row>
    <row r="2489" spans="1:1" x14ac:dyDescent="0.2">
      <c r="A2489" s="66"/>
    </row>
    <row r="2490" spans="1:1" x14ac:dyDescent="0.2">
      <c r="A2490" s="66"/>
    </row>
    <row r="2491" spans="1:1" x14ac:dyDescent="0.2">
      <c r="A2491" s="66"/>
    </row>
    <row r="2492" spans="1:1" x14ac:dyDescent="0.2">
      <c r="A2492" s="66"/>
    </row>
    <row r="2493" spans="1:1" x14ac:dyDescent="0.2">
      <c r="A2493" s="66"/>
    </row>
    <row r="2494" spans="1:1" x14ac:dyDescent="0.2">
      <c r="A2494" s="66"/>
    </row>
    <row r="2495" spans="1:1" x14ac:dyDescent="0.2">
      <c r="A2495" s="66"/>
    </row>
    <row r="2496" spans="1:1" x14ac:dyDescent="0.2">
      <c r="A2496" s="66"/>
    </row>
    <row r="2497" spans="1:1" x14ac:dyDescent="0.2">
      <c r="A2497" s="66"/>
    </row>
    <row r="2498" spans="1:1" x14ac:dyDescent="0.2">
      <c r="A2498" s="66"/>
    </row>
    <row r="2499" spans="1:1" x14ac:dyDescent="0.2">
      <c r="A2499" s="66"/>
    </row>
    <row r="2500" spans="1:1" x14ac:dyDescent="0.2">
      <c r="A2500" s="66"/>
    </row>
    <row r="2501" spans="1:1" x14ac:dyDescent="0.2">
      <c r="A2501" s="66"/>
    </row>
    <row r="2502" spans="1:1" x14ac:dyDescent="0.2">
      <c r="A2502" s="66"/>
    </row>
    <row r="2503" spans="1:1" x14ac:dyDescent="0.2">
      <c r="A2503" s="66"/>
    </row>
    <row r="2504" spans="1:1" x14ac:dyDescent="0.2">
      <c r="A2504" s="66"/>
    </row>
    <row r="2505" spans="1:1" x14ac:dyDescent="0.2">
      <c r="A2505" s="66"/>
    </row>
    <row r="2506" spans="1:1" x14ac:dyDescent="0.2">
      <c r="A2506" s="66"/>
    </row>
    <row r="2507" spans="1:1" x14ac:dyDescent="0.2">
      <c r="A2507" s="66"/>
    </row>
    <row r="2508" spans="1:1" x14ac:dyDescent="0.2">
      <c r="A2508" s="66"/>
    </row>
    <row r="2509" spans="1:1" x14ac:dyDescent="0.2">
      <c r="A2509" s="66"/>
    </row>
    <row r="2510" spans="1:1" x14ac:dyDescent="0.2">
      <c r="A2510" s="66"/>
    </row>
    <row r="2511" spans="1:1" x14ac:dyDescent="0.2">
      <c r="A2511" s="66"/>
    </row>
    <row r="2512" spans="1:1" x14ac:dyDescent="0.2">
      <c r="A2512" s="66"/>
    </row>
    <row r="2513" spans="1:1" x14ac:dyDescent="0.2">
      <c r="A2513" s="66"/>
    </row>
    <row r="2514" spans="1:1" x14ac:dyDescent="0.2">
      <c r="A2514" s="66"/>
    </row>
    <row r="2515" spans="1:1" x14ac:dyDescent="0.2">
      <c r="A2515" s="66"/>
    </row>
    <row r="2516" spans="1:1" x14ac:dyDescent="0.2">
      <c r="A2516" s="66"/>
    </row>
    <row r="2517" spans="1:1" x14ac:dyDescent="0.2">
      <c r="A2517" s="66"/>
    </row>
    <row r="2518" spans="1:1" x14ac:dyDescent="0.2">
      <c r="A2518" s="66"/>
    </row>
    <row r="2519" spans="1:1" x14ac:dyDescent="0.2">
      <c r="A2519" s="66"/>
    </row>
    <row r="2520" spans="1:1" x14ac:dyDescent="0.2">
      <c r="A2520" s="66"/>
    </row>
    <row r="2521" spans="1:1" x14ac:dyDescent="0.2">
      <c r="A2521" s="66"/>
    </row>
    <row r="2522" spans="1:1" x14ac:dyDescent="0.2">
      <c r="A2522" s="66"/>
    </row>
    <row r="2523" spans="1:1" x14ac:dyDescent="0.2">
      <c r="A2523" s="66"/>
    </row>
    <row r="2524" spans="1:1" x14ac:dyDescent="0.2">
      <c r="A2524" s="66"/>
    </row>
    <row r="2525" spans="1:1" x14ac:dyDescent="0.2">
      <c r="A2525" s="66"/>
    </row>
    <row r="2526" spans="1:1" x14ac:dyDescent="0.2">
      <c r="A2526" s="66"/>
    </row>
    <row r="2527" spans="1:1" x14ac:dyDescent="0.2">
      <c r="A2527" s="66"/>
    </row>
    <row r="2528" spans="1:1" x14ac:dyDescent="0.2">
      <c r="A2528" s="66"/>
    </row>
    <row r="2529" spans="1:1" x14ac:dyDescent="0.2">
      <c r="A2529" s="66"/>
    </row>
    <row r="2530" spans="1:1" x14ac:dyDescent="0.2">
      <c r="A2530" s="66"/>
    </row>
    <row r="2531" spans="1:1" x14ac:dyDescent="0.2">
      <c r="A2531" s="66"/>
    </row>
    <row r="2532" spans="1:1" x14ac:dyDescent="0.2">
      <c r="A2532" s="66"/>
    </row>
    <row r="2533" spans="1:1" x14ac:dyDescent="0.2">
      <c r="A2533" s="66"/>
    </row>
    <row r="2534" spans="1:1" x14ac:dyDescent="0.2">
      <c r="A2534" s="66"/>
    </row>
    <row r="2535" spans="1:1" x14ac:dyDescent="0.2">
      <c r="A2535" s="66"/>
    </row>
    <row r="2536" spans="1:1" x14ac:dyDescent="0.2">
      <c r="A2536" s="66"/>
    </row>
    <row r="2537" spans="1:1" x14ac:dyDescent="0.2">
      <c r="A2537" s="66"/>
    </row>
    <row r="2538" spans="1:1" x14ac:dyDescent="0.2">
      <c r="A2538" s="66"/>
    </row>
    <row r="2539" spans="1:1" x14ac:dyDescent="0.2">
      <c r="A2539" s="66"/>
    </row>
    <row r="2540" spans="1:1" x14ac:dyDescent="0.2">
      <c r="A2540" s="66"/>
    </row>
    <row r="2541" spans="1:1" x14ac:dyDescent="0.2">
      <c r="A2541" s="66"/>
    </row>
    <row r="2542" spans="1:1" x14ac:dyDescent="0.2">
      <c r="A2542" s="66"/>
    </row>
    <row r="2543" spans="1:1" x14ac:dyDescent="0.2">
      <c r="A2543" s="66"/>
    </row>
    <row r="2544" spans="1:1" x14ac:dyDescent="0.2">
      <c r="A2544" s="66"/>
    </row>
    <row r="2545" spans="1:1" x14ac:dyDescent="0.2">
      <c r="A2545" s="66"/>
    </row>
    <row r="2546" spans="1:1" x14ac:dyDescent="0.2">
      <c r="A2546" s="66"/>
    </row>
    <row r="2547" spans="1:1" x14ac:dyDescent="0.2">
      <c r="A2547" s="66"/>
    </row>
    <row r="2548" spans="1:1" x14ac:dyDescent="0.2">
      <c r="A2548" s="66"/>
    </row>
    <row r="2549" spans="1:1" x14ac:dyDescent="0.2">
      <c r="A2549" s="66"/>
    </row>
    <row r="2550" spans="1:1" x14ac:dyDescent="0.2">
      <c r="A2550" s="66"/>
    </row>
    <row r="2551" spans="1:1" x14ac:dyDescent="0.2">
      <c r="A2551" s="66"/>
    </row>
    <row r="2552" spans="1:1" x14ac:dyDescent="0.2">
      <c r="A2552" s="66"/>
    </row>
    <row r="2553" spans="1:1" x14ac:dyDescent="0.2">
      <c r="A2553" s="66"/>
    </row>
    <row r="2554" spans="1:1" x14ac:dyDescent="0.2">
      <c r="A2554" s="66"/>
    </row>
    <row r="2555" spans="1:1" x14ac:dyDescent="0.2">
      <c r="A2555" s="66"/>
    </row>
    <row r="2556" spans="1:1" x14ac:dyDescent="0.2">
      <c r="A2556" s="66"/>
    </row>
    <row r="2557" spans="1:1" x14ac:dyDescent="0.2">
      <c r="A2557" s="66"/>
    </row>
    <row r="2558" spans="1:1" x14ac:dyDescent="0.2">
      <c r="A2558" s="66"/>
    </row>
    <row r="2559" spans="1:1" x14ac:dyDescent="0.2">
      <c r="A2559" s="66"/>
    </row>
    <row r="2560" spans="1:1" x14ac:dyDescent="0.2">
      <c r="A2560" s="66"/>
    </row>
    <row r="2561" spans="1:1" x14ac:dyDescent="0.2">
      <c r="A2561" s="66"/>
    </row>
    <row r="2562" spans="1:1" x14ac:dyDescent="0.2">
      <c r="A2562" s="66"/>
    </row>
    <row r="2563" spans="1:1" x14ac:dyDescent="0.2">
      <c r="A2563" s="66"/>
    </row>
    <row r="2564" spans="1:1" x14ac:dyDescent="0.2">
      <c r="A2564" s="66"/>
    </row>
    <row r="2565" spans="1:1" x14ac:dyDescent="0.2">
      <c r="A2565" s="66"/>
    </row>
    <row r="2566" spans="1:1" x14ac:dyDescent="0.2">
      <c r="A2566" s="66"/>
    </row>
    <row r="2567" spans="1:1" x14ac:dyDescent="0.2">
      <c r="A2567" s="66"/>
    </row>
    <row r="2568" spans="1:1" x14ac:dyDescent="0.2">
      <c r="A2568" s="66"/>
    </row>
    <row r="2569" spans="1:1" x14ac:dyDescent="0.2">
      <c r="A2569" s="66"/>
    </row>
    <row r="2570" spans="1:1" x14ac:dyDescent="0.2">
      <c r="A2570" s="66"/>
    </row>
    <row r="2571" spans="1:1" x14ac:dyDescent="0.2">
      <c r="A2571" s="66"/>
    </row>
    <row r="2572" spans="1:1" x14ac:dyDescent="0.2">
      <c r="A2572" s="66"/>
    </row>
    <row r="2573" spans="1:1" x14ac:dyDescent="0.2">
      <c r="A2573" s="66"/>
    </row>
    <row r="2574" spans="1:1" x14ac:dyDescent="0.2">
      <c r="A2574" s="66"/>
    </row>
    <row r="2575" spans="1:1" x14ac:dyDescent="0.2">
      <c r="A2575" s="66"/>
    </row>
    <row r="2576" spans="1:1" x14ac:dyDescent="0.2">
      <c r="A2576" s="66"/>
    </row>
    <row r="2577" spans="1:1" x14ac:dyDescent="0.2">
      <c r="A2577" s="66"/>
    </row>
    <row r="2578" spans="1:1" x14ac:dyDescent="0.2">
      <c r="A2578" s="66"/>
    </row>
    <row r="2579" spans="1:1" x14ac:dyDescent="0.2">
      <c r="A2579" s="66"/>
    </row>
    <row r="2580" spans="1:1" x14ac:dyDescent="0.2">
      <c r="A2580" s="66"/>
    </row>
    <row r="2581" spans="1:1" x14ac:dyDescent="0.2">
      <c r="A2581" s="66"/>
    </row>
    <row r="2582" spans="1:1" x14ac:dyDescent="0.2">
      <c r="A2582" s="66"/>
    </row>
    <row r="2583" spans="1:1" x14ac:dyDescent="0.2">
      <c r="A2583" s="66"/>
    </row>
    <row r="2584" spans="1:1" x14ac:dyDescent="0.2">
      <c r="A2584" s="66"/>
    </row>
    <row r="2585" spans="1:1" x14ac:dyDescent="0.2">
      <c r="A2585" s="66"/>
    </row>
    <row r="2586" spans="1:1" x14ac:dyDescent="0.2">
      <c r="A2586" s="66"/>
    </row>
    <row r="2587" spans="1:1" x14ac:dyDescent="0.2">
      <c r="A2587" s="66"/>
    </row>
    <row r="2588" spans="1:1" x14ac:dyDescent="0.2">
      <c r="A2588" s="66"/>
    </row>
    <row r="2589" spans="1:1" x14ac:dyDescent="0.2">
      <c r="A2589" s="66"/>
    </row>
    <row r="2590" spans="1:1" x14ac:dyDescent="0.2">
      <c r="A2590" s="66"/>
    </row>
    <row r="2591" spans="1:1" x14ac:dyDescent="0.2">
      <c r="A2591" s="66"/>
    </row>
    <row r="2592" spans="1:1" x14ac:dyDescent="0.2">
      <c r="A2592" s="66"/>
    </row>
    <row r="2593" spans="1:1" x14ac:dyDescent="0.2">
      <c r="A2593" s="66"/>
    </row>
    <row r="2594" spans="1:1" x14ac:dyDescent="0.2">
      <c r="A2594" s="66"/>
    </row>
    <row r="2595" spans="1:1" x14ac:dyDescent="0.2">
      <c r="A2595" s="66"/>
    </row>
    <row r="2596" spans="1:1" x14ac:dyDescent="0.2">
      <c r="A2596" s="66"/>
    </row>
    <row r="2597" spans="1:1" x14ac:dyDescent="0.2">
      <c r="A2597" s="66"/>
    </row>
    <row r="2598" spans="1:1" x14ac:dyDescent="0.2">
      <c r="A2598" s="66"/>
    </row>
    <row r="2599" spans="1:1" x14ac:dyDescent="0.2">
      <c r="A2599" s="66"/>
    </row>
    <row r="2600" spans="1:1" x14ac:dyDescent="0.2">
      <c r="A2600" s="66"/>
    </row>
    <row r="2601" spans="1:1" x14ac:dyDescent="0.2">
      <c r="A2601" s="66"/>
    </row>
    <row r="2602" spans="1:1" x14ac:dyDescent="0.2">
      <c r="A2602" s="66"/>
    </row>
    <row r="2603" spans="1:1" x14ac:dyDescent="0.2">
      <c r="A2603" s="66"/>
    </row>
    <row r="2604" spans="1:1" x14ac:dyDescent="0.2">
      <c r="A2604" s="66"/>
    </row>
    <row r="2605" spans="1:1" x14ac:dyDescent="0.2">
      <c r="A2605" s="66"/>
    </row>
    <row r="2606" spans="1:1" x14ac:dyDescent="0.2">
      <c r="A2606" s="66"/>
    </row>
    <row r="2607" spans="1:1" x14ac:dyDescent="0.2">
      <c r="A2607" s="66"/>
    </row>
    <row r="2608" spans="1:1" x14ac:dyDescent="0.2">
      <c r="A2608" s="66"/>
    </row>
    <row r="2609" spans="1:1" x14ac:dyDescent="0.2">
      <c r="A2609" s="66"/>
    </row>
    <row r="2610" spans="1:1" x14ac:dyDescent="0.2">
      <c r="A2610" s="66"/>
    </row>
    <row r="2611" spans="1:1" x14ac:dyDescent="0.2">
      <c r="A2611" s="66"/>
    </row>
    <row r="2612" spans="1:1" x14ac:dyDescent="0.2">
      <c r="A2612" s="66"/>
    </row>
    <row r="2613" spans="1:1" x14ac:dyDescent="0.2">
      <c r="A2613" s="66"/>
    </row>
    <row r="2614" spans="1:1" x14ac:dyDescent="0.2">
      <c r="A2614" s="66"/>
    </row>
    <row r="2615" spans="1:1" x14ac:dyDescent="0.2">
      <c r="A2615" s="66"/>
    </row>
    <row r="2616" spans="1:1" x14ac:dyDescent="0.2">
      <c r="A2616" s="66"/>
    </row>
    <row r="2617" spans="1:1" x14ac:dyDescent="0.2">
      <c r="A2617" s="66"/>
    </row>
    <row r="2618" spans="1:1" x14ac:dyDescent="0.2">
      <c r="A2618" s="66"/>
    </row>
    <row r="2619" spans="1:1" x14ac:dyDescent="0.2">
      <c r="A2619" s="66"/>
    </row>
    <row r="2620" spans="1:1" x14ac:dyDescent="0.2">
      <c r="A2620" s="66"/>
    </row>
    <row r="2621" spans="1:1" x14ac:dyDescent="0.2">
      <c r="A2621" s="66"/>
    </row>
    <row r="2622" spans="1:1" x14ac:dyDescent="0.2">
      <c r="A2622" s="66"/>
    </row>
    <row r="2623" spans="1:1" x14ac:dyDescent="0.2">
      <c r="A2623" s="66"/>
    </row>
    <row r="2624" spans="1:1" x14ac:dyDescent="0.2">
      <c r="A2624" s="66"/>
    </row>
    <row r="2625" spans="1:1" x14ac:dyDescent="0.2">
      <c r="A2625" s="66"/>
    </row>
    <row r="2626" spans="1:1" x14ac:dyDescent="0.2">
      <c r="A2626" s="66"/>
    </row>
    <row r="2627" spans="1:1" x14ac:dyDescent="0.2">
      <c r="A2627" s="66"/>
    </row>
    <row r="2628" spans="1:1" x14ac:dyDescent="0.2">
      <c r="A2628" s="66"/>
    </row>
    <row r="2629" spans="1:1" x14ac:dyDescent="0.2">
      <c r="A2629" s="66"/>
    </row>
    <row r="2630" spans="1:1" x14ac:dyDescent="0.2">
      <c r="A2630" s="66"/>
    </row>
    <row r="2631" spans="1:1" x14ac:dyDescent="0.2">
      <c r="A2631" s="66"/>
    </row>
    <row r="2632" spans="1:1" x14ac:dyDescent="0.2">
      <c r="A2632" s="66"/>
    </row>
    <row r="2633" spans="1:1" x14ac:dyDescent="0.2">
      <c r="A2633" s="66"/>
    </row>
    <row r="2634" spans="1:1" x14ac:dyDescent="0.2">
      <c r="A2634" s="66"/>
    </row>
    <row r="2635" spans="1:1" x14ac:dyDescent="0.2">
      <c r="A2635" s="66"/>
    </row>
    <row r="2636" spans="1:1" x14ac:dyDescent="0.2">
      <c r="A2636" s="66"/>
    </row>
    <row r="2637" spans="1:1" x14ac:dyDescent="0.2">
      <c r="A2637" s="66"/>
    </row>
    <row r="2638" spans="1:1" x14ac:dyDescent="0.2">
      <c r="A2638" s="66"/>
    </row>
    <row r="2639" spans="1:1" x14ac:dyDescent="0.2">
      <c r="A2639" s="66"/>
    </row>
    <row r="2640" spans="1:1" x14ac:dyDescent="0.2">
      <c r="A2640" s="66"/>
    </row>
    <row r="2641" spans="1:1" x14ac:dyDescent="0.2">
      <c r="A2641" s="66"/>
    </row>
    <row r="2642" spans="1:1" x14ac:dyDescent="0.2">
      <c r="A2642" s="66"/>
    </row>
    <row r="2643" spans="1:1" x14ac:dyDescent="0.2">
      <c r="A2643" s="66"/>
    </row>
    <row r="2644" spans="1:1" x14ac:dyDescent="0.2">
      <c r="A2644" s="66"/>
    </row>
    <row r="2645" spans="1:1" x14ac:dyDescent="0.2">
      <c r="A2645" s="66"/>
    </row>
    <row r="2646" spans="1:1" x14ac:dyDescent="0.2">
      <c r="A2646" s="66"/>
    </row>
    <row r="2647" spans="1:1" x14ac:dyDescent="0.2">
      <c r="A2647" s="66"/>
    </row>
    <row r="2648" spans="1:1" x14ac:dyDescent="0.2">
      <c r="A2648" s="66"/>
    </row>
    <row r="2649" spans="1:1" x14ac:dyDescent="0.2">
      <c r="A2649" s="66"/>
    </row>
    <row r="2650" spans="1:1" x14ac:dyDescent="0.2">
      <c r="A2650" s="66"/>
    </row>
    <row r="2651" spans="1:1" x14ac:dyDescent="0.2">
      <c r="A2651" s="66"/>
    </row>
    <row r="2652" spans="1:1" x14ac:dyDescent="0.2">
      <c r="A2652" s="66"/>
    </row>
    <row r="2653" spans="1:1" x14ac:dyDescent="0.2">
      <c r="A2653" s="66"/>
    </row>
    <row r="2654" spans="1:1" x14ac:dyDescent="0.2">
      <c r="A2654" s="66"/>
    </row>
    <row r="2655" spans="1:1" x14ac:dyDescent="0.2">
      <c r="A2655" s="66"/>
    </row>
    <row r="2656" spans="1:1" x14ac:dyDescent="0.2">
      <c r="A2656" s="66"/>
    </row>
    <row r="2657" spans="1:1" x14ac:dyDescent="0.2">
      <c r="A2657" s="66"/>
    </row>
    <row r="2658" spans="1:1" x14ac:dyDescent="0.2">
      <c r="A2658" s="66"/>
    </row>
    <row r="2659" spans="1:1" x14ac:dyDescent="0.2">
      <c r="A2659" s="66"/>
    </row>
    <row r="2660" spans="1:1" x14ac:dyDescent="0.2">
      <c r="A2660" s="66"/>
    </row>
    <row r="2661" spans="1:1" x14ac:dyDescent="0.2">
      <c r="A2661" s="66"/>
    </row>
    <row r="2662" spans="1:1" x14ac:dyDescent="0.2">
      <c r="A2662" s="66"/>
    </row>
    <row r="2663" spans="1:1" x14ac:dyDescent="0.2">
      <c r="A2663" s="66"/>
    </row>
    <row r="2664" spans="1:1" x14ac:dyDescent="0.2">
      <c r="A2664" s="66"/>
    </row>
    <row r="2665" spans="1:1" x14ac:dyDescent="0.2">
      <c r="A2665" s="66"/>
    </row>
    <row r="2666" spans="1:1" x14ac:dyDescent="0.2">
      <c r="A2666" s="66"/>
    </row>
    <row r="2667" spans="1:1" x14ac:dyDescent="0.2">
      <c r="A2667" s="66"/>
    </row>
    <row r="2668" spans="1:1" x14ac:dyDescent="0.2">
      <c r="A2668" s="66"/>
    </row>
    <row r="2669" spans="1:1" x14ac:dyDescent="0.2">
      <c r="A2669" s="66"/>
    </row>
    <row r="2670" spans="1:1" x14ac:dyDescent="0.2">
      <c r="A2670" s="66"/>
    </row>
    <row r="2671" spans="1:1" x14ac:dyDescent="0.2">
      <c r="A2671" s="66"/>
    </row>
    <row r="2672" spans="1:1" x14ac:dyDescent="0.2">
      <c r="A2672" s="66"/>
    </row>
    <row r="2673" spans="1:1" x14ac:dyDescent="0.2">
      <c r="A2673" s="66"/>
    </row>
    <row r="2674" spans="1:1" x14ac:dyDescent="0.2">
      <c r="A2674" s="66"/>
    </row>
    <row r="2675" spans="1:1" x14ac:dyDescent="0.2">
      <c r="A2675" s="66"/>
    </row>
    <row r="2676" spans="1:1" x14ac:dyDescent="0.2">
      <c r="A2676" s="66"/>
    </row>
    <row r="2677" spans="1:1" x14ac:dyDescent="0.2">
      <c r="A2677" s="66"/>
    </row>
    <row r="2678" spans="1:1" x14ac:dyDescent="0.2">
      <c r="A2678" s="66"/>
    </row>
    <row r="2679" spans="1:1" x14ac:dyDescent="0.2">
      <c r="A2679" s="66"/>
    </row>
    <row r="2680" spans="1:1" x14ac:dyDescent="0.2">
      <c r="A2680" s="66"/>
    </row>
    <row r="2681" spans="1:1" x14ac:dyDescent="0.2">
      <c r="A2681" s="66"/>
    </row>
    <row r="2682" spans="1:1" x14ac:dyDescent="0.2">
      <c r="A2682" s="66"/>
    </row>
    <row r="2683" spans="1:1" x14ac:dyDescent="0.2">
      <c r="A2683" s="66"/>
    </row>
    <row r="2684" spans="1:1" x14ac:dyDescent="0.2">
      <c r="A2684" s="66"/>
    </row>
    <row r="2685" spans="1:1" x14ac:dyDescent="0.2">
      <c r="A2685" s="66"/>
    </row>
    <row r="2686" spans="1:1" x14ac:dyDescent="0.2">
      <c r="A2686" s="66"/>
    </row>
    <row r="2687" spans="1:1" x14ac:dyDescent="0.2">
      <c r="A2687" s="66"/>
    </row>
    <row r="2688" spans="1:1" x14ac:dyDescent="0.2">
      <c r="A2688" s="66"/>
    </row>
    <row r="2689" spans="1:1" x14ac:dyDescent="0.2">
      <c r="A2689" s="66"/>
    </row>
    <row r="2690" spans="1:1" x14ac:dyDescent="0.2">
      <c r="A2690" s="66"/>
    </row>
    <row r="2691" spans="1:1" x14ac:dyDescent="0.2">
      <c r="A2691" s="66"/>
    </row>
    <row r="2692" spans="1:1" x14ac:dyDescent="0.2">
      <c r="A2692" s="66"/>
    </row>
    <row r="2693" spans="1:1" x14ac:dyDescent="0.2">
      <c r="A2693" s="66"/>
    </row>
    <row r="2694" spans="1:1" x14ac:dyDescent="0.2">
      <c r="A2694" s="66"/>
    </row>
    <row r="2695" spans="1:1" x14ac:dyDescent="0.2">
      <c r="A2695" s="66"/>
    </row>
    <row r="2696" spans="1:1" x14ac:dyDescent="0.2">
      <c r="A2696" s="66"/>
    </row>
    <row r="2697" spans="1:1" x14ac:dyDescent="0.2">
      <c r="A2697" s="66"/>
    </row>
    <row r="2698" spans="1:1" x14ac:dyDescent="0.2">
      <c r="A2698" s="66"/>
    </row>
    <row r="2699" spans="1:1" x14ac:dyDescent="0.2">
      <c r="A2699" s="66"/>
    </row>
    <row r="2700" spans="1:1" x14ac:dyDescent="0.2">
      <c r="A2700" s="66"/>
    </row>
    <row r="2701" spans="1:1" x14ac:dyDescent="0.2">
      <c r="A2701" s="66"/>
    </row>
    <row r="2702" spans="1:1" x14ac:dyDescent="0.2">
      <c r="A2702" s="66"/>
    </row>
    <row r="2703" spans="1:1" x14ac:dyDescent="0.2">
      <c r="A2703" s="66"/>
    </row>
    <row r="2704" spans="1:1" x14ac:dyDescent="0.2">
      <c r="A2704" s="66"/>
    </row>
    <row r="2705" spans="1:1" x14ac:dyDescent="0.2">
      <c r="A2705" s="66"/>
    </row>
    <row r="2706" spans="1:1" x14ac:dyDescent="0.2">
      <c r="A2706" s="66"/>
    </row>
    <row r="2707" spans="1:1" x14ac:dyDescent="0.2">
      <c r="A2707" s="66"/>
    </row>
    <row r="2708" spans="1:1" x14ac:dyDescent="0.2">
      <c r="A2708" s="66"/>
    </row>
    <row r="2709" spans="1:1" x14ac:dyDescent="0.2">
      <c r="A2709" s="66"/>
    </row>
    <row r="2710" spans="1:1" x14ac:dyDescent="0.2">
      <c r="A2710" s="66"/>
    </row>
    <row r="2711" spans="1:1" x14ac:dyDescent="0.2">
      <c r="A2711" s="66"/>
    </row>
    <row r="2712" spans="1:1" x14ac:dyDescent="0.2">
      <c r="A2712" s="66"/>
    </row>
    <row r="2713" spans="1:1" x14ac:dyDescent="0.2">
      <c r="A2713" s="66"/>
    </row>
    <row r="2714" spans="1:1" x14ac:dyDescent="0.2">
      <c r="A2714" s="66"/>
    </row>
    <row r="2715" spans="1:1" x14ac:dyDescent="0.2">
      <c r="A2715" s="66"/>
    </row>
    <row r="2716" spans="1:1" x14ac:dyDescent="0.2">
      <c r="A2716" s="66"/>
    </row>
    <row r="2717" spans="1:1" x14ac:dyDescent="0.2">
      <c r="A2717" s="66"/>
    </row>
    <row r="2718" spans="1:1" x14ac:dyDescent="0.2">
      <c r="A2718" s="66"/>
    </row>
    <row r="2719" spans="1:1" x14ac:dyDescent="0.2">
      <c r="A2719" s="66"/>
    </row>
    <row r="2720" spans="1:1" x14ac:dyDescent="0.2">
      <c r="A2720" s="66"/>
    </row>
    <row r="2721" spans="1:1" x14ac:dyDescent="0.2">
      <c r="A2721" s="66"/>
    </row>
    <row r="2722" spans="1:1" x14ac:dyDescent="0.2">
      <c r="A2722" s="66"/>
    </row>
    <row r="2723" spans="1:1" x14ac:dyDescent="0.2">
      <c r="A2723" s="66"/>
    </row>
    <row r="2724" spans="1:1" x14ac:dyDescent="0.2">
      <c r="A2724" s="66"/>
    </row>
    <row r="2725" spans="1:1" x14ac:dyDescent="0.2">
      <c r="A2725" s="66"/>
    </row>
    <row r="2726" spans="1:1" x14ac:dyDescent="0.2">
      <c r="A2726" s="66"/>
    </row>
    <row r="2727" spans="1:1" x14ac:dyDescent="0.2">
      <c r="A2727" s="66"/>
    </row>
    <row r="2728" spans="1:1" x14ac:dyDescent="0.2">
      <c r="A2728" s="66"/>
    </row>
    <row r="2729" spans="1:1" x14ac:dyDescent="0.2">
      <c r="A2729" s="66"/>
    </row>
    <row r="2730" spans="1:1" x14ac:dyDescent="0.2">
      <c r="A2730" s="66"/>
    </row>
    <row r="2731" spans="1:1" x14ac:dyDescent="0.2">
      <c r="A2731" s="66"/>
    </row>
    <row r="2732" spans="1:1" x14ac:dyDescent="0.2">
      <c r="A2732" s="66"/>
    </row>
    <row r="2733" spans="1:1" x14ac:dyDescent="0.2">
      <c r="A2733" s="66"/>
    </row>
    <row r="2734" spans="1:1" x14ac:dyDescent="0.2">
      <c r="A2734" s="66"/>
    </row>
    <row r="2735" spans="1:1" x14ac:dyDescent="0.2">
      <c r="A2735" s="66"/>
    </row>
    <row r="2736" spans="1:1" x14ac:dyDescent="0.2">
      <c r="A2736" s="66"/>
    </row>
    <row r="2737" spans="1:1" x14ac:dyDescent="0.2">
      <c r="A2737" s="66"/>
    </row>
    <row r="2738" spans="1:1" x14ac:dyDescent="0.2">
      <c r="A2738" s="66"/>
    </row>
    <row r="2739" spans="1:1" x14ac:dyDescent="0.2">
      <c r="A2739" s="66"/>
    </row>
    <row r="2740" spans="1:1" x14ac:dyDescent="0.2">
      <c r="A2740" s="66"/>
    </row>
    <row r="2741" spans="1:1" x14ac:dyDescent="0.2">
      <c r="A2741" s="66"/>
    </row>
    <row r="2742" spans="1:1" x14ac:dyDescent="0.2">
      <c r="A2742" s="66"/>
    </row>
    <row r="2743" spans="1:1" x14ac:dyDescent="0.2">
      <c r="A2743" s="66"/>
    </row>
    <row r="2744" spans="1:1" x14ac:dyDescent="0.2">
      <c r="A2744" s="66"/>
    </row>
    <row r="2745" spans="1:1" x14ac:dyDescent="0.2">
      <c r="A2745" s="66"/>
    </row>
    <row r="2746" spans="1:1" x14ac:dyDescent="0.2">
      <c r="A2746" s="66"/>
    </row>
    <row r="2747" spans="1:1" x14ac:dyDescent="0.2">
      <c r="A2747" s="66"/>
    </row>
    <row r="2748" spans="1:1" x14ac:dyDescent="0.2">
      <c r="A2748" s="66"/>
    </row>
    <row r="2749" spans="1:1" x14ac:dyDescent="0.2">
      <c r="A2749" s="66"/>
    </row>
    <row r="2750" spans="1:1" x14ac:dyDescent="0.2">
      <c r="A2750" s="66"/>
    </row>
    <row r="2751" spans="1:1" x14ac:dyDescent="0.2">
      <c r="A2751" s="66"/>
    </row>
    <row r="2752" spans="1:1" x14ac:dyDescent="0.2">
      <c r="A2752" s="66"/>
    </row>
    <row r="2753" spans="1:1" x14ac:dyDescent="0.2">
      <c r="A2753" s="66"/>
    </row>
    <row r="2754" spans="1:1" x14ac:dyDescent="0.2">
      <c r="A2754" s="66"/>
    </row>
    <row r="2755" spans="1:1" x14ac:dyDescent="0.2">
      <c r="A2755" s="66"/>
    </row>
    <row r="2756" spans="1:1" x14ac:dyDescent="0.2">
      <c r="A2756" s="66"/>
    </row>
    <row r="2757" spans="1:1" x14ac:dyDescent="0.2">
      <c r="A2757" s="66"/>
    </row>
    <row r="2758" spans="1:1" x14ac:dyDescent="0.2">
      <c r="A2758" s="66"/>
    </row>
    <row r="2759" spans="1:1" x14ac:dyDescent="0.2">
      <c r="A2759" s="66"/>
    </row>
    <row r="2760" spans="1:1" x14ac:dyDescent="0.2">
      <c r="A2760" s="66"/>
    </row>
    <row r="2761" spans="1:1" x14ac:dyDescent="0.2">
      <c r="A2761" s="66"/>
    </row>
    <row r="2762" spans="1:1" x14ac:dyDescent="0.2">
      <c r="A2762" s="66"/>
    </row>
    <row r="2763" spans="1:1" x14ac:dyDescent="0.2">
      <c r="A2763" s="66"/>
    </row>
    <row r="2764" spans="1:1" x14ac:dyDescent="0.2">
      <c r="A2764" s="66"/>
    </row>
    <row r="2765" spans="1:1" x14ac:dyDescent="0.2">
      <c r="A2765" s="66"/>
    </row>
    <row r="2766" spans="1:1" x14ac:dyDescent="0.2">
      <c r="A2766" s="66"/>
    </row>
    <row r="2767" spans="1:1" x14ac:dyDescent="0.2">
      <c r="A2767" s="66"/>
    </row>
    <row r="2768" spans="1:1" x14ac:dyDescent="0.2">
      <c r="A2768" s="66"/>
    </row>
    <row r="2769" spans="1:1" x14ac:dyDescent="0.2">
      <c r="A2769" s="66"/>
    </row>
    <row r="2770" spans="1:1" x14ac:dyDescent="0.2">
      <c r="A2770" s="66"/>
    </row>
    <row r="2771" spans="1:1" x14ac:dyDescent="0.2">
      <c r="A2771" s="66"/>
    </row>
    <row r="2772" spans="1:1" x14ac:dyDescent="0.2">
      <c r="A2772" s="66"/>
    </row>
    <row r="2773" spans="1:1" x14ac:dyDescent="0.2">
      <c r="A2773" s="66"/>
    </row>
    <row r="2774" spans="1:1" x14ac:dyDescent="0.2">
      <c r="A2774" s="66"/>
    </row>
    <row r="2775" spans="1:1" x14ac:dyDescent="0.2">
      <c r="A2775" s="66"/>
    </row>
    <row r="2776" spans="1:1" x14ac:dyDescent="0.2">
      <c r="A2776" s="66"/>
    </row>
    <row r="2777" spans="1:1" x14ac:dyDescent="0.2">
      <c r="A2777" s="66"/>
    </row>
    <row r="2778" spans="1:1" x14ac:dyDescent="0.2">
      <c r="A2778" s="66"/>
    </row>
    <row r="2779" spans="1:1" x14ac:dyDescent="0.2">
      <c r="A2779" s="66"/>
    </row>
    <row r="2780" spans="1:1" x14ac:dyDescent="0.2">
      <c r="A2780" s="66"/>
    </row>
    <row r="2781" spans="1:1" x14ac:dyDescent="0.2">
      <c r="A2781" s="66"/>
    </row>
    <row r="2782" spans="1:1" x14ac:dyDescent="0.2">
      <c r="A2782" s="66"/>
    </row>
    <row r="2783" spans="1:1" x14ac:dyDescent="0.2">
      <c r="A2783" s="66"/>
    </row>
    <row r="2784" spans="1:1" x14ac:dyDescent="0.2">
      <c r="A2784" s="66"/>
    </row>
    <row r="2785" spans="1:1" x14ac:dyDescent="0.2">
      <c r="A2785" s="66"/>
    </row>
    <row r="2786" spans="1:1" x14ac:dyDescent="0.2">
      <c r="A2786" s="66"/>
    </row>
    <row r="2787" spans="1:1" x14ac:dyDescent="0.2">
      <c r="A2787" s="66"/>
    </row>
    <row r="2788" spans="1:1" x14ac:dyDescent="0.2">
      <c r="A2788" s="66"/>
    </row>
    <row r="2789" spans="1:1" x14ac:dyDescent="0.2">
      <c r="A2789" s="66"/>
    </row>
    <row r="2790" spans="1:1" x14ac:dyDescent="0.2">
      <c r="A2790" s="66"/>
    </row>
    <row r="2791" spans="1:1" x14ac:dyDescent="0.2">
      <c r="A2791" s="66"/>
    </row>
    <row r="2792" spans="1:1" x14ac:dyDescent="0.2">
      <c r="A2792" s="66"/>
    </row>
    <row r="2793" spans="1:1" x14ac:dyDescent="0.2">
      <c r="A2793" s="66"/>
    </row>
    <row r="2794" spans="1:1" x14ac:dyDescent="0.2">
      <c r="A2794" s="66"/>
    </row>
    <row r="2795" spans="1:1" x14ac:dyDescent="0.2">
      <c r="A2795" s="66"/>
    </row>
    <row r="2796" spans="1:1" x14ac:dyDescent="0.2">
      <c r="A2796" s="66"/>
    </row>
  </sheetData>
  <mergeCells count="26">
    <mergeCell ref="X18:X19"/>
    <mergeCell ref="A4:Y4"/>
    <mergeCell ref="S18:S19"/>
    <mergeCell ref="T18:T19"/>
    <mergeCell ref="U18:U19"/>
    <mergeCell ref="V18:V19"/>
    <mergeCell ref="W18:W19"/>
    <mergeCell ref="R17:Y17"/>
    <mergeCell ref="B18:B19"/>
    <mergeCell ref="C18:C19"/>
    <mergeCell ref="D18:D19"/>
    <mergeCell ref="E18:E19"/>
    <mergeCell ref="F18:F19"/>
    <mergeCell ref="G18:G19"/>
    <mergeCell ref="H18:H19"/>
    <mergeCell ref="J18:J19"/>
    <mergeCell ref="P18:P19"/>
    <mergeCell ref="R18:R19"/>
    <mergeCell ref="A17:A19"/>
    <mergeCell ref="B17:I17"/>
    <mergeCell ref="J17:Q17"/>
    <mergeCell ref="K18:K19"/>
    <mergeCell ref="L18:L19"/>
    <mergeCell ref="M18:M19"/>
    <mergeCell ref="N18:N19"/>
    <mergeCell ref="O18:O19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9"/>
  <sheetViews>
    <sheetView workbookViewId="0">
      <selection activeCell="Y1" sqref="Y1"/>
    </sheetView>
  </sheetViews>
  <sheetFormatPr defaultRowHeight="12.75" x14ac:dyDescent="0.2"/>
  <cols>
    <col min="1" max="1" width="7.7109375" style="243" customWidth="1"/>
    <col min="2" max="2" width="8.28515625" style="1" customWidth="1"/>
    <col min="3" max="3" width="8.28515625" style="47" customWidth="1"/>
    <col min="4" max="4" width="11.5703125" style="47" customWidth="1"/>
    <col min="5" max="5" width="8" style="47" customWidth="1"/>
    <col min="6" max="6" width="7.5703125" style="47" customWidth="1"/>
    <col min="7" max="7" width="8.5703125" style="47" customWidth="1"/>
    <col min="8" max="8" width="7.85546875" style="47" customWidth="1"/>
    <col min="9" max="9" width="12.28515625" style="47" customWidth="1"/>
    <col min="10" max="10" width="8.28515625" style="47" customWidth="1"/>
    <col min="11" max="11" width="8.42578125" style="47" customWidth="1"/>
    <col min="12" max="12" width="11.28515625" style="47" customWidth="1"/>
    <col min="13" max="13" width="9.42578125" style="47" customWidth="1"/>
    <col min="14" max="14" width="9.140625" style="47"/>
    <col min="15" max="15" width="7.5703125" style="1" customWidth="1"/>
    <col min="16" max="16" width="8.85546875" style="47" customWidth="1"/>
    <col min="17" max="17" width="12.28515625" style="47" customWidth="1"/>
    <col min="18" max="18" width="8.28515625" style="47" customWidth="1"/>
    <col min="19" max="19" width="8.140625" style="47" customWidth="1"/>
    <col min="20" max="20" width="11.28515625" style="47" customWidth="1"/>
    <col min="21" max="22" width="8.42578125" style="47" customWidth="1"/>
    <col min="23" max="24" width="9.140625" style="47"/>
    <col min="25" max="25" width="12.28515625" style="47" customWidth="1"/>
    <col min="26" max="16384" width="9.140625" style="47"/>
  </cols>
  <sheetData>
    <row r="1" spans="1:44" ht="19.5" x14ac:dyDescent="0.3">
      <c r="A1" s="147" t="s">
        <v>1</v>
      </c>
      <c r="B1" s="44"/>
      <c r="C1" s="44"/>
      <c r="D1" s="45"/>
      <c r="E1" s="45"/>
      <c r="F1" s="45"/>
      <c r="G1" s="45"/>
      <c r="H1" s="46"/>
      <c r="I1" s="46"/>
      <c r="J1" s="46"/>
      <c r="K1" s="45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44" ht="17.25" x14ac:dyDescent="0.3">
      <c r="A2" s="146" t="s">
        <v>33</v>
      </c>
      <c r="B2" s="44"/>
      <c r="C2" s="44"/>
      <c r="D2" s="45"/>
      <c r="E2" s="45"/>
      <c r="F2" s="45"/>
      <c r="G2" s="45"/>
      <c r="H2" s="46"/>
      <c r="I2" s="46"/>
      <c r="J2" s="46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4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44" ht="19.5" x14ac:dyDescent="0.3">
      <c r="A4" s="523" t="s">
        <v>271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</row>
    <row r="5" spans="1:44" ht="17.25" x14ac:dyDescent="0.3">
      <c r="A5" s="144" t="s">
        <v>41</v>
      </c>
      <c r="B5" s="234"/>
      <c r="C5" s="234"/>
      <c r="D5" s="143"/>
      <c r="E5" s="143"/>
      <c r="F5" s="143"/>
      <c r="G5" s="143"/>
      <c r="H5" s="46"/>
      <c r="I5" s="46"/>
      <c r="J5" s="234"/>
      <c r="K5" s="142"/>
      <c r="L5" s="142"/>
      <c r="M5" s="234"/>
      <c r="N5" s="234"/>
      <c r="O5" s="234"/>
      <c r="P5" s="234"/>
      <c r="Q5" s="234"/>
      <c r="R5" s="142"/>
      <c r="S5" s="142"/>
      <c r="T5" s="142"/>
      <c r="U5" s="234"/>
      <c r="V5" s="234"/>
      <c r="W5" s="46"/>
      <c r="X5" s="46"/>
      <c r="Y5" s="46"/>
    </row>
    <row r="6" spans="1:44" ht="15.75" x14ac:dyDescent="0.25">
      <c r="A6" s="143" t="s">
        <v>25</v>
      </c>
      <c r="B6" s="234"/>
      <c r="C6" s="234"/>
      <c r="D6" s="143"/>
      <c r="E6" s="143"/>
      <c r="F6" s="143"/>
      <c r="G6" s="143"/>
      <c r="H6" s="46"/>
      <c r="I6" s="46"/>
      <c r="J6" s="234"/>
      <c r="K6" s="142"/>
      <c r="L6" s="142"/>
      <c r="M6" s="234"/>
      <c r="N6" s="234"/>
      <c r="O6" s="234"/>
      <c r="P6" s="234"/>
      <c r="Q6" s="234"/>
      <c r="R6" s="142"/>
      <c r="S6" s="142"/>
      <c r="T6" s="142"/>
      <c r="U6" s="234"/>
      <c r="V6" s="234"/>
      <c r="W6" s="46"/>
      <c r="X6" s="46"/>
      <c r="Y6" s="46"/>
    </row>
    <row r="7" spans="1:44" s="57" customFormat="1" ht="16.5" thickBot="1" x14ac:dyDescent="0.3">
      <c r="A7" s="143"/>
      <c r="B7" s="235"/>
      <c r="C7" s="235"/>
      <c r="D7" s="143"/>
      <c r="E7" s="143"/>
      <c r="F7" s="143"/>
      <c r="G7" s="143"/>
      <c r="H7" s="55"/>
      <c r="I7" s="55"/>
      <c r="J7" s="235"/>
      <c r="K7" s="143"/>
      <c r="L7" s="143"/>
      <c r="M7" s="235"/>
      <c r="N7" s="235"/>
      <c r="O7" s="235"/>
      <c r="P7" s="235"/>
      <c r="Q7" s="235"/>
      <c r="R7" s="143"/>
      <c r="S7" s="143"/>
      <c r="T7" s="143"/>
      <c r="U7" s="235"/>
      <c r="V7" s="235"/>
      <c r="W7" s="55"/>
      <c r="X7" s="55"/>
      <c r="Y7" s="55"/>
    </row>
    <row r="8" spans="1:44" s="57" customFormat="1" ht="16.5" x14ac:dyDescent="0.3">
      <c r="A8" s="412" t="s">
        <v>185</v>
      </c>
      <c r="B8" s="396"/>
      <c r="C8" s="396"/>
      <c r="D8" s="169"/>
      <c r="E8" s="397"/>
      <c r="F8" s="397"/>
      <c r="G8" s="398"/>
      <c r="H8" s="127" t="s">
        <v>3</v>
      </c>
      <c r="I8" s="129" t="s">
        <v>69</v>
      </c>
      <c r="J8" s="399" t="s">
        <v>186</v>
      </c>
      <c r="K8" s="397"/>
      <c r="L8" s="397"/>
      <c r="M8" s="399"/>
      <c r="N8" s="397"/>
      <c r="O8" s="397"/>
      <c r="P8" s="127" t="s">
        <v>3</v>
      </c>
      <c r="Q8" s="129" t="s">
        <v>69</v>
      </c>
      <c r="R8" s="400" t="s">
        <v>187</v>
      </c>
      <c r="S8" s="397"/>
      <c r="T8" s="397"/>
      <c r="U8" s="399"/>
      <c r="V8" s="397"/>
      <c r="W8" s="397"/>
      <c r="X8" s="127" t="s">
        <v>3</v>
      </c>
      <c r="Y8" s="401" t="s">
        <v>69</v>
      </c>
      <c r="AE8" s="236"/>
      <c r="AI8" s="236"/>
      <c r="AL8" s="56"/>
      <c r="AM8" s="236"/>
      <c r="AR8" s="236"/>
    </row>
    <row r="9" spans="1:44" s="71" customFormat="1" ht="15.75" x14ac:dyDescent="0.25">
      <c r="A9" s="171" t="s">
        <v>275</v>
      </c>
      <c r="B9" s="132"/>
      <c r="C9" s="176"/>
      <c r="D9" s="175"/>
      <c r="E9" s="176"/>
      <c r="F9" s="176"/>
      <c r="G9" s="402"/>
      <c r="H9" s="132">
        <v>18.559999999999999</v>
      </c>
      <c r="I9" s="403">
        <v>95</v>
      </c>
      <c r="J9" s="404" t="s">
        <v>275</v>
      </c>
      <c r="K9" s="176"/>
      <c r="L9" s="176"/>
      <c r="M9" s="175"/>
      <c r="N9" s="176"/>
      <c r="O9" s="176"/>
      <c r="P9" s="132">
        <v>30.93</v>
      </c>
      <c r="Q9" s="133">
        <v>57</v>
      </c>
      <c r="R9" s="404" t="s">
        <v>275</v>
      </c>
      <c r="S9" s="176"/>
      <c r="T9" s="176"/>
      <c r="U9" s="175"/>
      <c r="V9" s="176"/>
      <c r="W9" s="176"/>
      <c r="X9" s="132">
        <v>46.4</v>
      </c>
      <c r="Y9" s="405">
        <v>38</v>
      </c>
      <c r="AC9" s="237"/>
      <c r="AF9" s="238"/>
      <c r="AG9" s="238"/>
      <c r="AL9" s="239"/>
      <c r="AN9" s="238"/>
    </row>
    <row r="10" spans="1:44" s="71" customFormat="1" ht="15.75" x14ac:dyDescent="0.25">
      <c r="A10" s="171" t="s">
        <v>274</v>
      </c>
      <c r="B10" s="132"/>
      <c r="C10" s="176"/>
      <c r="D10" s="175"/>
      <c r="E10" s="176"/>
      <c r="F10" s="176"/>
      <c r="G10" s="402"/>
      <c r="H10" s="132" t="s">
        <v>213</v>
      </c>
      <c r="I10" s="403">
        <v>95</v>
      </c>
      <c r="J10" s="404" t="s">
        <v>274</v>
      </c>
      <c r="K10" s="176"/>
      <c r="L10" s="176"/>
      <c r="M10" s="175"/>
      <c r="N10" s="176"/>
      <c r="O10" s="176"/>
      <c r="P10" s="132" t="s">
        <v>245</v>
      </c>
      <c r="Q10" s="133">
        <v>57</v>
      </c>
      <c r="R10" s="404" t="s">
        <v>274</v>
      </c>
      <c r="S10" s="176"/>
      <c r="T10" s="176"/>
      <c r="U10" s="175"/>
      <c r="V10" s="176"/>
      <c r="W10" s="176"/>
      <c r="X10" s="132" t="s">
        <v>247</v>
      </c>
      <c r="Y10" s="405">
        <v>38</v>
      </c>
      <c r="AC10" s="237"/>
      <c r="AF10" s="238"/>
      <c r="AG10" s="238"/>
      <c r="AL10" s="239"/>
      <c r="AN10" s="238"/>
    </row>
    <row r="11" spans="1:44" s="71" customFormat="1" ht="15.75" x14ac:dyDescent="0.25">
      <c r="A11" s="171" t="s">
        <v>273</v>
      </c>
      <c r="B11" s="414"/>
      <c r="C11" s="415"/>
      <c r="D11" s="416"/>
      <c r="E11" s="415"/>
      <c r="F11" s="415"/>
      <c r="G11" s="417"/>
      <c r="H11" s="414" t="s">
        <v>214</v>
      </c>
      <c r="I11" s="418">
        <v>95</v>
      </c>
      <c r="J11" s="404" t="s">
        <v>273</v>
      </c>
      <c r="K11" s="415"/>
      <c r="L11" s="415"/>
      <c r="M11" s="416"/>
      <c r="N11" s="415"/>
      <c r="O11" s="415"/>
      <c r="P11" s="414" t="s">
        <v>246</v>
      </c>
      <c r="Q11" s="420">
        <v>57</v>
      </c>
      <c r="R11" s="404" t="s">
        <v>273</v>
      </c>
      <c r="S11" s="415"/>
      <c r="T11" s="415"/>
      <c r="U11" s="416"/>
      <c r="V11" s="415"/>
      <c r="W11" s="415"/>
      <c r="X11" s="414" t="s">
        <v>248</v>
      </c>
      <c r="Y11" s="421">
        <v>38</v>
      </c>
      <c r="AC11" s="237"/>
      <c r="AF11" s="238"/>
      <c r="AG11" s="238"/>
      <c r="AL11" s="239"/>
      <c r="AN11" s="238"/>
    </row>
    <row r="12" spans="1:44" s="71" customFormat="1" ht="16.5" thickBot="1" x14ac:dyDescent="0.3">
      <c r="A12" s="413" t="s">
        <v>272</v>
      </c>
      <c r="B12" s="406"/>
      <c r="C12" s="137"/>
      <c r="D12" s="138"/>
      <c r="E12" s="137"/>
      <c r="F12" s="137"/>
      <c r="G12" s="407"/>
      <c r="H12" s="406">
        <v>42.18</v>
      </c>
      <c r="I12" s="408">
        <v>95</v>
      </c>
      <c r="J12" s="409" t="s">
        <v>272</v>
      </c>
      <c r="K12" s="137"/>
      <c r="L12" s="137"/>
      <c r="M12" s="138"/>
      <c r="N12" s="137"/>
      <c r="O12" s="137"/>
      <c r="P12" s="406">
        <v>70.3</v>
      </c>
      <c r="Q12" s="410">
        <v>57</v>
      </c>
      <c r="R12" s="409" t="s">
        <v>272</v>
      </c>
      <c r="S12" s="137"/>
      <c r="T12" s="137"/>
      <c r="U12" s="138"/>
      <c r="V12" s="137"/>
      <c r="W12" s="137"/>
      <c r="X12" s="406">
        <v>105.45</v>
      </c>
      <c r="Y12" s="411">
        <v>38</v>
      </c>
      <c r="AC12" s="237"/>
      <c r="AF12" s="238"/>
      <c r="AG12" s="238"/>
      <c r="AL12" s="239"/>
      <c r="AN12" s="238"/>
    </row>
    <row r="13" spans="1:44" ht="15.75" x14ac:dyDescent="0.25">
      <c r="A13" s="142"/>
      <c r="B13" s="234"/>
      <c r="C13" s="234"/>
      <c r="D13" s="143"/>
      <c r="E13" s="143"/>
      <c r="F13" s="143"/>
      <c r="G13" s="143"/>
      <c r="H13" s="46"/>
      <c r="I13" s="46"/>
      <c r="J13" s="234"/>
      <c r="K13" s="142"/>
      <c r="L13" s="142"/>
      <c r="M13" s="234"/>
      <c r="N13" s="234"/>
      <c r="O13" s="234"/>
      <c r="P13" s="234"/>
      <c r="Q13" s="234"/>
      <c r="R13" s="142"/>
      <c r="S13" s="142"/>
      <c r="T13" s="142"/>
      <c r="U13" s="234"/>
      <c r="V13" s="234"/>
      <c r="W13" s="46"/>
      <c r="X13" s="46"/>
      <c r="Y13" s="46"/>
    </row>
    <row r="14" spans="1:44" ht="13.5" thickBot="1" x14ac:dyDescent="0.25">
      <c r="A14" s="142"/>
      <c r="B14" s="234"/>
      <c r="C14" s="234"/>
      <c r="D14" s="142"/>
      <c r="E14" s="142"/>
      <c r="F14" s="142"/>
      <c r="G14" s="142"/>
      <c r="H14" s="62" t="s">
        <v>190</v>
      </c>
      <c r="I14" s="62"/>
      <c r="J14" s="46"/>
      <c r="K14" s="234"/>
      <c r="L14" s="142"/>
      <c r="M14" s="142"/>
      <c r="N14" s="142"/>
      <c r="O14" s="234"/>
      <c r="P14" s="62" t="s">
        <v>190</v>
      </c>
      <c r="Q14" s="62"/>
      <c r="R14" s="234"/>
      <c r="S14" s="234"/>
      <c r="T14" s="142"/>
      <c r="U14" s="142"/>
      <c r="V14" s="142"/>
      <c r="W14" s="234"/>
      <c r="X14" s="62" t="s">
        <v>190</v>
      </c>
      <c r="Y14" s="46"/>
    </row>
    <row r="15" spans="1:44" s="63" customFormat="1" ht="16.5" customHeight="1" thickBot="1" x14ac:dyDescent="0.25">
      <c r="A15" s="520" t="s">
        <v>43</v>
      </c>
      <c r="B15" s="509" t="s">
        <v>199</v>
      </c>
      <c r="C15" s="510"/>
      <c r="D15" s="510"/>
      <c r="E15" s="510"/>
      <c r="F15" s="510"/>
      <c r="G15" s="510"/>
      <c r="H15" s="510"/>
      <c r="I15" s="511"/>
      <c r="J15" s="509" t="s">
        <v>186</v>
      </c>
      <c r="K15" s="510"/>
      <c r="L15" s="510"/>
      <c r="M15" s="510"/>
      <c r="N15" s="510"/>
      <c r="O15" s="510"/>
      <c r="P15" s="510"/>
      <c r="Q15" s="511"/>
      <c r="R15" s="509" t="s">
        <v>187</v>
      </c>
      <c r="S15" s="510"/>
      <c r="T15" s="510"/>
      <c r="U15" s="510"/>
      <c r="V15" s="510"/>
      <c r="W15" s="510"/>
      <c r="X15" s="510"/>
      <c r="Y15" s="511"/>
    </row>
    <row r="16" spans="1:44" s="63" customFormat="1" ht="25.5" customHeight="1" x14ac:dyDescent="0.2">
      <c r="A16" s="521"/>
      <c r="B16" s="512" t="s">
        <v>3</v>
      </c>
      <c r="C16" s="512" t="s">
        <v>166</v>
      </c>
      <c r="D16" s="516" t="s">
        <v>50</v>
      </c>
      <c r="E16" s="514" t="s">
        <v>26</v>
      </c>
      <c r="F16" s="514" t="s">
        <v>51</v>
      </c>
      <c r="G16" s="514" t="s">
        <v>191</v>
      </c>
      <c r="H16" s="507" t="s">
        <v>27</v>
      </c>
      <c r="I16" s="244" t="s">
        <v>197</v>
      </c>
      <c r="J16" s="512" t="s">
        <v>3</v>
      </c>
      <c r="K16" s="512" t="s">
        <v>166</v>
      </c>
      <c r="L16" s="516" t="s">
        <v>50</v>
      </c>
      <c r="M16" s="514" t="s">
        <v>26</v>
      </c>
      <c r="N16" s="514" t="s">
        <v>51</v>
      </c>
      <c r="O16" s="514" t="s">
        <v>191</v>
      </c>
      <c r="P16" s="507" t="s">
        <v>27</v>
      </c>
      <c r="Q16" s="244" t="s">
        <v>197</v>
      </c>
      <c r="R16" s="512" t="s">
        <v>3</v>
      </c>
      <c r="S16" s="512" t="s">
        <v>166</v>
      </c>
      <c r="T16" s="516" t="s">
        <v>50</v>
      </c>
      <c r="U16" s="514" t="s">
        <v>26</v>
      </c>
      <c r="V16" s="514" t="s">
        <v>51</v>
      </c>
      <c r="W16" s="514" t="s">
        <v>191</v>
      </c>
      <c r="X16" s="507" t="s">
        <v>27</v>
      </c>
      <c r="Y16" s="244" t="s">
        <v>197</v>
      </c>
    </row>
    <row r="17" spans="1:25" ht="13.5" thickBot="1" x14ac:dyDescent="0.25">
      <c r="A17" s="522"/>
      <c r="B17" s="513"/>
      <c r="C17" s="513"/>
      <c r="D17" s="517"/>
      <c r="E17" s="515"/>
      <c r="F17" s="515"/>
      <c r="G17" s="515"/>
      <c r="H17" s="508"/>
      <c r="I17" s="78" t="s">
        <v>49</v>
      </c>
      <c r="J17" s="513"/>
      <c r="K17" s="513"/>
      <c r="L17" s="517"/>
      <c r="M17" s="515"/>
      <c r="N17" s="515"/>
      <c r="O17" s="515"/>
      <c r="P17" s="508"/>
      <c r="Q17" s="78" t="s">
        <v>49</v>
      </c>
      <c r="R17" s="513"/>
      <c r="S17" s="513"/>
      <c r="T17" s="517"/>
      <c r="U17" s="515"/>
      <c r="V17" s="515"/>
      <c r="W17" s="515"/>
      <c r="X17" s="508"/>
      <c r="Y17" s="78" t="s">
        <v>49</v>
      </c>
    </row>
    <row r="18" spans="1:25" s="63" customFormat="1" ht="16.5" customHeight="1" x14ac:dyDescent="0.2">
      <c r="A18" s="278">
        <v>1</v>
      </c>
      <c r="B18" s="285">
        <v>18.559999999999999</v>
      </c>
      <c r="C18" s="286">
        <v>21700</v>
      </c>
      <c r="D18" s="287">
        <f t="shared" ref="D18:D81" si="0">12*(1/B18*C18)</f>
        <v>14030.172413793103</v>
      </c>
      <c r="E18" s="288">
        <f>D18*33.8%</f>
        <v>4742.1982758620688</v>
      </c>
      <c r="F18" s="288">
        <f>D18*2%</f>
        <v>280.60344827586209</v>
      </c>
      <c r="G18" s="289">
        <v>95</v>
      </c>
      <c r="H18" s="290">
        <f>SUM(D18:G18)</f>
        <v>19147.974137931036</v>
      </c>
      <c r="I18" s="300">
        <f>ROUND(A18/B18,4)</f>
        <v>5.3900000000000003E-2</v>
      </c>
      <c r="J18" s="291">
        <v>30.93</v>
      </c>
      <c r="K18" s="286">
        <v>21700</v>
      </c>
      <c r="L18" s="287">
        <f t="shared" ref="L18:L81" si="1">12*(1/J18*K18)</f>
        <v>8419.0106692531517</v>
      </c>
      <c r="M18" s="292">
        <f>L18*33.8%</f>
        <v>2845.6256062075649</v>
      </c>
      <c r="N18" s="292">
        <f>L18*2%</f>
        <v>168.38021338506303</v>
      </c>
      <c r="O18" s="293">
        <v>57</v>
      </c>
      <c r="P18" s="294">
        <f>SUM(L18:O18)</f>
        <v>11490.016488845778</v>
      </c>
      <c r="Q18" s="300">
        <f>ROUND(A18/J18,4)</f>
        <v>3.2300000000000002E-2</v>
      </c>
      <c r="R18" s="363">
        <v>46.4</v>
      </c>
      <c r="S18" s="286">
        <v>21700</v>
      </c>
      <c r="T18" s="296">
        <f t="shared" ref="T18:T81" si="2">12*(1/R18*S18)</f>
        <v>5612.0689655172418</v>
      </c>
      <c r="U18" s="297">
        <f>T18*33.8%</f>
        <v>1896.8793103448277</v>
      </c>
      <c r="V18" s="297">
        <f>T18*2%</f>
        <v>112.24137931034484</v>
      </c>
      <c r="W18" s="298">
        <v>38</v>
      </c>
      <c r="X18" s="299">
        <f>SUM(T18:W18)</f>
        <v>7659.1896551724149</v>
      </c>
      <c r="Y18" s="300">
        <f>ROUND(A18/R18,4)</f>
        <v>2.1600000000000001E-2</v>
      </c>
    </row>
    <row r="19" spans="1:25" s="63" customFormat="1" ht="16.5" customHeight="1" x14ac:dyDescent="0.2">
      <c r="A19" s="279">
        <v>2</v>
      </c>
      <c r="B19" s="301">
        <v>18.559999999999999</v>
      </c>
      <c r="C19" s="302">
        <v>21700</v>
      </c>
      <c r="D19" s="303">
        <f t="shared" si="0"/>
        <v>14030.172413793103</v>
      </c>
      <c r="E19" s="304">
        <f t="shared" ref="E19:E82" si="3">D19*33.8%</f>
        <v>4742.1982758620688</v>
      </c>
      <c r="F19" s="304">
        <f t="shared" ref="F19:F82" si="4">D19*2%</f>
        <v>280.60344827586209</v>
      </c>
      <c r="G19" s="101">
        <v>95</v>
      </c>
      <c r="H19" s="305">
        <f t="shared" ref="H19:H82" si="5">SUM(D19:G19)</f>
        <v>19147.974137931036</v>
      </c>
      <c r="I19" s="309">
        <f t="shared" ref="I19:I82" si="6">ROUND(A19/B19,4)</f>
        <v>0.10780000000000001</v>
      </c>
      <c r="J19" s="306">
        <v>30.93</v>
      </c>
      <c r="K19" s="302">
        <v>21700</v>
      </c>
      <c r="L19" s="307">
        <f t="shared" si="1"/>
        <v>8419.0106692531517</v>
      </c>
      <c r="M19" s="304">
        <f t="shared" ref="M19:M82" si="7">L19*33.8%</f>
        <v>2845.6256062075649</v>
      </c>
      <c r="N19" s="304">
        <f t="shared" ref="N19:N82" si="8">L19*2%</f>
        <v>168.38021338506303</v>
      </c>
      <c r="O19" s="308">
        <v>57</v>
      </c>
      <c r="P19" s="305">
        <f t="shared" ref="P19:P82" si="9">SUM(L19:O19)</f>
        <v>11490.016488845778</v>
      </c>
      <c r="Q19" s="309">
        <f t="shared" ref="Q19:Q82" si="10">ROUND(A19/J19,4)</f>
        <v>6.4699999999999994E-2</v>
      </c>
      <c r="R19" s="364">
        <v>46.4</v>
      </c>
      <c r="S19" s="302">
        <v>21700</v>
      </c>
      <c r="T19" s="307">
        <f t="shared" si="2"/>
        <v>5612.0689655172418</v>
      </c>
      <c r="U19" s="101">
        <f t="shared" ref="U19:U82" si="11">T19*33.8%</f>
        <v>1896.8793103448277</v>
      </c>
      <c r="V19" s="304">
        <f t="shared" ref="V19:V82" si="12">T19*2%</f>
        <v>112.24137931034484</v>
      </c>
      <c r="W19" s="308">
        <v>38</v>
      </c>
      <c r="X19" s="305">
        <f t="shared" ref="X19:X82" si="13">SUM(T19:W19)</f>
        <v>7659.1896551724149</v>
      </c>
      <c r="Y19" s="309">
        <f t="shared" ref="Y19:Y82" si="14">ROUND(A19/R19,4)</f>
        <v>4.3099999999999999E-2</v>
      </c>
    </row>
    <row r="20" spans="1:25" s="63" customFormat="1" ht="16.5" customHeight="1" x14ac:dyDescent="0.2">
      <c r="A20" s="279">
        <v>3</v>
      </c>
      <c r="B20" s="301">
        <v>18.559999999999999</v>
      </c>
      <c r="C20" s="302">
        <v>21700</v>
      </c>
      <c r="D20" s="303">
        <f t="shared" si="0"/>
        <v>14030.172413793103</v>
      </c>
      <c r="E20" s="304">
        <f t="shared" si="3"/>
        <v>4742.1982758620688</v>
      </c>
      <c r="F20" s="304">
        <f t="shared" si="4"/>
        <v>280.60344827586209</v>
      </c>
      <c r="G20" s="101">
        <v>95</v>
      </c>
      <c r="H20" s="305">
        <f t="shared" si="5"/>
        <v>19147.974137931036</v>
      </c>
      <c r="I20" s="309">
        <f t="shared" si="6"/>
        <v>0.16159999999999999</v>
      </c>
      <c r="J20" s="306">
        <v>30.93</v>
      </c>
      <c r="K20" s="302">
        <v>21700</v>
      </c>
      <c r="L20" s="307">
        <f t="shared" si="1"/>
        <v>8419.0106692531517</v>
      </c>
      <c r="M20" s="304">
        <f t="shared" si="7"/>
        <v>2845.6256062075649</v>
      </c>
      <c r="N20" s="304">
        <f t="shared" si="8"/>
        <v>168.38021338506303</v>
      </c>
      <c r="O20" s="308">
        <v>57</v>
      </c>
      <c r="P20" s="305">
        <f t="shared" si="9"/>
        <v>11490.016488845778</v>
      </c>
      <c r="Q20" s="309">
        <f t="shared" si="10"/>
        <v>9.7000000000000003E-2</v>
      </c>
      <c r="R20" s="364">
        <v>46.4</v>
      </c>
      <c r="S20" s="302">
        <v>21700</v>
      </c>
      <c r="T20" s="307">
        <f t="shared" si="2"/>
        <v>5612.0689655172418</v>
      </c>
      <c r="U20" s="101">
        <f t="shared" si="11"/>
        <v>1896.8793103448277</v>
      </c>
      <c r="V20" s="304">
        <f t="shared" si="12"/>
        <v>112.24137931034484</v>
      </c>
      <c r="W20" s="308">
        <v>38</v>
      </c>
      <c r="X20" s="305">
        <f t="shared" si="13"/>
        <v>7659.1896551724149</v>
      </c>
      <c r="Y20" s="309">
        <f t="shared" si="14"/>
        <v>6.4699999999999994E-2</v>
      </c>
    </row>
    <row r="21" spans="1:25" s="63" customFormat="1" ht="16.5" customHeight="1" x14ac:dyDescent="0.2">
      <c r="A21" s="279">
        <v>4</v>
      </c>
      <c r="B21" s="301">
        <v>18.559999999999999</v>
      </c>
      <c r="C21" s="302">
        <v>21700</v>
      </c>
      <c r="D21" s="303">
        <f t="shared" si="0"/>
        <v>14030.172413793103</v>
      </c>
      <c r="E21" s="304">
        <f t="shared" si="3"/>
        <v>4742.1982758620688</v>
      </c>
      <c r="F21" s="304">
        <f t="shared" si="4"/>
        <v>280.60344827586209</v>
      </c>
      <c r="G21" s="101">
        <v>95</v>
      </c>
      <c r="H21" s="305">
        <f t="shared" si="5"/>
        <v>19147.974137931036</v>
      </c>
      <c r="I21" s="309">
        <f t="shared" si="6"/>
        <v>0.2155</v>
      </c>
      <c r="J21" s="306">
        <v>30.93</v>
      </c>
      <c r="K21" s="302">
        <v>21700</v>
      </c>
      <c r="L21" s="307">
        <f t="shared" si="1"/>
        <v>8419.0106692531517</v>
      </c>
      <c r="M21" s="304">
        <f t="shared" si="7"/>
        <v>2845.6256062075649</v>
      </c>
      <c r="N21" s="304">
        <f t="shared" si="8"/>
        <v>168.38021338506303</v>
      </c>
      <c r="O21" s="308">
        <v>57</v>
      </c>
      <c r="P21" s="305">
        <f t="shared" si="9"/>
        <v>11490.016488845778</v>
      </c>
      <c r="Q21" s="309">
        <f t="shared" si="10"/>
        <v>0.1293</v>
      </c>
      <c r="R21" s="364">
        <v>46.4</v>
      </c>
      <c r="S21" s="302">
        <v>21700</v>
      </c>
      <c r="T21" s="307">
        <f t="shared" si="2"/>
        <v>5612.0689655172418</v>
      </c>
      <c r="U21" s="101">
        <f t="shared" si="11"/>
        <v>1896.8793103448277</v>
      </c>
      <c r="V21" s="304">
        <f t="shared" si="12"/>
        <v>112.24137931034484</v>
      </c>
      <c r="W21" s="308">
        <v>38</v>
      </c>
      <c r="X21" s="305">
        <f t="shared" si="13"/>
        <v>7659.1896551724149</v>
      </c>
      <c r="Y21" s="309">
        <f t="shared" si="14"/>
        <v>8.6199999999999999E-2</v>
      </c>
    </row>
    <row r="22" spans="1:25" s="63" customFormat="1" ht="16.5" customHeight="1" x14ac:dyDescent="0.2">
      <c r="A22" s="279">
        <v>5</v>
      </c>
      <c r="B22" s="301">
        <v>18.559999999999999</v>
      </c>
      <c r="C22" s="302">
        <v>21700</v>
      </c>
      <c r="D22" s="303">
        <f t="shared" si="0"/>
        <v>14030.172413793103</v>
      </c>
      <c r="E22" s="304">
        <f t="shared" si="3"/>
        <v>4742.1982758620688</v>
      </c>
      <c r="F22" s="304">
        <f t="shared" si="4"/>
        <v>280.60344827586209</v>
      </c>
      <c r="G22" s="101">
        <v>95</v>
      </c>
      <c r="H22" s="305">
        <f t="shared" si="5"/>
        <v>19147.974137931036</v>
      </c>
      <c r="I22" s="309">
        <f t="shared" si="6"/>
        <v>0.26939999999999997</v>
      </c>
      <c r="J22" s="306">
        <v>30.93</v>
      </c>
      <c r="K22" s="302">
        <v>21700</v>
      </c>
      <c r="L22" s="307">
        <f t="shared" si="1"/>
        <v>8419.0106692531517</v>
      </c>
      <c r="M22" s="304">
        <f t="shared" si="7"/>
        <v>2845.6256062075649</v>
      </c>
      <c r="N22" s="304">
        <f t="shared" si="8"/>
        <v>168.38021338506303</v>
      </c>
      <c r="O22" s="308">
        <v>57</v>
      </c>
      <c r="P22" s="305">
        <f t="shared" si="9"/>
        <v>11490.016488845778</v>
      </c>
      <c r="Q22" s="309">
        <f t="shared" si="10"/>
        <v>0.16170000000000001</v>
      </c>
      <c r="R22" s="364">
        <v>46.4</v>
      </c>
      <c r="S22" s="302">
        <v>21700</v>
      </c>
      <c r="T22" s="307">
        <f t="shared" si="2"/>
        <v>5612.0689655172418</v>
      </c>
      <c r="U22" s="101">
        <f t="shared" si="11"/>
        <v>1896.8793103448277</v>
      </c>
      <c r="V22" s="304">
        <f t="shared" si="12"/>
        <v>112.24137931034484</v>
      </c>
      <c r="W22" s="308">
        <v>38</v>
      </c>
      <c r="X22" s="305">
        <f t="shared" si="13"/>
        <v>7659.1896551724149</v>
      </c>
      <c r="Y22" s="309">
        <f t="shared" si="14"/>
        <v>0.10780000000000001</v>
      </c>
    </row>
    <row r="23" spans="1:25" s="63" customFormat="1" ht="16.5" customHeight="1" x14ac:dyDescent="0.2">
      <c r="A23" s="279">
        <v>6</v>
      </c>
      <c r="B23" s="301">
        <v>18.559999999999999</v>
      </c>
      <c r="C23" s="302">
        <v>21700</v>
      </c>
      <c r="D23" s="303">
        <f t="shared" si="0"/>
        <v>14030.172413793103</v>
      </c>
      <c r="E23" s="304">
        <f t="shared" si="3"/>
        <v>4742.1982758620688</v>
      </c>
      <c r="F23" s="304">
        <f t="shared" si="4"/>
        <v>280.60344827586209</v>
      </c>
      <c r="G23" s="101">
        <v>95</v>
      </c>
      <c r="H23" s="305">
        <f t="shared" si="5"/>
        <v>19147.974137931036</v>
      </c>
      <c r="I23" s="309">
        <f t="shared" si="6"/>
        <v>0.32329999999999998</v>
      </c>
      <c r="J23" s="306">
        <v>30.93</v>
      </c>
      <c r="K23" s="302">
        <v>21700</v>
      </c>
      <c r="L23" s="307">
        <f t="shared" si="1"/>
        <v>8419.0106692531517</v>
      </c>
      <c r="M23" s="304">
        <f t="shared" si="7"/>
        <v>2845.6256062075649</v>
      </c>
      <c r="N23" s="304">
        <f t="shared" si="8"/>
        <v>168.38021338506303</v>
      </c>
      <c r="O23" s="308">
        <v>57</v>
      </c>
      <c r="P23" s="305">
        <f t="shared" si="9"/>
        <v>11490.016488845778</v>
      </c>
      <c r="Q23" s="309">
        <f t="shared" si="10"/>
        <v>0.19400000000000001</v>
      </c>
      <c r="R23" s="364">
        <v>46.4</v>
      </c>
      <c r="S23" s="302">
        <v>21700</v>
      </c>
      <c r="T23" s="307">
        <f t="shared" si="2"/>
        <v>5612.0689655172418</v>
      </c>
      <c r="U23" s="101">
        <f t="shared" si="11"/>
        <v>1896.8793103448277</v>
      </c>
      <c r="V23" s="304">
        <f t="shared" si="12"/>
        <v>112.24137931034484</v>
      </c>
      <c r="W23" s="308">
        <v>38</v>
      </c>
      <c r="X23" s="305">
        <f t="shared" si="13"/>
        <v>7659.1896551724149</v>
      </c>
      <c r="Y23" s="309">
        <f t="shared" si="14"/>
        <v>0.1293</v>
      </c>
    </row>
    <row r="24" spans="1:25" s="63" customFormat="1" ht="16.5" customHeight="1" x14ac:dyDescent="0.2">
      <c r="A24" s="279">
        <v>7</v>
      </c>
      <c r="B24" s="301">
        <v>18.559999999999999</v>
      </c>
      <c r="C24" s="302">
        <v>21700</v>
      </c>
      <c r="D24" s="303">
        <f t="shared" si="0"/>
        <v>14030.172413793103</v>
      </c>
      <c r="E24" s="304">
        <f t="shared" si="3"/>
        <v>4742.1982758620688</v>
      </c>
      <c r="F24" s="304">
        <f t="shared" si="4"/>
        <v>280.60344827586209</v>
      </c>
      <c r="G24" s="101">
        <v>95</v>
      </c>
      <c r="H24" s="305">
        <f t="shared" si="5"/>
        <v>19147.974137931036</v>
      </c>
      <c r="I24" s="309">
        <f t="shared" si="6"/>
        <v>0.37719999999999998</v>
      </c>
      <c r="J24" s="306">
        <v>30.93</v>
      </c>
      <c r="K24" s="302">
        <v>21700</v>
      </c>
      <c r="L24" s="307">
        <f t="shared" si="1"/>
        <v>8419.0106692531517</v>
      </c>
      <c r="M24" s="304">
        <f t="shared" si="7"/>
        <v>2845.6256062075649</v>
      </c>
      <c r="N24" s="304">
        <f t="shared" si="8"/>
        <v>168.38021338506303</v>
      </c>
      <c r="O24" s="308">
        <v>57</v>
      </c>
      <c r="P24" s="305">
        <f t="shared" si="9"/>
        <v>11490.016488845778</v>
      </c>
      <c r="Q24" s="309">
        <f t="shared" si="10"/>
        <v>0.2263</v>
      </c>
      <c r="R24" s="364">
        <v>46.4</v>
      </c>
      <c r="S24" s="302">
        <v>21700</v>
      </c>
      <c r="T24" s="307">
        <f t="shared" si="2"/>
        <v>5612.0689655172418</v>
      </c>
      <c r="U24" s="101">
        <f t="shared" si="11"/>
        <v>1896.8793103448277</v>
      </c>
      <c r="V24" s="304">
        <f t="shared" si="12"/>
        <v>112.24137931034484</v>
      </c>
      <c r="W24" s="308">
        <v>38</v>
      </c>
      <c r="X24" s="305">
        <f t="shared" si="13"/>
        <v>7659.1896551724149</v>
      </c>
      <c r="Y24" s="309">
        <f t="shared" si="14"/>
        <v>0.15090000000000001</v>
      </c>
    </row>
    <row r="25" spans="1:25" s="63" customFormat="1" ht="16.5" customHeight="1" x14ac:dyDescent="0.2">
      <c r="A25" s="279">
        <v>8</v>
      </c>
      <c r="B25" s="301">
        <v>18.559999999999999</v>
      </c>
      <c r="C25" s="302">
        <v>21700</v>
      </c>
      <c r="D25" s="303">
        <f t="shared" si="0"/>
        <v>14030.172413793103</v>
      </c>
      <c r="E25" s="304">
        <f t="shared" si="3"/>
        <v>4742.1982758620688</v>
      </c>
      <c r="F25" s="304">
        <f t="shared" si="4"/>
        <v>280.60344827586209</v>
      </c>
      <c r="G25" s="101">
        <v>95</v>
      </c>
      <c r="H25" s="305">
        <f t="shared" si="5"/>
        <v>19147.974137931036</v>
      </c>
      <c r="I25" s="309">
        <f t="shared" si="6"/>
        <v>0.43099999999999999</v>
      </c>
      <c r="J25" s="306">
        <v>30.93</v>
      </c>
      <c r="K25" s="302">
        <v>21700</v>
      </c>
      <c r="L25" s="307">
        <f t="shared" si="1"/>
        <v>8419.0106692531517</v>
      </c>
      <c r="M25" s="304">
        <f t="shared" si="7"/>
        <v>2845.6256062075649</v>
      </c>
      <c r="N25" s="304">
        <f t="shared" si="8"/>
        <v>168.38021338506303</v>
      </c>
      <c r="O25" s="308">
        <v>57</v>
      </c>
      <c r="P25" s="305">
        <f t="shared" si="9"/>
        <v>11490.016488845778</v>
      </c>
      <c r="Q25" s="309">
        <f t="shared" si="10"/>
        <v>0.2586</v>
      </c>
      <c r="R25" s="364">
        <v>46.4</v>
      </c>
      <c r="S25" s="302">
        <v>21700</v>
      </c>
      <c r="T25" s="307">
        <f t="shared" si="2"/>
        <v>5612.0689655172418</v>
      </c>
      <c r="U25" s="101">
        <f t="shared" si="11"/>
        <v>1896.8793103448277</v>
      </c>
      <c r="V25" s="304">
        <f t="shared" si="12"/>
        <v>112.24137931034484</v>
      </c>
      <c r="W25" s="308">
        <v>38</v>
      </c>
      <c r="X25" s="305">
        <f t="shared" si="13"/>
        <v>7659.1896551724149</v>
      </c>
      <c r="Y25" s="309">
        <f t="shared" si="14"/>
        <v>0.1724</v>
      </c>
    </row>
    <row r="26" spans="1:25" s="63" customFormat="1" ht="16.5" customHeight="1" x14ac:dyDescent="0.2">
      <c r="A26" s="279">
        <v>9</v>
      </c>
      <c r="B26" s="301">
        <v>18.559999999999999</v>
      </c>
      <c r="C26" s="302">
        <v>21700</v>
      </c>
      <c r="D26" s="303">
        <f t="shared" si="0"/>
        <v>14030.172413793103</v>
      </c>
      <c r="E26" s="304">
        <f t="shared" si="3"/>
        <v>4742.1982758620688</v>
      </c>
      <c r="F26" s="304">
        <f t="shared" si="4"/>
        <v>280.60344827586209</v>
      </c>
      <c r="G26" s="101">
        <v>95</v>
      </c>
      <c r="H26" s="305">
        <f t="shared" si="5"/>
        <v>19147.974137931036</v>
      </c>
      <c r="I26" s="309">
        <f t="shared" si="6"/>
        <v>0.4849</v>
      </c>
      <c r="J26" s="306">
        <v>30.93</v>
      </c>
      <c r="K26" s="302">
        <v>21700</v>
      </c>
      <c r="L26" s="307">
        <f t="shared" si="1"/>
        <v>8419.0106692531517</v>
      </c>
      <c r="M26" s="304">
        <f t="shared" si="7"/>
        <v>2845.6256062075649</v>
      </c>
      <c r="N26" s="304">
        <f t="shared" si="8"/>
        <v>168.38021338506303</v>
      </c>
      <c r="O26" s="308">
        <v>57</v>
      </c>
      <c r="P26" s="305">
        <f t="shared" si="9"/>
        <v>11490.016488845778</v>
      </c>
      <c r="Q26" s="309">
        <f t="shared" si="10"/>
        <v>0.29099999999999998</v>
      </c>
      <c r="R26" s="364">
        <v>46.4</v>
      </c>
      <c r="S26" s="302">
        <v>21700</v>
      </c>
      <c r="T26" s="307">
        <f t="shared" si="2"/>
        <v>5612.0689655172418</v>
      </c>
      <c r="U26" s="101">
        <f t="shared" si="11"/>
        <v>1896.8793103448277</v>
      </c>
      <c r="V26" s="304">
        <f t="shared" si="12"/>
        <v>112.24137931034484</v>
      </c>
      <c r="W26" s="308">
        <v>38</v>
      </c>
      <c r="X26" s="305">
        <f t="shared" si="13"/>
        <v>7659.1896551724149</v>
      </c>
      <c r="Y26" s="309">
        <f t="shared" si="14"/>
        <v>0.19400000000000001</v>
      </c>
    </row>
    <row r="27" spans="1:25" s="63" customFormat="1" ht="16.5" customHeight="1" x14ac:dyDescent="0.2">
      <c r="A27" s="280">
        <v>10</v>
      </c>
      <c r="B27" s="301">
        <v>18.559999999999999</v>
      </c>
      <c r="C27" s="302">
        <v>21700</v>
      </c>
      <c r="D27" s="303">
        <f t="shared" si="0"/>
        <v>14030.172413793103</v>
      </c>
      <c r="E27" s="304">
        <f t="shared" si="3"/>
        <v>4742.1982758620688</v>
      </c>
      <c r="F27" s="304">
        <f t="shared" si="4"/>
        <v>280.60344827586209</v>
      </c>
      <c r="G27" s="101">
        <v>95</v>
      </c>
      <c r="H27" s="305">
        <f t="shared" si="5"/>
        <v>19147.974137931036</v>
      </c>
      <c r="I27" s="309">
        <f t="shared" si="6"/>
        <v>0.53879999999999995</v>
      </c>
      <c r="J27" s="306">
        <v>30.93</v>
      </c>
      <c r="K27" s="302">
        <v>21700</v>
      </c>
      <c r="L27" s="307">
        <f t="shared" si="1"/>
        <v>8419.0106692531517</v>
      </c>
      <c r="M27" s="304">
        <f t="shared" si="7"/>
        <v>2845.6256062075649</v>
      </c>
      <c r="N27" s="304">
        <f t="shared" si="8"/>
        <v>168.38021338506303</v>
      </c>
      <c r="O27" s="308">
        <v>57</v>
      </c>
      <c r="P27" s="305">
        <f t="shared" si="9"/>
        <v>11490.016488845778</v>
      </c>
      <c r="Q27" s="309">
        <f t="shared" si="10"/>
        <v>0.32329999999999998</v>
      </c>
      <c r="R27" s="364">
        <v>46.4</v>
      </c>
      <c r="S27" s="302">
        <v>21700</v>
      </c>
      <c r="T27" s="307">
        <f t="shared" si="2"/>
        <v>5612.0689655172418</v>
      </c>
      <c r="U27" s="101">
        <f t="shared" si="11"/>
        <v>1896.8793103448277</v>
      </c>
      <c r="V27" s="304">
        <f t="shared" si="12"/>
        <v>112.24137931034484</v>
      </c>
      <c r="W27" s="308">
        <v>38</v>
      </c>
      <c r="X27" s="305">
        <f t="shared" si="13"/>
        <v>7659.1896551724149</v>
      </c>
      <c r="Y27" s="309">
        <f t="shared" si="14"/>
        <v>0.2155</v>
      </c>
    </row>
    <row r="28" spans="1:25" s="63" customFormat="1" ht="16.5" customHeight="1" x14ac:dyDescent="0.2">
      <c r="A28" s="279">
        <v>11</v>
      </c>
      <c r="B28" s="301">
        <v>18.559999999999999</v>
      </c>
      <c r="C28" s="302">
        <v>21700</v>
      </c>
      <c r="D28" s="303">
        <f t="shared" si="0"/>
        <v>14030.172413793103</v>
      </c>
      <c r="E28" s="304">
        <f t="shared" si="3"/>
        <v>4742.1982758620688</v>
      </c>
      <c r="F28" s="304">
        <f t="shared" si="4"/>
        <v>280.60344827586209</v>
      </c>
      <c r="G28" s="101">
        <v>95</v>
      </c>
      <c r="H28" s="305">
        <f t="shared" si="5"/>
        <v>19147.974137931036</v>
      </c>
      <c r="I28" s="309">
        <f t="shared" si="6"/>
        <v>0.5927</v>
      </c>
      <c r="J28" s="306">
        <v>30.93</v>
      </c>
      <c r="K28" s="302">
        <v>21700</v>
      </c>
      <c r="L28" s="307">
        <f t="shared" si="1"/>
        <v>8419.0106692531517</v>
      </c>
      <c r="M28" s="304">
        <f t="shared" si="7"/>
        <v>2845.6256062075649</v>
      </c>
      <c r="N28" s="304">
        <f t="shared" si="8"/>
        <v>168.38021338506303</v>
      </c>
      <c r="O28" s="308">
        <v>57</v>
      </c>
      <c r="P28" s="305">
        <f t="shared" si="9"/>
        <v>11490.016488845778</v>
      </c>
      <c r="Q28" s="309">
        <f t="shared" si="10"/>
        <v>0.35560000000000003</v>
      </c>
      <c r="R28" s="364">
        <v>46.4</v>
      </c>
      <c r="S28" s="302">
        <v>21700</v>
      </c>
      <c r="T28" s="307">
        <f t="shared" si="2"/>
        <v>5612.0689655172418</v>
      </c>
      <c r="U28" s="101">
        <f t="shared" si="11"/>
        <v>1896.8793103448277</v>
      </c>
      <c r="V28" s="304">
        <f t="shared" si="12"/>
        <v>112.24137931034484</v>
      </c>
      <c r="W28" s="308">
        <v>38</v>
      </c>
      <c r="X28" s="305">
        <f t="shared" si="13"/>
        <v>7659.1896551724149</v>
      </c>
      <c r="Y28" s="309">
        <f t="shared" si="14"/>
        <v>0.23710000000000001</v>
      </c>
    </row>
    <row r="29" spans="1:25" s="63" customFormat="1" ht="16.5" customHeight="1" thickBot="1" x14ac:dyDescent="0.25">
      <c r="A29" s="385">
        <v>12</v>
      </c>
      <c r="B29" s="310">
        <v>18.559999999999999</v>
      </c>
      <c r="C29" s="311">
        <v>21700</v>
      </c>
      <c r="D29" s="312">
        <f t="shared" si="0"/>
        <v>14030.172413793103</v>
      </c>
      <c r="E29" s="313">
        <f t="shared" si="3"/>
        <v>4742.1982758620688</v>
      </c>
      <c r="F29" s="313">
        <f t="shared" si="4"/>
        <v>280.60344827586209</v>
      </c>
      <c r="G29" s="115">
        <v>95</v>
      </c>
      <c r="H29" s="314">
        <f t="shared" si="5"/>
        <v>19147.974137931036</v>
      </c>
      <c r="I29" s="318">
        <f t="shared" si="6"/>
        <v>0.64659999999999995</v>
      </c>
      <c r="J29" s="315">
        <v>30.93</v>
      </c>
      <c r="K29" s="311">
        <v>21700</v>
      </c>
      <c r="L29" s="316">
        <f t="shared" si="1"/>
        <v>8419.0106692531517</v>
      </c>
      <c r="M29" s="313">
        <f t="shared" si="7"/>
        <v>2845.6256062075649</v>
      </c>
      <c r="N29" s="313">
        <f t="shared" si="8"/>
        <v>168.38021338506303</v>
      </c>
      <c r="O29" s="317">
        <v>57</v>
      </c>
      <c r="P29" s="314">
        <f t="shared" si="9"/>
        <v>11490.016488845778</v>
      </c>
      <c r="Q29" s="318">
        <f t="shared" si="10"/>
        <v>0.38800000000000001</v>
      </c>
      <c r="R29" s="365">
        <v>46.4</v>
      </c>
      <c r="S29" s="311">
        <v>21700</v>
      </c>
      <c r="T29" s="316">
        <f t="shared" si="2"/>
        <v>5612.0689655172418</v>
      </c>
      <c r="U29" s="115">
        <f t="shared" si="11"/>
        <v>1896.8793103448277</v>
      </c>
      <c r="V29" s="313">
        <f t="shared" si="12"/>
        <v>112.24137931034484</v>
      </c>
      <c r="W29" s="317">
        <v>38</v>
      </c>
      <c r="X29" s="314">
        <f t="shared" si="13"/>
        <v>7659.1896551724149</v>
      </c>
      <c r="Y29" s="318">
        <f t="shared" si="14"/>
        <v>0.2586</v>
      </c>
    </row>
    <row r="30" spans="1:25" s="63" customFormat="1" ht="16.5" customHeight="1" x14ac:dyDescent="0.2">
      <c r="A30" s="278">
        <v>13</v>
      </c>
      <c r="B30" s="319">
        <f>4.2*LN($A30)+$A30/150+7.75</f>
        <v>18.60945396800512</v>
      </c>
      <c r="C30" s="320">
        <v>21700</v>
      </c>
      <c r="D30" s="321">
        <f t="shared" si="0"/>
        <v>13992.887725115459</v>
      </c>
      <c r="E30" s="322">
        <f t="shared" si="3"/>
        <v>4729.5960510890245</v>
      </c>
      <c r="F30" s="322">
        <f t="shared" si="4"/>
        <v>279.85775450230921</v>
      </c>
      <c r="G30" s="106">
        <v>95</v>
      </c>
      <c r="H30" s="323">
        <f t="shared" si="5"/>
        <v>19097.341530706795</v>
      </c>
      <c r="I30" s="328">
        <f t="shared" si="6"/>
        <v>0.6986</v>
      </c>
      <c r="J30" s="319">
        <f>(4.2*LN($A30)+$A30/150+7.75)/0.6</f>
        <v>31.015756613341868</v>
      </c>
      <c r="K30" s="320">
        <v>21700</v>
      </c>
      <c r="L30" s="325">
        <f t="shared" si="1"/>
        <v>8395.7326350692747</v>
      </c>
      <c r="M30" s="322">
        <f t="shared" si="7"/>
        <v>2837.7576306534147</v>
      </c>
      <c r="N30" s="322">
        <f t="shared" si="8"/>
        <v>167.91465270138551</v>
      </c>
      <c r="O30" s="326">
        <v>57</v>
      </c>
      <c r="P30" s="323">
        <f t="shared" si="9"/>
        <v>11458.404918424074</v>
      </c>
      <c r="Q30" s="328">
        <f t="shared" si="10"/>
        <v>0.41909999999999997</v>
      </c>
      <c r="R30" s="366">
        <f>(4.2*LN($A30)+$A30/150+7.75)/0.4</f>
        <v>46.523634920012796</v>
      </c>
      <c r="S30" s="320">
        <v>21700</v>
      </c>
      <c r="T30" s="325">
        <f t="shared" si="2"/>
        <v>5597.1550900461834</v>
      </c>
      <c r="U30" s="106">
        <f t="shared" si="11"/>
        <v>1891.8384204356098</v>
      </c>
      <c r="V30" s="322">
        <f t="shared" si="12"/>
        <v>111.94310180092367</v>
      </c>
      <c r="W30" s="326">
        <v>38</v>
      </c>
      <c r="X30" s="323">
        <f t="shared" si="13"/>
        <v>7638.9366122827169</v>
      </c>
      <c r="Y30" s="328">
        <f t="shared" si="14"/>
        <v>0.27939999999999998</v>
      </c>
    </row>
    <row r="31" spans="1:25" s="63" customFormat="1" ht="16.5" customHeight="1" x14ac:dyDescent="0.2">
      <c r="A31" s="279">
        <v>14</v>
      </c>
      <c r="B31" s="301">
        <f t="shared" ref="B31:B94" si="15">4.2*LN($A31)+$A31/150+7.75</f>
        <v>18.92737411771742</v>
      </c>
      <c r="C31" s="302">
        <v>21700</v>
      </c>
      <c r="D31" s="303">
        <f t="shared" si="0"/>
        <v>13757.851373384456</v>
      </c>
      <c r="E31" s="304">
        <f t="shared" si="3"/>
        <v>4650.1537642039457</v>
      </c>
      <c r="F31" s="304">
        <f t="shared" si="4"/>
        <v>275.15702746768915</v>
      </c>
      <c r="G31" s="101">
        <v>95</v>
      </c>
      <c r="H31" s="305">
        <f t="shared" si="5"/>
        <v>18778.162165056088</v>
      </c>
      <c r="I31" s="309">
        <f t="shared" si="6"/>
        <v>0.73970000000000002</v>
      </c>
      <c r="J31" s="329">
        <f t="shared" ref="J31:J94" si="16">(4.2*LN($A31)+$A31/150+7.75)/0.6</f>
        <v>31.545623529529035</v>
      </c>
      <c r="K31" s="302">
        <v>21700</v>
      </c>
      <c r="L31" s="307">
        <f t="shared" si="1"/>
        <v>8254.7108240306734</v>
      </c>
      <c r="M31" s="304">
        <f t="shared" si="7"/>
        <v>2790.0922585223675</v>
      </c>
      <c r="N31" s="304">
        <f t="shared" si="8"/>
        <v>165.09421648061348</v>
      </c>
      <c r="O31" s="308">
        <v>57</v>
      </c>
      <c r="P31" s="305">
        <f t="shared" si="9"/>
        <v>11266.897299033653</v>
      </c>
      <c r="Q31" s="309">
        <f t="shared" si="10"/>
        <v>0.44379999999999997</v>
      </c>
      <c r="R31" s="367">
        <f t="shared" ref="R31:R94" si="17">(4.2*LN($A31)+$A31/150+7.75)/0.4</f>
        <v>47.31843529429355</v>
      </c>
      <c r="S31" s="302">
        <v>21700</v>
      </c>
      <c r="T31" s="307">
        <f t="shared" si="2"/>
        <v>5503.1405493537823</v>
      </c>
      <c r="U31" s="101">
        <f t="shared" si="11"/>
        <v>1860.0615056815782</v>
      </c>
      <c r="V31" s="304">
        <f t="shared" si="12"/>
        <v>110.06281098707565</v>
      </c>
      <c r="W31" s="308">
        <v>38</v>
      </c>
      <c r="X31" s="305">
        <f t="shared" si="13"/>
        <v>7511.2648660224368</v>
      </c>
      <c r="Y31" s="309">
        <f t="shared" si="14"/>
        <v>0.2959</v>
      </c>
    </row>
    <row r="32" spans="1:25" s="63" customFormat="1" ht="16.5" customHeight="1" x14ac:dyDescent="0.2">
      <c r="A32" s="279">
        <v>15</v>
      </c>
      <c r="B32" s="301">
        <f t="shared" si="15"/>
        <v>19.223810844629284</v>
      </c>
      <c r="C32" s="302">
        <v>21700</v>
      </c>
      <c r="D32" s="303">
        <f t="shared" si="0"/>
        <v>13545.701323457939</v>
      </c>
      <c r="E32" s="304">
        <f t="shared" si="3"/>
        <v>4578.4470473287829</v>
      </c>
      <c r="F32" s="304">
        <f t="shared" si="4"/>
        <v>270.91402646915878</v>
      </c>
      <c r="G32" s="101">
        <v>95</v>
      </c>
      <c r="H32" s="305">
        <f t="shared" si="5"/>
        <v>18490.062397255882</v>
      </c>
      <c r="I32" s="309">
        <f t="shared" si="6"/>
        <v>0.78029999999999999</v>
      </c>
      <c r="J32" s="329">
        <f t="shared" si="16"/>
        <v>32.039684741048809</v>
      </c>
      <c r="K32" s="302">
        <v>21700</v>
      </c>
      <c r="L32" s="307">
        <f t="shared" si="1"/>
        <v>8127.4207940747638</v>
      </c>
      <c r="M32" s="304">
        <f t="shared" si="7"/>
        <v>2747.0682283972701</v>
      </c>
      <c r="N32" s="304">
        <f t="shared" si="8"/>
        <v>162.54841588149529</v>
      </c>
      <c r="O32" s="308">
        <v>57</v>
      </c>
      <c r="P32" s="305">
        <f t="shared" si="9"/>
        <v>11094.037438353529</v>
      </c>
      <c r="Q32" s="309">
        <f t="shared" si="10"/>
        <v>0.46820000000000001</v>
      </c>
      <c r="R32" s="367">
        <f t="shared" si="17"/>
        <v>48.05952711157321</v>
      </c>
      <c r="S32" s="302">
        <v>21700</v>
      </c>
      <c r="T32" s="307">
        <f t="shared" si="2"/>
        <v>5418.2805293831761</v>
      </c>
      <c r="U32" s="101">
        <f t="shared" si="11"/>
        <v>1831.3788189315133</v>
      </c>
      <c r="V32" s="304">
        <f t="shared" si="12"/>
        <v>108.36561058766353</v>
      </c>
      <c r="W32" s="308">
        <v>38</v>
      </c>
      <c r="X32" s="305">
        <f t="shared" si="13"/>
        <v>7396.0249589023533</v>
      </c>
      <c r="Y32" s="309">
        <f t="shared" si="14"/>
        <v>0.31209999999999999</v>
      </c>
    </row>
    <row r="33" spans="1:25" s="63" customFormat="1" ht="16.5" customHeight="1" x14ac:dyDescent="0.2">
      <c r="A33" s="279">
        <v>16</v>
      </c>
      <c r="B33" s="301">
        <f t="shared" si="15"/>
        <v>19.501539300073748</v>
      </c>
      <c r="C33" s="302">
        <v>21700</v>
      </c>
      <c r="D33" s="303">
        <f t="shared" si="0"/>
        <v>13352.792104929647</v>
      </c>
      <c r="E33" s="304">
        <f t="shared" si="3"/>
        <v>4513.2437314662202</v>
      </c>
      <c r="F33" s="304">
        <f t="shared" si="4"/>
        <v>267.05584209859296</v>
      </c>
      <c r="G33" s="101">
        <v>95</v>
      </c>
      <c r="H33" s="305">
        <f t="shared" si="5"/>
        <v>18228.09167849446</v>
      </c>
      <c r="I33" s="309">
        <f t="shared" si="6"/>
        <v>0.82040000000000002</v>
      </c>
      <c r="J33" s="329">
        <f t="shared" si="16"/>
        <v>32.502565500122913</v>
      </c>
      <c r="K33" s="302">
        <v>21700</v>
      </c>
      <c r="L33" s="307">
        <f t="shared" si="1"/>
        <v>8011.6752629577895</v>
      </c>
      <c r="M33" s="304">
        <f t="shared" si="7"/>
        <v>2707.9462388797324</v>
      </c>
      <c r="N33" s="304">
        <f t="shared" si="8"/>
        <v>160.23350525915581</v>
      </c>
      <c r="O33" s="308">
        <v>57</v>
      </c>
      <c r="P33" s="305">
        <f t="shared" si="9"/>
        <v>10936.855007096678</v>
      </c>
      <c r="Q33" s="309">
        <f t="shared" si="10"/>
        <v>0.49230000000000002</v>
      </c>
      <c r="R33" s="367">
        <f t="shared" si="17"/>
        <v>48.753848250184369</v>
      </c>
      <c r="S33" s="302">
        <v>21700</v>
      </c>
      <c r="T33" s="307">
        <f t="shared" si="2"/>
        <v>5341.1168419718597</v>
      </c>
      <c r="U33" s="101">
        <f t="shared" si="11"/>
        <v>1805.2974925864885</v>
      </c>
      <c r="V33" s="304">
        <f t="shared" si="12"/>
        <v>106.8223368394372</v>
      </c>
      <c r="W33" s="308">
        <v>38</v>
      </c>
      <c r="X33" s="305">
        <f t="shared" si="13"/>
        <v>7291.2366713977854</v>
      </c>
      <c r="Y33" s="309">
        <f t="shared" si="14"/>
        <v>0.32819999999999999</v>
      </c>
    </row>
    <row r="34" spans="1:25" s="63" customFormat="1" ht="16.5" customHeight="1" x14ac:dyDescent="0.2">
      <c r="A34" s="279">
        <v>17</v>
      </c>
      <c r="B34" s="301">
        <f t="shared" si="15"/>
        <v>19.762829378369442</v>
      </c>
      <c r="C34" s="302">
        <v>21700</v>
      </c>
      <c r="D34" s="303">
        <f t="shared" si="0"/>
        <v>13176.250981805755</v>
      </c>
      <c r="E34" s="304">
        <f t="shared" si="3"/>
        <v>4453.5728318503452</v>
      </c>
      <c r="F34" s="304">
        <f t="shared" si="4"/>
        <v>263.52501963611513</v>
      </c>
      <c r="G34" s="101">
        <v>95</v>
      </c>
      <c r="H34" s="305">
        <f t="shared" si="5"/>
        <v>17988.348833292217</v>
      </c>
      <c r="I34" s="309">
        <f t="shared" si="6"/>
        <v>0.86019999999999996</v>
      </c>
      <c r="J34" s="329">
        <f t="shared" si="16"/>
        <v>32.938048963949072</v>
      </c>
      <c r="K34" s="302">
        <v>21700</v>
      </c>
      <c r="L34" s="307">
        <f t="shared" si="1"/>
        <v>7905.7505890834536</v>
      </c>
      <c r="M34" s="304">
        <f t="shared" si="7"/>
        <v>2672.1436991102069</v>
      </c>
      <c r="N34" s="304">
        <f t="shared" si="8"/>
        <v>158.11501178166907</v>
      </c>
      <c r="O34" s="308">
        <v>57</v>
      </c>
      <c r="P34" s="305">
        <f t="shared" si="9"/>
        <v>10793.009299975329</v>
      </c>
      <c r="Q34" s="309">
        <f t="shared" si="10"/>
        <v>0.5161</v>
      </c>
      <c r="R34" s="367">
        <f t="shared" si="17"/>
        <v>49.407073445923601</v>
      </c>
      <c r="S34" s="302">
        <v>21700</v>
      </c>
      <c r="T34" s="307">
        <f t="shared" si="2"/>
        <v>5270.5003927223024</v>
      </c>
      <c r="U34" s="101">
        <f t="shared" si="11"/>
        <v>1781.4291327401381</v>
      </c>
      <c r="V34" s="304">
        <f t="shared" si="12"/>
        <v>105.41000785444605</v>
      </c>
      <c r="W34" s="308">
        <v>38</v>
      </c>
      <c r="X34" s="305">
        <f t="shared" si="13"/>
        <v>7195.3395333168864</v>
      </c>
      <c r="Y34" s="309">
        <f t="shared" si="14"/>
        <v>0.34410000000000002</v>
      </c>
    </row>
    <row r="35" spans="1:25" s="63" customFormat="1" ht="16.5" customHeight="1" x14ac:dyDescent="0.2">
      <c r="A35" s="279">
        <v>18</v>
      </c>
      <c r="B35" s="301">
        <f t="shared" si="15"/>
        <v>20.009561383163891</v>
      </c>
      <c r="C35" s="302">
        <v>21700</v>
      </c>
      <c r="D35" s="303">
        <f t="shared" si="0"/>
        <v>13013.778513860947</v>
      </c>
      <c r="E35" s="304">
        <f t="shared" si="3"/>
        <v>4398.6571376849997</v>
      </c>
      <c r="F35" s="304">
        <f t="shared" si="4"/>
        <v>260.27557027721895</v>
      </c>
      <c r="G35" s="101">
        <v>95</v>
      </c>
      <c r="H35" s="305">
        <f t="shared" si="5"/>
        <v>17767.711221823167</v>
      </c>
      <c r="I35" s="309">
        <f t="shared" si="6"/>
        <v>0.89959999999999996</v>
      </c>
      <c r="J35" s="329">
        <f t="shared" si="16"/>
        <v>33.349268971939821</v>
      </c>
      <c r="K35" s="302">
        <v>21700</v>
      </c>
      <c r="L35" s="307">
        <f t="shared" si="1"/>
        <v>7808.2671083165687</v>
      </c>
      <c r="M35" s="304">
        <f t="shared" si="7"/>
        <v>2639.1942826109998</v>
      </c>
      <c r="N35" s="304">
        <f t="shared" si="8"/>
        <v>156.16534216633138</v>
      </c>
      <c r="O35" s="308">
        <v>57</v>
      </c>
      <c r="P35" s="305">
        <f t="shared" si="9"/>
        <v>10660.626733093901</v>
      </c>
      <c r="Q35" s="309">
        <f t="shared" si="10"/>
        <v>0.53969999999999996</v>
      </c>
      <c r="R35" s="367">
        <f t="shared" si="17"/>
        <v>50.023903457909725</v>
      </c>
      <c r="S35" s="302">
        <v>21700</v>
      </c>
      <c r="T35" s="307">
        <f t="shared" si="2"/>
        <v>5205.5114055443792</v>
      </c>
      <c r="U35" s="101">
        <f t="shared" si="11"/>
        <v>1759.4628550739999</v>
      </c>
      <c r="V35" s="304">
        <f t="shared" si="12"/>
        <v>104.11022811088759</v>
      </c>
      <c r="W35" s="308">
        <v>38</v>
      </c>
      <c r="X35" s="305">
        <f t="shared" si="13"/>
        <v>7107.0844887292669</v>
      </c>
      <c r="Y35" s="309">
        <f t="shared" si="14"/>
        <v>0.35980000000000001</v>
      </c>
    </row>
    <row r="36" spans="1:25" s="63" customFormat="1" ht="16.5" customHeight="1" x14ac:dyDescent="0.2">
      <c r="A36" s="279">
        <v>19</v>
      </c>
      <c r="B36" s="301">
        <f t="shared" si="15"/>
        <v>20.243310379165717</v>
      </c>
      <c r="C36" s="302">
        <v>21700</v>
      </c>
      <c r="D36" s="303">
        <f t="shared" si="0"/>
        <v>12863.508740546802</v>
      </c>
      <c r="E36" s="304">
        <f t="shared" si="3"/>
        <v>4347.8659543048188</v>
      </c>
      <c r="F36" s="304">
        <f t="shared" si="4"/>
        <v>257.27017481093606</v>
      </c>
      <c r="G36" s="101">
        <v>95</v>
      </c>
      <c r="H36" s="305">
        <f t="shared" si="5"/>
        <v>17563.644869662556</v>
      </c>
      <c r="I36" s="309">
        <f t="shared" si="6"/>
        <v>0.93859999999999999</v>
      </c>
      <c r="J36" s="329">
        <f t="shared" si="16"/>
        <v>33.73885063194286</v>
      </c>
      <c r="K36" s="302">
        <v>21700</v>
      </c>
      <c r="L36" s="307">
        <f t="shared" si="1"/>
        <v>7718.1052443280805</v>
      </c>
      <c r="M36" s="304">
        <f t="shared" si="7"/>
        <v>2608.719572582891</v>
      </c>
      <c r="N36" s="304">
        <f t="shared" si="8"/>
        <v>154.36210488656161</v>
      </c>
      <c r="O36" s="308">
        <v>57</v>
      </c>
      <c r="P36" s="305">
        <f t="shared" si="9"/>
        <v>10538.186921797533</v>
      </c>
      <c r="Q36" s="309">
        <f t="shared" si="10"/>
        <v>0.56310000000000004</v>
      </c>
      <c r="R36" s="367">
        <f t="shared" si="17"/>
        <v>50.608275947914287</v>
      </c>
      <c r="S36" s="302">
        <v>21700</v>
      </c>
      <c r="T36" s="307">
        <f t="shared" si="2"/>
        <v>5145.4034962187216</v>
      </c>
      <c r="U36" s="101">
        <f t="shared" si="11"/>
        <v>1739.1463817219278</v>
      </c>
      <c r="V36" s="304">
        <f t="shared" si="12"/>
        <v>102.90806992437443</v>
      </c>
      <c r="W36" s="308">
        <v>38</v>
      </c>
      <c r="X36" s="305">
        <f t="shared" si="13"/>
        <v>7025.4579478650239</v>
      </c>
      <c r="Y36" s="309">
        <f t="shared" si="14"/>
        <v>0.37540000000000001</v>
      </c>
    </row>
    <row r="37" spans="1:25" s="63" customFormat="1" ht="16.5" customHeight="1" x14ac:dyDescent="0.2">
      <c r="A37" s="280">
        <v>20</v>
      </c>
      <c r="B37" s="301">
        <f t="shared" si="15"/>
        <v>20.465408882260093</v>
      </c>
      <c r="C37" s="302">
        <v>21700</v>
      </c>
      <c r="D37" s="303">
        <f t="shared" si="0"/>
        <v>12723.908987018625</v>
      </c>
      <c r="E37" s="304">
        <f t="shared" si="3"/>
        <v>4300.6812376122953</v>
      </c>
      <c r="F37" s="304">
        <f t="shared" si="4"/>
        <v>254.47817974037252</v>
      </c>
      <c r="G37" s="101">
        <v>95</v>
      </c>
      <c r="H37" s="305">
        <f t="shared" si="5"/>
        <v>17374.068404371294</v>
      </c>
      <c r="I37" s="309">
        <f t="shared" si="6"/>
        <v>0.97729999999999995</v>
      </c>
      <c r="J37" s="329">
        <f t="shared" si="16"/>
        <v>34.109014803766826</v>
      </c>
      <c r="K37" s="302">
        <v>21700</v>
      </c>
      <c r="L37" s="307">
        <f t="shared" si="1"/>
        <v>7634.3453922111748</v>
      </c>
      <c r="M37" s="304">
        <f t="shared" si="7"/>
        <v>2580.408742567377</v>
      </c>
      <c r="N37" s="304">
        <f t="shared" si="8"/>
        <v>152.6869078442235</v>
      </c>
      <c r="O37" s="308">
        <v>57</v>
      </c>
      <c r="P37" s="305">
        <f t="shared" si="9"/>
        <v>10424.441042622775</v>
      </c>
      <c r="Q37" s="309">
        <f t="shared" si="10"/>
        <v>0.58640000000000003</v>
      </c>
      <c r="R37" s="367">
        <f t="shared" si="17"/>
        <v>51.163522205650231</v>
      </c>
      <c r="S37" s="302">
        <v>21700</v>
      </c>
      <c r="T37" s="307">
        <f t="shared" si="2"/>
        <v>5089.5635948074505</v>
      </c>
      <c r="U37" s="101">
        <f t="shared" si="11"/>
        <v>1720.2724950449181</v>
      </c>
      <c r="V37" s="304">
        <f t="shared" si="12"/>
        <v>101.79127189614901</v>
      </c>
      <c r="W37" s="308">
        <v>38</v>
      </c>
      <c r="X37" s="305">
        <f t="shared" si="13"/>
        <v>6949.6273617485176</v>
      </c>
      <c r="Y37" s="309">
        <f t="shared" si="14"/>
        <v>0.39090000000000003</v>
      </c>
    </row>
    <row r="38" spans="1:25" s="63" customFormat="1" ht="16.5" customHeight="1" x14ac:dyDescent="0.2">
      <c r="A38" s="279">
        <v>21</v>
      </c>
      <c r="B38" s="301">
        <f t="shared" si="15"/>
        <v>20.676994238438375</v>
      </c>
      <c r="C38" s="302">
        <v>21700</v>
      </c>
      <c r="D38" s="303">
        <f t="shared" si="0"/>
        <v>12593.706657610726</v>
      </c>
      <c r="E38" s="304">
        <f t="shared" si="3"/>
        <v>4256.6728502724254</v>
      </c>
      <c r="F38" s="304">
        <f t="shared" si="4"/>
        <v>251.87413315221454</v>
      </c>
      <c r="G38" s="101">
        <v>95</v>
      </c>
      <c r="H38" s="305">
        <f t="shared" si="5"/>
        <v>17197.253641035368</v>
      </c>
      <c r="I38" s="309">
        <f t="shared" si="6"/>
        <v>1.0156000000000001</v>
      </c>
      <c r="J38" s="329">
        <f t="shared" si="16"/>
        <v>34.461657064063964</v>
      </c>
      <c r="K38" s="302">
        <v>21700</v>
      </c>
      <c r="L38" s="307">
        <f t="shared" si="1"/>
        <v>7556.2239945664351</v>
      </c>
      <c r="M38" s="304">
        <f t="shared" si="7"/>
        <v>2554.0037101634548</v>
      </c>
      <c r="N38" s="304">
        <f t="shared" si="8"/>
        <v>151.12447989132872</v>
      </c>
      <c r="O38" s="308">
        <v>57</v>
      </c>
      <c r="P38" s="305">
        <f t="shared" si="9"/>
        <v>10318.352184621219</v>
      </c>
      <c r="Q38" s="309">
        <f t="shared" si="10"/>
        <v>0.60940000000000005</v>
      </c>
      <c r="R38" s="367">
        <f t="shared" si="17"/>
        <v>51.692485596095935</v>
      </c>
      <c r="S38" s="302">
        <v>21700</v>
      </c>
      <c r="T38" s="307">
        <f t="shared" si="2"/>
        <v>5037.4826630442913</v>
      </c>
      <c r="U38" s="101">
        <f t="shared" si="11"/>
        <v>1702.6691401089702</v>
      </c>
      <c r="V38" s="304">
        <f t="shared" si="12"/>
        <v>100.74965326088582</v>
      </c>
      <c r="W38" s="308">
        <v>38</v>
      </c>
      <c r="X38" s="305">
        <f t="shared" si="13"/>
        <v>6878.9014564141471</v>
      </c>
      <c r="Y38" s="309">
        <f t="shared" si="14"/>
        <v>0.40620000000000001</v>
      </c>
    </row>
    <row r="39" spans="1:25" s="63" customFormat="1" ht="16.5" customHeight="1" x14ac:dyDescent="0.2">
      <c r="A39" s="279">
        <v>22</v>
      </c>
      <c r="B39" s="301">
        <f t="shared" si="15"/>
        <v>20.879044970771595</v>
      </c>
      <c r="C39" s="302">
        <v>21700</v>
      </c>
      <c r="D39" s="303">
        <f t="shared" si="0"/>
        <v>12471.83481641674</v>
      </c>
      <c r="E39" s="304">
        <f t="shared" si="3"/>
        <v>4215.4801679488573</v>
      </c>
      <c r="F39" s="304">
        <f t="shared" si="4"/>
        <v>249.43669632833482</v>
      </c>
      <c r="G39" s="101">
        <v>95</v>
      </c>
      <c r="H39" s="305">
        <f t="shared" si="5"/>
        <v>17031.751680693935</v>
      </c>
      <c r="I39" s="309">
        <f t="shared" si="6"/>
        <v>1.0537000000000001</v>
      </c>
      <c r="J39" s="329">
        <f t="shared" si="16"/>
        <v>34.798408284619327</v>
      </c>
      <c r="K39" s="302">
        <v>21700</v>
      </c>
      <c r="L39" s="307">
        <f t="shared" si="1"/>
        <v>7483.1008898500422</v>
      </c>
      <c r="M39" s="304">
        <f t="shared" si="7"/>
        <v>2529.288100769314</v>
      </c>
      <c r="N39" s="304">
        <f t="shared" si="8"/>
        <v>149.66201779700086</v>
      </c>
      <c r="O39" s="308">
        <v>57</v>
      </c>
      <c r="P39" s="305">
        <f t="shared" si="9"/>
        <v>10219.051008416358</v>
      </c>
      <c r="Q39" s="309">
        <f t="shared" si="10"/>
        <v>0.63219999999999998</v>
      </c>
      <c r="R39" s="367">
        <f t="shared" si="17"/>
        <v>52.197612426928984</v>
      </c>
      <c r="S39" s="302">
        <v>21700</v>
      </c>
      <c r="T39" s="307">
        <f t="shared" si="2"/>
        <v>4988.733926566696</v>
      </c>
      <c r="U39" s="101">
        <f t="shared" si="11"/>
        <v>1686.1920671795431</v>
      </c>
      <c r="V39" s="304">
        <f t="shared" si="12"/>
        <v>99.774678531333919</v>
      </c>
      <c r="W39" s="308">
        <v>38</v>
      </c>
      <c r="X39" s="305">
        <f t="shared" si="13"/>
        <v>6812.7006722775732</v>
      </c>
      <c r="Y39" s="309">
        <f t="shared" si="14"/>
        <v>0.42149999999999999</v>
      </c>
    </row>
    <row r="40" spans="1:25" s="63" customFormat="1" ht="16.5" customHeight="1" x14ac:dyDescent="0.2">
      <c r="A40" s="279">
        <v>23</v>
      </c>
      <c r="B40" s="301">
        <f t="shared" si="15"/>
        <v>21.072409040235762</v>
      </c>
      <c r="C40" s="302">
        <v>21700</v>
      </c>
      <c r="D40" s="303">
        <f t="shared" si="0"/>
        <v>12357.391103351827</v>
      </c>
      <c r="E40" s="304">
        <f t="shared" si="3"/>
        <v>4176.7981929329171</v>
      </c>
      <c r="F40" s="304">
        <f t="shared" si="4"/>
        <v>247.14782206703654</v>
      </c>
      <c r="G40" s="101">
        <v>95</v>
      </c>
      <c r="H40" s="305">
        <f t="shared" si="5"/>
        <v>16876.337118351781</v>
      </c>
      <c r="I40" s="309">
        <f t="shared" si="6"/>
        <v>1.0914999999999999</v>
      </c>
      <c r="J40" s="329">
        <f t="shared" si="16"/>
        <v>35.120681733726272</v>
      </c>
      <c r="K40" s="302">
        <v>21700</v>
      </c>
      <c r="L40" s="307">
        <f t="shared" si="1"/>
        <v>7414.4346620110955</v>
      </c>
      <c r="M40" s="304">
        <f t="shared" si="7"/>
        <v>2506.0789157597501</v>
      </c>
      <c r="N40" s="304">
        <f t="shared" si="8"/>
        <v>148.2886932402219</v>
      </c>
      <c r="O40" s="308">
        <v>57</v>
      </c>
      <c r="P40" s="305">
        <f t="shared" si="9"/>
        <v>10125.802271011067</v>
      </c>
      <c r="Q40" s="309">
        <f t="shared" si="10"/>
        <v>0.65490000000000004</v>
      </c>
      <c r="R40" s="367">
        <f t="shared" si="17"/>
        <v>52.681022600589401</v>
      </c>
      <c r="S40" s="302">
        <v>21700</v>
      </c>
      <c r="T40" s="307">
        <f t="shared" si="2"/>
        <v>4942.9564413407315</v>
      </c>
      <c r="U40" s="101">
        <f t="shared" si="11"/>
        <v>1670.719277173167</v>
      </c>
      <c r="V40" s="304">
        <f t="shared" si="12"/>
        <v>98.85912882681464</v>
      </c>
      <c r="W40" s="308">
        <v>38</v>
      </c>
      <c r="X40" s="305">
        <f t="shared" si="13"/>
        <v>6750.534847340713</v>
      </c>
      <c r="Y40" s="309">
        <f t="shared" si="14"/>
        <v>0.43659999999999999</v>
      </c>
    </row>
    <row r="41" spans="1:25" s="63" customFormat="1" ht="16.5" customHeight="1" x14ac:dyDescent="0.2">
      <c r="A41" s="279">
        <v>24</v>
      </c>
      <c r="B41" s="301">
        <f t="shared" si="15"/>
        <v>21.257826087461375</v>
      </c>
      <c r="C41" s="302">
        <v>21700</v>
      </c>
      <c r="D41" s="303">
        <f t="shared" si="0"/>
        <v>12249.606282817094</v>
      </c>
      <c r="E41" s="304">
        <f t="shared" si="3"/>
        <v>4140.366923592177</v>
      </c>
      <c r="F41" s="304">
        <f t="shared" si="4"/>
        <v>244.9921256563419</v>
      </c>
      <c r="G41" s="101">
        <v>95</v>
      </c>
      <c r="H41" s="305">
        <f t="shared" si="5"/>
        <v>16729.965332065614</v>
      </c>
      <c r="I41" s="309">
        <f t="shared" si="6"/>
        <v>1.129</v>
      </c>
      <c r="J41" s="329">
        <f t="shared" si="16"/>
        <v>35.429710145768958</v>
      </c>
      <c r="K41" s="302">
        <v>21700</v>
      </c>
      <c r="L41" s="307">
        <f t="shared" si="1"/>
        <v>7349.7637696902566</v>
      </c>
      <c r="M41" s="304">
        <f t="shared" si="7"/>
        <v>2484.2201541553063</v>
      </c>
      <c r="N41" s="304">
        <f t="shared" si="8"/>
        <v>146.99527539380514</v>
      </c>
      <c r="O41" s="308">
        <v>57</v>
      </c>
      <c r="P41" s="305">
        <f t="shared" si="9"/>
        <v>10037.979199239368</v>
      </c>
      <c r="Q41" s="309">
        <f t="shared" si="10"/>
        <v>0.6774</v>
      </c>
      <c r="R41" s="367">
        <f t="shared" si="17"/>
        <v>53.144565218653433</v>
      </c>
      <c r="S41" s="302">
        <v>21700</v>
      </c>
      <c r="T41" s="307">
        <f t="shared" si="2"/>
        <v>4899.8425131268386</v>
      </c>
      <c r="U41" s="101">
        <f t="shared" si="11"/>
        <v>1656.1467694368714</v>
      </c>
      <c r="V41" s="304">
        <f t="shared" si="12"/>
        <v>97.996850262536782</v>
      </c>
      <c r="W41" s="308">
        <v>38</v>
      </c>
      <c r="X41" s="305">
        <f t="shared" si="13"/>
        <v>6691.9861328262468</v>
      </c>
      <c r="Y41" s="309">
        <f t="shared" si="14"/>
        <v>0.4516</v>
      </c>
    </row>
    <row r="42" spans="1:25" s="63" customFormat="1" ht="16.5" customHeight="1" x14ac:dyDescent="0.2">
      <c r="A42" s="278">
        <v>25</v>
      </c>
      <c r="B42" s="319">
        <f t="shared" si="15"/>
        <v>21.435945131113108</v>
      </c>
      <c r="C42" s="320">
        <v>21700</v>
      </c>
      <c r="D42" s="321">
        <f t="shared" si="0"/>
        <v>12147.819860858086</v>
      </c>
      <c r="E42" s="322">
        <f t="shared" si="3"/>
        <v>4105.9631129700329</v>
      </c>
      <c r="F42" s="322">
        <f t="shared" si="4"/>
        <v>242.95639721716174</v>
      </c>
      <c r="G42" s="106">
        <v>95</v>
      </c>
      <c r="H42" s="323">
        <f t="shared" si="5"/>
        <v>16591.739371045278</v>
      </c>
      <c r="I42" s="328">
        <f t="shared" si="6"/>
        <v>1.1662999999999999</v>
      </c>
      <c r="J42" s="324">
        <f t="shared" si="16"/>
        <v>35.726575218521852</v>
      </c>
      <c r="K42" s="320">
        <v>21700</v>
      </c>
      <c r="L42" s="325">
        <f t="shared" si="1"/>
        <v>7288.6919165148511</v>
      </c>
      <c r="M42" s="322">
        <f t="shared" si="7"/>
        <v>2463.5778677820194</v>
      </c>
      <c r="N42" s="322">
        <f t="shared" si="8"/>
        <v>145.77383833029702</v>
      </c>
      <c r="O42" s="326">
        <v>57</v>
      </c>
      <c r="P42" s="323">
        <f t="shared" si="9"/>
        <v>9955.0436226271668</v>
      </c>
      <c r="Q42" s="328">
        <f t="shared" si="10"/>
        <v>0.69979999999999998</v>
      </c>
      <c r="R42" s="366">
        <f t="shared" si="17"/>
        <v>53.589862827782767</v>
      </c>
      <c r="S42" s="320">
        <v>21700</v>
      </c>
      <c r="T42" s="325">
        <f t="shared" si="2"/>
        <v>4859.127944343234</v>
      </c>
      <c r="U42" s="106">
        <f t="shared" si="11"/>
        <v>1642.385245188013</v>
      </c>
      <c r="V42" s="322">
        <f t="shared" si="12"/>
        <v>97.182558886864683</v>
      </c>
      <c r="W42" s="326">
        <v>38</v>
      </c>
      <c r="X42" s="323">
        <f t="shared" si="13"/>
        <v>6636.6957484181121</v>
      </c>
      <c r="Y42" s="328">
        <f t="shared" si="14"/>
        <v>0.46650000000000003</v>
      </c>
    </row>
    <row r="43" spans="1:25" s="63" customFormat="1" ht="16.5" customHeight="1" x14ac:dyDescent="0.2">
      <c r="A43" s="279">
        <v>26</v>
      </c>
      <c r="B43" s="301">
        <f t="shared" si="15"/>
        <v>21.607338793023558</v>
      </c>
      <c r="C43" s="302">
        <v>21700</v>
      </c>
      <c r="D43" s="303">
        <f t="shared" si="0"/>
        <v>12051.460963997859</v>
      </c>
      <c r="E43" s="304">
        <f t="shared" si="3"/>
        <v>4073.393805831276</v>
      </c>
      <c r="F43" s="304">
        <f t="shared" si="4"/>
        <v>241.02921927995718</v>
      </c>
      <c r="G43" s="101">
        <v>95</v>
      </c>
      <c r="H43" s="305">
        <f t="shared" si="5"/>
        <v>16460.88398910909</v>
      </c>
      <c r="I43" s="309">
        <f t="shared" si="6"/>
        <v>1.2033</v>
      </c>
      <c r="J43" s="329">
        <f t="shared" si="16"/>
        <v>36.012231321705933</v>
      </c>
      <c r="K43" s="302">
        <v>21700</v>
      </c>
      <c r="L43" s="307">
        <f t="shared" si="1"/>
        <v>7230.8765783987137</v>
      </c>
      <c r="M43" s="304">
        <f t="shared" si="7"/>
        <v>2444.036283498765</v>
      </c>
      <c r="N43" s="304">
        <f t="shared" si="8"/>
        <v>144.61753156797428</v>
      </c>
      <c r="O43" s="308">
        <v>57</v>
      </c>
      <c r="P43" s="305">
        <f t="shared" si="9"/>
        <v>9876.530393465453</v>
      </c>
      <c r="Q43" s="309">
        <f t="shared" si="10"/>
        <v>0.72199999999999998</v>
      </c>
      <c r="R43" s="367">
        <f t="shared" si="17"/>
        <v>54.018346982558896</v>
      </c>
      <c r="S43" s="302">
        <v>21700</v>
      </c>
      <c r="T43" s="307">
        <f t="shared" si="2"/>
        <v>4820.5843855991434</v>
      </c>
      <c r="U43" s="101">
        <f t="shared" si="11"/>
        <v>1629.3575223325104</v>
      </c>
      <c r="V43" s="304">
        <f t="shared" si="12"/>
        <v>96.411687711982864</v>
      </c>
      <c r="W43" s="308">
        <v>38</v>
      </c>
      <c r="X43" s="305">
        <f t="shared" si="13"/>
        <v>6584.3535956436372</v>
      </c>
      <c r="Y43" s="309">
        <f t="shared" si="14"/>
        <v>0.48130000000000001</v>
      </c>
    </row>
    <row r="44" spans="1:25" s="63" customFormat="1" ht="16.5" customHeight="1" x14ac:dyDescent="0.2">
      <c r="A44" s="279">
        <v>27</v>
      </c>
      <c r="B44" s="301">
        <f t="shared" si="15"/>
        <v>21.772514837218182</v>
      </c>
      <c r="C44" s="302">
        <v>21700</v>
      </c>
      <c r="D44" s="303">
        <f t="shared" si="0"/>
        <v>11960.03318619259</v>
      </c>
      <c r="E44" s="304">
        <f t="shared" si="3"/>
        <v>4042.4912169330951</v>
      </c>
      <c r="F44" s="304">
        <f t="shared" si="4"/>
        <v>239.20066372385179</v>
      </c>
      <c r="G44" s="101">
        <v>95</v>
      </c>
      <c r="H44" s="305">
        <f t="shared" si="5"/>
        <v>16336.725066849536</v>
      </c>
      <c r="I44" s="309">
        <f t="shared" si="6"/>
        <v>1.2401</v>
      </c>
      <c r="J44" s="329">
        <f t="shared" si="16"/>
        <v>36.287524728696972</v>
      </c>
      <c r="K44" s="302">
        <v>21700</v>
      </c>
      <c r="L44" s="307">
        <f t="shared" si="1"/>
        <v>7176.0199117155535</v>
      </c>
      <c r="M44" s="304">
        <f t="shared" si="7"/>
        <v>2425.4947301598568</v>
      </c>
      <c r="N44" s="304">
        <f t="shared" si="8"/>
        <v>143.52039823431107</v>
      </c>
      <c r="O44" s="308">
        <v>57</v>
      </c>
      <c r="P44" s="305">
        <f t="shared" si="9"/>
        <v>9802.0350401097221</v>
      </c>
      <c r="Q44" s="309">
        <f t="shared" si="10"/>
        <v>0.74409999999999998</v>
      </c>
      <c r="R44" s="367">
        <f t="shared" si="17"/>
        <v>54.431287093045455</v>
      </c>
      <c r="S44" s="302">
        <v>21700</v>
      </c>
      <c r="T44" s="307">
        <f t="shared" si="2"/>
        <v>4784.0132744770362</v>
      </c>
      <c r="U44" s="101">
        <f t="shared" si="11"/>
        <v>1616.9964867732381</v>
      </c>
      <c r="V44" s="304">
        <f t="shared" si="12"/>
        <v>95.68026548954073</v>
      </c>
      <c r="W44" s="308">
        <v>38</v>
      </c>
      <c r="X44" s="305">
        <f t="shared" si="13"/>
        <v>6534.690026739815</v>
      </c>
      <c r="Y44" s="309">
        <f t="shared" si="14"/>
        <v>0.496</v>
      </c>
    </row>
    <row r="45" spans="1:25" s="63" customFormat="1" ht="16.5" customHeight="1" x14ac:dyDescent="0.2">
      <c r="A45" s="279">
        <v>28</v>
      </c>
      <c r="B45" s="301">
        <f t="shared" si="15"/>
        <v>21.931925609402526</v>
      </c>
      <c r="C45" s="302">
        <v>21700</v>
      </c>
      <c r="D45" s="303">
        <f t="shared" si="0"/>
        <v>11873.102464307231</v>
      </c>
      <c r="E45" s="304">
        <f t="shared" si="3"/>
        <v>4013.1086329358436</v>
      </c>
      <c r="F45" s="304">
        <f t="shared" si="4"/>
        <v>237.46204928614461</v>
      </c>
      <c r="G45" s="101">
        <v>95</v>
      </c>
      <c r="H45" s="305">
        <f t="shared" si="5"/>
        <v>16218.67314652922</v>
      </c>
      <c r="I45" s="309">
        <f t="shared" si="6"/>
        <v>1.2766999999999999</v>
      </c>
      <c r="J45" s="329">
        <f t="shared" si="16"/>
        <v>36.553209349004213</v>
      </c>
      <c r="K45" s="302">
        <v>21700</v>
      </c>
      <c r="L45" s="307">
        <f t="shared" si="1"/>
        <v>7123.8614785843383</v>
      </c>
      <c r="M45" s="304">
        <f t="shared" si="7"/>
        <v>2407.8651797615062</v>
      </c>
      <c r="N45" s="304">
        <f t="shared" si="8"/>
        <v>142.47722957168676</v>
      </c>
      <c r="O45" s="308">
        <v>57</v>
      </c>
      <c r="P45" s="305">
        <f t="shared" si="9"/>
        <v>9731.2038879175307</v>
      </c>
      <c r="Q45" s="309">
        <f t="shared" si="10"/>
        <v>0.76600000000000001</v>
      </c>
      <c r="R45" s="367">
        <f t="shared" si="17"/>
        <v>54.829814023506316</v>
      </c>
      <c r="S45" s="302">
        <v>21700</v>
      </c>
      <c r="T45" s="307">
        <f t="shared" si="2"/>
        <v>4749.2409857228922</v>
      </c>
      <c r="U45" s="101">
        <f t="shared" si="11"/>
        <v>1605.2434531743374</v>
      </c>
      <c r="V45" s="304">
        <f t="shared" si="12"/>
        <v>94.984819714457842</v>
      </c>
      <c r="W45" s="308">
        <v>38</v>
      </c>
      <c r="X45" s="305">
        <f t="shared" si="13"/>
        <v>6487.4692586116871</v>
      </c>
      <c r="Y45" s="309">
        <f t="shared" si="14"/>
        <v>0.51070000000000004</v>
      </c>
    </row>
    <row r="46" spans="1:25" s="63" customFormat="1" ht="16.5" customHeight="1" x14ac:dyDescent="0.2">
      <c r="A46" s="279">
        <v>29</v>
      </c>
      <c r="B46" s="301">
        <f t="shared" si="15"/>
        <v>22.085975819276527</v>
      </c>
      <c r="C46" s="302">
        <v>21700</v>
      </c>
      <c r="D46" s="303">
        <f t="shared" si="0"/>
        <v>11790.287290486129</v>
      </c>
      <c r="E46" s="304">
        <f t="shared" si="3"/>
        <v>3985.1171041843113</v>
      </c>
      <c r="F46" s="304">
        <f t="shared" si="4"/>
        <v>235.80574580972257</v>
      </c>
      <c r="G46" s="101">
        <v>95</v>
      </c>
      <c r="H46" s="305">
        <f t="shared" si="5"/>
        <v>16106.210140480163</v>
      </c>
      <c r="I46" s="309">
        <f t="shared" si="6"/>
        <v>1.3130999999999999</v>
      </c>
      <c r="J46" s="329">
        <f t="shared" si="16"/>
        <v>36.809959698794216</v>
      </c>
      <c r="K46" s="302">
        <v>21700</v>
      </c>
      <c r="L46" s="307">
        <f t="shared" si="1"/>
        <v>7074.1723742916756</v>
      </c>
      <c r="M46" s="304">
        <f t="shared" si="7"/>
        <v>2391.070262510586</v>
      </c>
      <c r="N46" s="304">
        <f t="shared" si="8"/>
        <v>141.48344748583352</v>
      </c>
      <c r="O46" s="308">
        <v>57</v>
      </c>
      <c r="P46" s="305">
        <f t="shared" si="9"/>
        <v>9663.7260842880951</v>
      </c>
      <c r="Q46" s="309">
        <f t="shared" si="10"/>
        <v>0.78779999999999994</v>
      </c>
      <c r="R46" s="367">
        <f t="shared" si="17"/>
        <v>55.214939548191317</v>
      </c>
      <c r="S46" s="302">
        <v>21700</v>
      </c>
      <c r="T46" s="307">
        <f t="shared" si="2"/>
        <v>4716.1149161944513</v>
      </c>
      <c r="U46" s="101">
        <f t="shared" si="11"/>
        <v>1594.0468416737244</v>
      </c>
      <c r="V46" s="304">
        <f t="shared" si="12"/>
        <v>94.322298323889029</v>
      </c>
      <c r="W46" s="308">
        <v>38</v>
      </c>
      <c r="X46" s="305">
        <f t="shared" si="13"/>
        <v>6442.4840561920655</v>
      </c>
      <c r="Y46" s="309">
        <f t="shared" si="14"/>
        <v>0.5252</v>
      </c>
    </row>
    <row r="47" spans="1:25" s="63" customFormat="1" ht="16.5" customHeight="1" x14ac:dyDescent="0.2">
      <c r="A47" s="281">
        <v>30</v>
      </c>
      <c r="B47" s="319">
        <f t="shared" si="15"/>
        <v>22.235029002981051</v>
      </c>
      <c r="C47" s="320">
        <v>21700</v>
      </c>
      <c r="D47" s="321">
        <f t="shared" si="0"/>
        <v>11711.250746067753</v>
      </c>
      <c r="E47" s="322">
        <f t="shared" si="3"/>
        <v>3958.4027521709004</v>
      </c>
      <c r="F47" s="322">
        <f t="shared" si="4"/>
        <v>234.22501492135507</v>
      </c>
      <c r="G47" s="106">
        <v>95</v>
      </c>
      <c r="H47" s="323">
        <f t="shared" si="5"/>
        <v>15998.878513160009</v>
      </c>
      <c r="I47" s="328">
        <f t="shared" si="6"/>
        <v>1.3492</v>
      </c>
      <c r="J47" s="324">
        <f t="shared" si="16"/>
        <v>37.05838167163509</v>
      </c>
      <c r="K47" s="320">
        <v>21700</v>
      </c>
      <c r="L47" s="325">
        <f t="shared" si="1"/>
        <v>7026.7504476406521</v>
      </c>
      <c r="M47" s="322">
        <f t="shared" si="7"/>
        <v>2375.0416513025402</v>
      </c>
      <c r="N47" s="322">
        <f t="shared" si="8"/>
        <v>140.53500895281306</v>
      </c>
      <c r="O47" s="326">
        <v>57</v>
      </c>
      <c r="P47" s="323">
        <f t="shared" si="9"/>
        <v>9599.3271078960042</v>
      </c>
      <c r="Q47" s="328">
        <f t="shared" si="10"/>
        <v>0.8095</v>
      </c>
      <c r="R47" s="366">
        <f t="shared" si="17"/>
        <v>55.587572507452627</v>
      </c>
      <c r="S47" s="320">
        <v>21700</v>
      </c>
      <c r="T47" s="325">
        <f t="shared" si="2"/>
        <v>4684.5002984271014</v>
      </c>
      <c r="U47" s="106">
        <f t="shared" si="11"/>
        <v>1583.3611008683602</v>
      </c>
      <c r="V47" s="322">
        <f t="shared" si="12"/>
        <v>93.690005968542025</v>
      </c>
      <c r="W47" s="326">
        <v>38</v>
      </c>
      <c r="X47" s="323">
        <f t="shared" si="13"/>
        <v>6399.5514052640037</v>
      </c>
      <c r="Y47" s="328">
        <f t="shared" si="14"/>
        <v>0.53969999999999996</v>
      </c>
    </row>
    <row r="48" spans="1:25" s="63" customFormat="1" ht="16.5" customHeight="1" x14ac:dyDescent="0.2">
      <c r="A48" s="279">
        <v>31</v>
      </c>
      <c r="B48" s="301">
        <f t="shared" si="15"/>
        <v>22.379412925504283</v>
      </c>
      <c r="C48" s="302">
        <v>21700</v>
      </c>
      <c r="D48" s="303">
        <f t="shared" si="0"/>
        <v>11635.693968684942</v>
      </c>
      <c r="E48" s="304">
        <f t="shared" si="3"/>
        <v>3932.8645614155098</v>
      </c>
      <c r="F48" s="304">
        <f t="shared" si="4"/>
        <v>232.71387937369883</v>
      </c>
      <c r="G48" s="101">
        <v>95</v>
      </c>
      <c r="H48" s="305">
        <f t="shared" si="5"/>
        <v>15896.272409474152</v>
      </c>
      <c r="I48" s="309">
        <f t="shared" si="6"/>
        <v>1.3852</v>
      </c>
      <c r="J48" s="329">
        <f t="shared" si="16"/>
        <v>37.299021542507141</v>
      </c>
      <c r="K48" s="302">
        <v>21700</v>
      </c>
      <c r="L48" s="307">
        <f t="shared" si="1"/>
        <v>6981.4163812109646</v>
      </c>
      <c r="M48" s="304">
        <f t="shared" si="7"/>
        <v>2359.718736849306</v>
      </c>
      <c r="N48" s="304">
        <f t="shared" si="8"/>
        <v>139.62832762421928</v>
      </c>
      <c r="O48" s="308">
        <v>57</v>
      </c>
      <c r="P48" s="305">
        <f t="shared" si="9"/>
        <v>9537.7634456844899</v>
      </c>
      <c r="Q48" s="309">
        <f t="shared" si="10"/>
        <v>0.83109999999999995</v>
      </c>
      <c r="R48" s="367">
        <f t="shared" si="17"/>
        <v>55.948532313760708</v>
      </c>
      <c r="S48" s="302">
        <v>21700</v>
      </c>
      <c r="T48" s="307">
        <f t="shared" si="2"/>
        <v>4654.2775874739755</v>
      </c>
      <c r="U48" s="101">
        <f t="shared" si="11"/>
        <v>1573.1458245662036</v>
      </c>
      <c r="V48" s="304">
        <f t="shared" si="12"/>
        <v>93.085551749479507</v>
      </c>
      <c r="W48" s="308">
        <v>38</v>
      </c>
      <c r="X48" s="305">
        <f t="shared" si="13"/>
        <v>6358.5089637896581</v>
      </c>
      <c r="Y48" s="309">
        <f t="shared" si="14"/>
        <v>0.55410000000000004</v>
      </c>
    </row>
    <row r="49" spans="1:25" s="63" customFormat="1" ht="16.5" customHeight="1" x14ac:dyDescent="0.2">
      <c r="A49" s="279">
        <v>32</v>
      </c>
      <c r="B49" s="301">
        <f t="shared" si="15"/>
        <v>22.519424125092186</v>
      </c>
      <c r="C49" s="302">
        <v>21700</v>
      </c>
      <c r="D49" s="303">
        <f t="shared" si="0"/>
        <v>11563.350756818432</v>
      </c>
      <c r="E49" s="304">
        <f t="shared" si="3"/>
        <v>3908.4125558046298</v>
      </c>
      <c r="F49" s="304">
        <f t="shared" si="4"/>
        <v>231.26701513636866</v>
      </c>
      <c r="G49" s="101">
        <v>95</v>
      </c>
      <c r="H49" s="305">
        <f t="shared" si="5"/>
        <v>15798.03032775943</v>
      </c>
      <c r="I49" s="309">
        <f t="shared" si="6"/>
        <v>1.421</v>
      </c>
      <c r="J49" s="329">
        <f t="shared" si="16"/>
        <v>37.532373541820313</v>
      </c>
      <c r="K49" s="302">
        <v>21700</v>
      </c>
      <c r="L49" s="307">
        <f t="shared" si="1"/>
        <v>6938.0104540910588</v>
      </c>
      <c r="M49" s="304">
        <f t="shared" si="7"/>
        <v>2345.0475334827775</v>
      </c>
      <c r="N49" s="304">
        <f t="shared" si="8"/>
        <v>138.76020908182119</v>
      </c>
      <c r="O49" s="308">
        <v>57</v>
      </c>
      <c r="P49" s="305">
        <f t="shared" si="9"/>
        <v>9478.8181966556585</v>
      </c>
      <c r="Q49" s="309">
        <f t="shared" si="10"/>
        <v>0.85260000000000002</v>
      </c>
      <c r="R49" s="367">
        <f t="shared" si="17"/>
        <v>56.298560312730466</v>
      </c>
      <c r="S49" s="302">
        <v>21700</v>
      </c>
      <c r="T49" s="307">
        <f t="shared" si="2"/>
        <v>4625.3403027273735</v>
      </c>
      <c r="U49" s="101">
        <f t="shared" si="11"/>
        <v>1563.3650223218522</v>
      </c>
      <c r="V49" s="304">
        <f t="shared" si="12"/>
        <v>92.506806054547468</v>
      </c>
      <c r="W49" s="308">
        <v>38</v>
      </c>
      <c r="X49" s="305">
        <f t="shared" si="13"/>
        <v>6319.2121311037727</v>
      </c>
      <c r="Y49" s="309">
        <f t="shared" si="14"/>
        <v>0.56840000000000002</v>
      </c>
    </row>
    <row r="50" spans="1:25" s="63" customFormat="1" ht="16.5" customHeight="1" x14ac:dyDescent="0.2">
      <c r="A50" s="279">
        <v>33</v>
      </c>
      <c r="B50" s="301">
        <f t="shared" si="15"/>
        <v>22.655331758159218</v>
      </c>
      <c r="C50" s="302">
        <v>21700</v>
      </c>
      <c r="D50" s="303">
        <f t="shared" si="0"/>
        <v>11493.98308441094</v>
      </c>
      <c r="E50" s="304">
        <f t="shared" si="3"/>
        <v>3884.9662825308974</v>
      </c>
      <c r="F50" s="304">
        <f t="shared" si="4"/>
        <v>229.87966168821882</v>
      </c>
      <c r="G50" s="101">
        <v>95</v>
      </c>
      <c r="H50" s="305">
        <f t="shared" si="5"/>
        <v>15703.829028630056</v>
      </c>
      <c r="I50" s="309">
        <f t="shared" si="6"/>
        <v>1.4565999999999999</v>
      </c>
      <c r="J50" s="329">
        <f t="shared" si="16"/>
        <v>37.758886263598697</v>
      </c>
      <c r="K50" s="302">
        <v>21700</v>
      </c>
      <c r="L50" s="307">
        <f t="shared" si="1"/>
        <v>6896.389850646563</v>
      </c>
      <c r="M50" s="304">
        <f t="shared" si="7"/>
        <v>2330.979769518538</v>
      </c>
      <c r="N50" s="304">
        <f t="shared" si="8"/>
        <v>137.92779701293125</v>
      </c>
      <c r="O50" s="308">
        <v>57</v>
      </c>
      <c r="P50" s="305">
        <f t="shared" si="9"/>
        <v>9422.2974171780315</v>
      </c>
      <c r="Q50" s="309">
        <f t="shared" si="10"/>
        <v>0.874</v>
      </c>
      <c r="R50" s="367">
        <f t="shared" si="17"/>
        <v>56.638329395398038</v>
      </c>
      <c r="S50" s="302">
        <v>21700</v>
      </c>
      <c r="T50" s="307">
        <f t="shared" si="2"/>
        <v>4597.5932337643762</v>
      </c>
      <c r="U50" s="101">
        <f t="shared" si="11"/>
        <v>1553.986513012359</v>
      </c>
      <c r="V50" s="304">
        <f t="shared" si="12"/>
        <v>91.951864675287524</v>
      </c>
      <c r="W50" s="308">
        <v>38</v>
      </c>
      <c r="X50" s="305">
        <f t="shared" si="13"/>
        <v>6281.5316114520228</v>
      </c>
      <c r="Y50" s="309">
        <f t="shared" si="14"/>
        <v>0.58260000000000001</v>
      </c>
    </row>
    <row r="51" spans="1:25" s="63" customFormat="1" ht="16.5" customHeight="1" x14ac:dyDescent="0.2">
      <c r="A51" s="279">
        <v>34</v>
      </c>
      <c r="B51" s="301">
        <f t="shared" si="15"/>
        <v>22.787380870054548</v>
      </c>
      <c r="C51" s="302">
        <v>21700</v>
      </c>
      <c r="D51" s="303">
        <f t="shared" si="0"/>
        <v>11427.377349109829</v>
      </c>
      <c r="E51" s="304">
        <f t="shared" si="3"/>
        <v>3862.4535439991218</v>
      </c>
      <c r="F51" s="304">
        <f t="shared" si="4"/>
        <v>228.54754698219659</v>
      </c>
      <c r="G51" s="101">
        <v>95</v>
      </c>
      <c r="H51" s="305">
        <f t="shared" si="5"/>
        <v>15613.378440091146</v>
      </c>
      <c r="I51" s="309">
        <f t="shared" si="6"/>
        <v>1.4921</v>
      </c>
      <c r="J51" s="329">
        <f t="shared" si="16"/>
        <v>37.978968116757585</v>
      </c>
      <c r="K51" s="302">
        <v>21700</v>
      </c>
      <c r="L51" s="307">
        <f t="shared" si="1"/>
        <v>6856.4264094658974</v>
      </c>
      <c r="M51" s="304">
        <f t="shared" si="7"/>
        <v>2317.4721263994729</v>
      </c>
      <c r="N51" s="304">
        <f t="shared" si="8"/>
        <v>137.12852818931796</v>
      </c>
      <c r="O51" s="308">
        <v>57</v>
      </c>
      <c r="P51" s="305">
        <f t="shared" si="9"/>
        <v>9368.0270640546878</v>
      </c>
      <c r="Q51" s="309">
        <f t="shared" si="10"/>
        <v>0.8952</v>
      </c>
      <c r="R51" s="367">
        <f t="shared" si="17"/>
        <v>56.96845217513637</v>
      </c>
      <c r="S51" s="302">
        <v>21700</v>
      </c>
      <c r="T51" s="307">
        <f t="shared" si="2"/>
        <v>4570.9509396439316</v>
      </c>
      <c r="U51" s="101">
        <f t="shared" si="11"/>
        <v>1544.9814175996487</v>
      </c>
      <c r="V51" s="304">
        <f t="shared" si="12"/>
        <v>91.419018792878632</v>
      </c>
      <c r="W51" s="308">
        <v>38</v>
      </c>
      <c r="X51" s="305">
        <f t="shared" si="13"/>
        <v>6245.3513760364594</v>
      </c>
      <c r="Y51" s="309">
        <f t="shared" si="14"/>
        <v>0.5968</v>
      </c>
    </row>
    <row r="52" spans="1:25" s="63" customFormat="1" ht="16.5" customHeight="1" x14ac:dyDescent="0.2">
      <c r="A52" s="279">
        <v>35</v>
      </c>
      <c r="B52" s="301">
        <f t="shared" si="15"/>
        <v>22.91579519158887</v>
      </c>
      <c r="C52" s="302">
        <v>21700</v>
      </c>
      <c r="D52" s="303">
        <f t="shared" si="0"/>
        <v>11363.341216087432</v>
      </c>
      <c r="E52" s="304">
        <f t="shared" si="3"/>
        <v>3840.8093310375516</v>
      </c>
      <c r="F52" s="304">
        <f t="shared" si="4"/>
        <v>227.26682432174866</v>
      </c>
      <c r="G52" s="101">
        <v>95</v>
      </c>
      <c r="H52" s="305">
        <f t="shared" si="5"/>
        <v>15526.417371446732</v>
      </c>
      <c r="I52" s="309">
        <f t="shared" si="6"/>
        <v>1.5273000000000001</v>
      </c>
      <c r="J52" s="329">
        <f t="shared" si="16"/>
        <v>38.19299198598145</v>
      </c>
      <c r="K52" s="302">
        <v>21700</v>
      </c>
      <c r="L52" s="307">
        <f t="shared" si="1"/>
        <v>6818.0047296524599</v>
      </c>
      <c r="M52" s="304">
        <f t="shared" si="7"/>
        <v>2304.4855986225311</v>
      </c>
      <c r="N52" s="304">
        <f t="shared" si="8"/>
        <v>136.36009459304921</v>
      </c>
      <c r="O52" s="308">
        <v>57</v>
      </c>
      <c r="P52" s="305">
        <f t="shared" si="9"/>
        <v>9315.8504228680395</v>
      </c>
      <c r="Q52" s="309">
        <f t="shared" si="10"/>
        <v>0.91639999999999999</v>
      </c>
      <c r="R52" s="367">
        <f t="shared" si="17"/>
        <v>57.289487978972176</v>
      </c>
      <c r="S52" s="302">
        <v>21700</v>
      </c>
      <c r="T52" s="307">
        <f t="shared" si="2"/>
        <v>4545.3364864349724</v>
      </c>
      <c r="U52" s="101">
        <f t="shared" si="11"/>
        <v>1536.3237324150205</v>
      </c>
      <c r="V52" s="304">
        <f t="shared" si="12"/>
        <v>90.906729728699446</v>
      </c>
      <c r="W52" s="308">
        <v>38</v>
      </c>
      <c r="X52" s="305">
        <f t="shared" si="13"/>
        <v>6210.5669485786921</v>
      </c>
      <c r="Y52" s="309">
        <f t="shared" si="14"/>
        <v>0.6109</v>
      </c>
    </row>
    <row r="53" spans="1:25" s="63" customFormat="1" ht="16.5" customHeight="1" x14ac:dyDescent="0.2">
      <c r="A53" s="279">
        <v>36</v>
      </c>
      <c r="B53" s="301">
        <f t="shared" si="15"/>
        <v>23.040779541515661</v>
      </c>
      <c r="C53" s="302">
        <v>21700</v>
      </c>
      <c r="D53" s="303">
        <f t="shared" si="0"/>
        <v>11301.700948563932</v>
      </c>
      <c r="E53" s="304">
        <f t="shared" si="3"/>
        <v>3819.9749206146084</v>
      </c>
      <c r="F53" s="304">
        <f t="shared" si="4"/>
        <v>226.03401897127864</v>
      </c>
      <c r="G53" s="101">
        <v>95</v>
      </c>
      <c r="H53" s="305">
        <f t="shared" si="5"/>
        <v>15442.709888149819</v>
      </c>
      <c r="I53" s="309">
        <f t="shared" si="6"/>
        <v>1.5624</v>
      </c>
      <c r="J53" s="329">
        <f t="shared" si="16"/>
        <v>38.40129923585944</v>
      </c>
      <c r="K53" s="302">
        <v>21700</v>
      </c>
      <c r="L53" s="307">
        <f t="shared" si="1"/>
        <v>6781.0205691383599</v>
      </c>
      <c r="M53" s="304">
        <f t="shared" si="7"/>
        <v>2291.9849523687653</v>
      </c>
      <c r="N53" s="304">
        <f t="shared" si="8"/>
        <v>135.6204113827672</v>
      </c>
      <c r="O53" s="308">
        <v>57</v>
      </c>
      <c r="P53" s="305">
        <f t="shared" si="9"/>
        <v>9265.6259328898941</v>
      </c>
      <c r="Q53" s="309">
        <f t="shared" si="10"/>
        <v>0.9375</v>
      </c>
      <c r="R53" s="367">
        <f t="shared" si="17"/>
        <v>57.601948853789153</v>
      </c>
      <c r="S53" s="302">
        <v>21700</v>
      </c>
      <c r="T53" s="307">
        <f t="shared" si="2"/>
        <v>4520.6803794255738</v>
      </c>
      <c r="U53" s="101">
        <f t="shared" si="11"/>
        <v>1527.9899682458438</v>
      </c>
      <c r="V53" s="304">
        <f t="shared" si="12"/>
        <v>90.413607588511482</v>
      </c>
      <c r="W53" s="308">
        <v>38</v>
      </c>
      <c r="X53" s="305">
        <f t="shared" si="13"/>
        <v>6177.0839552599291</v>
      </c>
      <c r="Y53" s="309">
        <f t="shared" si="14"/>
        <v>0.625</v>
      </c>
    </row>
    <row r="54" spans="1:25" s="63" customFormat="1" ht="16.5" customHeight="1" x14ac:dyDescent="0.2">
      <c r="A54" s="279">
        <v>37</v>
      </c>
      <c r="B54" s="301">
        <f t="shared" si="15"/>
        <v>23.162521899772408</v>
      </c>
      <c r="C54" s="302">
        <v>21700</v>
      </c>
      <c r="D54" s="303">
        <f t="shared" si="0"/>
        <v>11242.299138530278</v>
      </c>
      <c r="E54" s="304">
        <f t="shared" si="3"/>
        <v>3799.8971088232333</v>
      </c>
      <c r="F54" s="304">
        <f t="shared" si="4"/>
        <v>224.84598277060556</v>
      </c>
      <c r="G54" s="101">
        <v>95</v>
      </c>
      <c r="H54" s="305">
        <f t="shared" si="5"/>
        <v>15362.042230124116</v>
      </c>
      <c r="I54" s="309">
        <f t="shared" si="6"/>
        <v>1.5973999999999999</v>
      </c>
      <c r="J54" s="329">
        <f t="shared" si="16"/>
        <v>38.604203166287348</v>
      </c>
      <c r="K54" s="302">
        <v>21700</v>
      </c>
      <c r="L54" s="307">
        <f t="shared" si="1"/>
        <v>6745.3794831181658</v>
      </c>
      <c r="M54" s="304">
        <f t="shared" si="7"/>
        <v>2279.9382652939398</v>
      </c>
      <c r="N54" s="304">
        <f t="shared" si="8"/>
        <v>134.90758966236331</v>
      </c>
      <c r="O54" s="308">
        <v>57</v>
      </c>
      <c r="P54" s="305">
        <f t="shared" si="9"/>
        <v>9217.2253380744696</v>
      </c>
      <c r="Q54" s="309">
        <f t="shared" si="10"/>
        <v>0.95840000000000003</v>
      </c>
      <c r="R54" s="367">
        <f t="shared" si="17"/>
        <v>57.906304749431015</v>
      </c>
      <c r="S54" s="302">
        <v>21700</v>
      </c>
      <c r="T54" s="307">
        <f t="shared" si="2"/>
        <v>4496.9196554121108</v>
      </c>
      <c r="U54" s="101">
        <f t="shared" si="11"/>
        <v>1519.9588435292933</v>
      </c>
      <c r="V54" s="304">
        <f t="shared" si="12"/>
        <v>89.938393108242224</v>
      </c>
      <c r="W54" s="308">
        <v>38</v>
      </c>
      <c r="X54" s="305">
        <f t="shared" si="13"/>
        <v>6144.8168920496464</v>
      </c>
      <c r="Y54" s="309">
        <f t="shared" si="14"/>
        <v>0.63900000000000001</v>
      </c>
    </row>
    <row r="55" spans="1:25" s="63" customFormat="1" ht="16.5" customHeight="1" x14ac:dyDescent="0.2">
      <c r="A55" s="279">
        <v>38</v>
      </c>
      <c r="B55" s="301">
        <f t="shared" si="15"/>
        <v>23.281195204184154</v>
      </c>
      <c r="C55" s="302">
        <v>21700</v>
      </c>
      <c r="D55" s="303">
        <f t="shared" si="0"/>
        <v>11184.992768464062</v>
      </c>
      <c r="E55" s="304">
        <f t="shared" si="3"/>
        <v>3780.5275557408527</v>
      </c>
      <c r="F55" s="304">
        <f t="shared" si="4"/>
        <v>223.69985536928127</v>
      </c>
      <c r="G55" s="101">
        <v>95</v>
      </c>
      <c r="H55" s="305">
        <f t="shared" si="5"/>
        <v>15284.220179574197</v>
      </c>
      <c r="I55" s="309">
        <f t="shared" si="6"/>
        <v>1.6322000000000001</v>
      </c>
      <c r="J55" s="329">
        <f t="shared" si="16"/>
        <v>38.801992006973592</v>
      </c>
      <c r="K55" s="302">
        <v>21700</v>
      </c>
      <c r="L55" s="307">
        <f t="shared" si="1"/>
        <v>6710.9956610784375</v>
      </c>
      <c r="M55" s="304">
        <f t="shared" si="7"/>
        <v>2268.3165334445116</v>
      </c>
      <c r="N55" s="304">
        <f t="shared" si="8"/>
        <v>134.21991322156876</v>
      </c>
      <c r="O55" s="308">
        <v>57</v>
      </c>
      <c r="P55" s="305">
        <f t="shared" si="9"/>
        <v>9170.5321077445169</v>
      </c>
      <c r="Q55" s="309">
        <f t="shared" si="10"/>
        <v>0.97929999999999995</v>
      </c>
      <c r="R55" s="367">
        <f t="shared" si="17"/>
        <v>58.202988010460381</v>
      </c>
      <c r="S55" s="302">
        <v>21700</v>
      </c>
      <c r="T55" s="307">
        <f t="shared" si="2"/>
        <v>4473.9971073856259</v>
      </c>
      <c r="U55" s="101">
        <f t="shared" si="11"/>
        <v>1512.2110222963413</v>
      </c>
      <c r="V55" s="304">
        <f t="shared" si="12"/>
        <v>89.479942147712521</v>
      </c>
      <c r="W55" s="308">
        <v>38</v>
      </c>
      <c r="X55" s="305">
        <f t="shared" si="13"/>
        <v>6113.6880718296798</v>
      </c>
      <c r="Y55" s="309">
        <f t="shared" si="14"/>
        <v>0.65290000000000004</v>
      </c>
    </row>
    <row r="56" spans="1:25" s="63" customFormat="1" ht="16.5" customHeight="1" x14ac:dyDescent="0.2">
      <c r="A56" s="279">
        <v>39</v>
      </c>
      <c r="B56" s="301">
        <f t="shared" si="15"/>
        <v>23.396958913744513</v>
      </c>
      <c r="C56" s="302">
        <v>21700</v>
      </c>
      <c r="D56" s="303">
        <f t="shared" si="0"/>
        <v>11129.651548305637</v>
      </c>
      <c r="E56" s="304">
        <f t="shared" si="3"/>
        <v>3761.822223327305</v>
      </c>
      <c r="F56" s="304">
        <f t="shared" si="4"/>
        <v>222.59303096611276</v>
      </c>
      <c r="G56" s="101">
        <v>95</v>
      </c>
      <c r="H56" s="305">
        <f t="shared" si="5"/>
        <v>15209.066802599054</v>
      </c>
      <c r="I56" s="309">
        <f t="shared" si="6"/>
        <v>1.6669</v>
      </c>
      <c r="J56" s="329">
        <f t="shared" si="16"/>
        <v>38.994931522907521</v>
      </c>
      <c r="K56" s="302">
        <v>21700</v>
      </c>
      <c r="L56" s="307">
        <f t="shared" si="1"/>
        <v>6677.7909289833824</v>
      </c>
      <c r="M56" s="304">
        <f t="shared" si="7"/>
        <v>2257.0933339963831</v>
      </c>
      <c r="N56" s="304">
        <f t="shared" si="8"/>
        <v>133.55581857966766</v>
      </c>
      <c r="O56" s="308">
        <v>57</v>
      </c>
      <c r="P56" s="305">
        <f t="shared" si="9"/>
        <v>9125.4400815594327</v>
      </c>
      <c r="Q56" s="309">
        <f t="shared" si="10"/>
        <v>1.0001</v>
      </c>
      <c r="R56" s="367">
        <f t="shared" si="17"/>
        <v>58.492397284361282</v>
      </c>
      <c r="S56" s="302">
        <v>21700</v>
      </c>
      <c r="T56" s="307">
        <f t="shared" si="2"/>
        <v>4451.8606193222549</v>
      </c>
      <c r="U56" s="101">
        <f t="shared" si="11"/>
        <v>1504.7288893309221</v>
      </c>
      <c r="V56" s="304">
        <f t="shared" si="12"/>
        <v>89.037212386445105</v>
      </c>
      <c r="W56" s="308">
        <v>38</v>
      </c>
      <c r="X56" s="305">
        <f t="shared" si="13"/>
        <v>6083.6267210396227</v>
      </c>
      <c r="Y56" s="309">
        <f t="shared" si="14"/>
        <v>0.66679999999999995</v>
      </c>
    </row>
    <row r="57" spans="1:25" s="63" customFormat="1" ht="16.5" customHeight="1" x14ac:dyDescent="0.2">
      <c r="A57" s="280">
        <v>40</v>
      </c>
      <c r="B57" s="301">
        <f t="shared" si="15"/>
        <v>23.509960373945198</v>
      </c>
      <c r="C57" s="302">
        <v>21700</v>
      </c>
      <c r="D57" s="303">
        <f t="shared" si="0"/>
        <v>11076.156482534403</v>
      </c>
      <c r="E57" s="304">
        <f t="shared" si="3"/>
        <v>3743.7408910966278</v>
      </c>
      <c r="F57" s="304">
        <f t="shared" si="4"/>
        <v>221.52312965068808</v>
      </c>
      <c r="G57" s="101">
        <v>95</v>
      </c>
      <c r="H57" s="305">
        <f t="shared" si="5"/>
        <v>15136.420503281719</v>
      </c>
      <c r="I57" s="309">
        <f t="shared" si="6"/>
        <v>1.7014</v>
      </c>
      <c r="J57" s="329">
        <f t="shared" si="16"/>
        <v>39.183267289908663</v>
      </c>
      <c r="K57" s="302">
        <v>21700</v>
      </c>
      <c r="L57" s="307">
        <f t="shared" si="1"/>
        <v>6645.6938895206413</v>
      </c>
      <c r="M57" s="304">
        <f t="shared" si="7"/>
        <v>2246.2445346579766</v>
      </c>
      <c r="N57" s="304">
        <f t="shared" si="8"/>
        <v>132.91387779041284</v>
      </c>
      <c r="O57" s="308">
        <v>57</v>
      </c>
      <c r="P57" s="305">
        <f t="shared" si="9"/>
        <v>9081.852301969031</v>
      </c>
      <c r="Q57" s="309">
        <f t="shared" si="10"/>
        <v>1.0207999999999999</v>
      </c>
      <c r="R57" s="367">
        <f t="shared" si="17"/>
        <v>58.774900934862991</v>
      </c>
      <c r="S57" s="302">
        <v>21700</v>
      </c>
      <c r="T57" s="307">
        <f t="shared" si="2"/>
        <v>4430.4625930137599</v>
      </c>
      <c r="U57" s="101">
        <f t="shared" si="11"/>
        <v>1497.4963564386508</v>
      </c>
      <c r="V57" s="304">
        <f t="shared" si="12"/>
        <v>88.609251860275194</v>
      </c>
      <c r="W57" s="308">
        <v>38</v>
      </c>
      <c r="X57" s="305">
        <f t="shared" si="13"/>
        <v>6054.5682013126861</v>
      </c>
      <c r="Y57" s="309">
        <f t="shared" si="14"/>
        <v>0.68059999999999998</v>
      </c>
    </row>
    <row r="58" spans="1:25" s="63" customFormat="1" ht="16.5" customHeight="1" x14ac:dyDescent="0.2">
      <c r="A58" s="279">
        <v>41</v>
      </c>
      <c r="B58" s="301">
        <f t="shared" si="15"/>
        <v>23.620336013491425</v>
      </c>
      <c r="C58" s="302">
        <v>21700</v>
      </c>
      <c r="D58" s="303">
        <f t="shared" si="0"/>
        <v>11024.398630538752</v>
      </c>
      <c r="E58" s="304">
        <f t="shared" si="3"/>
        <v>3726.2467371220978</v>
      </c>
      <c r="F58" s="304">
        <f t="shared" si="4"/>
        <v>220.48797261077505</v>
      </c>
      <c r="G58" s="101">
        <v>95</v>
      </c>
      <c r="H58" s="305">
        <f t="shared" si="5"/>
        <v>15066.133340271625</v>
      </c>
      <c r="I58" s="309">
        <f t="shared" si="6"/>
        <v>1.7358</v>
      </c>
      <c r="J58" s="329">
        <f t="shared" si="16"/>
        <v>39.367226689152375</v>
      </c>
      <c r="K58" s="302">
        <v>21700</v>
      </c>
      <c r="L58" s="307">
        <f t="shared" si="1"/>
        <v>6614.6391783232502</v>
      </c>
      <c r="M58" s="304">
        <f t="shared" si="7"/>
        <v>2235.7480422732583</v>
      </c>
      <c r="N58" s="304">
        <f t="shared" si="8"/>
        <v>132.292783566465</v>
      </c>
      <c r="O58" s="308">
        <v>57</v>
      </c>
      <c r="P58" s="305">
        <f t="shared" si="9"/>
        <v>9039.680004162974</v>
      </c>
      <c r="Q58" s="309">
        <f t="shared" si="10"/>
        <v>1.0415000000000001</v>
      </c>
      <c r="R58" s="367">
        <f t="shared" si="17"/>
        <v>59.050840033728562</v>
      </c>
      <c r="S58" s="302">
        <v>21700</v>
      </c>
      <c r="T58" s="307">
        <f t="shared" si="2"/>
        <v>4409.7594522154996</v>
      </c>
      <c r="U58" s="101">
        <f t="shared" si="11"/>
        <v>1490.4986948488388</v>
      </c>
      <c r="V58" s="304">
        <f t="shared" si="12"/>
        <v>88.195189044309998</v>
      </c>
      <c r="W58" s="308">
        <v>38</v>
      </c>
      <c r="X58" s="305">
        <f t="shared" si="13"/>
        <v>6026.4533361086478</v>
      </c>
      <c r="Y58" s="309">
        <f t="shared" si="14"/>
        <v>0.69430000000000003</v>
      </c>
    </row>
    <row r="59" spans="1:25" s="63" customFormat="1" ht="16.5" customHeight="1" x14ac:dyDescent="0.2">
      <c r="A59" s="279">
        <v>42</v>
      </c>
      <c r="B59" s="301">
        <f t="shared" si="15"/>
        <v>23.728212396790148</v>
      </c>
      <c r="C59" s="302">
        <v>21700</v>
      </c>
      <c r="D59" s="303">
        <f t="shared" si="0"/>
        <v>10974.278030115147</v>
      </c>
      <c r="E59" s="304">
        <f t="shared" si="3"/>
        <v>3709.3059741789193</v>
      </c>
      <c r="F59" s="304">
        <f t="shared" si="4"/>
        <v>219.48556060230294</v>
      </c>
      <c r="G59" s="101">
        <v>95</v>
      </c>
      <c r="H59" s="305">
        <f t="shared" si="5"/>
        <v>14998.069564896368</v>
      </c>
      <c r="I59" s="309">
        <f t="shared" si="6"/>
        <v>1.77</v>
      </c>
      <c r="J59" s="329">
        <f t="shared" si="16"/>
        <v>39.547020661316914</v>
      </c>
      <c r="K59" s="302">
        <v>21700</v>
      </c>
      <c r="L59" s="307">
        <f t="shared" si="1"/>
        <v>6584.5668180690882</v>
      </c>
      <c r="M59" s="304">
        <f t="shared" si="7"/>
        <v>2225.5835845073516</v>
      </c>
      <c r="N59" s="304">
        <f t="shared" si="8"/>
        <v>131.69133636138176</v>
      </c>
      <c r="O59" s="308">
        <v>57</v>
      </c>
      <c r="P59" s="305">
        <f t="shared" si="9"/>
        <v>8998.8417389378228</v>
      </c>
      <c r="Q59" s="309">
        <f t="shared" si="10"/>
        <v>1.0620000000000001</v>
      </c>
      <c r="R59" s="367">
        <f t="shared" si="17"/>
        <v>59.320530991975367</v>
      </c>
      <c r="S59" s="302">
        <v>21700</v>
      </c>
      <c r="T59" s="307">
        <f t="shared" si="2"/>
        <v>4389.7112120460588</v>
      </c>
      <c r="U59" s="101">
        <f t="shared" si="11"/>
        <v>1483.7223896715677</v>
      </c>
      <c r="V59" s="304">
        <f t="shared" si="12"/>
        <v>87.794224240921181</v>
      </c>
      <c r="W59" s="308">
        <v>38</v>
      </c>
      <c r="X59" s="305">
        <f t="shared" si="13"/>
        <v>5999.2278259585473</v>
      </c>
      <c r="Y59" s="309">
        <f t="shared" si="14"/>
        <v>0.70799999999999996</v>
      </c>
    </row>
    <row r="60" spans="1:25" s="63" customFormat="1" ht="16.5" customHeight="1" x14ac:dyDescent="0.2">
      <c r="A60" s="279">
        <v>43</v>
      </c>
      <c r="B60" s="301">
        <f t="shared" si="15"/>
        <v>23.833707152579628</v>
      </c>
      <c r="C60" s="302">
        <v>21700</v>
      </c>
      <c r="D60" s="303">
        <f t="shared" si="0"/>
        <v>10925.702759245984</v>
      </c>
      <c r="E60" s="304">
        <f t="shared" si="3"/>
        <v>3692.8875326251423</v>
      </c>
      <c r="F60" s="304">
        <f t="shared" si="4"/>
        <v>218.51405518491967</v>
      </c>
      <c r="G60" s="101">
        <v>95</v>
      </c>
      <c r="H60" s="305">
        <f t="shared" si="5"/>
        <v>14932.104347056045</v>
      </c>
      <c r="I60" s="309">
        <f t="shared" si="6"/>
        <v>1.8042</v>
      </c>
      <c r="J60" s="329">
        <f t="shared" si="16"/>
        <v>39.722845254299379</v>
      </c>
      <c r="K60" s="302">
        <v>21700</v>
      </c>
      <c r="L60" s="307">
        <f t="shared" si="1"/>
        <v>6555.4216555475905</v>
      </c>
      <c r="M60" s="304">
        <f t="shared" si="7"/>
        <v>2215.7325195750855</v>
      </c>
      <c r="N60" s="304">
        <f t="shared" si="8"/>
        <v>131.10843311095181</v>
      </c>
      <c r="O60" s="308">
        <v>57</v>
      </c>
      <c r="P60" s="305">
        <f t="shared" si="9"/>
        <v>8959.2626082336283</v>
      </c>
      <c r="Q60" s="309">
        <f t="shared" si="10"/>
        <v>1.0825</v>
      </c>
      <c r="R60" s="367">
        <f t="shared" si="17"/>
        <v>59.584267881449065</v>
      </c>
      <c r="S60" s="302">
        <v>21700</v>
      </c>
      <c r="T60" s="307">
        <f t="shared" si="2"/>
        <v>4370.281103698394</v>
      </c>
      <c r="U60" s="101">
        <f t="shared" si="11"/>
        <v>1477.1550130500571</v>
      </c>
      <c r="V60" s="304">
        <f t="shared" si="12"/>
        <v>87.405622073967876</v>
      </c>
      <c r="W60" s="308">
        <v>38</v>
      </c>
      <c r="X60" s="305">
        <f t="shared" si="13"/>
        <v>5972.8417388224188</v>
      </c>
      <c r="Y60" s="309">
        <f t="shared" si="14"/>
        <v>0.72170000000000001</v>
      </c>
    </row>
    <row r="61" spans="1:25" s="63" customFormat="1" ht="16.5" customHeight="1" x14ac:dyDescent="0.2">
      <c r="A61" s="279">
        <v>44</v>
      </c>
      <c r="B61" s="301">
        <f t="shared" si="15"/>
        <v>23.936929795790032</v>
      </c>
      <c r="C61" s="302">
        <v>21700</v>
      </c>
      <c r="D61" s="303">
        <f t="shared" si="0"/>
        <v>10878.588115581912</v>
      </c>
      <c r="E61" s="304">
        <f t="shared" si="3"/>
        <v>3676.9627830666859</v>
      </c>
      <c r="F61" s="304">
        <f t="shared" si="4"/>
        <v>217.57176231163822</v>
      </c>
      <c r="G61" s="101">
        <v>95</v>
      </c>
      <c r="H61" s="305">
        <f t="shared" si="5"/>
        <v>14868.122660960236</v>
      </c>
      <c r="I61" s="309">
        <f t="shared" si="6"/>
        <v>1.8382000000000001</v>
      </c>
      <c r="J61" s="329">
        <f t="shared" si="16"/>
        <v>39.894882992983391</v>
      </c>
      <c r="K61" s="302">
        <v>21700</v>
      </c>
      <c r="L61" s="307">
        <f t="shared" si="1"/>
        <v>6527.1528693491464</v>
      </c>
      <c r="M61" s="304">
        <f t="shared" si="7"/>
        <v>2206.1776698400113</v>
      </c>
      <c r="N61" s="304">
        <f t="shared" si="8"/>
        <v>130.54305738698292</v>
      </c>
      <c r="O61" s="308">
        <v>57</v>
      </c>
      <c r="P61" s="305">
        <f t="shared" si="9"/>
        <v>8920.8735965761407</v>
      </c>
      <c r="Q61" s="309">
        <f t="shared" si="10"/>
        <v>1.1029</v>
      </c>
      <c r="R61" s="367">
        <f t="shared" si="17"/>
        <v>59.842324489475075</v>
      </c>
      <c r="S61" s="302">
        <v>21700</v>
      </c>
      <c r="T61" s="307">
        <f t="shared" si="2"/>
        <v>4351.4352462327652</v>
      </c>
      <c r="U61" s="101">
        <f t="shared" si="11"/>
        <v>1470.7851132266744</v>
      </c>
      <c r="V61" s="304">
        <f t="shared" si="12"/>
        <v>87.028704924655301</v>
      </c>
      <c r="W61" s="308">
        <v>38</v>
      </c>
      <c r="X61" s="305">
        <f t="shared" si="13"/>
        <v>5947.2490643840947</v>
      </c>
      <c r="Y61" s="309">
        <f t="shared" si="14"/>
        <v>0.73529999999999995</v>
      </c>
    </row>
    <row r="62" spans="1:25" s="63" customFormat="1" ht="16.5" customHeight="1" x14ac:dyDescent="0.2">
      <c r="A62" s="279">
        <v>45</v>
      </c>
      <c r="B62" s="301">
        <f t="shared" si="15"/>
        <v>24.037982457035344</v>
      </c>
      <c r="C62" s="302">
        <v>21700</v>
      </c>
      <c r="D62" s="303">
        <f t="shared" si="0"/>
        <v>10832.855896514193</v>
      </c>
      <c r="E62" s="304">
        <f t="shared" si="3"/>
        <v>3661.5052930217967</v>
      </c>
      <c r="F62" s="304">
        <f t="shared" si="4"/>
        <v>216.65711793028387</v>
      </c>
      <c r="G62" s="101">
        <v>95</v>
      </c>
      <c r="H62" s="305">
        <f t="shared" si="5"/>
        <v>14806.018307466275</v>
      </c>
      <c r="I62" s="309">
        <f t="shared" si="6"/>
        <v>1.8720000000000001</v>
      </c>
      <c r="J62" s="329">
        <f t="shared" si="16"/>
        <v>40.063304095058911</v>
      </c>
      <c r="K62" s="302">
        <v>21700</v>
      </c>
      <c r="L62" s="307">
        <f t="shared" si="1"/>
        <v>6499.713537908513</v>
      </c>
      <c r="M62" s="304">
        <f t="shared" si="7"/>
        <v>2196.9031758130773</v>
      </c>
      <c r="N62" s="304">
        <f t="shared" si="8"/>
        <v>129.99427075817027</v>
      </c>
      <c r="O62" s="308">
        <v>57</v>
      </c>
      <c r="P62" s="305">
        <f t="shared" si="9"/>
        <v>8883.6109844797611</v>
      </c>
      <c r="Q62" s="309">
        <f t="shared" si="10"/>
        <v>1.1232</v>
      </c>
      <c r="R62" s="367">
        <f t="shared" si="17"/>
        <v>60.094956142588359</v>
      </c>
      <c r="S62" s="302">
        <v>21700</v>
      </c>
      <c r="T62" s="307">
        <f t="shared" si="2"/>
        <v>4333.1423586056762</v>
      </c>
      <c r="U62" s="101">
        <f t="shared" si="11"/>
        <v>1464.6021172087185</v>
      </c>
      <c r="V62" s="304">
        <f t="shared" si="12"/>
        <v>86.66284717211353</v>
      </c>
      <c r="W62" s="308">
        <v>38</v>
      </c>
      <c r="X62" s="305">
        <f t="shared" si="13"/>
        <v>5922.407322986508</v>
      </c>
      <c r="Y62" s="309">
        <f t="shared" si="14"/>
        <v>0.74880000000000002</v>
      </c>
    </row>
    <row r="63" spans="1:25" s="63" customFormat="1" ht="16.5" customHeight="1" x14ac:dyDescent="0.2">
      <c r="A63" s="279">
        <v>46</v>
      </c>
      <c r="B63" s="301">
        <f t="shared" si="15"/>
        <v>24.136960531920863</v>
      </c>
      <c r="C63" s="302">
        <v>21700</v>
      </c>
      <c r="D63" s="303">
        <f t="shared" si="0"/>
        <v>10788.433765536629</v>
      </c>
      <c r="E63" s="304">
        <f t="shared" si="3"/>
        <v>3646.49061275138</v>
      </c>
      <c r="F63" s="304">
        <f t="shared" si="4"/>
        <v>215.76867531073259</v>
      </c>
      <c r="G63" s="101">
        <v>95</v>
      </c>
      <c r="H63" s="305">
        <f t="shared" si="5"/>
        <v>14745.693053598741</v>
      </c>
      <c r="I63" s="309">
        <f t="shared" si="6"/>
        <v>1.9057999999999999</v>
      </c>
      <c r="J63" s="329">
        <f t="shared" si="16"/>
        <v>40.228267553201441</v>
      </c>
      <c r="K63" s="302">
        <v>21700</v>
      </c>
      <c r="L63" s="307">
        <f t="shared" si="1"/>
        <v>6473.0602593219774</v>
      </c>
      <c r="M63" s="304">
        <f t="shared" si="7"/>
        <v>2187.8943676508279</v>
      </c>
      <c r="N63" s="304">
        <f t="shared" si="8"/>
        <v>129.46120518643954</v>
      </c>
      <c r="O63" s="308">
        <v>57</v>
      </c>
      <c r="P63" s="305">
        <f t="shared" si="9"/>
        <v>8847.415832159244</v>
      </c>
      <c r="Q63" s="309">
        <f t="shared" si="10"/>
        <v>1.1435</v>
      </c>
      <c r="R63" s="367">
        <f t="shared" si="17"/>
        <v>60.342401329802158</v>
      </c>
      <c r="S63" s="302">
        <v>21700</v>
      </c>
      <c r="T63" s="307">
        <f t="shared" si="2"/>
        <v>4315.3735062146516</v>
      </c>
      <c r="U63" s="101">
        <f t="shared" si="11"/>
        <v>1458.5962451005521</v>
      </c>
      <c r="V63" s="304">
        <f t="shared" si="12"/>
        <v>86.307470124293033</v>
      </c>
      <c r="W63" s="308">
        <v>38</v>
      </c>
      <c r="X63" s="305">
        <f t="shared" si="13"/>
        <v>5898.2772214394972</v>
      </c>
      <c r="Y63" s="309">
        <f t="shared" si="14"/>
        <v>0.76229999999999998</v>
      </c>
    </row>
    <row r="64" spans="1:25" s="63" customFormat="1" ht="16.5" customHeight="1" x14ac:dyDescent="0.2">
      <c r="A64" s="279">
        <v>47</v>
      </c>
      <c r="B64" s="301">
        <f t="shared" si="15"/>
        <v>24.23395326051558</v>
      </c>
      <c r="C64" s="302">
        <v>21700</v>
      </c>
      <c r="D64" s="303">
        <f t="shared" si="0"/>
        <v>10745.254692896933</v>
      </c>
      <c r="E64" s="304">
        <f t="shared" si="3"/>
        <v>3631.8960861991632</v>
      </c>
      <c r="F64" s="304">
        <f t="shared" si="4"/>
        <v>214.90509385793868</v>
      </c>
      <c r="G64" s="101">
        <v>95</v>
      </c>
      <c r="H64" s="305">
        <f t="shared" si="5"/>
        <v>14687.055872954035</v>
      </c>
      <c r="I64" s="309">
        <f t="shared" si="6"/>
        <v>1.9394</v>
      </c>
      <c r="J64" s="329">
        <f t="shared" si="16"/>
        <v>40.389922100859302</v>
      </c>
      <c r="K64" s="302">
        <v>21700</v>
      </c>
      <c r="L64" s="307">
        <f t="shared" si="1"/>
        <v>6447.1528157381617</v>
      </c>
      <c r="M64" s="304">
        <f t="shared" si="7"/>
        <v>2179.1376517194985</v>
      </c>
      <c r="N64" s="304">
        <f t="shared" si="8"/>
        <v>128.94305631476323</v>
      </c>
      <c r="O64" s="308">
        <v>57</v>
      </c>
      <c r="P64" s="305">
        <f t="shared" si="9"/>
        <v>8812.2335237724237</v>
      </c>
      <c r="Q64" s="309">
        <f t="shared" si="10"/>
        <v>1.1637</v>
      </c>
      <c r="R64" s="367">
        <f t="shared" si="17"/>
        <v>60.584883151288949</v>
      </c>
      <c r="S64" s="302">
        <v>21700</v>
      </c>
      <c r="T64" s="307">
        <f t="shared" si="2"/>
        <v>4298.1018771587733</v>
      </c>
      <c r="U64" s="101">
        <f t="shared" si="11"/>
        <v>1452.7584344796653</v>
      </c>
      <c r="V64" s="304">
        <f t="shared" si="12"/>
        <v>85.96203754317547</v>
      </c>
      <c r="W64" s="308">
        <v>38</v>
      </c>
      <c r="X64" s="305">
        <f t="shared" si="13"/>
        <v>5874.8223491816134</v>
      </c>
      <c r="Y64" s="309">
        <f t="shared" si="14"/>
        <v>0.77580000000000005</v>
      </c>
    </row>
    <row r="65" spans="1:25" s="63" customFormat="1" ht="16.5" customHeight="1" x14ac:dyDescent="0.2">
      <c r="A65" s="279">
        <v>48</v>
      </c>
      <c r="B65" s="301">
        <f t="shared" si="15"/>
        <v>24.329044245813144</v>
      </c>
      <c r="C65" s="302">
        <v>21700</v>
      </c>
      <c r="D65" s="303">
        <f t="shared" si="0"/>
        <v>10703.25646042643</v>
      </c>
      <c r="E65" s="304">
        <f t="shared" si="3"/>
        <v>3617.700683624133</v>
      </c>
      <c r="F65" s="304">
        <f t="shared" si="4"/>
        <v>214.06512920852859</v>
      </c>
      <c r="G65" s="101">
        <v>95</v>
      </c>
      <c r="H65" s="305">
        <f t="shared" si="5"/>
        <v>14630.022273259092</v>
      </c>
      <c r="I65" s="309">
        <f t="shared" si="6"/>
        <v>1.9730000000000001</v>
      </c>
      <c r="J65" s="329">
        <f t="shared" si="16"/>
        <v>40.54840707635524</v>
      </c>
      <c r="K65" s="302">
        <v>21700</v>
      </c>
      <c r="L65" s="307">
        <f t="shared" si="1"/>
        <v>6421.9538762558586</v>
      </c>
      <c r="M65" s="304">
        <f t="shared" si="7"/>
        <v>2170.6204101744802</v>
      </c>
      <c r="N65" s="304">
        <f t="shared" si="8"/>
        <v>128.43907752511717</v>
      </c>
      <c r="O65" s="308">
        <v>57</v>
      </c>
      <c r="P65" s="305">
        <f t="shared" si="9"/>
        <v>8778.013363955457</v>
      </c>
      <c r="Q65" s="309">
        <f t="shared" si="10"/>
        <v>1.1838</v>
      </c>
      <c r="R65" s="367">
        <f t="shared" si="17"/>
        <v>60.822610614532856</v>
      </c>
      <c r="S65" s="302">
        <v>21700</v>
      </c>
      <c r="T65" s="307">
        <f t="shared" si="2"/>
        <v>4281.3025841705721</v>
      </c>
      <c r="U65" s="101">
        <f t="shared" si="11"/>
        <v>1447.0802734496533</v>
      </c>
      <c r="V65" s="304">
        <f t="shared" si="12"/>
        <v>85.626051683411447</v>
      </c>
      <c r="W65" s="308">
        <v>38</v>
      </c>
      <c r="X65" s="305">
        <f t="shared" si="13"/>
        <v>5852.0089093036368</v>
      </c>
      <c r="Y65" s="309">
        <f t="shared" si="14"/>
        <v>0.78920000000000001</v>
      </c>
    </row>
    <row r="66" spans="1:25" s="63" customFormat="1" ht="16.5" customHeight="1" x14ac:dyDescent="0.2">
      <c r="A66" s="279">
        <v>49</v>
      </c>
      <c r="B66" s="301">
        <f t="shared" si="15"/>
        <v>24.4223119187313</v>
      </c>
      <c r="C66" s="302">
        <v>21700</v>
      </c>
      <c r="D66" s="303">
        <f t="shared" si="0"/>
        <v>10662.381221995602</v>
      </c>
      <c r="E66" s="304">
        <f t="shared" si="3"/>
        <v>3603.8848530345131</v>
      </c>
      <c r="F66" s="304">
        <f t="shared" si="4"/>
        <v>213.24762443991204</v>
      </c>
      <c r="G66" s="101">
        <v>95</v>
      </c>
      <c r="H66" s="305">
        <f t="shared" si="5"/>
        <v>14574.513699470026</v>
      </c>
      <c r="I66" s="309">
        <f t="shared" si="6"/>
        <v>2.0064000000000002</v>
      </c>
      <c r="J66" s="329">
        <f t="shared" si="16"/>
        <v>40.7038531978855</v>
      </c>
      <c r="K66" s="302">
        <v>21700</v>
      </c>
      <c r="L66" s="307">
        <f t="shared" si="1"/>
        <v>6397.428733197361</v>
      </c>
      <c r="M66" s="304">
        <f t="shared" si="7"/>
        <v>2162.330911820708</v>
      </c>
      <c r="N66" s="304">
        <f t="shared" si="8"/>
        <v>127.94857466394723</v>
      </c>
      <c r="O66" s="308">
        <v>57</v>
      </c>
      <c r="P66" s="305">
        <f t="shared" si="9"/>
        <v>8744.7082196820156</v>
      </c>
      <c r="Q66" s="309">
        <f t="shared" si="10"/>
        <v>1.2038</v>
      </c>
      <c r="R66" s="367">
        <f t="shared" si="17"/>
        <v>61.055779796828247</v>
      </c>
      <c r="S66" s="302">
        <v>21700</v>
      </c>
      <c r="T66" s="307">
        <f t="shared" si="2"/>
        <v>4264.9524887982416</v>
      </c>
      <c r="U66" s="101">
        <f t="shared" si="11"/>
        <v>1441.5539412138055</v>
      </c>
      <c r="V66" s="304">
        <f t="shared" si="12"/>
        <v>85.299049775964832</v>
      </c>
      <c r="W66" s="308">
        <v>38</v>
      </c>
      <c r="X66" s="305">
        <f t="shared" si="13"/>
        <v>5829.8054797880113</v>
      </c>
      <c r="Y66" s="309">
        <f t="shared" si="14"/>
        <v>0.80249999999999999</v>
      </c>
    </row>
    <row r="67" spans="1:25" s="63" customFormat="1" ht="16.5" customHeight="1" x14ac:dyDescent="0.2">
      <c r="A67" s="281">
        <v>50</v>
      </c>
      <c r="B67" s="319">
        <f t="shared" si="15"/>
        <v>24.513829956131545</v>
      </c>
      <c r="C67" s="320">
        <v>21700</v>
      </c>
      <c r="D67" s="321">
        <f t="shared" si="0"/>
        <v>10622.575112334383</v>
      </c>
      <c r="E67" s="322">
        <f t="shared" si="3"/>
        <v>3590.4303879690215</v>
      </c>
      <c r="F67" s="322">
        <f t="shared" si="4"/>
        <v>212.45150224668768</v>
      </c>
      <c r="G67" s="106">
        <v>95</v>
      </c>
      <c r="H67" s="323">
        <f t="shared" si="5"/>
        <v>14520.457002550093</v>
      </c>
      <c r="I67" s="328">
        <f t="shared" si="6"/>
        <v>2.0396999999999998</v>
      </c>
      <c r="J67" s="324">
        <f t="shared" si="16"/>
        <v>40.856383260219246</v>
      </c>
      <c r="K67" s="320">
        <v>21700</v>
      </c>
      <c r="L67" s="325">
        <f t="shared" si="1"/>
        <v>6373.5450674006297</v>
      </c>
      <c r="M67" s="322">
        <f t="shared" si="7"/>
        <v>2154.2582327814125</v>
      </c>
      <c r="N67" s="322">
        <f t="shared" si="8"/>
        <v>127.4709013480126</v>
      </c>
      <c r="O67" s="326">
        <v>57</v>
      </c>
      <c r="P67" s="323">
        <f t="shared" si="9"/>
        <v>8712.2742015300555</v>
      </c>
      <c r="Q67" s="328">
        <f t="shared" si="10"/>
        <v>1.2238</v>
      </c>
      <c r="R67" s="366">
        <f t="shared" si="17"/>
        <v>61.284574890328862</v>
      </c>
      <c r="S67" s="320">
        <v>21700</v>
      </c>
      <c r="T67" s="325">
        <f t="shared" si="2"/>
        <v>4249.0300449337528</v>
      </c>
      <c r="U67" s="106">
        <f t="shared" si="11"/>
        <v>1436.1721551876083</v>
      </c>
      <c r="V67" s="322">
        <f t="shared" si="12"/>
        <v>84.980600898675064</v>
      </c>
      <c r="W67" s="326">
        <v>38</v>
      </c>
      <c r="X67" s="323">
        <f t="shared" si="13"/>
        <v>5808.1828010200361</v>
      </c>
      <c r="Y67" s="328">
        <f t="shared" si="14"/>
        <v>0.81589999999999996</v>
      </c>
    </row>
    <row r="68" spans="1:25" s="63" customFormat="1" ht="16.5" customHeight="1" x14ac:dyDescent="0.2">
      <c r="A68" s="278">
        <v>51</v>
      </c>
      <c r="B68" s="301">
        <f t="shared" si="15"/>
        <v>24.60366765744217</v>
      </c>
      <c r="C68" s="302">
        <v>21700</v>
      </c>
      <c r="D68" s="303">
        <f t="shared" si="0"/>
        <v>10583.787898030465</v>
      </c>
      <c r="E68" s="304">
        <f t="shared" si="3"/>
        <v>3577.3203095342969</v>
      </c>
      <c r="F68" s="304">
        <f t="shared" si="4"/>
        <v>211.6757579606093</v>
      </c>
      <c r="G68" s="101">
        <v>95</v>
      </c>
      <c r="H68" s="305">
        <f t="shared" si="5"/>
        <v>14467.78396552537</v>
      </c>
      <c r="I68" s="309">
        <f t="shared" si="6"/>
        <v>2.0729000000000002</v>
      </c>
      <c r="J68" s="329">
        <f t="shared" si="16"/>
        <v>41.006112762403617</v>
      </c>
      <c r="K68" s="302">
        <v>21700</v>
      </c>
      <c r="L68" s="307">
        <f t="shared" si="1"/>
        <v>6350.2727388182784</v>
      </c>
      <c r="M68" s="304">
        <f t="shared" si="7"/>
        <v>2146.3921857205778</v>
      </c>
      <c r="N68" s="304">
        <f t="shared" si="8"/>
        <v>127.00545477636557</v>
      </c>
      <c r="O68" s="308">
        <v>57</v>
      </c>
      <c r="P68" s="305">
        <f t="shared" si="9"/>
        <v>8680.670379315221</v>
      </c>
      <c r="Q68" s="309">
        <f t="shared" si="10"/>
        <v>1.2437</v>
      </c>
      <c r="R68" s="367">
        <f t="shared" si="17"/>
        <v>61.509169143605419</v>
      </c>
      <c r="S68" s="302">
        <v>21700</v>
      </c>
      <c r="T68" s="307">
        <f t="shared" si="2"/>
        <v>4233.5151592121865</v>
      </c>
      <c r="U68" s="101">
        <f t="shared" si="11"/>
        <v>1430.9281238137189</v>
      </c>
      <c r="V68" s="304">
        <f t="shared" si="12"/>
        <v>84.670303184243735</v>
      </c>
      <c r="W68" s="308">
        <v>38</v>
      </c>
      <c r="X68" s="305">
        <f t="shared" si="13"/>
        <v>5787.1135862101492</v>
      </c>
      <c r="Y68" s="309">
        <f t="shared" si="14"/>
        <v>0.82909999999999995</v>
      </c>
    </row>
    <row r="69" spans="1:25" s="63" customFormat="1" ht="16.5" customHeight="1" x14ac:dyDescent="0.2">
      <c r="A69" s="279">
        <v>52</v>
      </c>
      <c r="B69" s="301">
        <f t="shared" si="15"/>
        <v>24.691890284708663</v>
      </c>
      <c r="C69" s="302">
        <v>21700</v>
      </c>
      <c r="D69" s="303">
        <f t="shared" si="0"/>
        <v>10545.972665416468</v>
      </c>
      <c r="E69" s="304">
        <f t="shared" si="3"/>
        <v>3564.5387609107656</v>
      </c>
      <c r="F69" s="304">
        <f t="shared" si="4"/>
        <v>210.91945330832937</v>
      </c>
      <c r="G69" s="101">
        <v>95</v>
      </c>
      <c r="H69" s="305">
        <f t="shared" si="5"/>
        <v>14416.430879635564</v>
      </c>
      <c r="I69" s="309">
        <f t="shared" si="6"/>
        <v>2.1059999999999999</v>
      </c>
      <c r="J69" s="329">
        <f t="shared" si="16"/>
        <v>41.15315047451444</v>
      </c>
      <c r="K69" s="302">
        <v>21700</v>
      </c>
      <c r="L69" s="307">
        <f t="shared" si="1"/>
        <v>6327.5835992498814</v>
      </c>
      <c r="M69" s="304">
        <f t="shared" si="7"/>
        <v>2138.7232565464597</v>
      </c>
      <c r="N69" s="304">
        <f t="shared" si="8"/>
        <v>126.55167198499763</v>
      </c>
      <c r="O69" s="308">
        <v>57</v>
      </c>
      <c r="P69" s="305">
        <f t="shared" si="9"/>
        <v>8649.8585277813399</v>
      </c>
      <c r="Q69" s="309">
        <f t="shared" si="10"/>
        <v>1.2636000000000001</v>
      </c>
      <c r="R69" s="367">
        <f t="shared" si="17"/>
        <v>61.729725711771657</v>
      </c>
      <c r="S69" s="302">
        <v>21700</v>
      </c>
      <c r="T69" s="307">
        <f t="shared" si="2"/>
        <v>4218.3890661665864</v>
      </c>
      <c r="U69" s="101">
        <f t="shared" si="11"/>
        <v>1425.815504364306</v>
      </c>
      <c r="V69" s="304">
        <f t="shared" si="12"/>
        <v>84.367781323331727</v>
      </c>
      <c r="W69" s="308">
        <v>38</v>
      </c>
      <c r="X69" s="305">
        <f t="shared" si="13"/>
        <v>5766.5723518542236</v>
      </c>
      <c r="Y69" s="309">
        <f t="shared" si="14"/>
        <v>0.84240000000000004</v>
      </c>
    </row>
    <row r="70" spans="1:25" s="63" customFormat="1" ht="16.5" customHeight="1" x14ac:dyDescent="0.2">
      <c r="A70" s="279">
        <v>53</v>
      </c>
      <c r="B70" s="301">
        <f t="shared" si="15"/>
        <v>24.778559370252246</v>
      </c>
      <c r="C70" s="302">
        <v>21700</v>
      </c>
      <c r="D70" s="303">
        <f t="shared" si="0"/>
        <v>10509.085540809192</v>
      </c>
      <c r="E70" s="304">
        <f t="shared" si="3"/>
        <v>3552.0709127935065</v>
      </c>
      <c r="F70" s="304">
        <f t="shared" si="4"/>
        <v>210.18171081618385</v>
      </c>
      <c r="G70" s="101">
        <v>95</v>
      </c>
      <c r="H70" s="305">
        <f t="shared" si="5"/>
        <v>14366.338164418881</v>
      </c>
      <c r="I70" s="309">
        <f t="shared" si="6"/>
        <v>2.1389</v>
      </c>
      <c r="J70" s="329">
        <f t="shared" si="16"/>
        <v>41.297598950420415</v>
      </c>
      <c r="K70" s="302">
        <v>21700</v>
      </c>
      <c r="L70" s="307">
        <f t="shared" si="1"/>
        <v>6305.4513244855152</v>
      </c>
      <c r="M70" s="304">
        <f t="shared" si="7"/>
        <v>2131.2425476761041</v>
      </c>
      <c r="N70" s="304">
        <f t="shared" si="8"/>
        <v>126.1090264897103</v>
      </c>
      <c r="O70" s="308">
        <v>57</v>
      </c>
      <c r="P70" s="305">
        <f t="shared" si="9"/>
        <v>8619.8028986513291</v>
      </c>
      <c r="Q70" s="309">
        <f t="shared" si="10"/>
        <v>1.2834000000000001</v>
      </c>
      <c r="R70" s="367">
        <f t="shared" si="17"/>
        <v>61.946398425630612</v>
      </c>
      <c r="S70" s="302">
        <v>21700</v>
      </c>
      <c r="T70" s="307">
        <f t="shared" si="2"/>
        <v>4203.6342163236768</v>
      </c>
      <c r="U70" s="101">
        <f t="shared" si="11"/>
        <v>1420.8283651174027</v>
      </c>
      <c r="V70" s="304">
        <f t="shared" si="12"/>
        <v>84.072684326473535</v>
      </c>
      <c r="W70" s="308">
        <v>38</v>
      </c>
      <c r="X70" s="305">
        <f t="shared" si="13"/>
        <v>5746.535265767553</v>
      </c>
      <c r="Y70" s="309">
        <f t="shared" si="14"/>
        <v>0.85560000000000003</v>
      </c>
    </row>
    <row r="71" spans="1:25" s="63" customFormat="1" ht="16.5" customHeight="1" x14ac:dyDescent="0.2">
      <c r="A71" s="279">
        <v>54</v>
      </c>
      <c r="B71" s="301">
        <f t="shared" si="15"/>
        <v>24.863732995569954</v>
      </c>
      <c r="C71" s="302">
        <v>21700</v>
      </c>
      <c r="D71" s="303">
        <f t="shared" si="0"/>
        <v>10473.085439197575</v>
      </c>
      <c r="E71" s="304">
        <f t="shared" si="3"/>
        <v>3539.90287844878</v>
      </c>
      <c r="F71" s="304">
        <f t="shared" si="4"/>
        <v>209.46170878395151</v>
      </c>
      <c r="G71" s="101">
        <v>95</v>
      </c>
      <c r="H71" s="305">
        <f t="shared" si="5"/>
        <v>14317.450026430306</v>
      </c>
      <c r="I71" s="309">
        <f t="shared" si="6"/>
        <v>2.1718000000000002</v>
      </c>
      <c r="J71" s="329">
        <f t="shared" si="16"/>
        <v>41.439554992616593</v>
      </c>
      <c r="K71" s="302">
        <v>21700</v>
      </c>
      <c r="L71" s="307">
        <f t="shared" si="1"/>
        <v>6283.8512635185434</v>
      </c>
      <c r="M71" s="304">
        <f t="shared" si="7"/>
        <v>2123.9417270692675</v>
      </c>
      <c r="N71" s="304">
        <f t="shared" si="8"/>
        <v>125.67702527037088</v>
      </c>
      <c r="O71" s="308">
        <v>57</v>
      </c>
      <c r="P71" s="305">
        <f t="shared" si="9"/>
        <v>8590.4700158581818</v>
      </c>
      <c r="Q71" s="309">
        <f t="shared" si="10"/>
        <v>1.3030999999999999</v>
      </c>
      <c r="R71" s="367">
        <f t="shared" si="17"/>
        <v>62.159332488924882</v>
      </c>
      <c r="S71" s="302">
        <v>21700</v>
      </c>
      <c r="T71" s="307">
        <f t="shared" si="2"/>
        <v>4189.2341756790302</v>
      </c>
      <c r="U71" s="101">
        <f t="shared" si="11"/>
        <v>1415.9611513795121</v>
      </c>
      <c r="V71" s="304">
        <f t="shared" si="12"/>
        <v>83.784683513580603</v>
      </c>
      <c r="W71" s="308">
        <v>38</v>
      </c>
      <c r="X71" s="305">
        <f t="shared" si="13"/>
        <v>5726.9800105721224</v>
      </c>
      <c r="Y71" s="309">
        <f t="shared" si="14"/>
        <v>0.86870000000000003</v>
      </c>
    </row>
    <row r="72" spans="1:25" s="63" customFormat="1" ht="16.5" customHeight="1" x14ac:dyDescent="0.2">
      <c r="A72" s="279">
        <v>55</v>
      </c>
      <c r="B72" s="301">
        <f t="shared" si="15"/>
        <v>24.947466044643047</v>
      </c>
      <c r="C72" s="302">
        <v>21700</v>
      </c>
      <c r="D72" s="303">
        <f t="shared" si="0"/>
        <v>10437.933838010595</v>
      </c>
      <c r="E72" s="304">
        <f t="shared" si="3"/>
        <v>3528.0216372475807</v>
      </c>
      <c r="F72" s="304">
        <f t="shared" si="4"/>
        <v>208.7586767602119</v>
      </c>
      <c r="G72" s="101">
        <v>95</v>
      </c>
      <c r="H72" s="305">
        <f t="shared" si="5"/>
        <v>14269.714152018387</v>
      </c>
      <c r="I72" s="309">
        <f t="shared" si="6"/>
        <v>2.2046000000000001</v>
      </c>
      <c r="J72" s="329">
        <f t="shared" si="16"/>
        <v>41.579110074405079</v>
      </c>
      <c r="K72" s="302">
        <v>21700</v>
      </c>
      <c r="L72" s="307">
        <f t="shared" si="1"/>
        <v>6262.7603028063568</v>
      </c>
      <c r="M72" s="304">
        <f t="shared" si="7"/>
        <v>2116.8129823485483</v>
      </c>
      <c r="N72" s="304">
        <f t="shared" si="8"/>
        <v>125.25520605612714</v>
      </c>
      <c r="O72" s="308">
        <v>57</v>
      </c>
      <c r="P72" s="305">
        <f t="shared" si="9"/>
        <v>8561.8284912110321</v>
      </c>
      <c r="Q72" s="309">
        <f t="shared" si="10"/>
        <v>1.3228</v>
      </c>
      <c r="R72" s="367">
        <f t="shared" si="17"/>
        <v>62.368665111607612</v>
      </c>
      <c r="S72" s="302">
        <v>21700</v>
      </c>
      <c r="T72" s="307">
        <f t="shared" si="2"/>
        <v>4175.1735352042379</v>
      </c>
      <c r="U72" s="101">
        <f t="shared" si="11"/>
        <v>1411.2086548990324</v>
      </c>
      <c r="V72" s="304">
        <f t="shared" si="12"/>
        <v>83.503470704084762</v>
      </c>
      <c r="W72" s="308">
        <v>38</v>
      </c>
      <c r="X72" s="305">
        <f t="shared" si="13"/>
        <v>5707.8856608073547</v>
      </c>
      <c r="Y72" s="309">
        <f t="shared" si="14"/>
        <v>0.88190000000000002</v>
      </c>
    </row>
    <row r="73" spans="1:25" s="63" customFormat="1" ht="16.5" customHeight="1" x14ac:dyDescent="0.2">
      <c r="A73" s="279">
        <v>56</v>
      </c>
      <c r="B73" s="301">
        <f t="shared" si="15"/>
        <v>25.029810434420963</v>
      </c>
      <c r="C73" s="302">
        <v>21700</v>
      </c>
      <c r="D73" s="303">
        <f t="shared" si="0"/>
        <v>10403.594573049513</v>
      </c>
      <c r="E73" s="304">
        <f t="shared" si="3"/>
        <v>3516.4149656907352</v>
      </c>
      <c r="F73" s="304">
        <f t="shared" si="4"/>
        <v>208.07189146099026</v>
      </c>
      <c r="G73" s="101">
        <v>95</v>
      </c>
      <c r="H73" s="305">
        <f t="shared" si="5"/>
        <v>14223.081430201239</v>
      </c>
      <c r="I73" s="309">
        <f t="shared" si="6"/>
        <v>2.2372999999999998</v>
      </c>
      <c r="J73" s="329">
        <f t="shared" si="16"/>
        <v>41.716350724034939</v>
      </c>
      <c r="K73" s="302">
        <v>21700</v>
      </c>
      <c r="L73" s="307">
        <f t="shared" si="1"/>
        <v>6242.1567438297079</v>
      </c>
      <c r="M73" s="304">
        <f t="shared" si="7"/>
        <v>2109.8489794144411</v>
      </c>
      <c r="N73" s="304">
        <f t="shared" si="8"/>
        <v>124.84313487659416</v>
      </c>
      <c r="O73" s="308">
        <v>57</v>
      </c>
      <c r="P73" s="305">
        <f t="shared" si="9"/>
        <v>8533.8488581207421</v>
      </c>
      <c r="Q73" s="309">
        <f t="shared" si="10"/>
        <v>1.3424</v>
      </c>
      <c r="R73" s="367">
        <f t="shared" si="17"/>
        <v>62.574526086052401</v>
      </c>
      <c r="S73" s="302">
        <v>21700</v>
      </c>
      <c r="T73" s="307">
        <f t="shared" si="2"/>
        <v>4161.4378292198062</v>
      </c>
      <c r="U73" s="101">
        <f t="shared" si="11"/>
        <v>1406.5659862762943</v>
      </c>
      <c r="V73" s="304">
        <f t="shared" si="12"/>
        <v>83.228756584396123</v>
      </c>
      <c r="W73" s="308">
        <v>38</v>
      </c>
      <c r="X73" s="305">
        <f t="shared" si="13"/>
        <v>5689.2325720804965</v>
      </c>
      <c r="Y73" s="309">
        <f t="shared" si="14"/>
        <v>0.89490000000000003</v>
      </c>
    </row>
    <row r="74" spans="1:25" s="63" customFormat="1" ht="16.5" customHeight="1" x14ac:dyDescent="0.2">
      <c r="A74" s="278">
        <v>57</v>
      </c>
      <c r="B74" s="301">
        <f t="shared" si="15"/>
        <v>25.110815324905111</v>
      </c>
      <c r="C74" s="302">
        <v>21700</v>
      </c>
      <c r="D74" s="303">
        <f t="shared" si="0"/>
        <v>10370.033654053965</v>
      </c>
      <c r="E74" s="304">
        <f t="shared" si="3"/>
        <v>3505.0713750702398</v>
      </c>
      <c r="F74" s="304">
        <f t="shared" si="4"/>
        <v>207.4006730810793</v>
      </c>
      <c r="G74" s="101">
        <v>95</v>
      </c>
      <c r="H74" s="305">
        <f t="shared" si="5"/>
        <v>14177.505702205284</v>
      </c>
      <c r="I74" s="309">
        <f t="shared" si="6"/>
        <v>2.2698999999999998</v>
      </c>
      <c r="J74" s="329">
        <f t="shared" si="16"/>
        <v>41.851358874841857</v>
      </c>
      <c r="K74" s="302">
        <v>21700</v>
      </c>
      <c r="L74" s="307">
        <f t="shared" si="1"/>
        <v>6222.0201924323774</v>
      </c>
      <c r="M74" s="304">
        <f t="shared" si="7"/>
        <v>2103.0428250421432</v>
      </c>
      <c r="N74" s="304">
        <f t="shared" si="8"/>
        <v>124.44040384864755</v>
      </c>
      <c r="O74" s="308">
        <v>57</v>
      </c>
      <c r="P74" s="305">
        <f t="shared" si="9"/>
        <v>8506.5034213231684</v>
      </c>
      <c r="Q74" s="309">
        <f t="shared" si="10"/>
        <v>1.3620000000000001</v>
      </c>
      <c r="R74" s="367">
        <f t="shared" si="17"/>
        <v>62.777038312262775</v>
      </c>
      <c r="S74" s="302">
        <v>21700</v>
      </c>
      <c r="T74" s="307">
        <f t="shared" si="2"/>
        <v>4148.0134616215855</v>
      </c>
      <c r="U74" s="101">
        <f t="shared" si="11"/>
        <v>1402.0285500280959</v>
      </c>
      <c r="V74" s="304">
        <f t="shared" si="12"/>
        <v>82.960269232431713</v>
      </c>
      <c r="W74" s="308">
        <v>38</v>
      </c>
      <c r="X74" s="305">
        <f t="shared" si="13"/>
        <v>5671.0022808821132</v>
      </c>
      <c r="Y74" s="309">
        <f t="shared" si="14"/>
        <v>0.90800000000000003</v>
      </c>
    </row>
    <row r="75" spans="1:25" s="63" customFormat="1" ht="16.5" customHeight="1" x14ac:dyDescent="0.2">
      <c r="A75" s="279">
        <v>58</v>
      </c>
      <c r="B75" s="301">
        <f t="shared" si="15"/>
        <v>25.190527310961627</v>
      </c>
      <c r="C75" s="302">
        <v>21700</v>
      </c>
      <c r="D75" s="303">
        <f t="shared" si="0"/>
        <v>10337.219097699764</v>
      </c>
      <c r="E75" s="304">
        <f t="shared" si="3"/>
        <v>3493.98005502252</v>
      </c>
      <c r="F75" s="304">
        <f t="shared" si="4"/>
        <v>206.74438195399529</v>
      </c>
      <c r="G75" s="101">
        <v>95</v>
      </c>
      <c r="H75" s="305">
        <f t="shared" si="5"/>
        <v>14132.94353467628</v>
      </c>
      <c r="I75" s="309">
        <f t="shared" si="6"/>
        <v>2.3025000000000002</v>
      </c>
      <c r="J75" s="329">
        <f t="shared" si="16"/>
        <v>41.984212184936048</v>
      </c>
      <c r="K75" s="302">
        <v>21700</v>
      </c>
      <c r="L75" s="307">
        <f t="shared" si="1"/>
        <v>6202.3314586198576</v>
      </c>
      <c r="M75" s="304">
        <f t="shared" si="7"/>
        <v>2096.3880330135116</v>
      </c>
      <c r="N75" s="304">
        <f t="shared" si="8"/>
        <v>124.04662917239716</v>
      </c>
      <c r="O75" s="308">
        <v>57</v>
      </c>
      <c r="P75" s="305">
        <f t="shared" si="9"/>
        <v>8479.7661208057652</v>
      </c>
      <c r="Q75" s="309">
        <f t="shared" si="10"/>
        <v>1.3815</v>
      </c>
      <c r="R75" s="367">
        <f t="shared" si="17"/>
        <v>62.976318277404069</v>
      </c>
      <c r="S75" s="302">
        <v>21700</v>
      </c>
      <c r="T75" s="307">
        <f t="shared" si="2"/>
        <v>4134.8876390799051</v>
      </c>
      <c r="U75" s="101">
        <f t="shared" si="11"/>
        <v>1397.5920220090077</v>
      </c>
      <c r="V75" s="304">
        <f t="shared" si="12"/>
        <v>82.697752781598098</v>
      </c>
      <c r="W75" s="308">
        <v>38</v>
      </c>
      <c r="X75" s="305">
        <f t="shared" si="13"/>
        <v>5653.1774138705105</v>
      </c>
      <c r="Y75" s="309">
        <f t="shared" si="14"/>
        <v>0.92100000000000004</v>
      </c>
    </row>
    <row r="76" spans="1:25" s="63" customFormat="1" ht="16.5" customHeight="1" x14ac:dyDescent="0.2">
      <c r="A76" s="279">
        <v>59</v>
      </c>
      <c r="B76" s="301">
        <f t="shared" si="15"/>
        <v>25.268990597737357</v>
      </c>
      <c r="C76" s="302">
        <v>21700</v>
      </c>
      <c r="D76" s="303">
        <f t="shared" si="0"/>
        <v>10305.120776107171</v>
      </c>
      <c r="E76" s="304">
        <f t="shared" si="3"/>
        <v>3483.1308223242236</v>
      </c>
      <c r="F76" s="304">
        <f t="shared" si="4"/>
        <v>206.10241552214342</v>
      </c>
      <c r="G76" s="101">
        <v>95</v>
      </c>
      <c r="H76" s="305">
        <f t="shared" si="5"/>
        <v>14089.354013953538</v>
      </c>
      <c r="I76" s="309">
        <f t="shared" si="6"/>
        <v>2.3349000000000002</v>
      </c>
      <c r="J76" s="329">
        <f t="shared" si="16"/>
        <v>42.114984329562262</v>
      </c>
      <c r="K76" s="302">
        <v>21700</v>
      </c>
      <c r="L76" s="307">
        <f t="shared" si="1"/>
        <v>6183.0724656643033</v>
      </c>
      <c r="M76" s="304">
        <f t="shared" si="7"/>
        <v>2089.8784933945344</v>
      </c>
      <c r="N76" s="304">
        <f t="shared" si="8"/>
        <v>123.66144931328607</v>
      </c>
      <c r="O76" s="308">
        <v>57</v>
      </c>
      <c r="P76" s="305">
        <f t="shared" si="9"/>
        <v>8453.6124083721243</v>
      </c>
      <c r="Q76" s="309">
        <f t="shared" si="10"/>
        <v>1.4009</v>
      </c>
      <c r="R76" s="367">
        <f t="shared" si="17"/>
        <v>63.172476494343393</v>
      </c>
      <c r="S76" s="302">
        <v>21700</v>
      </c>
      <c r="T76" s="307">
        <f t="shared" si="2"/>
        <v>4122.0483104428686</v>
      </c>
      <c r="U76" s="101">
        <f t="shared" si="11"/>
        <v>1393.2523289296894</v>
      </c>
      <c r="V76" s="304">
        <f t="shared" si="12"/>
        <v>82.440966208857375</v>
      </c>
      <c r="W76" s="308">
        <v>38</v>
      </c>
      <c r="X76" s="305">
        <f t="shared" si="13"/>
        <v>5635.7416055814156</v>
      </c>
      <c r="Y76" s="309">
        <f t="shared" si="14"/>
        <v>0.93400000000000005</v>
      </c>
    </row>
    <row r="77" spans="1:25" s="63" customFormat="1" ht="16.5" customHeight="1" x14ac:dyDescent="0.2">
      <c r="A77" s="280">
        <v>60</v>
      </c>
      <c r="B77" s="301">
        <f t="shared" si="15"/>
        <v>25.346247161332823</v>
      </c>
      <c r="C77" s="302">
        <v>21700</v>
      </c>
      <c r="D77" s="303">
        <f t="shared" si="0"/>
        <v>10273.710279179133</v>
      </c>
      <c r="E77" s="304">
        <f t="shared" si="3"/>
        <v>3472.5140743625466</v>
      </c>
      <c r="F77" s="304">
        <f t="shared" si="4"/>
        <v>205.47420558358266</v>
      </c>
      <c r="G77" s="101">
        <v>95</v>
      </c>
      <c r="H77" s="305">
        <f t="shared" si="5"/>
        <v>14046.698559125263</v>
      </c>
      <c r="I77" s="309">
        <f t="shared" si="6"/>
        <v>2.3672</v>
      </c>
      <c r="J77" s="329">
        <f t="shared" si="16"/>
        <v>42.243745268888041</v>
      </c>
      <c r="K77" s="302">
        <v>21700</v>
      </c>
      <c r="L77" s="307">
        <f t="shared" si="1"/>
        <v>6164.2261675074806</v>
      </c>
      <c r="M77" s="304">
        <f t="shared" si="7"/>
        <v>2083.5084446175283</v>
      </c>
      <c r="N77" s="304">
        <f t="shared" si="8"/>
        <v>123.28452335014961</v>
      </c>
      <c r="O77" s="308">
        <v>57</v>
      </c>
      <c r="P77" s="305">
        <f t="shared" si="9"/>
        <v>8428.0191354751587</v>
      </c>
      <c r="Q77" s="309">
        <f t="shared" si="10"/>
        <v>1.4202999999999999</v>
      </c>
      <c r="R77" s="367">
        <f t="shared" si="17"/>
        <v>63.365617903332051</v>
      </c>
      <c r="S77" s="302">
        <v>21700</v>
      </c>
      <c r="T77" s="307">
        <f t="shared" si="2"/>
        <v>4109.4841116716543</v>
      </c>
      <c r="U77" s="101">
        <f t="shared" si="11"/>
        <v>1389.005629745019</v>
      </c>
      <c r="V77" s="304">
        <f t="shared" si="12"/>
        <v>82.189682233433089</v>
      </c>
      <c r="W77" s="308">
        <v>38</v>
      </c>
      <c r="X77" s="305">
        <f t="shared" si="13"/>
        <v>5618.6794236501064</v>
      </c>
      <c r="Y77" s="309">
        <f t="shared" si="14"/>
        <v>0.94689999999999996</v>
      </c>
    </row>
    <row r="78" spans="1:25" s="63" customFormat="1" ht="16.5" customHeight="1" x14ac:dyDescent="0.2">
      <c r="A78" s="279">
        <v>61</v>
      </c>
      <c r="B78" s="301">
        <f t="shared" si="15"/>
        <v>25.422336896194576</v>
      </c>
      <c r="C78" s="302">
        <v>21700</v>
      </c>
      <c r="D78" s="303">
        <f t="shared" si="0"/>
        <v>10242.960789296236</v>
      </c>
      <c r="E78" s="304">
        <f t="shared" si="3"/>
        <v>3462.1207467821273</v>
      </c>
      <c r="F78" s="304">
        <f t="shared" si="4"/>
        <v>204.85921578592473</v>
      </c>
      <c r="G78" s="101">
        <v>95</v>
      </c>
      <c r="H78" s="305">
        <f t="shared" si="5"/>
        <v>14004.940751864287</v>
      </c>
      <c r="I78" s="309">
        <f t="shared" si="6"/>
        <v>2.3995000000000002</v>
      </c>
      <c r="J78" s="329">
        <f t="shared" si="16"/>
        <v>42.370561493657625</v>
      </c>
      <c r="K78" s="302">
        <v>21700</v>
      </c>
      <c r="L78" s="307">
        <f t="shared" si="1"/>
        <v>6145.7764735777409</v>
      </c>
      <c r="M78" s="304">
        <f t="shared" si="7"/>
        <v>2077.2724480692764</v>
      </c>
      <c r="N78" s="304">
        <f t="shared" si="8"/>
        <v>122.91552947155482</v>
      </c>
      <c r="O78" s="308">
        <v>57</v>
      </c>
      <c r="P78" s="305">
        <f t="shared" si="9"/>
        <v>8402.9644511185725</v>
      </c>
      <c r="Q78" s="309">
        <f t="shared" si="10"/>
        <v>1.4397</v>
      </c>
      <c r="R78" s="367">
        <f t="shared" si="17"/>
        <v>63.555842240486434</v>
      </c>
      <c r="S78" s="302">
        <v>21700</v>
      </c>
      <c r="T78" s="307">
        <f t="shared" si="2"/>
        <v>4097.1843157184949</v>
      </c>
      <c r="U78" s="101">
        <f t="shared" si="11"/>
        <v>1384.8482987128511</v>
      </c>
      <c r="V78" s="304">
        <f t="shared" si="12"/>
        <v>81.943686314369899</v>
      </c>
      <c r="W78" s="308">
        <v>38</v>
      </c>
      <c r="X78" s="305">
        <f t="shared" si="13"/>
        <v>5601.9763007457159</v>
      </c>
      <c r="Y78" s="309">
        <f t="shared" si="14"/>
        <v>0.95979999999999999</v>
      </c>
    </row>
    <row r="79" spans="1:25" s="63" customFormat="1" ht="16.5" customHeight="1" x14ac:dyDescent="0.2">
      <c r="A79" s="279">
        <v>62</v>
      </c>
      <c r="B79" s="301">
        <f t="shared" si="15"/>
        <v>25.497297750522719</v>
      </c>
      <c r="C79" s="302">
        <v>21700</v>
      </c>
      <c r="D79" s="303">
        <f t="shared" si="0"/>
        <v>10212.846967073659</v>
      </c>
      <c r="E79" s="304">
        <f t="shared" si="3"/>
        <v>3451.9422748708967</v>
      </c>
      <c r="F79" s="304">
        <f t="shared" si="4"/>
        <v>204.25693934147318</v>
      </c>
      <c r="G79" s="101">
        <v>95</v>
      </c>
      <c r="H79" s="305">
        <f t="shared" si="5"/>
        <v>13964.046181286029</v>
      </c>
      <c r="I79" s="309">
        <f t="shared" si="6"/>
        <v>2.4316</v>
      </c>
      <c r="J79" s="329">
        <f t="shared" si="16"/>
        <v>42.495496250871199</v>
      </c>
      <c r="K79" s="302">
        <v>21700</v>
      </c>
      <c r="L79" s="307">
        <f t="shared" si="1"/>
        <v>6127.7081802441962</v>
      </c>
      <c r="M79" s="304">
        <f t="shared" si="7"/>
        <v>2071.1653649225382</v>
      </c>
      <c r="N79" s="304">
        <f t="shared" si="8"/>
        <v>122.55416360488393</v>
      </c>
      <c r="O79" s="308">
        <v>57</v>
      </c>
      <c r="P79" s="305">
        <f t="shared" si="9"/>
        <v>8378.4277087716182</v>
      </c>
      <c r="Q79" s="309">
        <f t="shared" si="10"/>
        <v>1.4590000000000001</v>
      </c>
      <c r="R79" s="367">
        <f t="shared" si="17"/>
        <v>63.743244376306798</v>
      </c>
      <c r="S79" s="302">
        <v>21700</v>
      </c>
      <c r="T79" s="307">
        <f t="shared" si="2"/>
        <v>4085.1387868294637</v>
      </c>
      <c r="U79" s="101">
        <f t="shared" si="11"/>
        <v>1380.7769099483587</v>
      </c>
      <c r="V79" s="304">
        <f t="shared" si="12"/>
        <v>81.702775736589274</v>
      </c>
      <c r="W79" s="308">
        <v>38</v>
      </c>
      <c r="X79" s="305">
        <f t="shared" si="13"/>
        <v>5585.6184725144121</v>
      </c>
      <c r="Y79" s="309">
        <f t="shared" si="14"/>
        <v>0.97270000000000001</v>
      </c>
    </row>
    <row r="80" spans="1:25" s="63" customFormat="1" ht="16.5" customHeight="1" x14ac:dyDescent="0.2">
      <c r="A80" s="279">
        <v>63</v>
      </c>
      <c r="B80" s="301">
        <f t="shared" si="15"/>
        <v>25.571165850844441</v>
      </c>
      <c r="C80" s="302">
        <v>21700</v>
      </c>
      <c r="D80" s="303">
        <f t="shared" si="0"/>
        <v>10183.344847039923</v>
      </c>
      <c r="E80" s="304">
        <f t="shared" si="3"/>
        <v>3441.9705582994939</v>
      </c>
      <c r="F80" s="304">
        <f t="shared" si="4"/>
        <v>203.66689694079847</v>
      </c>
      <c r="G80" s="101">
        <v>95</v>
      </c>
      <c r="H80" s="305">
        <f t="shared" si="5"/>
        <v>13923.982302280216</v>
      </c>
      <c r="I80" s="309">
        <f t="shared" si="6"/>
        <v>2.4636999999999998</v>
      </c>
      <c r="J80" s="329">
        <f t="shared" si="16"/>
        <v>42.618609751407405</v>
      </c>
      <c r="K80" s="302">
        <v>21700</v>
      </c>
      <c r="L80" s="307">
        <f t="shared" si="1"/>
        <v>6110.0069082239534</v>
      </c>
      <c r="M80" s="304">
        <f t="shared" si="7"/>
        <v>2065.182334979696</v>
      </c>
      <c r="N80" s="304">
        <f t="shared" si="8"/>
        <v>122.20013816447907</v>
      </c>
      <c r="O80" s="308">
        <v>57</v>
      </c>
      <c r="P80" s="305">
        <f t="shared" si="9"/>
        <v>8354.3893813681279</v>
      </c>
      <c r="Q80" s="309">
        <f t="shared" si="10"/>
        <v>1.4782</v>
      </c>
      <c r="R80" s="367">
        <f t="shared" si="17"/>
        <v>63.9279146271111</v>
      </c>
      <c r="S80" s="302">
        <v>21700</v>
      </c>
      <c r="T80" s="307">
        <f t="shared" si="2"/>
        <v>4073.3379388159701</v>
      </c>
      <c r="U80" s="101">
        <f t="shared" si="11"/>
        <v>1376.7882233197977</v>
      </c>
      <c r="V80" s="304">
        <f t="shared" si="12"/>
        <v>81.466758776319409</v>
      </c>
      <c r="W80" s="308">
        <v>38</v>
      </c>
      <c r="X80" s="305">
        <f t="shared" si="13"/>
        <v>5569.5929209120877</v>
      </c>
      <c r="Y80" s="309">
        <f t="shared" si="14"/>
        <v>0.98550000000000004</v>
      </c>
    </row>
    <row r="81" spans="1:25" s="63" customFormat="1" ht="16.5" customHeight="1" x14ac:dyDescent="0.2">
      <c r="A81" s="279">
        <v>64</v>
      </c>
      <c r="B81" s="301">
        <f t="shared" si="15"/>
        <v>25.643975616777286</v>
      </c>
      <c r="C81" s="302">
        <v>21700</v>
      </c>
      <c r="D81" s="303">
        <f t="shared" si="0"/>
        <v>10154.43174223096</v>
      </c>
      <c r="E81" s="304">
        <f t="shared" si="3"/>
        <v>3432.197928874064</v>
      </c>
      <c r="F81" s="304">
        <f t="shared" si="4"/>
        <v>203.08863484461921</v>
      </c>
      <c r="G81" s="101">
        <v>95</v>
      </c>
      <c r="H81" s="305">
        <f t="shared" si="5"/>
        <v>13884.718305949642</v>
      </c>
      <c r="I81" s="309">
        <f t="shared" si="6"/>
        <v>2.4956999999999998</v>
      </c>
      <c r="J81" s="329">
        <f t="shared" si="16"/>
        <v>42.739959361295476</v>
      </c>
      <c r="K81" s="302">
        <v>21700</v>
      </c>
      <c r="L81" s="307">
        <f t="shared" si="1"/>
        <v>6092.6590453385752</v>
      </c>
      <c r="M81" s="304">
        <f t="shared" si="7"/>
        <v>2059.3187573244381</v>
      </c>
      <c r="N81" s="304">
        <f t="shared" si="8"/>
        <v>121.85318090677151</v>
      </c>
      <c r="O81" s="308">
        <v>57</v>
      </c>
      <c r="P81" s="305">
        <f t="shared" si="9"/>
        <v>8330.8309835697855</v>
      </c>
      <c r="Q81" s="309">
        <f t="shared" si="10"/>
        <v>1.4974000000000001</v>
      </c>
      <c r="R81" s="367">
        <f t="shared" si="17"/>
        <v>64.109939041943207</v>
      </c>
      <c r="S81" s="302">
        <v>21700</v>
      </c>
      <c r="T81" s="307">
        <f t="shared" si="2"/>
        <v>4061.7726968923835</v>
      </c>
      <c r="U81" s="101">
        <f t="shared" si="11"/>
        <v>1372.8791715496254</v>
      </c>
      <c r="V81" s="304">
        <f t="shared" si="12"/>
        <v>81.235453937847666</v>
      </c>
      <c r="W81" s="308">
        <v>38</v>
      </c>
      <c r="X81" s="305">
        <f t="shared" si="13"/>
        <v>5553.8873223798564</v>
      </c>
      <c r="Y81" s="309">
        <f t="shared" si="14"/>
        <v>0.99829999999999997</v>
      </c>
    </row>
    <row r="82" spans="1:25" s="63" customFormat="1" ht="16.5" customHeight="1" x14ac:dyDescent="0.2">
      <c r="A82" s="279">
        <v>65</v>
      </c>
      <c r="B82" s="301">
        <f t="shared" si="15"/>
        <v>25.715759866895009</v>
      </c>
      <c r="C82" s="302">
        <v>21700</v>
      </c>
      <c r="D82" s="303">
        <f t="shared" ref="D82:D145" si="18">12*(1/B82*C82)</f>
        <v>10126.08615680939</v>
      </c>
      <c r="E82" s="304">
        <f t="shared" si="3"/>
        <v>3422.6171210015732</v>
      </c>
      <c r="F82" s="304">
        <f t="shared" si="4"/>
        <v>202.5217231361878</v>
      </c>
      <c r="G82" s="101">
        <v>95</v>
      </c>
      <c r="H82" s="305">
        <f t="shared" si="5"/>
        <v>13846.22500094715</v>
      </c>
      <c r="I82" s="309">
        <f t="shared" si="6"/>
        <v>2.5276000000000001</v>
      </c>
      <c r="J82" s="329">
        <f t="shared" si="16"/>
        <v>42.859599778158348</v>
      </c>
      <c r="K82" s="302">
        <v>21700</v>
      </c>
      <c r="L82" s="307">
        <f t="shared" ref="L82:L145" si="19">12*(1/J82*K82)</f>
        <v>6075.6516940856336</v>
      </c>
      <c r="M82" s="304">
        <f t="shared" si="7"/>
        <v>2053.570272600944</v>
      </c>
      <c r="N82" s="304">
        <f t="shared" si="8"/>
        <v>121.51303388171267</v>
      </c>
      <c r="O82" s="308">
        <v>57</v>
      </c>
      <c r="P82" s="305">
        <f t="shared" si="9"/>
        <v>8307.7350005682911</v>
      </c>
      <c r="Q82" s="309">
        <f t="shared" si="10"/>
        <v>1.5165999999999999</v>
      </c>
      <c r="R82" s="367">
        <f t="shared" si="17"/>
        <v>64.289399667237518</v>
      </c>
      <c r="S82" s="302">
        <v>21700</v>
      </c>
      <c r="T82" s="307">
        <f t="shared" ref="T82:T145" si="20">12*(1/R82*S82)</f>
        <v>4050.4344627237556</v>
      </c>
      <c r="U82" s="101">
        <f t="shared" si="11"/>
        <v>1369.0468484006292</v>
      </c>
      <c r="V82" s="304">
        <f t="shared" si="12"/>
        <v>81.008689254475115</v>
      </c>
      <c r="W82" s="308">
        <v>38</v>
      </c>
      <c r="X82" s="305">
        <f t="shared" si="13"/>
        <v>5538.4900003788598</v>
      </c>
      <c r="Y82" s="309">
        <f t="shared" si="14"/>
        <v>1.0111000000000001</v>
      </c>
    </row>
    <row r="83" spans="1:25" s="63" customFormat="1" ht="16.5" customHeight="1" x14ac:dyDescent="0.2">
      <c r="A83" s="279">
        <v>66</v>
      </c>
      <c r="B83" s="301">
        <f t="shared" si="15"/>
        <v>25.786549916510989</v>
      </c>
      <c r="C83" s="302">
        <v>21700</v>
      </c>
      <c r="D83" s="303">
        <f t="shared" si="18"/>
        <v>10098.287705920182</v>
      </c>
      <c r="E83" s="304">
        <f t="shared" ref="E83:E146" si="21">D83*33.8%</f>
        <v>3413.2212446010212</v>
      </c>
      <c r="F83" s="304">
        <f t="shared" ref="F83:F146" si="22">D83*2%</f>
        <v>201.96575411840365</v>
      </c>
      <c r="G83" s="101">
        <v>95</v>
      </c>
      <c r="H83" s="305">
        <f t="shared" ref="H83:H146" si="23">SUM(D83:G83)</f>
        <v>13808.474704639608</v>
      </c>
      <c r="I83" s="309">
        <f t="shared" ref="I83:I146" si="24">ROUND(A83/B83,4)</f>
        <v>2.5594999999999999</v>
      </c>
      <c r="J83" s="329">
        <f t="shared" si="16"/>
        <v>42.97758319418498</v>
      </c>
      <c r="K83" s="302">
        <v>21700</v>
      </c>
      <c r="L83" s="307">
        <f t="shared" si="19"/>
        <v>6058.9726235521084</v>
      </c>
      <c r="M83" s="304">
        <f t="shared" ref="M83:M146" si="25">L83*33.8%</f>
        <v>2047.9327467606124</v>
      </c>
      <c r="N83" s="304">
        <f t="shared" ref="N83:N146" si="26">L83*2%</f>
        <v>121.17945247104217</v>
      </c>
      <c r="O83" s="308">
        <v>57</v>
      </c>
      <c r="P83" s="305">
        <f t="shared" ref="P83:P146" si="27">SUM(L83:O83)</f>
        <v>8285.0848227837632</v>
      </c>
      <c r="Q83" s="309">
        <f t="shared" ref="Q83:Q146" si="28">ROUND(A83/J83,4)</f>
        <v>1.5357000000000001</v>
      </c>
      <c r="R83" s="367">
        <f t="shared" si="17"/>
        <v>64.466374791277474</v>
      </c>
      <c r="S83" s="302">
        <v>21700</v>
      </c>
      <c r="T83" s="307">
        <f t="shared" si="20"/>
        <v>4039.3150823680721</v>
      </c>
      <c r="U83" s="101">
        <f t="shared" ref="U83:U146" si="29">T83*33.8%</f>
        <v>1365.2884978404084</v>
      </c>
      <c r="V83" s="304">
        <f t="shared" ref="V83:V146" si="30">T83*2%</f>
        <v>80.786301647361441</v>
      </c>
      <c r="W83" s="308">
        <v>38</v>
      </c>
      <c r="X83" s="305">
        <f t="shared" ref="X83:X146" si="31">SUM(T83:W83)</f>
        <v>5523.3898818558418</v>
      </c>
      <c r="Y83" s="309">
        <f t="shared" ref="Y83:Y146" si="32">ROUND(A83/R83,4)</f>
        <v>1.0238</v>
      </c>
    </row>
    <row r="84" spans="1:25" s="63" customFormat="1" ht="16.5" customHeight="1" x14ac:dyDescent="0.2">
      <c r="A84" s="279">
        <v>67</v>
      </c>
      <c r="B84" s="301">
        <f t="shared" si="15"/>
        <v>25.856375668108722</v>
      </c>
      <c r="C84" s="302">
        <v>21700</v>
      </c>
      <c r="D84" s="303">
        <f t="shared" si="18"/>
        <v>10071.017042082105</v>
      </c>
      <c r="E84" s="304">
        <f t="shared" si="21"/>
        <v>3404.0037602237512</v>
      </c>
      <c r="F84" s="304">
        <f t="shared" si="22"/>
        <v>201.42034084164212</v>
      </c>
      <c r="G84" s="101">
        <v>95</v>
      </c>
      <c r="H84" s="305">
        <f t="shared" si="23"/>
        <v>13771.441143147498</v>
      </c>
      <c r="I84" s="309">
        <f t="shared" si="24"/>
        <v>2.5912000000000002</v>
      </c>
      <c r="J84" s="329">
        <f t="shared" si="16"/>
        <v>43.093959446847869</v>
      </c>
      <c r="K84" s="302">
        <v>21700</v>
      </c>
      <c r="L84" s="307">
        <f t="shared" si="19"/>
        <v>6042.6102252492637</v>
      </c>
      <c r="M84" s="304">
        <f t="shared" si="25"/>
        <v>2042.402256134251</v>
      </c>
      <c r="N84" s="304">
        <f t="shared" si="26"/>
        <v>120.85220450498528</v>
      </c>
      <c r="O84" s="308">
        <v>57</v>
      </c>
      <c r="P84" s="305">
        <f t="shared" si="27"/>
        <v>8262.8646858885004</v>
      </c>
      <c r="Q84" s="309">
        <f t="shared" si="28"/>
        <v>1.5547</v>
      </c>
      <c r="R84" s="367">
        <f t="shared" si="17"/>
        <v>64.640939170271807</v>
      </c>
      <c r="S84" s="302">
        <v>21700</v>
      </c>
      <c r="T84" s="307">
        <f t="shared" si="20"/>
        <v>4028.4068168328413</v>
      </c>
      <c r="U84" s="101">
        <f t="shared" si="29"/>
        <v>1361.6015040895002</v>
      </c>
      <c r="V84" s="304">
        <f t="shared" si="30"/>
        <v>80.568136336656821</v>
      </c>
      <c r="W84" s="308">
        <v>38</v>
      </c>
      <c r="X84" s="305">
        <f t="shared" si="31"/>
        <v>5508.5764572589978</v>
      </c>
      <c r="Y84" s="309">
        <f t="shared" si="32"/>
        <v>1.0365</v>
      </c>
    </row>
    <row r="85" spans="1:25" s="63" customFormat="1" ht="16.5" customHeight="1" x14ac:dyDescent="0.2">
      <c r="A85" s="279">
        <v>68</v>
      </c>
      <c r="B85" s="301">
        <f t="shared" si="15"/>
        <v>25.925265695072984</v>
      </c>
      <c r="C85" s="302">
        <v>21700</v>
      </c>
      <c r="D85" s="303">
        <f t="shared" si="18"/>
        <v>10044.255787491822</v>
      </c>
      <c r="E85" s="304">
        <f t="shared" si="21"/>
        <v>3394.9584561722354</v>
      </c>
      <c r="F85" s="304">
        <f t="shared" si="22"/>
        <v>200.88511574983644</v>
      </c>
      <c r="G85" s="101">
        <v>95</v>
      </c>
      <c r="H85" s="305">
        <f t="shared" si="23"/>
        <v>13735.099359413893</v>
      </c>
      <c r="I85" s="309">
        <f t="shared" si="24"/>
        <v>2.6229</v>
      </c>
      <c r="J85" s="329">
        <f t="shared" si="16"/>
        <v>43.208776158454974</v>
      </c>
      <c r="K85" s="302">
        <v>21700</v>
      </c>
      <c r="L85" s="307">
        <f t="shared" si="19"/>
        <v>6026.5534724950921</v>
      </c>
      <c r="M85" s="304">
        <f t="shared" si="25"/>
        <v>2036.975073703341</v>
      </c>
      <c r="N85" s="304">
        <f t="shared" si="26"/>
        <v>120.53106944990185</v>
      </c>
      <c r="O85" s="308">
        <v>57</v>
      </c>
      <c r="P85" s="305">
        <f t="shared" si="27"/>
        <v>8241.0596156483352</v>
      </c>
      <c r="Q85" s="309">
        <f t="shared" si="28"/>
        <v>1.5738000000000001</v>
      </c>
      <c r="R85" s="367">
        <f t="shared" si="17"/>
        <v>64.813164237682457</v>
      </c>
      <c r="S85" s="302">
        <v>21700</v>
      </c>
      <c r="T85" s="307">
        <f t="shared" si="20"/>
        <v>4017.7023149967285</v>
      </c>
      <c r="U85" s="101">
        <f t="shared" si="29"/>
        <v>1357.9833824688942</v>
      </c>
      <c r="V85" s="304">
        <f t="shared" si="30"/>
        <v>80.354046299934566</v>
      </c>
      <c r="W85" s="308">
        <v>38</v>
      </c>
      <c r="X85" s="305">
        <f t="shared" si="31"/>
        <v>5494.0397437655574</v>
      </c>
      <c r="Y85" s="309">
        <f t="shared" si="32"/>
        <v>1.0491999999999999</v>
      </c>
    </row>
    <row r="86" spans="1:25" s="63" customFormat="1" ht="16.5" customHeight="1" x14ac:dyDescent="0.2">
      <c r="A86" s="279">
        <v>69</v>
      </c>
      <c r="B86" s="301">
        <f t="shared" si="15"/>
        <v>25.993247319308491</v>
      </c>
      <c r="C86" s="302">
        <v>21700</v>
      </c>
      <c r="D86" s="303">
        <f t="shared" si="18"/>
        <v>10017.986471685199</v>
      </c>
      <c r="E86" s="304">
        <f t="shared" si="21"/>
        <v>3386.0794274295968</v>
      </c>
      <c r="F86" s="304">
        <f t="shared" si="22"/>
        <v>200.35972943370399</v>
      </c>
      <c r="G86" s="101">
        <v>95</v>
      </c>
      <c r="H86" s="305">
        <f t="shared" si="23"/>
        <v>13699.425628548499</v>
      </c>
      <c r="I86" s="309">
        <f t="shared" si="24"/>
        <v>2.6545000000000001</v>
      </c>
      <c r="J86" s="329">
        <f t="shared" si="16"/>
        <v>43.32207886551415</v>
      </c>
      <c r="K86" s="302">
        <v>21700</v>
      </c>
      <c r="L86" s="307">
        <f t="shared" si="19"/>
        <v>6010.7918830111184</v>
      </c>
      <c r="M86" s="304">
        <f t="shared" si="25"/>
        <v>2031.6476564577579</v>
      </c>
      <c r="N86" s="304">
        <f t="shared" si="26"/>
        <v>120.21583766022238</v>
      </c>
      <c r="O86" s="308">
        <v>57</v>
      </c>
      <c r="P86" s="305">
        <f t="shared" si="27"/>
        <v>8219.6553771290983</v>
      </c>
      <c r="Q86" s="309">
        <f t="shared" si="28"/>
        <v>1.5927</v>
      </c>
      <c r="R86" s="367">
        <f t="shared" si="17"/>
        <v>64.983118298271222</v>
      </c>
      <c r="S86" s="302">
        <v>21700</v>
      </c>
      <c r="T86" s="307">
        <f t="shared" si="20"/>
        <v>4007.1945886740796</v>
      </c>
      <c r="U86" s="101">
        <f t="shared" si="29"/>
        <v>1354.4317709718387</v>
      </c>
      <c r="V86" s="304">
        <f t="shared" si="30"/>
        <v>80.143891773481599</v>
      </c>
      <c r="W86" s="308">
        <v>38</v>
      </c>
      <c r="X86" s="305">
        <f t="shared" si="31"/>
        <v>5479.7702514193998</v>
      </c>
      <c r="Y86" s="309">
        <f t="shared" si="32"/>
        <v>1.0618000000000001</v>
      </c>
    </row>
    <row r="87" spans="1:25" s="63" customFormat="1" ht="16.5" customHeight="1" x14ac:dyDescent="0.2">
      <c r="A87" s="280">
        <v>70</v>
      </c>
      <c r="B87" s="301">
        <f t="shared" si="15"/>
        <v>26.060346683273973</v>
      </c>
      <c r="C87" s="302">
        <v>21700</v>
      </c>
      <c r="D87" s="303">
        <f t="shared" si="18"/>
        <v>9992.1924740598206</v>
      </c>
      <c r="E87" s="304">
        <f t="shared" si="21"/>
        <v>3377.3610562322192</v>
      </c>
      <c r="F87" s="304">
        <f t="shared" si="22"/>
        <v>199.84384948119643</v>
      </c>
      <c r="G87" s="101">
        <v>95</v>
      </c>
      <c r="H87" s="305">
        <f t="shared" si="23"/>
        <v>13664.397379773236</v>
      </c>
      <c r="I87" s="309">
        <f t="shared" si="24"/>
        <v>2.6861000000000002</v>
      </c>
      <c r="J87" s="329">
        <f t="shared" si="16"/>
        <v>43.433911138789959</v>
      </c>
      <c r="K87" s="302">
        <v>21700</v>
      </c>
      <c r="L87" s="307">
        <f t="shared" si="19"/>
        <v>5995.3154844358914</v>
      </c>
      <c r="M87" s="304">
        <f t="shared" si="25"/>
        <v>2026.416633739331</v>
      </c>
      <c r="N87" s="304">
        <f t="shared" si="26"/>
        <v>119.90630968871783</v>
      </c>
      <c r="O87" s="308">
        <v>57</v>
      </c>
      <c r="P87" s="305">
        <f t="shared" si="27"/>
        <v>8198.6384278639398</v>
      </c>
      <c r="Q87" s="309">
        <f t="shared" si="28"/>
        <v>1.6115999999999999</v>
      </c>
      <c r="R87" s="367">
        <f t="shared" si="17"/>
        <v>65.150866708184935</v>
      </c>
      <c r="S87" s="302">
        <v>21700</v>
      </c>
      <c r="T87" s="307">
        <f t="shared" si="20"/>
        <v>3996.8769896239282</v>
      </c>
      <c r="U87" s="101">
        <f t="shared" si="29"/>
        <v>1350.9444224928877</v>
      </c>
      <c r="V87" s="304">
        <f t="shared" si="30"/>
        <v>79.93753979247856</v>
      </c>
      <c r="W87" s="308">
        <v>38</v>
      </c>
      <c r="X87" s="305">
        <f t="shared" si="31"/>
        <v>5465.7589519092944</v>
      </c>
      <c r="Y87" s="309">
        <f t="shared" si="32"/>
        <v>1.0744</v>
      </c>
    </row>
    <row r="88" spans="1:25" s="63" customFormat="1" ht="16.5" customHeight="1" x14ac:dyDescent="0.2">
      <c r="A88" s="279">
        <v>71</v>
      </c>
      <c r="B88" s="301">
        <f t="shared" si="15"/>
        <v>26.126588816906857</v>
      </c>
      <c r="C88" s="302">
        <v>21700</v>
      </c>
      <c r="D88" s="303">
        <f t="shared" si="18"/>
        <v>9966.8579708152247</v>
      </c>
      <c r="E88" s="304">
        <f t="shared" si="21"/>
        <v>3368.7979941355457</v>
      </c>
      <c r="F88" s="304">
        <f t="shared" si="22"/>
        <v>199.3371594163045</v>
      </c>
      <c r="G88" s="101">
        <v>95</v>
      </c>
      <c r="H88" s="305">
        <f t="shared" si="23"/>
        <v>13629.993124367074</v>
      </c>
      <c r="I88" s="309">
        <f t="shared" si="24"/>
        <v>2.7174999999999998</v>
      </c>
      <c r="J88" s="329">
        <f t="shared" si="16"/>
        <v>43.544314694844765</v>
      </c>
      <c r="K88" s="302">
        <v>21700</v>
      </c>
      <c r="L88" s="307">
        <f t="shared" si="19"/>
        <v>5980.1147824891341</v>
      </c>
      <c r="M88" s="304">
        <f t="shared" si="25"/>
        <v>2021.2787964813272</v>
      </c>
      <c r="N88" s="304">
        <f t="shared" si="26"/>
        <v>119.60229564978269</v>
      </c>
      <c r="O88" s="308">
        <v>57</v>
      </c>
      <c r="P88" s="305">
        <f t="shared" si="27"/>
        <v>8177.9958746202437</v>
      </c>
      <c r="Q88" s="309">
        <f t="shared" si="28"/>
        <v>1.6305000000000001</v>
      </c>
      <c r="R88" s="367">
        <f t="shared" si="17"/>
        <v>65.316472042267137</v>
      </c>
      <c r="S88" s="302">
        <v>21700</v>
      </c>
      <c r="T88" s="307">
        <f t="shared" si="20"/>
        <v>3986.7431883260897</v>
      </c>
      <c r="U88" s="101">
        <f t="shared" si="29"/>
        <v>1347.5191976542183</v>
      </c>
      <c r="V88" s="304">
        <f t="shared" si="30"/>
        <v>79.734863766521798</v>
      </c>
      <c r="W88" s="308">
        <v>38</v>
      </c>
      <c r="X88" s="305">
        <f t="shared" si="31"/>
        <v>5451.9972497468298</v>
      </c>
      <c r="Y88" s="309">
        <f t="shared" si="32"/>
        <v>1.087</v>
      </c>
    </row>
    <row r="89" spans="1:25" s="63" customFormat="1" ht="16.5" customHeight="1" x14ac:dyDescent="0.2">
      <c r="A89" s="279">
        <v>72</v>
      </c>
      <c r="B89" s="301">
        <f t="shared" si="15"/>
        <v>26.191997699867432</v>
      </c>
      <c r="C89" s="302">
        <v>21700</v>
      </c>
      <c r="D89" s="303">
        <f t="shared" si="18"/>
        <v>9941.9678859134146</v>
      </c>
      <c r="E89" s="304">
        <f t="shared" si="21"/>
        <v>3360.3851454387336</v>
      </c>
      <c r="F89" s="304">
        <f t="shared" si="22"/>
        <v>198.8393577182683</v>
      </c>
      <c r="G89" s="101">
        <v>95</v>
      </c>
      <c r="H89" s="305">
        <f t="shared" si="23"/>
        <v>13596.192389070417</v>
      </c>
      <c r="I89" s="309">
        <f t="shared" si="24"/>
        <v>2.7488999999999999</v>
      </c>
      <c r="J89" s="329">
        <f t="shared" si="16"/>
        <v>43.653329499779055</v>
      </c>
      <c r="K89" s="302">
        <v>21700</v>
      </c>
      <c r="L89" s="307">
        <f t="shared" si="19"/>
        <v>5965.1807315480473</v>
      </c>
      <c r="M89" s="304">
        <f t="shared" si="25"/>
        <v>2016.2310872632397</v>
      </c>
      <c r="N89" s="304">
        <f t="shared" si="26"/>
        <v>119.30361463096095</v>
      </c>
      <c r="O89" s="308">
        <v>57</v>
      </c>
      <c r="P89" s="305">
        <f t="shared" si="27"/>
        <v>8157.7154334422476</v>
      </c>
      <c r="Q89" s="309">
        <f t="shared" si="28"/>
        <v>1.6494</v>
      </c>
      <c r="R89" s="367">
        <f t="shared" si="17"/>
        <v>65.479994249668579</v>
      </c>
      <c r="S89" s="302">
        <v>21700</v>
      </c>
      <c r="T89" s="307">
        <f t="shared" si="20"/>
        <v>3976.787154365366</v>
      </c>
      <c r="U89" s="101">
        <f t="shared" si="29"/>
        <v>1344.1540581754937</v>
      </c>
      <c r="V89" s="304">
        <f t="shared" si="30"/>
        <v>79.535743087307324</v>
      </c>
      <c r="W89" s="308">
        <v>38</v>
      </c>
      <c r="X89" s="305">
        <f t="shared" si="31"/>
        <v>5438.4769556281672</v>
      </c>
      <c r="Y89" s="309">
        <f t="shared" si="32"/>
        <v>1.0995999999999999</v>
      </c>
    </row>
    <row r="90" spans="1:25" s="63" customFormat="1" ht="16.5" customHeight="1" x14ac:dyDescent="0.2">
      <c r="A90" s="279">
        <v>73</v>
      </c>
      <c r="B90" s="301">
        <f t="shared" si="15"/>
        <v>26.256596319489912</v>
      </c>
      <c r="C90" s="302">
        <v>21700</v>
      </c>
      <c r="D90" s="303">
        <f t="shared" si="18"/>
        <v>9917.5078457030868</v>
      </c>
      <c r="E90" s="304">
        <f t="shared" si="21"/>
        <v>3352.1176518476432</v>
      </c>
      <c r="F90" s="304">
        <f t="shared" si="22"/>
        <v>198.35015691406173</v>
      </c>
      <c r="G90" s="101">
        <v>95</v>
      </c>
      <c r="H90" s="305">
        <f t="shared" si="23"/>
        <v>13562.975654464792</v>
      </c>
      <c r="I90" s="309">
        <f t="shared" si="24"/>
        <v>2.7803</v>
      </c>
      <c r="J90" s="329">
        <f t="shared" si="16"/>
        <v>43.760993865816523</v>
      </c>
      <c r="K90" s="302">
        <v>21700</v>
      </c>
      <c r="L90" s="307">
        <f t="shared" si="19"/>
        <v>5950.5047074218519</v>
      </c>
      <c r="M90" s="304">
        <f t="shared" si="25"/>
        <v>2011.2705911085857</v>
      </c>
      <c r="N90" s="304">
        <f t="shared" si="26"/>
        <v>119.01009414843703</v>
      </c>
      <c r="O90" s="308">
        <v>57</v>
      </c>
      <c r="P90" s="305">
        <f t="shared" si="27"/>
        <v>8137.7853926788748</v>
      </c>
      <c r="Q90" s="309">
        <f t="shared" si="28"/>
        <v>1.6681999999999999</v>
      </c>
      <c r="R90" s="367">
        <f t="shared" si="17"/>
        <v>65.641490798724774</v>
      </c>
      <c r="S90" s="302">
        <v>21700</v>
      </c>
      <c r="T90" s="307">
        <f t="shared" si="20"/>
        <v>3967.0031382812349</v>
      </c>
      <c r="U90" s="101">
        <f t="shared" si="29"/>
        <v>1340.8470607390573</v>
      </c>
      <c r="V90" s="304">
        <f t="shared" si="30"/>
        <v>79.340062765624694</v>
      </c>
      <c r="W90" s="308">
        <v>38</v>
      </c>
      <c r="X90" s="305">
        <f t="shared" si="31"/>
        <v>5425.1902617859168</v>
      </c>
      <c r="Y90" s="309">
        <f t="shared" si="32"/>
        <v>1.1121000000000001</v>
      </c>
    </row>
    <row r="91" spans="1:25" s="63" customFormat="1" ht="16.5" customHeight="1" x14ac:dyDescent="0.2">
      <c r="A91" s="279">
        <v>74</v>
      </c>
      <c r="B91" s="301">
        <f t="shared" si="15"/>
        <v>26.320406724790846</v>
      </c>
      <c r="C91" s="302">
        <v>21700</v>
      </c>
      <c r="D91" s="303">
        <f t="shared" si="18"/>
        <v>9893.4641368870907</v>
      </c>
      <c r="E91" s="304">
        <f t="shared" si="21"/>
        <v>3343.9908782678363</v>
      </c>
      <c r="F91" s="304">
        <f t="shared" si="22"/>
        <v>197.86928273774183</v>
      </c>
      <c r="G91" s="101">
        <v>95</v>
      </c>
      <c r="H91" s="305">
        <f t="shared" si="23"/>
        <v>13530.324297892668</v>
      </c>
      <c r="I91" s="309">
        <f t="shared" si="24"/>
        <v>2.8115000000000001</v>
      </c>
      <c r="J91" s="329">
        <f t="shared" si="16"/>
        <v>43.867344541318076</v>
      </c>
      <c r="K91" s="302">
        <v>21700</v>
      </c>
      <c r="L91" s="307">
        <f t="shared" si="19"/>
        <v>5936.0784821322541</v>
      </c>
      <c r="M91" s="304">
        <f t="shared" si="25"/>
        <v>2006.3945269607016</v>
      </c>
      <c r="N91" s="304">
        <f t="shared" si="26"/>
        <v>118.72156964264508</v>
      </c>
      <c r="O91" s="308">
        <v>57</v>
      </c>
      <c r="P91" s="305">
        <f t="shared" si="27"/>
        <v>8118.1945787355999</v>
      </c>
      <c r="Q91" s="309">
        <f t="shared" si="28"/>
        <v>1.6869000000000001</v>
      </c>
      <c r="R91" s="367">
        <f t="shared" si="17"/>
        <v>65.801016811977107</v>
      </c>
      <c r="S91" s="302">
        <v>21700</v>
      </c>
      <c r="T91" s="307">
        <f t="shared" si="20"/>
        <v>3957.3856547548362</v>
      </c>
      <c r="U91" s="101">
        <f t="shared" si="29"/>
        <v>1337.5963513071345</v>
      </c>
      <c r="V91" s="304">
        <f t="shared" si="30"/>
        <v>79.147713095096719</v>
      </c>
      <c r="W91" s="308">
        <v>38</v>
      </c>
      <c r="X91" s="305">
        <f t="shared" si="31"/>
        <v>5412.1297191570675</v>
      </c>
      <c r="Y91" s="309">
        <f t="shared" si="32"/>
        <v>1.1246</v>
      </c>
    </row>
    <row r="92" spans="1:25" s="63" customFormat="1" ht="16.5" customHeight="1" x14ac:dyDescent="0.2">
      <c r="A92" s="279">
        <v>75</v>
      </c>
      <c r="B92" s="301">
        <f t="shared" si="15"/>
        <v>26.383450076852505</v>
      </c>
      <c r="C92" s="302">
        <v>21700</v>
      </c>
      <c r="D92" s="303">
        <f t="shared" si="18"/>
        <v>9869.8236675445914</v>
      </c>
      <c r="E92" s="304">
        <f t="shared" si="21"/>
        <v>3336.0003996300716</v>
      </c>
      <c r="F92" s="304">
        <f t="shared" si="22"/>
        <v>197.39647335089182</v>
      </c>
      <c r="G92" s="101">
        <v>95</v>
      </c>
      <c r="H92" s="305">
        <f t="shared" si="23"/>
        <v>13498.220540525554</v>
      </c>
      <c r="I92" s="309">
        <f t="shared" si="24"/>
        <v>2.8426999999999998</v>
      </c>
      <c r="J92" s="329">
        <f t="shared" si="16"/>
        <v>43.972416794754174</v>
      </c>
      <c r="K92" s="302">
        <v>21700</v>
      </c>
      <c r="L92" s="307">
        <f t="shared" si="19"/>
        <v>5921.8942005267545</v>
      </c>
      <c r="M92" s="304">
        <f t="shared" si="25"/>
        <v>2001.6002397780428</v>
      </c>
      <c r="N92" s="304">
        <f t="shared" si="26"/>
        <v>118.43788401053509</v>
      </c>
      <c r="O92" s="308">
        <v>57</v>
      </c>
      <c r="P92" s="305">
        <f t="shared" si="27"/>
        <v>8098.9323243153331</v>
      </c>
      <c r="Q92" s="309">
        <f t="shared" si="28"/>
        <v>1.7056</v>
      </c>
      <c r="R92" s="367">
        <f t="shared" si="17"/>
        <v>65.958625192131251</v>
      </c>
      <c r="S92" s="302">
        <v>21700</v>
      </c>
      <c r="T92" s="307">
        <f t="shared" si="20"/>
        <v>3947.9294670178365</v>
      </c>
      <c r="U92" s="101">
        <f t="shared" si="29"/>
        <v>1334.4001598520285</v>
      </c>
      <c r="V92" s="304">
        <f t="shared" si="30"/>
        <v>78.958589340356738</v>
      </c>
      <c r="W92" s="308">
        <v>38</v>
      </c>
      <c r="X92" s="305">
        <f t="shared" si="31"/>
        <v>5399.2882162102214</v>
      </c>
      <c r="Y92" s="309">
        <f t="shared" si="32"/>
        <v>1.1371</v>
      </c>
    </row>
    <row r="93" spans="1:25" s="63" customFormat="1" ht="16.5" customHeight="1" x14ac:dyDescent="0.2">
      <c r="A93" s="279">
        <v>76</v>
      </c>
      <c r="B93" s="301">
        <f t="shared" si="15"/>
        <v>26.445746695869261</v>
      </c>
      <c r="C93" s="302">
        <v>21700</v>
      </c>
      <c r="D93" s="303">
        <f t="shared" si="18"/>
        <v>9846.5739309479832</v>
      </c>
      <c r="E93" s="304">
        <f t="shared" si="21"/>
        <v>3328.1419886604181</v>
      </c>
      <c r="F93" s="304">
        <f t="shared" si="22"/>
        <v>196.93147861895966</v>
      </c>
      <c r="G93" s="101">
        <v>95</v>
      </c>
      <c r="H93" s="305">
        <f t="shared" si="23"/>
        <v>13466.64739822736</v>
      </c>
      <c r="I93" s="309">
        <f t="shared" si="24"/>
        <v>2.8738000000000001</v>
      </c>
      <c r="J93" s="329">
        <f t="shared" si="16"/>
        <v>44.076244493115439</v>
      </c>
      <c r="K93" s="302">
        <v>21700</v>
      </c>
      <c r="L93" s="307">
        <f t="shared" si="19"/>
        <v>5907.9443585687895</v>
      </c>
      <c r="M93" s="304">
        <f t="shared" si="25"/>
        <v>1996.8851931962506</v>
      </c>
      <c r="N93" s="304">
        <f t="shared" si="26"/>
        <v>118.1588871713758</v>
      </c>
      <c r="O93" s="308">
        <v>57</v>
      </c>
      <c r="P93" s="305">
        <f t="shared" si="27"/>
        <v>8079.9884389364161</v>
      </c>
      <c r="Q93" s="309">
        <f t="shared" si="28"/>
        <v>1.7242999999999999</v>
      </c>
      <c r="R93" s="367">
        <f t="shared" si="17"/>
        <v>66.114366739673144</v>
      </c>
      <c r="S93" s="302">
        <v>21700</v>
      </c>
      <c r="T93" s="307">
        <f t="shared" si="20"/>
        <v>3938.6295723791932</v>
      </c>
      <c r="U93" s="101">
        <f t="shared" si="29"/>
        <v>1331.2567954641672</v>
      </c>
      <c r="V93" s="304">
        <f t="shared" si="30"/>
        <v>78.772591447583864</v>
      </c>
      <c r="W93" s="308">
        <v>38</v>
      </c>
      <c r="X93" s="305">
        <f t="shared" si="31"/>
        <v>5386.6589592909449</v>
      </c>
      <c r="Y93" s="309">
        <f t="shared" si="32"/>
        <v>1.1495</v>
      </c>
    </row>
    <row r="94" spans="1:25" s="63" customFormat="1" ht="16.5" customHeight="1" x14ac:dyDescent="0.2">
      <c r="A94" s="279">
        <v>77</v>
      </c>
      <c r="B94" s="301">
        <f t="shared" si="15"/>
        <v>26.507316105118807</v>
      </c>
      <c r="C94" s="302">
        <v>21700</v>
      </c>
      <c r="D94" s="303">
        <f t="shared" si="18"/>
        <v>9823.7029719396742</v>
      </c>
      <c r="E94" s="304">
        <f t="shared" si="21"/>
        <v>3320.4116045156097</v>
      </c>
      <c r="F94" s="304">
        <f t="shared" si="22"/>
        <v>196.47405943879349</v>
      </c>
      <c r="G94" s="101">
        <v>95</v>
      </c>
      <c r="H94" s="305">
        <f t="shared" si="23"/>
        <v>13435.588635894077</v>
      </c>
      <c r="I94" s="309">
        <f t="shared" si="24"/>
        <v>2.9049</v>
      </c>
      <c r="J94" s="329">
        <f t="shared" si="16"/>
        <v>44.178860175198011</v>
      </c>
      <c r="K94" s="302">
        <v>21700</v>
      </c>
      <c r="L94" s="307">
        <f t="shared" si="19"/>
        <v>5894.2217831638045</v>
      </c>
      <c r="M94" s="304">
        <f t="shared" si="25"/>
        <v>1992.2469627093658</v>
      </c>
      <c r="N94" s="304">
        <f t="shared" si="26"/>
        <v>117.88443566327609</v>
      </c>
      <c r="O94" s="308">
        <v>57</v>
      </c>
      <c r="P94" s="305">
        <f t="shared" si="27"/>
        <v>8061.3531815364468</v>
      </c>
      <c r="Q94" s="309">
        <f t="shared" si="28"/>
        <v>1.7428999999999999</v>
      </c>
      <c r="R94" s="367">
        <f t="shared" si="17"/>
        <v>66.268290262797009</v>
      </c>
      <c r="S94" s="302">
        <v>21700</v>
      </c>
      <c r="T94" s="307">
        <f t="shared" si="20"/>
        <v>3929.4811887758697</v>
      </c>
      <c r="U94" s="101">
        <f t="shared" si="29"/>
        <v>1328.1646418062437</v>
      </c>
      <c r="V94" s="304">
        <f t="shared" si="30"/>
        <v>78.589623775517396</v>
      </c>
      <c r="W94" s="308">
        <v>38</v>
      </c>
      <c r="X94" s="305">
        <f t="shared" si="31"/>
        <v>5374.2354543576312</v>
      </c>
      <c r="Y94" s="309">
        <f t="shared" si="32"/>
        <v>1.1618999999999999</v>
      </c>
    </row>
    <row r="95" spans="1:25" s="63" customFormat="1" ht="16.5" customHeight="1" x14ac:dyDescent="0.2">
      <c r="A95" s="279">
        <v>78</v>
      </c>
      <c r="B95" s="301">
        <f t="shared" ref="B95:B158" si="33">4.2*LN($A95)+$A95/150+7.75</f>
        <v>26.568177072096287</v>
      </c>
      <c r="C95" s="302">
        <v>21700</v>
      </c>
      <c r="D95" s="303">
        <f t="shared" si="18"/>
        <v>9801.1993556565776</v>
      </c>
      <c r="E95" s="304">
        <f t="shared" si="21"/>
        <v>3312.8053822119227</v>
      </c>
      <c r="F95" s="304">
        <f t="shared" si="22"/>
        <v>196.02398711313157</v>
      </c>
      <c r="G95" s="101">
        <v>95</v>
      </c>
      <c r="H95" s="305">
        <f t="shared" si="23"/>
        <v>13405.028724981632</v>
      </c>
      <c r="I95" s="309">
        <f t="shared" si="24"/>
        <v>2.9358</v>
      </c>
      <c r="J95" s="329">
        <f t="shared" ref="J95:J158" si="34">(4.2*LN($A95)+$A95/150+7.75)/0.6</f>
        <v>44.280295120160481</v>
      </c>
      <c r="K95" s="302">
        <v>21700</v>
      </c>
      <c r="L95" s="307">
        <f t="shared" si="19"/>
        <v>5880.719613393946</v>
      </c>
      <c r="M95" s="304">
        <f t="shared" si="25"/>
        <v>1987.6832293271536</v>
      </c>
      <c r="N95" s="304">
        <f t="shared" si="26"/>
        <v>117.61439226787893</v>
      </c>
      <c r="O95" s="308">
        <v>57</v>
      </c>
      <c r="P95" s="305">
        <f t="shared" si="27"/>
        <v>8043.017234988979</v>
      </c>
      <c r="Q95" s="309">
        <f t="shared" si="28"/>
        <v>1.7615000000000001</v>
      </c>
      <c r="R95" s="367">
        <f t="shared" ref="R95:R158" si="35">(4.2*LN($A95)+$A95/150+7.75)/0.4</f>
        <v>66.420442680240711</v>
      </c>
      <c r="S95" s="302">
        <v>21700</v>
      </c>
      <c r="T95" s="307">
        <f t="shared" si="20"/>
        <v>3920.4797422626316</v>
      </c>
      <c r="U95" s="101">
        <f t="shared" si="29"/>
        <v>1325.1221528847693</v>
      </c>
      <c r="V95" s="304">
        <f t="shared" si="30"/>
        <v>78.409594845252627</v>
      </c>
      <c r="W95" s="308">
        <v>38</v>
      </c>
      <c r="X95" s="305">
        <f t="shared" si="31"/>
        <v>5362.011489992653</v>
      </c>
      <c r="Y95" s="309">
        <f t="shared" si="32"/>
        <v>1.1742999999999999</v>
      </c>
    </row>
    <row r="96" spans="1:25" s="63" customFormat="1" ht="16.5" customHeight="1" x14ac:dyDescent="0.2">
      <c r="A96" s="279">
        <v>79</v>
      </c>
      <c r="B96" s="301">
        <f t="shared" si="33"/>
        <v>26.628347647028157</v>
      </c>
      <c r="C96" s="302">
        <v>21700</v>
      </c>
      <c r="D96" s="303">
        <f t="shared" si="18"/>
        <v>9779.0521384101667</v>
      </c>
      <c r="E96" s="304">
        <f t="shared" si="21"/>
        <v>3305.3196227826361</v>
      </c>
      <c r="F96" s="304">
        <f t="shared" si="22"/>
        <v>195.58104276820333</v>
      </c>
      <c r="G96" s="101">
        <v>95</v>
      </c>
      <c r="H96" s="305">
        <f t="shared" si="23"/>
        <v>13374.952803961005</v>
      </c>
      <c r="I96" s="309">
        <f t="shared" si="24"/>
        <v>2.9668000000000001</v>
      </c>
      <c r="J96" s="329">
        <f t="shared" si="34"/>
        <v>44.380579411713597</v>
      </c>
      <c r="K96" s="302">
        <v>21700</v>
      </c>
      <c r="L96" s="307">
        <f t="shared" si="19"/>
        <v>5867.4312830460985</v>
      </c>
      <c r="M96" s="304">
        <f t="shared" si="25"/>
        <v>1983.1917736695812</v>
      </c>
      <c r="N96" s="304">
        <f t="shared" si="26"/>
        <v>117.34862566092197</v>
      </c>
      <c r="O96" s="308">
        <v>57</v>
      </c>
      <c r="P96" s="305">
        <f t="shared" si="27"/>
        <v>8024.9716823766021</v>
      </c>
      <c r="Q96" s="309">
        <f t="shared" si="28"/>
        <v>1.7801</v>
      </c>
      <c r="R96" s="367">
        <f t="shared" si="35"/>
        <v>66.570869117570382</v>
      </c>
      <c r="S96" s="302">
        <v>21700</v>
      </c>
      <c r="T96" s="307">
        <f t="shared" si="20"/>
        <v>3911.6208553640672</v>
      </c>
      <c r="U96" s="101">
        <f t="shared" si="29"/>
        <v>1322.1278491130545</v>
      </c>
      <c r="V96" s="304">
        <f t="shared" si="30"/>
        <v>78.23241710728135</v>
      </c>
      <c r="W96" s="308">
        <v>38</v>
      </c>
      <c r="X96" s="305">
        <f t="shared" si="31"/>
        <v>5349.9811215844029</v>
      </c>
      <c r="Y96" s="309">
        <f t="shared" si="32"/>
        <v>1.1867000000000001</v>
      </c>
    </row>
    <row r="97" spans="1:25" s="63" customFormat="1" ht="16.5" customHeight="1" x14ac:dyDescent="0.2">
      <c r="A97" s="280">
        <v>80</v>
      </c>
      <c r="B97" s="301">
        <f t="shared" si="33"/>
        <v>26.687845198963636</v>
      </c>
      <c r="C97" s="302">
        <v>21700</v>
      </c>
      <c r="D97" s="303">
        <f t="shared" si="18"/>
        <v>9757.2508405478929</v>
      </c>
      <c r="E97" s="304">
        <f t="shared" si="21"/>
        <v>3297.9507841051877</v>
      </c>
      <c r="F97" s="304">
        <f t="shared" si="22"/>
        <v>195.14501681095786</v>
      </c>
      <c r="G97" s="101">
        <v>95</v>
      </c>
      <c r="H97" s="305">
        <f t="shared" si="23"/>
        <v>13345.346641464039</v>
      </c>
      <c r="I97" s="309">
        <f t="shared" si="24"/>
        <v>2.9975999999999998</v>
      </c>
      <c r="J97" s="329">
        <f t="shared" si="34"/>
        <v>44.479741998272729</v>
      </c>
      <c r="K97" s="302">
        <v>21700</v>
      </c>
      <c r="L97" s="307">
        <f t="shared" si="19"/>
        <v>5854.350504328736</v>
      </c>
      <c r="M97" s="304">
        <f t="shared" si="25"/>
        <v>1978.7704704631126</v>
      </c>
      <c r="N97" s="304">
        <f t="shared" si="26"/>
        <v>117.08701008657472</v>
      </c>
      <c r="O97" s="308">
        <v>57</v>
      </c>
      <c r="P97" s="305">
        <f t="shared" si="27"/>
        <v>8007.2079848784233</v>
      </c>
      <c r="Q97" s="309">
        <f t="shared" si="28"/>
        <v>1.7986</v>
      </c>
      <c r="R97" s="367">
        <f t="shared" si="35"/>
        <v>66.719612997409087</v>
      </c>
      <c r="S97" s="302">
        <v>21700</v>
      </c>
      <c r="T97" s="307">
        <f t="shared" si="20"/>
        <v>3902.9003362191579</v>
      </c>
      <c r="U97" s="101">
        <f t="shared" si="29"/>
        <v>1319.1803136420751</v>
      </c>
      <c r="V97" s="304">
        <f t="shared" si="30"/>
        <v>78.058006724383162</v>
      </c>
      <c r="W97" s="308">
        <v>38</v>
      </c>
      <c r="X97" s="305">
        <f t="shared" si="31"/>
        <v>5338.1386565856155</v>
      </c>
      <c r="Y97" s="309">
        <f t="shared" si="32"/>
        <v>1.1990000000000001</v>
      </c>
    </row>
    <row r="98" spans="1:25" s="63" customFormat="1" ht="16.5" customHeight="1" x14ac:dyDescent="0.2">
      <c r="A98" s="279">
        <v>81</v>
      </c>
      <c r="B98" s="301">
        <f t="shared" si="33"/>
        <v>26.746686449624246</v>
      </c>
      <c r="C98" s="302">
        <v>21700</v>
      </c>
      <c r="D98" s="303">
        <f t="shared" si="18"/>
        <v>9735.7854211379617</v>
      </c>
      <c r="E98" s="304">
        <f t="shared" si="21"/>
        <v>3290.6954723446306</v>
      </c>
      <c r="F98" s="304">
        <f t="shared" si="22"/>
        <v>194.71570842275923</v>
      </c>
      <c r="G98" s="101">
        <v>95</v>
      </c>
      <c r="H98" s="305">
        <f t="shared" si="23"/>
        <v>13316.196601905351</v>
      </c>
      <c r="I98" s="309">
        <f t="shared" si="24"/>
        <v>3.0284</v>
      </c>
      <c r="J98" s="329">
        <f t="shared" si="34"/>
        <v>44.577810749373747</v>
      </c>
      <c r="K98" s="302">
        <v>21700</v>
      </c>
      <c r="L98" s="307">
        <f t="shared" si="19"/>
        <v>5841.4712526827761</v>
      </c>
      <c r="M98" s="304">
        <f t="shared" si="25"/>
        <v>1974.4172834067781</v>
      </c>
      <c r="N98" s="304">
        <f t="shared" si="26"/>
        <v>116.82942505365553</v>
      </c>
      <c r="O98" s="308">
        <v>57</v>
      </c>
      <c r="P98" s="305">
        <f t="shared" si="27"/>
        <v>7989.7179611432102</v>
      </c>
      <c r="Q98" s="309">
        <f t="shared" si="28"/>
        <v>1.8169999999999999</v>
      </c>
      <c r="R98" s="367">
        <f t="shared" si="35"/>
        <v>66.866716124060616</v>
      </c>
      <c r="S98" s="302">
        <v>21700</v>
      </c>
      <c r="T98" s="307">
        <f t="shared" si="20"/>
        <v>3894.3141684551842</v>
      </c>
      <c r="U98" s="101">
        <f t="shared" si="29"/>
        <v>1316.2781889378521</v>
      </c>
      <c r="V98" s="304">
        <f t="shared" si="30"/>
        <v>77.88628336910368</v>
      </c>
      <c r="W98" s="308">
        <v>38</v>
      </c>
      <c r="X98" s="305">
        <f t="shared" si="31"/>
        <v>5326.4786407621395</v>
      </c>
      <c r="Y98" s="309">
        <f t="shared" si="32"/>
        <v>1.2114</v>
      </c>
    </row>
    <row r="99" spans="1:25" s="63" customFormat="1" ht="16.5" customHeight="1" x14ac:dyDescent="0.2">
      <c r="A99" s="279">
        <v>82</v>
      </c>
      <c r="B99" s="301">
        <f t="shared" si="33"/>
        <v>26.804887505176531</v>
      </c>
      <c r="C99" s="302">
        <v>21700</v>
      </c>
      <c r="D99" s="303">
        <f t="shared" si="18"/>
        <v>9714.646254333722</v>
      </c>
      <c r="E99" s="304">
        <f t="shared" si="21"/>
        <v>3283.5504339647978</v>
      </c>
      <c r="F99" s="304">
        <f t="shared" si="22"/>
        <v>194.29292508667444</v>
      </c>
      <c r="G99" s="101">
        <v>95</v>
      </c>
      <c r="H99" s="305">
        <f t="shared" si="23"/>
        <v>13287.489613385194</v>
      </c>
      <c r="I99" s="309">
        <f t="shared" si="24"/>
        <v>3.0590999999999999</v>
      </c>
      <c r="J99" s="329">
        <f t="shared" si="34"/>
        <v>44.674812508627554</v>
      </c>
      <c r="K99" s="302">
        <v>21700</v>
      </c>
      <c r="L99" s="307">
        <f t="shared" si="19"/>
        <v>5828.7877526002339</v>
      </c>
      <c r="M99" s="304">
        <f t="shared" si="25"/>
        <v>1970.1302603788788</v>
      </c>
      <c r="N99" s="304">
        <f t="shared" si="26"/>
        <v>116.57575505200468</v>
      </c>
      <c r="O99" s="308">
        <v>57</v>
      </c>
      <c r="P99" s="305">
        <f t="shared" si="27"/>
        <v>7972.4937680311177</v>
      </c>
      <c r="Q99" s="309">
        <f t="shared" si="28"/>
        <v>1.8354999999999999</v>
      </c>
      <c r="R99" s="367">
        <f t="shared" si="35"/>
        <v>67.012218762941316</v>
      </c>
      <c r="S99" s="302">
        <v>21700</v>
      </c>
      <c r="T99" s="307">
        <f t="shared" si="20"/>
        <v>3885.8585017334899</v>
      </c>
      <c r="U99" s="101">
        <f t="shared" si="29"/>
        <v>1313.4201735859194</v>
      </c>
      <c r="V99" s="304">
        <f t="shared" si="30"/>
        <v>77.717170034669806</v>
      </c>
      <c r="W99" s="308">
        <v>38</v>
      </c>
      <c r="X99" s="305">
        <f t="shared" si="31"/>
        <v>5314.9958453540794</v>
      </c>
      <c r="Y99" s="309">
        <f t="shared" si="32"/>
        <v>1.2237</v>
      </c>
    </row>
    <row r="100" spans="1:25" s="63" customFormat="1" ht="16.5" customHeight="1" x14ac:dyDescent="0.2">
      <c r="A100" s="279">
        <v>83</v>
      </c>
      <c r="B100" s="301">
        <f t="shared" si="33"/>
        <v>26.862463886079048</v>
      </c>
      <c r="C100" s="302">
        <v>21700</v>
      </c>
      <c r="D100" s="303">
        <f t="shared" si="18"/>
        <v>9693.8241072870169</v>
      </c>
      <c r="E100" s="304">
        <f t="shared" si="21"/>
        <v>3276.5125482630115</v>
      </c>
      <c r="F100" s="304">
        <f t="shared" si="22"/>
        <v>193.87648214574034</v>
      </c>
      <c r="G100" s="101">
        <v>95</v>
      </c>
      <c r="H100" s="305">
        <f t="shared" si="23"/>
        <v>13259.21313769577</v>
      </c>
      <c r="I100" s="309">
        <f t="shared" si="24"/>
        <v>3.0897999999999999</v>
      </c>
      <c r="J100" s="329">
        <f t="shared" si="34"/>
        <v>44.770773143465085</v>
      </c>
      <c r="K100" s="302">
        <v>21700</v>
      </c>
      <c r="L100" s="307">
        <f t="shared" si="19"/>
        <v>5816.2944643722103</v>
      </c>
      <c r="M100" s="304">
        <f t="shared" si="25"/>
        <v>1965.9075289578068</v>
      </c>
      <c r="N100" s="304">
        <f t="shared" si="26"/>
        <v>116.32588928744421</v>
      </c>
      <c r="O100" s="308">
        <v>57</v>
      </c>
      <c r="P100" s="305">
        <f t="shared" si="27"/>
        <v>7955.5278826174617</v>
      </c>
      <c r="Q100" s="309">
        <f t="shared" si="28"/>
        <v>1.8539000000000001</v>
      </c>
      <c r="R100" s="367">
        <f t="shared" si="35"/>
        <v>67.156159715197617</v>
      </c>
      <c r="S100" s="302">
        <v>21700</v>
      </c>
      <c r="T100" s="307">
        <f t="shared" si="20"/>
        <v>3877.5296429148075</v>
      </c>
      <c r="U100" s="101">
        <f t="shared" si="29"/>
        <v>1310.6050193052049</v>
      </c>
      <c r="V100" s="304">
        <f t="shared" si="30"/>
        <v>77.550592858296156</v>
      </c>
      <c r="W100" s="308">
        <v>38</v>
      </c>
      <c r="X100" s="305">
        <f t="shared" si="31"/>
        <v>5303.6852550783087</v>
      </c>
      <c r="Y100" s="309">
        <f t="shared" si="32"/>
        <v>1.2359</v>
      </c>
    </row>
    <row r="101" spans="1:25" s="63" customFormat="1" ht="16.5" customHeight="1" x14ac:dyDescent="0.2">
      <c r="A101" s="279">
        <v>84</v>
      </c>
      <c r="B101" s="301">
        <f t="shared" si="33"/>
        <v>26.919430555141915</v>
      </c>
      <c r="C101" s="302">
        <v>21700</v>
      </c>
      <c r="D101" s="303">
        <f t="shared" si="18"/>
        <v>9673.3101194913907</v>
      </c>
      <c r="E101" s="304">
        <f t="shared" si="21"/>
        <v>3269.5788203880898</v>
      </c>
      <c r="F101" s="304">
        <f t="shared" si="22"/>
        <v>193.46620238982783</v>
      </c>
      <c r="G101" s="101">
        <v>95</v>
      </c>
      <c r="H101" s="305">
        <f t="shared" si="23"/>
        <v>13231.355142269307</v>
      </c>
      <c r="I101" s="309">
        <f t="shared" si="24"/>
        <v>3.1204000000000001</v>
      </c>
      <c r="J101" s="329">
        <f t="shared" si="34"/>
        <v>44.865717591903191</v>
      </c>
      <c r="K101" s="302">
        <v>21700</v>
      </c>
      <c r="L101" s="307">
        <f t="shared" si="19"/>
        <v>5803.9860716948342</v>
      </c>
      <c r="M101" s="304">
        <f t="shared" si="25"/>
        <v>1961.7472922328539</v>
      </c>
      <c r="N101" s="304">
        <f t="shared" si="26"/>
        <v>116.07972143389668</v>
      </c>
      <c r="O101" s="308">
        <v>57</v>
      </c>
      <c r="P101" s="305">
        <f t="shared" si="27"/>
        <v>7938.8130853615839</v>
      </c>
      <c r="Q101" s="309">
        <f t="shared" si="28"/>
        <v>1.8723000000000001</v>
      </c>
      <c r="R101" s="367">
        <f t="shared" si="35"/>
        <v>67.29857638785478</v>
      </c>
      <c r="S101" s="302">
        <v>21700</v>
      </c>
      <c r="T101" s="307">
        <f t="shared" si="20"/>
        <v>3869.324047796556</v>
      </c>
      <c r="U101" s="101">
        <f t="shared" si="29"/>
        <v>1307.8315281552359</v>
      </c>
      <c r="V101" s="304">
        <f t="shared" si="30"/>
        <v>77.38648095593112</v>
      </c>
      <c r="W101" s="308">
        <v>38</v>
      </c>
      <c r="X101" s="305">
        <f t="shared" si="31"/>
        <v>5292.5420569077232</v>
      </c>
      <c r="Y101" s="309">
        <f t="shared" si="32"/>
        <v>1.2482</v>
      </c>
    </row>
    <row r="102" spans="1:25" s="63" customFormat="1" ht="16.5" customHeight="1" x14ac:dyDescent="0.2">
      <c r="A102" s="279">
        <v>85</v>
      </c>
      <c r="B102" s="301">
        <f t="shared" si="33"/>
        <v>26.975801943925998</v>
      </c>
      <c r="C102" s="302">
        <v>21700</v>
      </c>
      <c r="D102" s="303">
        <f t="shared" si="18"/>
        <v>9653.0957834465025</v>
      </c>
      <c r="E102" s="304">
        <f t="shared" si="21"/>
        <v>3262.7463748049177</v>
      </c>
      <c r="F102" s="304">
        <f t="shared" si="22"/>
        <v>193.06191566893006</v>
      </c>
      <c r="G102" s="101">
        <v>95</v>
      </c>
      <c r="H102" s="305">
        <f t="shared" si="23"/>
        <v>13203.90407392035</v>
      </c>
      <c r="I102" s="309">
        <f t="shared" si="24"/>
        <v>3.1509999999999998</v>
      </c>
      <c r="J102" s="329">
        <f t="shared" si="34"/>
        <v>44.959669906543333</v>
      </c>
      <c r="K102" s="302">
        <v>21700</v>
      </c>
      <c r="L102" s="307">
        <f t="shared" si="19"/>
        <v>5791.857470067901</v>
      </c>
      <c r="M102" s="304">
        <f t="shared" si="25"/>
        <v>1957.6478248829503</v>
      </c>
      <c r="N102" s="304">
        <f t="shared" si="26"/>
        <v>115.83714940135802</v>
      </c>
      <c r="O102" s="308">
        <v>57</v>
      </c>
      <c r="P102" s="305">
        <f t="shared" si="27"/>
        <v>7922.3424443522099</v>
      </c>
      <c r="Q102" s="309">
        <f t="shared" si="28"/>
        <v>1.8906000000000001</v>
      </c>
      <c r="R102" s="367">
        <f t="shared" si="35"/>
        <v>67.439504859814988</v>
      </c>
      <c r="S102" s="302">
        <v>21700</v>
      </c>
      <c r="T102" s="307">
        <f t="shared" si="20"/>
        <v>3861.2383133786016</v>
      </c>
      <c r="U102" s="101">
        <f t="shared" si="29"/>
        <v>1305.0985499219671</v>
      </c>
      <c r="V102" s="304">
        <f t="shared" si="30"/>
        <v>77.224766267572036</v>
      </c>
      <c r="W102" s="308">
        <v>38</v>
      </c>
      <c r="X102" s="305">
        <f t="shared" si="31"/>
        <v>5281.5616295681402</v>
      </c>
      <c r="Y102" s="309">
        <f t="shared" si="32"/>
        <v>1.2604</v>
      </c>
    </row>
    <row r="103" spans="1:25" s="63" customFormat="1" ht="16.5" customHeight="1" x14ac:dyDescent="0.2">
      <c r="A103" s="279">
        <v>86</v>
      </c>
      <c r="B103" s="301">
        <f t="shared" si="33"/>
        <v>27.031591977598065</v>
      </c>
      <c r="C103" s="302">
        <v>21700</v>
      </c>
      <c r="D103" s="303">
        <f t="shared" si="18"/>
        <v>9633.1729265446775</v>
      </c>
      <c r="E103" s="304">
        <f t="shared" si="21"/>
        <v>3256.0124491721008</v>
      </c>
      <c r="F103" s="304">
        <f t="shared" si="22"/>
        <v>192.66345853089356</v>
      </c>
      <c r="G103" s="101">
        <v>95</v>
      </c>
      <c r="H103" s="305">
        <f t="shared" si="23"/>
        <v>13176.84883424767</v>
      </c>
      <c r="I103" s="309">
        <f t="shared" si="24"/>
        <v>3.1815000000000002</v>
      </c>
      <c r="J103" s="329">
        <f t="shared" si="34"/>
        <v>45.052653295996777</v>
      </c>
      <c r="K103" s="302">
        <v>21700</v>
      </c>
      <c r="L103" s="307">
        <f t="shared" si="19"/>
        <v>5779.9037559268072</v>
      </c>
      <c r="M103" s="304">
        <f t="shared" si="25"/>
        <v>1953.6074695032607</v>
      </c>
      <c r="N103" s="304">
        <f t="shared" si="26"/>
        <v>115.59807511853614</v>
      </c>
      <c r="O103" s="308">
        <v>57</v>
      </c>
      <c r="P103" s="305">
        <f t="shared" si="27"/>
        <v>7906.1093005486036</v>
      </c>
      <c r="Q103" s="309">
        <f t="shared" si="28"/>
        <v>1.9089</v>
      </c>
      <c r="R103" s="367">
        <f t="shared" si="35"/>
        <v>67.578979943995165</v>
      </c>
      <c r="S103" s="302">
        <v>21700</v>
      </c>
      <c r="T103" s="307">
        <f t="shared" si="20"/>
        <v>3853.2691706178716</v>
      </c>
      <c r="U103" s="101">
        <f t="shared" si="29"/>
        <v>1302.4049796688405</v>
      </c>
      <c r="V103" s="304">
        <f t="shared" si="30"/>
        <v>77.065383412357434</v>
      </c>
      <c r="W103" s="308">
        <v>38</v>
      </c>
      <c r="X103" s="305">
        <f t="shared" si="31"/>
        <v>5270.7395336990694</v>
      </c>
      <c r="Y103" s="309">
        <f t="shared" si="32"/>
        <v>1.2726</v>
      </c>
    </row>
    <row r="104" spans="1:25" s="63" customFormat="1" ht="16.5" customHeight="1" x14ac:dyDescent="0.2">
      <c r="A104" s="279">
        <v>87</v>
      </c>
      <c r="B104" s="301">
        <f t="shared" si="33"/>
        <v>27.086814098349251</v>
      </c>
      <c r="C104" s="302">
        <v>21700</v>
      </c>
      <c r="D104" s="303">
        <f t="shared" si="18"/>
        <v>9613.5336940887973</v>
      </c>
      <c r="E104" s="304">
        <f t="shared" si="21"/>
        <v>3249.3743886020134</v>
      </c>
      <c r="F104" s="304">
        <f t="shared" si="22"/>
        <v>192.27067388177596</v>
      </c>
      <c r="G104" s="101">
        <v>95</v>
      </c>
      <c r="H104" s="305">
        <f t="shared" si="23"/>
        <v>13150.178756572586</v>
      </c>
      <c r="I104" s="309">
        <f t="shared" si="24"/>
        <v>3.2119</v>
      </c>
      <c r="J104" s="329">
        <f t="shared" si="34"/>
        <v>45.144690163915421</v>
      </c>
      <c r="K104" s="302">
        <v>21700</v>
      </c>
      <c r="L104" s="307">
        <f t="shared" si="19"/>
        <v>5768.1202164532779</v>
      </c>
      <c r="M104" s="304">
        <f t="shared" si="25"/>
        <v>1949.6246331612078</v>
      </c>
      <c r="N104" s="304">
        <f t="shared" si="26"/>
        <v>115.36240432906555</v>
      </c>
      <c r="O104" s="308">
        <v>57</v>
      </c>
      <c r="P104" s="305">
        <f t="shared" si="27"/>
        <v>7890.1072539435518</v>
      </c>
      <c r="Q104" s="309">
        <f t="shared" si="28"/>
        <v>1.9271</v>
      </c>
      <c r="R104" s="367">
        <f t="shared" si="35"/>
        <v>67.71703524587312</v>
      </c>
      <c r="S104" s="302">
        <v>21700</v>
      </c>
      <c r="T104" s="307">
        <f t="shared" si="20"/>
        <v>3845.4134776355195</v>
      </c>
      <c r="U104" s="101">
        <f t="shared" si="29"/>
        <v>1299.7497554408055</v>
      </c>
      <c r="V104" s="304">
        <f t="shared" si="30"/>
        <v>76.908269552710394</v>
      </c>
      <c r="W104" s="308">
        <v>38</v>
      </c>
      <c r="X104" s="305">
        <f t="shared" si="31"/>
        <v>5260.0715026290354</v>
      </c>
      <c r="Y104" s="309">
        <f t="shared" si="32"/>
        <v>1.2847999999999999</v>
      </c>
    </row>
    <row r="105" spans="1:25" s="63" customFormat="1" ht="16.5" customHeight="1" x14ac:dyDescent="0.2">
      <c r="A105" s="279">
        <v>88</v>
      </c>
      <c r="B105" s="301">
        <f t="shared" si="33"/>
        <v>27.141481287475134</v>
      </c>
      <c r="C105" s="302">
        <v>21700</v>
      </c>
      <c r="D105" s="303">
        <f t="shared" si="18"/>
        <v>9594.1705333586833</v>
      </c>
      <c r="E105" s="304">
        <f t="shared" si="21"/>
        <v>3242.8296402752349</v>
      </c>
      <c r="F105" s="304">
        <f t="shared" si="22"/>
        <v>191.88341066717368</v>
      </c>
      <c r="G105" s="101">
        <v>95</v>
      </c>
      <c r="H105" s="305">
        <f t="shared" si="23"/>
        <v>13123.883584301091</v>
      </c>
      <c r="I105" s="309">
        <f t="shared" si="24"/>
        <v>3.2423000000000002</v>
      </c>
      <c r="J105" s="329">
        <f t="shared" si="34"/>
        <v>45.235802145791894</v>
      </c>
      <c r="K105" s="302">
        <v>21700</v>
      </c>
      <c r="L105" s="307">
        <f t="shared" si="19"/>
        <v>5756.5023200152091</v>
      </c>
      <c r="M105" s="304">
        <f t="shared" si="25"/>
        <v>1945.6977841651405</v>
      </c>
      <c r="N105" s="304">
        <f t="shared" si="26"/>
        <v>115.13004640030418</v>
      </c>
      <c r="O105" s="308">
        <v>57</v>
      </c>
      <c r="P105" s="305">
        <f t="shared" si="27"/>
        <v>7874.3301505806539</v>
      </c>
      <c r="Q105" s="309">
        <f t="shared" si="28"/>
        <v>1.9454</v>
      </c>
      <c r="R105" s="367">
        <f t="shared" si="35"/>
        <v>67.853703218687826</v>
      </c>
      <c r="S105" s="302">
        <v>21700</v>
      </c>
      <c r="T105" s="307">
        <f t="shared" si="20"/>
        <v>3837.6682133434733</v>
      </c>
      <c r="U105" s="101">
        <f t="shared" si="29"/>
        <v>1297.1318561100938</v>
      </c>
      <c r="V105" s="304">
        <f t="shared" si="30"/>
        <v>76.753364266869468</v>
      </c>
      <c r="W105" s="308">
        <v>38</v>
      </c>
      <c r="X105" s="305">
        <f t="shared" si="31"/>
        <v>5249.5534337204372</v>
      </c>
      <c r="Y105" s="309">
        <f t="shared" si="32"/>
        <v>1.2968999999999999</v>
      </c>
    </row>
    <row r="106" spans="1:25" s="63" customFormat="1" ht="16.5" customHeight="1" x14ac:dyDescent="0.2">
      <c r="A106" s="279">
        <v>89</v>
      </c>
      <c r="B106" s="301">
        <f t="shared" si="33"/>
        <v>27.195606086208322</v>
      </c>
      <c r="C106" s="302">
        <v>21700</v>
      </c>
      <c r="D106" s="303">
        <f t="shared" si="18"/>
        <v>9575.076178649917</v>
      </c>
      <c r="E106" s="304">
        <f t="shared" si="21"/>
        <v>3236.3757483836716</v>
      </c>
      <c r="F106" s="304">
        <f t="shared" si="22"/>
        <v>191.50152357299834</v>
      </c>
      <c r="G106" s="101">
        <v>95</v>
      </c>
      <c r="H106" s="305">
        <f t="shared" si="23"/>
        <v>13097.953450606587</v>
      </c>
      <c r="I106" s="309">
        <f t="shared" si="24"/>
        <v>3.2726000000000002</v>
      </c>
      <c r="J106" s="329">
        <f t="shared" si="34"/>
        <v>45.326010143680541</v>
      </c>
      <c r="K106" s="302">
        <v>21700</v>
      </c>
      <c r="L106" s="307">
        <f t="shared" si="19"/>
        <v>5745.04570718995</v>
      </c>
      <c r="M106" s="304">
        <f t="shared" si="25"/>
        <v>1941.8254490302029</v>
      </c>
      <c r="N106" s="304">
        <f t="shared" si="26"/>
        <v>114.900914143799</v>
      </c>
      <c r="O106" s="308">
        <v>57</v>
      </c>
      <c r="P106" s="305">
        <f t="shared" si="27"/>
        <v>7858.7720703639525</v>
      </c>
      <c r="Q106" s="309">
        <f t="shared" si="28"/>
        <v>1.9636</v>
      </c>
      <c r="R106" s="367">
        <f t="shared" si="35"/>
        <v>67.989015215520794</v>
      </c>
      <c r="S106" s="302">
        <v>21700</v>
      </c>
      <c r="T106" s="307">
        <f t="shared" si="20"/>
        <v>3830.030471459967</v>
      </c>
      <c r="U106" s="101">
        <f t="shared" si="29"/>
        <v>1294.5502993534687</v>
      </c>
      <c r="V106" s="304">
        <f t="shared" si="30"/>
        <v>76.600609429199338</v>
      </c>
      <c r="W106" s="308">
        <v>38</v>
      </c>
      <c r="X106" s="305">
        <f t="shared" si="31"/>
        <v>5239.1813802426359</v>
      </c>
      <c r="Y106" s="309">
        <f t="shared" si="32"/>
        <v>1.3089999999999999</v>
      </c>
    </row>
    <row r="107" spans="1:25" s="63" customFormat="1" ht="16.5" customHeight="1" x14ac:dyDescent="0.2">
      <c r="A107" s="280">
        <v>90</v>
      </c>
      <c r="B107" s="301">
        <f t="shared" si="33"/>
        <v>27.249200615387114</v>
      </c>
      <c r="C107" s="302">
        <v>21700</v>
      </c>
      <c r="D107" s="303">
        <f t="shared" si="18"/>
        <v>9556.2436372154352</v>
      </c>
      <c r="E107" s="304">
        <f t="shared" si="21"/>
        <v>3230.010349378817</v>
      </c>
      <c r="F107" s="304">
        <f t="shared" si="22"/>
        <v>191.1248727443087</v>
      </c>
      <c r="G107" s="101">
        <v>95</v>
      </c>
      <c r="H107" s="305">
        <f t="shared" si="23"/>
        <v>13072.378859338562</v>
      </c>
      <c r="I107" s="309">
        <f t="shared" si="24"/>
        <v>3.3028</v>
      </c>
      <c r="J107" s="329">
        <f t="shared" si="34"/>
        <v>45.415334358978527</v>
      </c>
      <c r="K107" s="302">
        <v>21700</v>
      </c>
      <c r="L107" s="307">
        <f t="shared" si="19"/>
        <v>5733.7461823292597</v>
      </c>
      <c r="M107" s="304">
        <f t="shared" si="25"/>
        <v>1938.0062096272895</v>
      </c>
      <c r="N107" s="304">
        <f t="shared" si="26"/>
        <v>114.6749236465852</v>
      </c>
      <c r="O107" s="308">
        <v>57</v>
      </c>
      <c r="P107" s="305">
        <f t="shared" si="27"/>
        <v>7843.427315603134</v>
      </c>
      <c r="Q107" s="309">
        <f t="shared" si="28"/>
        <v>1.9817</v>
      </c>
      <c r="R107" s="367">
        <f t="shared" si="35"/>
        <v>68.123001538467776</v>
      </c>
      <c r="S107" s="302">
        <v>21700</v>
      </c>
      <c r="T107" s="307">
        <f t="shared" si="20"/>
        <v>3822.4974548861737</v>
      </c>
      <c r="U107" s="101">
        <f t="shared" si="29"/>
        <v>1292.0041397515265</v>
      </c>
      <c r="V107" s="304">
        <f t="shared" si="30"/>
        <v>76.449949097723476</v>
      </c>
      <c r="W107" s="308">
        <v>38</v>
      </c>
      <c r="X107" s="305">
        <f t="shared" si="31"/>
        <v>5228.9515437354239</v>
      </c>
      <c r="Y107" s="309">
        <f t="shared" si="32"/>
        <v>1.3210999999999999</v>
      </c>
    </row>
    <row r="108" spans="1:25" s="63" customFormat="1" ht="16.5" customHeight="1" x14ac:dyDescent="0.2">
      <c r="A108" s="279">
        <v>91</v>
      </c>
      <c r="B108" s="301">
        <f t="shared" si="33"/>
        <v>27.302276594037437</v>
      </c>
      <c r="C108" s="302">
        <v>21700</v>
      </c>
      <c r="D108" s="303">
        <f t="shared" si="18"/>
        <v>9537.666176045881</v>
      </c>
      <c r="E108" s="304">
        <f t="shared" si="21"/>
        <v>3223.7311675035075</v>
      </c>
      <c r="F108" s="304">
        <f t="shared" si="22"/>
        <v>190.75332352091763</v>
      </c>
      <c r="G108" s="101">
        <v>95</v>
      </c>
      <c r="H108" s="305">
        <f t="shared" si="23"/>
        <v>13047.150667070306</v>
      </c>
      <c r="I108" s="309">
        <f t="shared" si="24"/>
        <v>3.3331</v>
      </c>
      <c r="J108" s="329">
        <f t="shared" si="34"/>
        <v>45.503794323395731</v>
      </c>
      <c r="K108" s="302">
        <v>21700</v>
      </c>
      <c r="L108" s="307">
        <f t="shared" si="19"/>
        <v>5722.5997056275282</v>
      </c>
      <c r="M108" s="304">
        <f t="shared" si="25"/>
        <v>1934.2387005021044</v>
      </c>
      <c r="N108" s="304">
        <f t="shared" si="26"/>
        <v>114.45199411255057</v>
      </c>
      <c r="O108" s="308">
        <v>57</v>
      </c>
      <c r="P108" s="305">
        <f t="shared" si="27"/>
        <v>7828.2904002421838</v>
      </c>
      <c r="Q108" s="309">
        <f t="shared" si="28"/>
        <v>1.9998</v>
      </c>
      <c r="R108" s="367">
        <f t="shared" si="35"/>
        <v>68.255691485093593</v>
      </c>
      <c r="S108" s="302">
        <v>21700</v>
      </c>
      <c r="T108" s="307">
        <f t="shared" si="20"/>
        <v>3815.0664704183528</v>
      </c>
      <c r="U108" s="101">
        <f t="shared" si="29"/>
        <v>1289.4924670014032</v>
      </c>
      <c r="V108" s="304">
        <f t="shared" si="30"/>
        <v>76.301329408367053</v>
      </c>
      <c r="W108" s="308">
        <v>38</v>
      </c>
      <c r="X108" s="305">
        <f t="shared" si="31"/>
        <v>5218.8602668281228</v>
      </c>
      <c r="Y108" s="309">
        <f t="shared" si="32"/>
        <v>1.3331999999999999</v>
      </c>
    </row>
    <row r="109" spans="1:25" s="63" customFormat="1" ht="16.5" customHeight="1" x14ac:dyDescent="0.2">
      <c r="A109" s="279">
        <v>92</v>
      </c>
      <c r="B109" s="301">
        <f t="shared" si="33"/>
        <v>27.354845356939304</v>
      </c>
      <c r="C109" s="302">
        <v>21700</v>
      </c>
      <c r="D109" s="303">
        <f t="shared" si="18"/>
        <v>9519.3373094299895</v>
      </c>
      <c r="E109" s="304">
        <f t="shared" si="21"/>
        <v>3217.536010587336</v>
      </c>
      <c r="F109" s="304">
        <f t="shared" si="22"/>
        <v>190.3867461885998</v>
      </c>
      <c r="G109" s="101">
        <v>95</v>
      </c>
      <c r="H109" s="305">
        <f t="shared" si="23"/>
        <v>13022.260066205927</v>
      </c>
      <c r="I109" s="309">
        <f t="shared" si="24"/>
        <v>3.3632</v>
      </c>
      <c r="J109" s="329">
        <f t="shared" si="34"/>
        <v>45.591408928232177</v>
      </c>
      <c r="K109" s="302">
        <v>21700</v>
      </c>
      <c r="L109" s="307">
        <f t="shared" si="19"/>
        <v>5711.6023856579923</v>
      </c>
      <c r="M109" s="304">
        <f t="shared" si="25"/>
        <v>1930.5216063524012</v>
      </c>
      <c r="N109" s="304">
        <f t="shared" si="26"/>
        <v>114.23204771315984</v>
      </c>
      <c r="O109" s="308">
        <v>57</v>
      </c>
      <c r="P109" s="305">
        <f t="shared" si="27"/>
        <v>7813.3560397235533</v>
      </c>
      <c r="Q109" s="309">
        <f t="shared" si="28"/>
        <v>2.0179</v>
      </c>
      <c r="R109" s="367">
        <f t="shared" si="35"/>
        <v>68.387113392348255</v>
      </c>
      <c r="S109" s="302">
        <v>21700</v>
      </c>
      <c r="T109" s="307">
        <f t="shared" si="20"/>
        <v>3807.7349237719955</v>
      </c>
      <c r="U109" s="101">
        <f t="shared" si="29"/>
        <v>1287.0144042349343</v>
      </c>
      <c r="V109" s="304">
        <f t="shared" si="30"/>
        <v>76.154698475439915</v>
      </c>
      <c r="W109" s="308">
        <v>38</v>
      </c>
      <c r="X109" s="305">
        <f t="shared" si="31"/>
        <v>5208.9040264823698</v>
      </c>
      <c r="Y109" s="309">
        <f t="shared" si="32"/>
        <v>1.3452999999999999</v>
      </c>
    </row>
    <row r="110" spans="1:25" s="63" customFormat="1" ht="16.5" customHeight="1" x14ac:dyDescent="0.2">
      <c r="A110" s="279">
        <v>93</v>
      </c>
      <c r="B110" s="301">
        <f t="shared" si="33"/>
        <v>27.406917871243678</v>
      </c>
      <c r="C110" s="302">
        <v>21700</v>
      </c>
      <c r="D110" s="303">
        <f t="shared" si="18"/>
        <v>9501.2507872408751</v>
      </c>
      <c r="E110" s="304">
        <f t="shared" si="21"/>
        <v>3211.4227660874153</v>
      </c>
      <c r="F110" s="304">
        <f t="shared" si="22"/>
        <v>190.02501574481749</v>
      </c>
      <c r="G110" s="101">
        <v>95</v>
      </c>
      <c r="H110" s="305">
        <f t="shared" si="23"/>
        <v>12997.698569073107</v>
      </c>
      <c r="I110" s="309">
        <f t="shared" si="24"/>
        <v>3.3933</v>
      </c>
      <c r="J110" s="329">
        <f t="shared" si="34"/>
        <v>45.678196452072797</v>
      </c>
      <c r="K110" s="302">
        <v>21700</v>
      </c>
      <c r="L110" s="307">
        <f t="shared" si="19"/>
        <v>5700.7504723445245</v>
      </c>
      <c r="M110" s="304">
        <f t="shared" si="25"/>
        <v>1926.8536596524491</v>
      </c>
      <c r="N110" s="304">
        <f t="shared" si="26"/>
        <v>114.01500944689049</v>
      </c>
      <c r="O110" s="308">
        <v>57</v>
      </c>
      <c r="P110" s="305">
        <f t="shared" si="27"/>
        <v>7798.6191414438645</v>
      </c>
      <c r="Q110" s="309">
        <f t="shared" si="28"/>
        <v>2.036</v>
      </c>
      <c r="R110" s="367">
        <f t="shared" si="35"/>
        <v>68.517294678109195</v>
      </c>
      <c r="S110" s="302">
        <v>21700</v>
      </c>
      <c r="T110" s="307">
        <f t="shared" si="20"/>
        <v>3800.5003148963497</v>
      </c>
      <c r="U110" s="101">
        <f t="shared" si="29"/>
        <v>1284.569106434966</v>
      </c>
      <c r="V110" s="304">
        <f t="shared" si="30"/>
        <v>76.010006297926992</v>
      </c>
      <c r="W110" s="308">
        <v>38</v>
      </c>
      <c r="X110" s="305">
        <f t="shared" si="31"/>
        <v>5199.0794276292427</v>
      </c>
      <c r="Y110" s="309">
        <f t="shared" si="32"/>
        <v>1.3573</v>
      </c>
    </row>
    <row r="111" spans="1:25" s="63" customFormat="1" ht="16.5" customHeight="1" x14ac:dyDescent="0.2">
      <c r="A111" s="279">
        <v>94</v>
      </c>
      <c r="B111" s="301">
        <f t="shared" si="33"/>
        <v>27.458504752200682</v>
      </c>
      <c r="C111" s="302">
        <v>21700</v>
      </c>
      <c r="D111" s="303">
        <f t="shared" si="18"/>
        <v>9483.4005838985104</v>
      </c>
      <c r="E111" s="304">
        <f t="shared" si="21"/>
        <v>3205.389397357696</v>
      </c>
      <c r="F111" s="304">
        <f t="shared" si="22"/>
        <v>189.66801167797021</v>
      </c>
      <c r="G111" s="101">
        <v>95</v>
      </c>
      <c r="H111" s="305">
        <f t="shared" si="23"/>
        <v>12973.457992934176</v>
      </c>
      <c r="I111" s="309">
        <f t="shared" si="24"/>
        <v>3.4232999999999998</v>
      </c>
      <c r="J111" s="329">
        <f t="shared" si="34"/>
        <v>45.764174587001136</v>
      </c>
      <c r="K111" s="302">
        <v>21700</v>
      </c>
      <c r="L111" s="307">
        <f t="shared" si="19"/>
        <v>5690.0403503391071</v>
      </c>
      <c r="M111" s="304">
        <f t="shared" si="25"/>
        <v>1923.2336384146181</v>
      </c>
      <c r="N111" s="304">
        <f t="shared" si="26"/>
        <v>113.80080700678215</v>
      </c>
      <c r="O111" s="308">
        <v>57</v>
      </c>
      <c r="P111" s="305">
        <f t="shared" si="27"/>
        <v>7784.0747957605072</v>
      </c>
      <c r="Q111" s="309">
        <f t="shared" si="28"/>
        <v>2.0539999999999998</v>
      </c>
      <c r="R111" s="367">
        <f t="shared" si="35"/>
        <v>68.646261880501697</v>
      </c>
      <c r="S111" s="302">
        <v>21700</v>
      </c>
      <c r="T111" s="307">
        <f t="shared" si="20"/>
        <v>3793.3602335594046</v>
      </c>
      <c r="U111" s="101">
        <f t="shared" si="29"/>
        <v>1282.1557589430786</v>
      </c>
      <c r="V111" s="304">
        <f t="shared" si="30"/>
        <v>75.867204671188091</v>
      </c>
      <c r="W111" s="308">
        <v>38</v>
      </c>
      <c r="X111" s="305">
        <f t="shared" si="31"/>
        <v>5189.3831971736718</v>
      </c>
      <c r="Y111" s="309">
        <f t="shared" si="32"/>
        <v>1.3693</v>
      </c>
    </row>
    <row r="112" spans="1:25" s="63" customFormat="1" ht="16.5" customHeight="1" x14ac:dyDescent="0.2">
      <c r="A112" s="279">
        <v>95</v>
      </c>
      <c r="B112" s="301">
        <f t="shared" si="33"/>
        <v>27.509616278055606</v>
      </c>
      <c r="C112" s="302">
        <v>21700</v>
      </c>
      <c r="D112" s="303">
        <f t="shared" si="18"/>
        <v>9465.7808879624699</v>
      </c>
      <c r="E112" s="304">
        <f t="shared" si="21"/>
        <v>3199.4339401313146</v>
      </c>
      <c r="F112" s="304">
        <f t="shared" si="22"/>
        <v>189.31561775924939</v>
      </c>
      <c r="G112" s="101">
        <v>95</v>
      </c>
      <c r="H112" s="305">
        <f t="shared" si="23"/>
        <v>12949.530445853034</v>
      </c>
      <c r="I112" s="309">
        <f t="shared" si="24"/>
        <v>3.4533</v>
      </c>
      <c r="J112" s="329">
        <f t="shared" si="34"/>
        <v>45.849360463426009</v>
      </c>
      <c r="K112" s="302">
        <v>21700</v>
      </c>
      <c r="L112" s="307">
        <f t="shared" si="19"/>
        <v>5679.4685327774823</v>
      </c>
      <c r="M112" s="304">
        <f t="shared" si="25"/>
        <v>1919.6603640787889</v>
      </c>
      <c r="N112" s="304">
        <f t="shared" si="26"/>
        <v>113.58937065554964</v>
      </c>
      <c r="O112" s="308">
        <v>57</v>
      </c>
      <c r="P112" s="305">
        <f t="shared" si="27"/>
        <v>7769.7182675118211</v>
      </c>
      <c r="Q112" s="309">
        <f t="shared" si="28"/>
        <v>2.0720000000000001</v>
      </c>
      <c r="R112" s="367">
        <f t="shared" si="35"/>
        <v>68.774040695139007</v>
      </c>
      <c r="S112" s="302">
        <v>21700</v>
      </c>
      <c r="T112" s="307">
        <f t="shared" si="20"/>
        <v>3786.3123551849881</v>
      </c>
      <c r="U112" s="101">
        <f t="shared" si="29"/>
        <v>1279.7735760525259</v>
      </c>
      <c r="V112" s="304">
        <f t="shared" si="30"/>
        <v>75.726247103699762</v>
      </c>
      <c r="W112" s="308">
        <v>38</v>
      </c>
      <c r="X112" s="305">
        <f t="shared" si="31"/>
        <v>5179.8121783412143</v>
      </c>
      <c r="Y112" s="309">
        <f t="shared" si="32"/>
        <v>1.3813</v>
      </c>
    </row>
    <row r="113" spans="1:25" s="63" customFormat="1" ht="16.5" customHeight="1" x14ac:dyDescent="0.2">
      <c r="A113" s="279">
        <v>96</v>
      </c>
      <c r="B113" s="301">
        <f t="shared" si="33"/>
        <v>27.560262404164913</v>
      </c>
      <c r="C113" s="302">
        <v>21700</v>
      </c>
      <c r="D113" s="303">
        <f t="shared" si="18"/>
        <v>9448.3860923126886</v>
      </c>
      <c r="E113" s="304">
        <f t="shared" si="21"/>
        <v>3193.5544992016885</v>
      </c>
      <c r="F113" s="304">
        <f t="shared" si="22"/>
        <v>188.96772184625377</v>
      </c>
      <c r="G113" s="101">
        <v>95</v>
      </c>
      <c r="H113" s="305">
        <f t="shared" si="23"/>
        <v>12925.908313360629</v>
      </c>
      <c r="I113" s="309">
        <f t="shared" si="24"/>
        <v>3.4832999999999998</v>
      </c>
      <c r="J113" s="329">
        <f t="shared" si="34"/>
        <v>45.933770673608187</v>
      </c>
      <c r="K113" s="302">
        <v>21700</v>
      </c>
      <c r="L113" s="307">
        <f t="shared" si="19"/>
        <v>5669.0316553876128</v>
      </c>
      <c r="M113" s="304">
        <f t="shared" si="25"/>
        <v>1916.1326995210129</v>
      </c>
      <c r="N113" s="304">
        <f t="shared" si="26"/>
        <v>113.38063310775226</v>
      </c>
      <c r="O113" s="308">
        <v>57</v>
      </c>
      <c r="P113" s="305">
        <f t="shared" si="27"/>
        <v>7755.5449880163778</v>
      </c>
      <c r="Q113" s="309">
        <f t="shared" si="28"/>
        <v>2.09</v>
      </c>
      <c r="R113" s="367">
        <f t="shared" si="35"/>
        <v>68.900656010412277</v>
      </c>
      <c r="S113" s="302">
        <v>21700</v>
      </c>
      <c r="T113" s="307">
        <f t="shared" si="20"/>
        <v>3779.3544369250758</v>
      </c>
      <c r="U113" s="101">
        <f t="shared" si="29"/>
        <v>1277.4217996806756</v>
      </c>
      <c r="V113" s="304">
        <f t="shared" si="30"/>
        <v>75.587088738501521</v>
      </c>
      <c r="W113" s="308">
        <v>38</v>
      </c>
      <c r="X113" s="305">
        <f t="shared" si="31"/>
        <v>5170.3633253442531</v>
      </c>
      <c r="Y113" s="309">
        <f t="shared" si="32"/>
        <v>1.3933</v>
      </c>
    </row>
    <row r="114" spans="1:25" s="63" customFormat="1" ht="16.5" customHeight="1" x14ac:dyDescent="0.2">
      <c r="A114" s="279">
        <v>97</v>
      </c>
      <c r="B114" s="301">
        <f t="shared" si="33"/>
        <v>27.610452776380878</v>
      </c>
      <c r="C114" s="302">
        <v>21700</v>
      </c>
      <c r="D114" s="303">
        <f t="shared" si="18"/>
        <v>9431.2107848791584</v>
      </c>
      <c r="E114" s="304">
        <f t="shared" si="21"/>
        <v>3187.7492452891552</v>
      </c>
      <c r="F114" s="304">
        <f t="shared" si="22"/>
        <v>188.62421569758317</v>
      </c>
      <c r="G114" s="101">
        <v>95</v>
      </c>
      <c r="H114" s="305">
        <f t="shared" si="23"/>
        <v>12902.584245865895</v>
      </c>
      <c r="I114" s="309">
        <f t="shared" si="24"/>
        <v>3.5131999999999999</v>
      </c>
      <c r="J114" s="329">
        <f t="shared" si="34"/>
        <v>46.017421293968134</v>
      </c>
      <c r="K114" s="302">
        <v>21700</v>
      </c>
      <c r="L114" s="307">
        <f t="shared" si="19"/>
        <v>5658.7264709274932</v>
      </c>
      <c r="M114" s="304">
        <f t="shared" si="25"/>
        <v>1912.6495471734925</v>
      </c>
      <c r="N114" s="304">
        <f t="shared" si="26"/>
        <v>113.17452941854987</v>
      </c>
      <c r="O114" s="308">
        <v>57</v>
      </c>
      <c r="P114" s="305">
        <f t="shared" si="27"/>
        <v>7741.5505475195359</v>
      </c>
      <c r="Q114" s="309">
        <f t="shared" si="28"/>
        <v>2.1078999999999999</v>
      </c>
      <c r="R114" s="367">
        <f t="shared" si="35"/>
        <v>69.026131940952197</v>
      </c>
      <c r="S114" s="302">
        <v>21700</v>
      </c>
      <c r="T114" s="307">
        <f t="shared" si="20"/>
        <v>3772.4843139516629</v>
      </c>
      <c r="U114" s="101">
        <f t="shared" si="29"/>
        <v>1275.099698115662</v>
      </c>
      <c r="V114" s="304">
        <f t="shared" si="30"/>
        <v>75.449686279033259</v>
      </c>
      <c r="W114" s="308">
        <v>38</v>
      </c>
      <c r="X114" s="305">
        <f t="shared" si="31"/>
        <v>5161.0336983463576</v>
      </c>
      <c r="Y114" s="309">
        <f t="shared" si="32"/>
        <v>1.4053</v>
      </c>
    </row>
    <row r="115" spans="1:25" s="63" customFormat="1" ht="16.5" customHeight="1" x14ac:dyDescent="0.2">
      <c r="A115" s="279">
        <v>98</v>
      </c>
      <c r="B115" s="301">
        <f t="shared" si="33"/>
        <v>27.660196743749736</v>
      </c>
      <c r="C115" s="302">
        <v>21700</v>
      </c>
      <c r="D115" s="303">
        <f t="shared" si="18"/>
        <v>9414.2497398844989</v>
      </c>
      <c r="E115" s="304">
        <f t="shared" si="21"/>
        <v>3182.0164120809604</v>
      </c>
      <c r="F115" s="304">
        <f t="shared" si="22"/>
        <v>188.28499479768999</v>
      </c>
      <c r="G115" s="101">
        <v>95</v>
      </c>
      <c r="H115" s="305">
        <f t="shared" si="23"/>
        <v>12879.55114676315</v>
      </c>
      <c r="I115" s="309">
        <f t="shared" si="24"/>
        <v>3.5430000000000001</v>
      </c>
      <c r="J115" s="329">
        <f t="shared" si="34"/>
        <v>46.100327906249561</v>
      </c>
      <c r="K115" s="302">
        <v>21700</v>
      </c>
      <c r="L115" s="307">
        <f t="shared" si="19"/>
        <v>5648.5498439306984</v>
      </c>
      <c r="M115" s="304">
        <f t="shared" si="25"/>
        <v>1909.2098472485759</v>
      </c>
      <c r="N115" s="304">
        <f t="shared" si="26"/>
        <v>112.97099687861397</v>
      </c>
      <c r="O115" s="308">
        <v>57</v>
      </c>
      <c r="P115" s="305">
        <f t="shared" si="27"/>
        <v>7727.7306880578881</v>
      </c>
      <c r="Q115" s="309">
        <f t="shared" si="28"/>
        <v>2.1257999999999999</v>
      </c>
      <c r="R115" s="367">
        <f t="shared" si="35"/>
        <v>69.150491859374341</v>
      </c>
      <c r="S115" s="302">
        <v>21700</v>
      </c>
      <c r="T115" s="307">
        <f t="shared" si="20"/>
        <v>3765.6998959537996</v>
      </c>
      <c r="U115" s="101">
        <f t="shared" si="29"/>
        <v>1272.8065648323841</v>
      </c>
      <c r="V115" s="304">
        <f t="shared" si="30"/>
        <v>75.313997919075987</v>
      </c>
      <c r="W115" s="308">
        <v>38</v>
      </c>
      <c r="X115" s="305">
        <f t="shared" si="31"/>
        <v>5151.8204587052605</v>
      </c>
      <c r="Y115" s="309">
        <f t="shared" si="32"/>
        <v>1.4172</v>
      </c>
    </row>
    <row r="116" spans="1:25" s="63" customFormat="1" ht="16.5" customHeight="1" x14ac:dyDescent="0.2">
      <c r="A116" s="279">
        <v>99</v>
      </c>
      <c r="B116" s="301">
        <f t="shared" si="33"/>
        <v>27.70950337056528</v>
      </c>
      <c r="C116" s="302">
        <v>21700</v>
      </c>
      <c r="D116" s="303">
        <f t="shared" si="18"/>
        <v>9397.4979095660274</v>
      </c>
      <c r="E116" s="304">
        <f t="shared" si="21"/>
        <v>3176.3542934333168</v>
      </c>
      <c r="F116" s="304">
        <f t="shared" si="22"/>
        <v>187.94995819132055</v>
      </c>
      <c r="G116" s="101">
        <v>95</v>
      </c>
      <c r="H116" s="305">
        <f t="shared" si="23"/>
        <v>12856.802161190664</v>
      </c>
      <c r="I116" s="309">
        <f t="shared" si="24"/>
        <v>3.5728</v>
      </c>
      <c r="J116" s="329">
        <f t="shared" si="34"/>
        <v>46.182505617608804</v>
      </c>
      <c r="K116" s="302">
        <v>21700</v>
      </c>
      <c r="L116" s="307">
        <f t="shared" si="19"/>
        <v>5638.4987457396155</v>
      </c>
      <c r="M116" s="304">
        <f t="shared" si="25"/>
        <v>1905.8125760599899</v>
      </c>
      <c r="N116" s="304">
        <f t="shared" si="26"/>
        <v>112.76997491479231</v>
      </c>
      <c r="O116" s="308">
        <v>57</v>
      </c>
      <c r="P116" s="305">
        <f t="shared" si="27"/>
        <v>7714.0812967143975</v>
      </c>
      <c r="Q116" s="309">
        <f t="shared" si="28"/>
        <v>2.1436999999999999</v>
      </c>
      <c r="R116" s="367">
        <f t="shared" si="35"/>
        <v>69.273758426413195</v>
      </c>
      <c r="S116" s="302">
        <v>21700</v>
      </c>
      <c r="T116" s="307">
        <f t="shared" si="20"/>
        <v>3758.9991638264109</v>
      </c>
      <c r="U116" s="101">
        <f t="shared" si="29"/>
        <v>1270.5417173733267</v>
      </c>
      <c r="V116" s="304">
        <f t="shared" si="30"/>
        <v>75.179983276528219</v>
      </c>
      <c r="W116" s="308">
        <v>38</v>
      </c>
      <c r="X116" s="305">
        <f t="shared" si="31"/>
        <v>5142.7208644762659</v>
      </c>
      <c r="Y116" s="309">
        <f t="shared" si="32"/>
        <v>1.4291</v>
      </c>
    </row>
    <row r="117" spans="1:25" s="63" customFormat="1" ht="16.5" customHeight="1" x14ac:dyDescent="0.2">
      <c r="A117" s="280">
        <v>100</v>
      </c>
      <c r="B117" s="301">
        <f t="shared" si="33"/>
        <v>27.758381447816653</v>
      </c>
      <c r="C117" s="302">
        <v>21700</v>
      </c>
      <c r="D117" s="303">
        <f t="shared" si="18"/>
        <v>9380.950416346479</v>
      </c>
      <c r="E117" s="304">
        <f t="shared" si="21"/>
        <v>3170.7612407251095</v>
      </c>
      <c r="F117" s="304">
        <f t="shared" si="22"/>
        <v>187.61900832692959</v>
      </c>
      <c r="G117" s="101">
        <v>95</v>
      </c>
      <c r="H117" s="305">
        <f t="shared" si="23"/>
        <v>12834.330665398518</v>
      </c>
      <c r="I117" s="309">
        <f t="shared" si="24"/>
        <v>3.6025</v>
      </c>
      <c r="J117" s="329">
        <f t="shared" si="34"/>
        <v>46.263969079694427</v>
      </c>
      <c r="K117" s="302">
        <v>21700</v>
      </c>
      <c r="L117" s="307">
        <f t="shared" si="19"/>
        <v>5628.5702498078872</v>
      </c>
      <c r="M117" s="304">
        <f t="shared" si="25"/>
        <v>1902.4567444350657</v>
      </c>
      <c r="N117" s="304">
        <f t="shared" si="26"/>
        <v>112.57140499615775</v>
      </c>
      <c r="O117" s="308">
        <v>57</v>
      </c>
      <c r="P117" s="305">
        <f t="shared" si="27"/>
        <v>7700.5983992391111</v>
      </c>
      <c r="Q117" s="309">
        <f t="shared" si="28"/>
        <v>2.1615000000000002</v>
      </c>
      <c r="R117" s="367">
        <f t="shared" si="35"/>
        <v>69.395953619541629</v>
      </c>
      <c r="S117" s="302">
        <v>21700</v>
      </c>
      <c r="T117" s="307">
        <f t="shared" si="20"/>
        <v>3752.3801665385918</v>
      </c>
      <c r="U117" s="101">
        <f t="shared" si="29"/>
        <v>1268.304496290044</v>
      </c>
      <c r="V117" s="304">
        <f t="shared" si="30"/>
        <v>75.047603330771835</v>
      </c>
      <c r="W117" s="308">
        <v>38</v>
      </c>
      <c r="X117" s="305">
        <f t="shared" si="31"/>
        <v>5133.732266159408</v>
      </c>
      <c r="Y117" s="309">
        <f t="shared" si="32"/>
        <v>1.4410000000000001</v>
      </c>
    </row>
    <row r="118" spans="1:25" s="63" customFormat="1" ht="16.5" customHeight="1" x14ac:dyDescent="0.2">
      <c r="A118" s="278">
        <v>101</v>
      </c>
      <c r="B118" s="319">
        <f t="shared" si="33"/>
        <v>27.806839504066623</v>
      </c>
      <c r="C118" s="320">
        <v>21700</v>
      </c>
      <c r="D118" s="321">
        <f t="shared" si="18"/>
        <v>9364.6025454247592</v>
      </c>
      <c r="E118" s="322">
        <f t="shared" si="21"/>
        <v>3165.2356603535682</v>
      </c>
      <c r="F118" s="322">
        <f t="shared" si="22"/>
        <v>187.29205090849518</v>
      </c>
      <c r="G118" s="106">
        <v>95</v>
      </c>
      <c r="H118" s="323">
        <f t="shared" si="23"/>
        <v>12812.130256686822</v>
      </c>
      <c r="I118" s="328">
        <f t="shared" si="24"/>
        <v>3.6322000000000001</v>
      </c>
      <c r="J118" s="324">
        <f t="shared" si="34"/>
        <v>46.34473250677771</v>
      </c>
      <c r="K118" s="320">
        <v>21700</v>
      </c>
      <c r="L118" s="325">
        <f t="shared" si="19"/>
        <v>5618.7615272548537</v>
      </c>
      <c r="M118" s="322">
        <f t="shared" si="25"/>
        <v>1899.1413962121403</v>
      </c>
      <c r="N118" s="322">
        <f t="shared" si="26"/>
        <v>112.37523054509708</v>
      </c>
      <c r="O118" s="326">
        <v>57</v>
      </c>
      <c r="P118" s="323">
        <f t="shared" si="27"/>
        <v>7687.2781540120914</v>
      </c>
      <c r="Q118" s="328">
        <f t="shared" si="28"/>
        <v>2.1793</v>
      </c>
      <c r="R118" s="366">
        <f t="shared" si="35"/>
        <v>69.517098760166547</v>
      </c>
      <c r="S118" s="320">
        <v>21700</v>
      </c>
      <c r="T118" s="325">
        <f t="shared" si="20"/>
        <v>3745.8410181699037</v>
      </c>
      <c r="U118" s="106">
        <f t="shared" si="29"/>
        <v>1266.0942641414274</v>
      </c>
      <c r="V118" s="322">
        <f t="shared" si="30"/>
        <v>74.916820363398074</v>
      </c>
      <c r="W118" s="326">
        <v>38</v>
      </c>
      <c r="X118" s="323">
        <f t="shared" si="31"/>
        <v>5124.8521026747294</v>
      </c>
      <c r="Y118" s="328">
        <f t="shared" si="32"/>
        <v>1.4529000000000001</v>
      </c>
    </row>
    <row r="119" spans="1:25" s="63" customFormat="1" ht="16.5" customHeight="1" x14ac:dyDescent="0.2">
      <c r="A119" s="279">
        <v>102</v>
      </c>
      <c r="B119" s="301">
        <f t="shared" si="33"/>
        <v>27.854885815793939</v>
      </c>
      <c r="C119" s="302">
        <v>21700</v>
      </c>
      <c r="D119" s="303">
        <f t="shared" si="18"/>
        <v>9348.4497377602311</v>
      </c>
      <c r="E119" s="304">
        <f t="shared" si="21"/>
        <v>3159.7760113629579</v>
      </c>
      <c r="F119" s="304">
        <f t="shared" si="22"/>
        <v>186.96899475520462</v>
      </c>
      <c r="G119" s="101">
        <v>95</v>
      </c>
      <c r="H119" s="305">
        <f t="shared" si="23"/>
        <v>12790.194743878394</v>
      </c>
      <c r="I119" s="309">
        <f t="shared" si="24"/>
        <v>3.6617999999999999</v>
      </c>
      <c r="J119" s="329">
        <f t="shared" si="34"/>
        <v>46.424809692989896</v>
      </c>
      <c r="K119" s="302">
        <v>21700</v>
      </c>
      <c r="L119" s="307">
        <f t="shared" si="19"/>
        <v>5609.0698426561385</v>
      </c>
      <c r="M119" s="304">
        <f t="shared" si="25"/>
        <v>1895.8656068177745</v>
      </c>
      <c r="N119" s="304">
        <f t="shared" si="26"/>
        <v>112.18139685312278</v>
      </c>
      <c r="O119" s="308">
        <v>57</v>
      </c>
      <c r="P119" s="305">
        <f t="shared" si="27"/>
        <v>7674.1168463270351</v>
      </c>
      <c r="Q119" s="309">
        <f t="shared" si="28"/>
        <v>2.1970999999999998</v>
      </c>
      <c r="R119" s="367">
        <f t="shared" si="35"/>
        <v>69.637214539484845</v>
      </c>
      <c r="S119" s="302">
        <v>21700</v>
      </c>
      <c r="T119" s="307">
        <f t="shared" si="20"/>
        <v>3739.3798951040917</v>
      </c>
      <c r="U119" s="101">
        <f t="shared" si="29"/>
        <v>1263.9104045451829</v>
      </c>
      <c r="V119" s="304">
        <f t="shared" si="30"/>
        <v>74.787597902081842</v>
      </c>
      <c r="W119" s="308">
        <v>38</v>
      </c>
      <c r="X119" s="305">
        <f t="shared" si="31"/>
        <v>5116.0778975513567</v>
      </c>
      <c r="Y119" s="309">
        <f t="shared" si="32"/>
        <v>1.4646999999999999</v>
      </c>
    </row>
    <row r="120" spans="1:25" s="63" customFormat="1" ht="16.5" customHeight="1" x14ac:dyDescent="0.2">
      <c r="A120" s="279">
        <v>103</v>
      </c>
      <c r="B120" s="301">
        <f t="shared" si="33"/>
        <v>27.902528417231139</v>
      </c>
      <c r="C120" s="302">
        <v>21700</v>
      </c>
      <c r="D120" s="303">
        <f t="shared" si="18"/>
        <v>9332.4875834259728</v>
      </c>
      <c r="E120" s="304">
        <f t="shared" si="21"/>
        <v>3154.3808031979784</v>
      </c>
      <c r="F120" s="304">
        <f t="shared" si="22"/>
        <v>186.64975166851946</v>
      </c>
      <c r="G120" s="101">
        <v>95</v>
      </c>
      <c r="H120" s="305">
        <f t="shared" si="23"/>
        <v>12768.518138292471</v>
      </c>
      <c r="I120" s="309">
        <f t="shared" si="24"/>
        <v>3.6913999999999998</v>
      </c>
      <c r="J120" s="329">
        <f t="shared" si="34"/>
        <v>46.504214028718565</v>
      </c>
      <c r="K120" s="302">
        <v>21700</v>
      </c>
      <c r="L120" s="307">
        <f t="shared" si="19"/>
        <v>5599.4925500555855</v>
      </c>
      <c r="M120" s="304">
        <f t="shared" si="25"/>
        <v>1892.6284819187877</v>
      </c>
      <c r="N120" s="304">
        <f t="shared" si="26"/>
        <v>111.98985100111172</v>
      </c>
      <c r="O120" s="308">
        <v>57</v>
      </c>
      <c r="P120" s="305">
        <f t="shared" si="27"/>
        <v>7661.1108829754849</v>
      </c>
      <c r="Q120" s="309">
        <f t="shared" si="28"/>
        <v>2.2149000000000001</v>
      </c>
      <c r="R120" s="367">
        <f t="shared" si="35"/>
        <v>69.756321043077847</v>
      </c>
      <c r="S120" s="302">
        <v>21700</v>
      </c>
      <c r="T120" s="307">
        <f t="shared" si="20"/>
        <v>3732.9950333703891</v>
      </c>
      <c r="U120" s="101">
        <f t="shared" si="29"/>
        <v>1261.7523212791914</v>
      </c>
      <c r="V120" s="304">
        <f t="shared" si="30"/>
        <v>74.659900667407783</v>
      </c>
      <c r="W120" s="308">
        <v>38</v>
      </c>
      <c r="X120" s="305">
        <f t="shared" si="31"/>
        <v>5107.4072553169881</v>
      </c>
      <c r="Y120" s="309">
        <f t="shared" si="32"/>
        <v>1.4765999999999999</v>
      </c>
    </row>
    <row r="121" spans="1:25" s="63" customFormat="1" ht="16.5" customHeight="1" x14ac:dyDescent="0.2">
      <c r="A121" s="279">
        <v>104</v>
      </c>
      <c r="B121" s="301">
        <f t="shared" si="33"/>
        <v>27.949775109727099</v>
      </c>
      <c r="C121" s="302">
        <v>21700</v>
      </c>
      <c r="D121" s="303">
        <f t="shared" si="18"/>
        <v>9316.7118153081465</v>
      </c>
      <c r="E121" s="304">
        <f t="shared" si="21"/>
        <v>3149.0485935741531</v>
      </c>
      <c r="F121" s="304">
        <f t="shared" si="22"/>
        <v>186.33423630616292</v>
      </c>
      <c r="G121" s="101">
        <v>95</v>
      </c>
      <c r="H121" s="305">
        <f t="shared" si="23"/>
        <v>12747.094645188463</v>
      </c>
      <c r="I121" s="309">
        <f t="shared" si="24"/>
        <v>3.7210000000000001</v>
      </c>
      <c r="J121" s="329">
        <f t="shared" si="34"/>
        <v>46.582958516211832</v>
      </c>
      <c r="K121" s="302">
        <v>21700</v>
      </c>
      <c r="L121" s="307">
        <f t="shared" si="19"/>
        <v>5590.0270891848886</v>
      </c>
      <c r="M121" s="304">
        <f t="shared" si="25"/>
        <v>1889.4291561444923</v>
      </c>
      <c r="N121" s="304">
        <f t="shared" si="26"/>
        <v>111.80054178369778</v>
      </c>
      <c r="O121" s="308">
        <v>57</v>
      </c>
      <c r="P121" s="305">
        <f t="shared" si="27"/>
        <v>7648.2567871130786</v>
      </c>
      <c r="Q121" s="309">
        <f t="shared" si="28"/>
        <v>2.2326000000000001</v>
      </c>
      <c r="R121" s="367">
        <f t="shared" si="35"/>
        <v>69.874437774317741</v>
      </c>
      <c r="S121" s="302">
        <v>21700</v>
      </c>
      <c r="T121" s="307">
        <f t="shared" si="20"/>
        <v>3726.6847261232583</v>
      </c>
      <c r="U121" s="101">
        <f t="shared" si="29"/>
        <v>1259.6194374296613</v>
      </c>
      <c r="V121" s="304">
        <f t="shared" si="30"/>
        <v>74.533694522465169</v>
      </c>
      <c r="W121" s="308">
        <v>38</v>
      </c>
      <c r="X121" s="305">
        <f t="shared" si="31"/>
        <v>5098.8378580753852</v>
      </c>
      <c r="Y121" s="309">
        <f t="shared" si="32"/>
        <v>1.4883999999999999</v>
      </c>
    </row>
    <row r="122" spans="1:25" s="63" customFormat="1" ht="16.5" customHeight="1" x14ac:dyDescent="0.2">
      <c r="A122" s="279">
        <v>105</v>
      </c>
      <c r="B122" s="301">
        <f t="shared" si="33"/>
        <v>27.996633470661596</v>
      </c>
      <c r="C122" s="302">
        <v>21700</v>
      </c>
      <c r="D122" s="303">
        <f t="shared" si="18"/>
        <v>9301.1183031302662</v>
      </c>
      <c r="E122" s="304">
        <f t="shared" si="21"/>
        <v>3143.7779864580298</v>
      </c>
      <c r="F122" s="304">
        <f t="shared" si="22"/>
        <v>186.02236606260533</v>
      </c>
      <c r="G122" s="101">
        <v>95</v>
      </c>
      <c r="H122" s="305">
        <f t="shared" si="23"/>
        <v>12725.918655650901</v>
      </c>
      <c r="I122" s="309">
        <f t="shared" si="24"/>
        <v>3.7505000000000002</v>
      </c>
      <c r="J122" s="329">
        <f t="shared" si="34"/>
        <v>46.661055784435995</v>
      </c>
      <c r="K122" s="302">
        <v>21700</v>
      </c>
      <c r="L122" s="307">
        <f t="shared" si="19"/>
        <v>5580.6709818781592</v>
      </c>
      <c r="M122" s="304">
        <f t="shared" si="25"/>
        <v>1886.2667918748177</v>
      </c>
      <c r="N122" s="304">
        <f t="shared" si="26"/>
        <v>111.61341963756318</v>
      </c>
      <c r="O122" s="308">
        <v>57</v>
      </c>
      <c r="P122" s="305">
        <f t="shared" si="27"/>
        <v>7635.55119339054</v>
      </c>
      <c r="Q122" s="309">
        <f t="shared" si="28"/>
        <v>2.2503000000000002</v>
      </c>
      <c r="R122" s="367">
        <f t="shared" si="35"/>
        <v>69.991583676653988</v>
      </c>
      <c r="S122" s="302">
        <v>21700</v>
      </c>
      <c r="T122" s="307">
        <f t="shared" si="20"/>
        <v>3720.4473212521061</v>
      </c>
      <c r="U122" s="101">
        <f t="shared" si="29"/>
        <v>1257.5111945832118</v>
      </c>
      <c r="V122" s="304">
        <f t="shared" si="30"/>
        <v>74.408946425042117</v>
      </c>
      <c r="W122" s="308">
        <v>38</v>
      </c>
      <c r="X122" s="305">
        <f t="shared" si="31"/>
        <v>5090.3674622603603</v>
      </c>
      <c r="Y122" s="309">
        <f t="shared" si="32"/>
        <v>1.5002</v>
      </c>
    </row>
    <row r="123" spans="1:25" s="63" customFormat="1" ht="16.5" customHeight="1" x14ac:dyDescent="0.2">
      <c r="A123" s="282">
        <v>106</v>
      </c>
      <c r="B123" s="333">
        <f t="shared" si="33"/>
        <v>28.04311086193735</v>
      </c>
      <c r="C123" s="334">
        <v>21700</v>
      </c>
      <c r="D123" s="303">
        <f t="shared" si="18"/>
        <v>9285.7030477827066</v>
      </c>
      <c r="E123" s="335">
        <f t="shared" si="21"/>
        <v>3138.5676301505546</v>
      </c>
      <c r="F123" s="335">
        <f t="shared" si="22"/>
        <v>185.71406095565413</v>
      </c>
      <c r="G123" s="101">
        <v>95</v>
      </c>
      <c r="H123" s="305">
        <f t="shared" si="23"/>
        <v>12704.984738888916</v>
      </c>
      <c r="I123" s="340">
        <f t="shared" si="24"/>
        <v>3.7799</v>
      </c>
      <c r="J123" s="336">
        <f t="shared" si="34"/>
        <v>46.73851810322892</v>
      </c>
      <c r="K123" s="334">
        <v>21700</v>
      </c>
      <c r="L123" s="337">
        <f t="shared" si="19"/>
        <v>5571.4218286696232</v>
      </c>
      <c r="M123" s="335">
        <f t="shared" si="25"/>
        <v>1883.1405780903324</v>
      </c>
      <c r="N123" s="335">
        <f t="shared" si="26"/>
        <v>111.42843657339246</v>
      </c>
      <c r="O123" s="308">
        <v>57</v>
      </c>
      <c r="P123" s="305">
        <f t="shared" si="27"/>
        <v>7622.9908433333485</v>
      </c>
      <c r="Q123" s="340">
        <f t="shared" si="28"/>
        <v>2.2679</v>
      </c>
      <c r="R123" s="369">
        <f t="shared" si="35"/>
        <v>70.107777154843376</v>
      </c>
      <c r="S123" s="334">
        <v>21700</v>
      </c>
      <c r="T123" s="337">
        <f t="shared" si="20"/>
        <v>3714.2812191130834</v>
      </c>
      <c r="U123" s="339">
        <f t="shared" si="29"/>
        <v>1255.427052060222</v>
      </c>
      <c r="V123" s="335">
        <f t="shared" si="30"/>
        <v>74.285624382261673</v>
      </c>
      <c r="W123" s="308">
        <v>38</v>
      </c>
      <c r="X123" s="305">
        <f t="shared" si="31"/>
        <v>5081.9938955555672</v>
      </c>
      <c r="Y123" s="340">
        <f t="shared" si="32"/>
        <v>1.512</v>
      </c>
    </row>
    <row r="124" spans="1:25" s="63" customFormat="1" ht="16.5" customHeight="1" x14ac:dyDescent="0.2">
      <c r="A124" s="279">
        <v>107</v>
      </c>
      <c r="B124" s="301">
        <f t="shared" si="33"/>
        <v>28.089214438073341</v>
      </c>
      <c r="C124" s="302">
        <v>21700</v>
      </c>
      <c r="D124" s="303">
        <f t="shared" si="18"/>
        <v>9270.462175939052</v>
      </c>
      <c r="E124" s="304">
        <f t="shared" si="21"/>
        <v>3133.4162154673991</v>
      </c>
      <c r="F124" s="304">
        <f t="shared" si="22"/>
        <v>185.40924351878104</v>
      </c>
      <c r="G124" s="101">
        <v>95</v>
      </c>
      <c r="H124" s="305">
        <f t="shared" si="23"/>
        <v>12684.287634925233</v>
      </c>
      <c r="I124" s="309">
        <f t="shared" si="24"/>
        <v>3.8092999999999999</v>
      </c>
      <c r="J124" s="329">
        <f t="shared" si="34"/>
        <v>46.815357396788905</v>
      </c>
      <c r="K124" s="302">
        <v>21700</v>
      </c>
      <c r="L124" s="307">
        <f t="shared" si="19"/>
        <v>5562.2773055634298</v>
      </c>
      <c r="M124" s="304">
        <f t="shared" si="25"/>
        <v>1880.0497292804391</v>
      </c>
      <c r="N124" s="304">
        <f t="shared" si="26"/>
        <v>111.2455461112686</v>
      </c>
      <c r="O124" s="308">
        <v>57</v>
      </c>
      <c r="P124" s="305">
        <f t="shared" si="27"/>
        <v>7610.5725809551377</v>
      </c>
      <c r="Q124" s="309">
        <f t="shared" si="28"/>
        <v>2.2856000000000001</v>
      </c>
      <c r="R124" s="367">
        <f t="shared" si="35"/>
        <v>70.223036095183346</v>
      </c>
      <c r="S124" s="302">
        <v>21700</v>
      </c>
      <c r="T124" s="307">
        <f t="shared" si="20"/>
        <v>3708.1848703756204</v>
      </c>
      <c r="U124" s="304">
        <f t="shared" si="29"/>
        <v>1253.3664861869595</v>
      </c>
      <c r="V124" s="304">
        <f t="shared" si="30"/>
        <v>74.163697407512416</v>
      </c>
      <c r="W124" s="308">
        <v>38</v>
      </c>
      <c r="X124" s="305">
        <f t="shared" si="31"/>
        <v>5073.7150539700924</v>
      </c>
      <c r="Y124" s="309">
        <f t="shared" si="32"/>
        <v>1.5237000000000001</v>
      </c>
    </row>
    <row r="125" spans="1:25" s="63" customFormat="1" ht="16.5" customHeight="1" x14ac:dyDescent="0.2">
      <c r="A125" s="278">
        <v>108</v>
      </c>
      <c r="B125" s="319">
        <f t="shared" si="33"/>
        <v>28.134951153921723</v>
      </c>
      <c r="C125" s="320">
        <v>21700</v>
      </c>
      <c r="D125" s="303">
        <f t="shared" si="18"/>
        <v>9255.3919349422067</v>
      </c>
      <c r="E125" s="322">
        <f t="shared" si="21"/>
        <v>3128.3224740104656</v>
      </c>
      <c r="F125" s="322">
        <f t="shared" si="22"/>
        <v>185.10783869884415</v>
      </c>
      <c r="G125" s="101">
        <v>95</v>
      </c>
      <c r="H125" s="305">
        <f t="shared" si="23"/>
        <v>12663.822247651517</v>
      </c>
      <c r="I125" s="328">
        <f t="shared" si="24"/>
        <v>3.8386</v>
      </c>
      <c r="J125" s="324">
        <f t="shared" si="34"/>
        <v>46.891585256536203</v>
      </c>
      <c r="K125" s="320">
        <v>21700</v>
      </c>
      <c r="L125" s="325">
        <f t="shared" si="19"/>
        <v>5553.2351609653233</v>
      </c>
      <c r="M125" s="322">
        <f t="shared" si="25"/>
        <v>1876.9934844062791</v>
      </c>
      <c r="N125" s="322">
        <f t="shared" si="26"/>
        <v>111.06470321930647</v>
      </c>
      <c r="O125" s="308">
        <v>57</v>
      </c>
      <c r="P125" s="305">
        <f t="shared" si="27"/>
        <v>7598.2933485909089</v>
      </c>
      <c r="Q125" s="328">
        <f t="shared" si="28"/>
        <v>2.3031999999999999</v>
      </c>
      <c r="R125" s="366">
        <f t="shared" si="35"/>
        <v>70.337377884804297</v>
      </c>
      <c r="S125" s="320">
        <v>21700</v>
      </c>
      <c r="T125" s="325">
        <f t="shared" si="20"/>
        <v>3702.1567739768825</v>
      </c>
      <c r="U125" s="106">
        <f t="shared" si="29"/>
        <v>1251.3289896041861</v>
      </c>
      <c r="V125" s="322">
        <f t="shared" si="30"/>
        <v>74.043135479537654</v>
      </c>
      <c r="W125" s="308">
        <v>38</v>
      </c>
      <c r="X125" s="305">
        <f t="shared" si="31"/>
        <v>5065.5288990606059</v>
      </c>
      <c r="Y125" s="328">
        <f t="shared" si="32"/>
        <v>1.5355000000000001</v>
      </c>
    </row>
    <row r="126" spans="1:25" s="63" customFormat="1" ht="16.5" customHeight="1" x14ac:dyDescent="0.2">
      <c r="A126" s="279">
        <v>109</v>
      </c>
      <c r="B126" s="301">
        <f t="shared" si="33"/>
        <v>28.18032777202907</v>
      </c>
      <c r="C126" s="302">
        <v>21700</v>
      </c>
      <c r="D126" s="303">
        <f t="shared" si="18"/>
        <v>9240.4886879443984</v>
      </c>
      <c r="E126" s="304">
        <f t="shared" si="21"/>
        <v>3123.2851765252062</v>
      </c>
      <c r="F126" s="304">
        <f t="shared" si="22"/>
        <v>184.80977375888799</v>
      </c>
      <c r="G126" s="101">
        <v>95</v>
      </c>
      <c r="H126" s="305">
        <f t="shared" si="23"/>
        <v>12643.583638228492</v>
      </c>
      <c r="I126" s="309">
        <f t="shared" si="24"/>
        <v>3.8679000000000001</v>
      </c>
      <c r="J126" s="329">
        <f t="shared" si="34"/>
        <v>46.967212953381782</v>
      </c>
      <c r="K126" s="302">
        <v>21700</v>
      </c>
      <c r="L126" s="307">
        <f t="shared" si="19"/>
        <v>5544.293212766639</v>
      </c>
      <c r="M126" s="304">
        <f t="shared" si="25"/>
        <v>1873.9711059151239</v>
      </c>
      <c r="N126" s="304">
        <f t="shared" si="26"/>
        <v>110.88586425533278</v>
      </c>
      <c r="O126" s="308">
        <v>57</v>
      </c>
      <c r="P126" s="305">
        <f t="shared" si="27"/>
        <v>7586.1501829370964</v>
      </c>
      <c r="Q126" s="309">
        <f t="shared" si="28"/>
        <v>2.3208000000000002</v>
      </c>
      <c r="R126" s="367">
        <f t="shared" si="35"/>
        <v>70.45081943007267</v>
      </c>
      <c r="S126" s="302">
        <v>21700</v>
      </c>
      <c r="T126" s="307">
        <f t="shared" si="20"/>
        <v>3696.1954751777594</v>
      </c>
      <c r="U126" s="101">
        <f t="shared" si="29"/>
        <v>1249.3140706100826</v>
      </c>
      <c r="V126" s="304">
        <f t="shared" si="30"/>
        <v>73.923909503555194</v>
      </c>
      <c r="W126" s="308">
        <v>38</v>
      </c>
      <c r="X126" s="305">
        <f t="shared" si="31"/>
        <v>5057.433455291397</v>
      </c>
      <c r="Y126" s="309">
        <f t="shared" si="32"/>
        <v>1.5471999999999999</v>
      </c>
    </row>
    <row r="127" spans="1:25" s="63" customFormat="1" ht="16.5" customHeight="1" x14ac:dyDescent="0.2">
      <c r="A127" s="280">
        <v>110</v>
      </c>
      <c r="B127" s="301">
        <f t="shared" si="33"/>
        <v>28.225350869661483</v>
      </c>
      <c r="C127" s="302">
        <v>21700</v>
      </c>
      <c r="D127" s="303">
        <f t="shared" si="18"/>
        <v>9225.7489092862106</v>
      </c>
      <c r="E127" s="304">
        <f t="shared" si="21"/>
        <v>3118.3031313387387</v>
      </c>
      <c r="F127" s="304">
        <f t="shared" si="22"/>
        <v>184.5149781857242</v>
      </c>
      <c r="G127" s="101">
        <v>95</v>
      </c>
      <c r="H127" s="305">
        <f t="shared" si="23"/>
        <v>12623.567018810672</v>
      </c>
      <c r="I127" s="309">
        <f t="shared" si="24"/>
        <v>3.8972000000000002</v>
      </c>
      <c r="J127" s="329">
        <f t="shared" si="34"/>
        <v>47.04225144943581</v>
      </c>
      <c r="K127" s="302">
        <v>21700</v>
      </c>
      <c r="L127" s="307">
        <f t="shared" si="19"/>
        <v>5535.4493455717247</v>
      </c>
      <c r="M127" s="304">
        <f t="shared" si="25"/>
        <v>1870.9818788032428</v>
      </c>
      <c r="N127" s="304">
        <f t="shared" si="26"/>
        <v>110.70898691143449</v>
      </c>
      <c r="O127" s="308">
        <v>57</v>
      </c>
      <c r="P127" s="305">
        <f t="shared" si="27"/>
        <v>7574.1402112864016</v>
      </c>
      <c r="Q127" s="309">
        <f t="shared" si="28"/>
        <v>2.3382999999999998</v>
      </c>
      <c r="R127" s="367">
        <f t="shared" si="35"/>
        <v>70.5633771741537</v>
      </c>
      <c r="S127" s="302">
        <v>21700</v>
      </c>
      <c r="T127" s="307">
        <f t="shared" si="20"/>
        <v>3690.299563714485</v>
      </c>
      <c r="U127" s="101">
        <f t="shared" si="29"/>
        <v>1247.3212525354959</v>
      </c>
      <c r="V127" s="304">
        <f t="shared" si="30"/>
        <v>73.805991274289696</v>
      </c>
      <c r="W127" s="308">
        <v>38</v>
      </c>
      <c r="X127" s="305">
        <f t="shared" si="31"/>
        <v>5049.4268075242708</v>
      </c>
      <c r="Y127" s="309">
        <f t="shared" si="32"/>
        <v>1.5589</v>
      </c>
    </row>
    <row r="128" spans="1:25" s="63" customFormat="1" ht="16.5" customHeight="1" x14ac:dyDescent="0.2">
      <c r="A128" s="279">
        <v>111</v>
      </c>
      <c r="B128" s="301">
        <f t="shared" si="33"/>
        <v>28.270026845511801</v>
      </c>
      <c r="C128" s="302">
        <v>21700</v>
      </c>
      <c r="D128" s="303">
        <f t="shared" si="18"/>
        <v>9211.1691801007801</v>
      </c>
      <c r="E128" s="304">
        <f t="shared" si="21"/>
        <v>3113.3751828740633</v>
      </c>
      <c r="F128" s="304">
        <f t="shared" si="22"/>
        <v>184.22338360201562</v>
      </c>
      <c r="G128" s="101">
        <v>95</v>
      </c>
      <c r="H128" s="305">
        <f t="shared" si="23"/>
        <v>12603.767746576859</v>
      </c>
      <c r="I128" s="309">
        <f t="shared" si="24"/>
        <v>3.9264000000000001</v>
      </c>
      <c r="J128" s="329">
        <f t="shared" si="34"/>
        <v>47.116711409186337</v>
      </c>
      <c r="K128" s="302">
        <v>21700</v>
      </c>
      <c r="L128" s="307">
        <f t="shared" si="19"/>
        <v>5526.7015080604688</v>
      </c>
      <c r="M128" s="304">
        <f t="shared" si="25"/>
        <v>1868.0251097244382</v>
      </c>
      <c r="N128" s="304">
        <f t="shared" si="26"/>
        <v>110.53403016120937</v>
      </c>
      <c r="O128" s="308">
        <v>57</v>
      </c>
      <c r="P128" s="305">
        <f t="shared" si="27"/>
        <v>7562.2606479461165</v>
      </c>
      <c r="Q128" s="309">
        <f t="shared" si="28"/>
        <v>2.3559000000000001</v>
      </c>
      <c r="R128" s="367">
        <f t="shared" si="35"/>
        <v>70.675067113779491</v>
      </c>
      <c r="S128" s="302">
        <v>21700</v>
      </c>
      <c r="T128" s="307">
        <f t="shared" si="20"/>
        <v>3684.4676720403127</v>
      </c>
      <c r="U128" s="101">
        <f t="shared" si="29"/>
        <v>1245.3500731496256</v>
      </c>
      <c r="V128" s="304">
        <f t="shared" si="30"/>
        <v>73.689353440806258</v>
      </c>
      <c r="W128" s="308">
        <v>38</v>
      </c>
      <c r="X128" s="305">
        <f t="shared" si="31"/>
        <v>5041.5070986307446</v>
      </c>
      <c r="Y128" s="309">
        <f t="shared" si="32"/>
        <v>1.5706</v>
      </c>
    </row>
    <row r="129" spans="1:25" s="63" customFormat="1" ht="16.5" customHeight="1" x14ac:dyDescent="0.2">
      <c r="A129" s="279">
        <v>112</v>
      </c>
      <c r="B129" s="301">
        <f t="shared" si="33"/>
        <v>28.314361926106063</v>
      </c>
      <c r="C129" s="302">
        <v>21700</v>
      </c>
      <c r="D129" s="303">
        <f t="shared" si="18"/>
        <v>9196.746184130292</v>
      </c>
      <c r="E129" s="304">
        <f t="shared" si="21"/>
        <v>3108.5002102360386</v>
      </c>
      <c r="F129" s="304">
        <f t="shared" si="22"/>
        <v>183.93492368260584</v>
      </c>
      <c r="G129" s="101">
        <v>95</v>
      </c>
      <c r="H129" s="305">
        <f t="shared" si="23"/>
        <v>12584.181318048937</v>
      </c>
      <c r="I129" s="309">
        <f t="shared" si="24"/>
        <v>3.9556</v>
      </c>
      <c r="J129" s="329">
        <f t="shared" si="34"/>
        <v>47.190603210176775</v>
      </c>
      <c r="K129" s="302">
        <v>21700</v>
      </c>
      <c r="L129" s="307">
        <f t="shared" si="19"/>
        <v>5518.0477104781748</v>
      </c>
      <c r="M129" s="304">
        <f t="shared" si="25"/>
        <v>1865.1001261416229</v>
      </c>
      <c r="N129" s="304">
        <f t="shared" si="26"/>
        <v>110.3609542095635</v>
      </c>
      <c r="O129" s="308">
        <v>57</v>
      </c>
      <c r="P129" s="305">
        <f t="shared" si="27"/>
        <v>7550.5087908293617</v>
      </c>
      <c r="Q129" s="309">
        <f t="shared" si="28"/>
        <v>2.3734000000000002</v>
      </c>
      <c r="R129" s="367">
        <f t="shared" si="35"/>
        <v>70.785904815265155</v>
      </c>
      <c r="S129" s="302">
        <v>21700</v>
      </c>
      <c r="T129" s="307">
        <f t="shared" si="20"/>
        <v>3678.6984736521172</v>
      </c>
      <c r="U129" s="101">
        <f t="shared" si="29"/>
        <v>1243.4000840944154</v>
      </c>
      <c r="V129" s="304">
        <f t="shared" si="30"/>
        <v>73.573969473042339</v>
      </c>
      <c r="W129" s="308">
        <v>38</v>
      </c>
      <c r="X129" s="305">
        <f t="shared" si="31"/>
        <v>5033.6725272195754</v>
      </c>
      <c r="Y129" s="309">
        <f t="shared" si="32"/>
        <v>1.5822000000000001</v>
      </c>
    </row>
    <row r="130" spans="1:25" s="63" customFormat="1" ht="16.5" customHeight="1" x14ac:dyDescent="0.2">
      <c r="A130" s="279">
        <v>113</v>
      </c>
      <c r="B130" s="301">
        <f t="shared" si="33"/>
        <v>28.358362171925165</v>
      </c>
      <c r="C130" s="302">
        <v>21700</v>
      </c>
      <c r="D130" s="303">
        <f t="shared" si="18"/>
        <v>9182.4767037426627</v>
      </c>
      <c r="E130" s="304">
        <f t="shared" si="21"/>
        <v>3103.6771258650197</v>
      </c>
      <c r="F130" s="304">
        <f t="shared" si="22"/>
        <v>183.64953407485325</v>
      </c>
      <c r="G130" s="101">
        <v>95</v>
      </c>
      <c r="H130" s="305">
        <f t="shared" si="23"/>
        <v>12564.803363682537</v>
      </c>
      <c r="I130" s="309">
        <f t="shared" si="24"/>
        <v>3.9847000000000001</v>
      </c>
      <c r="J130" s="329">
        <f t="shared" si="34"/>
        <v>47.263936953208614</v>
      </c>
      <c r="K130" s="302">
        <v>21700</v>
      </c>
      <c r="L130" s="307">
        <f t="shared" si="19"/>
        <v>5509.4860222455973</v>
      </c>
      <c r="M130" s="304">
        <f t="shared" si="25"/>
        <v>1862.2062755190118</v>
      </c>
      <c r="N130" s="304">
        <f t="shared" si="26"/>
        <v>110.18972044491194</v>
      </c>
      <c r="O130" s="308">
        <v>57</v>
      </c>
      <c r="P130" s="305">
        <f t="shared" si="27"/>
        <v>7538.8820182095214</v>
      </c>
      <c r="Q130" s="309">
        <f t="shared" si="28"/>
        <v>2.3908</v>
      </c>
      <c r="R130" s="367">
        <f t="shared" si="35"/>
        <v>70.895905429812913</v>
      </c>
      <c r="S130" s="302">
        <v>21700</v>
      </c>
      <c r="T130" s="307">
        <f t="shared" si="20"/>
        <v>3672.9906814970645</v>
      </c>
      <c r="U130" s="101">
        <f t="shared" si="29"/>
        <v>1241.4708503460076</v>
      </c>
      <c r="V130" s="304">
        <f t="shared" si="30"/>
        <v>73.459813629941294</v>
      </c>
      <c r="W130" s="308">
        <v>38</v>
      </c>
      <c r="X130" s="305">
        <f t="shared" si="31"/>
        <v>5025.9213454730134</v>
      </c>
      <c r="Y130" s="309">
        <f t="shared" si="32"/>
        <v>1.5939000000000001</v>
      </c>
    </row>
    <row r="131" spans="1:25" s="63" customFormat="1" ht="16.5" customHeight="1" x14ac:dyDescent="0.2">
      <c r="A131" s="279">
        <v>114</v>
      </c>
      <c r="B131" s="301">
        <f t="shared" si="33"/>
        <v>28.402033483256883</v>
      </c>
      <c r="C131" s="302">
        <v>21700</v>
      </c>
      <c r="D131" s="303">
        <f t="shared" si="18"/>
        <v>9168.3576161371293</v>
      </c>
      <c r="E131" s="304">
        <f t="shared" si="21"/>
        <v>3098.9048742543496</v>
      </c>
      <c r="F131" s="304">
        <f t="shared" si="22"/>
        <v>183.36715232274258</v>
      </c>
      <c r="G131" s="101">
        <v>95</v>
      </c>
      <c r="H131" s="305">
        <f t="shared" si="23"/>
        <v>12545.629642714221</v>
      </c>
      <c r="I131" s="309">
        <f t="shared" si="24"/>
        <v>4.0137999999999998</v>
      </c>
      <c r="J131" s="329">
        <f t="shared" si="34"/>
        <v>47.336722472094806</v>
      </c>
      <c r="K131" s="302">
        <v>21700</v>
      </c>
      <c r="L131" s="307">
        <f t="shared" si="19"/>
        <v>5501.0145696822774</v>
      </c>
      <c r="M131" s="304">
        <f t="shared" si="25"/>
        <v>1859.3429245526095</v>
      </c>
      <c r="N131" s="304">
        <f t="shared" si="26"/>
        <v>110.02029139364555</v>
      </c>
      <c r="O131" s="308">
        <v>57</v>
      </c>
      <c r="P131" s="305">
        <f t="shared" si="27"/>
        <v>7527.3777856285324</v>
      </c>
      <c r="Q131" s="309">
        <f t="shared" si="28"/>
        <v>2.4083000000000001</v>
      </c>
      <c r="R131" s="367">
        <f t="shared" si="35"/>
        <v>71.005083708142209</v>
      </c>
      <c r="S131" s="302">
        <v>21700</v>
      </c>
      <c r="T131" s="307">
        <f t="shared" si="20"/>
        <v>3667.3430464548519</v>
      </c>
      <c r="U131" s="101">
        <f t="shared" si="29"/>
        <v>1239.5619497017399</v>
      </c>
      <c r="V131" s="304">
        <f t="shared" si="30"/>
        <v>73.346860929097033</v>
      </c>
      <c r="W131" s="308">
        <v>38</v>
      </c>
      <c r="X131" s="305">
        <f t="shared" si="31"/>
        <v>5018.2518570856882</v>
      </c>
      <c r="Y131" s="309">
        <f t="shared" si="32"/>
        <v>1.6054999999999999</v>
      </c>
    </row>
    <row r="132" spans="1:25" s="63" customFormat="1" ht="16.5" customHeight="1" x14ac:dyDescent="0.2">
      <c r="A132" s="279">
        <v>115</v>
      </c>
      <c r="B132" s="301">
        <f t="shared" si="33"/>
        <v>28.445381605792317</v>
      </c>
      <c r="C132" s="302">
        <v>21700</v>
      </c>
      <c r="D132" s="303">
        <f t="shared" si="18"/>
        <v>9154.3858897282262</v>
      </c>
      <c r="E132" s="304">
        <f t="shared" si="21"/>
        <v>3094.1824307281399</v>
      </c>
      <c r="F132" s="304">
        <f t="shared" si="22"/>
        <v>183.08771779456453</v>
      </c>
      <c r="G132" s="101">
        <v>95</v>
      </c>
      <c r="H132" s="305">
        <f t="shared" si="23"/>
        <v>12526.656038250931</v>
      </c>
      <c r="I132" s="309">
        <f t="shared" si="24"/>
        <v>4.0427999999999997</v>
      </c>
      <c r="J132" s="329">
        <f t="shared" si="34"/>
        <v>47.408969342987199</v>
      </c>
      <c r="K132" s="302">
        <v>21700</v>
      </c>
      <c r="L132" s="307">
        <f t="shared" si="19"/>
        <v>5492.631533836935</v>
      </c>
      <c r="M132" s="304">
        <f t="shared" si="25"/>
        <v>1856.5094584368837</v>
      </c>
      <c r="N132" s="304">
        <f t="shared" si="26"/>
        <v>109.8526306767387</v>
      </c>
      <c r="O132" s="308">
        <v>57</v>
      </c>
      <c r="P132" s="305">
        <f t="shared" si="27"/>
        <v>7515.9936229505574</v>
      </c>
      <c r="Q132" s="309">
        <f t="shared" si="28"/>
        <v>2.4257</v>
      </c>
      <c r="R132" s="367">
        <f t="shared" si="35"/>
        <v>71.113454014480794</v>
      </c>
      <c r="S132" s="302">
        <v>21700</v>
      </c>
      <c r="T132" s="307">
        <f t="shared" si="20"/>
        <v>3661.7543558912903</v>
      </c>
      <c r="U132" s="101">
        <f t="shared" si="29"/>
        <v>1237.672972291256</v>
      </c>
      <c r="V132" s="304">
        <f t="shared" si="30"/>
        <v>73.235087117825813</v>
      </c>
      <c r="W132" s="308">
        <v>38</v>
      </c>
      <c r="X132" s="305">
        <f t="shared" si="31"/>
        <v>5010.6624153003722</v>
      </c>
      <c r="Y132" s="309">
        <f t="shared" si="32"/>
        <v>1.6171</v>
      </c>
    </row>
    <row r="133" spans="1:25" s="63" customFormat="1" ht="16.5" customHeight="1" x14ac:dyDescent="0.2">
      <c r="A133" s="279">
        <v>116</v>
      </c>
      <c r="B133" s="301">
        <f t="shared" si="33"/>
        <v>28.488412135980067</v>
      </c>
      <c r="C133" s="302">
        <v>21700</v>
      </c>
      <c r="D133" s="303">
        <f t="shared" si="18"/>
        <v>9140.5585806982235</v>
      </c>
      <c r="E133" s="304">
        <f t="shared" si="21"/>
        <v>3089.5088002759994</v>
      </c>
      <c r="F133" s="304">
        <f t="shared" si="22"/>
        <v>182.81117161396446</v>
      </c>
      <c r="G133" s="101">
        <v>95</v>
      </c>
      <c r="H133" s="305">
        <f t="shared" si="23"/>
        <v>12507.878552588187</v>
      </c>
      <c r="I133" s="309">
        <f t="shared" si="24"/>
        <v>4.0717999999999996</v>
      </c>
      <c r="J133" s="329">
        <f t="shared" si="34"/>
        <v>47.48068689330011</v>
      </c>
      <c r="K133" s="302">
        <v>21700</v>
      </c>
      <c r="L133" s="307">
        <f t="shared" si="19"/>
        <v>5484.3351484189334</v>
      </c>
      <c r="M133" s="304">
        <f t="shared" si="25"/>
        <v>1853.7052801655993</v>
      </c>
      <c r="N133" s="304">
        <f t="shared" si="26"/>
        <v>109.68670296837867</v>
      </c>
      <c r="O133" s="308">
        <v>57</v>
      </c>
      <c r="P133" s="305">
        <f t="shared" si="27"/>
        <v>7504.7271315529115</v>
      </c>
      <c r="Q133" s="309">
        <f t="shared" si="28"/>
        <v>2.4430999999999998</v>
      </c>
      <c r="R133" s="367">
        <f t="shared" si="35"/>
        <v>71.221030339950161</v>
      </c>
      <c r="S133" s="302">
        <v>21700</v>
      </c>
      <c r="T133" s="307">
        <f t="shared" si="20"/>
        <v>3656.2234322792901</v>
      </c>
      <c r="U133" s="101">
        <f t="shared" si="29"/>
        <v>1235.8035201103999</v>
      </c>
      <c r="V133" s="304">
        <f t="shared" si="30"/>
        <v>73.124468645585807</v>
      </c>
      <c r="W133" s="308">
        <v>38</v>
      </c>
      <c r="X133" s="305">
        <f t="shared" si="31"/>
        <v>5003.1514210352752</v>
      </c>
      <c r="Y133" s="309">
        <f t="shared" si="32"/>
        <v>1.6287</v>
      </c>
    </row>
    <row r="134" spans="1:25" s="63" customFormat="1" ht="16.5" customHeight="1" x14ac:dyDescent="0.2">
      <c r="A134" s="279">
        <v>117</v>
      </c>
      <c r="B134" s="301">
        <f t="shared" si="33"/>
        <v>28.53113052615058</v>
      </c>
      <c r="C134" s="302">
        <v>21700</v>
      </c>
      <c r="D134" s="303">
        <f t="shared" si="18"/>
        <v>9126.8728297088328</v>
      </c>
      <c r="E134" s="304">
        <f t="shared" si="21"/>
        <v>3084.8830164415854</v>
      </c>
      <c r="F134" s="304">
        <f t="shared" si="22"/>
        <v>182.53745659417666</v>
      </c>
      <c r="G134" s="101">
        <v>95</v>
      </c>
      <c r="H134" s="305">
        <f t="shared" si="23"/>
        <v>12489.293302744594</v>
      </c>
      <c r="I134" s="309">
        <f t="shared" si="24"/>
        <v>4.1007999999999996</v>
      </c>
      <c r="J134" s="329">
        <f t="shared" si="34"/>
        <v>47.551884210250968</v>
      </c>
      <c r="K134" s="302">
        <v>21700</v>
      </c>
      <c r="L134" s="307">
        <f t="shared" si="19"/>
        <v>5476.1236978252991</v>
      </c>
      <c r="M134" s="304">
        <f t="shared" si="25"/>
        <v>1850.929809864951</v>
      </c>
      <c r="N134" s="304">
        <f t="shared" si="26"/>
        <v>109.52247395650599</v>
      </c>
      <c r="O134" s="308">
        <v>57</v>
      </c>
      <c r="P134" s="305">
        <f t="shared" si="27"/>
        <v>7493.5759816467562</v>
      </c>
      <c r="Q134" s="309">
        <f t="shared" si="28"/>
        <v>2.4605000000000001</v>
      </c>
      <c r="R134" s="367">
        <f t="shared" si="35"/>
        <v>71.327826315376441</v>
      </c>
      <c r="S134" s="302">
        <v>21700</v>
      </c>
      <c r="T134" s="307">
        <f t="shared" si="20"/>
        <v>3650.7491318835337</v>
      </c>
      <c r="U134" s="101">
        <f t="shared" si="29"/>
        <v>1233.9532065766343</v>
      </c>
      <c r="V134" s="304">
        <f t="shared" si="30"/>
        <v>73.01498263767067</v>
      </c>
      <c r="W134" s="308">
        <v>38</v>
      </c>
      <c r="X134" s="305">
        <f t="shared" si="31"/>
        <v>4995.717321097839</v>
      </c>
      <c r="Y134" s="309">
        <f t="shared" si="32"/>
        <v>1.6403000000000001</v>
      </c>
    </row>
    <row r="135" spans="1:25" s="63" customFormat="1" ht="16.5" customHeight="1" x14ac:dyDescent="0.2">
      <c r="A135" s="279">
        <v>118</v>
      </c>
      <c r="B135" s="301">
        <f t="shared" si="33"/>
        <v>28.57354208942246</v>
      </c>
      <c r="C135" s="302">
        <v>21700</v>
      </c>
      <c r="D135" s="303">
        <f t="shared" si="18"/>
        <v>9113.3258587634664</v>
      </c>
      <c r="E135" s="304">
        <f t="shared" si="21"/>
        <v>3080.3041402620515</v>
      </c>
      <c r="F135" s="304">
        <f t="shared" si="22"/>
        <v>182.26651717526934</v>
      </c>
      <c r="G135" s="101">
        <v>95</v>
      </c>
      <c r="H135" s="305">
        <f t="shared" si="23"/>
        <v>12470.896516200786</v>
      </c>
      <c r="I135" s="309">
        <f t="shared" si="24"/>
        <v>4.1296999999999997</v>
      </c>
      <c r="J135" s="329">
        <f t="shared" si="34"/>
        <v>47.622570149037436</v>
      </c>
      <c r="K135" s="302">
        <v>21700</v>
      </c>
      <c r="L135" s="307">
        <f t="shared" si="19"/>
        <v>5467.9955152580796</v>
      </c>
      <c r="M135" s="304">
        <f t="shared" si="25"/>
        <v>1848.1824841572306</v>
      </c>
      <c r="N135" s="304">
        <f t="shared" si="26"/>
        <v>109.35991030516159</v>
      </c>
      <c r="O135" s="308">
        <v>57</v>
      </c>
      <c r="P135" s="305">
        <f t="shared" si="27"/>
        <v>7482.5379097204723</v>
      </c>
      <c r="Q135" s="309">
        <f t="shared" si="28"/>
        <v>2.4777999999999998</v>
      </c>
      <c r="R135" s="367">
        <f t="shared" si="35"/>
        <v>71.433855223556151</v>
      </c>
      <c r="S135" s="302">
        <v>21700</v>
      </c>
      <c r="T135" s="307">
        <f t="shared" si="20"/>
        <v>3645.3303435053867</v>
      </c>
      <c r="U135" s="101">
        <f t="shared" si="29"/>
        <v>1232.1216561048207</v>
      </c>
      <c r="V135" s="304">
        <f t="shared" si="30"/>
        <v>72.906606870107737</v>
      </c>
      <c r="W135" s="308">
        <v>38</v>
      </c>
      <c r="X135" s="305">
        <f t="shared" si="31"/>
        <v>4988.3586064803148</v>
      </c>
      <c r="Y135" s="309">
        <f t="shared" si="32"/>
        <v>1.6518999999999999</v>
      </c>
    </row>
    <row r="136" spans="1:25" s="63" customFormat="1" ht="16.5" customHeight="1" x14ac:dyDescent="0.2">
      <c r="A136" s="279">
        <v>119</v>
      </c>
      <c r="B136" s="301">
        <f t="shared" si="33"/>
        <v>28.61565200440176</v>
      </c>
      <c r="C136" s="302">
        <v>21700</v>
      </c>
      <c r="D136" s="303">
        <f t="shared" si="18"/>
        <v>9099.9149682119551</v>
      </c>
      <c r="E136" s="304">
        <f t="shared" si="21"/>
        <v>3075.7712592556404</v>
      </c>
      <c r="F136" s="304">
        <f t="shared" si="22"/>
        <v>181.9982993642391</v>
      </c>
      <c r="G136" s="101">
        <v>95</v>
      </c>
      <c r="H136" s="305">
        <f t="shared" si="23"/>
        <v>12452.684526831834</v>
      </c>
      <c r="I136" s="309">
        <f t="shared" si="24"/>
        <v>4.1585999999999999</v>
      </c>
      <c r="J136" s="329">
        <f t="shared" si="34"/>
        <v>47.692753340669604</v>
      </c>
      <c r="K136" s="302">
        <v>21700</v>
      </c>
      <c r="L136" s="307">
        <f t="shared" si="19"/>
        <v>5459.9489809271727</v>
      </c>
      <c r="M136" s="304">
        <f t="shared" si="25"/>
        <v>1845.4627555533841</v>
      </c>
      <c r="N136" s="304">
        <f t="shared" si="26"/>
        <v>109.19897961854346</v>
      </c>
      <c r="O136" s="308">
        <v>57</v>
      </c>
      <c r="P136" s="305">
        <f t="shared" si="27"/>
        <v>7471.6107160991005</v>
      </c>
      <c r="Q136" s="309">
        <f t="shared" si="28"/>
        <v>2.4950999999999999</v>
      </c>
      <c r="R136" s="367">
        <f t="shared" si="35"/>
        <v>71.539130011004389</v>
      </c>
      <c r="S136" s="302">
        <v>21700</v>
      </c>
      <c r="T136" s="307">
        <f t="shared" si="20"/>
        <v>3639.9659872847828</v>
      </c>
      <c r="U136" s="101">
        <f t="shared" si="29"/>
        <v>1230.3085037022565</v>
      </c>
      <c r="V136" s="304">
        <f t="shared" si="30"/>
        <v>72.799319745695655</v>
      </c>
      <c r="W136" s="308">
        <v>38</v>
      </c>
      <c r="X136" s="305">
        <f t="shared" si="31"/>
        <v>4981.0738107327352</v>
      </c>
      <c r="Y136" s="309">
        <f t="shared" si="32"/>
        <v>1.6634</v>
      </c>
    </row>
    <row r="137" spans="1:25" s="63" customFormat="1" ht="16.5" customHeight="1" x14ac:dyDescent="0.2">
      <c r="A137" s="280">
        <v>120</v>
      </c>
      <c r="B137" s="301">
        <f t="shared" si="33"/>
        <v>28.657465319684594</v>
      </c>
      <c r="C137" s="302">
        <v>21700</v>
      </c>
      <c r="D137" s="303">
        <f t="shared" si="18"/>
        <v>9086.6375338901053</v>
      </c>
      <c r="E137" s="304">
        <f t="shared" si="21"/>
        <v>3071.2834864548554</v>
      </c>
      <c r="F137" s="304">
        <f t="shared" si="22"/>
        <v>181.7327506778021</v>
      </c>
      <c r="G137" s="101">
        <v>95</v>
      </c>
      <c r="H137" s="305">
        <f t="shared" si="23"/>
        <v>12434.653771022762</v>
      </c>
      <c r="I137" s="309">
        <f t="shared" si="24"/>
        <v>4.1874000000000002</v>
      </c>
      <c r="J137" s="329">
        <f t="shared" si="34"/>
        <v>47.762442199474322</v>
      </c>
      <c r="K137" s="302">
        <v>21700</v>
      </c>
      <c r="L137" s="307">
        <f t="shared" si="19"/>
        <v>5451.9825203340624</v>
      </c>
      <c r="M137" s="304">
        <f t="shared" si="25"/>
        <v>1842.7700918729129</v>
      </c>
      <c r="N137" s="304">
        <f t="shared" si="26"/>
        <v>109.03965040668125</v>
      </c>
      <c r="O137" s="308">
        <v>57</v>
      </c>
      <c r="P137" s="305">
        <f t="shared" si="27"/>
        <v>7460.7922626136569</v>
      </c>
      <c r="Q137" s="309">
        <f t="shared" si="28"/>
        <v>2.5124</v>
      </c>
      <c r="R137" s="367">
        <f t="shared" si="35"/>
        <v>71.643663299211482</v>
      </c>
      <c r="S137" s="302">
        <v>21700</v>
      </c>
      <c r="T137" s="307">
        <f t="shared" si="20"/>
        <v>3634.6550135560419</v>
      </c>
      <c r="U137" s="101">
        <f t="shared" si="29"/>
        <v>1228.5133945819421</v>
      </c>
      <c r="V137" s="304">
        <f t="shared" si="30"/>
        <v>72.693100271120841</v>
      </c>
      <c r="W137" s="308">
        <v>38</v>
      </c>
      <c r="X137" s="305">
        <f t="shared" si="31"/>
        <v>4973.8615084091052</v>
      </c>
      <c r="Y137" s="309">
        <f t="shared" si="32"/>
        <v>1.675</v>
      </c>
    </row>
    <row r="138" spans="1:25" s="63" customFormat="1" ht="16.5" customHeight="1" x14ac:dyDescent="0.2">
      <c r="A138" s="279">
        <v>121</v>
      </c>
      <c r="B138" s="301">
        <f t="shared" si="33"/>
        <v>28.698986958172981</v>
      </c>
      <c r="C138" s="302">
        <v>21700</v>
      </c>
      <c r="D138" s="303">
        <f t="shared" si="18"/>
        <v>9073.4910043869168</v>
      </c>
      <c r="E138" s="304">
        <f t="shared" si="21"/>
        <v>3066.8399594827774</v>
      </c>
      <c r="F138" s="304">
        <f t="shared" si="22"/>
        <v>181.46982008773833</v>
      </c>
      <c r="G138" s="101">
        <v>95</v>
      </c>
      <c r="H138" s="305">
        <f t="shared" si="23"/>
        <v>12416.800783957433</v>
      </c>
      <c r="I138" s="309">
        <f t="shared" si="24"/>
        <v>4.2161999999999997</v>
      </c>
      <c r="J138" s="329">
        <f t="shared" si="34"/>
        <v>47.831644930288306</v>
      </c>
      <c r="K138" s="302">
        <v>21700</v>
      </c>
      <c r="L138" s="307">
        <f t="shared" si="19"/>
        <v>5444.0946026321508</v>
      </c>
      <c r="M138" s="304">
        <f t="shared" si="25"/>
        <v>1840.1039756896669</v>
      </c>
      <c r="N138" s="304">
        <f t="shared" si="26"/>
        <v>108.88189205264302</v>
      </c>
      <c r="O138" s="308">
        <v>57</v>
      </c>
      <c r="P138" s="305">
        <f t="shared" si="27"/>
        <v>7450.0804703744607</v>
      </c>
      <c r="Q138" s="309">
        <f t="shared" si="28"/>
        <v>2.5297000000000001</v>
      </c>
      <c r="R138" s="367">
        <f t="shared" si="35"/>
        <v>71.747467395432452</v>
      </c>
      <c r="S138" s="302">
        <v>21700</v>
      </c>
      <c r="T138" s="307">
        <f t="shared" si="20"/>
        <v>3629.3964017547673</v>
      </c>
      <c r="U138" s="101">
        <f t="shared" si="29"/>
        <v>1226.7359837931112</v>
      </c>
      <c r="V138" s="304">
        <f t="shared" si="30"/>
        <v>72.587928035095345</v>
      </c>
      <c r="W138" s="308">
        <v>38</v>
      </c>
      <c r="X138" s="305">
        <f t="shared" si="31"/>
        <v>4966.7203135829741</v>
      </c>
      <c r="Y138" s="309">
        <f t="shared" si="32"/>
        <v>1.6865000000000001</v>
      </c>
    </row>
    <row r="139" spans="1:25" s="63" customFormat="1" ht="16.5" customHeight="1" x14ac:dyDescent="0.2">
      <c r="A139" s="279">
        <v>122</v>
      </c>
      <c r="B139" s="301">
        <f t="shared" si="33"/>
        <v>28.740221721213011</v>
      </c>
      <c r="C139" s="302">
        <v>21700</v>
      </c>
      <c r="D139" s="303">
        <f t="shared" si="18"/>
        <v>9060.472898432794</v>
      </c>
      <c r="E139" s="304">
        <f t="shared" si="21"/>
        <v>3062.4398396702841</v>
      </c>
      <c r="F139" s="304">
        <f t="shared" si="22"/>
        <v>181.20945796865587</v>
      </c>
      <c r="G139" s="101">
        <v>95</v>
      </c>
      <c r="H139" s="305">
        <f t="shared" si="23"/>
        <v>12399.122196071734</v>
      </c>
      <c r="I139" s="309">
        <f t="shared" si="24"/>
        <v>4.2449000000000003</v>
      </c>
      <c r="J139" s="329">
        <f t="shared" si="34"/>
        <v>47.900369535355019</v>
      </c>
      <c r="K139" s="302">
        <v>21700</v>
      </c>
      <c r="L139" s="307">
        <f t="shared" si="19"/>
        <v>5436.2837390596769</v>
      </c>
      <c r="M139" s="304">
        <f t="shared" si="25"/>
        <v>1837.4639038021705</v>
      </c>
      <c r="N139" s="304">
        <f t="shared" si="26"/>
        <v>108.72567478119355</v>
      </c>
      <c r="O139" s="308">
        <v>57</v>
      </c>
      <c r="P139" s="305">
        <f t="shared" si="27"/>
        <v>7439.4733176430409</v>
      </c>
      <c r="Q139" s="309">
        <f t="shared" si="28"/>
        <v>2.5470000000000002</v>
      </c>
      <c r="R139" s="367">
        <f t="shared" si="35"/>
        <v>71.850554303032524</v>
      </c>
      <c r="S139" s="302">
        <v>21700</v>
      </c>
      <c r="T139" s="307">
        <f t="shared" si="20"/>
        <v>3624.1891593731179</v>
      </c>
      <c r="U139" s="101">
        <f t="shared" si="29"/>
        <v>1224.9759358681138</v>
      </c>
      <c r="V139" s="304">
        <f t="shared" si="30"/>
        <v>72.483783187462365</v>
      </c>
      <c r="W139" s="308">
        <v>38</v>
      </c>
      <c r="X139" s="305">
        <f t="shared" si="31"/>
        <v>4959.6488784286939</v>
      </c>
      <c r="Y139" s="309">
        <f t="shared" si="32"/>
        <v>1.698</v>
      </c>
    </row>
    <row r="140" spans="1:25" s="63" customFormat="1" ht="16.5" customHeight="1" x14ac:dyDescent="0.2">
      <c r="A140" s="279">
        <v>123</v>
      </c>
      <c r="B140" s="301">
        <f t="shared" si="33"/>
        <v>28.781174292564152</v>
      </c>
      <c r="C140" s="302">
        <v>21700</v>
      </c>
      <c r="D140" s="303">
        <f t="shared" si="18"/>
        <v>9047.5808024023681</v>
      </c>
      <c r="E140" s="304">
        <f t="shared" si="21"/>
        <v>3058.0823112120001</v>
      </c>
      <c r="F140" s="304">
        <f t="shared" si="22"/>
        <v>180.95161604804736</v>
      </c>
      <c r="G140" s="101">
        <v>95</v>
      </c>
      <c r="H140" s="305">
        <f t="shared" si="23"/>
        <v>12381.614729662415</v>
      </c>
      <c r="I140" s="309">
        <f t="shared" si="24"/>
        <v>4.2736000000000001</v>
      </c>
      <c r="J140" s="329">
        <f t="shared" si="34"/>
        <v>47.968623820940259</v>
      </c>
      <c r="K140" s="302">
        <v>21700</v>
      </c>
      <c r="L140" s="307">
        <f t="shared" si="19"/>
        <v>5428.5484814414203</v>
      </c>
      <c r="M140" s="304">
        <f t="shared" si="25"/>
        <v>1834.8493867272</v>
      </c>
      <c r="N140" s="304">
        <f t="shared" si="26"/>
        <v>108.57096962882841</v>
      </c>
      <c r="O140" s="308">
        <v>57</v>
      </c>
      <c r="P140" s="305">
        <f t="shared" si="27"/>
        <v>7428.9688377974489</v>
      </c>
      <c r="Q140" s="309">
        <f t="shared" si="28"/>
        <v>2.5642</v>
      </c>
      <c r="R140" s="367">
        <f t="shared" si="35"/>
        <v>71.952935731410378</v>
      </c>
      <c r="S140" s="302">
        <v>21700</v>
      </c>
      <c r="T140" s="307">
        <f t="shared" si="20"/>
        <v>3619.0323209609478</v>
      </c>
      <c r="U140" s="101">
        <f t="shared" si="29"/>
        <v>1223.2329244848002</v>
      </c>
      <c r="V140" s="304">
        <f t="shared" si="30"/>
        <v>72.380646419218962</v>
      </c>
      <c r="W140" s="308">
        <v>38</v>
      </c>
      <c r="X140" s="305">
        <f t="shared" si="31"/>
        <v>4952.6458918649669</v>
      </c>
      <c r="Y140" s="309">
        <f t="shared" si="32"/>
        <v>1.7095</v>
      </c>
    </row>
    <row r="141" spans="1:25" s="63" customFormat="1" ht="16.5" customHeight="1" x14ac:dyDescent="0.2">
      <c r="A141" s="279">
        <v>124</v>
      </c>
      <c r="B141" s="301">
        <f t="shared" si="33"/>
        <v>28.821849242207826</v>
      </c>
      <c r="C141" s="302">
        <v>21700</v>
      </c>
      <c r="D141" s="303">
        <f t="shared" si="18"/>
        <v>9034.8123679260734</v>
      </c>
      <c r="E141" s="304">
        <f t="shared" si="21"/>
        <v>3053.7665803590126</v>
      </c>
      <c r="F141" s="304">
        <f t="shared" si="22"/>
        <v>180.69624735852148</v>
      </c>
      <c r="G141" s="101">
        <v>95</v>
      </c>
      <c r="H141" s="305">
        <f t="shared" si="23"/>
        <v>12364.275195643606</v>
      </c>
      <c r="I141" s="309">
        <f t="shared" si="24"/>
        <v>4.3022999999999998</v>
      </c>
      <c r="J141" s="329">
        <f t="shared" si="34"/>
        <v>48.036415403679712</v>
      </c>
      <c r="K141" s="302">
        <v>21700</v>
      </c>
      <c r="L141" s="307">
        <f t="shared" si="19"/>
        <v>5420.8874207556437</v>
      </c>
      <c r="M141" s="304">
        <f t="shared" si="25"/>
        <v>1832.2599482154073</v>
      </c>
      <c r="N141" s="304">
        <f t="shared" si="26"/>
        <v>108.41774841511288</v>
      </c>
      <c r="O141" s="308">
        <v>57</v>
      </c>
      <c r="P141" s="305">
        <f t="shared" si="27"/>
        <v>7418.5651173861643</v>
      </c>
      <c r="Q141" s="309">
        <f t="shared" si="28"/>
        <v>2.5813999999999999</v>
      </c>
      <c r="R141" s="367">
        <f t="shared" si="35"/>
        <v>72.054623105519553</v>
      </c>
      <c r="S141" s="302">
        <v>21700</v>
      </c>
      <c r="T141" s="307">
        <f t="shared" si="20"/>
        <v>3613.9249471704297</v>
      </c>
      <c r="U141" s="101">
        <f t="shared" si="29"/>
        <v>1221.5066321436052</v>
      </c>
      <c r="V141" s="304">
        <f t="shared" si="30"/>
        <v>72.278498943408593</v>
      </c>
      <c r="W141" s="308">
        <v>38</v>
      </c>
      <c r="X141" s="305">
        <f t="shared" si="31"/>
        <v>4945.7100782574435</v>
      </c>
      <c r="Y141" s="309">
        <f t="shared" si="32"/>
        <v>1.7209000000000001</v>
      </c>
    </row>
    <row r="142" spans="1:25" s="63" customFormat="1" ht="16.5" customHeight="1" x14ac:dyDescent="0.2">
      <c r="A142" s="279">
        <v>125</v>
      </c>
      <c r="B142" s="301">
        <f t="shared" si="33"/>
        <v>28.862251030002998</v>
      </c>
      <c r="C142" s="302">
        <v>21700</v>
      </c>
      <c r="D142" s="303">
        <f t="shared" si="18"/>
        <v>9022.1653096048522</v>
      </c>
      <c r="E142" s="304">
        <f t="shared" si="21"/>
        <v>3049.4918746464396</v>
      </c>
      <c r="F142" s="304">
        <f t="shared" si="22"/>
        <v>180.44330619209705</v>
      </c>
      <c r="G142" s="101">
        <v>95</v>
      </c>
      <c r="H142" s="305">
        <f t="shared" si="23"/>
        <v>12347.100490443388</v>
      </c>
      <c r="I142" s="309">
        <f t="shared" si="24"/>
        <v>4.3308999999999997</v>
      </c>
      <c r="J142" s="329">
        <f t="shared" si="34"/>
        <v>48.103751716671667</v>
      </c>
      <c r="K142" s="302">
        <v>21700</v>
      </c>
      <c r="L142" s="307">
        <f t="shared" si="19"/>
        <v>5413.2991857629122</v>
      </c>
      <c r="M142" s="304">
        <f t="shared" si="25"/>
        <v>1829.6951247878642</v>
      </c>
      <c r="N142" s="304">
        <f t="shared" si="26"/>
        <v>108.26598371525824</v>
      </c>
      <c r="O142" s="308">
        <v>57</v>
      </c>
      <c r="P142" s="305">
        <f t="shared" si="27"/>
        <v>7408.2602942660342</v>
      </c>
      <c r="Q142" s="309">
        <f t="shared" si="28"/>
        <v>2.5985</v>
      </c>
      <c r="R142" s="367">
        <f t="shared" si="35"/>
        <v>72.155627575007486</v>
      </c>
      <c r="S142" s="302">
        <v>21700</v>
      </c>
      <c r="T142" s="307">
        <f t="shared" si="20"/>
        <v>3608.8661238419418</v>
      </c>
      <c r="U142" s="101">
        <f t="shared" si="29"/>
        <v>1219.7967498585763</v>
      </c>
      <c r="V142" s="304">
        <f t="shared" si="30"/>
        <v>72.177322476838839</v>
      </c>
      <c r="W142" s="308">
        <v>38</v>
      </c>
      <c r="X142" s="305">
        <f t="shared" si="31"/>
        <v>4938.8401961773561</v>
      </c>
      <c r="Y142" s="309">
        <f t="shared" si="32"/>
        <v>1.7323999999999999</v>
      </c>
    </row>
    <row r="143" spans="1:25" s="63" customFormat="1" ht="16.5" customHeight="1" x14ac:dyDescent="0.2">
      <c r="A143" s="279">
        <v>126</v>
      </c>
      <c r="B143" s="301">
        <f t="shared" si="33"/>
        <v>28.902384009196208</v>
      </c>
      <c r="C143" s="302">
        <v>21700</v>
      </c>
      <c r="D143" s="303">
        <f t="shared" si="18"/>
        <v>9009.6374028227401</v>
      </c>
      <c r="E143" s="304">
        <f t="shared" si="21"/>
        <v>3045.2574421540858</v>
      </c>
      <c r="F143" s="304">
        <f t="shared" si="22"/>
        <v>180.1927480564548</v>
      </c>
      <c r="G143" s="101">
        <v>95</v>
      </c>
      <c r="H143" s="305">
        <f t="shared" si="23"/>
        <v>12330.08759303328</v>
      </c>
      <c r="I143" s="309">
        <f t="shared" si="24"/>
        <v>4.3594999999999997</v>
      </c>
      <c r="J143" s="329">
        <f t="shared" si="34"/>
        <v>48.170640015327017</v>
      </c>
      <c r="K143" s="302">
        <v>21700</v>
      </c>
      <c r="L143" s="307">
        <f t="shared" si="19"/>
        <v>5405.7824416936437</v>
      </c>
      <c r="M143" s="304">
        <f t="shared" si="25"/>
        <v>1827.1544652924515</v>
      </c>
      <c r="N143" s="304">
        <f t="shared" si="26"/>
        <v>108.11564883387288</v>
      </c>
      <c r="O143" s="308">
        <v>57</v>
      </c>
      <c r="P143" s="305">
        <f t="shared" si="27"/>
        <v>7398.0525558199679</v>
      </c>
      <c r="Q143" s="309">
        <f t="shared" si="28"/>
        <v>2.6156999999999999</v>
      </c>
      <c r="R143" s="367">
        <f t="shared" si="35"/>
        <v>72.255960022990521</v>
      </c>
      <c r="S143" s="302">
        <v>21700</v>
      </c>
      <c r="T143" s="307">
        <f t="shared" si="20"/>
        <v>3603.8549611290964</v>
      </c>
      <c r="U143" s="101">
        <f t="shared" si="29"/>
        <v>1218.1029768616345</v>
      </c>
      <c r="V143" s="304">
        <f t="shared" si="30"/>
        <v>72.077099222581936</v>
      </c>
      <c r="W143" s="308">
        <v>38</v>
      </c>
      <c r="X143" s="305">
        <f t="shared" si="31"/>
        <v>4932.0350372133125</v>
      </c>
      <c r="Y143" s="309">
        <f t="shared" si="32"/>
        <v>1.7438</v>
      </c>
    </row>
    <row r="144" spans="1:25" s="63" customFormat="1" ht="16.5" customHeight="1" x14ac:dyDescent="0.2">
      <c r="A144" s="279">
        <v>127</v>
      </c>
      <c r="B144" s="301">
        <f t="shared" si="33"/>
        <v>28.942252429792752</v>
      </c>
      <c r="C144" s="302">
        <v>21700</v>
      </c>
      <c r="D144" s="303">
        <f t="shared" si="18"/>
        <v>8997.2264816524057</v>
      </c>
      <c r="E144" s="304">
        <f t="shared" si="21"/>
        <v>3041.0625507985128</v>
      </c>
      <c r="F144" s="304">
        <f t="shared" si="22"/>
        <v>179.94452963304812</v>
      </c>
      <c r="G144" s="101">
        <v>95</v>
      </c>
      <c r="H144" s="305">
        <f t="shared" si="23"/>
        <v>12313.233562083968</v>
      </c>
      <c r="I144" s="309">
        <f t="shared" si="24"/>
        <v>4.3879999999999999</v>
      </c>
      <c r="J144" s="329">
        <f t="shared" si="34"/>
        <v>48.237087382987923</v>
      </c>
      <c r="K144" s="302">
        <v>21700</v>
      </c>
      <c r="L144" s="307">
        <f t="shared" si="19"/>
        <v>5398.3358889914416</v>
      </c>
      <c r="M144" s="304">
        <f t="shared" si="25"/>
        <v>1824.637530479107</v>
      </c>
      <c r="N144" s="304">
        <f t="shared" si="26"/>
        <v>107.96671777982884</v>
      </c>
      <c r="O144" s="308">
        <v>57</v>
      </c>
      <c r="P144" s="305">
        <f t="shared" si="27"/>
        <v>7387.940137250378</v>
      </c>
      <c r="Q144" s="309">
        <f t="shared" si="28"/>
        <v>2.6328</v>
      </c>
      <c r="R144" s="367">
        <f t="shared" si="35"/>
        <v>72.355631074481877</v>
      </c>
      <c r="S144" s="302">
        <v>21700</v>
      </c>
      <c r="T144" s="307">
        <f t="shared" si="20"/>
        <v>3598.8905926609618</v>
      </c>
      <c r="U144" s="101">
        <f t="shared" si="29"/>
        <v>1216.4250203194049</v>
      </c>
      <c r="V144" s="304">
        <f t="shared" si="30"/>
        <v>71.977811853219237</v>
      </c>
      <c r="W144" s="308">
        <v>38</v>
      </c>
      <c r="X144" s="305">
        <f t="shared" si="31"/>
        <v>4925.293424833586</v>
      </c>
      <c r="Y144" s="309">
        <f t="shared" si="32"/>
        <v>1.7552000000000001</v>
      </c>
    </row>
    <row r="145" spans="1:25" s="63" customFormat="1" ht="16.5" customHeight="1" x14ac:dyDescent="0.2">
      <c r="A145" s="279">
        <v>128</v>
      </c>
      <c r="B145" s="301">
        <f t="shared" si="33"/>
        <v>28.981860441795725</v>
      </c>
      <c r="C145" s="302">
        <v>21700</v>
      </c>
      <c r="D145" s="303">
        <f t="shared" si="18"/>
        <v>8984.9304368489848</v>
      </c>
      <c r="E145" s="304">
        <f t="shared" si="21"/>
        <v>3036.9064876549564</v>
      </c>
      <c r="F145" s="304">
        <f t="shared" si="22"/>
        <v>179.69860873697971</v>
      </c>
      <c r="G145" s="101">
        <v>95</v>
      </c>
      <c r="H145" s="305">
        <f t="shared" si="23"/>
        <v>12296.535533240922</v>
      </c>
      <c r="I145" s="309">
        <f t="shared" si="24"/>
        <v>4.4165999999999999</v>
      </c>
      <c r="J145" s="329">
        <f t="shared" si="34"/>
        <v>48.303100736326208</v>
      </c>
      <c r="K145" s="302">
        <v>21700</v>
      </c>
      <c r="L145" s="307">
        <f t="shared" si="19"/>
        <v>5390.9582621093914</v>
      </c>
      <c r="M145" s="304">
        <f t="shared" si="25"/>
        <v>1822.1438925929742</v>
      </c>
      <c r="N145" s="304">
        <f t="shared" si="26"/>
        <v>107.81916524218784</v>
      </c>
      <c r="O145" s="308">
        <v>57</v>
      </c>
      <c r="P145" s="305">
        <f t="shared" si="27"/>
        <v>7377.921319944553</v>
      </c>
      <c r="Q145" s="309">
        <f t="shared" si="28"/>
        <v>2.6499000000000001</v>
      </c>
      <c r="R145" s="367">
        <f t="shared" si="35"/>
        <v>72.454651104489301</v>
      </c>
      <c r="S145" s="302">
        <v>21700</v>
      </c>
      <c r="T145" s="307">
        <f t="shared" si="20"/>
        <v>3593.9721747395952</v>
      </c>
      <c r="U145" s="101">
        <f t="shared" si="29"/>
        <v>1214.7625950619831</v>
      </c>
      <c r="V145" s="304">
        <f t="shared" si="30"/>
        <v>71.8794434947919</v>
      </c>
      <c r="W145" s="308">
        <v>38</v>
      </c>
      <c r="X145" s="305">
        <f t="shared" si="31"/>
        <v>4918.6142132963705</v>
      </c>
      <c r="Y145" s="309">
        <f t="shared" si="32"/>
        <v>1.7665999999999999</v>
      </c>
    </row>
    <row r="146" spans="1:25" s="63" customFormat="1" ht="16.5" customHeight="1" x14ac:dyDescent="0.2">
      <c r="A146" s="279">
        <v>129</v>
      </c>
      <c r="B146" s="301">
        <f t="shared" si="33"/>
        <v>29.021212098319022</v>
      </c>
      <c r="C146" s="302">
        <v>21700</v>
      </c>
      <c r="D146" s="303">
        <f t="shared" ref="D146:D209" si="36">12*(1/B146*C146)</f>
        <v>8972.747213927807</v>
      </c>
      <c r="E146" s="304">
        <f t="shared" si="21"/>
        <v>3032.7885583075986</v>
      </c>
      <c r="F146" s="304">
        <f t="shared" si="22"/>
        <v>179.45494427855616</v>
      </c>
      <c r="G146" s="101">
        <v>95</v>
      </c>
      <c r="H146" s="305">
        <f t="shared" si="23"/>
        <v>12279.990716513961</v>
      </c>
      <c r="I146" s="309">
        <f t="shared" si="24"/>
        <v>4.4450000000000003</v>
      </c>
      <c r="J146" s="329">
        <f t="shared" si="34"/>
        <v>48.368686830531708</v>
      </c>
      <c r="K146" s="302">
        <v>21700</v>
      </c>
      <c r="L146" s="307">
        <f t="shared" ref="L146:L209" si="37">12*(1/J146*K146)</f>
        <v>5383.6483283566849</v>
      </c>
      <c r="M146" s="304">
        <f t="shared" si="25"/>
        <v>1819.6731349845593</v>
      </c>
      <c r="N146" s="304">
        <f t="shared" si="26"/>
        <v>107.6729665671337</v>
      </c>
      <c r="O146" s="308">
        <v>57</v>
      </c>
      <c r="P146" s="305">
        <f t="shared" si="27"/>
        <v>7367.9944299083782</v>
      </c>
      <c r="Q146" s="309">
        <f t="shared" si="28"/>
        <v>2.6669999999999998</v>
      </c>
      <c r="R146" s="367">
        <f t="shared" si="35"/>
        <v>72.553030245797558</v>
      </c>
      <c r="S146" s="302">
        <v>21700</v>
      </c>
      <c r="T146" s="307">
        <f t="shared" ref="T146:T209" si="38">12*(1/R146*S146)</f>
        <v>3589.098885571123</v>
      </c>
      <c r="U146" s="101">
        <f t="shared" si="29"/>
        <v>1213.1154233230395</v>
      </c>
      <c r="V146" s="304">
        <f t="shared" si="30"/>
        <v>71.781977711422456</v>
      </c>
      <c r="W146" s="308">
        <v>38</v>
      </c>
      <c r="X146" s="305">
        <f t="shared" si="31"/>
        <v>4911.9962866055857</v>
      </c>
      <c r="Y146" s="309">
        <f t="shared" si="32"/>
        <v>1.778</v>
      </c>
    </row>
    <row r="147" spans="1:25" s="63" customFormat="1" ht="16.5" customHeight="1" x14ac:dyDescent="0.2">
      <c r="A147" s="280">
        <v>130</v>
      </c>
      <c r="B147" s="301">
        <f t="shared" si="33"/>
        <v>29.060311358580112</v>
      </c>
      <c r="C147" s="302">
        <v>21700</v>
      </c>
      <c r="D147" s="303">
        <f t="shared" si="36"/>
        <v>8960.6748113218819</v>
      </c>
      <c r="E147" s="304">
        <f t="shared" ref="E147:E210" si="39">D147*33.8%</f>
        <v>3028.7080862267958</v>
      </c>
      <c r="F147" s="304">
        <f t="shared" ref="F147:F210" si="40">D147*2%</f>
        <v>179.21349622643763</v>
      </c>
      <c r="G147" s="101">
        <v>95</v>
      </c>
      <c r="H147" s="305">
        <f t="shared" ref="H147:H210" si="41">SUM(D147:G147)</f>
        <v>12263.596393775115</v>
      </c>
      <c r="I147" s="309">
        <f t="shared" ref="I147:I210" si="42">ROUND(A147/B147,4)</f>
        <v>4.4734999999999996</v>
      </c>
      <c r="J147" s="329">
        <f t="shared" si="34"/>
        <v>48.433852264300185</v>
      </c>
      <c r="K147" s="302">
        <v>21700</v>
      </c>
      <c r="L147" s="307">
        <f t="shared" si="37"/>
        <v>5376.4048867931297</v>
      </c>
      <c r="M147" s="304">
        <f t="shared" ref="M147:M210" si="43">L147*33.8%</f>
        <v>1817.2248517360777</v>
      </c>
      <c r="N147" s="304">
        <f t="shared" ref="N147:N210" si="44">L147*2%</f>
        <v>107.5280977358626</v>
      </c>
      <c r="O147" s="308">
        <v>57</v>
      </c>
      <c r="P147" s="305">
        <f t="shared" ref="P147:P210" si="45">SUM(L147:O147)</f>
        <v>7358.1578362650698</v>
      </c>
      <c r="Q147" s="309">
        <f t="shared" ref="Q147:Q210" si="46">ROUND(A147/J147,4)</f>
        <v>2.6840999999999999</v>
      </c>
      <c r="R147" s="367">
        <f t="shared" si="35"/>
        <v>72.650778396450278</v>
      </c>
      <c r="S147" s="302">
        <v>21700</v>
      </c>
      <c r="T147" s="307">
        <f t="shared" si="38"/>
        <v>3584.2699245287531</v>
      </c>
      <c r="U147" s="101">
        <f t="shared" ref="U147:U210" si="47">T147*33.8%</f>
        <v>1211.4832344907184</v>
      </c>
      <c r="V147" s="304">
        <f t="shared" ref="V147:V210" si="48">T147*2%</f>
        <v>71.685398490575068</v>
      </c>
      <c r="W147" s="308">
        <v>38</v>
      </c>
      <c r="X147" s="305">
        <f t="shared" ref="X147:X210" si="49">SUM(T147:W147)</f>
        <v>4905.4385575100459</v>
      </c>
      <c r="Y147" s="309">
        <f t="shared" ref="Y147:Y210" si="50">ROUND(A147/R147,4)</f>
        <v>1.7894000000000001</v>
      </c>
    </row>
    <row r="148" spans="1:25" s="63" customFormat="1" ht="16.5" customHeight="1" x14ac:dyDescent="0.2">
      <c r="A148" s="279">
        <v>131</v>
      </c>
      <c r="B148" s="301">
        <f t="shared" si="33"/>
        <v>29.099162090778172</v>
      </c>
      <c r="C148" s="302">
        <v>21700</v>
      </c>
      <c r="D148" s="303">
        <f t="shared" si="36"/>
        <v>8948.711278615252</v>
      </c>
      <c r="E148" s="304">
        <f t="shared" si="39"/>
        <v>3024.6644121719551</v>
      </c>
      <c r="F148" s="304">
        <f t="shared" si="40"/>
        <v>178.97422557230504</v>
      </c>
      <c r="G148" s="101">
        <v>95</v>
      </c>
      <c r="H148" s="305">
        <f t="shared" si="41"/>
        <v>12247.349916359512</v>
      </c>
      <c r="I148" s="309">
        <f t="shared" si="42"/>
        <v>4.5018000000000002</v>
      </c>
      <c r="J148" s="329">
        <f t="shared" si="34"/>
        <v>48.498603484630287</v>
      </c>
      <c r="K148" s="302">
        <v>21700</v>
      </c>
      <c r="L148" s="307">
        <f t="shared" si="37"/>
        <v>5369.2267671691507</v>
      </c>
      <c r="M148" s="304">
        <f t="shared" si="43"/>
        <v>1814.7986473031729</v>
      </c>
      <c r="N148" s="304">
        <f t="shared" si="44"/>
        <v>107.38453534338302</v>
      </c>
      <c r="O148" s="308">
        <v>57</v>
      </c>
      <c r="P148" s="305">
        <f t="shared" si="45"/>
        <v>7348.4099498157066</v>
      </c>
      <c r="Q148" s="309">
        <f t="shared" si="46"/>
        <v>2.7010999999999998</v>
      </c>
      <c r="R148" s="367">
        <f t="shared" si="35"/>
        <v>72.74790522694542</v>
      </c>
      <c r="S148" s="302">
        <v>21700</v>
      </c>
      <c r="T148" s="307">
        <f t="shared" si="38"/>
        <v>3579.4845114461014</v>
      </c>
      <c r="U148" s="101">
        <f t="shared" si="47"/>
        <v>1209.8657648687822</v>
      </c>
      <c r="V148" s="304">
        <f t="shared" si="48"/>
        <v>71.589690228922024</v>
      </c>
      <c r="W148" s="308">
        <v>38</v>
      </c>
      <c r="X148" s="305">
        <f t="shared" si="49"/>
        <v>4898.9399665438059</v>
      </c>
      <c r="Y148" s="309">
        <f t="shared" si="50"/>
        <v>1.8007</v>
      </c>
    </row>
    <row r="149" spans="1:25" s="63" customFormat="1" ht="16.5" customHeight="1" x14ac:dyDescent="0.2">
      <c r="A149" s="279">
        <v>132</v>
      </c>
      <c r="B149" s="301">
        <f t="shared" si="33"/>
        <v>29.137768074862755</v>
      </c>
      <c r="C149" s="302">
        <v>21700</v>
      </c>
      <c r="D149" s="303">
        <f t="shared" si="36"/>
        <v>8936.8547148485231</v>
      </c>
      <c r="E149" s="304">
        <f t="shared" si="39"/>
        <v>3020.6568936188005</v>
      </c>
      <c r="F149" s="304">
        <f t="shared" si="40"/>
        <v>178.73709429697047</v>
      </c>
      <c r="G149" s="101">
        <v>95</v>
      </c>
      <c r="H149" s="305">
        <f t="shared" si="41"/>
        <v>12231.248702764295</v>
      </c>
      <c r="I149" s="309">
        <f t="shared" si="42"/>
        <v>4.5301999999999998</v>
      </c>
      <c r="J149" s="329">
        <f t="shared" si="34"/>
        <v>48.56294679143793</v>
      </c>
      <c r="K149" s="302">
        <v>21700</v>
      </c>
      <c r="L149" s="307">
        <f t="shared" si="37"/>
        <v>5362.112828909113</v>
      </c>
      <c r="M149" s="304">
        <f t="shared" si="43"/>
        <v>1812.39413617128</v>
      </c>
      <c r="N149" s="304">
        <f t="shared" si="44"/>
        <v>107.24225657818226</v>
      </c>
      <c r="O149" s="308">
        <v>57</v>
      </c>
      <c r="P149" s="305">
        <f t="shared" si="45"/>
        <v>7338.7492216585752</v>
      </c>
      <c r="Q149" s="309">
        <f t="shared" si="46"/>
        <v>2.7181000000000002</v>
      </c>
      <c r="R149" s="367">
        <f t="shared" si="35"/>
        <v>72.844420187156885</v>
      </c>
      <c r="S149" s="302">
        <v>21700</v>
      </c>
      <c r="T149" s="307">
        <f t="shared" si="38"/>
        <v>3574.7418859394097</v>
      </c>
      <c r="U149" s="101">
        <f t="shared" si="47"/>
        <v>1208.2627574475205</v>
      </c>
      <c r="V149" s="304">
        <f t="shared" si="48"/>
        <v>71.49483771878819</v>
      </c>
      <c r="W149" s="308">
        <v>38</v>
      </c>
      <c r="X149" s="305">
        <f t="shared" si="49"/>
        <v>4892.4994811057186</v>
      </c>
      <c r="Y149" s="309">
        <f t="shared" si="50"/>
        <v>1.8121</v>
      </c>
    </row>
    <row r="150" spans="1:25" s="63" customFormat="1" ht="16.5" customHeight="1" x14ac:dyDescent="0.2">
      <c r="A150" s="279">
        <v>133</v>
      </c>
      <c r="B150" s="301">
        <f t="shared" si="33"/>
        <v>29.176133005198032</v>
      </c>
      <c r="C150" s="302">
        <v>21700</v>
      </c>
      <c r="D150" s="303">
        <f t="shared" si="36"/>
        <v>8925.103266893082</v>
      </c>
      <c r="E150" s="304">
        <f t="shared" si="39"/>
        <v>3016.6849042098615</v>
      </c>
      <c r="F150" s="304">
        <f t="shared" si="40"/>
        <v>178.50206533786164</v>
      </c>
      <c r="G150" s="101">
        <v>95</v>
      </c>
      <c r="H150" s="305">
        <f t="shared" si="41"/>
        <v>12215.290236440806</v>
      </c>
      <c r="I150" s="309">
        <f t="shared" si="42"/>
        <v>4.5585000000000004</v>
      </c>
      <c r="J150" s="329">
        <f t="shared" si="34"/>
        <v>48.626888341996725</v>
      </c>
      <c r="K150" s="302">
        <v>21700</v>
      </c>
      <c r="L150" s="307">
        <f t="shared" si="37"/>
        <v>5355.0619601358476</v>
      </c>
      <c r="M150" s="304">
        <f t="shared" si="43"/>
        <v>1810.0109425259163</v>
      </c>
      <c r="N150" s="304">
        <f t="shared" si="44"/>
        <v>107.10123920271695</v>
      </c>
      <c r="O150" s="308">
        <v>57</v>
      </c>
      <c r="P150" s="305">
        <f t="shared" si="45"/>
        <v>7329.1741418644806</v>
      </c>
      <c r="Q150" s="309">
        <f t="shared" si="46"/>
        <v>2.7351000000000001</v>
      </c>
      <c r="R150" s="367">
        <f t="shared" si="35"/>
        <v>72.94033251299507</v>
      </c>
      <c r="S150" s="302">
        <v>21700</v>
      </c>
      <c r="T150" s="307">
        <f t="shared" si="38"/>
        <v>3570.0413067572326</v>
      </c>
      <c r="U150" s="101">
        <f t="shared" si="47"/>
        <v>1206.6739616839445</v>
      </c>
      <c r="V150" s="304">
        <f t="shared" si="48"/>
        <v>71.400826135144655</v>
      </c>
      <c r="W150" s="308">
        <v>38</v>
      </c>
      <c r="X150" s="305">
        <f t="shared" si="49"/>
        <v>4886.1160945763222</v>
      </c>
      <c r="Y150" s="309">
        <f t="shared" si="50"/>
        <v>1.8233999999999999</v>
      </c>
    </row>
    <row r="151" spans="1:25" s="63" customFormat="1" ht="16.5" customHeight="1" x14ac:dyDescent="0.2">
      <c r="A151" s="279">
        <v>134</v>
      </c>
      <c r="B151" s="301">
        <f t="shared" si="33"/>
        <v>29.214260493127163</v>
      </c>
      <c r="C151" s="302">
        <v>21700</v>
      </c>
      <c r="D151" s="303">
        <f t="shared" si="36"/>
        <v>8913.4551278907329</v>
      </c>
      <c r="E151" s="304">
        <f t="shared" si="39"/>
        <v>3012.7478332270675</v>
      </c>
      <c r="F151" s="304">
        <f t="shared" si="40"/>
        <v>178.26910255781465</v>
      </c>
      <c r="G151" s="101">
        <v>95</v>
      </c>
      <c r="H151" s="305">
        <f t="shared" si="41"/>
        <v>12199.472063675616</v>
      </c>
      <c r="I151" s="309">
        <f t="shared" si="42"/>
        <v>4.5868000000000002</v>
      </c>
      <c r="J151" s="329">
        <f t="shared" si="34"/>
        <v>48.690434155211939</v>
      </c>
      <c r="K151" s="302">
        <v>21700</v>
      </c>
      <c r="L151" s="307">
        <f t="shared" si="37"/>
        <v>5348.0730767344403</v>
      </c>
      <c r="M151" s="304">
        <f t="shared" si="43"/>
        <v>1807.6486999362407</v>
      </c>
      <c r="N151" s="304">
        <f t="shared" si="44"/>
        <v>106.96146153468881</v>
      </c>
      <c r="O151" s="308">
        <v>57</v>
      </c>
      <c r="P151" s="305">
        <f t="shared" si="45"/>
        <v>7319.6832382053699</v>
      </c>
      <c r="Q151" s="309">
        <f t="shared" si="46"/>
        <v>2.7521</v>
      </c>
      <c r="R151" s="367">
        <f t="shared" si="35"/>
        <v>73.035651232817898</v>
      </c>
      <c r="S151" s="302">
        <v>21700</v>
      </c>
      <c r="T151" s="307">
        <f t="shared" si="38"/>
        <v>3565.3820511562935</v>
      </c>
      <c r="U151" s="101">
        <f t="shared" si="47"/>
        <v>1205.099133290827</v>
      </c>
      <c r="V151" s="304">
        <f t="shared" si="48"/>
        <v>71.307641023125868</v>
      </c>
      <c r="W151" s="308">
        <v>38</v>
      </c>
      <c r="X151" s="305">
        <f t="shared" si="49"/>
        <v>4879.7888254702466</v>
      </c>
      <c r="Y151" s="309">
        <f t="shared" si="50"/>
        <v>1.8347</v>
      </c>
    </row>
    <row r="152" spans="1:25" s="63" customFormat="1" ht="16.5" customHeight="1" x14ac:dyDescent="0.2">
      <c r="A152" s="279">
        <v>135</v>
      </c>
      <c r="B152" s="301">
        <f t="shared" si="33"/>
        <v>29.252154069441403</v>
      </c>
      <c r="C152" s="302">
        <v>21700</v>
      </c>
      <c r="D152" s="303">
        <f t="shared" si="36"/>
        <v>8901.9085357556578</v>
      </c>
      <c r="E152" s="304">
        <f t="shared" si="39"/>
        <v>3008.8450850854119</v>
      </c>
      <c r="F152" s="304">
        <f t="shared" si="40"/>
        <v>178.03817071511315</v>
      </c>
      <c r="G152" s="101">
        <v>95</v>
      </c>
      <c r="H152" s="305">
        <f t="shared" si="41"/>
        <v>12183.791791556183</v>
      </c>
      <c r="I152" s="309">
        <f t="shared" si="42"/>
        <v>4.6150000000000002</v>
      </c>
      <c r="J152" s="329">
        <f t="shared" si="34"/>
        <v>48.753590115735676</v>
      </c>
      <c r="K152" s="302">
        <v>21700</v>
      </c>
      <c r="L152" s="307">
        <f t="shared" si="37"/>
        <v>5341.1451214533927</v>
      </c>
      <c r="M152" s="304">
        <f t="shared" si="43"/>
        <v>1805.3070510512466</v>
      </c>
      <c r="N152" s="304">
        <f t="shared" si="44"/>
        <v>106.82290242906785</v>
      </c>
      <c r="O152" s="308">
        <v>57</v>
      </c>
      <c r="P152" s="305">
        <f t="shared" si="45"/>
        <v>7310.2750749337074</v>
      </c>
      <c r="Q152" s="309">
        <f t="shared" si="46"/>
        <v>2.7690000000000001</v>
      </c>
      <c r="R152" s="367">
        <f t="shared" si="35"/>
        <v>73.1303851736035</v>
      </c>
      <c r="S152" s="302">
        <v>21700</v>
      </c>
      <c r="T152" s="307">
        <f t="shared" si="38"/>
        <v>3560.7634143022633</v>
      </c>
      <c r="U152" s="101">
        <f t="shared" si="47"/>
        <v>1203.5380340341649</v>
      </c>
      <c r="V152" s="304">
        <f t="shared" si="48"/>
        <v>71.215268286045273</v>
      </c>
      <c r="W152" s="308">
        <v>38</v>
      </c>
      <c r="X152" s="305">
        <f t="shared" si="49"/>
        <v>4873.5167166224728</v>
      </c>
      <c r="Y152" s="309">
        <f t="shared" si="50"/>
        <v>1.8460000000000001</v>
      </c>
    </row>
    <row r="153" spans="1:25" s="63" customFormat="1" ht="16.5" customHeight="1" x14ac:dyDescent="0.2">
      <c r="A153" s="279">
        <v>136</v>
      </c>
      <c r="B153" s="301">
        <f t="shared" si="33"/>
        <v>29.289817186758086</v>
      </c>
      <c r="C153" s="302">
        <v>21700</v>
      </c>
      <c r="D153" s="303">
        <f t="shared" si="36"/>
        <v>8890.4617717356978</v>
      </c>
      <c r="E153" s="304">
        <f t="shared" si="39"/>
        <v>3004.9760788466656</v>
      </c>
      <c r="F153" s="304">
        <f t="shared" si="40"/>
        <v>177.80923543471397</v>
      </c>
      <c r="G153" s="101">
        <v>95</v>
      </c>
      <c r="H153" s="305">
        <f t="shared" si="41"/>
        <v>12168.247086017076</v>
      </c>
      <c r="I153" s="309">
        <f t="shared" si="42"/>
        <v>4.6433</v>
      </c>
      <c r="J153" s="329">
        <f t="shared" si="34"/>
        <v>48.816361977930143</v>
      </c>
      <c r="K153" s="302">
        <v>21700</v>
      </c>
      <c r="L153" s="307">
        <f t="shared" si="37"/>
        <v>5334.2770630414188</v>
      </c>
      <c r="M153" s="304">
        <f t="shared" si="43"/>
        <v>1802.9856473079994</v>
      </c>
      <c r="N153" s="304">
        <f t="shared" si="44"/>
        <v>106.68554126082837</v>
      </c>
      <c r="O153" s="308">
        <v>57</v>
      </c>
      <c r="P153" s="305">
        <f t="shared" si="45"/>
        <v>7300.9482516102462</v>
      </c>
      <c r="Q153" s="309">
        <f t="shared" si="46"/>
        <v>2.786</v>
      </c>
      <c r="R153" s="367">
        <f t="shared" si="35"/>
        <v>73.224542966895214</v>
      </c>
      <c r="S153" s="302">
        <v>21700</v>
      </c>
      <c r="T153" s="307">
        <f t="shared" si="38"/>
        <v>3556.1847086942789</v>
      </c>
      <c r="U153" s="101">
        <f t="shared" si="47"/>
        <v>1201.9904315386661</v>
      </c>
      <c r="V153" s="304">
        <f t="shared" si="48"/>
        <v>71.123694173885582</v>
      </c>
      <c r="W153" s="308">
        <v>38</v>
      </c>
      <c r="X153" s="305">
        <f t="shared" si="49"/>
        <v>4867.2988344068299</v>
      </c>
      <c r="Y153" s="309">
        <f t="shared" si="50"/>
        <v>1.8573</v>
      </c>
    </row>
    <row r="154" spans="1:25" s="63" customFormat="1" ht="16.5" customHeight="1" x14ac:dyDescent="0.2">
      <c r="A154" s="279">
        <v>137</v>
      </c>
      <c r="B154" s="301">
        <f t="shared" si="33"/>
        <v>29.327253221811461</v>
      </c>
      <c r="C154" s="302">
        <v>21700</v>
      </c>
      <c r="D154" s="303">
        <f t="shared" si="36"/>
        <v>8879.1131590303048</v>
      </c>
      <c r="E154" s="304">
        <f t="shared" si="39"/>
        <v>3001.1402477522429</v>
      </c>
      <c r="F154" s="304">
        <f t="shared" si="40"/>
        <v>177.58226318060611</v>
      </c>
      <c r="G154" s="101">
        <v>95</v>
      </c>
      <c r="H154" s="305">
        <f t="shared" si="41"/>
        <v>12152.835669963153</v>
      </c>
      <c r="I154" s="309">
        <f t="shared" si="42"/>
        <v>4.6714000000000002</v>
      </c>
      <c r="J154" s="329">
        <f t="shared" si="34"/>
        <v>48.87875536968577</v>
      </c>
      <c r="K154" s="302">
        <v>21700</v>
      </c>
      <c r="L154" s="307">
        <f t="shared" si="37"/>
        <v>5327.4678954181818</v>
      </c>
      <c r="M154" s="304">
        <f t="shared" si="43"/>
        <v>1800.6841486513454</v>
      </c>
      <c r="N154" s="304">
        <f t="shared" si="44"/>
        <v>106.54935790836363</v>
      </c>
      <c r="O154" s="308">
        <v>57</v>
      </c>
      <c r="P154" s="305">
        <f t="shared" si="45"/>
        <v>7291.7014019778917</v>
      </c>
      <c r="Q154" s="309">
        <f t="shared" si="46"/>
        <v>2.8029000000000002</v>
      </c>
      <c r="R154" s="367">
        <f t="shared" si="35"/>
        <v>73.318133054528644</v>
      </c>
      <c r="S154" s="302">
        <v>21700</v>
      </c>
      <c r="T154" s="307">
        <f t="shared" si="38"/>
        <v>3551.6452636121221</v>
      </c>
      <c r="U154" s="101">
        <f t="shared" si="47"/>
        <v>1200.4560991008971</v>
      </c>
      <c r="V154" s="304">
        <f t="shared" si="48"/>
        <v>71.032905272242445</v>
      </c>
      <c r="W154" s="308">
        <v>38</v>
      </c>
      <c r="X154" s="305">
        <f t="shared" si="49"/>
        <v>4861.1342679852623</v>
      </c>
      <c r="Y154" s="309">
        <f t="shared" si="50"/>
        <v>1.8686</v>
      </c>
    </row>
    <row r="155" spans="1:25" s="63" customFormat="1" ht="16.5" customHeight="1" x14ac:dyDescent="0.2">
      <c r="A155" s="279">
        <v>138</v>
      </c>
      <c r="B155" s="301">
        <f t="shared" si="33"/>
        <v>29.364465477660264</v>
      </c>
      <c r="C155" s="302">
        <v>21700</v>
      </c>
      <c r="D155" s="303">
        <f t="shared" si="36"/>
        <v>8867.8610614623867</v>
      </c>
      <c r="E155" s="304">
        <f t="shared" si="39"/>
        <v>2997.3370387742866</v>
      </c>
      <c r="F155" s="304">
        <f t="shared" si="40"/>
        <v>177.35722122924773</v>
      </c>
      <c r="G155" s="101">
        <v>95</v>
      </c>
      <c r="H155" s="305">
        <f t="shared" si="41"/>
        <v>12137.555321465921</v>
      </c>
      <c r="I155" s="309">
        <f t="shared" si="42"/>
        <v>4.6996000000000002</v>
      </c>
      <c r="J155" s="329">
        <f t="shared" si="34"/>
        <v>48.940775796100439</v>
      </c>
      <c r="K155" s="302">
        <v>21700</v>
      </c>
      <c r="L155" s="307">
        <f t="shared" si="37"/>
        <v>5320.7166368774333</v>
      </c>
      <c r="M155" s="304">
        <f t="shared" si="43"/>
        <v>1798.4022232645723</v>
      </c>
      <c r="N155" s="304">
        <f t="shared" si="44"/>
        <v>106.41433273754866</v>
      </c>
      <c r="O155" s="308">
        <v>57</v>
      </c>
      <c r="P155" s="305">
        <f t="shared" si="45"/>
        <v>7282.533192879554</v>
      </c>
      <c r="Q155" s="309">
        <f t="shared" si="46"/>
        <v>2.8197000000000001</v>
      </c>
      <c r="R155" s="367">
        <f t="shared" si="35"/>
        <v>73.411163694150659</v>
      </c>
      <c r="S155" s="302">
        <v>21700</v>
      </c>
      <c r="T155" s="307">
        <f t="shared" si="38"/>
        <v>3547.1444245849552</v>
      </c>
      <c r="U155" s="101">
        <f t="shared" si="47"/>
        <v>1198.9348155097148</v>
      </c>
      <c r="V155" s="304">
        <f t="shared" si="48"/>
        <v>70.942888491699108</v>
      </c>
      <c r="W155" s="308">
        <v>38</v>
      </c>
      <c r="X155" s="305">
        <f t="shared" si="49"/>
        <v>4855.022128586369</v>
      </c>
      <c r="Y155" s="309">
        <f t="shared" si="50"/>
        <v>1.8797999999999999</v>
      </c>
    </row>
    <row r="156" spans="1:25" s="63" customFormat="1" ht="16.5" customHeight="1" x14ac:dyDescent="0.2">
      <c r="A156" s="279">
        <v>139</v>
      </c>
      <c r="B156" s="301">
        <f t="shared" si="33"/>
        <v>29.40145718581557</v>
      </c>
      <c r="C156" s="302">
        <v>21700</v>
      </c>
      <c r="D156" s="303">
        <f t="shared" si="36"/>
        <v>8856.7038822017075</v>
      </c>
      <c r="E156" s="304">
        <f t="shared" si="39"/>
        <v>2993.5659121841768</v>
      </c>
      <c r="F156" s="304">
        <f t="shared" si="40"/>
        <v>177.13407764403416</v>
      </c>
      <c r="G156" s="101">
        <v>95</v>
      </c>
      <c r="H156" s="305">
        <f t="shared" si="41"/>
        <v>12122.403872029918</v>
      </c>
      <c r="I156" s="309">
        <f t="shared" si="42"/>
        <v>4.7276999999999996</v>
      </c>
      <c r="J156" s="329">
        <f t="shared" si="34"/>
        <v>49.002428643025951</v>
      </c>
      <c r="K156" s="302">
        <v>21700</v>
      </c>
      <c r="L156" s="307">
        <f t="shared" si="37"/>
        <v>5314.0223293210229</v>
      </c>
      <c r="M156" s="304">
        <f t="shared" si="43"/>
        <v>1796.1395473105056</v>
      </c>
      <c r="N156" s="304">
        <f t="shared" si="44"/>
        <v>106.28044658642045</v>
      </c>
      <c r="O156" s="308">
        <v>57</v>
      </c>
      <c r="P156" s="305">
        <f t="shared" si="45"/>
        <v>7273.4423232179488</v>
      </c>
      <c r="Q156" s="309">
        <f t="shared" si="46"/>
        <v>2.8365999999999998</v>
      </c>
      <c r="R156" s="367">
        <f t="shared" si="35"/>
        <v>73.503642964538926</v>
      </c>
      <c r="S156" s="302">
        <v>21700</v>
      </c>
      <c r="T156" s="307">
        <f t="shared" si="38"/>
        <v>3542.6815528806819</v>
      </c>
      <c r="U156" s="101">
        <f t="shared" si="47"/>
        <v>1197.4263648736703</v>
      </c>
      <c r="V156" s="304">
        <f t="shared" si="48"/>
        <v>70.85363105761364</v>
      </c>
      <c r="W156" s="308">
        <v>38</v>
      </c>
      <c r="X156" s="305">
        <f t="shared" si="49"/>
        <v>4848.9615488119662</v>
      </c>
      <c r="Y156" s="309">
        <f t="shared" si="50"/>
        <v>1.8911</v>
      </c>
    </row>
    <row r="157" spans="1:25" s="63" customFormat="1" ht="16.5" customHeight="1" x14ac:dyDescent="0.2">
      <c r="A157" s="280">
        <v>140</v>
      </c>
      <c r="B157" s="301">
        <f t="shared" si="33"/>
        <v>29.438231508292411</v>
      </c>
      <c r="C157" s="302">
        <v>21700</v>
      </c>
      <c r="D157" s="303">
        <f t="shared" si="36"/>
        <v>8845.640062537328</v>
      </c>
      <c r="E157" s="304">
        <f t="shared" si="39"/>
        <v>2989.8263411376165</v>
      </c>
      <c r="F157" s="304">
        <f t="shared" si="40"/>
        <v>176.91280125074655</v>
      </c>
      <c r="G157" s="101">
        <v>95</v>
      </c>
      <c r="H157" s="305">
        <f t="shared" si="41"/>
        <v>12107.379204925692</v>
      </c>
      <c r="I157" s="309">
        <f t="shared" si="42"/>
        <v>4.7557</v>
      </c>
      <c r="J157" s="329">
        <f t="shared" si="34"/>
        <v>49.063719180487354</v>
      </c>
      <c r="K157" s="302">
        <v>21700</v>
      </c>
      <c r="L157" s="307">
        <f t="shared" si="37"/>
        <v>5307.3840375223963</v>
      </c>
      <c r="M157" s="304">
        <f t="shared" si="43"/>
        <v>1793.8958046825699</v>
      </c>
      <c r="N157" s="304">
        <f t="shared" si="44"/>
        <v>106.14768075044793</v>
      </c>
      <c r="O157" s="308">
        <v>57</v>
      </c>
      <c r="P157" s="305">
        <f t="shared" si="45"/>
        <v>7264.4275229554141</v>
      </c>
      <c r="Q157" s="309">
        <f t="shared" si="46"/>
        <v>2.8534000000000002</v>
      </c>
      <c r="R157" s="367">
        <f t="shared" si="35"/>
        <v>73.595578770731024</v>
      </c>
      <c r="S157" s="302">
        <v>21700</v>
      </c>
      <c r="T157" s="307">
        <f t="shared" si="38"/>
        <v>3538.2560250149313</v>
      </c>
      <c r="U157" s="101">
        <f t="shared" si="47"/>
        <v>1195.9305364550466</v>
      </c>
      <c r="V157" s="304">
        <f t="shared" si="48"/>
        <v>70.765120500298622</v>
      </c>
      <c r="W157" s="308">
        <v>38</v>
      </c>
      <c r="X157" s="305">
        <f t="shared" si="49"/>
        <v>4842.9516819702767</v>
      </c>
      <c r="Y157" s="309">
        <f t="shared" si="50"/>
        <v>1.9023000000000001</v>
      </c>
    </row>
    <row r="158" spans="1:25" s="63" customFormat="1" ht="16.5" customHeight="1" x14ac:dyDescent="0.2">
      <c r="A158" s="279">
        <v>141</v>
      </c>
      <c r="B158" s="301">
        <f t="shared" si="33"/>
        <v>29.47479153958831</v>
      </c>
      <c r="C158" s="302">
        <v>21700</v>
      </c>
      <c r="D158" s="303">
        <f t="shared" si="36"/>
        <v>8834.6680806970398</v>
      </c>
      <c r="E158" s="304">
        <f t="shared" si="39"/>
        <v>2986.1178112755993</v>
      </c>
      <c r="F158" s="304">
        <f t="shared" si="40"/>
        <v>176.69336161394079</v>
      </c>
      <c r="G158" s="101">
        <v>95</v>
      </c>
      <c r="H158" s="305">
        <f t="shared" si="41"/>
        <v>12092.47925358658</v>
      </c>
      <c r="I158" s="309">
        <f t="shared" si="42"/>
        <v>4.7836999999999996</v>
      </c>
      <c r="J158" s="329">
        <f t="shared" si="34"/>
        <v>49.124652565980519</v>
      </c>
      <c r="K158" s="302">
        <v>21700</v>
      </c>
      <c r="L158" s="307">
        <f t="shared" si="37"/>
        <v>5300.8008484182237</v>
      </c>
      <c r="M158" s="304">
        <f t="shared" si="43"/>
        <v>1791.6706867653595</v>
      </c>
      <c r="N158" s="304">
        <f t="shared" si="44"/>
        <v>106.01601696836448</v>
      </c>
      <c r="O158" s="308">
        <v>57</v>
      </c>
      <c r="P158" s="305">
        <f t="shared" si="45"/>
        <v>7255.4875521519471</v>
      </c>
      <c r="Q158" s="309">
        <f t="shared" si="46"/>
        <v>2.8702000000000001</v>
      </c>
      <c r="R158" s="367">
        <f t="shared" si="35"/>
        <v>73.686978848970767</v>
      </c>
      <c r="S158" s="302">
        <v>21700</v>
      </c>
      <c r="T158" s="307">
        <f t="shared" si="38"/>
        <v>3533.8672322788161</v>
      </c>
      <c r="U158" s="101">
        <f t="shared" si="47"/>
        <v>1194.4471245102397</v>
      </c>
      <c r="V158" s="304">
        <f t="shared" si="48"/>
        <v>70.677344645576326</v>
      </c>
      <c r="W158" s="308">
        <v>38</v>
      </c>
      <c r="X158" s="305">
        <f t="shared" si="49"/>
        <v>4836.991701434632</v>
      </c>
      <c r="Y158" s="309">
        <f t="shared" si="50"/>
        <v>1.9135</v>
      </c>
    </row>
    <row r="159" spans="1:25" s="63" customFormat="1" ht="16.5" customHeight="1" x14ac:dyDescent="0.2">
      <c r="A159" s="279">
        <v>142</v>
      </c>
      <c r="B159" s="301">
        <f t="shared" ref="B159:B197" si="51">4.2*LN($A159)+$A159/150+7.75</f>
        <v>29.511140308591962</v>
      </c>
      <c r="C159" s="302">
        <v>21700</v>
      </c>
      <c r="D159" s="303">
        <f t="shared" si="36"/>
        <v>8823.7864507115082</v>
      </c>
      <c r="E159" s="304">
        <f t="shared" si="39"/>
        <v>2982.4398203404894</v>
      </c>
      <c r="F159" s="304">
        <f t="shared" si="40"/>
        <v>176.47572901423015</v>
      </c>
      <c r="G159" s="101">
        <v>95</v>
      </c>
      <c r="H159" s="305">
        <f t="shared" si="41"/>
        <v>12077.702000066227</v>
      </c>
      <c r="I159" s="309">
        <f t="shared" si="42"/>
        <v>4.8117000000000001</v>
      </c>
      <c r="J159" s="329">
        <f t="shared" ref="J159:J197" si="52">(4.2*LN($A159)+$A159/150+7.75)/0.6</f>
        <v>49.185233847653272</v>
      </c>
      <c r="K159" s="302">
        <v>21700</v>
      </c>
      <c r="L159" s="307">
        <f t="shared" si="37"/>
        <v>5294.2718704269055</v>
      </c>
      <c r="M159" s="304">
        <f t="shared" si="43"/>
        <v>1789.4638922042939</v>
      </c>
      <c r="N159" s="304">
        <f t="shared" si="44"/>
        <v>105.88543740853811</v>
      </c>
      <c r="O159" s="308">
        <v>57</v>
      </c>
      <c r="P159" s="305">
        <f t="shared" si="45"/>
        <v>7246.6212000397372</v>
      </c>
      <c r="Q159" s="309">
        <f t="shared" si="46"/>
        <v>2.887</v>
      </c>
      <c r="R159" s="367">
        <f t="shared" ref="R159:R197" si="53">(4.2*LN($A159)+$A159/150+7.75)/0.4</f>
        <v>73.777850771479905</v>
      </c>
      <c r="S159" s="302">
        <v>21700</v>
      </c>
      <c r="T159" s="307">
        <f t="shared" si="38"/>
        <v>3529.5145802846037</v>
      </c>
      <c r="U159" s="101">
        <f t="shared" si="47"/>
        <v>1192.975928136196</v>
      </c>
      <c r="V159" s="304">
        <f t="shared" si="48"/>
        <v>70.590291605692073</v>
      </c>
      <c r="W159" s="308">
        <v>38</v>
      </c>
      <c r="X159" s="305">
        <f t="shared" si="49"/>
        <v>4831.0808000264915</v>
      </c>
      <c r="Y159" s="309">
        <f t="shared" si="50"/>
        <v>1.9247000000000001</v>
      </c>
    </row>
    <row r="160" spans="1:25" s="63" customFormat="1" ht="16.5" customHeight="1" x14ac:dyDescent="0.2">
      <c r="A160" s="279">
        <v>143</v>
      </c>
      <c r="B160" s="301">
        <f t="shared" si="51"/>
        <v>29.547280780424945</v>
      </c>
      <c r="C160" s="302">
        <v>21700</v>
      </c>
      <c r="D160" s="303">
        <f t="shared" si="36"/>
        <v>8812.9937213212124</v>
      </c>
      <c r="E160" s="304">
        <f t="shared" si="39"/>
        <v>2978.7918778065696</v>
      </c>
      <c r="F160" s="304">
        <f t="shared" si="40"/>
        <v>176.25987442642426</v>
      </c>
      <c r="G160" s="101">
        <v>95</v>
      </c>
      <c r="H160" s="305">
        <f t="shared" si="41"/>
        <v>12063.045473554208</v>
      </c>
      <c r="I160" s="309">
        <f t="shared" si="42"/>
        <v>4.8396999999999997</v>
      </c>
      <c r="J160" s="329">
        <f t="shared" si="52"/>
        <v>49.245467967374907</v>
      </c>
      <c r="K160" s="302">
        <v>21700</v>
      </c>
      <c r="L160" s="307">
        <f t="shared" si="37"/>
        <v>5287.796232792728</v>
      </c>
      <c r="M160" s="304">
        <f t="shared" si="43"/>
        <v>1787.2751266839418</v>
      </c>
      <c r="N160" s="304">
        <f t="shared" si="44"/>
        <v>105.75592465585456</v>
      </c>
      <c r="O160" s="308">
        <v>57</v>
      </c>
      <c r="P160" s="305">
        <f t="shared" si="45"/>
        <v>7237.8272841325243</v>
      </c>
      <c r="Q160" s="309">
        <f t="shared" si="46"/>
        <v>2.9037999999999999</v>
      </c>
      <c r="R160" s="367">
        <f t="shared" si="53"/>
        <v>73.86820195106236</v>
      </c>
      <c r="S160" s="302">
        <v>21700</v>
      </c>
      <c r="T160" s="307">
        <f t="shared" si="38"/>
        <v>3525.1974885284849</v>
      </c>
      <c r="U160" s="101">
        <f t="shared" si="47"/>
        <v>1191.5167511226277</v>
      </c>
      <c r="V160" s="304">
        <f t="shared" si="48"/>
        <v>70.503949770569704</v>
      </c>
      <c r="W160" s="308">
        <v>38</v>
      </c>
      <c r="X160" s="305">
        <f t="shared" si="49"/>
        <v>4825.2181894216819</v>
      </c>
      <c r="Y160" s="309">
        <f t="shared" si="50"/>
        <v>1.9359</v>
      </c>
    </row>
    <row r="161" spans="1:25" s="63" customFormat="1" ht="16.5" customHeight="1" x14ac:dyDescent="0.2">
      <c r="A161" s="279">
        <v>144</v>
      </c>
      <c r="B161" s="301">
        <f t="shared" si="51"/>
        <v>29.583215858219205</v>
      </c>
      <c r="C161" s="302">
        <v>21700</v>
      </c>
      <c r="D161" s="303">
        <f t="shared" si="36"/>
        <v>8802.2884749242767</v>
      </c>
      <c r="E161" s="304">
        <f t="shared" si="39"/>
        <v>2975.1735045244054</v>
      </c>
      <c r="F161" s="304">
        <f t="shared" si="40"/>
        <v>176.04576949848553</v>
      </c>
      <c r="G161" s="101">
        <v>95</v>
      </c>
      <c r="H161" s="305">
        <f t="shared" si="41"/>
        <v>12048.507748947168</v>
      </c>
      <c r="I161" s="309">
        <f t="shared" si="42"/>
        <v>4.8676000000000004</v>
      </c>
      <c r="J161" s="329">
        <f t="shared" si="52"/>
        <v>49.305359763698675</v>
      </c>
      <c r="K161" s="302">
        <v>21700</v>
      </c>
      <c r="L161" s="307">
        <f t="shared" si="37"/>
        <v>5281.3730849545664</v>
      </c>
      <c r="M161" s="304">
        <f t="shared" si="43"/>
        <v>1785.1041027146432</v>
      </c>
      <c r="N161" s="304">
        <f t="shared" si="44"/>
        <v>105.62746169909133</v>
      </c>
      <c r="O161" s="308">
        <v>57</v>
      </c>
      <c r="P161" s="305">
        <f t="shared" si="45"/>
        <v>7229.1046493683007</v>
      </c>
      <c r="Q161" s="309">
        <f t="shared" si="46"/>
        <v>2.9205999999999999</v>
      </c>
      <c r="R161" s="367">
        <f t="shared" si="53"/>
        <v>73.958039645548013</v>
      </c>
      <c r="S161" s="302">
        <v>21700</v>
      </c>
      <c r="T161" s="307">
        <f t="shared" si="38"/>
        <v>3520.9153899697108</v>
      </c>
      <c r="U161" s="101">
        <f t="shared" si="47"/>
        <v>1190.0694018097622</v>
      </c>
      <c r="V161" s="304">
        <f t="shared" si="48"/>
        <v>70.418307799394213</v>
      </c>
      <c r="W161" s="308">
        <v>38</v>
      </c>
      <c r="X161" s="305">
        <f t="shared" si="49"/>
        <v>4819.4030995788671</v>
      </c>
      <c r="Y161" s="309">
        <f t="shared" si="50"/>
        <v>1.9470000000000001</v>
      </c>
    </row>
    <row r="162" spans="1:25" s="63" customFormat="1" ht="16.5" customHeight="1" x14ac:dyDescent="0.2">
      <c r="A162" s="279">
        <v>145</v>
      </c>
      <c r="B162" s="301">
        <f t="shared" si="51"/>
        <v>29.618948384833079</v>
      </c>
      <c r="C162" s="302">
        <v>21700</v>
      </c>
      <c r="D162" s="303">
        <f t="shared" si="36"/>
        <v>8791.6693265633476</v>
      </c>
      <c r="E162" s="304">
        <f t="shared" si="39"/>
        <v>2971.5842323784113</v>
      </c>
      <c r="F162" s="304">
        <f t="shared" si="40"/>
        <v>175.83338653126697</v>
      </c>
      <c r="G162" s="101">
        <v>95</v>
      </c>
      <c r="H162" s="305">
        <f t="shared" si="41"/>
        <v>12034.086945473025</v>
      </c>
      <c r="I162" s="309">
        <f t="shared" si="42"/>
        <v>4.8955000000000002</v>
      </c>
      <c r="J162" s="329">
        <f t="shared" si="52"/>
        <v>49.364913974721802</v>
      </c>
      <c r="K162" s="302">
        <v>21700</v>
      </c>
      <c r="L162" s="307">
        <f t="shared" si="37"/>
        <v>5275.0015959380089</v>
      </c>
      <c r="M162" s="304">
        <f t="shared" si="43"/>
        <v>1782.9505394270468</v>
      </c>
      <c r="N162" s="304">
        <f t="shared" si="44"/>
        <v>105.50003191876019</v>
      </c>
      <c r="O162" s="308">
        <v>57</v>
      </c>
      <c r="P162" s="305">
        <f t="shared" si="45"/>
        <v>7220.4521672838164</v>
      </c>
      <c r="Q162" s="309">
        <f t="shared" si="46"/>
        <v>2.9373</v>
      </c>
      <c r="R162" s="367">
        <f t="shared" si="53"/>
        <v>74.047370962082695</v>
      </c>
      <c r="S162" s="302">
        <v>21700</v>
      </c>
      <c r="T162" s="307">
        <f t="shared" si="38"/>
        <v>3516.6677306253387</v>
      </c>
      <c r="U162" s="101">
        <f t="shared" si="47"/>
        <v>1188.6336929513643</v>
      </c>
      <c r="V162" s="304">
        <f t="shared" si="48"/>
        <v>70.333354612506781</v>
      </c>
      <c r="W162" s="308">
        <v>38</v>
      </c>
      <c r="X162" s="305">
        <f t="shared" si="49"/>
        <v>4813.63477818921</v>
      </c>
      <c r="Y162" s="309">
        <f t="shared" si="50"/>
        <v>1.9581999999999999</v>
      </c>
    </row>
    <row r="163" spans="1:25" s="63" customFormat="1" ht="16.5" customHeight="1" x14ac:dyDescent="0.2">
      <c r="A163" s="279">
        <v>146</v>
      </c>
      <c r="B163" s="301">
        <f t="shared" si="51"/>
        <v>29.654481144508345</v>
      </c>
      <c r="C163" s="302">
        <v>21700</v>
      </c>
      <c r="D163" s="303">
        <f t="shared" si="36"/>
        <v>8781.1349229498483</v>
      </c>
      <c r="E163" s="304">
        <f t="shared" si="39"/>
        <v>2968.0236039570486</v>
      </c>
      <c r="F163" s="304">
        <f t="shared" si="40"/>
        <v>175.62269845899698</v>
      </c>
      <c r="G163" s="101">
        <v>95</v>
      </c>
      <c r="H163" s="305">
        <f t="shared" si="41"/>
        <v>12019.781225365894</v>
      </c>
      <c r="I163" s="309">
        <f t="shared" si="42"/>
        <v>4.9234</v>
      </c>
      <c r="J163" s="329">
        <f t="shared" si="52"/>
        <v>49.424135240847242</v>
      </c>
      <c r="K163" s="302">
        <v>21700</v>
      </c>
      <c r="L163" s="307">
        <f t="shared" si="37"/>
        <v>5268.6809537699082</v>
      </c>
      <c r="M163" s="304">
        <f t="shared" si="43"/>
        <v>1780.8141623742288</v>
      </c>
      <c r="N163" s="304">
        <f t="shared" si="44"/>
        <v>105.37361907539817</v>
      </c>
      <c r="O163" s="308">
        <v>57</v>
      </c>
      <c r="P163" s="305">
        <f t="shared" si="45"/>
        <v>7211.8687352195348</v>
      </c>
      <c r="Q163" s="309">
        <f t="shared" si="46"/>
        <v>2.9540000000000002</v>
      </c>
      <c r="R163" s="367">
        <f t="shared" si="53"/>
        <v>74.13620286127086</v>
      </c>
      <c r="S163" s="302">
        <v>21700</v>
      </c>
      <c r="T163" s="307">
        <f t="shared" si="38"/>
        <v>3512.4539691799391</v>
      </c>
      <c r="U163" s="101">
        <f t="shared" si="47"/>
        <v>1187.2094415828194</v>
      </c>
      <c r="V163" s="304">
        <f t="shared" si="48"/>
        <v>70.249079383598783</v>
      </c>
      <c r="W163" s="308">
        <v>38</v>
      </c>
      <c r="X163" s="305">
        <f t="shared" si="49"/>
        <v>4807.9124901463574</v>
      </c>
      <c r="Y163" s="309">
        <f t="shared" si="50"/>
        <v>1.9693000000000001</v>
      </c>
    </row>
    <row r="164" spans="1:25" s="63" customFormat="1" ht="16.5" customHeight="1" x14ac:dyDescent="0.2">
      <c r="A164" s="279">
        <v>147</v>
      </c>
      <c r="B164" s="301">
        <f t="shared" si="51"/>
        <v>29.689816864470693</v>
      </c>
      <c r="C164" s="302">
        <v>21700</v>
      </c>
      <c r="D164" s="303">
        <f t="shared" si="36"/>
        <v>8770.6839415239483</v>
      </c>
      <c r="E164" s="304">
        <f t="shared" si="39"/>
        <v>2964.4911722350944</v>
      </c>
      <c r="F164" s="304">
        <f t="shared" si="40"/>
        <v>175.41367883047897</v>
      </c>
      <c r="G164" s="101">
        <v>95</v>
      </c>
      <c r="H164" s="305">
        <f t="shared" si="41"/>
        <v>12005.588792589522</v>
      </c>
      <c r="I164" s="309">
        <f t="shared" si="42"/>
        <v>4.9512</v>
      </c>
      <c r="J164" s="329">
        <f t="shared" si="52"/>
        <v>49.483028107451155</v>
      </c>
      <c r="K164" s="302">
        <v>21700</v>
      </c>
      <c r="L164" s="307">
        <f t="shared" si="37"/>
        <v>5262.410364914369</v>
      </c>
      <c r="M164" s="304">
        <f t="shared" si="43"/>
        <v>1778.6947033410565</v>
      </c>
      <c r="N164" s="304">
        <f t="shared" si="44"/>
        <v>105.24820729828738</v>
      </c>
      <c r="O164" s="308">
        <v>57</v>
      </c>
      <c r="P164" s="305">
        <f t="shared" si="45"/>
        <v>7203.3532755537126</v>
      </c>
      <c r="Q164" s="309">
        <f t="shared" si="46"/>
        <v>2.9706999999999999</v>
      </c>
      <c r="R164" s="367">
        <f t="shared" si="53"/>
        <v>74.224542161176728</v>
      </c>
      <c r="S164" s="302">
        <v>21700</v>
      </c>
      <c r="T164" s="307">
        <f t="shared" si="38"/>
        <v>3508.2735766095793</v>
      </c>
      <c r="U164" s="101">
        <f t="shared" si="47"/>
        <v>1185.7964688940376</v>
      </c>
      <c r="V164" s="304">
        <f t="shared" si="48"/>
        <v>70.165471532191589</v>
      </c>
      <c r="W164" s="308">
        <v>38</v>
      </c>
      <c r="X164" s="305">
        <f t="shared" si="49"/>
        <v>4802.2355170358087</v>
      </c>
      <c r="Y164" s="309">
        <f t="shared" si="50"/>
        <v>1.9804999999999999</v>
      </c>
    </row>
    <row r="165" spans="1:25" s="63" customFormat="1" ht="16.5" customHeight="1" x14ac:dyDescent="0.2">
      <c r="A165" s="279">
        <v>148</v>
      </c>
      <c r="B165" s="301">
        <f t="shared" si="51"/>
        <v>29.724958216475951</v>
      </c>
      <c r="C165" s="302">
        <v>21700</v>
      </c>
      <c r="D165" s="303">
        <f t="shared" si="36"/>
        <v>8760.3150895487379</v>
      </c>
      <c r="E165" s="304">
        <f t="shared" si="39"/>
        <v>2960.9865002674733</v>
      </c>
      <c r="F165" s="304">
        <f t="shared" si="40"/>
        <v>175.20630179097475</v>
      </c>
      <c r="G165" s="101">
        <v>95</v>
      </c>
      <c r="H165" s="305">
        <f t="shared" si="41"/>
        <v>11991.507891607187</v>
      </c>
      <c r="I165" s="309">
        <f t="shared" si="42"/>
        <v>4.9790000000000001</v>
      </c>
      <c r="J165" s="329">
        <f t="shared" si="52"/>
        <v>49.541597027459922</v>
      </c>
      <c r="K165" s="302">
        <v>21700</v>
      </c>
      <c r="L165" s="307">
        <f t="shared" si="37"/>
        <v>5256.189053729242</v>
      </c>
      <c r="M165" s="304">
        <f t="shared" si="43"/>
        <v>1776.5919001604836</v>
      </c>
      <c r="N165" s="304">
        <f t="shared" si="44"/>
        <v>105.12378107458484</v>
      </c>
      <c r="O165" s="308">
        <v>57</v>
      </c>
      <c r="P165" s="305">
        <f t="shared" si="45"/>
        <v>7194.9047349643106</v>
      </c>
      <c r="Q165" s="309">
        <f t="shared" si="46"/>
        <v>2.9874000000000001</v>
      </c>
      <c r="R165" s="367">
        <f t="shared" si="53"/>
        <v>74.312395541189872</v>
      </c>
      <c r="S165" s="302">
        <v>21700</v>
      </c>
      <c r="T165" s="307">
        <f t="shared" si="38"/>
        <v>3504.1260358194954</v>
      </c>
      <c r="U165" s="101">
        <f t="shared" si="47"/>
        <v>1184.3946001069894</v>
      </c>
      <c r="V165" s="304">
        <f t="shared" si="48"/>
        <v>70.082520716389908</v>
      </c>
      <c r="W165" s="308">
        <v>38</v>
      </c>
      <c r="X165" s="305">
        <f t="shared" si="49"/>
        <v>4796.6031566428746</v>
      </c>
      <c r="Y165" s="309">
        <f t="shared" si="50"/>
        <v>1.9916</v>
      </c>
    </row>
    <row r="166" spans="1:25" s="63" customFormat="1" ht="16.5" customHeight="1" x14ac:dyDescent="0.2">
      <c r="A166" s="279">
        <v>149</v>
      </c>
      <c r="B166" s="301">
        <f t="shared" si="51"/>
        <v>29.759907818304264</v>
      </c>
      <c r="C166" s="302">
        <v>21700</v>
      </c>
      <c r="D166" s="303">
        <f t="shared" si="36"/>
        <v>8750.0271032371002</v>
      </c>
      <c r="E166" s="304">
        <f t="shared" si="39"/>
        <v>2957.5091608941398</v>
      </c>
      <c r="F166" s="304">
        <f t="shared" si="40"/>
        <v>175.00054206474201</v>
      </c>
      <c r="G166" s="101">
        <v>95</v>
      </c>
      <c r="H166" s="305">
        <f t="shared" si="41"/>
        <v>11977.536806195982</v>
      </c>
      <c r="I166" s="309">
        <f t="shared" si="42"/>
        <v>5.0067000000000004</v>
      </c>
      <c r="J166" s="329">
        <f t="shared" si="52"/>
        <v>49.599846363840442</v>
      </c>
      <c r="K166" s="302">
        <v>21700</v>
      </c>
      <c r="L166" s="307">
        <f t="shared" si="37"/>
        <v>5250.0162619422608</v>
      </c>
      <c r="M166" s="304">
        <f t="shared" si="43"/>
        <v>1774.5054965364841</v>
      </c>
      <c r="N166" s="304">
        <f t="shared" si="44"/>
        <v>105.00032523884522</v>
      </c>
      <c r="O166" s="308">
        <v>57</v>
      </c>
      <c r="P166" s="305">
        <f t="shared" si="45"/>
        <v>7186.5220837175902</v>
      </c>
      <c r="Q166" s="309">
        <f t="shared" si="46"/>
        <v>3.004</v>
      </c>
      <c r="R166" s="367">
        <f t="shared" si="53"/>
        <v>74.399769545760648</v>
      </c>
      <c r="S166" s="302">
        <v>21700</v>
      </c>
      <c r="T166" s="307">
        <f t="shared" si="38"/>
        <v>3500.0108412948412</v>
      </c>
      <c r="U166" s="101">
        <f t="shared" si="47"/>
        <v>1183.0036643576561</v>
      </c>
      <c r="V166" s="304">
        <f t="shared" si="48"/>
        <v>70.000216825896828</v>
      </c>
      <c r="W166" s="308">
        <v>38</v>
      </c>
      <c r="X166" s="305">
        <f t="shared" si="49"/>
        <v>4791.0147224783941</v>
      </c>
      <c r="Y166" s="309">
        <f t="shared" si="50"/>
        <v>2.0026999999999999</v>
      </c>
    </row>
    <row r="167" spans="1:25" s="63" customFormat="1" ht="16.5" customHeight="1" x14ac:dyDescent="0.2">
      <c r="A167" s="280">
        <v>150</v>
      </c>
      <c r="B167" s="301">
        <f t="shared" si="51"/>
        <v>29.794668235204274</v>
      </c>
      <c r="C167" s="302">
        <v>21700</v>
      </c>
      <c r="D167" s="303">
        <f t="shared" si="36"/>
        <v>8739.8187469099248</v>
      </c>
      <c r="E167" s="304">
        <f t="shared" si="39"/>
        <v>2954.0587364555545</v>
      </c>
      <c r="F167" s="304">
        <f t="shared" si="40"/>
        <v>174.79637493819851</v>
      </c>
      <c r="G167" s="101">
        <v>95</v>
      </c>
      <c r="H167" s="305">
        <f t="shared" si="41"/>
        <v>11963.673858303677</v>
      </c>
      <c r="I167" s="309">
        <f t="shared" si="42"/>
        <v>5.0345000000000004</v>
      </c>
      <c r="J167" s="329">
        <f t="shared" si="52"/>
        <v>49.657780392007126</v>
      </c>
      <c r="K167" s="302">
        <v>21700</v>
      </c>
      <c r="L167" s="307">
        <f t="shared" si="37"/>
        <v>5243.8912481459556</v>
      </c>
      <c r="M167" s="304">
        <f t="shared" si="43"/>
        <v>1772.4352418733329</v>
      </c>
      <c r="N167" s="304">
        <f t="shared" si="44"/>
        <v>104.87782496291912</v>
      </c>
      <c r="O167" s="308">
        <v>57</v>
      </c>
      <c r="P167" s="305">
        <f t="shared" si="45"/>
        <v>7178.2043149822075</v>
      </c>
      <c r="Q167" s="309">
        <f t="shared" si="46"/>
        <v>3.0207000000000002</v>
      </c>
      <c r="R167" s="367">
        <f t="shared" si="53"/>
        <v>74.486670588010682</v>
      </c>
      <c r="S167" s="302">
        <v>21700</v>
      </c>
      <c r="T167" s="307">
        <f t="shared" si="38"/>
        <v>3495.927498763971</v>
      </c>
      <c r="U167" s="101">
        <f t="shared" si="47"/>
        <v>1181.6234945822221</v>
      </c>
      <c r="V167" s="304">
        <f t="shared" si="48"/>
        <v>69.918549975279419</v>
      </c>
      <c r="W167" s="308">
        <v>38</v>
      </c>
      <c r="X167" s="305">
        <f t="shared" si="49"/>
        <v>4785.469543321472</v>
      </c>
      <c r="Y167" s="309">
        <f t="shared" si="50"/>
        <v>2.0137999999999998</v>
      </c>
    </row>
    <row r="168" spans="1:25" s="63" customFormat="1" ht="16.5" customHeight="1" x14ac:dyDescent="0.2">
      <c r="A168" s="279">
        <v>151</v>
      </c>
      <c r="B168" s="301">
        <f t="shared" si="51"/>
        <v>29.82924198128935</v>
      </c>
      <c r="C168" s="302">
        <v>21700</v>
      </c>
      <c r="D168" s="303">
        <f t="shared" si="36"/>
        <v>8729.688812184304</v>
      </c>
      <c r="E168" s="304">
        <f t="shared" si="39"/>
        <v>2950.6348185182947</v>
      </c>
      <c r="F168" s="304">
        <f t="shared" si="40"/>
        <v>174.59377624368608</v>
      </c>
      <c r="G168" s="101">
        <v>95</v>
      </c>
      <c r="H168" s="305">
        <f t="shared" si="41"/>
        <v>11949.917406946284</v>
      </c>
      <c r="I168" s="309">
        <f t="shared" si="42"/>
        <v>5.0621</v>
      </c>
      <c r="J168" s="329">
        <f t="shared" si="52"/>
        <v>49.715403302148921</v>
      </c>
      <c r="K168" s="302">
        <v>21700</v>
      </c>
      <c r="L168" s="307">
        <f t="shared" si="37"/>
        <v>5237.8132873105815</v>
      </c>
      <c r="M168" s="304">
        <f t="shared" si="43"/>
        <v>1770.3808911109763</v>
      </c>
      <c r="N168" s="304">
        <f t="shared" si="44"/>
        <v>104.75626574621162</v>
      </c>
      <c r="O168" s="308">
        <v>57</v>
      </c>
      <c r="P168" s="305">
        <f t="shared" si="45"/>
        <v>7169.9504441677691</v>
      </c>
      <c r="Q168" s="309">
        <f t="shared" si="46"/>
        <v>3.0373000000000001</v>
      </c>
      <c r="R168" s="367">
        <f t="shared" si="53"/>
        <v>74.573104953223364</v>
      </c>
      <c r="S168" s="302">
        <v>21700</v>
      </c>
      <c r="T168" s="307">
        <f t="shared" si="38"/>
        <v>3491.8755248737216</v>
      </c>
      <c r="U168" s="101">
        <f t="shared" si="47"/>
        <v>1180.2539274073179</v>
      </c>
      <c r="V168" s="304">
        <f t="shared" si="48"/>
        <v>69.83751049747444</v>
      </c>
      <c r="W168" s="308">
        <v>38</v>
      </c>
      <c r="X168" s="305">
        <f t="shared" si="49"/>
        <v>4779.9669627785142</v>
      </c>
      <c r="Y168" s="309">
        <f t="shared" si="50"/>
        <v>2.0249000000000001</v>
      </c>
    </row>
    <row r="169" spans="1:25" s="63" customFormat="1" ht="16.5" customHeight="1" x14ac:dyDescent="0.2">
      <c r="A169" s="279">
        <v>152</v>
      </c>
      <c r="B169" s="301">
        <f t="shared" si="51"/>
        <v>29.863631520887694</v>
      </c>
      <c r="C169" s="302">
        <v>21700</v>
      </c>
      <c r="D169" s="303">
        <f t="shared" si="36"/>
        <v>8719.6361171904664</v>
      </c>
      <c r="E169" s="304">
        <f t="shared" si="39"/>
        <v>2947.2370076103775</v>
      </c>
      <c r="F169" s="304">
        <f t="shared" si="40"/>
        <v>174.39272234380934</v>
      </c>
      <c r="G169" s="101">
        <v>95</v>
      </c>
      <c r="H169" s="305">
        <f t="shared" si="41"/>
        <v>11936.265847144654</v>
      </c>
      <c r="I169" s="309">
        <f t="shared" si="42"/>
        <v>5.0898000000000003</v>
      </c>
      <c r="J169" s="329">
        <f t="shared" si="52"/>
        <v>49.772719201479489</v>
      </c>
      <c r="K169" s="302">
        <v>21700</v>
      </c>
      <c r="L169" s="307">
        <f t="shared" si="37"/>
        <v>5231.7816703142798</v>
      </c>
      <c r="M169" s="304">
        <f t="shared" si="43"/>
        <v>1768.3422045662264</v>
      </c>
      <c r="N169" s="304">
        <f t="shared" si="44"/>
        <v>104.63563340628559</v>
      </c>
      <c r="O169" s="308">
        <v>57</v>
      </c>
      <c r="P169" s="305">
        <f t="shared" si="45"/>
        <v>7161.759508286792</v>
      </c>
      <c r="Q169" s="309">
        <f t="shared" si="46"/>
        <v>3.0539000000000001</v>
      </c>
      <c r="R169" s="367">
        <f t="shared" si="53"/>
        <v>74.659078802219227</v>
      </c>
      <c r="S169" s="302">
        <v>21700</v>
      </c>
      <c r="T169" s="307">
        <f t="shared" si="38"/>
        <v>3487.8544468761875</v>
      </c>
      <c r="U169" s="101">
        <f t="shared" si="47"/>
        <v>1178.8948030441513</v>
      </c>
      <c r="V169" s="304">
        <f t="shared" si="48"/>
        <v>69.757088937523747</v>
      </c>
      <c r="W169" s="308">
        <v>38</v>
      </c>
      <c r="X169" s="305">
        <f t="shared" si="49"/>
        <v>4774.5063388578628</v>
      </c>
      <c r="Y169" s="309">
        <f t="shared" si="50"/>
        <v>2.0358999999999998</v>
      </c>
    </row>
    <row r="170" spans="1:25" s="63" customFormat="1" ht="16.5" customHeight="1" x14ac:dyDescent="0.2">
      <c r="A170" s="279">
        <v>153</v>
      </c>
      <c r="B170" s="301">
        <f t="shared" si="51"/>
        <v>29.89783926984823</v>
      </c>
      <c r="C170" s="302">
        <v>21700</v>
      </c>
      <c r="D170" s="303">
        <f t="shared" si="36"/>
        <v>8709.6595058162493</v>
      </c>
      <c r="E170" s="304">
        <f t="shared" si="39"/>
        <v>2943.864912965892</v>
      </c>
      <c r="F170" s="304">
        <f t="shared" si="40"/>
        <v>174.19319011632498</v>
      </c>
      <c r="G170" s="101">
        <v>95</v>
      </c>
      <c r="H170" s="305">
        <f t="shared" si="41"/>
        <v>11922.717608898465</v>
      </c>
      <c r="I170" s="309">
        <f t="shared" si="42"/>
        <v>5.1173999999999999</v>
      </c>
      <c r="J170" s="329">
        <f t="shared" si="52"/>
        <v>49.829732116413716</v>
      </c>
      <c r="K170" s="302">
        <v>21700</v>
      </c>
      <c r="L170" s="307">
        <f t="shared" si="37"/>
        <v>5225.7957034897499</v>
      </c>
      <c r="M170" s="304">
        <f t="shared" si="43"/>
        <v>1766.3189477795354</v>
      </c>
      <c r="N170" s="304">
        <f t="shared" si="44"/>
        <v>104.515914069795</v>
      </c>
      <c r="O170" s="308">
        <v>57</v>
      </c>
      <c r="P170" s="305">
        <f t="shared" si="45"/>
        <v>7153.63056533908</v>
      </c>
      <c r="Q170" s="309">
        <f t="shared" si="46"/>
        <v>3.0705</v>
      </c>
      <c r="R170" s="367">
        <f t="shared" si="53"/>
        <v>74.744598174620577</v>
      </c>
      <c r="S170" s="302">
        <v>21700</v>
      </c>
      <c r="T170" s="307">
        <f t="shared" si="38"/>
        <v>3483.8638023264998</v>
      </c>
      <c r="U170" s="101">
        <f t="shared" si="47"/>
        <v>1177.5459651863569</v>
      </c>
      <c r="V170" s="304">
        <f t="shared" si="48"/>
        <v>69.677276046529997</v>
      </c>
      <c r="W170" s="308">
        <v>38</v>
      </c>
      <c r="X170" s="305">
        <f t="shared" si="49"/>
        <v>4769.087043559387</v>
      </c>
      <c r="Y170" s="309">
        <f t="shared" si="50"/>
        <v>2.0470000000000002</v>
      </c>
    </row>
    <row r="171" spans="1:25" s="63" customFormat="1" ht="16.5" customHeight="1" x14ac:dyDescent="0.2">
      <c r="A171" s="279">
        <v>154</v>
      </c>
      <c r="B171" s="301">
        <f t="shared" si="51"/>
        <v>29.931867596803912</v>
      </c>
      <c r="C171" s="302">
        <v>21700</v>
      </c>
      <c r="D171" s="303">
        <f t="shared" si="36"/>
        <v>8699.7578469779546</v>
      </c>
      <c r="E171" s="304">
        <f t="shared" si="39"/>
        <v>2940.5181522785483</v>
      </c>
      <c r="F171" s="304">
        <f t="shared" si="40"/>
        <v>173.99515693955911</v>
      </c>
      <c r="G171" s="101">
        <v>95</v>
      </c>
      <c r="H171" s="305">
        <f t="shared" si="41"/>
        <v>11909.271156196062</v>
      </c>
      <c r="I171" s="309">
        <f t="shared" si="42"/>
        <v>5.1449999999999996</v>
      </c>
      <c r="J171" s="329">
        <f t="shared" si="52"/>
        <v>49.886445994673188</v>
      </c>
      <c r="K171" s="302">
        <v>21700</v>
      </c>
      <c r="L171" s="307">
        <f t="shared" si="37"/>
        <v>5219.8547081867719</v>
      </c>
      <c r="M171" s="304">
        <f t="shared" si="43"/>
        <v>1764.3108913671288</v>
      </c>
      <c r="N171" s="304">
        <f t="shared" si="44"/>
        <v>104.39709416373545</v>
      </c>
      <c r="O171" s="308">
        <v>57</v>
      </c>
      <c r="P171" s="305">
        <f t="shared" si="45"/>
        <v>7145.5626937176357</v>
      </c>
      <c r="Q171" s="309">
        <f t="shared" si="46"/>
        <v>3.0870000000000002</v>
      </c>
      <c r="R171" s="367">
        <f t="shared" si="53"/>
        <v>74.829668992009772</v>
      </c>
      <c r="S171" s="302">
        <v>21700</v>
      </c>
      <c r="T171" s="307">
        <f t="shared" si="38"/>
        <v>3479.9031387911823</v>
      </c>
      <c r="U171" s="101">
        <f t="shared" si="47"/>
        <v>1176.2072609114196</v>
      </c>
      <c r="V171" s="304">
        <f t="shared" si="48"/>
        <v>69.598062775823649</v>
      </c>
      <c r="W171" s="308">
        <v>38</v>
      </c>
      <c r="X171" s="305">
        <f t="shared" si="49"/>
        <v>4763.7084624784256</v>
      </c>
      <c r="Y171" s="309">
        <f t="shared" si="50"/>
        <v>2.0579999999999998</v>
      </c>
    </row>
    <row r="172" spans="1:25" s="63" customFormat="1" ht="16.5" customHeight="1" x14ac:dyDescent="0.2">
      <c r="A172" s="279">
        <v>155</v>
      </c>
      <c r="B172" s="301">
        <f t="shared" si="51"/>
        <v>29.965718824394173</v>
      </c>
      <c r="C172" s="302">
        <v>21700</v>
      </c>
      <c r="D172" s="303">
        <f t="shared" si="36"/>
        <v>8689.930033916502</v>
      </c>
      <c r="E172" s="304">
        <f t="shared" si="39"/>
        <v>2937.1963514637773</v>
      </c>
      <c r="F172" s="304">
        <f t="shared" si="40"/>
        <v>173.79860067833005</v>
      </c>
      <c r="G172" s="101">
        <v>95</v>
      </c>
      <c r="H172" s="305">
        <f t="shared" si="41"/>
        <v>11895.92498605861</v>
      </c>
      <c r="I172" s="309">
        <f t="shared" si="42"/>
        <v>5.1726000000000001</v>
      </c>
      <c r="J172" s="329">
        <f t="shared" si="52"/>
        <v>49.942864707323622</v>
      </c>
      <c r="K172" s="302">
        <v>21700</v>
      </c>
      <c r="L172" s="307">
        <f t="shared" si="37"/>
        <v>5213.9580203499008</v>
      </c>
      <c r="M172" s="304">
        <f t="shared" si="43"/>
        <v>1762.3178108782663</v>
      </c>
      <c r="N172" s="304">
        <f t="shared" si="44"/>
        <v>104.27916040699802</v>
      </c>
      <c r="O172" s="308">
        <v>57</v>
      </c>
      <c r="P172" s="305">
        <f t="shared" si="45"/>
        <v>7137.5549916351656</v>
      </c>
      <c r="Q172" s="309">
        <f t="shared" si="46"/>
        <v>3.1034999999999999</v>
      </c>
      <c r="R172" s="367">
        <f t="shared" si="53"/>
        <v>74.914297060985433</v>
      </c>
      <c r="S172" s="302">
        <v>21700</v>
      </c>
      <c r="T172" s="307">
        <f t="shared" si="38"/>
        <v>3475.9720135666007</v>
      </c>
      <c r="U172" s="101">
        <f t="shared" si="47"/>
        <v>1174.878540585511</v>
      </c>
      <c r="V172" s="304">
        <f t="shared" si="48"/>
        <v>69.519440271332016</v>
      </c>
      <c r="W172" s="308">
        <v>38</v>
      </c>
      <c r="X172" s="305">
        <f t="shared" si="49"/>
        <v>4758.369994423444</v>
      </c>
      <c r="Y172" s="309">
        <f t="shared" si="50"/>
        <v>2.069</v>
      </c>
    </row>
    <row r="173" spans="1:25" s="63" customFormat="1" ht="16.5" customHeight="1" x14ac:dyDescent="0.2">
      <c r="A173" s="279">
        <v>156</v>
      </c>
      <c r="B173" s="301">
        <f t="shared" si="51"/>
        <v>29.999395230448055</v>
      </c>
      <c r="C173" s="302">
        <v>21700</v>
      </c>
      <c r="D173" s="303">
        <f t="shared" si="36"/>
        <v>8680.1749835178525</v>
      </c>
      <c r="E173" s="304">
        <f t="shared" si="39"/>
        <v>2933.8991444290341</v>
      </c>
      <c r="F173" s="304">
        <f t="shared" si="40"/>
        <v>173.60349967035705</v>
      </c>
      <c r="G173" s="101">
        <v>95</v>
      </c>
      <c r="H173" s="305">
        <f t="shared" si="41"/>
        <v>11882.677627617242</v>
      </c>
      <c r="I173" s="309">
        <f t="shared" si="42"/>
        <v>5.2000999999999999</v>
      </c>
      <c r="J173" s="329">
        <f t="shared" si="52"/>
        <v>49.998992050746757</v>
      </c>
      <c r="K173" s="302">
        <v>21700</v>
      </c>
      <c r="L173" s="307">
        <f t="shared" si="37"/>
        <v>5208.1049901107117</v>
      </c>
      <c r="M173" s="304">
        <f t="shared" si="43"/>
        <v>1760.3394866574204</v>
      </c>
      <c r="N173" s="304">
        <f t="shared" si="44"/>
        <v>104.16209980221424</v>
      </c>
      <c r="O173" s="308">
        <v>57</v>
      </c>
      <c r="P173" s="305">
        <f t="shared" si="45"/>
        <v>7129.606576570347</v>
      </c>
      <c r="Q173" s="309">
        <f t="shared" si="46"/>
        <v>3.1200999999999999</v>
      </c>
      <c r="R173" s="367">
        <f t="shared" si="53"/>
        <v>74.99848807612014</v>
      </c>
      <c r="S173" s="302">
        <v>21700</v>
      </c>
      <c r="T173" s="307">
        <f t="shared" si="38"/>
        <v>3472.0699934071408</v>
      </c>
      <c r="U173" s="101">
        <f t="shared" si="47"/>
        <v>1173.5596577716135</v>
      </c>
      <c r="V173" s="304">
        <f t="shared" si="48"/>
        <v>69.441399868142824</v>
      </c>
      <c r="W173" s="308">
        <v>38</v>
      </c>
      <c r="X173" s="305">
        <f t="shared" si="49"/>
        <v>4753.0710510468971</v>
      </c>
      <c r="Y173" s="309">
        <f t="shared" si="50"/>
        <v>2.08</v>
      </c>
    </row>
    <row r="174" spans="1:25" s="63" customFormat="1" ht="16.5" customHeight="1" x14ac:dyDescent="0.2">
      <c r="A174" s="279">
        <v>157</v>
      </c>
      <c r="B174" s="301">
        <f t="shared" si="51"/>
        <v>30.032899049129561</v>
      </c>
      <c r="C174" s="302">
        <v>21700</v>
      </c>
      <c r="D174" s="303">
        <f t="shared" si="36"/>
        <v>8670.4916356567028</v>
      </c>
      <c r="E174" s="304">
        <f t="shared" si="39"/>
        <v>2930.6261728519653</v>
      </c>
      <c r="F174" s="304">
        <f t="shared" si="40"/>
        <v>173.40983271313405</v>
      </c>
      <c r="G174" s="101">
        <v>95</v>
      </c>
      <c r="H174" s="305">
        <f t="shared" si="41"/>
        <v>11869.527641221803</v>
      </c>
      <c r="I174" s="309">
        <f t="shared" si="42"/>
        <v>5.2275999999999998</v>
      </c>
      <c r="J174" s="329">
        <f t="shared" si="52"/>
        <v>50.054831748549269</v>
      </c>
      <c r="K174" s="302">
        <v>21700</v>
      </c>
      <c r="L174" s="307">
        <f t="shared" si="37"/>
        <v>5202.2949813940213</v>
      </c>
      <c r="M174" s="304">
        <f t="shared" si="43"/>
        <v>1758.3757037111791</v>
      </c>
      <c r="N174" s="304">
        <f t="shared" si="44"/>
        <v>104.04589962788043</v>
      </c>
      <c r="O174" s="308">
        <v>57</v>
      </c>
      <c r="P174" s="305">
        <f t="shared" si="45"/>
        <v>7121.7165847330807</v>
      </c>
      <c r="Q174" s="309">
        <f t="shared" si="46"/>
        <v>3.1366000000000001</v>
      </c>
      <c r="R174" s="367">
        <f t="shared" si="53"/>
        <v>75.0822476228239</v>
      </c>
      <c r="S174" s="302">
        <v>21700</v>
      </c>
      <c r="T174" s="307">
        <f t="shared" si="38"/>
        <v>3468.1966542626815</v>
      </c>
      <c r="U174" s="101">
        <f t="shared" si="47"/>
        <v>1172.2504691407862</v>
      </c>
      <c r="V174" s="304">
        <f t="shared" si="48"/>
        <v>69.363933085253635</v>
      </c>
      <c r="W174" s="308">
        <v>38</v>
      </c>
      <c r="X174" s="305">
        <f t="shared" si="49"/>
        <v>4747.811056488722</v>
      </c>
      <c r="Y174" s="309">
        <f t="shared" si="50"/>
        <v>2.0910000000000002</v>
      </c>
    </row>
    <row r="175" spans="1:25" s="63" customFormat="1" ht="16.5" customHeight="1" x14ac:dyDescent="0.2">
      <c r="A175" s="279">
        <v>158</v>
      </c>
      <c r="B175" s="301">
        <f t="shared" si="51"/>
        <v>30.066232472046597</v>
      </c>
      <c r="C175" s="302">
        <v>21700</v>
      </c>
      <c r="D175" s="303">
        <f t="shared" si="36"/>
        <v>8660.8789525625143</v>
      </c>
      <c r="E175" s="304">
        <f t="shared" si="39"/>
        <v>2927.3770859661295</v>
      </c>
      <c r="F175" s="304">
        <f t="shared" si="40"/>
        <v>173.21757905125028</v>
      </c>
      <c r="G175" s="101">
        <v>95</v>
      </c>
      <c r="H175" s="305">
        <f t="shared" si="41"/>
        <v>11856.473617579893</v>
      </c>
      <c r="I175" s="309">
        <f t="shared" si="42"/>
        <v>5.2550999999999997</v>
      </c>
      <c r="J175" s="329">
        <f t="shared" si="52"/>
        <v>50.110387453410993</v>
      </c>
      <c r="K175" s="302">
        <v>21700</v>
      </c>
      <c r="L175" s="307">
        <f t="shared" si="37"/>
        <v>5196.5273715375088</v>
      </c>
      <c r="M175" s="304">
        <f t="shared" si="43"/>
        <v>1756.4262515796777</v>
      </c>
      <c r="N175" s="304">
        <f t="shared" si="44"/>
        <v>103.93054743075018</v>
      </c>
      <c r="O175" s="308">
        <v>57</v>
      </c>
      <c r="P175" s="305">
        <f t="shared" si="45"/>
        <v>7113.8841705479363</v>
      </c>
      <c r="Q175" s="309">
        <f t="shared" si="46"/>
        <v>3.153</v>
      </c>
      <c r="R175" s="367">
        <f t="shared" si="53"/>
        <v>75.16558118011649</v>
      </c>
      <c r="S175" s="302">
        <v>21700</v>
      </c>
      <c r="T175" s="307">
        <f t="shared" si="38"/>
        <v>3464.3515810250065</v>
      </c>
      <c r="U175" s="101">
        <f t="shared" si="47"/>
        <v>1170.950834386452</v>
      </c>
      <c r="V175" s="304">
        <f t="shared" si="48"/>
        <v>69.28703162050013</v>
      </c>
      <c r="W175" s="308">
        <v>38</v>
      </c>
      <c r="X175" s="305">
        <f t="shared" si="49"/>
        <v>4742.5894470319581</v>
      </c>
      <c r="Y175" s="309">
        <f t="shared" si="50"/>
        <v>2.1019999999999999</v>
      </c>
    </row>
    <row r="176" spans="1:25" s="63" customFormat="1" ht="16.5" customHeight="1" x14ac:dyDescent="0.2">
      <c r="A176" s="279">
        <v>159</v>
      </c>
      <c r="B176" s="341">
        <f t="shared" si="51"/>
        <v>30.09939764932497</v>
      </c>
      <c r="C176" s="342">
        <v>21700</v>
      </c>
      <c r="D176" s="303">
        <f t="shared" si="36"/>
        <v>8651.3359182069853</v>
      </c>
      <c r="E176" s="343">
        <f t="shared" si="39"/>
        <v>2924.1515403539606</v>
      </c>
      <c r="F176" s="343">
        <f t="shared" si="40"/>
        <v>173.0267183641397</v>
      </c>
      <c r="G176" s="101">
        <v>95</v>
      </c>
      <c r="H176" s="344">
        <f t="shared" si="41"/>
        <v>11843.514176925086</v>
      </c>
      <c r="I176" s="348">
        <f t="shared" si="42"/>
        <v>5.2824999999999998</v>
      </c>
      <c r="J176" s="329">
        <f t="shared" si="52"/>
        <v>50.165662748874951</v>
      </c>
      <c r="K176" s="342">
        <v>21700</v>
      </c>
      <c r="L176" s="345">
        <f t="shared" si="37"/>
        <v>5190.8015509241905</v>
      </c>
      <c r="M176" s="343">
        <f t="shared" si="43"/>
        <v>1754.4909242123763</v>
      </c>
      <c r="N176" s="343">
        <f t="shared" si="44"/>
        <v>103.81603101848381</v>
      </c>
      <c r="O176" s="308">
        <v>57</v>
      </c>
      <c r="P176" s="344">
        <f t="shared" si="45"/>
        <v>7106.1085061550502</v>
      </c>
      <c r="Q176" s="348">
        <f t="shared" si="46"/>
        <v>3.1695000000000002</v>
      </c>
      <c r="R176" s="370">
        <f t="shared" si="53"/>
        <v>75.248494123312426</v>
      </c>
      <c r="S176" s="342">
        <v>21700</v>
      </c>
      <c r="T176" s="345">
        <f t="shared" si="38"/>
        <v>3460.5343672827939</v>
      </c>
      <c r="U176" s="347">
        <f t="shared" si="47"/>
        <v>1169.6606161415843</v>
      </c>
      <c r="V176" s="343">
        <f t="shared" si="48"/>
        <v>69.210687345655884</v>
      </c>
      <c r="W176" s="308">
        <v>38</v>
      </c>
      <c r="X176" s="344">
        <f t="shared" si="49"/>
        <v>4737.4056707700347</v>
      </c>
      <c r="Y176" s="348">
        <f t="shared" si="50"/>
        <v>2.113</v>
      </c>
    </row>
    <row r="177" spans="1:25" s="63" customFormat="1" ht="16.5" customHeight="1" x14ac:dyDescent="0.2">
      <c r="A177" s="280">
        <v>160</v>
      </c>
      <c r="B177" s="301">
        <f t="shared" si="51"/>
        <v>30.13239669064874</v>
      </c>
      <c r="C177" s="302">
        <v>21700</v>
      </c>
      <c r="D177" s="303">
        <f t="shared" si="36"/>
        <v>8641.8615377120768</v>
      </c>
      <c r="E177" s="304">
        <f t="shared" si="39"/>
        <v>2920.9491997466816</v>
      </c>
      <c r="F177" s="304">
        <f t="shared" si="40"/>
        <v>172.83723075424155</v>
      </c>
      <c r="G177" s="101">
        <v>95</v>
      </c>
      <c r="H177" s="305">
        <f t="shared" si="41"/>
        <v>11830.647968212999</v>
      </c>
      <c r="I177" s="309">
        <f t="shared" si="42"/>
        <v>5.3098999999999998</v>
      </c>
      <c r="J177" s="329">
        <f t="shared" si="52"/>
        <v>50.220661151081238</v>
      </c>
      <c r="K177" s="302">
        <v>21700</v>
      </c>
      <c r="L177" s="307">
        <f t="shared" si="37"/>
        <v>5185.116922627245</v>
      </c>
      <c r="M177" s="304">
        <f t="shared" si="43"/>
        <v>1752.5695198480087</v>
      </c>
      <c r="N177" s="304">
        <f t="shared" si="44"/>
        <v>103.70233845254491</v>
      </c>
      <c r="O177" s="308">
        <v>57</v>
      </c>
      <c r="P177" s="305">
        <f t="shared" si="45"/>
        <v>7098.3887809277985</v>
      </c>
      <c r="Q177" s="309">
        <f t="shared" si="46"/>
        <v>3.1859000000000002</v>
      </c>
      <c r="R177" s="367">
        <f t="shared" si="53"/>
        <v>75.330991726621846</v>
      </c>
      <c r="S177" s="302">
        <v>21700</v>
      </c>
      <c r="T177" s="307">
        <f t="shared" si="38"/>
        <v>3456.7446150848309</v>
      </c>
      <c r="U177" s="101">
        <f t="shared" si="47"/>
        <v>1168.3796798986727</v>
      </c>
      <c r="V177" s="304">
        <f t="shared" si="48"/>
        <v>69.134892301696624</v>
      </c>
      <c r="W177" s="308">
        <v>38</v>
      </c>
      <c r="X177" s="305">
        <f t="shared" si="49"/>
        <v>4732.2591872851999</v>
      </c>
      <c r="Y177" s="309">
        <f t="shared" si="50"/>
        <v>2.1240000000000001</v>
      </c>
    </row>
    <row r="178" spans="1:25" s="63" customFormat="1" ht="16.5" customHeight="1" x14ac:dyDescent="0.2">
      <c r="A178" s="278">
        <v>161</v>
      </c>
      <c r="B178" s="319">
        <f t="shared" si="51"/>
        <v>30.165231666268081</v>
      </c>
      <c r="C178" s="320">
        <v>21700</v>
      </c>
      <c r="D178" s="321">
        <f t="shared" si="36"/>
        <v>8632.4548367778407</v>
      </c>
      <c r="E178" s="322">
        <f t="shared" si="39"/>
        <v>2917.7697348309098</v>
      </c>
      <c r="F178" s="322">
        <f t="shared" si="40"/>
        <v>172.64909673555681</v>
      </c>
      <c r="G178" s="106">
        <v>95</v>
      </c>
      <c r="H178" s="323">
        <f t="shared" si="41"/>
        <v>11817.873668344308</v>
      </c>
      <c r="I178" s="328">
        <f t="shared" si="42"/>
        <v>5.3372999999999999</v>
      </c>
      <c r="J178" s="324">
        <f t="shared" si="52"/>
        <v>50.275386110446803</v>
      </c>
      <c r="K178" s="320">
        <v>21700</v>
      </c>
      <c r="L178" s="325">
        <f t="shared" si="37"/>
        <v>5179.4729020667046</v>
      </c>
      <c r="M178" s="322">
        <f t="shared" si="43"/>
        <v>1750.661840898546</v>
      </c>
      <c r="N178" s="322">
        <f t="shared" si="44"/>
        <v>103.5894580413341</v>
      </c>
      <c r="O178" s="326">
        <v>57</v>
      </c>
      <c r="P178" s="323">
        <f t="shared" si="45"/>
        <v>7090.7242010065847</v>
      </c>
      <c r="Q178" s="328">
        <f t="shared" si="46"/>
        <v>3.2023999999999999</v>
      </c>
      <c r="R178" s="366">
        <f t="shared" si="53"/>
        <v>75.413079165670197</v>
      </c>
      <c r="S178" s="320">
        <v>21700</v>
      </c>
      <c r="T178" s="325">
        <f t="shared" si="38"/>
        <v>3452.981934711137</v>
      </c>
      <c r="U178" s="106">
        <f t="shared" si="47"/>
        <v>1167.1078939323643</v>
      </c>
      <c r="V178" s="322">
        <f t="shared" si="48"/>
        <v>69.059638694222741</v>
      </c>
      <c r="W178" s="326">
        <v>38</v>
      </c>
      <c r="X178" s="323">
        <f t="shared" si="49"/>
        <v>4727.1494673377238</v>
      </c>
      <c r="Y178" s="328">
        <f t="shared" si="50"/>
        <v>2.1349</v>
      </c>
    </row>
    <row r="179" spans="1:25" s="63" customFormat="1" ht="16.5" customHeight="1" x14ac:dyDescent="0.2">
      <c r="A179" s="279">
        <v>162</v>
      </c>
      <c r="B179" s="301">
        <f t="shared" si="51"/>
        <v>30.197904607976014</v>
      </c>
      <c r="C179" s="302">
        <v>21700</v>
      </c>
      <c r="D179" s="303">
        <f t="shared" si="36"/>
        <v>8623.1148611292028</v>
      </c>
      <c r="E179" s="304">
        <f t="shared" si="39"/>
        <v>2914.6128230616705</v>
      </c>
      <c r="F179" s="304">
        <f t="shared" si="40"/>
        <v>172.46229722258406</v>
      </c>
      <c r="G179" s="101">
        <v>95</v>
      </c>
      <c r="H179" s="305">
        <f t="shared" si="41"/>
        <v>11805.189981413458</v>
      </c>
      <c r="I179" s="309">
        <f t="shared" si="42"/>
        <v>5.3646000000000003</v>
      </c>
      <c r="J179" s="329">
        <f t="shared" si="52"/>
        <v>50.329841013293361</v>
      </c>
      <c r="K179" s="302">
        <v>21700</v>
      </c>
      <c r="L179" s="307">
        <f t="shared" si="37"/>
        <v>5173.8689166775212</v>
      </c>
      <c r="M179" s="304">
        <f t="shared" si="43"/>
        <v>1748.7676938370021</v>
      </c>
      <c r="N179" s="304">
        <f t="shared" si="44"/>
        <v>103.47737833355042</v>
      </c>
      <c r="O179" s="308">
        <v>57</v>
      </c>
      <c r="P179" s="305">
        <f t="shared" si="45"/>
        <v>7083.1139888480739</v>
      </c>
      <c r="Q179" s="309">
        <f t="shared" si="46"/>
        <v>3.2187999999999999</v>
      </c>
      <c r="R179" s="367">
        <f t="shared" si="53"/>
        <v>75.494761519940027</v>
      </c>
      <c r="S179" s="302">
        <v>21700</v>
      </c>
      <c r="T179" s="307">
        <f t="shared" si="38"/>
        <v>3449.2459444516817</v>
      </c>
      <c r="U179" s="101">
        <f t="shared" si="47"/>
        <v>1165.8451292246682</v>
      </c>
      <c r="V179" s="304">
        <f t="shared" si="48"/>
        <v>68.984918889033636</v>
      </c>
      <c r="W179" s="308">
        <v>38</v>
      </c>
      <c r="X179" s="305">
        <f t="shared" si="49"/>
        <v>4722.0759925653838</v>
      </c>
      <c r="Y179" s="309">
        <f t="shared" si="50"/>
        <v>2.1457999999999999</v>
      </c>
    </row>
    <row r="180" spans="1:25" s="63" customFormat="1" ht="16.5" customHeight="1" x14ac:dyDescent="0.2">
      <c r="A180" s="279">
        <v>163</v>
      </c>
      <c r="B180" s="301">
        <f t="shared" si="51"/>
        <v>30.230417510055069</v>
      </c>
      <c r="C180" s="302">
        <v>21700</v>
      </c>
      <c r="D180" s="303">
        <f t="shared" si="36"/>
        <v>8613.8406759809804</v>
      </c>
      <c r="E180" s="304">
        <f t="shared" si="39"/>
        <v>2911.4781484815712</v>
      </c>
      <c r="F180" s="304">
        <f t="shared" si="40"/>
        <v>172.27681351961962</v>
      </c>
      <c r="G180" s="101">
        <v>95</v>
      </c>
      <c r="H180" s="305">
        <f t="shared" si="41"/>
        <v>11792.595637982173</v>
      </c>
      <c r="I180" s="309">
        <f t="shared" si="42"/>
        <v>5.3918999999999997</v>
      </c>
      <c r="J180" s="329">
        <f t="shared" si="52"/>
        <v>50.38402918342512</v>
      </c>
      <c r="K180" s="302">
        <v>21700</v>
      </c>
      <c r="L180" s="307">
        <f t="shared" si="37"/>
        <v>5168.3044055885875</v>
      </c>
      <c r="M180" s="304">
        <f t="shared" si="43"/>
        <v>1746.8868890889423</v>
      </c>
      <c r="N180" s="304">
        <f t="shared" si="44"/>
        <v>103.36608811177176</v>
      </c>
      <c r="O180" s="308">
        <v>57</v>
      </c>
      <c r="P180" s="305">
        <f t="shared" si="45"/>
        <v>7075.5573827893022</v>
      </c>
      <c r="Q180" s="309">
        <f t="shared" si="46"/>
        <v>3.2351999999999999</v>
      </c>
      <c r="R180" s="367">
        <f t="shared" si="53"/>
        <v>75.576043775137663</v>
      </c>
      <c r="S180" s="302">
        <v>21700</v>
      </c>
      <c r="T180" s="307">
        <f t="shared" si="38"/>
        <v>3445.536270392392</v>
      </c>
      <c r="U180" s="101">
        <f t="shared" si="47"/>
        <v>1164.5912593926284</v>
      </c>
      <c r="V180" s="304">
        <f t="shared" si="48"/>
        <v>68.910725407847835</v>
      </c>
      <c r="W180" s="308">
        <v>38</v>
      </c>
      <c r="X180" s="305">
        <f t="shared" si="49"/>
        <v>4717.0382551928687</v>
      </c>
      <c r="Y180" s="309">
        <f t="shared" si="50"/>
        <v>2.1568000000000001</v>
      </c>
    </row>
    <row r="181" spans="1:25" s="63" customFormat="1" ht="16.5" customHeight="1" x14ac:dyDescent="0.2">
      <c r="A181" s="279">
        <v>164</v>
      </c>
      <c r="B181" s="301">
        <f t="shared" si="51"/>
        <v>30.26277233019497</v>
      </c>
      <c r="C181" s="302">
        <v>21700</v>
      </c>
      <c r="D181" s="303">
        <f t="shared" si="36"/>
        <v>8604.6313655204485</v>
      </c>
      <c r="E181" s="304">
        <f t="shared" si="39"/>
        <v>2908.3654015459115</v>
      </c>
      <c r="F181" s="304">
        <f t="shared" si="40"/>
        <v>172.09262731040897</v>
      </c>
      <c r="G181" s="101">
        <v>95</v>
      </c>
      <c r="H181" s="305">
        <f t="shared" si="41"/>
        <v>11780.08939437677</v>
      </c>
      <c r="I181" s="309">
        <f t="shared" si="42"/>
        <v>5.4192</v>
      </c>
      <c r="J181" s="329">
        <f t="shared" si="52"/>
        <v>50.437953883658288</v>
      </c>
      <c r="K181" s="302">
        <v>21700</v>
      </c>
      <c r="L181" s="307">
        <f t="shared" si="37"/>
        <v>5162.7788193122688</v>
      </c>
      <c r="M181" s="304">
        <f t="shared" si="43"/>
        <v>1745.0192409275467</v>
      </c>
      <c r="N181" s="304">
        <f t="shared" si="44"/>
        <v>103.25557638624538</v>
      </c>
      <c r="O181" s="308">
        <v>57</v>
      </c>
      <c r="P181" s="305">
        <f t="shared" si="45"/>
        <v>7068.0536366260612</v>
      </c>
      <c r="Q181" s="309">
        <f t="shared" si="46"/>
        <v>3.2515000000000001</v>
      </c>
      <c r="R181" s="367">
        <f t="shared" si="53"/>
        <v>75.656930825487422</v>
      </c>
      <c r="S181" s="302">
        <v>21700</v>
      </c>
      <c r="T181" s="307">
        <f t="shared" si="38"/>
        <v>3441.8525462081798</v>
      </c>
      <c r="U181" s="101">
        <f t="shared" si="47"/>
        <v>1163.3461606183646</v>
      </c>
      <c r="V181" s="304">
        <f t="shared" si="48"/>
        <v>68.837050924163592</v>
      </c>
      <c r="W181" s="308">
        <v>38</v>
      </c>
      <c r="X181" s="305">
        <f t="shared" si="49"/>
        <v>4712.0357577507084</v>
      </c>
      <c r="Y181" s="309">
        <f t="shared" si="50"/>
        <v>2.1677</v>
      </c>
    </row>
    <row r="182" spans="1:25" s="63" customFormat="1" ht="16.5" customHeight="1" x14ac:dyDescent="0.2">
      <c r="A182" s="279">
        <v>165</v>
      </c>
      <c r="B182" s="301">
        <f t="shared" si="51"/>
        <v>30.294970990382438</v>
      </c>
      <c r="C182" s="302">
        <v>21700</v>
      </c>
      <c r="D182" s="303">
        <f t="shared" si="36"/>
        <v>8595.4860324067522</v>
      </c>
      <c r="E182" s="304">
        <f t="shared" si="39"/>
        <v>2905.2742789534818</v>
      </c>
      <c r="F182" s="304">
        <f t="shared" si="40"/>
        <v>171.90972064813505</v>
      </c>
      <c r="G182" s="101">
        <v>95</v>
      </c>
      <c r="H182" s="305">
        <f t="shared" si="41"/>
        <v>11767.670032008369</v>
      </c>
      <c r="I182" s="309">
        <f t="shared" si="42"/>
        <v>5.4463999999999997</v>
      </c>
      <c r="J182" s="329">
        <f t="shared" si="52"/>
        <v>50.491618317304066</v>
      </c>
      <c r="K182" s="302">
        <v>21700</v>
      </c>
      <c r="L182" s="307">
        <f t="shared" si="37"/>
        <v>5157.2916194440504</v>
      </c>
      <c r="M182" s="304">
        <f t="shared" si="43"/>
        <v>1743.1645673720889</v>
      </c>
      <c r="N182" s="304">
        <f t="shared" si="44"/>
        <v>103.145832388881</v>
      </c>
      <c r="O182" s="308">
        <v>57</v>
      </c>
      <c r="P182" s="305">
        <f t="shared" si="45"/>
        <v>7060.60201920502</v>
      </c>
      <c r="Q182" s="309">
        <f t="shared" si="46"/>
        <v>3.2679</v>
      </c>
      <c r="R182" s="367">
        <f t="shared" si="53"/>
        <v>75.737427475956096</v>
      </c>
      <c r="S182" s="302">
        <v>21700</v>
      </c>
      <c r="T182" s="307">
        <f t="shared" si="38"/>
        <v>3438.1944129627009</v>
      </c>
      <c r="U182" s="101">
        <f t="shared" si="47"/>
        <v>1162.1097115813927</v>
      </c>
      <c r="V182" s="304">
        <f t="shared" si="48"/>
        <v>68.763888259254017</v>
      </c>
      <c r="W182" s="308">
        <v>38</v>
      </c>
      <c r="X182" s="305">
        <f t="shared" si="49"/>
        <v>4707.0680128033473</v>
      </c>
      <c r="Y182" s="309">
        <f t="shared" si="50"/>
        <v>2.1785999999999999</v>
      </c>
    </row>
    <row r="183" spans="1:25" s="63" customFormat="1" ht="16.5" customHeight="1" x14ac:dyDescent="0.2">
      <c r="A183" s="279">
        <v>166</v>
      </c>
      <c r="B183" s="301">
        <f t="shared" si="51"/>
        <v>30.327015377764148</v>
      </c>
      <c r="C183" s="302">
        <v>21700</v>
      </c>
      <c r="D183" s="303">
        <f t="shared" si="36"/>
        <v>8586.4037972864953</v>
      </c>
      <c r="E183" s="304">
        <f t="shared" si="39"/>
        <v>2902.2044834828353</v>
      </c>
      <c r="F183" s="304">
        <f t="shared" si="40"/>
        <v>171.7280759457299</v>
      </c>
      <c r="G183" s="101">
        <v>95</v>
      </c>
      <c r="H183" s="305">
        <f t="shared" si="41"/>
        <v>11755.336356715061</v>
      </c>
      <c r="I183" s="309">
        <f t="shared" si="42"/>
        <v>5.4737</v>
      </c>
      <c r="J183" s="329">
        <f t="shared" si="52"/>
        <v>50.545025629606918</v>
      </c>
      <c r="K183" s="302">
        <v>21700</v>
      </c>
      <c r="L183" s="307">
        <f t="shared" si="37"/>
        <v>5151.8422783718961</v>
      </c>
      <c r="M183" s="304">
        <f t="shared" si="43"/>
        <v>1741.3226900897007</v>
      </c>
      <c r="N183" s="304">
        <f t="shared" si="44"/>
        <v>103.03684556743792</v>
      </c>
      <c r="O183" s="308">
        <v>57</v>
      </c>
      <c r="P183" s="305">
        <f t="shared" si="45"/>
        <v>7053.2018140290347</v>
      </c>
      <c r="Q183" s="309">
        <f t="shared" si="46"/>
        <v>3.2841999999999998</v>
      </c>
      <c r="R183" s="367">
        <f t="shared" si="53"/>
        <v>75.81753844441036</v>
      </c>
      <c r="S183" s="302">
        <v>21700</v>
      </c>
      <c r="T183" s="307">
        <f t="shared" si="38"/>
        <v>3434.5615189145983</v>
      </c>
      <c r="U183" s="101">
        <f t="shared" si="47"/>
        <v>1160.8817933931341</v>
      </c>
      <c r="V183" s="304">
        <f t="shared" si="48"/>
        <v>68.691230378291962</v>
      </c>
      <c r="W183" s="308">
        <v>38</v>
      </c>
      <c r="X183" s="305">
        <f t="shared" si="49"/>
        <v>4702.1345426860244</v>
      </c>
      <c r="Y183" s="309">
        <f t="shared" si="50"/>
        <v>2.1894999999999998</v>
      </c>
    </row>
    <row r="184" spans="1:25" s="63" customFormat="1" ht="16.5" customHeight="1" x14ac:dyDescent="0.2">
      <c r="A184" s="279">
        <v>167</v>
      </c>
      <c r="B184" s="301">
        <f t="shared" si="51"/>
        <v>30.358907345483708</v>
      </c>
      <c r="C184" s="302">
        <v>21700</v>
      </c>
      <c r="D184" s="303">
        <f t="shared" si="36"/>
        <v>8577.3837983249432</v>
      </c>
      <c r="E184" s="304">
        <f t="shared" si="39"/>
        <v>2899.1557238338305</v>
      </c>
      <c r="F184" s="304">
        <f t="shared" si="40"/>
        <v>171.54767596649887</v>
      </c>
      <c r="G184" s="101">
        <v>95</v>
      </c>
      <c r="H184" s="305">
        <f t="shared" si="41"/>
        <v>11743.087198125271</v>
      </c>
      <c r="I184" s="309">
        <f t="shared" si="42"/>
        <v>5.5008999999999997</v>
      </c>
      <c r="J184" s="329">
        <f t="shared" si="52"/>
        <v>50.598178909139513</v>
      </c>
      <c r="K184" s="302">
        <v>21700</v>
      </c>
      <c r="L184" s="307">
        <f t="shared" si="37"/>
        <v>5146.4302789949652</v>
      </c>
      <c r="M184" s="304">
        <f t="shared" si="43"/>
        <v>1739.4934343002981</v>
      </c>
      <c r="N184" s="304">
        <f t="shared" si="44"/>
        <v>102.92860557989931</v>
      </c>
      <c r="O184" s="308">
        <v>57</v>
      </c>
      <c r="P184" s="305">
        <f t="shared" si="45"/>
        <v>7045.8523188751624</v>
      </c>
      <c r="Q184" s="309">
        <f t="shared" si="46"/>
        <v>3.3005</v>
      </c>
      <c r="R184" s="367">
        <f t="shared" si="53"/>
        <v>75.897268363709259</v>
      </c>
      <c r="S184" s="302">
        <v>21700</v>
      </c>
      <c r="T184" s="307">
        <f t="shared" si="38"/>
        <v>3430.9535193299766</v>
      </c>
      <c r="U184" s="101">
        <f t="shared" si="47"/>
        <v>1159.662289533532</v>
      </c>
      <c r="V184" s="304">
        <f t="shared" si="48"/>
        <v>68.619070386599532</v>
      </c>
      <c r="W184" s="308">
        <v>38</v>
      </c>
      <c r="X184" s="305">
        <f t="shared" si="49"/>
        <v>4697.234879250108</v>
      </c>
      <c r="Y184" s="309">
        <f t="shared" si="50"/>
        <v>2.2002999999999999</v>
      </c>
    </row>
    <row r="185" spans="1:25" s="63" customFormat="1" ht="16.5" customHeight="1" x14ac:dyDescent="0.2">
      <c r="A185" s="279">
        <v>168</v>
      </c>
      <c r="B185" s="301">
        <f t="shared" si="51"/>
        <v>30.39064871349369</v>
      </c>
      <c r="C185" s="302">
        <v>21700</v>
      </c>
      <c r="D185" s="303">
        <f t="shared" si="36"/>
        <v>8568.4251907521902</v>
      </c>
      <c r="E185" s="304">
        <f t="shared" si="39"/>
        <v>2896.1277144742398</v>
      </c>
      <c r="F185" s="304">
        <f t="shared" si="40"/>
        <v>171.36850381504379</v>
      </c>
      <c r="G185" s="101">
        <v>95</v>
      </c>
      <c r="H185" s="305">
        <f t="shared" si="41"/>
        <v>11730.921409041473</v>
      </c>
      <c r="I185" s="309">
        <f t="shared" si="42"/>
        <v>5.5279999999999996</v>
      </c>
      <c r="J185" s="329">
        <f t="shared" si="52"/>
        <v>50.651081189156152</v>
      </c>
      <c r="K185" s="302">
        <v>21700</v>
      </c>
      <c r="L185" s="307">
        <f t="shared" si="37"/>
        <v>5141.0551144513138</v>
      </c>
      <c r="M185" s="304">
        <f t="shared" si="43"/>
        <v>1737.6766286845439</v>
      </c>
      <c r="N185" s="304">
        <f t="shared" si="44"/>
        <v>102.82110228902627</v>
      </c>
      <c r="O185" s="308">
        <v>57</v>
      </c>
      <c r="P185" s="305">
        <f t="shared" si="45"/>
        <v>7038.5528454248843</v>
      </c>
      <c r="Q185" s="309">
        <f t="shared" si="46"/>
        <v>3.3168000000000002</v>
      </c>
      <c r="R185" s="367">
        <f t="shared" si="53"/>
        <v>75.976621783734217</v>
      </c>
      <c r="S185" s="302">
        <v>21700</v>
      </c>
      <c r="T185" s="307">
        <f t="shared" si="38"/>
        <v>3427.3700763008765</v>
      </c>
      <c r="U185" s="101">
        <f t="shared" si="47"/>
        <v>1158.4510857896962</v>
      </c>
      <c r="V185" s="304">
        <f t="shared" si="48"/>
        <v>68.547401526017538</v>
      </c>
      <c r="W185" s="308">
        <v>38</v>
      </c>
      <c r="X185" s="305">
        <f t="shared" si="49"/>
        <v>4692.368563616591</v>
      </c>
      <c r="Y185" s="309">
        <f t="shared" si="50"/>
        <v>2.2111999999999998</v>
      </c>
    </row>
    <row r="186" spans="1:25" s="63" customFormat="1" ht="16.5" customHeight="1" x14ac:dyDescent="0.2">
      <c r="A186" s="279">
        <v>169</v>
      </c>
      <c r="B186" s="301">
        <f t="shared" si="51"/>
        <v>30.422241269343576</v>
      </c>
      <c r="C186" s="302">
        <v>21700</v>
      </c>
      <c r="D186" s="303">
        <f t="shared" si="36"/>
        <v>8559.527146423774</v>
      </c>
      <c r="E186" s="304">
        <f t="shared" si="39"/>
        <v>2893.1201754912354</v>
      </c>
      <c r="F186" s="304">
        <f t="shared" si="40"/>
        <v>171.19054292847548</v>
      </c>
      <c r="G186" s="101">
        <v>95</v>
      </c>
      <c r="H186" s="305">
        <f t="shared" si="41"/>
        <v>11718.837864843486</v>
      </c>
      <c r="I186" s="309">
        <f t="shared" si="42"/>
        <v>5.5551000000000004</v>
      </c>
      <c r="J186" s="329">
        <f t="shared" si="52"/>
        <v>50.70373544890596</v>
      </c>
      <c r="K186" s="302">
        <v>21700</v>
      </c>
      <c r="L186" s="307">
        <f t="shared" si="37"/>
        <v>5135.7162878542649</v>
      </c>
      <c r="M186" s="304">
        <f t="shared" si="43"/>
        <v>1735.8721052947415</v>
      </c>
      <c r="N186" s="304">
        <f t="shared" si="44"/>
        <v>102.71432575708531</v>
      </c>
      <c r="O186" s="308">
        <v>57</v>
      </c>
      <c r="P186" s="305">
        <f t="shared" si="45"/>
        <v>7031.3027189060913</v>
      </c>
      <c r="Q186" s="309">
        <f t="shared" si="46"/>
        <v>3.3331</v>
      </c>
      <c r="R186" s="367">
        <f t="shared" si="53"/>
        <v>76.055603173358932</v>
      </c>
      <c r="S186" s="302">
        <v>21700</v>
      </c>
      <c r="T186" s="307">
        <f t="shared" si="38"/>
        <v>3423.8108585695099</v>
      </c>
      <c r="U186" s="101">
        <f t="shared" si="47"/>
        <v>1157.2480701964942</v>
      </c>
      <c r="V186" s="304">
        <f t="shared" si="48"/>
        <v>68.476217171390203</v>
      </c>
      <c r="W186" s="308">
        <v>38</v>
      </c>
      <c r="X186" s="305">
        <f t="shared" si="49"/>
        <v>4687.5351459373942</v>
      </c>
      <c r="Y186" s="309">
        <f t="shared" si="50"/>
        <v>2.2221000000000002</v>
      </c>
    </row>
    <row r="187" spans="1:25" s="63" customFormat="1" ht="16.5" customHeight="1" x14ac:dyDescent="0.2">
      <c r="A187" s="280">
        <v>170</v>
      </c>
      <c r="B187" s="301">
        <f t="shared" si="51"/>
        <v>30.453686768944433</v>
      </c>
      <c r="C187" s="302">
        <v>21700</v>
      </c>
      <c r="D187" s="303">
        <f t="shared" si="36"/>
        <v>8550.6888533951333</v>
      </c>
      <c r="E187" s="304">
        <f t="shared" si="39"/>
        <v>2890.1328324475548</v>
      </c>
      <c r="F187" s="304">
        <f t="shared" si="40"/>
        <v>171.01377706790268</v>
      </c>
      <c r="G187" s="101">
        <v>95</v>
      </c>
      <c r="H187" s="305">
        <f t="shared" si="41"/>
        <v>11706.835462910591</v>
      </c>
      <c r="I187" s="309">
        <f t="shared" si="42"/>
        <v>5.5822000000000003</v>
      </c>
      <c r="J187" s="329">
        <f t="shared" si="52"/>
        <v>50.756144614907392</v>
      </c>
      <c r="K187" s="302">
        <v>21700</v>
      </c>
      <c r="L187" s="307">
        <f t="shared" si="37"/>
        <v>5130.4133120370789</v>
      </c>
      <c r="M187" s="304">
        <f t="shared" si="43"/>
        <v>1734.0796994685325</v>
      </c>
      <c r="N187" s="304">
        <f t="shared" si="44"/>
        <v>102.60826624074159</v>
      </c>
      <c r="O187" s="308">
        <v>57</v>
      </c>
      <c r="P187" s="305">
        <f t="shared" si="45"/>
        <v>7024.1012777463529</v>
      </c>
      <c r="Q187" s="309">
        <f t="shared" si="46"/>
        <v>3.3492999999999999</v>
      </c>
      <c r="R187" s="367">
        <f t="shared" si="53"/>
        <v>76.134216922361077</v>
      </c>
      <c r="S187" s="302">
        <v>21700</v>
      </c>
      <c r="T187" s="307">
        <f t="shared" si="38"/>
        <v>3420.2755413580535</v>
      </c>
      <c r="U187" s="101">
        <f t="shared" si="47"/>
        <v>1156.0531329790219</v>
      </c>
      <c r="V187" s="304">
        <f t="shared" si="48"/>
        <v>68.405510827161066</v>
      </c>
      <c r="W187" s="308">
        <v>38</v>
      </c>
      <c r="X187" s="305">
        <f t="shared" si="49"/>
        <v>4682.7341851642368</v>
      </c>
      <c r="Y187" s="309">
        <f t="shared" si="50"/>
        <v>2.2328999999999999</v>
      </c>
    </row>
    <row r="188" spans="1:25" s="63" customFormat="1" ht="16.5" customHeight="1" x14ac:dyDescent="0.2">
      <c r="A188" s="279">
        <v>171</v>
      </c>
      <c r="B188" s="301">
        <f t="shared" si="51"/>
        <v>30.484986937311174</v>
      </c>
      <c r="C188" s="302">
        <v>21700</v>
      </c>
      <c r="D188" s="303">
        <f t="shared" si="36"/>
        <v>8541.9095155094637</v>
      </c>
      <c r="E188" s="304">
        <f t="shared" si="39"/>
        <v>2887.1654162421983</v>
      </c>
      <c r="F188" s="304">
        <f t="shared" si="40"/>
        <v>170.83819031018928</v>
      </c>
      <c r="G188" s="101">
        <v>95</v>
      </c>
      <c r="H188" s="305">
        <f t="shared" si="41"/>
        <v>11694.913122061851</v>
      </c>
      <c r="I188" s="309">
        <f t="shared" si="42"/>
        <v>5.6093000000000002</v>
      </c>
      <c r="J188" s="329">
        <f t="shared" si="52"/>
        <v>50.808311562185288</v>
      </c>
      <c r="K188" s="302">
        <v>21700</v>
      </c>
      <c r="L188" s="307">
        <f t="shared" si="37"/>
        <v>5125.1457093056779</v>
      </c>
      <c r="M188" s="304">
        <f t="shared" si="43"/>
        <v>1732.299249745319</v>
      </c>
      <c r="N188" s="304">
        <f t="shared" si="44"/>
        <v>102.50291418611356</v>
      </c>
      <c r="O188" s="308">
        <v>57</v>
      </c>
      <c r="P188" s="305">
        <f t="shared" si="45"/>
        <v>7016.9478732371099</v>
      </c>
      <c r="Q188" s="309">
        <f t="shared" si="46"/>
        <v>3.3656000000000001</v>
      </c>
      <c r="R188" s="367">
        <f t="shared" si="53"/>
        <v>76.212467343277936</v>
      </c>
      <c r="S188" s="302">
        <v>21700</v>
      </c>
      <c r="T188" s="307">
        <f t="shared" si="38"/>
        <v>3416.763806203785</v>
      </c>
      <c r="U188" s="101">
        <f t="shared" si="47"/>
        <v>1154.8661664968793</v>
      </c>
      <c r="V188" s="304">
        <f t="shared" si="48"/>
        <v>68.335276124075705</v>
      </c>
      <c r="W188" s="308">
        <v>38</v>
      </c>
      <c r="X188" s="305">
        <f t="shared" si="49"/>
        <v>4677.9652488247402</v>
      </c>
      <c r="Y188" s="309">
        <f t="shared" si="50"/>
        <v>2.2437</v>
      </c>
    </row>
    <row r="189" spans="1:25" s="63" customFormat="1" ht="16.5" customHeight="1" x14ac:dyDescent="0.2">
      <c r="A189" s="279">
        <v>172</v>
      </c>
      <c r="B189" s="301">
        <f t="shared" si="51"/>
        <v>30.516143469283172</v>
      </c>
      <c r="C189" s="302">
        <v>21700</v>
      </c>
      <c r="D189" s="303">
        <f t="shared" si="36"/>
        <v>8533.1883519984258</v>
      </c>
      <c r="E189" s="304">
        <f t="shared" si="39"/>
        <v>2884.2176629754676</v>
      </c>
      <c r="F189" s="304">
        <f t="shared" si="40"/>
        <v>170.66376703996852</v>
      </c>
      <c r="G189" s="101">
        <v>95</v>
      </c>
      <c r="H189" s="305">
        <f t="shared" si="41"/>
        <v>11683.069782013863</v>
      </c>
      <c r="I189" s="309">
        <f t="shared" si="42"/>
        <v>5.6364000000000001</v>
      </c>
      <c r="J189" s="329">
        <f t="shared" si="52"/>
        <v>50.860239115471956</v>
      </c>
      <c r="K189" s="302">
        <v>21700</v>
      </c>
      <c r="L189" s="307">
        <f t="shared" si="37"/>
        <v>5119.9130111990553</v>
      </c>
      <c r="M189" s="304">
        <f t="shared" si="43"/>
        <v>1730.5305977852804</v>
      </c>
      <c r="N189" s="304">
        <f t="shared" si="44"/>
        <v>102.39826022398111</v>
      </c>
      <c r="O189" s="308">
        <v>57</v>
      </c>
      <c r="P189" s="305">
        <f t="shared" si="45"/>
        <v>7009.8418692083169</v>
      </c>
      <c r="Q189" s="309">
        <f t="shared" si="46"/>
        <v>3.3818000000000001</v>
      </c>
      <c r="R189" s="367">
        <f t="shared" si="53"/>
        <v>76.290358673207919</v>
      </c>
      <c r="S189" s="302">
        <v>21700</v>
      </c>
      <c r="T189" s="307">
        <f t="shared" si="38"/>
        <v>3413.275340799371</v>
      </c>
      <c r="U189" s="101">
        <f t="shared" si="47"/>
        <v>1153.6870651901872</v>
      </c>
      <c r="V189" s="304">
        <f t="shared" si="48"/>
        <v>68.265506815987422</v>
      </c>
      <c r="W189" s="308">
        <v>38</v>
      </c>
      <c r="X189" s="305">
        <f t="shared" si="49"/>
        <v>4673.2279128055452</v>
      </c>
      <c r="Y189" s="309">
        <f t="shared" si="50"/>
        <v>2.2545000000000002</v>
      </c>
    </row>
    <row r="190" spans="1:25" s="63" customFormat="1" ht="16.5" customHeight="1" x14ac:dyDescent="0.2">
      <c r="A190" s="279">
        <v>173</v>
      </c>
      <c r="B190" s="301">
        <f t="shared" si="51"/>
        <v>30.547158030224008</v>
      </c>
      <c r="C190" s="302">
        <v>21700</v>
      </c>
      <c r="D190" s="303">
        <f t="shared" si="36"/>
        <v>8524.5245970952419</v>
      </c>
      <c r="E190" s="304">
        <f t="shared" si="39"/>
        <v>2881.2893138181917</v>
      </c>
      <c r="F190" s="304">
        <f t="shared" si="40"/>
        <v>170.49049194190485</v>
      </c>
      <c r="G190" s="101">
        <v>95</v>
      </c>
      <c r="H190" s="305">
        <f t="shared" si="41"/>
        <v>11671.304402855338</v>
      </c>
      <c r="I190" s="309">
        <f t="shared" si="42"/>
        <v>5.6634000000000002</v>
      </c>
      <c r="J190" s="329">
        <f t="shared" si="52"/>
        <v>50.91193005037335</v>
      </c>
      <c r="K190" s="302">
        <v>21700</v>
      </c>
      <c r="L190" s="307">
        <f t="shared" si="37"/>
        <v>5114.7147582571451</v>
      </c>
      <c r="M190" s="304">
        <f t="shared" si="43"/>
        <v>1728.7735882909149</v>
      </c>
      <c r="N190" s="304">
        <f t="shared" si="44"/>
        <v>102.2942951651429</v>
      </c>
      <c r="O190" s="308">
        <v>57</v>
      </c>
      <c r="P190" s="305">
        <f t="shared" si="45"/>
        <v>7002.7826417132028</v>
      </c>
      <c r="Q190" s="309">
        <f t="shared" si="46"/>
        <v>3.3980000000000001</v>
      </c>
      <c r="R190" s="367">
        <f t="shared" si="53"/>
        <v>76.367895075560014</v>
      </c>
      <c r="S190" s="302">
        <v>21700</v>
      </c>
      <c r="T190" s="307">
        <f t="shared" si="38"/>
        <v>3409.8098388380968</v>
      </c>
      <c r="U190" s="101">
        <f t="shared" si="47"/>
        <v>1152.5157255272766</v>
      </c>
      <c r="V190" s="304">
        <f t="shared" si="48"/>
        <v>68.196196776761937</v>
      </c>
      <c r="W190" s="308">
        <v>38</v>
      </c>
      <c r="X190" s="305">
        <f t="shared" si="49"/>
        <v>4668.5217611421358</v>
      </c>
      <c r="Y190" s="309">
        <f t="shared" si="50"/>
        <v>2.2652999999999999</v>
      </c>
    </row>
    <row r="191" spans="1:25" s="63" customFormat="1" ht="16.5" customHeight="1" x14ac:dyDescent="0.2">
      <c r="A191" s="279">
        <v>174</v>
      </c>
      <c r="B191" s="301">
        <f t="shared" si="51"/>
        <v>30.578032256701022</v>
      </c>
      <c r="C191" s="302">
        <v>21700</v>
      </c>
      <c r="D191" s="303">
        <f t="shared" si="36"/>
        <v>8515.9174996597321</v>
      </c>
      <c r="E191" s="304">
        <f t="shared" si="39"/>
        <v>2878.3801148849893</v>
      </c>
      <c r="F191" s="304">
        <f t="shared" si="40"/>
        <v>170.31834999319466</v>
      </c>
      <c r="G191" s="101">
        <v>95</v>
      </c>
      <c r="H191" s="305">
        <f t="shared" si="41"/>
        <v>11659.615964537916</v>
      </c>
      <c r="I191" s="309">
        <f t="shared" si="42"/>
        <v>5.6904000000000003</v>
      </c>
      <c r="J191" s="329">
        <f t="shared" si="52"/>
        <v>50.963387094501705</v>
      </c>
      <c r="K191" s="302">
        <v>21700</v>
      </c>
      <c r="L191" s="307">
        <f t="shared" si="37"/>
        <v>5109.5504997958396</v>
      </c>
      <c r="M191" s="304">
        <f t="shared" si="43"/>
        <v>1727.0280689309936</v>
      </c>
      <c r="N191" s="304">
        <f t="shared" si="44"/>
        <v>102.1910099959168</v>
      </c>
      <c r="O191" s="308">
        <v>57</v>
      </c>
      <c r="P191" s="305">
        <f t="shared" si="45"/>
        <v>6995.7695787227503</v>
      </c>
      <c r="Q191" s="309">
        <f t="shared" si="46"/>
        <v>3.4142000000000001</v>
      </c>
      <c r="R191" s="367">
        <f t="shared" si="53"/>
        <v>76.445080641752554</v>
      </c>
      <c r="S191" s="302">
        <v>21700</v>
      </c>
      <c r="T191" s="307">
        <f t="shared" si="38"/>
        <v>3406.3669998638934</v>
      </c>
      <c r="U191" s="101">
        <f t="shared" si="47"/>
        <v>1151.3520459539959</v>
      </c>
      <c r="V191" s="304">
        <f t="shared" si="48"/>
        <v>68.127339997277872</v>
      </c>
      <c r="W191" s="308">
        <v>38</v>
      </c>
      <c r="X191" s="305">
        <f t="shared" si="49"/>
        <v>4663.8463858151672</v>
      </c>
      <c r="Y191" s="309">
        <f t="shared" si="50"/>
        <v>2.2761</v>
      </c>
    </row>
    <row r="192" spans="1:25" s="63" customFormat="1" ht="16.5" customHeight="1" x14ac:dyDescent="0.2">
      <c r="A192" s="279">
        <v>175</v>
      </c>
      <c r="B192" s="301">
        <f t="shared" si="51"/>
        <v>30.608767757145429</v>
      </c>
      <c r="C192" s="302">
        <v>21700</v>
      </c>
      <c r="D192" s="303">
        <f t="shared" si="36"/>
        <v>8507.3663228148471</v>
      </c>
      <c r="E192" s="304">
        <f t="shared" si="39"/>
        <v>2875.4898171114182</v>
      </c>
      <c r="F192" s="304">
        <f t="shared" si="40"/>
        <v>170.14732645629695</v>
      </c>
      <c r="G192" s="101">
        <v>95</v>
      </c>
      <c r="H192" s="305">
        <f t="shared" si="41"/>
        <v>11648.003466382563</v>
      </c>
      <c r="I192" s="309">
        <f t="shared" si="42"/>
        <v>5.7172999999999998</v>
      </c>
      <c r="J192" s="329">
        <f t="shared" si="52"/>
        <v>51.014612928575716</v>
      </c>
      <c r="K192" s="302">
        <v>21700</v>
      </c>
      <c r="L192" s="307">
        <f t="shared" si="37"/>
        <v>5104.4197936889086</v>
      </c>
      <c r="M192" s="304">
        <f t="shared" si="43"/>
        <v>1725.2938902668509</v>
      </c>
      <c r="N192" s="304">
        <f t="shared" si="44"/>
        <v>102.08839587377817</v>
      </c>
      <c r="O192" s="308">
        <v>57</v>
      </c>
      <c r="P192" s="305">
        <f t="shared" si="45"/>
        <v>6988.8020798295383</v>
      </c>
      <c r="Q192" s="309">
        <f t="shared" si="46"/>
        <v>3.4304000000000001</v>
      </c>
      <c r="R192" s="367">
        <f t="shared" si="53"/>
        <v>76.521919392863566</v>
      </c>
      <c r="S192" s="302">
        <v>21700</v>
      </c>
      <c r="T192" s="307">
        <f t="shared" si="38"/>
        <v>3402.9465291259394</v>
      </c>
      <c r="U192" s="101">
        <f t="shared" si="47"/>
        <v>1150.1959268445673</v>
      </c>
      <c r="V192" s="304">
        <f t="shared" si="48"/>
        <v>68.058930582518784</v>
      </c>
      <c r="W192" s="308">
        <v>38</v>
      </c>
      <c r="X192" s="305">
        <f t="shared" si="49"/>
        <v>4659.2013865530253</v>
      </c>
      <c r="Y192" s="309">
        <f t="shared" si="50"/>
        <v>2.2869000000000002</v>
      </c>
    </row>
    <row r="193" spans="1:25" s="63" customFormat="1" ht="16.5" customHeight="1" x14ac:dyDescent="0.2">
      <c r="A193" s="279">
        <v>176</v>
      </c>
      <c r="B193" s="301">
        <f t="shared" si="51"/>
        <v>30.639366112493569</v>
      </c>
      <c r="C193" s="302">
        <v>21700</v>
      </c>
      <c r="D193" s="303">
        <f t="shared" si="36"/>
        <v>8498.870343594308</v>
      </c>
      <c r="E193" s="304">
        <f t="shared" si="39"/>
        <v>2872.6181761348757</v>
      </c>
      <c r="F193" s="304">
        <f t="shared" si="40"/>
        <v>169.97740687188616</v>
      </c>
      <c r="G193" s="101">
        <v>95</v>
      </c>
      <c r="H193" s="305">
        <f t="shared" si="41"/>
        <v>11636.465926601071</v>
      </c>
      <c r="I193" s="309">
        <f t="shared" si="42"/>
        <v>5.7442000000000002</v>
      </c>
      <c r="J193" s="329">
        <f t="shared" si="52"/>
        <v>51.065610187489284</v>
      </c>
      <c r="K193" s="302">
        <v>21700</v>
      </c>
      <c r="L193" s="307">
        <f t="shared" si="37"/>
        <v>5099.3222061565839</v>
      </c>
      <c r="M193" s="304">
        <f t="shared" si="43"/>
        <v>1723.5709056809251</v>
      </c>
      <c r="N193" s="304">
        <f t="shared" si="44"/>
        <v>101.98644412313168</v>
      </c>
      <c r="O193" s="308">
        <v>57</v>
      </c>
      <c r="P193" s="305">
        <f t="shared" si="45"/>
        <v>6981.8795559606415</v>
      </c>
      <c r="Q193" s="309">
        <f t="shared" si="46"/>
        <v>3.4464999999999999</v>
      </c>
      <c r="R193" s="367">
        <f t="shared" si="53"/>
        <v>76.598415281233912</v>
      </c>
      <c r="S193" s="302">
        <v>21700</v>
      </c>
      <c r="T193" s="307">
        <f t="shared" si="38"/>
        <v>3399.5481374377237</v>
      </c>
      <c r="U193" s="101">
        <f t="shared" si="47"/>
        <v>1149.0472704539504</v>
      </c>
      <c r="V193" s="304">
        <f t="shared" si="48"/>
        <v>67.99096274875447</v>
      </c>
      <c r="W193" s="308">
        <v>38</v>
      </c>
      <c r="X193" s="305">
        <f t="shared" si="49"/>
        <v>4654.586370640428</v>
      </c>
      <c r="Y193" s="309">
        <f t="shared" si="50"/>
        <v>2.2976999999999999</v>
      </c>
    </row>
    <row r="194" spans="1:25" s="63" customFormat="1" ht="16.5" customHeight="1" x14ac:dyDescent="0.2">
      <c r="A194" s="279">
        <v>177</v>
      </c>
      <c r="B194" s="301">
        <f t="shared" si="51"/>
        <v>30.669828876810083</v>
      </c>
      <c r="C194" s="302">
        <v>21700</v>
      </c>
      <c r="D194" s="303">
        <f t="shared" si="36"/>
        <v>8490.4288526008804</v>
      </c>
      <c r="E194" s="304">
        <f t="shared" si="39"/>
        <v>2869.7649521790972</v>
      </c>
      <c r="F194" s="304">
        <f t="shared" si="40"/>
        <v>169.80857705201763</v>
      </c>
      <c r="G194" s="101">
        <v>95</v>
      </c>
      <c r="H194" s="305">
        <f t="shared" si="41"/>
        <v>11625.002381831995</v>
      </c>
      <c r="I194" s="309">
        <f t="shared" si="42"/>
        <v>5.7710999999999997</v>
      </c>
      <c r="J194" s="329">
        <f t="shared" si="52"/>
        <v>51.116381461350137</v>
      </c>
      <c r="K194" s="302">
        <v>21700</v>
      </c>
      <c r="L194" s="307">
        <f t="shared" si="37"/>
        <v>5094.2573115605292</v>
      </c>
      <c r="M194" s="304">
        <f t="shared" si="43"/>
        <v>1721.8589713074587</v>
      </c>
      <c r="N194" s="304">
        <f t="shared" si="44"/>
        <v>101.88514623121058</v>
      </c>
      <c r="O194" s="308">
        <v>57</v>
      </c>
      <c r="P194" s="305">
        <f t="shared" si="45"/>
        <v>6975.0014290991985</v>
      </c>
      <c r="Q194" s="309">
        <f t="shared" si="46"/>
        <v>3.4626999999999999</v>
      </c>
      <c r="R194" s="367">
        <f t="shared" si="53"/>
        <v>76.674572192025209</v>
      </c>
      <c r="S194" s="302">
        <v>21700</v>
      </c>
      <c r="T194" s="307">
        <f t="shared" si="38"/>
        <v>3396.1715410403526</v>
      </c>
      <c r="U194" s="101">
        <f t="shared" si="47"/>
        <v>1147.905980871639</v>
      </c>
      <c r="V194" s="304">
        <f t="shared" si="48"/>
        <v>67.923430820807056</v>
      </c>
      <c r="W194" s="308">
        <v>38</v>
      </c>
      <c r="X194" s="305">
        <f t="shared" si="49"/>
        <v>4650.0009527327984</v>
      </c>
      <c r="Y194" s="309">
        <f t="shared" si="50"/>
        <v>2.3085</v>
      </c>
    </row>
    <row r="195" spans="1:25" s="63" customFormat="1" ht="16.5" customHeight="1" x14ac:dyDescent="0.2">
      <c r="A195" s="279">
        <v>178</v>
      </c>
      <c r="B195" s="301">
        <f t="shared" si="51"/>
        <v>30.700157577893425</v>
      </c>
      <c r="C195" s="302">
        <v>21700</v>
      </c>
      <c r="D195" s="303">
        <f t="shared" si="36"/>
        <v>8482.041153675018</v>
      </c>
      <c r="E195" s="304">
        <f t="shared" si="39"/>
        <v>2866.929909942156</v>
      </c>
      <c r="F195" s="304">
        <f t="shared" si="40"/>
        <v>169.64082307350037</v>
      </c>
      <c r="G195" s="101">
        <v>95</v>
      </c>
      <c r="H195" s="305">
        <f t="shared" si="41"/>
        <v>11613.611886690673</v>
      </c>
      <c r="I195" s="309">
        <f t="shared" si="42"/>
        <v>5.798</v>
      </c>
      <c r="J195" s="329">
        <f t="shared" si="52"/>
        <v>51.166929296489045</v>
      </c>
      <c r="K195" s="302">
        <v>21700</v>
      </c>
      <c r="L195" s="307">
        <f t="shared" si="37"/>
        <v>5089.2246922050108</v>
      </c>
      <c r="M195" s="304">
        <f t="shared" si="43"/>
        <v>1720.1579459652935</v>
      </c>
      <c r="N195" s="304">
        <f t="shared" si="44"/>
        <v>101.78449384410021</v>
      </c>
      <c r="O195" s="308">
        <v>57</v>
      </c>
      <c r="P195" s="305">
        <f t="shared" si="45"/>
        <v>6968.1671320144042</v>
      </c>
      <c r="Q195" s="309">
        <f t="shared" si="46"/>
        <v>3.4788000000000001</v>
      </c>
      <c r="R195" s="367">
        <f t="shared" si="53"/>
        <v>76.75039394473356</v>
      </c>
      <c r="S195" s="302">
        <v>21700</v>
      </c>
      <c r="T195" s="307">
        <f t="shared" si="38"/>
        <v>3392.8164614700072</v>
      </c>
      <c r="U195" s="101">
        <f t="shared" si="47"/>
        <v>1146.7719639768623</v>
      </c>
      <c r="V195" s="304">
        <f t="shared" si="48"/>
        <v>67.856329229400146</v>
      </c>
      <c r="W195" s="308">
        <v>38</v>
      </c>
      <c r="X195" s="305">
        <f t="shared" si="49"/>
        <v>4645.4447546762694</v>
      </c>
      <c r="Y195" s="309">
        <f t="shared" si="50"/>
        <v>2.3191999999999999</v>
      </c>
    </row>
    <row r="196" spans="1:25" s="63" customFormat="1" ht="16.5" customHeight="1" x14ac:dyDescent="0.2">
      <c r="A196" s="279">
        <v>179</v>
      </c>
      <c r="B196" s="301">
        <f t="shared" si="51"/>
        <v>30.730353717864503</v>
      </c>
      <c r="C196" s="302">
        <v>21700</v>
      </c>
      <c r="D196" s="303">
        <f t="shared" si="36"/>
        <v>8473.7065635733779</v>
      </c>
      <c r="E196" s="304">
        <f t="shared" si="39"/>
        <v>2864.1128184878016</v>
      </c>
      <c r="F196" s="304">
        <f t="shared" si="40"/>
        <v>169.47413127146757</v>
      </c>
      <c r="G196" s="101">
        <v>95</v>
      </c>
      <c r="H196" s="305">
        <f t="shared" si="41"/>
        <v>11602.293513332646</v>
      </c>
      <c r="I196" s="309">
        <f t="shared" si="42"/>
        <v>5.8249000000000004</v>
      </c>
      <c r="J196" s="329">
        <f t="shared" si="52"/>
        <v>51.217256196440843</v>
      </c>
      <c r="K196" s="302">
        <v>21700</v>
      </c>
      <c r="L196" s="307">
        <f t="shared" si="37"/>
        <v>5084.2239381440259</v>
      </c>
      <c r="M196" s="304">
        <f t="shared" si="43"/>
        <v>1718.4676910926805</v>
      </c>
      <c r="N196" s="304">
        <f t="shared" si="44"/>
        <v>101.68447876288052</v>
      </c>
      <c r="O196" s="308">
        <v>57</v>
      </c>
      <c r="P196" s="305">
        <f t="shared" si="45"/>
        <v>6961.3761079995866</v>
      </c>
      <c r="Q196" s="309">
        <f t="shared" si="46"/>
        <v>3.4948999999999999</v>
      </c>
      <c r="R196" s="367">
        <f t="shared" si="53"/>
        <v>76.82588429466125</v>
      </c>
      <c r="S196" s="302">
        <v>21700</v>
      </c>
      <c r="T196" s="307">
        <f t="shared" si="38"/>
        <v>3389.4826254293521</v>
      </c>
      <c r="U196" s="101">
        <f t="shared" si="47"/>
        <v>1145.6451273951209</v>
      </c>
      <c r="V196" s="304">
        <f t="shared" si="48"/>
        <v>67.789652508587039</v>
      </c>
      <c r="W196" s="308">
        <v>38</v>
      </c>
      <c r="X196" s="305">
        <f t="shared" si="49"/>
        <v>4640.9174053330598</v>
      </c>
      <c r="Y196" s="309">
        <f t="shared" si="50"/>
        <v>2.3298999999999999</v>
      </c>
    </row>
    <row r="197" spans="1:25" s="63" customFormat="1" ht="16.5" customHeight="1" thickBot="1" x14ac:dyDescent="0.25">
      <c r="A197" s="386">
        <v>180</v>
      </c>
      <c r="B197" s="310">
        <f t="shared" si="51"/>
        <v>30.760418773738884</v>
      </c>
      <c r="C197" s="311">
        <v>21700</v>
      </c>
      <c r="D197" s="312">
        <f t="shared" si="36"/>
        <v>8465.4244116569516</v>
      </c>
      <c r="E197" s="313">
        <f t="shared" si="39"/>
        <v>2861.3134511400494</v>
      </c>
      <c r="F197" s="313">
        <f t="shared" si="40"/>
        <v>169.30848823313903</v>
      </c>
      <c r="G197" s="115">
        <v>95</v>
      </c>
      <c r="H197" s="314">
        <f t="shared" si="41"/>
        <v>11591.04635103014</v>
      </c>
      <c r="I197" s="318">
        <f t="shared" si="42"/>
        <v>5.8517000000000001</v>
      </c>
      <c r="J197" s="331">
        <f t="shared" si="52"/>
        <v>51.267364622898143</v>
      </c>
      <c r="K197" s="311">
        <v>21700</v>
      </c>
      <c r="L197" s="316">
        <f t="shared" si="37"/>
        <v>5079.2546469941717</v>
      </c>
      <c r="M197" s="313">
        <f t="shared" si="43"/>
        <v>1716.7880706840299</v>
      </c>
      <c r="N197" s="313">
        <f t="shared" si="44"/>
        <v>101.58509293988344</v>
      </c>
      <c r="O197" s="317">
        <v>57</v>
      </c>
      <c r="P197" s="314">
        <f t="shared" si="45"/>
        <v>6954.6278106180844</v>
      </c>
      <c r="Q197" s="318">
        <f t="shared" si="46"/>
        <v>3.5110000000000001</v>
      </c>
      <c r="R197" s="368">
        <f t="shared" si="53"/>
        <v>76.901046934347207</v>
      </c>
      <c r="S197" s="311">
        <v>21700</v>
      </c>
      <c r="T197" s="316">
        <f t="shared" si="38"/>
        <v>3386.1697646627817</v>
      </c>
      <c r="U197" s="115">
        <f t="shared" si="47"/>
        <v>1144.5253804560202</v>
      </c>
      <c r="V197" s="313">
        <f t="shared" si="48"/>
        <v>67.723395293255635</v>
      </c>
      <c r="W197" s="317">
        <v>38</v>
      </c>
      <c r="X197" s="314">
        <f t="shared" si="49"/>
        <v>4636.4185404120572</v>
      </c>
      <c r="Y197" s="318">
        <f t="shared" si="50"/>
        <v>2.3407</v>
      </c>
    </row>
    <row r="198" spans="1:25" s="63" customFormat="1" ht="16.5" customHeight="1" x14ac:dyDescent="0.2">
      <c r="A198" s="278">
        <v>181</v>
      </c>
      <c r="B198" s="319">
        <f>9.1*LN($A198)+$A198/150-17.72</f>
        <v>30.792989651185678</v>
      </c>
      <c r="C198" s="320">
        <v>21700</v>
      </c>
      <c r="D198" s="321">
        <f t="shared" si="36"/>
        <v>8456.4702209736024</v>
      </c>
      <c r="E198" s="322">
        <f t="shared" si="39"/>
        <v>2858.2869346890775</v>
      </c>
      <c r="F198" s="322">
        <f t="shared" si="40"/>
        <v>169.12940441947205</v>
      </c>
      <c r="G198" s="106">
        <v>95</v>
      </c>
      <c r="H198" s="323">
        <f t="shared" si="41"/>
        <v>11578.886560082152</v>
      </c>
      <c r="I198" s="328">
        <f t="shared" si="42"/>
        <v>5.8780000000000001</v>
      </c>
      <c r="J198" s="324">
        <f>(9.1*LN($A198)+$A198/150-17.72)/0.6</f>
        <v>51.321649418642799</v>
      </c>
      <c r="K198" s="320">
        <v>21700</v>
      </c>
      <c r="L198" s="325">
        <f t="shared" si="37"/>
        <v>5073.8821325841609</v>
      </c>
      <c r="M198" s="322">
        <f t="shared" si="43"/>
        <v>1714.9721608134462</v>
      </c>
      <c r="N198" s="322">
        <f t="shared" si="44"/>
        <v>101.47764265168323</v>
      </c>
      <c r="O198" s="326">
        <v>57</v>
      </c>
      <c r="P198" s="323">
        <f t="shared" si="45"/>
        <v>6947.3319360492897</v>
      </c>
      <c r="Q198" s="328">
        <f t="shared" si="46"/>
        <v>3.5268000000000002</v>
      </c>
      <c r="R198" s="366">
        <f>(9.1*LN($A198)+$A198/150-17.72)/0.4</f>
        <v>76.982474127964196</v>
      </c>
      <c r="S198" s="320">
        <v>21700</v>
      </c>
      <c r="T198" s="325">
        <f t="shared" si="38"/>
        <v>3382.5880883894406</v>
      </c>
      <c r="U198" s="106">
        <f t="shared" si="47"/>
        <v>1143.3147738756309</v>
      </c>
      <c r="V198" s="322">
        <f t="shared" si="48"/>
        <v>67.651761767788813</v>
      </c>
      <c r="W198" s="326">
        <v>38</v>
      </c>
      <c r="X198" s="323">
        <f t="shared" si="49"/>
        <v>4631.5546240328604</v>
      </c>
      <c r="Y198" s="328">
        <f t="shared" si="50"/>
        <v>2.3512</v>
      </c>
    </row>
    <row r="199" spans="1:25" s="63" customFormat="1" ht="16.5" customHeight="1" x14ac:dyDescent="0.2">
      <c r="A199" s="279">
        <v>182</v>
      </c>
      <c r="B199" s="301">
        <f t="shared" ref="B199:B262" si="54">9.1*LN($A199)+$A199/150-17.72</f>
        <v>30.849794185732165</v>
      </c>
      <c r="C199" s="302">
        <v>21700</v>
      </c>
      <c r="D199" s="303">
        <f t="shared" si="36"/>
        <v>8440.8991007283075</v>
      </c>
      <c r="E199" s="304">
        <f t="shared" si="39"/>
        <v>2853.0238960461675</v>
      </c>
      <c r="F199" s="304">
        <f t="shared" si="40"/>
        <v>168.81798201456616</v>
      </c>
      <c r="G199" s="101">
        <v>95</v>
      </c>
      <c r="H199" s="305">
        <f t="shared" si="41"/>
        <v>11557.740978789043</v>
      </c>
      <c r="I199" s="309">
        <f t="shared" si="42"/>
        <v>5.8996000000000004</v>
      </c>
      <c r="J199" s="329">
        <f t="shared" ref="J199:J262" si="55">(9.1*LN($A199)+$A199/150-17.72)/0.6</f>
        <v>51.416323642886944</v>
      </c>
      <c r="K199" s="302">
        <v>21700</v>
      </c>
      <c r="L199" s="307">
        <f t="shared" si="37"/>
        <v>5064.539460436984</v>
      </c>
      <c r="M199" s="304">
        <f t="shared" si="43"/>
        <v>1711.8143376277005</v>
      </c>
      <c r="N199" s="304">
        <f t="shared" si="44"/>
        <v>101.29078920873968</v>
      </c>
      <c r="O199" s="308">
        <v>57</v>
      </c>
      <c r="P199" s="305">
        <f t="shared" si="45"/>
        <v>6934.6445872734239</v>
      </c>
      <c r="Q199" s="309">
        <f t="shared" si="46"/>
        <v>3.5396999999999998</v>
      </c>
      <c r="R199" s="367">
        <f t="shared" ref="R199:R262" si="56">(9.1*LN($A199)+$A199/150-17.72)/0.4</f>
        <v>77.124485464330405</v>
      </c>
      <c r="S199" s="302">
        <v>21700</v>
      </c>
      <c r="T199" s="307">
        <f t="shared" si="38"/>
        <v>3376.3596402913236</v>
      </c>
      <c r="U199" s="101">
        <f t="shared" si="47"/>
        <v>1141.2095584184672</v>
      </c>
      <c r="V199" s="304">
        <f t="shared" si="48"/>
        <v>67.527192805826473</v>
      </c>
      <c r="W199" s="308">
        <v>38</v>
      </c>
      <c r="X199" s="305">
        <f t="shared" si="49"/>
        <v>4623.0963915156171</v>
      </c>
      <c r="Y199" s="309">
        <f t="shared" si="50"/>
        <v>2.3597999999999999</v>
      </c>
    </row>
    <row r="200" spans="1:25" s="63" customFormat="1" ht="16.5" customHeight="1" x14ac:dyDescent="0.2">
      <c r="A200" s="279">
        <v>183</v>
      </c>
      <c r="B200" s="301">
        <f t="shared" si="54"/>
        <v>30.906323990856933</v>
      </c>
      <c r="C200" s="302">
        <v>21700</v>
      </c>
      <c r="D200" s="303">
        <f t="shared" si="36"/>
        <v>8425.4601122098684</v>
      </c>
      <c r="E200" s="304">
        <f t="shared" si="39"/>
        <v>2847.8055179269354</v>
      </c>
      <c r="F200" s="304">
        <f t="shared" si="40"/>
        <v>168.50920224419738</v>
      </c>
      <c r="G200" s="101">
        <v>95</v>
      </c>
      <c r="H200" s="305">
        <f t="shared" si="41"/>
        <v>11536.774832381001</v>
      </c>
      <c r="I200" s="309">
        <f t="shared" si="42"/>
        <v>5.9211</v>
      </c>
      <c r="J200" s="329">
        <f t="shared" si="55"/>
        <v>51.510539984761557</v>
      </c>
      <c r="K200" s="302">
        <v>21700</v>
      </c>
      <c r="L200" s="307">
        <f t="shared" si="37"/>
        <v>5055.2760673259218</v>
      </c>
      <c r="M200" s="304">
        <f t="shared" si="43"/>
        <v>1708.6833107561613</v>
      </c>
      <c r="N200" s="304">
        <f t="shared" si="44"/>
        <v>101.10552134651844</v>
      </c>
      <c r="O200" s="308">
        <v>57</v>
      </c>
      <c r="P200" s="305">
        <f t="shared" si="45"/>
        <v>6922.0648994286021</v>
      </c>
      <c r="Q200" s="309">
        <f t="shared" si="46"/>
        <v>3.5527000000000002</v>
      </c>
      <c r="R200" s="367">
        <f t="shared" si="56"/>
        <v>77.265809977142325</v>
      </c>
      <c r="S200" s="302">
        <v>21700</v>
      </c>
      <c r="T200" s="307">
        <f t="shared" si="38"/>
        <v>3370.1840448839475</v>
      </c>
      <c r="U200" s="101">
        <f t="shared" si="47"/>
        <v>1139.1222071707741</v>
      </c>
      <c r="V200" s="304">
        <f t="shared" si="48"/>
        <v>67.403680897678953</v>
      </c>
      <c r="W200" s="308">
        <v>38</v>
      </c>
      <c r="X200" s="305">
        <f t="shared" si="49"/>
        <v>4614.7099329524008</v>
      </c>
      <c r="Y200" s="309">
        <f t="shared" si="50"/>
        <v>2.3683999999999998</v>
      </c>
    </row>
    <row r="201" spans="1:25" s="63" customFormat="1" ht="16.5" customHeight="1" x14ac:dyDescent="0.2">
      <c r="A201" s="279">
        <v>184</v>
      </c>
      <c r="B201" s="301">
        <f t="shared" si="54"/>
        <v>30.962582060908439</v>
      </c>
      <c r="C201" s="302">
        <v>21700</v>
      </c>
      <c r="D201" s="303">
        <f t="shared" si="36"/>
        <v>8410.1513073990664</v>
      </c>
      <c r="E201" s="304">
        <f t="shared" si="39"/>
        <v>2842.6311419008844</v>
      </c>
      <c r="F201" s="304">
        <f t="shared" si="40"/>
        <v>168.20302614798132</v>
      </c>
      <c r="G201" s="101">
        <v>95</v>
      </c>
      <c r="H201" s="305">
        <f t="shared" si="41"/>
        <v>11515.985475447931</v>
      </c>
      <c r="I201" s="309">
        <f t="shared" si="42"/>
        <v>5.9427000000000003</v>
      </c>
      <c r="J201" s="329">
        <f t="shared" si="55"/>
        <v>51.604303434847402</v>
      </c>
      <c r="K201" s="302">
        <v>21700</v>
      </c>
      <c r="L201" s="307">
        <f t="shared" si="37"/>
        <v>5046.0907844394405</v>
      </c>
      <c r="M201" s="304">
        <f t="shared" si="43"/>
        <v>1705.5786851405308</v>
      </c>
      <c r="N201" s="304">
        <f t="shared" si="44"/>
        <v>100.92181568878881</v>
      </c>
      <c r="O201" s="308">
        <v>57</v>
      </c>
      <c r="P201" s="305">
        <f t="shared" si="45"/>
        <v>6909.5912852687607</v>
      </c>
      <c r="Q201" s="309">
        <f t="shared" si="46"/>
        <v>3.5655999999999999</v>
      </c>
      <c r="R201" s="367">
        <f t="shared" si="56"/>
        <v>77.406455152271093</v>
      </c>
      <c r="S201" s="302">
        <v>21700</v>
      </c>
      <c r="T201" s="307">
        <f t="shared" si="38"/>
        <v>3364.0605229596267</v>
      </c>
      <c r="U201" s="101">
        <f t="shared" si="47"/>
        <v>1137.0524567603538</v>
      </c>
      <c r="V201" s="304">
        <f t="shared" si="48"/>
        <v>67.281210459192536</v>
      </c>
      <c r="W201" s="308">
        <v>38</v>
      </c>
      <c r="X201" s="305">
        <f t="shared" si="49"/>
        <v>4606.3941901791732</v>
      </c>
      <c r="Y201" s="309">
        <f t="shared" si="50"/>
        <v>2.3771</v>
      </c>
    </row>
    <row r="202" spans="1:25" s="63" customFormat="1" ht="16.5" customHeight="1" x14ac:dyDescent="0.2">
      <c r="A202" s="279">
        <v>185</v>
      </c>
      <c r="B202" s="301">
        <f t="shared" si="54"/>
        <v>31.018571341546085</v>
      </c>
      <c r="C202" s="302">
        <v>21700</v>
      </c>
      <c r="D202" s="303">
        <f t="shared" si="36"/>
        <v>8394.9707784001585</v>
      </c>
      <c r="E202" s="304">
        <f t="shared" si="39"/>
        <v>2837.5001230992534</v>
      </c>
      <c r="F202" s="304">
        <f t="shared" si="40"/>
        <v>167.89941556800318</v>
      </c>
      <c r="G202" s="101">
        <v>95</v>
      </c>
      <c r="H202" s="305">
        <f t="shared" si="41"/>
        <v>11495.370317067414</v>
      </c>
      <c r="I202" s="309">
        <f t="shared" si="42"/>
        <v>5.9641999999999999</v>
      </c>
      <c r="J202" s="329">
        <f t="shared" si="55"/>
        <v>51.697618902576814</v>
      </c>
      <c r="K202" s="302">
        <v>21700</v>
      </c>
      <c r="L202" s="307">
        <f t="shared" si="37"/>
        <v>5036.9824670400949</v>
      </c>
      <c r="M202" s="304">
        <f t="shared" si="43"/>
        <v>1702.500073859552</v>
      </c>
      <c r="N202" s="304">
        <f t="shared" si="44"/>
        <v>100.7396493408019</v>
      </c>
      <c r="O202" s="308">
        <v>57</v>
      </c>
      <c r="P202" s="305">
        <f t="shared" si="45"/>
        <v>6897.222190240449</v>
      </c>
      <c r="Q202" s="309">
        <f t="shared" si="46"/>
        <v>3.5785</v>
      </c>
      <c r="R202" s="367">
        <f t="shared" si="56"/>
        <v>77.54642835386521</v>
      </c>
      <c r="S202" s="302">
        <v>21700</v>
      </c>
      <c r="T202" s="307">
        <f t="shared" si="38"/>
        <v>3357.988311360064</v>
      </c>
      <c r="U202" s="101">
        <f t="shared" si="47"/>
        <v>1135.0000492397016</v>
      </c>
      <c r="V202" s="304">
        <f t="shared" si="48"/>
        <v>67.159766227201288</v>
      </c>
      <c r="W202" s="308">
        <v>38</v>
      </c>
      <c r="X202" s="305">
        <f t="shared" si="49"/>
        <v>4598.1481268269672</v>
      </c>
      <c r="Y202" s="309">
        <f t="shared" si="50"/>
        <v>2.3856999999999999</v>
      </c>
    </row>
    <row r="203" spans="1:25" s="63" customFormat="1" ht="16.5" customHeight="1" x14ac:dyDescent="0.2">
      <c r="A203" s="279">
        <v>186</v>
      </c>
      <c r="B203" s="301">
        <f t="shared" si="54"/>
        <v>31.074294730790136</v>
      </c>
      <c r="C203" s="302">
        <v>21700</v>
      </c>
      <c r="D203" s="303">
        <f t="shared" si="36"/>
        <v>8379.9166563861309</v>
      </c>
      <c r="E203" s="304">
        <f t="shared" si="39"/>
        <v>2832.4118298585117</v>
      </c>
      <c r="F203" s="304">
        <f t="shared" si="40"/>
        <v>167.59833312772261</v>
      </c>
      <c r="G203" s="101">
        <v>95</v>
      </c>
      <c r="H203" s="305">
        <f t="shared" si="41"/>
        <v>11474.926819372364</v>
      </c>
      <c r="I203" s="309">
        <f t="shared" si="42"/>
        <v>5.9856999999999996</v>
      </c>
      <c r="J203" s="329">
        <f t="shared" si="55"/>
        <v>51.790491217983565</v>
      </c>
      <c r="K203" s="302">
        <v>21700</v>
      </c>
      <c r="L203" s="307">
        <f t="shared" si="37"/>
        <v>5027.9499938316767</v>
      </c>
      <c r="M203" s="304">
        <f t="shared" si="43"/>
        <v>1699.4470979151065</v>
      </c>
      <c r="N203" s="304">
        <f t="shared" si="44"/>
        <v>100.55899987663354</v>
      </c>
      <c r="O203" s="308">
        <v>57</v>
      </c>
      <c r="P203" s="305">
        <f t="shared" si="45"/>
        <v>6884.9560916234168</v>
      </c>
      <c r="Q203" s="309">
        <f t="shared" si="46"/>
        <v>3.5914000000000001</v>
      </c>
      <c r="R203" s="367">
        <f t="shared" si="56"/>
        <v>77.685736826975329</v>
      </c>
      <c r="S203" s="302">
        <v>21700</v>
      </c>
      <c r="T203" s="307">
        <f t="shared" si="38"/>
        <v>3351.9666625544523</v>
      </c>
      <c r="U203" s="101">
        <f t="shared" si="47"/>
        <v>1132.9647319434048</v>
      </c>
      <c r="V203" s="304">
        <f t="shared" si="48"/>
        <v>67.039333251089047</v>
      </c>
      <c r="W203" s="308">
        <v>38</v>
      </c>
      <c r="X203" s="305">
        <f t="shared" si="49"/>
        <v>4589.970727748946</v>
      </c>
      <c r="Y203" s="309">
        <f t="shared" si="50"/>
        <v>2.3942999999999999</v>
      </c>
    </row>
    <row r="204" spans="1:25" s="63" customFormat="1" ht="16.5" customHeight="1" x14ac:dyDescent="0.2">
      <c r="A204" s="279">
        <v>187</v>
      </c>
      <c r="B204" s="301">
        <f t="shared" si="54"/>
        <v>31.12975508004341</v>
      </c>
      <c r="C204" s="302">
        <v>21700</v>
      </c>
      <c r="D204" s="303">
        <f t="shared" si="36"/>
        <v>8364.9871105775783</v>
      </c>
      <c r="E204" s="304">
        <f t="shared" si="39"/>
        <v>2827.3656433752212</v>
      </c>
      <c r="F204" s="304">
        <f t="shared" si="40"/>
        <v>167.29974221155157</v>
      </c>
      <c r="G204" s="101">
        <v>95</v>
      </c>
      <c r="H204" s="305">
        <f t="shared" si="41"/>
        <v>11454.652496164352</v>
      </c>
      <c r="I204" s="309">
        <f t="shared" si="42"/>
        <v>6.0071000000000003</v>
      </c>
      <c r="J204" s="329">
        <f t="shared" si="55"/>
        <v>51.882925133405685</v>
      </c>
      <c r="K204" s="302">
        <v>21700</v>
      </c>
      <c r="L204" s="307">
        <f t="shared" si="37"/>
        <v>5018.9922663465468</v>
      </c>
      <c r="M204" s="304">
        <f t="shared" si="43"/>
        <v>1696.4193860251326</v>
      </c>
      <c r="N204" s="304">
        <f t="shared" si="44"/>
        <v>100.37984532693093</v>
      </c>
      <c r="O204" s="308">
        <v>57</v>
      </c>
      <c r="P204" s="305">
        <f t="shared" si="45"/>
        <v>6872.7914976986103</v>
      </c>
      <c r="Q204" s="309">
        <f t="shared" si="46"/>
        <v>3.6042999999999998</v>
      </c>
      <c r="R204" s="367">
        <f t="shared" si="56"/>
        <v>77.824387700108517</v>
      </c>
      <c r="S204" s="302">
        <v>21700</v>
      </c>
      <c r="T204" s="307">
        <f t="shared" si="38"/>
        <v>3345.9948442310315</v>
      </c>
      <c r="U204" s="101">
        <f t="shared" si="47"/>
        <v>1130.9462573500884</v>
      </c>
      <c r="V204" s="304">
        <f t="shared" si="48"/>
        <v>66.919896884620627</v>
      </c>
      <c r="W204" s="308">
        <v>38</v>
      </c>
      <c r="X204" s="305">
        <f t="shared" si="49"/>
        <v>4581.8609984657405</v>
      </c>
      <c r="Y204" s="309">
        <f t="shared" si="50"/>
        <v>2.4028</v>
      </c>
    </row>
    <row r="205" spans="1:25" s="63" customFormat="1" ht="16.5" customHeight="1" x14ac:dyDescent="0.2">
      <c r="A205" s="279">
        <v>188</v>
      </c>
      <c r="B205" s="301">
        <f t="shared" si="54"/>
        <v>31.18495519508587</v>
      </c>
      <c r="C205" s="302">
        <v>21700</v>
      </c>
      <c r="D205" s="303">
        <f t="shared" si="36"/>
        <v>8350.1803472539177</v>
      </c>
      <c r="E205" s="304">
        <f t="shared" si="39"/>
        <v>2822.360957371824</v>
      </c>
      <c r="F205" s="304">
        <f t="shared" si="40"/>
        <v>167.00360694507836</v>
      </c>
      <c r="G205" s="101">
        <v>95</v>
      </c>
      <c r="H205" s="305">
        <f t="shared" si="41"/>
        <v>11434.54491157082</v>
      </c>
      <c r="I205" s="309">
        <f t="shared" si="42"/>
        <v>6.0285000000000002</v>
      </c>
      <c r="J205" s="329">
        <f t="shared" si="55"/>
        <v>51.974925325143118</v>
      </c>
      <c r="K205" s="302">
        <v>21700</v>
      </c>
      <c r="L205" s="307">
        <f t="shared" si="37"/>
        <v>5010.1082083523497</v>
      </c>
      <c r="M205" s="304">
        <f t="shared" si="43"/>
        <v>1693.4165744230941</v>
      </c>
      <c r="N205" s="304">
        <f t="shared" si="44"/>
        <v>100.202164167047</v>
      </c>
      <c r="O205" s="308">
        <v>57</v>
      </c>
      <c r="P205" s="305">
        <f t="shared" si="45"/>
        <v>6860.7269469424909</v>
      </c>
      <c r="Q205" s="309">
        <f t="shared" si="46"/>
        <v>3.6171000000000002</v>
      </c>
      <c r="R205" s="367">
        <f t="shared" si="56"/>
        <v>77.962387987714663</v>
      </c>
      <c r="S205" s="302">
        <v>21700</v>
      </c>
      <c r="T205" s="307">
        <f t="shared" si="38"/>
        <v>3340.0721389015671</v>
      </c>
      <c r="U205" s="101">
        <f t="shared" si="47"/>
        <v>1128.9443829487295</v>
      </c>
      <c r="V205" s="304">
        <f t="shared" si="48"/>
        <v>66.801442778031344</v>
      </c>
      <c r="W205" s="308">
        <v>38</v>
      </c>
      <c r="X205" s="305">
        <f t="shared" si="49"/>
        <v>4573.8179646283288</v>
      </c>
      <c r="Y205" s="309">
        <f t="shared" si="50"/>
        <v>2.4114</v>
      </c>
    </row>
    <row r="206" spans="1:25" s="63" customFormat="1" ht="16.5" customHeight="1" x14ac:dyDescent="0.2">
      <c r="A206" s="279">
        <v>189</v>
      </c>
      <c r="B206" s="301">
        <f t="shared" si="54"/>
        <v>31.239897837042747</v>
      </c>
      <c r="C206" s="302">
        <v>21700</v>
      </c>
      <c r="D206" s="303">
        <f t="shared" si="36"/>
        <v>8335.494608795756</v>
      </c>
      <c r="E206" s="304">
        <f t="shared" si="39"/>
        <v>2817.3971777729653</v>
      </c>
      <c r="F206" s="304">
        <f t="shared" si="40"/>
        <v>166.70989217591512</v>
      </c>
      <c r="G206" s="101">
        <v>95</v>
      </c>
      <c r="H206" s="305">
        <f t="shared" si="41"/>
        <v>11414.601678744637</v>
      </c>
      <c r="I206" s="309">
        <f t="shared" si="42"/>
        <v>6.05</v>
      </c>
      <c r="J206" s="329">
        <f t="shared" si="55"/>
        <v>52.066496395071248</v>
      </c>
      <c r="K206" s="302">
        <v>21700</v>
      </c>
      <c r="L206" s="307">
        <f t="shared" si="37"/>
        <v>5001.2967652774532</v>
      </c>
      <c r="M206" s="304">
        <f t="shared" si="43"/>
        <v>1690.438306663779</v>
      </c>
      <c r="N206" s="304">
        <f t="shared" si="44"/>
        <v>100.02593530554907</v>
      </c>
      <c r="O206" s="308">
        <v>57</v>
      </c>
      <c r="P206" s="305">
        <f t="shared" si="45"/>
        <v>6848.7610072467814</v>
      </c>
      <c r="Q206" s="309">
        <f t="shared" si="46"/>
        <v>3.63</v>
      </c>
      <c r="R206" s="367">
        <f t="shared" si="56"/>
        <v>78.099744592606868</v>
      </c>
      <c r="S206" s="302">
        <v>21700</v>
      </c>
      <c r="T206" s="307">
        <f t="shared" si="38"/>
        <v>3334.1978435183019</v>
      </c>
      <c r="U206" s="101">
        <f t="shared" si="47"/>
        <v>1126.958871109186</v>
      </c>
      <c r="V206" s="304">
        <f t="shared" si="48"/>
        <v>66.683956870366032</v>
      </c>
      <c r="W206" s="308">
        <v>38</v>
      </c>
      <c r="X206" s="305">
        <f t="shared" si="49"/>
        <v>4565.8406714978546</v>
      </c>
      <c r="Y206" s="309">
        <f t="shared" si="50"/>
        <v>2.42</v>
      </c>
    </row>
    <row r="207" spans="1:25" s="63" customFormat="1" ht="16.5" customHeight="1" x14ac:dyDescent="0.2">
      <c r="A207" s="280">
        <v>190</v>
      </c>
      <c r="B207" s="301">
        <f t="shared" si="54"/>
        <v>31.294585723327089</v>
      </c>
      <c r="C207" s="302">
        <v>21700</v>
      </c>
      <c r="D207" s="303">
        <f t="shared" si="36"/>
        <v>8320.9281727572743</v>
      </c>
      <c r="E207" s="304">
        <f t="shared" si="39"/>
        <v>2812.4737223919583</v>
      </c>
      <c r="F207" s="304">
        <f t="shared" si="40"/>
        <v>166.41856345514549</v>
      </c>
      <c r="G207" s="101">
        <v>95</v>
      </c>
      <c r="H207" s="305">
        <f t="shared" si="41"/>
        <v>11394.820458604378</v>
      </c>
      <c r="I207" s="309">
        <f t="shared" si="42"/>
        <v>6.0712999999999999</v>
      </c>
      <c r="J207" s="329">
        <f t="shared" si="55"/>
        <v>52.157642872211817</v>
      </c>
      <c r="K207" s="302">
        <v>21700</v>
      </c>
      <c r="L207" s="307">
        <f t="shared" si="37"/>
        <v>4992.5569036543648</v>
      </c>
      <c r="M207" s="304">
        <f t="shared" si="43"/>
        <v>1687.4842334351752</v>
      </c>
      <c r="N207" s="304">
        <f t="shared" si="44"/>
        <v>99.851138073087299</v>
      </c>
      <c r="O207" s="308">
        <v>57</v>
      </c>
      <c r="P207" s="305">
        <f t="shared" si="45"/>
        <v>6836.8922751626269</v>
      </c>
      <c r="Q207" s="309">
        <f t="shared" si="46"/>
        <v>3.6427999999999998</v>
      </c>
      <c r="R207" s="367">
        <f t="shared" si="56"/>
        <v>78.236464308317721</v>
      </c>
      <c r="S207" s="302">
        <v>21700</v>
      </c>
      <c r="T207" s="307">
        <f t="shared" si="38"/>
        <v>3328.3712691029104</v>
      </c>
      <c r="U207" s="101">
        <f t="shared" si="47"/>
        <v>1124.9894889567836</v>
      </c>
      <c r="V207" s="304">
        <f t="shared" si="48"/>
        <v>66.567425382058204</v>
      </c>
      <c r="W207" s="308">
        <v>38</v>
      </c>
      <c r="X207" s="305">
        <f t="shared" si="49"/>
        <v>4557.9281834417525</v>
      </c>
      <c r="Y207" s="309">
        <f t="shared" si="50"/>
        <v>2.4285000000000001</v>
      </c>
    </row>
    <row r="208" spans="1:25" s="63" customFormat="1" ht="16.5" customHeight="1" x14ac:dyDescent="0.2">
      <c r="A208" s="278">
        <v>191</v>
      </c>
      <c r="B208" s="319">
        <f t="shared" si="54"/>
        <v>31.349021528557664</v>
      </c>
      <c r="C208" s="320">
        <v>21700</v>
      </c>
      <c r="D208" s="321">
        <f t="shared" si="36"/>
        <v>8306.4793509675037</v>
      </c>
      <c r="E208" s="322">
        <f t="shared" si="39"/>
        <v>2807.5900206270162</v>
      </c>
      <c r="F208" s="322">
        <f t="shared" si="40"/>
        <v>166.12958701935008</v>
      </c>
      <c r="G208" s="106">
        <v>95</v>
      </c>
      <c r="H208" s="323">
        <f t="shared" si="41"/>
        <v>11375.19895861387</v>
      </c>
      <c r="I208" s="328">
        <f t="shared" si="42"/>
        <v>6.0926999999999998</v>
      </c>
      <c r="J208" s="324">
        <f t="shared" si="55"/>
        <v>52.248369214262773</v>
      </c>
      <c r="K208" s="320">
        <v>21700</v>
      </c>
      <c r="L208" s="325">
        <f t="shared" si="37"/>
        <v>4983.887610580503</v>
      </c>
      <c r="M208" s="322">
        <f t="shared" si="43"/>
        <v>1684.5540123762098</v>
      </c>
      <c r="N208" s="322">
        <f t="shared" si="44"/>
        <v>99.677752211610056</v>
      </c>
      <c r="O208" s="326">
        <v>57</v>
      </c>
      <c r="P208" s="323">
        <f t="shared" si="45"/>
        <v>6825.1193751683222</v>
      </c>
      <c r="Q208" s="328">
        <f t="shared" si="46"/>
        <v>3.6556000000000002</v>
      </c>
      <c r="R208" s="366">
        <f t="shared" si="56"/>
        <v>78.372553821394149</v>
      </c>
      <c r="S208" s="320">
        <v>21700</v>
      </c>
      <c r="T208" s="325">
        <f t="shared" si="38"/>
        <v>3322.5917403870026</v>
      </c>
      <c r="U208" s="106">
        <f t="shared" si="47"/>
        <v>1123.0360082508068</v>
      </c>
      <c r="V208" s="322">
        <f t="shared" si="48"/>
        <v>66.451834807740056</v>
      </c>
      <c r="W208" s="326">
        <v>38</v>
      </c>
      <c r="X208" s="323">
        <f t="shared" si="49"/>
        <v>4550.0795834455494</v>
      </c>
      <c r="Y208" s="328">
        <f t="shared" si="50"/>
        <v>2.4371</v>
      </c>
    </row>
    <row r="209" spans="1:256" s="63" customFormat="1" ht="16.5" customHeight="1" x14ac:dyDescent="0.2">
      <c r="A209" s="279">
        <v>192</v>
      </c>
      <c r="B209" s="301">
        <f t="shared" si="54"/>
        <v>31.403207885452815</v>
      </c>
      <c r="C209" s="302">
        <v>21700</v>
      </c>
      <c r="D209" s="303">
        <f t="shared" si="36"/>
        <v>8292.1464886594385</v>
      </c>
      <c r="E209" s="304">
        <f t="shared" si="39"/>
        <v>2802.7455131668899</v>
      </c>
      <c r="F209" s="304">
        <f t="shared" si="40"/>
        <v>165.84292977318879</v>
      </c>
      <c r="G209" s="101">
        <v>95</v>
      </c>
      <c r="H209" s="305">
        <f t="shared" si="41"/>
        <v>11355.734931599518</v>
      </c>
      <c r="I209" s="309">
        <f t="shared" si="42"/>
        <v>6.1139999999999999</v>
      </c>
      <c r="J209" s="329">
        <f t="shared" si="55"/>
        <v>52.338679809088028</v>
      </c>
      <c r="K209" s="302">
        <v>21700</v>
      </c>
      <c r="L209" s="307">
        <f t="shared" si="37"/>
        <v>4975.2878931956639</v>
      </c>
      <c r="M209" s="304">
        <f t="shared" si="43"/>
        <v>1681.6473079001341</v>
      </c>
      <c r="N209" s="304">
        <f t="shared" si="44"/>
        <v>99.505757863913274</v>
      </c>
      <c r="O209" s="308">
        <v>57</v>
      </c>
      <c r="P209" s="305">
        <f t="shared" si="45"/>
        <v>6813.4409589597117</v>
      </c>
      <c r="Q209" s="309">
        <f t="shared" si="46"/>
        <v>3.6684000000000001</v>
      </c>
      <c r="R209" s="367">
        <f t="shared" si="56"/>
        <v>78.508019713632038</v>
      </c>
      <c r="S209" s="302">
        <v>21700</v>
      </c>
      <c r="T209" s="307">
        <f t="shared" si="38"/>
        <v>3316.8585954637765</v>
      </c>
      <c r="U209" s="101">
        <f t="shared" si="47"/>
        <v>1121.0982052667564</v>
      </c>
      <c r="V209" s="304">
        <f t="shared" si="48"/>
        <v>66.337171909275526</v>
      </c>
      <c r="W209" s="308">
        <v>38</v>
      </c>
      <c r="X209" s="305">
        <f t="shared" si="49"/>
        <v>4542.293972639809</v>
      </c>
      <c r="Y209" s="309">
        <f t="shared" si="50"/>
        <v>2.4456000000000002</v>
      </c>
    </row>
    <row r="210" spans="1:256" s="63" customFormat="1" ht="16.5" customHeight="1" x14ac:dyDescent="0.2">
      <c r="A210" s="279">
        <v>193</v>
      </c>
      <c r="B210" s="301">
        <f t="shared" si="54"/>
        <v>31.457147385701127</v>
      </c>
      <c r="C210" s="302">
        <v>21700</v>
      </c>
      <c r="D210" s="303">
        <f t="shared" ref="D210:D273" si="57">12*(1/B210*C210)</f>
        <v>8277.9279636260035</v>
      </c>
      <c r="E210" s="304">
        <f t="shared" si="39"/>
        <v>2797.9396517055889</v>
      </c>
      <c r="F210" s="304">
        <f t="shared" si="40"/>
        <v>165.55855927252009</v>
      </c>
      <c r="G210" s="101">
        <v>95</v>
      </c>
      <c r="H210" s="305">
        <f t="shared" si="41"/>
        <v>11336.426174604112</v>
      </c>
      <c r="I210" s="309">
        <f t="shared" si="42"/>
        <v>6.1353</v>
      </c>
      <c r="J210" s="329">
        <f t="shared" si="55"/>
        <v>52.428578976168545</v>
      </c>
      <c r="K210" s="302">
        <v>21700</v>
      </c>
      <c r="L210" s="307">
        <f t="shared" ref="L210:L273" si="58">12*(1/J210*K210)</f>
        <v>4966.7567781756024</v>
      </c>
      <c r="M210" s="304">
        <f t="shared" si="43"/>
        <v>1678.7637910233534</v>
      </c>
      <c r="N210" s="304">
        <f t="shared" si="44"/>
        <v>99.335135563512054</v>
      </c>
      <c r="O210" s="308">
        <v>57</v>
      </c>
      <c r="P210" s="305">
        <f t="shared" si="45"/>
        <v>6801.8557047624681</v>
      </c>
      <c r="Q210" s="309">
        <f t="shared" si="46"/>
        <v>3.6812</v>
      </c>
      <c r="R210" s="367">
        <f t="shared" si="56"/>
        <v>78.642868464252814</v>
      </c>
      <c r="S210" s="302">
        <v>21700</v>
      </c>
      <c r="T210" s="307">
        <f t="shared" ref="T210:T273" si="59">12*(1/R210*S210)</f>
        <v>3311.1711854504019</v>
      </c>
      <c r="U210" s="101">
        <f t="shared" si="47"/>
        <v>1119.1758606822357</v>
      </c>
      <c r="V210" s="304">
        <f t="shared" si="48"/>
        <v>66.223423709008046</v>
      </c>
      <c r="W210" s="308">
        <v>38</v>
      </c>
      <c r="X210" s="305">
        <f t="shared" si="49"/>
        <v>4534.5704698416457</v>
      </c>
      <c r="Y210" s="309">
        <f t="shared" si="50"/>
        <v>2.4540999999999999</v>
      </c>
    </row>
    <row r="211" spans="1:256" s="63" customFormat="1" ht="16.5" customHeight="1" x14ac:dyDescent="0.2">
      <c r="A211" s="279">
        <v>194</v>
      </c>
      <c r="B211" s="301">
        <f t="shared" si="54"/>
        <v>31.510842580809623</v>
      </c>
      <c r="C211" s="302">
        <v>21700</v>
      </c>
      <c r="D211" s="303">
        <f t="shared" si="57"/>
        <v>8263.8221854018539</v>
      </c>
      <c r="E211" s="304">
        <f t="shared" ref="E211:E274" si="60">D211*33.8%</f>
        <v>2793.1718986658261</v>
      </c>
      <c r="F211" s="304">
        <f t="shared" ref="F211:F274" si="61">D211*2%</f>
        <v>165.27644370803708</v>
      </c>
      <c r="G211" s="101">
        <v>95</v>
      </c>
      <c r="H211" s="305">
        <f t="shared" ref="H211:H274" si="62">SUM(D211:G211)</f>
        <v>11317.270527775716</v>
      </c>
      <c r="I211" s="309">
        <f t="shared" ref="I211:I274" si="63">ROUND(A211/B211,4)</f>
        <v>6.1566000000000001</v>
      </c>
      <c r="J211" s="329">
        <f t="shared" si="55"/>
        <v>52.51807096801604</v>
      </c>
      <c r="K211" s="302">
        <v>21700</v>
      </c>
      <c r="L211" s="307">
        <f t="shared" si="58"/>
        <v>4958.2933112411129</v>
      </c>
      <c r="M211" s="304">
        <f t="shared" ref="M211:M274" si="64">L211*33.8%</f>
        <v>1675.9031391994961</v>
      </c>
      <c r="N211" s="304">
        <f t="shared" ref="N211:N274" si="65">L211*2%</f>
        <v>99.165866224822253</v>
      </c>
      <c r="O211" s="308">
        <v>57</v>
      </c>
      <c r="P211" s="305">
        <f t="shared" ref="P211:P274" si="66">SUM(L211:O211)</f>
        <v>6790.3623166654306</v>
      </c>
      <c r="Q211" s="309">
        <f t="shared" ref="Q211:Q274" si="67">ROUND(A211/J211,4)</f>
        <v>3.694</v>
      </c>
      <c r="R211" s="367">
        <f t="shared" si="56"/>
        <v>78.777106452024057</v>
      </c>
      <c r="S211" s="302">
        <v>21700</v>
      </c>
      <c r="T211" s="307">
        <f t="shared" si="59"/>
        <v>3305.5288741607419</v>
      </c>
      <c r="U211" s="101">
        <f t="shared" ref="U211:U274" si="68">T211*33.8%</f>
        <v>1117.2687594663307</v>
      </c>
      <c r="V211" s="304">
        <f t="shared" ref="V211:V274" si="69">T211*2%</f>
        <v>66.11057748321484</v>
      </c>
      <c r="W211" s="308">
        <v>38</v>
      </c>
      <c r="X211" s="305">
        <f t="shared" ref="X211:X274" si="70">SUM(T211:W211)</f>
        <v>4526.908211110288</v>
      </c>
      <c r="Y211" s="309">
        <f t="shared" ref="Y211:Y274" si="71">ROUND(A211/R211,4)</f>
        <v>2.4626000000000001</v>
      </c>
    </row>
    <row r="212" spans="1:256" s="63" customFormat="1" ht="16.5" customHeight="1" x14ac:dyDescent="0.2">
      <c r="A212" s="279">
        <v>195</v>
      </c>
      <c r="B212" s="301">
        <f t="shared" si="54"/>
        <v>31.564295982930091</v>
      </c>
      <c r="C212" s="302">
        <v>21700</v>
      </c>
      <c r="D212" s="303">
        <f t="shared" si="57"/>
        <v>8249.8275944701509</v>
      </c>
      <c r="E212" s="304">
        <f t="shared" si="60"/>
        <v>2788.4417269309106</v>
      </c>
      <c r="F212" s="304">
        <f t="shared" si="61"/>
        <v>164.99655188940301</v>
      </c>
      <c r="G212" s="101">
        <v>95</v>
      </c>
      <c r="H212" s="305">
        <f t="shared" si="62"/>
        <v>11298.265873290464</v>
      </c>
      <c r="I212" s="309">
        <f t="shared" si="63"/>
        <v>6.1779000000000002</v>
      </c>
      <c r="J212" s="329">
        <f t="shared" si="55"/>
        <v>52.607159971550153</v>
      </c>
      <c r="K212" s="302">
        <v>21700</v>
      </c>
      <c r="L212" s="307">
        <f t="shared" si="58"/>
        <v>4949.8965566820898</v>
      </c>
      <c r="M212" s="304">
        <f t="shared" si="64"/>
        <v>1673.0650361585463</v>
      </c>
      <c r="N212" s="304">
        <f t="shared" si="65"/>
        <v>98.997931133641799</v>
      </c>
      <c r="O212" s="308">
        <v>57</v>
      </c>
      <c r="P212" s="305">
        <f t="shared" si="66"/>
        <v>6778.9595239742785</v>
      </c>
      <c r="Q212" s="309">
        <f t="shared" si="67"/>
        <v>3.7067000000000001</v>
      </c>
      <c r="R212" s="367">
        <f t="shared" si="56"/>
        <v>78.91073995732522</v>
      </c>
      <c r="S212" s="302">
        <v>21700</v>
      </c>
      <c r="T212" s="307">
        <f t="shared" si="59"/>
        <v>3299.9310377880602</v>
      </c>
      <c r="U212" s="101">
        <f t="shared" si="68"/>
        <v>1115.3766907723643</v>
      </c>
      <c r="V212" s="304">
        <f t="shared" si="69"/>
        <v>65.998620755761209</v>
      </c>
      <c r="W212" s="308">
        <v>38</v>
      </c>
      <c r="X212" s="305">
        <f t="shared" si="70"/>
        <v>4519.3063493161862</v>
      </c>
      <c r="Y212" s="309">
        <f t="shared" si="71"/>
        <v>2.4710999999999999</v>
      </c>
    </row>
    <row r="213" spans="1:256" s="63" customFormat="1" ht="16.5" customHeight="1" x14ac:dyDescent="0.2">
      <c r="A213" s="279">
        <v>196</v>
      </c>
      <c r="B213" s="301">
        <f t="shared" si="54"/>
        <v>31.617510065664369</v>
      </c>
      <c r="C213" s="302">
        <v>21700</v>
      </c>
      <c r="D213" s="303">
        <f t="shared" si="57"/>
        <v>8235.9426614933309</v>
      </c>
      <c r="E213" s="304">
        <f t="shared" si="60"/>
        <v>2783.7486195847455</v>
      </c>
      <c r="F213" s="304">
        <f t="shared" si="61"/>
        <v>164.71885322986662</v>
      </c>
      <c r="G213" s="101">
        <v>95</v>
      </c>
      <c r="H213" s="305">
        <f t="shared" si="62"/>
        <v>11279.410134307942</v>
      </c>
      <c r="I213" s="309">
        <f t="shared" si="63"/>
        <v>6.1990999999999996</v>
      </c>
      <c r="J213" s="329">
        <f t="shared" si="55"/>
        <v>52.69585010944062</v>
      </c>
      <c r="K213" s="302">
        <v>21700</v>
      </c>
      <c r="L213" s="307">
        <f t="shared" si="58"/>
        <v>4941.5655968959982</v>
      </c>
      <c r="M213" s="304">
        <f t="shared" si="64"/>
        <v>1670.2491717508472</v>
      </c>
      <c r="N213" s="304">
        <f t="shared" si="65"/>
        <v>98.831311937919963</v>
      </c>
      <c r="O213" s="308">
        <v>57</v>
      </c>
      <c r="P213" s="305">
        <f t="shared" si="66"/>
        <v>6767.6460805847655</v>
      </c>
      <c r="Q213" s="309">
        <f t="shared" si="67"/>
        <v>3.7195</v>
      </c>
      <c r="R213" s="367">
        <f t="shared" si="56"/>
        <v>79.04377516416092</v>
      </c>
      <c r="S213" s="302">
        <v>21700</v>
      </c>
      <c r="T213" s="307">
        <f t="shared" si="59"/>
        <v>3294.3770645973327</v>
      </c>
      <c r="U213" s="101">
        <f t="shared" si="68"/>
        <v>1113.4994478338983</v>
      </c>
      <c r="V213" s="304">
        <f t="shared" si="69"/>
        <v>65.887541291946661</v>
      </c>
      <c r="W213" s="308">
        <v>38</v>
      </c>
      <c r="X213" s="305">
        <f t="shared" si="70"/>
        <v>4511.7640537231782</v>
      </c>
      <c r="Y213" s="309">
        <f t="shared" si="71"/>
        <v>2.4796</v>
      </c>
    </row>
    <row r="214" spans="1:256" s="63" customFormat="1" ht="16.5" customHeight="1" x14ac:dyDescent="0.2">
      <c r="A214" s="279">
        <v>197</v>
      </c>
      <c r="B214" s="301">
        <f t="shared" si="54"/>
        <v>31.670487264849029</v>
      </c>
      <c r="C214" s="302">
        <v>21700</v>
      </c>
      <c r="D214" s="303">
        <f t="shared" si="57"/>
        <v>8222.1658865671161</v>
      </c>
      <c r="E214" s="304">
        <f t="shared" si="60"/>
        <v>2779.092069659685</v>
      </c>
      <c r="F214" s="304">
        <f t="shared" si="61"/>
        <v>164.44331773134232</v>
      </c>
      <c r="G214" s="101">
        <v>95</v>
      </c>
      <c r="H214" s="305">
        <f t="shared" si="62"/>
        <v>11260.701273958142</v>
      </c>
      <c r="I214" s="309">
        <f t="shared" si="63"/>
        <v>6.2202999999999999</v>
      </c>
      <c r="J214" s="329">
        <f t="shared" si="55"/>
        <v>52.784145441415049</v>
      </c>
      <c r="K214" s="302">
        <v>21700</v>
      </c>
      <c r="L214" s="307">
        <f t="shared" si="58"/>
        <v>4933.2995319402698</v>
      </c>
      <c r="M214" s="304">
        <f t="shared" si="64"/>
        <v>1667.4552417958109</v>
      </c>
      <c r="N214" s="304">
        <f t="shared" si="65"/>
        <v>98.665990638805397</v>
      </c>
      <c r="O214" s="308">
        <v>57</v>
      </c>
      <c r="P214" s="305">
        <f t="shared" si="66"/>
        <v>6756.4207643748869</v>
      </c>
      <c r="Q214" s="309">
        <f t="shared" si="67"/>
        <v>3.7322000000000002</v>
      </c>
      <c r="R214" s="367">
        <f t="shared" si="56"/>
        <v>79.176218162122566</v>
      </c>
      <c r="S214" s="302">
        <v>21700</v>
      </c>
      <c r="T214" s="307">
        <f t="shared" si="59"/>
        <v>3288.8663546268472</v>
      </c>
      <c r="U214" s="101">
        <f t="shared" si="68"/>
        <v>1111.6368278638743</v>
      </c>
      <c r="V214" s="304">
        <f t="shared" si="69"/>
        <v>65.77732709253695</v>
      </c>
      <c r="W214" s="308">
        <v>38</v>
      </c>
      <c r="X214" s="305">
        <f t="shared" si="70"/>
        <v>4504.2805095832591</v>
      </c>
      <c r="Y214" s="309">
        <f t="shared" si="71"/>
        <v>2.4881000000000002</v>
      </c>
    </row>
    <row r="215" spans="1:256" s="63" customFormat="1" ht="16.5" customHeight="1" x14ac:dyDescent="0.2">
      <c r="A215" s="279">
        <v>198</v>
      </c>
      <c r="B215" s="301">
        <f t="shared" si="54"/>
        <v>31.723229979320273</v>
      </c>
      <c r="C215" s="302">
        <v>21700</v>
      </c>
      <c r="D215" s="303">
        <f t="shared" si="57"/>
        <v>8208.4957984968587</v>
      </c>
      <c r="E215" s="304">
        <f t="shared" si="60"/>
        <v>2774.4715798919378</v>
      </c>
      <c r="F215" s="304">
        <f t="shared" si="61"/>
        <v>164.16991596993716</v>
      </c>
      <c r="G215" s="101">
        <v>95</v>
      </c>
      <c r="H215" s="305">
        <f t="shared" si="62"/>
        <v>11242.137294358732</v>
      </c>
      <c r="I215" s="309">
        <f t="shared" si="63"/>
        <v>6.2415000000000003</v>
      </c>
      <c r="J215" s="329">
        <f t="shared" si="55"/>
        <v>52.87204996553379</v>
      </c>
      <c r="K215" s="302">
        <v>21700</v>
      </c>
      <c r="L215" s="307">
        <f t="shared" si="58"/>
        <v>4925.0974790981136</v>
      </c>
      <c r="M215" s="304">
        <f t="shared" si="64"/>
        <v>1664.6829479351622</v>
      </c>
      <c r="N215" s="304">
        <f t="shared" si="65"/>
        <v>98.501949581962279</v>
      </c>
      <c r="O215" s="308">
        <v>57</v>
      </c>
      <c r="P215" s="305">
        <f t="shared" si="66"/>
        <v>6745.2823766152387</v>
      </c>
      <c r="Q215" s="309">
        <f t="shared" si="67"/>
        <v>3.7448999999999999</v>
      </c>
      <c r="R215" s="367">
        <f t="shared" si="56"/>
        <v>79.308074948300671</v>
      </c>
      <c r="S215" s="302">
        <v>21700</v>
      </c>
      <c r="T215" s="307">
        <f t="shared" si="59"/>
        <v>3283.3983193987433</v>
      </c>
      <c r="U215" s="101">
        <f t="shared" si="68"/>
        <v>1109.7886319567751</v>
      </c>
      <c r="V215" s="304">
        <f t="shared" si="69"/>
        <v>65.667966387974872</v>
      </c>
      <c r="W215" s="308">
        <v>38</v>
      </c>
      <c r="X215" s="305">
        <f t="shared" si="70"/>
        <v>4496.8549177434934</v>
      </c>
      <c r="Y215" s="309">
        <f t="shared" si="71"/>
        <v>2.4965999999999999</v>
      </c>
    </row>
    <row r="216" spans="1:256" s="63" customFormat="1" ht="16.5" customHeight="1" x14ac:dyDescent="0.2">
      <c r="A216" s="279">
        <v>199</v>
      </c>
      <c r="B216" s="301">
        <f t="shared" si="54"/>
        <v>31.775740571659547</v>
      </c>
      <c r="C216" s="302">
        <v>21700</v>
      </c>
      <c r="D216" s="303">
        <f t="shared" si="57"/>
        <v>8194.9309540954655</v>
      </c>
      <c r="E216" s="304">
        <f t="shared" si="60"/>
        <v>2769.8866624842672</v>
      </c>
      <c r="F216" s="304">
        <f t="shared" si="61"/>
        <v>163.89861908190932</v>
      </c>
      <c r="G216" s="101">
        <v>95</v>
      </c>
      <c r="H216" s="305">
        <f t="shared" si="62"/>
        <v>11223.716235661641</v>
      </c>
      <c r="I216" s="309">
        <f t="shared" si="63"/>
        <v>6.2625999999999999</v>
      </c>
      <c r="J216" s="329">
        <f t="shared" si="55"/>
        <v>52.959567619432583</v>
      </c>
      <c r="K216" s="302">
        <v>21700</v>
      </c>
      <c r="L216" s="307">
        <f t="shared" si="58"/>
        <v>4916.9585724572789</v>
      </c>
      <c r="M216" s="304">
        <f t="shared" si="64"/>
        <v>1661.9319974905602</v>
      </c>
      <c r="N216" s="304">
        <f t="shared" si="65"/>
        <v>98.339171449145582</v>
      </c>
      <c r="O216" s="308">
        <v>57</v>
      </c>
      <c r="P216" s="305">
        <f t="shared" si="66"/>
        <v>6734.2297413969845</v>
      </c>
      <c r="Q216" s="309">
        <f t="shared" si="67"/>
        <v>3.7576000000000001</v>
      </c>
      <c r="R216" s="367">
        <f t="shared" si="56"/>
        <v>79.439351429148857</v>
      </c>
      <c r="S216" s="302">
        <v>21700</v>
      </c>
      <c r="T216" s="307">
        <f t="shared" si="59"/>
        <v>3277.972381638187</v>
      </c>
      <c r="U216" s="101">
        <f t="shared" si="68"/>
        <v>1107.9546649937072</v>
      </c>
      <c r="V216" s="304">
        <f t="shared" si="69"/>
        <v>65.559447632763735</v>
      </c>
      <c r="W216" s="308">
        <v>38</v>
      </c>
      <c r="X216" s="305">
        <f t="shared" si="70"/>
        <v>4489.4864942646573</v>
      </c>
      <c r="Y216" s="309">
        <f t="shared" si="71"/>
        <v>2.5051000000000001</v>
      </c>
    </row>
    <row r="217" spans="1:256" s="63" customFormat="1" ht="16.5" customHeight="1" x14ac:dyDescent="0.2">
      <c r="A217" s="280">
        <v>200</v>
      </c>
      <c r="B217" s="301">
        <f t="shared" si="54"/>
        <v>31.828021368920467</v>
      </c>
      <c r="C217" s="302">
        <v>21700</v>
      </c>
      <c r="D217" s="303">
        <f t="shared" si="57"/>
        <v>8181.4699375021864</v>
      </c>
      <c r="E217" s="304">
        <f t="shared" si="60"/>
        <v>2765.3368388757385</v>
      </c>
      <c r="F217" s="304">
        <f t="shared" si="61"/>
        <v>163.62939875004372</v>
      </c>
      <c r="G217" s="101">
        <v>95</v>
      </c>
      <c r="H217" s="305">
        <f t="shared" si="62"/>
        <v>11205.436175127968</v>
      </c>
      <c r="I217" s="309">
        <f t="shared" si="63"/>
        <v>6.2838000000000003</v>
      </c>
      <c r="J217" s="329">
        <f t="shared" si="55"/>
        <v>53.046702281534117</v>
      </c>
      <c r="K217" s="302">
        <v>21700</v>
      </c>
      <c r="L217" s="307">
        <f t="shared" si="58"/>
        <v>4908.881962501312</v>
      </c>
      <c r="M217" s="304">
        <f t="shared" si="64"/>
        <v>1659.2021033254432</v>
      </c>
      <c r="N217" s="304">
        <f t="shared" si="65"/>
        <v>98.177639250026246</v>
      </c>
      <c r="O217" s="308">
        <v>57</v>
      </c>
      <c r="P217" s="305">
        <f t="shared" si="66"/>
        <v>6723.2617050767813</v>
      </c>
      <c r="Q217" s="309">
        <f t="shared" si="67"/>
        <v>3.7703000000000002</v>
      </c>
      <c r="R217" s="367">
        <f t="shared" si="56"/>
        <v>79.570053422301157</v>
      </c>
      <c r="S217" s="302">
        <v>21700</v>
      </c>
      <c r="T217" s="307">
        <f t="shared" si="59"/>
        <v>3272.5879750008753</v>
      </c>
      <c r="U217" s="101">
        <f t="shared" si="68"/>
        <v>1106.1347355502958</v>
      </c>
      <c r="V217" s="304">
        <f t="shared" si="69"/>
        <v>65.451759500017502</v>
      </c>
      <c r="W217" s="308">
        <v>38</v>
      </c>
      <c r="X217" s="305">
        <f t="shared" si="70"/>
        <v>4482.174470051189</v>
      </c>
      <c r="Y217" s="309">
        <f t="shared" si="71"/>
        <v>2.5135000000000001</v>
      </c>
    </row>
    <row r="218" spans="1:256" s="63" customFormat="1" ht="16.5" customHeight="1" x14ac:dyDescent="0.2">
      <c r="A218" s="279">
        <v>201</v>
      </c>
      <c r="B218" s="301">
        <f t="shared" si="54"/>
        <v>31.880074663337595</v>
      </c>
      <c r="C218" s="302">
        <v>21700</v>
      </c>
      <c r="D218" s="303">
        <f t="shared" si="57"/>
        <v>8168.1113595214574</v>
      </c>
      <c r="E218" s="304">
        <f t="shared" si="60"/>
        <v>2760.8216395182521</v>
      </c>
      <c r="F218" s="304">
        <f t="shared" si="61"/>
        <v>163.36222719042914</v>
      </c>
      <c r="G218" s="101">
        <v>95</v>
      </c>
      <c r="H218" s="305">
        <f t="shared" si="62"/>
        <v>11187.295226230139</v>
      </c>
      <c r="I218" s="309">
        <f t="shared" si="63"/>
        <v>6.3048999999999999</v>
      </c>
      <c r="J218" s="329">
        <f t="shared" si="55"/>
        <v>53.133457772229328</v>
      </c>
      <c r="K218" s="302">
        <v>21700</v>
      </c>
      <c r="L218" s="307">
        <f t="shared" si="58"/>
        <v>4900.8668157128741</v>
      </c>
      <c r="M218" s="304">
        <f t="shared" si="64"/>
        <v>1656.4929837109512</v>
      </c>
      <c r="N218" s="304">
        <f t="shared" si="65"/>
        <v>98.017336314257477</v>
      </c>
      <c r="O218" s="308">
        <v>57</v>
      </c>
      <c r="P218" s="305">
        <f t="shared" si="66"/>
        <v>6712.3771357380829</v>
      </c>
      <c r="Q218" s="309">
        <f t="shared" si="67"/>
        <v>3.7829000000000002</v>
      </c>
      <c r="R218" s="367">
        <f t="shared" si="56"/>
        <v>79.700186658343981</v>
      </c>
      <c r="S218" s="302">
        <v>21700</v>
      </c>
      <c r="T218" s="307">
        <f t="shared" si="59"/>
        <v>3267.2445438085833</v>
      </c>
      <c r="U218" s="101">
        <f t="shared" si="68"/>
        <v>1104.3286558073009</v>
      </c>
      <c r="V218" s="304">
        <f t="shared" si="69"/>
        <v>65.344890876171661</v>
      </c>
      <c r="W218" s="308">
        <v>38</v>
      </c>
      <c r="X218" s="305">
        <f t="shared" si="70"/>
        <v>4474.9180904920568</v>
      </c>
      <c r="Y218" s="309">
        <f t="shared" si="71"/>
        <v>2.5219999999999998</v>
      </c>
    </row>
    <row r="219" spans="1:256" s="63" customFormat="1" ht="16.5" customHeight="1" x14ac:dyDescent="0.2">
      <c r="A219" s="279">
        <v>202</v>
      </c>
      <c r="B219" s="301">
        <f t="shared" si="54"/>
        <v>31.931902713017628</v>
      </c>
      <c r="C219" s="302">
        <v>21700</v>
      </c>
      <c r="D219" s="303">
        <f t="shared" si="57"/>
        <v>8154.8538569811926</v>
      </c>
      <c r="E219" s="304">
        <f t="shared" si="60"/>
        <v>2756.340603659643</v>
      </c>
      <c r="F219" s="304">
        <f t="shared" si="61"/>
        <v>163.09707713962385</v>
      </c>
      <c r="G219" s="101">
        <v>95</v>
      </c>
      <c r="H219" s="305">
        <f t="shared" si="62"/>
        <v>11169.29153778046</v>
      </c>
      <c r="I219" s="309">
        <f t="shared" si="63"/>
        <v>6.3259999999999996</v>
      </c>
      <c r="J219" s="329">
        <f t="shared" si="55"/>
        <v>53.219837855029382</v>
      </c>
      <c r="K219" s="302">
        <v>21700</v>
      </c>
      <c r="L219" s="307">
        <f t="shared" si="58"/>
        <v>4892.9123141887158</v>
      </c>
      <c r="M219" s="304">
        <f t="shared" si="64"/>
        <v>1653.8043621957859</v>
      </c>
      <c r="N219" s="304">
        <f t="shared" si="65"/>
        <v>97.858246283774321</v>
      </c>
      <c r="O219" s="308">
        <v>57</v>
      </c>
      <c r="P219" s="305">
        <f t="shared" si="66"/>
        <v>6701.5749226682756</v>
      </c>
      <c r="Q219" s="309">
        <f t="shared" si="67"/>
        <v>3.7955999999999999</v>
      </c>
      <c r="R219" s="367">
        <f t="shared" si="56"/>
        <v>79.829756782544067</v>
      </c>
      <c r="S219" s="302">
        <v>21700</v>
      </c>
      <c r="T219" s="307">
        <f t="shared" si="59"/>
        <v>3261.9415427924769</v>
      </c>
      <c r="U219" s="101">
        <f t="shared" si="68"/>
        <v>1102.5362414638571</v>
      </c>
      <c r="V219" s="304">
        <f t="shared" si="69"/>
        <v>65.238830855849542</v>
      </c>
      <c r="W219" s="308">
        <v>38</v>
      </c>
      <c r="X219" s="305">
        <f t="shared" si="70"/>
        <v>4467.7166151121837</v>
      </c>
      <c r="Y219" s="309">
        <f t="shared" si="71"/>
        <v>2.5304000000000002</v>
      </c>
    </row>
    <row r="220" spans="1:256" s="63" customFormat="1" ht="16.5" customHeight="1" x14ac:dyDescent="0.2">
      <c r="A220" s="279">
        <v>203</v>
      </c>
      <c r="B220" s="301">
        <f t="shared" si="54"/>
        <v>31.983507742613597</v>
      </c>
      <c r="C220" s="302">
        <v>21700</v>
      </c>
      <c r="D220" s="303">
        <f t="shared" si="57"/>
        <v>8141.6960921097798</v>
      </c>
      <c r="E220" s="304">
        <f t="shared" si="60"/>
        <v>2751.8932791331054</v>
      </c>
      <c r="F220" s="304">
        <f t="shared" si="61"/>
        <v>162.83392184219559</v>
      </c>
      <c r="G220" s="101">
        <v>95</v>
      </c>
      <c r="H220" s="305">
        <f t="shared" si="62"/>
        <v>11151.423293085079</v>
      </c>
      <c r="I220" s="309">
        <f t="shared" si="63"/>
        <v>6.3470000000000004</v>
      </c>
      <c r="J220" s="329">
        <f t="shared" si="55"/>
        <v>53.30584623768933</v>
      </c>
      <c r="K220" s="302">
        <v>21700</v>
      </c>
      <c r="L220" s="307">
        <f t="shared" si="58"/>
        <v>4885.0176552658677</v>
      </c>
      <c r="M220" s="304">
        <f t="shared" si="64"/>
        <v>1651.1359674798632</v>
      </c>
      <c r="N220" s="304">
        <f t="shared" si="65"/>
        <v>97.700353105317362</v>
      </c>
      <c r="O220" s="308">
        <v>57</v>
      </c>
      <c r="P220" s="305">
        <f t="shared" si="66"/>
        <v>6690.8539758510478</v>
      </c>
      <c r="Q220" s="309">
        <f t="shared" si="67"/>
        <v>3.8081999999999998</v>
      </c>
      <c r="R220" s="367">
        <f t="shared" si="56"/>
        <v>79.958769356533992</v>
      </c>
      <c r="S220" s="302">
        <v>21700</v>
      </c>
      <c r="T220" s="307">
        <f t="shared" si="59"/>
        <v>3256.6784368439116</v>
      </c>
      <c r="U220" s="101">
        <f t="shared" si="68"/>
        <v>1100.7573116532421</v>
      </c>
      <c r="V220" s="304">
        <f t="shared" si="69"/>
        <v>65.133568736878232</v>
      </c>
      <c r="W220" s="308">
        <v>38</v>
      </c>
      <c r="X220" s="305">
        <f t="shared" si="70"/>
        <v>4460.5693172340316</v>
      </c>
      <c r="Y220" s="309">
        <f t="shared" si="71"/>
        <v>2.5388000000000002</v>
      </c>
    </row>
    <row r="221" spans="1:256" s="240" customFormat="1" ht="16.5" customHeight="1" x14ac:dyDescent="0.2">
      <c r="A221" s="279">
        <v>204</v>
      </c>
      <c r="B221" s="341">
        <f t="shared" si="54"/>
        <v>32.034891943982366</v>
      </c>
      <c r="C221" s="342">
        <v>21700</v>
      </c>
      <c r="D221" s="303">
        <f t="shared" si="57"/>
        <v>8128.6367519312062</v>
      </c>
      <c r="E221" s="343">
        <f t="shared" si="60"/>
        <v>2747.4792221527473</v>
      </c>
      <c r="F221" s="343">
        <f t="shared" si="61"/>
        <v>162.57273503862413</v>
      </c>
      <c r="G221" s="101">
        <v>95</v>
      </c>
      <c r="H221" s="344">
        <f t="shared" si="62"/>
        <v>11133.688709122578</v>
      </c>
      <c r="I221" s="348">
        <f t="shared" si="63"/>
        <v>6.3681000000000001</v>
      </c>
      <c r="J221" s="329">
        <f t="shared" si="55"/>
        <v>53.391486573303943</v>
      </c>
      <c r="K221" s="342">
        <v>21700</v>
      </c>
      <c r="L221" s="345">
        <f t="shared" si="58"/>
        <v>4877.1820511587248</v>
      </c>
      <c r="M221" s="343">
        <f t="shared" si="64"/>
        <v>1648.4875332916488</v>
      </c>
      <c r="N221" s="343">
        <f t="shared" si="65"/>
        <v>97.543641023174501</v>
      </c>
      <c r="O221" s="308">
        <v>57</v>
      </c>
      <c r="P221" s="344">
        <f t="shared" si="66"/>
        <v>6680.2132254735479</v>
      </c>
      <c r="Q221" s="348">
        <f t="shared" si="67"/>
        <v>3.8208000000000002</v>
      </c>
      <c r="R221" s="370">
        <f t="shared" si="56"/>
        <v>80.087229859955912</v>
      </c>
      <c r="S221" s="342">
        <v>21700</v>
      </c>
      <c r="T221" s="345">
        <f t="shared" si="59"/>
        <v>3251.4547007724832</v>
      </c>
      <c r="U221" s="347">
        <f t="shared" si="68"/>
        <v>1098.9916888610992</v>
      </c>
      <c r="V221" s="343">
        <f t="shared" si="69"/>
        <v>65.029094015449658</v>
      </c>
      <c r="W221" s="308">
        <v>38</v>
      </c>
      <c r="X221" s="344">
        <f t="shared" si="70"/>
        <v>4453.475483649032</v>
      </c>
      <c r="Y221" s="348">
        <f t="shared" si="71"/>
        <v>2.5472000000000001</v>
      </c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  <c r="CR221" s="63"/>
      <c r="CS221" s="63"/>
      <c r="CT221" s="63"/>
      <c r="CU221" s="63"/>
      <c r="CV221" s="63"/>
      <c r="CW221" s="63"/>
      <c r="CX221" s="63"/>
      <c r="CY221" s="63"/>
      <c r="CZ221" s="63"/>
      <c r="DA221" s="63"/>
      <c r="DB221" s="63"/>
      <c r="DC221" s="63"/>
      <c r="DD221" s="63"/>
      <c r="DE221" s="63"/>
      <c r="DF221" s="63"/>
      <c r="DG221" s="63"/>
      <c r="DH221" s="63"/>
      <c r="DI221" s="63"/>
      <c r="DJ221" s="63"/>
      <c r="DK221" s="63"/>
      <c r="DL221" s="63"/>
      <c r="DM221" s="63"/>
      <c r="DN221" s="63"/>
      <c r="DO221" s="63"/>
      <c r="DP221" s="63"/>
      <c r="DQ221" s="63"/>
      <c r="DR221" s="63"/>
      <c r="DS221" s="63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63"/>
      <c r="EW221" s="63"/>
      <c r="EX221" s="63"/>
      <c r="EY221" s="63"/>
      <c r="EZ221" s="63"/>
      <c r="FA221" s="63"/>
      <c r="FB221" s="63"/>
      <c r="FC221" s="63"/>
      <c r="FD221" s="63"/>
      <c r="FE221" s="63"/>
      <c r="FF221" s="63"/>
      <c r="FG221" s="63"/>
      <c r="FH221" s="63"/>
      <c r="FI221" s="63"/>
      <c r="FJ221" s="63"/>
      <c r="FK221" s="63"/>
      <c r="FL221" s="63"/>
      <c r="FM221" s="63"/>
      <c r="FN221" s="63"/>
      <c r="FO221" s="63"/>
      <c r="FP221" s="63"/>
      <c r="FQ221" s="63"/>
      <c r="FR221" s="63"/>
      <c r="FS221" s="63"/>
      <c r="FT221" s="63"/>
      <c r="FU221" s="63"/>
      <c r="FV221" s="63"/>
      <c r="FW221" s="63"/>
      <c r="FX221" s="63"/>
      <c r="FY221" s="63"/>
      <c r="FZ221" s="63"/>
      <c r="GA221" s="63"/>
      <c r="GB221" s="63"/>
      <c r="GC221" s="63"/>
      <c r="GD221" s="63"/>
      <c r="GE221" s="63"/>
      <c r="GF221" s="63"/>
      <c r="GG221" s="63"/>
      <c r="GH221" s="63"/>
      <c r="GI221" s="63"/>
      <c r="GJ221" s="63"/>
      <c r="GK221" s="63"/>
      <c r="GL221" s="63"/>
      <c r="GM221" s="63"/>
      <c r="GN221" s="63"/>
      <c r="GO221" s="63"/>
      <c r="GP221" s="63"/>
      <c r="GQ221" s="63"/>
      <c r="GR221" s="63"/>
      <c r="GS221" s="63"/>
      <c r="GT221" s="63"/>
      <c r="GU221" s="63"/>
      <c r="GV221" s="63"/>
      <c r="GW221" s="63"/>
      <c r="GX221" s="63"/>
      <c r="GY221" s="63"/>
      <c r="GZ221" s="63"/>
      <c r="HA221" s="63"/>
      <c r="HB221" s="63"/>
      <c r="HC221" s="63"/>
      <c r="HD221" s="63"/>
      <c r="HE221" s="63"/>
      <c r="HF221" s="63"/>
      <c r="HG221" s="63"/>
      <c r="HH221" s="63"/>
      <c r="HI221" s="63"/>
      <c r="HJ221" s="63"/>
      <c r="HK221" s="63"/>
      <c r="HL221" s="63"/>
      <c r="HM221" s="63"/>
      <c r="HN221" s="63"/>
      <c r="HO221" s="63"/>
      <c r="HP221" s="63"/>
      <c r="HQ221" s="63"/>
      <c r="HR221" s="63"/>
      <c r="HS221" s="63"/>
      <c r="HT221" s="63"/>
      <c r="HU221" s="63"/>
      <c r="HV221" s="63"/>
      <c r="HW221" s="63"/>
      <c r="HX221" s="63"/>
      <c r="HY221" s="63"/>
      <c r="HZ221" s="63"/>
      <c r="IA221" s="63"/>
      <c r="IB221" s="63"/>
      <c r="IC221" s="63"/>
      <c r="ID221" s="63"/>
      <c r="IE221" s="63"/>
      <c r="IF221" s="63"/>
      <c r="IG221" s="63"/>
      <c r="IH221" s="63"/>
      <c r="II221" s="63"/>
      <c r="IJ221" s="63"/>
      <c r="IK221" s="63"/>
      <c r="IL221" s="63"/>
      <c r="IM221" s="63"/>
      <c r="IN221" s="63"/>
      <c r="IO221" s="63"/>
      <c r="IP221" s="63"/>
      <c r="IQ221" s="63"/>
      <c r="IR221" s="63"/>
      <c r="IS221" s="63"/>
      <c r="IT221" s="63"/>
      <c r="IU221" s="63"/>
      <c r="IV221" s="63"/>
    </row>
    <row r="222" spans="1:256" s="240" customFormat="1" ht="16.5" customHeight="1" x14ac:dyDescent="0.2">
      <c r="A222" s="278">
        <v>205</v>
      </c>
      <c r="B222" s="349">
        <f t="shared" si="54"/>
        <v>32.086057476826184</v>
      </c>
      <c r="C222" s="350">
        <v>21700</v>
      </c>
      <c r="D222" s="321">
        <f t="shared" si="57"/>
        <v>8115.6745476776377</v>
      </c>
      <c r="E222" s="351">
        <f t="shared" si="60"/>
        <v>2743.0979971150414</v>
      </c>
      <c r="F222" s="351">
        <f t="shared" si="61"/>
        <v>162.31349095355276</v>
      </c>
      <c r="G222" s="106">
        <v>95</v>
      </c>
      <c r="H222" s="352">
        <f t="shared" si="62"/>
        <v>11116.086035746232</v>
      </c>
      <c r="I222" s="356">
        <f t="shared" si="63"/>
        <v>6.3891</v>
      </c>
      <c r="J222" s="324">
        <f t="shared" si="55"/>
        <v>53.476762461376978</v>
      </c>
      <c r="K222" s="350">
        <v>21700</v>
      </c>
      <c r="L222" s="353">
        <f t="shared" si="58"/>
        <v>4869.4047286065816</v>
      </c>
      <c r="M222" s="351">
        <f t="shared" si="64"/>
        <v>1645.8587982690244</v>
      </c>
      <c r="N222" s="351">
        <f t="shared" si="65"/>
        <v>97.388094572131635</v>
      </c>
      <c r="O222" s="326">
        <v>57</v>
      </c>
      <c r="P222" s="352">
        <f t="shared" si="66"/>
        <v>6669.6516214477369</v>
      </c>
      <c r="Q222" s="356">
        <f t="shared" si="67"/>
        <v>3.8334000000000001</v>
      </c>
      <c r="R222" s="371">
        <f t="shared" si="56"/>
        <v>80.215143692065453</v>
      </c>
      <c r="S222" s="350">
        <v>21700</v>
      </c>
      <c r="T222" s="353">
        <f t="shared" si="59"/>
        <v>3246.2698190710553</v>
      </c>
      <c r="U222" s="355">
        <f t="shared" si="68"/>
        <v>1097.2391988460165</v>
      </c>
      <c r="V222" s="351">
        <f t="shared" si="69"/>
        <v>64.925396381421109</v>
      </c>
      <c r="W222" s="326">
        <v>38</v>
      </c>
      <c r="X222" s="352">
        <f t="shared" si="70"/>
        <v>4446.4344142984928</v>
      </c>
      <c r="Y222" s="356">
        <f t="shared" si="71"/>
        <v>2.5556000000000001</v>
      </c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  <c r="CR222" s="63"/>
      <c r="CS222" s="63"/>
      <c r="CT222" s="63"/>
      <c r="CU222" s="63"/>
      <c r="CV222" s="63"/>
      <c r="CW222" s="63"/>
      <c r="CX222" s="63"/>
      <c r="CY222" s="63"/>
      <c r="CZ222" s="63"/>
      <c r="DA222" s="63"/>
      <c r="DB222" s="63"/>
      <c r="DC222" s="63"/>
      <c r="DD222" s="63"/>
      <c r="DE222" s="63"/>
      <c r="DF222" s="63"/>
      <c r="DG222" s="63"/>
      <c r="DH222" s="63"/>
      <c r="DI222" s="63"/>
      <c r="DJ222" s="63"/>
      <c r="DK222" s="63"/>
      <c r="DL222" s="63"/>
      <c r="DM222" s="63"/>
      <c r="DN222" s="63"/>
      <c r="DO222" s="63"/>
      <c r="DP222" s="63"/>
      <c r="DQ222" s="63"/>
      <c r="DR222" s="63"/>
      <c r="DS222" s="63"/>
      <c r="DT222" s="63"/>
      <c r="DU222" s="63"/>
      <c r="DV222" s="63"/>
      <c r="DW222" s="63"/>
      <c r="DX222" s="63"/>
      <c r="DY222" s="63"/>
      <c r="DZ222" s="63"/>
      <c r="EA222" s="63"/>
      <c r="EB222" s="63"/>
      <c r="EC222" s="63"/>
      <c r="ED222" s="63"/>
      <c r="EE222" s="63"/>
      <c r="EF222" s="63"/>
      <c r="EG222" s="63"/>
      <c r="EH222" s="63"/>
      <c r="EI222" s="63"/>
      <c r="EJ222" s="63"/>
      <c r="EK222" s="63"/>
      <c r="EL222" s="63"/>
      <c r="EM222" s="63"/>
      <c r="EN222" s="63"/>
      <c r="EO222" s="63"/>
      <c r="EP222" s="63"/>
      <c r="EQ222" s="63"/>
      <c r="ER222" s="63"/>
      <c r="ES222" s="63"/>
      <c r="ET222" s="63"/>
      <c r="EU222" s="63"/>
      <c r="EV222" s="63"/>
      <c r="EW222" s="63"/>
      <c r="EX222" s="63"/>
      <c r="EY222" s="63"/>
      <c r="EZ222" s="63"/>
      <c r="FA222" s="63"/>
      <c r="FB222" s="63"/>
      <c r="FC222" s="63"/>
      <c r="FD222" s="63"/>
      <c r="FE222" s="63"/>
      <c r="FF222" s="63"/>
      <c r="FG222" s="63"/>
      <c r="FH222" s="63"/>
      <c r="FI222" s="63"/>
      <c r="FJ222" s="63"/>
      <c r="FK222" s="63"/>
      <c r="FL222" s="63"/>
      <c r="FM222" s="63"/>
      <c r="FN222" s="63"/>
      <c r="FO222" s="63"/>
      <c r="FP222" s="63"/>
      <c r="FQ222" s="63"/>
      <c r="FR222" s="63"/>
      <c r="FS222" s="63"/>
      <c r="FT222" s="63"/>
      <c r="FU222" s="63"/>
      <c r="FV222" s="63"/>
      <c r="FW222" s="63"/>
      <c r="FX222" s="63"/>
      <c r="FY222" s="63"/>
      <c r="FZ222" s="63"/>
      <c r="GA222" s="63"/>
      <c r="GB222" s="63"/>
      <c r="GC222" s="63"/>
      <c r="GD222" s="63"/>
      <c r="GE222" s="63"/>
      <c r="GF222" s="63"/>
      <c r="GG222" s="63"/>
      <c r="GH222" s="63"/>
      <c r="GI222" s="63"/>
      <c r="GJ222" s="63"/>
      <c r="GK222" s="63"/>
      <c r="GL222" s="63"/>
      <c r="GM222" s="63"/>
      <c r="GN222" s="63"/>
      <c r="GO222" s="63"/>
      <c r="GP222" s="63"/>
      <c r="GQ222" s="63"/>
      <c r="GR222" s="63"/>
      <c r="GS222" s="63"/>
      <c r="GT222" s="63"/>
      <c r="GU222" s="63"/>
      <c r="GV222" s="63"/>
      <c r="GW222" s="63"/>
      <c r="GX222" s="63"/>
      <c r="GY222" s="63"/>
      <c r="GZ222" s="63"/>
      <c r="HA222" s="63"/>
      <c r="HB222" s="63"/>
      <c r="HC222" s="63"/>
      <c r="HD222" s="63"/>
      <c r="HE222" s="63"/>
      <c r="HF222" s="63"/>
      <c r="HG222" s="63"/>
      <c r="HH222" s="63"/>
      <c r="HI222" s="63"/>
      <c r="HJ222" s="63"/>
      <c r="HK222" s="63"/>
      <c r="HL222" s="63"/>
      <c r="HM222" s="63"/>
      <c r="HN222" s="63"/>
      <c r="HO222" s="63"/>
      <c r="HP222" s="63"/>
      <c r="HQ222" s="63"/>
      <c r="HR222" s="63"/>
      <c r="HS222" s="63"/>
      <c r="HT222" s="63"/>
      <c r="HU222" s="63"/>
      <c r="HV222" s="63"/>
      <c r="HW222" s="63"/>
      <c r="HX222" s="63"/>
      <c r="HY222" s="63"/>
      <c r="HZ222" s="63"/>
      <c r="IA222" s="63"/>
      <c r="IB222" s="63"/>
      <c r="IC222" s="63"/>
      <c r="ID222" s="63"/>
      <c r="IE222" s="63"/>
      <c r="IF222" s="63"/>
      <c r="IG222" s="63"/>
      <c r="IH222" s="63"/>
      <c r="II222" s="63"/>
      <c r="IJ222" s="63"/>
      <c r="IK222" s="63"/>
      <c r="IL222" s="63"/>
      <c r="IM222" s="63"/>
      <c r="IN222" s="63"/>
      <c r="IO222" s="63"/>
      <c r="IP222" s="63"/>
      <c r="IQ222" s="63"/>
      <c r="IR222" s="63"/>
      <c r="IS222" s="63"/>
      <c r="IT222" s="63"/>
      <c r="IU222" s="63"/>
      <c r="IV222" s="63"/>
    </row>
    <row r="223" spans="1:256" s="240" customFormat="1" ht="16.5" customHeight="1" x14ac:dyDescent="0.2">
      <c r="A223" s="279">
        <v>206</v>
      </c>
      <c r="B223" s="341">
        <f t="shared" si="54"/>
        <v>32.137006469318521</v>
      </c>
      <c r="C223" s="342">
        <v>21700</v>
      </c>
      <c r="D223" s="303">
        <f t="shared" si="57"/>
        <v>8102.8082142188987</v>
      </c>
      <c r="E223" s="343">
        <f t="shared" si="60"/>
        <v>2738.7491764059873</v>
      </c>
      <c r="F223" s="343">
        <f t="shared" si="61"/>
        <v>162.05616428437799</v>
      </c>
      <c r="G223" s="101">
        <v>95</v>
      </c>
      <c r="H223" s="344">
        <f t="shared" si="62"/>
        <v>11098.613554909265</v>
      </c>
      <c r="I223" s="348">
        <f t="shared" si="63"/>
        <v>6.4100999999999999</v>
      </c>
      <c r="J223" s="329">
        <f t="shared" si="55"/>
        <v>53.561677448864202</v>
      </c>
      <c r="K223" s="342">
        <v>21700</v>
      </c>
      <c r="L223" s="345">
        <f t="shared" si="58"/>
        <v>4861.6849285313383</v>
      </c>
      <c r="M223" s="343">
        <f t="shared" si="64"/>
        <v>1643.2495058435923</v>
      </c>
      <c r="N223" s="343">
        <f t="shared" si="65"/>
        <v>97.233698570626771</v>
      </c>
      <c r="O223" s="308">
        <v>57</v>
      </c>
      <c r="P223" s="344">
        <f t="shared" si="66"/>
        <v>6659.1681329455578</v>
      </c>
      <c r="Q223" s="348">
        <f t="shared" si="67"/>
        <v>3.8460000000000001</v>
      </c>
      <c r="R223" s="370">
        <f t="shared" si="56"/>
        <v>80.342516173296303</v>
      </c>
      <c r="S223" s="342">
        <v>21700</v>
      </c>
      <c r="T223" s="345">
        <f t="shared" si="59"/>
        <v>3241.1232856875595</v>
      </c>
      <c r="U223" s="347">
        <f t="shared" si="68"/>
        <v>1095.4996705623951</v>
      </c>
      <c r="V223" s="343">
        <f t="shared" si="69"/>
        <v>64.822465713751185</v>
      </c>
      <c r="W223" s="308">
        <v>38</v>
      </c>
      <c r="X223" s="344">
        <f t="shared" si="70"/>
        <v>4439.4454219637064</v>
      </c>
      <c r="Y223" s="348">
        <f t="shared" si="71"/>
        <v>2.5640000000000001</v>
      </c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  <c r="CR223" s="63"/>
      <c r="CS223" s="63"/>
      <c r="CT223" s="63"/>
      <c r="CU223" s="63"/>
      <c r="CV223" s="63"/>
      <c r="CW223" s="63"/>
      <c r="CX223" s="63"/>
      <c r="CY223" s="63"/>
      <c r="CZ223" s="63"/>
      <c r="DA223" s="63"/>
      <c r="DB223" s="63"/>
      <c r="DC223" s="63"/>
      <c r="DD223" s="63"/>
      <c r="DE223" s="63"/>
      <c r="DF223" s="63"/>
      <c r="DG223" s="63"/>
      <c r="DH223" s="63"/>
      <c r="DI223" s="63"/>
      <c r="DJ223" s="63"/>
      <c r="DK223" s="63"/>
      <c r="DL223" s="63"/>
      <c r="DM223" s="63"/>
      <c r="DN223" s="63"/>
      <c r="DO223" s="63"/>
      <c r="DP223" s="63"/>
      <c r="DQ223" s="63"/>
      <c r="DR223" s="63"/>
      <c r="DS223" s="63"/>
      <c r="DT223" s="63"/>
      <c r="DU223" s="63"/>
      <c r="DV223" s="63"/>
      <c r="DW223" s="63"/>
      <c r="DX223" s="63"/>
      <c r="DY223" s="63"/>
      <c r="DZ223" s="63"/>
      <c r="EA223" s="63"/>
      <c r="EB223" s="63"/>
      <c r="EC223" s="63"/>
      <c r="ED223" s="63"/>
      <c r="EE223" s="63"/>
      <c r="EF223" s="63"/>
      <c r="EG223" s="63"/>
      <c r="EH223" s="63"/>
      <c r="EI223" s="63"/>
      <c r="EJ223" s="63"/>
      <c r="EK223" s="63"/>
      <c r="EL223" s="63"/>
      <c r="EM223" s="63"/>
      <c r="EN223" s="63"/>
      <c r="EO223" s="63"/>
      <c r="EP223" s="63"/>
      <c r="EQ223" s="63"/>
      <c r="ER223" s="63"/>
      <c r="ES223" s="63"/>
      <c r="ET223" s="63"/>
      <c r="EU223" s="63"/>
      <c r="EV223" s="63"/>
      <c r="EW223" s="63"/>
      <c r="EX223" s="63"/>
      <c r="EY223" s="63"/>
      <c r="EZ223" s="63"/>
      <c r="FA223" s="63"/>
      <c r="FB223" s="63"/>
      <c r="FC223" s="63"/>
      <c r="FD223" s="63"/>
      <c r="FE223" s="63"/>
      <c r="FF223" s="63"/>
      <c r="FG223" s="63"/>
      <c r="FH223" s="63"/>
      <c r="FI223" s="63"/>
      <c r="FJ223" s="63"/>
      <c r="FK223" s="63"/>
      <c r="FL223" s="63"/>
      <c r="FM223" s="63"/>
      <c r="FN223" s="63"/>
      <c r="FO223" s="63"/>
      <c r="FP223" s="63"/>
      <c r="FQ223" s="63"/>
      <c r="FR223" s="63"/>
      <c r="FS223" s="63"/>
      <c r="FT223" s="63"/>
      <c r="FU223" s="63"/>
      <c r="FV223" s="63"/>
      <c r="FW223" s="63"/>
      <c r="FX223" s="63"/>
      <c r="FY223" s="63"/>
      <c r="FZ223" s="63"/>
      <c r="GA223" s="63"/>
      <c r="GB223" s="63"/>
      <c r="GC223" s="63"/>
      <c r="GD223" s="63"/>
      <c r="GE223" s="63"/>
      <c r="GF223" s="63"/>
      <c r="GG223" s="63"/>
      <c r="GH223" s="63"/>
      <c r="GI223" s="63"/>
      <c r="GJ223" s="63"/>
      <c r="GK223" s="63"/>
      <c r="GL223" s="63"/>
      <c r="GM223" s="63"/>
      <c r="GN223" s="63"/>
      <c r="GO223" s="63"/>
      <c r="GP223" s="63"/>
      <c r="GQ223" s="63"/>
      <c r="GR223" s="63"/>
      <c r="GS223" s="63"/>
      <c r="GT223" s="63"/>
      <c r="GU223" s="63"/>
      <c r="GV223" s="63"/>
      <c r="GW223" s="63"/>
      <c r="GX223" s="63"/>
      <c r="GY223" s="63"/>
      <c r="GZ223" s="63"/>
      <c r="HA223" s="63"/>
      <c r="HB223" s="63"/>
      <c r="HC223" s="63"/>
      <c r="HD223" s="63"/>
      <c r="HE223" s="63"/>
      <c r="HF223" s="63"/>
      <c r="HG223" s="63"/>
      <c r="HH223" s="63"/>
      <c r="HI223" s="63"/>
      <c r="HJ223" s="63"/>
      <c r="HK223" s="63"/>
      <c r="HL223" s="63"/>
      <c r="HM223" s="63"/>
      <c r="HN223" s="63"/>
      <c r="HO223" s="63"/>
      <c r="HP223" s="63"/>
      <c r="HQ223" s="63"/>
      <c r="HR223" s="63"/>
      <c r="HS223" s="63"/>
      <c r="HT223" s="63"/>
      <c r="HU223" s="63"/>
      <c r="HV223" s="63"/>
      <c r="HW223" s="63"/>
      <c r="HX223" s="63"/>
      <c r="HY223" s="63"/>
      <c r="HZ223" s="63"/>
      <c r="IA223" s="63"/>
      <c r="IB223" s="63"/>
      <c r="IC223" s="63"/>
      <c r="ID223" s="63"/>
      <c r="IE223" s="63"/>
      <c r="IF223" s="63"/>
      <c r="IG223" s="63"/>
      <c r="IH223" s="63"/>
      <c r="II223" s="63"/>
      <c r="IJ223" s="63"/>
      <c r="IK223" s="63"/>
      <c r="IL223" s="63"/>
      <c r="IM223" s="63"/>
      <c r="IN223" s="63"/>
      <c r="IO223" s="63"/>
      <c r="IP223" s="63"/>
      <c r="IQ223" s="63"/>
      <c r="IR223" s="63"/>
      <c r="IS223" s="63"/>
      <c r="IT223" s="63"/>
      <c r="IU223" s="63"/>
      <c r="IV223" s="63"/>
    </row>
    <row r="224" spans="1:256" s="240" customFormat="1" ht="16.5" customHeight="1" x14ac:dyDescent="0.2">
      <c r="A224" s="279">
        <v>207</v>
      </c>
      <c r="B224" s="341">
        <f t="shared" si="54"/>
        <v>32.18774101871486</v>
      </c>
      <c r="C224" s="342">
        <v>21700</v>
      </c>
      <c r="D224" s="303">
        <f t="shared" si="57"/>
        <v>8090.0365095082652</v>
      </c>
      <c r="E224" s="343">
        <f t="shared" si="60"/>
        <v>2734.4323402137934</v>
      </c>
      <c r="F224" s="343">
        <f t="shared" si="61"/>
        <v>161.8007301901653</v>
      </c>
      <c r="G224" s="101">
        <v>95</v>
      </c>
      <c r="H224" s="344">
        <f t="shared" si="62"/>
        <v>11081.269579912225</v>
      </c>
      <c r="I224" s="348">
        <f t="shared" si="63"/>
        <v>6.431</v>
      </c>
      <c r="J224" s="329">
        <f t="shared" si="55"/>
        <v>53.646235031191438</v>
      </c>
      <c r="K224" s="342">
        <v>21700</v>
      </c>
      <c r="L224" s="345">
        <f t="shared" si="58"/>
        <v>4854.021905704959</v>
      </c>
      <c r="M224" s="343">
        <f t="shared" si="64"/>
        <v>1640.659404128276</v>
      </c>
      <c r="N224" s="343">
        <f t="shared" si="65"/>
        <v>97.080438114099181</v>
      </c>
      <c r="O224" s="308">
        <v>57</v>
      </c>
      <c r="P224" s="344">
        <f t="shared" si="66"/>
        <v>6648.7617479473338</v>
      </c>
      <c r="Q224" s="348">
        <f t="shared" si="67"/>
        <v>3.8586</v>
      </c>
      <c r="R224" s="370">
        <f t="shared" si="56"/>
        <v>80.46935254678715</v>
      </c>
      <c r="S224" s="342">
        <v>21700</v>
      </c>
      <c r="T224" s="345">
        <f t="shared" si="59"/>
        <v>3236.0146038033063</v>
      </c>
      <c r="U224" s="347">
        <f t="shared" si="68"/>
        <v>1093.7729360855174</v>
      </c>
      <c r="V224" s="343">
        <f t="shared" si="69"/>
        <v>64.72029207606613</v>
      </c>
      <c r="W224" s="308">
        <v>38</v>
      </c>
      <c r="X224" s="344">
        <f t="shared" si="70"/>
        <v>4432.5078319648901</v>
      </c>
      <c r="Y224" s="348">
        <f t="shared" si="71"/>
        <v>2.5724</v>
      </c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  <c r="CR224" s="63"/>
      <c r="CS224" s="63"/>
      <c r="CT224" s="63"/>
      <c r="CU224" s="63"/>
      <c r="CV224" s="63"/>
      <c r="CW224" s="63"/>
      <c r="CX224" s="63"/>
      <c r="CY224" s="63"/>
      <c r="CZ224" s="63"/>
      <c r="DA224" s="63"/>
      <c r="DB224" s="63"/>
      <c r="DC224" s="63"/>
      <c r="DD224" s="63"/>
      <c r="DE224" s="63"/>
      <c r="DF224" s="63"/>
      <c r="DG224" s="63"/>
      <c r="DH224" s="63"/>
      <c r="DI224" s="63"/>
      <c r="DJ224" s="63"/>
      <c r="DK224" s="63"/>
      <c r="DL224" s="63"/>
      <c r="DM224" s="63"/>
      <c r="DN224" s="63"/>
      <c r="DO224" s="63"/>
      <c r="DP224" s="63"/>
      <c r="DQ224" s="63"/>
      <c r="DR224" s="63"/>
      <c r="DS224" s="63"/>
      <c r="DT224" s="63"/>
      <c r="DU224" s="63"/>
      <c r="DV224" s="63"/>
      <c r="DW224" s="63"/>
      <c r="DX224" s="63"/>
      <c r="DY224" s="63"/>
      <c r="DZ224" s="63"/>
      <c r="EA224" s="63"/>
      <c r="EB224" s="63"/>
      <c r="EC224" s="63"/>
      <c r="ED224" s="63"/>
      <c r="EE224" s="63"/>
      <c r="EF224" s="63"/>
      <c r="EG224" s="63"/>
      <c r="EH224" s="63"/>
      <c r="EI224" s="63"/>
      <c r="EJ224" s="63"/>
      <c r="EK224" s="63"/>
      <c r="EL224" s="63"/>
      <c r="EM224" s="63"/>
      <c r="EN224" s="63"/>
      <c r="EO224" s="63"/>
      <c r="EP224" s="63"/>
      <c r="EQ224" s="63"/>
      <c r="ER224" s="63"/>
      <c r="ES224" s="63"/>
      <c r="ET224" s="63"/>
      <c r="EU224" s="63"/>
      <c r="EV224" s="63"/>
      <c r="EW224" s="63"/>
      <c r="EX224" s="63"/>
      <c r="EY224" s="63"/>
      <c r="EZ224" s="63"/>
      <c r="FA224" s="63"/>
      <c r="FB224" s="63"/>
      <c r="FC224" s="63"/>
      <c r="FD224" s="63"/>
      <c r="FE224" s="63"/>
      <c r="FF224" s="63"/>
      <c r="FG224" s="63"/>
      <c r="FH224" s="63"/>
      <c r="FI224" s="63"/>
      <c r="FJ224" s="63"/>
      <c r="FK224" s="63"/>
      <c r="FL224" s="63"/>
      <c r="FM224" s="63"/>
      <c r="FN224" s="63"/>
      <c r="FO224" s="63"/>
      <c r="FP224" s="63"/>
      <c r="FQ224" s="63"/>
      <c r="FR224" s="63"/>
      <c r="FS224" s="63"/>
      <c r="FT224" s="63"/>
      <c r="FU224" s="63"/>
      <c r="FV224" s="63"/>
      <c r="FW224" s="63"/>
      <c r="FX224" s="63"/>
      <c r="FY224" s="63"/>
      <c r="FZ224" s="63"/>
      <c r="GA224" s="63"/>
      <c r="GB224" s="63"/>
      <c r="GC224" s="63"/>
      <c r="GD224" s="63"/>
      <c r="GE224" s="63"/>
      <c r="GF224" s="63"/>
      <c r="GG224" s="63"/>
      <c r="GH224" s="63"/>
      <c r="GI224" s="63"/>
      <c r="GJ224" s="63"/>
      <c r="GK224" s="63"/>
      <c r="GL224" s="63"/>
      <c r="GM224" s="63"/>
      <c r="GN224" s="63"/>
      <c r="GO224" s="63"/>
      <c r="GP224" s="63"/>
      <c r="GQ224" s="63"/>
      <c r="GR224" s="63"/>
      <c r="GS224" s="63"/>
      <c r="GT224" s="63"/>
      <c r="GU224" s="63"/>
      <c r="GV224" s="63"/>
      <c r="GW224" s="63"/>
      <c r="GX224" s="63"/>
      <c r="GY224" s="63"/>
      <c r="GZ224" s="63"/>
      <c r="HA224" s="63"/>
      <c r="HB224" s="63"/>
      <c r="HC224" s="63"/>
      <c r="HD224" s="63"/>
      <c r="HE224" s="63"/>
      <c r="HF224" s="63"/>
      <c r="HG224" s="63"/>
      <c r="HH224" s="63"/>
      <c r="HI224" s="63"/>
      <c r="HJ224" s="63"/>
      <c r="HK224" s="63"/>
      <c r="HL224" s="63"/>
      <c r="HM224" s="63"/>
      <c r="HN224" s="63"/>
      <c r="HO224" s="63"/>
      <c r="HP224" s="63"/>
      <c r="HQ224" s="63"/>
      <c r="HR224" s="63"/>
      <c r="HS224" s="63"/>
      <c r="HT224" s="63"/>
      <c r="HU224" s="63"/>
      <c r="HV224" s="63"/>
      <c r="HW224" s="63"/>
      <c r="HX224" s="63"/>
      <c r="HY224" s="63"/>
      <c r="HZ224" s="63"/>
      <c r="IA224" s="63"/>
      <c r="IB224" s="63"/>
      <c r="IC224" s="63"/>
      <c r="ID224" s="63"/>
      <c r="IE224" s="63"/>
      <c r="IF224" s="63"/>
      <c r="IG224" s="63"/>
      <c r="IH224" s="63"/>
      <c r="II224" s="63"/>
      <c r="IJ224" s="63"/>
      <c r="IK224" s="63"/>
      <c r="IL224" s="63"/>
      <c r="IM224" s="63"/>
      <c r="IN224" s="63"/>
      <c r="IO224" s="63"/>
      <c r="IP224" s="63"/>
      <c r="IQ224" s="63"/>
      <c r="IR224" s="63"/>
      <c r="IS224" s="63"/>
      <c r="IT224" s="63"/>
      <c r="IU224" s="63"/>
      <c r="IV224" s="63"/>
    </row>
    <row r="225" spans="1:256" s="240" customFormat="1" ht="16.5" customHeight="1" x14ac:dyDescent="0.2">
      <c r="A225" s="279">
        <v>208</v>
      </c>
      <c r="B225" s="341">
        <f t="shared" si="54"/>
        <v>32.238263191948661</v>
      </c>
      <c r="C225" s="342">
        <v>21700</v>
      </c>
      <c r="D225" s="303">
        <f t="shared" si="57"/>
        <v>8077.3582140440349</v>
      </c>
      <c r="E225" s="343">
        <f t="shared" si="60"/>
        <v>2730.1470763468833</v>
      </c>
      <c r="F225" s="343">
        <f t="shared" si="61"/>
        <v>161.54716428088071</v>
      </c>
      <c r="G225" s="101">
        <v>95</v>
      </c>
      <c r="H225" s="344">
        <f t="shared" si="62"/>
        <v>11064.052454671799</v>
      </c>
      <c r="I225" s="348">
        <f t="shared" si="63"/>
        <v>6.452</v>
      </c>
      <c r="J225" s="329">
        <f t="shared" si="55"/>
        <v>53.730438653247774</v>
      </c>
      <c r="K225" s="342">
        <v>21700</v>
      </c>
      <c r="L225" s="345">
        <f t="shared" si="58"/>
        <v>4846.4149284264213</v>
      </c>
      <c r="M225" s="343">
        <f t="shared" si="64"/>
        <v>1638.0882458081303</v>
      </c>
      <c r="N225" s="343">
        <f t="shared" si="65"/>
        <v>96.928298568528433</v>
      </c>
      <c r="O225" s="308">
        <v>57</v>
      </c>
      <c r="P225" s="344">
        <f t="shared" si="66"/>
        <v>6638.4314728030804</v>
      </c>
      <c r="Q225" s="348">
        <f t="shared" si="67"/>
        <v>3.8712</v>
      </c>
      <c r="R225" s="370">
        <f t="shared" si="56"/>
        <v>80.595657979871646</v>
      </c>
      <c r="S225" s="342">
        <v>21700</v>
      </c>
      <c r="T225" s="345">
        <f t="shared" si="59"/>
        <v>3230.9432856176145</v>
      </c>
      <c r="U225" s="347">
        <f t="shared" si="68"/>
        <v>1092.0588305387537</v>
      </c>
      <c r="V225" s="343">
        <f t="shared" si="69"/>
        <v>64.618865712352289</v>
      </c>
      <c r="W225" s="308">
        <v>38</v>
      </c>
      <c r="X225" s="344">
        <f t="shared" si="70"/>
        <v>4425.6209818687203</v>
      </c>
      <c r="Y225" s="348">
        <f t="shared" si="71"/>
        <v>2.5808</v>
      </c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  <c r="CR225" s="63"/>
      <c r="CS225" s="63"/>
      <c r="CT225" s="63"/>
      <c r="CU225" s="63"/>
      <c r="CV225" s="63"/>
      <c r="CW225" s="63"/>
      <c r="CX225" s="63"/>
      <c r="CY225" s="63"/>
      <c r="CZ225" s="63"/>
      <c r="DA225" s="63"/>
      <c r="DB225" s="63"/>
      <c r="DC225" s="63"/>
      <c r="DD225" s="63"/>
      <c r="DE225" s="63"/>
      <c r="DF225" s="63"/>
      <c r="DG225" s="63"/>
      <c r="DH225" s="63"/>
      <c r="DI225" s="63"/>
      <c r="DJ225" s="63"/>
      <c r="DK225" s="63"/>
      <c r="DL225" s="63"/>
      <c r="DM225" s="63"/>
      <c r="DN225" s="63"/>
      <c r="DO225" s="63"/>
      <c r="DP225" s="63"/>
      <c r="DQ225" s="63"/>
      <c r="DR225" s="63"/>
      <c r="DS225" s="63"/>
      <c r="DT225" s="63"/>
      <c r="DU225" s="63"/>
      <c r="DV225" s="63"/>
      <c r="DW225" s="63"/>
      <c r="DX225" s="63"/>
      <c r="DY225" s="63"/>
      <c r="DZ225" s="63"/>
      <c r="EA225" s="63"/>
      <c r="EB225" s="63"/>
      <c r="EC225" s="63"/>
      <c r="ED225" s="63"/>
      <c r="EE225" s="63"/>
      <c r="EF225" s="63"/>
      <c r="EG225" s="63"/>
      <c r="EH225" s="63"/>
      <c r="EI225" s="63"/>
      <c r="EJ225" s="63"/>
      <c r="EK225" s="63"/>
      <c r="EL225" s="63"/>
      <c r="EM225" s="63"/>
      <c r="EN225" s="63"/>
      <c r="EO225" s="63"/>
      <c r="EP225" s="63"/>
      <c r="EQ225" s="63"/>
      <c r="ER225" s="63"/>
      <c r="ES225" s="63"/>
      <c r="ET225" s="63"/>
      <c r="EU225" s="63"/>
      <c r="EV225" s="63"/>
      <c r="EW225" s="63"/>
      <c r="EX225" s="63"/>
      <c r="EY225" s="63"/>
      <c r="EZ225" s="63"/>
      <c r="FA225" s="63"/>
      <c r="FB225" s="63"/>
      <c r="FC225" s="63"/>
      <c r="FD225" s="63"/>
      <c r="FE225" s="63"/>
      <c r="FF225" s="63"/>
      <c r="FG225" s="63"/>
      <c r="FH225" s="63"/>
      <c r="FI225" s="63"/>
      <c r="FJ225" s="63"/>
      <c r="FK225" s="63"/>
      <c r="FL225" s="63"/>
      <c r="FM225" s="63"/>
      <c r="FN225" s="63"/>
      <c r="FO225" s="63"/>
      <c r="FP225" s="63"/>
      <c r="FQ225" s="63"/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D225" s="63"/>
      <c r="GE225" s="63"/>
      <c r="GF225" s="63"/>
      <c r="GG225" s="63"/>
      <c r="GH225" s="63"/>
      <c r="GI225" s="63"/>
      <c r="GJ225" s="63"/>
      <c r="GK225" s="63"/>
      <c r="GL225" s="63"/>
      <c r="GM225" s="63"/>
      <c r="GN225" s="63"/>
      <c r="GO225" s="63"/>
      <c r="GP225" s="63"/>
      <c r="GQ225" s="63"/>
      <c r="GR225" s="63"/>
      <c r="GS225" s="63"/>
      <c r="GT225" s="63"/>
      <c r="GU225" s="63"/>
      <c r="GV225" s="63"/>
      <c r="GW225" s="63"/>
      <c r="GX225" s="63"/>
      <c r="GY225" s="63"/>
      <c r="GZ225" s="63"/>
      <c r="HA225" s="63"/>
      <c r="HB225" s="63"/>
      <c r="HC225" s="63"/>
      <c r="HD225" s="63"/>
      <c r="HE225" s="63"/>
      <c r="HF225" s="63"/>
      <c r="HG225" s="63"/>
      <c r="HH225" s="63"/>
      <c r="HI225" s="63"/>
      <c r="HJ225" s="63"/>
      <c r="HK225" s="63"/>
      <c r="HL225" s="63"/>
      <c r="HM225" s="63"/>
      <c r="HN225" s="63"/>
      <c r="HO225" s="63"/>
      <c r="HP225" s="63"/>
      <c r="HQ225" s="63"/>
      <c r="HR225" s="63"/>
      <c r="HS225" s="63"/>
      <c r="HT225" s="63"/>
      <c r="HU225" s="63"/>
      <c r="HV225" s="63"/>
      <c r="HW225" s="63"/>
      <c r="HX225" s="63"/>
      <c r="HY225" s="63"/>
      <c r="HZ225" s="63"/>
      <c r="IA225" s="63"/>
      <c r="IB225" s="63"/>
      <c r="IC225" s="63"/>
      <c r="ID225" s="63"/>
      <c r="IE225" s="63"/>
      <c r="IF225" s="63"/>
      <c r="IG225" s="63"/>
      <c r="IH225" s="63"/>
      <c r="II225" s="63"/>
      <c r="IJ225" s="63"/>
      <c r="IK225" s="63"/>
      <c r="IL225" s="63"/>
      <c r="IM225" s="63"/>
      <c r="IN225" s="63"/>
      <c r="IO225" s="63"/>
      <c r="IP225" s="63"/>
      <c r="IQ225" s="63"/>
      <c r="IR225" s="63"/>
      <c r="IS225" s="63"/>
      <c r="IT225" s="63"/>
      <c r="IU225" s="63"/>
      <c r="IV225" s="63"/>
    </row>
    <row r="226" spans="1:256" s="63" customFormat="1" ht="16.5" customHeight="1" x14ac:dyDescent="0.2">
      <c r="A226" s="278">
        <v>209</v>
      </c>
      <c r="B226" s="349">
        <f t="shared" si="54"/>
        <v>32.28857502621311</v>
      </c>
      <c r="C226" s="320">
        <v>21700</v>
      </c>
      <c r="D226" s="321">
        <f t="shared" si="57"/>
        <v>8064.7721303463295</v>
      </c>
      <c r="E226" s="322">
        <f t="shared" si="60"/>
        <v>2725.892980057059</v>
      </c>
      <c r="F226" s="322">
        <f t="shared" si="61"/>
        <v>161.2954426069266</v>
      </c>
      <c r="G226" s="106">
        <v>95</v>
      </c>
      <c r="H226" s="323">
        <f t="shared" si="62"/>
        <v>11046.960553010314</v>
      </c>
      <c r="I226" s="328">
        <f t="shared" si="63"/>
        <v>6.4729000000000001</v>
      </c>
      <c r="J226" s="324">
        <f t="shared" si="55"/>
        <v>53.814291710355185</v>
      </c>
      <c r="K226" s="320">
        <v>21700</v>
      </c>
      <c r="L226" s="325">
        <f t="shared" si="58"/>
        <v>4838.8632782077975</v>
      </c>
      <c r="M226" s="322">
        <f t="shared" si="64"/>
        <v>1635.5357880342353</v>
      </c>
      <c r="N226" s="322">
        <f t="shared" si="65"/>
        <v>96.777265564155954</v>
      </c>
      <c r="O226" s="326">
        <v>57</v>
      </c>
      <c r="P226" s="323">
        <f t="shared" si="66"/>
        <v>6628.1763318061885</v>
      </c>
      <c r="Q226" s="328">
        <f t="shared" si="67"/>
        <v>3.8837000000000002</v>
      </c>
      <c r="R226" s="366">
        <f t="shared" si="56"/>
        <v>80.721437565532767</v>
      </c>
      <c r="S226" s="320">
        <v>21700</v>
      </c>
      <c r="T226" s="325">
        <f t="shared" si="59"/>
        <v>3225.908852138532</v>
      </c>
      <c r="U226" s="106">
        <f t="shared" si="68"/>
        <v>1090.3571920228237</v>
      </c>
      <c r="V226" s="322">
        <f t="shared" si="69"/>
        <v>64.518177042770645</v>
      </c>
      <c r="W226" s="326">
        <v>38</v>
      </c>
      <c r="X226" s="323">
        <f t="shared" si="70"/>
        <v>4418.784221204126</v>
      </c>
      <c r="Y226" s="328">
        <f t="shared" si="71"/>
        <v>2.5891999999999999</v>
      </c>
    </row>
    <row r="227" spans="1:256" s="63" customFormat="1" ht="16.5" customHeight="1" x14ac:dyDescent="0.2">
      <c r="A227" s="280">
        <v>210</v>
      </c>
      <c r="B227" s="341">
        <f t="shared" si="54"/>
        <v>32.338678529528963</v>
      </c>
      <c r="C227" s="302">
        <v>21700</v>
      </c>
      <c r="D227" s="303">
        <f t="shared" si="57"/>
        <v>8052.2770824486415</v>
      </c>
      <c r="E227" s="304">
        <f t="shared" si="60"/>
        <v>2721.6696538676406</v>
      </c>
      <c r="F227" s="304">
        <f t="shared" si="61"/>
        <v>161.04554164897283</v>
      </c>
      <c r="G227" s="101">
        <v>95</v>
      </c>
      <c r="H227" s="305">
        <f t="shared" si="62"/>
        <v>11029.992277965255</v>
      </c>
      <c r="I227" s="309">
        <f t="shared" si="63"/>
        <v>6.4938000000000002</v>
      </c>
      <c r="J227" s="329">
        <f t="shared" si="55"/>
        <v>53.897797549214943</v>
      </c>
      <c r="K227" s="302">
        <v>21700</v>
      </c>
      <c r="L227" s="307">
        <f t="shared" si="58"/>
        <v>4831.3662494691844</v>
      </c>
      <c r="M227" s="304">
        <f t="shared" si="64"/>
        <v>1633.0017923205842</v>
      </c>
      <c r="N227" s="304">
        <f t="shared" si="65"/>
        <v>96.627324989383695</v>
      </c>
      <c r="O227" s="308">
        <v>57</v>
      </c>
      <c r="P227" s="305">
        <f t="shared" si="66"/>
        <v>6617.9953667791524</v>
      </c>
      <c r="Q227" s="309">
        <f t="shared" si="67"/>
        <v>3.8963000000000001</v>
      </c>
      <c r="R227" s="367">
        <f t="shared" si="56"/>
        <v>80.8466963238224</v>
      </c>
      <c r="S227" s="302">
        <v>21700</v>
      </c>
      <c r="T227" s="307">
        <f t="shared" si="59"/>
        <v>3220.9108329794562</v>
      </c>
      <c r="U227" s="101">
        <f t="shared" si="68"/>
        <v>1088.6678615470562</v>
      </c>
      <c r="V227" s="304">
        <f t="shared" si="69"/>
        <v>64.41821665958912</v>
      </c>
      <c r="W227" s="308">
        <v>38</v>
      </c>
      <c r="X227" s="305">
        <f t="shared" si="70"/>
        <v>4411.9969111861019</v>
      </c>
      <c r="Y227" s="309">
        <f t="shared" si="71"/>
        <v>2.5975000000000001</v>
      </c>
    </row>
    <row r="228" spans="1:256" s="63" customFormat="1" ht="16.5" customHeight="1" x14ac:dyDescent="0.2">
      <c r="A228" s="279">
        <v>211</v>
      </c>
      <c r="B228" s="301">
        <f t="shared" si="54"/>
        <v>32.388575681298875</v>
      </c>
      <c r="C228" s="302">
        <v>21700</v>
      </c>
      <c r="D228" s="303">
        <f t="shared" si="57"/>
        <v>8039.8719154036353</v>
      </c>
      <c r="E228" s="304">
        <f t="shared" si="60"/>
        <v>2717.4767074064284</v>
      </c>
      <c r="F228" s="304">
        <f t="shared" si="61"/>
        <v>160.79743830807271</v>
      </c>
      <c r="G228" s="101">
        <v>95</v>
      </c>
      <c r="H228" s="305">
        <f t="shared" si="62"/>
        <v>11013.146061118136</v>
      </c>
      <c r="I228" s="309">
        <f t="shared" si="63"/>
        <v>6.5145999999999997</v>
      </c>
      <c r="J228" s="329">
        <f t="shared" si="55"/>
        <v>53.980959468831458</v>
      </c>
      <c r="K228" s="302">
        <v>21700</v>
      </c>
      <c r="L228" s="307">
        <f t="shared" si="58"/>
        <v>4823.9231492421814</v>
      </c>
      <c r="M228" s="304">
        <f t="shared" si="64"/>
        <v>1630.4860244438571</v>
      </c>
      <c r="N228" s="304">
        <f t="shared" si="65"/>
        <v>96.478462984843631</v>
      </c>
      <c r="O228" s="308">
        <v>57</v>
      </c>
      <c r="P228" s="305">
        <f t="shared" si="66"/>
        <v>6607.8876366708819</v>
      </c>
      <c r="Q228" s="309">
        <f t="shared" si="67"/>
        <v>3.9087999999999998</v>
      </c>
      <c r="R228" s="367">
        <f t="shared" si="56"/>
        <v>80.971439203247186</v>
      </c>
      <c r="S228" s="302">
        <v>21700</v>
      </c>
      <c r="T228" s="307">
        <f t="shared" si="59"/>
        <v>3215.9487661614544</v>
      </c>
      <c r="U228" s="101">
        <f t="shared" si="68"/>
        <v>1086.9906829625716</v>
      </c>
      <c r="V228" s="304">
        <f t="shared" si="69"/>
        <v>64.318975323229083</v>
      </c>
      <c r="W228" s="308">
        <v>38</v>
      </c>
      <c r="X228" s="305">
        <f t="shared" si="70"/>
        <v>4405.2584244472546</v>
      </c>
      <c r="Y228" s="309">
        <f t="shared" si="71"/>
        <v>2.6059000000000001</v>
      </c>
    </row>
    <row r="229" spans="1:256" s="63" customFormat="1" ht="16.5" customHeight="1" x14ac:dyDescent="0.2">
      <c r="A229" s="279">
        <v>212</v>
      </c>
      <c r="B229" s="301">
        <f t="shared" si="54"/>
        <v>32.438268432848645</v>
      </c>
      <c r="C229" s="302">
        <v>21700</v>
      </c>
      <c r="D229" s="303">
        <f t="shared" si="57"/>
        <v>8027.5554948027275</v>
      </c>
      <c r="E229" s="304">
        <f t="shared" si="60"/>
        <v>2713.3137572433216</v>
      </c>
      <c r="F229" s="304">
        <f t="shared" si="61"/>
        <v>160.55110989605456</v>
      </c>
      <c r="G229" s="101">
        <v>95</v>
      </c>
      <c r="H229" s="305">
        <f t="shared" si="62"/>
        <v>10996.420361942104</v>
      </c>
      <c r="I229" s="309">
        <f t="shared" si="63"/>
        <v>6.5354999999999999</v>
      </c>
      <c r="J229" s="329">
        <f t="shared" si="55"/>
        <v>54.06378072141441</v>
      </c>
      <c r="K229" s="302">
        <v>21700</v>
      </c>
      <c r="L229" s="307">
        <f t="shared" si="58"/>
        <v>4816.5332968816365</v>
      </c>
      <c r="M229" s="304">
        <f t="shared" si="64"/>
        <v>1627.988254345993</v>
      </c>
      <c r="N229" s="304">
        <f t="shared" si="65"/>
        <v>96.33066593763273</v>
      </c>
      <c r="O229" s="308">
        <v>57</v>
      </c>
      <c r="P229" s="305">
        <f t="shared" si="66"/>
        <v>6597.852217165263</v>
      </c>
      <c r="Q229" s="309">
        <f t="shared" si="67"/>
        <v>3.9213</v>
      </c>
      <c r="R229" s="367">
        <f t="shared" si="56"/>
        <v>81.095671082121612</v>
      </c>
      <c r="S229" s="302">
        <v>21700</v>
      </c>
      <c r="T229" s="307">
        <f t="shared" si="59"/>
        <v>3211.022197921091</v>
      </c>
      <c r="U229" s="101">
        <f t="shared" si="68"/>
        <v>1085.3255028973288</v>
      </c>
      <c r="V229" s="304">
        <f t="shared" si="69"/>
        <v>64.220443958421825</v>
      </c>
      <c r="W229" s="308">
        <v>38</v>
      </c>
      <c r="X229" s="305">
        <f t="shared" si="70"/>
        <v>4398.568144776842</v>
      </c>
      <c r="Y229" s="309">
        <f t="shared" si="71"/>
        <v>2.6141999999999999</v>
      </c>
    </row>
    <row r="230" spans="1:256" s="63" customFormat="1" ht="16.5" customHeight="1" x14ac:dyDescent="0.2">
      <c r="A230" s="279">
        <v>213</v>
      </c>
      <c r="B230" s="301">
        <f t="shared" si="54"/>
        <v>32.48775870795577</v>
      </c>
      <c r="C230" s="302">
        <v>21700</v>
      </c>
      <c r="D230" s="303">
        <f t="shared" si="57"/>
        <v>8015.3267063089797</v>
      </c>
      <c r="E230" s="304">
        <f t="shared" si="60"/>
        <v>2709.1804267324351</v>
      </c>
      <c r="F230" s="304">
        <f t="shared" si="61"/>
        <v>160.3065341261796</v>
      </c>
      <c r="G230" s="101">
        <v>95</v>
      </c>
      <c r="H230" s="305">
        <f t="shared" si="62"/>
        <v>10979.813667167593</v>
      </c>
      <c r="I230" s="309">
        <f t="shared" si="63"/>
        <v>6.5563000000000002</v>
      </c>
      <c r="J230" s="329">
        <f t="shared" si="55"/>
        <v>54.146264513259617</v>
      </c>
      <c r="K230" s="302">
        <v>21700</v>
      </c>
      <c r="L230" s="307">
        <f t="shared" si="58"/>
        <v>4809.1960237853882</v>
      </c>
      <c r="M230" s="304">
        <f t="shared" si="64"/>
        <v>1625.508256039461</v>
      </c>
      <c r="N230" s="304">
        <f t="shared" si="65"/>
        <v>96.183920475707765</v>
      </c>
      <c r="O230" s="308">
        <v>57</v>
      </c>
      <c r="P230" s="305">
        <f t="shared" si="66"/>
        <v>6587.8882003005574</v>
      </c>
      <c r="Q230" s="309">
        <f t="shared" si="67"/>
        <v>3.9338000000000002</v>
      </c>
      <c r="R230" s="367">
        <f t="shared" si="56"/>
        <v>81.219396769889414</v>
      </c>
      <c r="S230" s="302">
        <v>21700</v>
      </c>
      <c r="T230" s="307">
        <f t="shared" si="59"/>
        <v>3206.1306825235924</v>
      </c>
      <c r="U230" s="101">
        <f t="shared" si="68"/>
        <v>1083.6721706929741</v>
      </c>
      <c r="V230" s="304">
        <f t="shared" si="69"/>
        <v>64.122613650471848</v>
      </c>
      <c r="W230" s="308">
        <v>38</v>
      </c>
      <c r="X230" s="305">
        <f t="shared" si="70"/>
        <v>4391.9254668670383</v>
      </c>
      <c r="Y230" s="309">
        <f t="shared" si="71"/>
        <v>2.6225000000000001</v>
      </c>
    </row>
    <row r="231" spans="1:256" s="63" customFormat="1" ht="16.5" customHeight="1" x14ac:dyDescent="0.2">
      <c r="A231" s="279">
        <v>214</v>
      </c>
      <c r="B231" s="301">
        <f t="shared" si="54"/>
        <v>32.537048403365517</v>
      </c>
      <c r="C231" s="302">
        <v>21700</v>
      </c>
      <c r="D231" s="303">
        <f t="shared" si="57"/>
        <v>8003.1844552029233</v>
      </c>
      <c r="E231" s="304">
        <f t="shared" si="60"/>
        <v>2705.076345858588</v>
      </c>
      <c r="F231" s="304">
        <f t="shared" si="61"/>
        <v>160.06368910405848</v>
      </c>
      <c r="G231" s="101">
        <v>95</v>
      </c>
      <c r="H231" s="305">
        <f t="shared" si="62"/>
        <v>10963.324490165569</v>
      </c>
      <c r="I231" s="309">
        <f t="shared" si="63"/>
        <v>6.5770999999999997</v>
      </c>
      <c r="J231" s="329">
        <f t="shared" si="55"/>
        <v>54.228414005609196</v>
      </c>
      <c r="K231" s="302">
        <v>21700</v>
      </c>
      <c r="L231" s="307">
        <f t="shared" si="58"/>
        <v>4801.9106731217544</v>
      </c>
      <c r="M231" s="304">
        <f t="shared" si="64"/>
        <v>1623.0458075151528</v>
      </c>
      <c r="N231" s="304">
        <f t="shared" si="65"/>
        <v>96.038213462435095</v>
      </c>
      <c r="O231" s="308">
        <v>57</v>
      </c>
      <c r="P231" s="305">
        <f t="shared" si="66"/>
        <v>6577.9946940993423</v>
      </c>
      <c r="Q231" s="309">
        <f t="shared" si="67"/>
        <v>3.9462999999999999</v>
      </c>
      <c r="R231" s="367">
        <f t="shared" si="56"/>
        <v>81.342621008413786</v>
      </c>
      <c r="S231" s="302">
        <v>21700</v>
      </c>
      <c r="T231" s="307">
        <f t="shared" si="59"/>
        <v>3201.2737820811694</v>
      </c>
      <c r="U231" s="101">
        <f t="shared" si="68"/>
        <v>1082.0305383434352</v>
      </c>
      <c r="V231" s="304">
        <f t="shared" si="69"/>
        <v>64.025475641623387</v>
      </c>
      <c r="W231" s="308">
        <v>38</v>
      </c>
      <c r="X231" s="305">
        <f t="shared" si="70"/>
        <v>4385.3297960662276</v>
      </c>
      <c r="Y231" s="309">
        <f t="shared" si="71"/>
        <v>2.6307999999999998</v>
      </c>
    </row>
    <row r="232" spans="1:256" s="63" customFormat="1" ht="16.5" customHeight="1" x14ac:dyDescent="0.2">
      <c r="A232" s="279">
        <v>215</v>
      </c>
      <c r="B232" s="301">
        <f t="shared" si="54"/>
        <v>32.586139389295056</v>
      </c>
      <c r="C232" s="302">
        <v>21700</v>
      </c>
      <c r="D232" s="303">
        <f t="shared" si="57"/>
        <v>7991.1276659408313</v>
      </c>
      <c r="E232" s="304">
        <f t="shared" si="60"/>
        <v>2701.0011510880008</v>
      </c>
      <c r="F232" s="304">
        <f t="shared" si="61"/>
        <v>159.82255331881663</v>
      </c>
      <c r="G232" s="101">
        <v>95</v>
      </c>
      <c r="H232" s="305">
        <f t="shared" si="62"/>
        <v>10946.951370347648</v>
      </c>
      <c r="I232" s="309">
        <f t="shared" si="63"/>
        <v>6.5979000000000001</v>
      </c>
      <c r="J232" s="329">
        <f t="shared" si="55"/>
        <v>54.31023231549176</v>
      </c>
      <c r="K232" s="302">
        <v>21700</v>
      </c>
      <c r="L232" s="307">
        <f t="shared" si="58"/>
        <v>4794.6765995644992</v>
      </c>
      <c r="M232" s="304">
        <f t="shared" si="64"/>
        <v>1620.6006906528005</v>
      </c>
      <c r="N232" s="304">
        <f t="shared" si="65"/>
        <v>95.89353199128999</v>
      </c>
      <c r="O232" s="308">
        <v>57</v>
      </c>
      <c r="P232" s="305">
        <f t="shared" si="66"/>
        <v>6568.1708222085899</v>
      </c>
      <c r="Q232" s="309">
        <f t="shared" si="67"/>
        <v>3.9586999999999999</v>
      </c>
      <c r="R232" s="367">
        <f t="shared" si="56"/>
        <v>81.46534847323764</v>
      </c>
      <c r="S232" s="302">
        <v>21700</v>
      </c>
      <c r="T232" s="307">
        <f t="shared" si="59"/>
        <v>3196.4510663763322</v>
      </c>
      <c r="U232" s="101">
        <f t="shared" si="68"/>
        <v>1080.4004604352001</v>
      </c>
      <c r="V232" s="304">
        <f t="shared" si="69"/>
        <v>63.929021327526648</v>
      </c>
      <c r="W232" s="308">
        <v>38</v>
      </c>
      <c r="X232" s="305">
        <f t="shared" si="70"/>
        <v>4378.7805481390587</v>
      </c>
      <c r="Y232" s="309">
        <f t="shared" si="71"/>
        <v>2.6392000000000002</v>
      </c>
    </row>
    <row r="233" spans="1:256" s="63" customFormat="1" ht="16.5" customHeight="1" x14ac:dyDescent="0.2">
      <c r="A233" s="279">
        <v>216</v>
      </c>
      <c r="B233" s="301">
        <f t="shared" si="54"/>
        <v>32.635033509925904</v>
      </c>
      <c r="C233" s="302">
        <v>21700</v>
      </c>
      <c r="D233" s="303">
        <f t="shared" si="57"/>
        <v>7979.1552817250722</v>
      </c>
      <c r="E233" s="304">
        <f t="shared" si="60"/>
        <v>2696.9544852230742</v>
      </c>
      <c r="F233" s="304">
        <f t="shared" si="61"/>
        <v>159.58310563450144</v>
      </c>
      <c r="G233" s="101">
        <v>95</v>
      </c>
      <c r="H233" s="305">
        <f t="shared" si="62"/>
        <v>10930.692872582647</v>
      </c>
      <c r="I233" s="309">
        <f t="shared" si="63"/>
        <v>6.6186999999999996</v>
      </c>
      <c r="J233" s="329">
        <f t="shared" si="55"/>
        <v>54.391722516543176</v>
      </c>
      <c r="K233" s="302">
        <v>21700</v>
      </c>
      <c r="L233" s="307">
        <f t="shared" si="58"/>
        <v>4787.4931690350431</v>
      </c>
      <c r="M233" s="304">
        <f t="shared" si="64"/>
        <v>1618.1726911338444</v>
      </c>
      <c r="N233" s="304">
        <f t="shared" si="65"/>
        <v>95.749863380700859</v>
      </c>
      <c r="O233" s="308">
        <v>57</v>
      </c>
      <c r="P233" s="305">
        <f t="shared" si="66"/>
        <v>6558.4157235495886</v>
      </c>
      <c r="Q233" s="309">
        <f t="shared" si="67"/>
        <v>3.9712000000000001</v>
      </c>
      <c r="R233" s="367">
        <f t="shared" si="56"/>
        <v>81.58758377481476</v>
      </c>
      <c r="S233" s="302">
        <v>21700</v>
      </c>
      <c r="T233" s="307">
        <f t="shared" si="59"/>
        <v>3191.6621126900291</v>
      </c>
      <c r="U233" s="101">
        <f t="shared" si="68"/>
        <v>1078.7817940892296</v>
      </c>
      <c r="V233" s="304">
        <f t="shared" si="69"/>
        <v>63.833242253800584</v>
      </c>
      <c r="W233" s="308">
        <v>38</v>
      </c>
      <c r="X233" s="305">
        <f t="shared" si="70"/>
        <v>4372.2771490330597</v>
      </c>
      <c r="Y233" s="309">
        <f t="shared" si="71"/>
        <v>2.6475</v>
      </c>
    </row>
    <row r="234" spans="1:256" s="63" customFormat="1" ht="16.5" customHeight="1" x14ac:dyDescent="0.2">
      <c r="A234" s="279">
        <v>217</v>
      </c>
      <c r="B234" s="301">
        <f t="shared" si="54"/>
        <v>32.683732583884847</v>
      </c>
      <c r="C234" s="302">
        <v>21700</v>
      </c>
      <c r="D234" s="303">
        <f t="shared" si="57"/>
        <v>7967.2662640861799</v>
      </c>
      <c r="E234" s="304">
        <f t="shared" si="60"/>
        <v>2692.9359972611287</v>
      </c>
      <c r="F234" s="304">
        <f t="shared" si="61"/>
        <v>159.3453252817236</v>
      </c>
      <c r="G234" s="101">
        <v>95</v>
      </c>
      <c r="H234" s="305">
        <f t="shared" si="62"/>
        <v>10914.547586629033</v>
      </c>
      <c r="I234" s="309">
        <f t="shared" si="63"/>
        <v>6.6394000000000002</v>
      </c>
      <c r="J234" s="329">
        <f t="shared" si="55"/>
        <v>54.472887639808079</v>
      </c>
      <c r="K234" s="302">
        <v>21700</v>
      </c>
      <c r="L234" s="307">
        <f t="shared" si="58"/>
        <v>4780.3597584517083</v>
      </c>
      <c r="M234" s="304">
        <f t="shared" si="64"/>
        <v>1615.7615983566773</v>
      </c>
      <c r="N234" s="304">
        <f t="shared" si="65"/>
        <v>95.607195169034171</v>
      </c>
      <c r="O234" s="308">
        <v>57</v>
      </c>
      <c r="P234" s="305">
        <f t="shared" si="66"/>
        <v>6548.7285519774196</v>
      </c>
      <c r="Q234" s="309">
        <f t="shared" si="67"/>
        <v>3.9836</v>
      </c>
      <c r="R234" s="367">
        <f t="shared" si="56"/>
        <v>81.709331459712118</v>
      </c>
      <c r="S234" s="302">
        <v>21700</v>
      </c>
      <c r="T234" s="307">
        <f t="shared" si="59"/>
        <v>3186.9065056344725</v>
      </c>
      <c r="U234" s="101">
        <f t="shared" si="68"/>
        <v>1077.1743989044517</v>
      </c>
      <c r="V234" s="304">
        <f t="shared" si="69"/>
        <v>63.738130112689454</v>
      </c>
      <c r="W234" s="308">
        <v>38</v>
      </c>
      <c r="X234" s="305">
        <f t="shared" si="70"/>
        <v>4365.8190346516139</v>
      </c>
      <c r="Y234" s="309">
        <f t="shared" si="71"/>
        <v>2.6558000000000002</v>
      </c>
    </row>
    <row r="235" spans="1:256" s="63" customFormat="1" ht="16.5" customHeight="1" x14ac:dyDescent="0.2">
      <c r="A235" s="279">
        <v>218</v>
      </c>
      <c r="B235" s="301">
        <f t="shared" si="54"/>
        <v>32.732238404714039</v>
      </c>
      <c r="C235" s="302">
        <v>21700</v>
      </c>
      <c r="D235" s="303">
        <f t="shared" si="57"/>
        <v>7955.4595924761943</v>
      </c>
      <c r="E235" s="304">
        <f t="shared" si="60"/>
        <v>2688.9453422569536</v>
      </c>
      <c r="F235" s="304">
        <f t="shared" si="61"/>
        <v>159.10919184952388</v>
      </c>
      <c r="G235" s="101">
        <v>95</v>
      </c>
      <c r="H235" s="305">
        <f t="shared" si="62"/>
        <v>10898.514126582671</v>
      </c>
      <c r="I235" s="309">
        <f t="shared" si="63"/>
        <v>6.6600999999999999</v>
      </c>
      <c r="J235" s="329">
        <f t="shared" si="55"/>
        <v>54.553730674523401</v>
      </c>
      <c r="K235" s="302">
        <v>21700</v>
      </c>
      <c r="L235" s="307">
        <f t="shared" si="58"/>
        <v>4773.2757554857171</v>
      </c>
      <c r="M235" s="304">
        <f t="shared" si="64"/>
        <v>1613.3672053541723</v>
      </c>
      <c r="N235" s="304">
        <f t="shared" si="65"/>
        <v>95.465515109714346</v>
      </c>
      <c r="O235" s="308">
        <v>57</v>
      </c>
      <c r="P235" s="305">
        <f t="shared" si="66"/>
        <v>6539.1084759496034</v>
      </c>
      <c r="Q235" s="309">
        <f t="shared" si="67"/>
        <v>3.9961000000000002</v>
      </c>
      <c r="R235" s="367">
        <f t="shared" si="56"/>
        <v>81.83059601178509</v>
      </c>
      <c r="S235" s="302">
        <v>21700</v>
      </c>
      <c r="T235" s="307">
        <f t="shared" si="59"/>
        <v>3182.1838369904781</v>
      </c>
      <c r="U235" s="101">
        <f t="shared" si="68"/>
        <v>1075.5781369027816</v>
      </c>
      <c r="V235" s="304">
        <f t="shared" si="69"/>
        <v>63.643676739809564</v>
      </c>
      <c r="W235" s="308">
        <v>38</v>
      </c>
      <c r="X235" s="305">
        <f t="shared" si="70"/>
        <v>4359.4056506330699</v>
      </c>
      <c r="Y235" s="309">
        <f t="shared" si="71"/>
        <v>2.6640000000000001</v>
      </c>
    </row>
    <row r="236" spans="1:256" s="63" customFormat="1" ht="16.5" customHeight="1" x14ac:dyDescent="0.2">
      <c r="A236" s="279">
        <v>219</v>
      </c>
      <c r="B236" s="301">
        <f t="shared" si="54"/>
        <v>32.780552741330162</v>
      </c>
      <c r="C236" s="302">
        <v>21700</v>
      </c>
      <c r="D236" s="303">
        <f t="shared" si="57"/>
        <v>7943.7342638729879</v>
      </c>
      <c r="E236" s="304">
        <f t="shared" si="60"/>
        <v>2684.9821811890697</v>
      </c>
      <c r="F236" s="304">
        <f t="shared" si="61"/>
        <v>158.87468527745975</v>
      </c>
      <c r="G236" s="101">
        <v>95</v>
      </c>
      <c r="H236" s="305">
        <f t="shared" si="62"/>
        <v>10882.591130339519</v>
      </c>
      <c r="I236" s="309">
        <f t="shared" si="63"/>
        <v>6.6807999999999996</v>
      </c>
      <c r="J236" s="329">
        <f t="shared" si="55"/>
        <v>54.634254568883605</v>
      </c>
      <c r="K236" s="302">
        <v>21700</v>
      </c>
      <c r="L236" s="307">
        <f t="shared" si="58"/>
        <v>4766.2405583237924</v>
      </c>
      <c r="M236" s="304">
        <f t="shared" si="64"/>
        <v>1610.9893087134417</v>
      </c>
      <c r="N236" s="304">
        <f t="shared" si="65"/>
        <v>95.324811166475854</v>
      </c>
      <c r="O236" s="308">
        <v>57</v>
      </c>
      <c r="P236" s="305">
        <f t="shared" si="66"/>
        <v>6529.55467820371</v>
      </c>
      <c r="Q236" s="309">
        <f t="shared" si="67"/>
        <v>4.0084999999999997</v>
      </c>
      <c r="R236" s="367">
        <f t="shared" si="56"/>
        <v>81.951381853325401</v>
      </c>
      <c r="S236" s="302">
        <v>21700</v>
      </c>
      <c r="T236" s="307">
        <f t="shared" si="59"/>
        <v>3177.4937055491946</v>
      </c>
      <c r="U236" s="101">
        <f t="shared" si="68"/>
        <v>1073.9928724756276</v>
      </c>
      <c r="V236" s="304">
        <f t="shared" si="69"/>
        <v>63.549874110983893</v>
      </c>
      <c r="W236" s="308">
        <v>38</v>
      </c>
      <c r="X236" s="305">
        <f t="shared" si="70"/>
        <v>4353.036452135806</v>
      </c>
      <c r="Y236" s="309">
        <f t="shared" si="71"/>
        <v>2.6722999999999999</v>
      </c>
    </row>
    <row r="237" spans="1:256" s="63" customFormat="1" ht="16.5" customHeight="1" x14ac:dyDescent="0.2">
      <c r="A237" s="280">
        <v>220</v>
      </c>
      <c r="B237" s="301">
        <f t="shared" si="54"/>
        <v>32.828677338473163</v>
      </c>
      <c r="C237" s="302">
        <v>21700</v>
      </c>
      <c r="D237" s="303">
        <f t="shared" si="57"/>
        <v>7932.0892923952015</v>
      </c>
      <c r="E237" s="304">
        <f t="shared" si="60"/>
        <v>2681.0461808295777</v>
      </c>
      <c r="F237" s="304">
        <f t="shared" si="61"/>
        <v>158.64178584790403</v>
      </c>
      <c r="G237" s="101">
        <v>95</v>
      </c>
      <c r="H237" s="305">
        <f t="shared" si="62"/>
        <v>10866.777259072682</v>
      </c>
      <c r="I237" s="309">
        <f t="shared" si="63"/>
        <v>6.7015000000000002</v>
      </c>
      <c r="J237" s="329">
        <f t="shared" si="55"/>
        <v>54.714462230788605</v>
      </c>
      <c r="K237" s="302">
        <v>21700</v>
      </c>
      <c r="L237" s="307">
        <f t="shared" si="58"/>
        <v>4759.2535754371202</v>
      </c>
      <c r="M237" s="304">
        <f t="shared" si="64"/>
        <v>1608.6277084977464</v>
      </c>
      <c r="N237" s="304">
        <f t="shared" si="65"/>
        <v>95.185071508742411</v>
      </c>
      <c r="O237" s="308">
        <v>57</v>
      </c>
      <c r="P237" s="305">
        <f t="shared" si="66"/>
        <v>6520.0663554436087</v>
      </c>
      <c r="Q237" s="309">
        <f t="shared" si="67"/>
        <v>4.0209000000000001</v>
      </c>
      <c r="R237" s="367">
        <f t="shared" si="56"/>
        <v>82.071693346182897</v>
      </c>
      <c r="S237" s="302">
        <v>21700</v>
      </c>
      <c r="T237" s="307">
        <f t="shared" si="59"/>
        <v>3172.8357169580809</v>
      </c>
      <c r="U237" s="101">
        <f t="shared" si="68"/>
        <v>1072.4184723318313</v>
      </c>
      <c r="V237" s="304">
        <f t="shared" si="69"/>
        <v>63.456714339161621</v>
      </c>
      <c r="W237" s="308">
        <v>38</v>
      </c>
      <c r="X237" s="305">
        <f t="shared" si="70"/>
        <v>4346.7109036290731</v>
      </c>
      <c r="Y237" s="309">
        <f t="shared" si="71"/>
        <v>2.6806000000000001</v>
      </c>
    </row>
    <row r="238" spans="1:256" s="63" customFormat="1" ht="16.5" customHeight="1" x14ac:dyDescent="0.2">
      <c r="A238" s="278">
        <v>221</v>
      </c>
      <c r="B238" s="301">
        <f t="shared" si="54"/>
        <v>32.87661391714488</v>
      </c>
      <c r="C238" s="302">
        <v>21700</v>
      </c>
      <c r="D238" s="303">
        <f t="shared" si="57"/>
        <v>7920.5237089274442</v>
      </c>
      <c r="E238" s="304">
        <f t="shared" si="60"/>
        <v>2677.137013617476</v>
      </c>
      <c r="F238" s="304">
        <f t="shared" si="61"/>
        <v>158.4104741785489</v>
      </c>
      <c r="G238" s="101">
        <v>95</v>
      </c>
      <c r="H238" s="305">
        <f t="shared" si="62"/>
        <v>10851.071196723469</v>
      </c>
      <c r="I238" s="309">
        <f t="shared" si="63"/>
        <v>6.7221000000000002</v>
      </c>
      <c r="J238" s="329">
        <f t="shared" si="55"/>
        <v>54.794356528574802</v>
      </c>
      <c r="K238" s="302">
        <v>21700</v>
      </c>
      <c r="L238" s="307">
        <f t="shared" si="58"/>
        <v>4752.3142253564665</v>
      </c>
      <c r="M238" s="304">
        <f t="shared" si="64"/>
        <v>1606.2822081704855</v>
      </c>
      <c r="N238" s="304">
        <f t="shared" si="65"/>
        <v>95.046284507129329</v>
      </c>
      <c r="O238" s="308">
        <v>57</v>
      </c>
      <c r="P238" s="305">
        <f t="shared" si="66"/>
        <v>6510.6427180340816</v>
      </c>
      <c r="Q238" s="309">
        <f t="shared" si="67"/>
        <v>4.0332999999999997</v>
      </c>
      <c r="R238" s="367">
        <f t="shared" si="56"/>
        <v>82.1915347928622</v>
      </c>
      <c r="S238" s="302">
        <v>21700</v>
      </c>
      <c r="T238" s="307">
        <f t="shared" si="59"/>
        <v>3168.2094835709777</v>
      </c>
      <c r="U238" s="101">
        <f t="shared" si="68"/>
        <v>1070.8548054469904</v>
      </c>
      <c r="V238" s="304">
        <f t="shared" si="69"/>
        <v>63.364189671419552</v>
      </c>
      <c r="W238" s="308">
        <v>38</v>
      </c>
      <c r="X238" s="305">
        <f t="shared" si="70"/>
        <v>4340.4284786893877</v>
      </c>
      <c r="Y238" s="309">
        <f t="shared" si="71"/>
        <v>2.6888000000000001</v>
      </c>
    </row>
    <row r="239" spans="1:256" s="63" customFormat="1" ht="16.5" customHeight="1" x14ac:dyDescent="0.2">
      <c r="A239" s="279">
        <v>222</v>
      </c>
      <c r="B239" s="301">
        <f t="shared" si="54"/>
        <v>32.924364175037738</v>
      </c>
      <c r="C239" s="302">
        <v>21700</v>
      </c>
      <c r="D239" s="303">
        <f t="shared" si="57"/>
        <v>7909.0365607554377</v>
      </c>
      <c r="E239" s="304">
        <f t="shared" si="60"/>
        <v>2673.2543575353375</v>
      </c>
      <c r="F239" s="304">
        <f t="shared" si="61"/>
        <v>158.18073121510875</v>
      </c>
      <c r="G239" s="101">
        <v>95</v>
      </c>
      <c r="H239" s="305">
        <f t="shared" si="62"/>
        <v>10835.471649505884</v>
      </c>
      <c r="I239" s="309">
        <f t="shared" si="63"/>
        <v>6.7427000000000001</v>
      </c>
      <c r="J239" s="329">
        <f t="shared" si="55"/>
        <v>54.873940291729568</v>
      </c>
      <c r="K239" s="302">
        <v>21700</v>
      </c>
      <c r="L239" s="307">
        <f t="shared" si="58"/>
        <v>4745.4219364532619</v>
      </c>
      <c r="M239" s="304">
        <f t="shared" si="64"/>
        <v>1603.9526145212023</v>
      </c>
      <c r="N239" s="304">
        <f t="shared" si="65"/>
        <v>94.908438729065239</v>
      </c>
      <c r="O239" s="308">
        <v>57</v>
      </c>
      <c r="P239" s="305">
        <f t="shared" si="66"/>
        <v>6501.282989703529</v>
      </c>
      <c r="Q239" s="309">
        <f t="shared" si="67"/>
        <v>4.0456000000000003</v>
      </c>
      <c r="R239" s="367">
        <f t="shared" si="56"/>
        <v>82.310910437594345</v>
      </c>
      <c r="S239" s="302">
        <v>21700</v>
      </c>
      <c r="T239" s="307">
        <f t="shared" si="59"/>
        <v>3163.6146243021749</v>
      </c>
      <c r="U239" s="101">
        <f t="shared" si="68"/>
        <v>1069.3017430141349</v>
      </c>
      <c r="V239" s="304">
        <f t="shared" si="69"/>
        <v>63.272292486043497</v>
      </c>
      <c r="W239" s="308">
        <v>38</v>
      </c>
      <c r="X239" s="305">
        <f t="shared" si="70"/>
        <v>4334.188659802353</v>
      </c>
      <c r="Y239" s="309">
        <f t="shared" si="71"/>
        <v>2.6970999999999998</v>
      </c>
    </row>
    <row r="240" spans="1:256" s="63" customFormat="1" ht="16.5" customHeight="1" x14ac:dyDescent="0.2">
      <c r="A240" s="279">
        <v>223</v>
      </c>
      <c r="B240" s="301">
        <f t="shared" si="54"/>
        <v>32.971929786953744</v>
      </c>
      <c r="C240" s="302">
        <v>21700</v>
      </c>
      <c r="D240" s="303">
        <f t="shared" si="57"/>
        <v>7897.6269112108339</v>
      </c>
      <c r="E240" s="304">
        <f t="shared" si="60"/>
        <v>2669.3978959892615</v>
      </c>
      <c r="F240" s="304">
        <f t="shared" si="61"/>
        <v>157.95253822421668</v>
      </c>
      <c r="G240" s="101">
        <v>95</v>
      </c>
      <c r="H240" s="305">
        <f t="shared" si="62"/>
        <v>10819.977345424313</v>
      </c>
      <c r="I240" s="309">
        <f t="shared" si="63"/>
        <v>6.7633000000000001</v>
      </c>
      <c r="J240" s="329">
        <f t="shared" si="55"/>
        <v>54.953216311589578</v>
      </c>
      <c r="K240" s="302">
        <v>21700</v>
      </c>
      <c r="L240" s="307">
        <f t="shared" si="58"/>
        <v>4738.5761467265002</v>
      </c>
      <c r="M240" s="304">
        <f t="shared" si="64"/>
        <v>1601.6387375935569</v>
      </c>
      <c r="N240" s="304">
        <f t="shared" si="65"/>
        <v>94.771522934530012</v>
      </c>
      <c r="O240" s="308">
        <v>57</v>
      </c>
      <c r="P240" s="305">
        <f t="shared" si="66"/>
        <v>6491.9864072545879</v>
      </c>
      <c r="Q240" s="309">
        <f t="shared" si="67"/>
        <v>4.0579999999999998</v>
      </c>
      <c r="R240" s="367">
        <f t="shared" si="56"/>
        <v>82.42982446738435</v>
      </c>
      <c r="S240" s="302">
        <v>21700</v>
      </c>
      <c r="T240" s="307">
        <f t="shared" si="59"/>
        <v>3159.0507644843337</v>
      </c>
      <c r="U240" s="101">
        <f t="shared" si="68"/>
        <v>1067.7591583957046</v>
      </c>
      <c r="V240" s="304">
        <f t="shared" si="69"/>
        <v>63.181015289686677</v>
      </c>
      <c r="W240" s="308">
        <v>38</v>
      </c>
      <c r="X240" s="305">
        <f t="shared" si="70"/>
        <v>4327.9909381697253</v>
      </c>
      <c r="Y240" s="309">
        <f t="shared" si="71"/>
        <v>2.7052999999999998</v>
      </c>
    </row>
    <row r="241" spans="1:25" s="63" customFormat="1" ht="16.5" customHeight="1" x14ac:dyDescent="0.2">
      <c r="A241" s="279">
        <v>224</v>
      </c>
      <c r="B241" s="301">
        <f t="shared" si="54"/>
        <v>33.019312405214194</v>
      </c>
      <c r="C241" s="302">
        <v>21700</v>
      </c>
      <c r="D241" s="303">
        <f t="shared" si="57"/>
        <v>7886.2938393253562</v>
      </c>
      <c r="E241" s="304">
        <f t="shared" si="60"/>
        <v>2665.5673176919699</v>
      </c>
      <c r="F241" s="304">
        <f t="shared" si="61"/>
        <v>157.72587678650711</v>
      </c>
      <c r="G241" s="101">
        <v>95</v>
      </c>
      <c r="H241" s="305">
        <f t="shared" si="62"/>
        <v>10804.587033803835</v>
      </c>
      <c r="I241" s="309">
        <f t="shared" si="63"/>
        <v>6.7839</v>
      </c>
      <c r="J241" s="329">
        <f t="shared" si="55"/>
        <v>55.032187342023661</v>
      </c>
      <c r="K241" s="302">
        <v>21700</v>
      </c>
      <c r="L241" s="307">
        <f t="shared" si="58"/>
        <v>4731.7763035952139</v>
      </c>
      <c r="M241" s="304">
        <f t="shared" si="64"/>
        <v>1599.3403906151821</v>
      </c>
      <c r="N241" s="304">
        <f t="shared" si="65"/>
        <v>94.63552607190428</v>
      </c>
      <c r="O241" s="308">
        <v>57</v>
      </c>
      <c r="P241" s="305">
        <f t="shared" si="66"/>
        <v>6482.7522202823002</v>
      </c>
      <c r="Q241" s="309">
        <f t="shared" si="67"/>
        <v>4.0702999999999996</v>
      </c>
      <c r="R241" s="367">
        <f t="shared" si="56"/>
        <v>82.548281013035478</v>
      </c>
      <c r="S241" s="302">
        <v>21700</v>
      </c>
      <c r="T241" s="307">
        <f t="shared" si="59"/>
        <v>3154.5175357301428</v>
      </c>
      <c r="U241" s="101">
        <f t="shared" si="68"/>
        <v>1066.2269270767881</v>
      </c>
      <c r="V241" s="304">
        <f t="shared" si="69"/>
        <v>63.090350714602856</v>
      </c>
      <c r="W241" s="308">
        <v>38</v>
      </c>
      <c r="X241" s="305">
        <f t="shared" si="70"/>
        <v>4321.8348135215338</v>
      </c>
      <c r="Y241" s="309">
        <f t="shared" si="71"/>
        <v>2.7136</v>
      </c>
    </row>
    <row r="242" spans="1:25" s="63" customFormat="1" ht="16.5" customHeight="1" x14ac:dyDescent="0.2">
      <c r="A242" s="279">
        <v>225</v>
      </c>
      <c r="B242" s="301">
        <f t="shared" si="54"/>
        <v>33.066513660060224</v>
      </c>
      <c r="C242" s="302">
        <v>21700</v>
      </c>
      <c r="D242" s="303">
        <f t="shared" si="57"/>
        <v>7875.0364394939879</v>
      </c>
      <c r="E242" s="304">
        <f t="shared" si="60"/>
        <v>2661.7623165489676</v>
      </c>
      <c r="F242" s="304">
        <f t="shared" si="61"/>
        <v>157.50072878987976</v>
      </c>
      <c r="G242" s="101">
        <v>95</v>
      </c>
      <c r="H242" s="305">
        <f t="shared" si="62"/>
        <v>10789.299484832834</v>
      </c>
      <c r="I242" s="309">
        <f t="shared" si="63"/>
        <v>6.8045</v>
      </c>
      <c r="J242" s="329">
        <f t="shared" si="55"/>
        <v>55.110856100100378</v>
      </c>
      <c r="K242" s="302">
        <v>21700</v>
      </c>
      <c r="L242" s="307">
        <f t="shared" si="58"/>
        <v>4725.0218636963928</v>
      </c>
      <c r="M242" s="304">
        <f t="shared" si="64"/>
        <v>1597.0573899293806</v>
      </c>
      <c r="N242" s="304">
        <f t="shared" si="65"/>
        <v>94.500437273927858</v>
      </c>
      <c r="O242" s="308">
        <v>57</v>
      </c>
      <c r="P242" s="305">
        <f t="shared" si="66"/>
        <v>6473.5796908997008</v>
      </c>
      <c r="Q242" s="309">
        <f t="shared" si="67"/>
        <v>4.0827</v>
      </c>
      <c r="R242" s="367">
        <f t="shared" si="56"/>
        <v>82.66628415015056</v>
      </c>
      <c r="S242" s="302">
        <v>21700</v>
      </c>
      <c r="T242" s="307">
        <f t="shared" si="59"/>
        <v>3150.0145757975956</v>
      </c>
      <c r="U242" s="101">
        <f t="shared" si="68"/>
        <v>1064.7049266195872</v>
      </c>
      <c r="V242" s="304">
        <f t="shared" si="69"/>
        <v>63.000291515951915</v>
      </c>
      <c r="W242" s="308">
        <v>38</v>
      </c>
      <c r="X242" s="305">
        <f t="shared" si="70"/>
        <v>4315.7197939331354</v>
      </c>
      <c r="Y242" s="309">
        <f t="shared" si="71"/>
        <v>2.7218</v>
      </c>
    </row>
    <row r="243" spans="1:25" s="63" customFormat="1" ht="16.5" customHeight="1" x14ac:dyDescent="0.2">
      <c r="A243" s="279">
        <v>226</v>
      </c>
      <c r="B243" s="301">
        <f t="shared" si="54"/>
        <v>33.113535160044471</v>
      </c>
      <c r="C243" s="302">
        <v>21700</v>
      </c>
      <c r="D243" s="303">
        <f t="shared" si="57"/>
        <v>7863.8538211469622</v>
      </c>
      <c r="E243" s="304">
        <f t="shared" si="60"/>
        <v>2657.9825915476731</v>
      </c>
      <c r="F243" s="304">
        <f t="shared" si="61"/>
        <v>157.27707642293925</v>
      </c>
      <c r="G243" s="101">
        <v>95</v>
      </c>
      <c r="H243" s="305">
        <f t="shared" si="62"/>
        <v>10774.113489117575</v>
      </c>
      <c r="I243" s="309">
        <f t="shared" si="63"/>
        <v>6.8250000000000002</v>
      </c>
      <c r="J243" s="329">
        <f t="shared" si="55"/>
        <v>55.189225266740785</v>
      </c>
      <c r="K243" s="302">
        <v>21700</v>
      </c>
      <c r="L243" s="307">
        <f t="shared" si="58"/>
        <v>4718.312292688177</v>
      </c>
      <c r="M243" s="304">
        <f t="shared" si="64"/>
        <v>1594.7895549286036</v>
      </c>
      <c r="N243" s="304">
        <f t="shared" si="65"/>
        <v>94.366245853763544</v>
      </c>
      <c r="O243" s="308">
        <v>57</v>
      </c>
      <c r="P243" s="305">
        <f t="shared" si="66"/>
        <v>6464.4680934705448</v>
      </c>
      <c r="Q243" s="309">
        <f t="shared" si="67"/>
        <v>4.0949999999999998</v>
      </c>
      <c r="R243" s="367">
        <f t="shared" si="56"/>
        <v>82.783837900111166</v>
      </c>
      <c r="S243" s="302">
        <v>21700</v>
      </c>
      <c r="T243" s="307">
        <f t="shared" si="59"/>
        <v>3145.5415284587853</v>
      </c>
      <c r="U243" s="101">
        <f t="shared" si="68"/>
        <v>1063.1930366190693</v>
      </c>
      <c r="V243" s="304">
        <f t="shared" si="69"/>
        <v>62.910830569175708</v>
      </c>
      <c r="W243" s="308">
        <v>38</v>
      </c>
      <c r="X243" s="305">
        <f t="shared" si="70"/>
        <v>4309.6453956470305</v>
      </c>
      <c r="Y243" s="309">
        <f t="shared" si="71"/>
        <v>2.73</v>
      </c>
    </row>
    <row r="244" spans="1:25" s="63" customFormat="1" ht="16.5" customHeight="1" x14ac:dyDescent="0.2">
      <c r="A244" s="279">
        <v>227</v>
      </c>
      <c r="B244" s="301">
        <f t="shared" si="54"/>
        <v>33.160378492414104</v>
      </c>
      <c r="C244" s="302">
        <v>21700</v>
      </c>
      <c r="D244" s="303">
        <f t="shared" si="57"/>
        <v>7852.7451084302338</v>
      </c>
      <c r="E244" s="304">
        <f t="shared" si="60"/>
        <v>2654.2278466494186</v>
      </c>
      <c r="F244" s="304">
        <f t="shared" si="61"/>
        <v>157.05490216860468</v>
      </c>
      <c r="G244" s="101">
        <v>95</v>
      </c>
      <c r="H244" s="305">
        <f t="shared" si="62"/>
        <v>10759.027857248257</v>
      </c>
      <c r="I244" s="309">
        <f t="shared" si="63"/>
        <v>6.8455000000000004</v>
      </c>
      <c r="J244" s="329">
        <f t="shared" si="55"/>
        <v>55.267297487356842</v>
      </c>
      <c r="K244" s="302">
        <v>21700</v>
      </c>
      <c r="L244" s="307">
        <f t="shared" si="58"/>
        <v>4711.6470650581405</v>
      </c>
      <c r="M244" s="304">
        <f t="shared" si="64"/>
        <v>1592.5367079896514</v>
      </c>
      <c r="N244" s="304">
        <f t="shared" si="65"/>
        <v>94.232941301162811</v>
      </c>
      <c r="O244" s="308">
        <v>57</v>
      </c>
      <c r="P244" s="305">
        <f t="shared" si="66"/>
        <v>6455.4167143489549</v>
      </c>
      <c r="Q244" s="309">
        <f t="shared" si="67"/>
        <v>4.1073000000000004</v>
      </c>
      <c r="R244" s="367">
        <f t="shared" si="56"/>
        <v>82.900946231035249</v>
      </c>
      <c r="S244" s="302">
        <v>21700</v>
      </c>
      <c r="T244" s="307">
        <f t="shared" si="59"/>
        <v>3141.0980433720943</v>
      </c>
      <c r="U244" s="101">
        <f t="shared" si="68"/>
        <v>1061.6911386597678</v>
      </c>
      <c r="V244" s="304">
        <f t="shared" si="69"/>
        <v>62.821960867441888</v>
      </c>
      <c r="W244" s="308">
        <v>38</v>
      </c>
      <c r="X244" s="305">
        <f t="shared" si="70"/>
        <v>4303.6111428993036</v>
      </c>
      <c r="Y244" s="309">
        <f t="shared" si="71"/>
        <v>2.7382</v>
      </c>
    </row>
    <row r="245" spans="1:25" s="63" customFormat="1" ht="16.5" customHeight="1" x14ac:dyDescent="0.2">
      <c r="A245" s="279">
        <v>228</v>
      </c>
      <c r="B245" s="301">
        <f t="shared" si="54"/>
        <v>33.207045223485416</v>
      </c>
      <c r="C245" s="302">
        <v>21700</v>
      </c>
      <c r="D245" s="303">
        <f t="shared" si="57"/>
        <v>7841.7094398942245</v>
      </c>
      <c r="E245" s="304">
        <f t="shared" si="60"/>
        <v>2650.4977906842478</v>
      </c>
      <c r="F245" s="304">
        <f t="shared" si="61"/>
        <v>156.83418879788448</v>
      </c>
      <c r="G245" s="101">
        <v>95</v>
      </c>
      <c r="H245" s="305">
        <f t="shared" si="62"/>
        <v>10744.041419376355</v>
      </c>
      <c r="I245" s="309">
        <f t="shared" si="63"/>
        <v>6.8659999999999997</v>
      </c>
      <c r="J245" s="329">
        <f t="shared" si="55"/>
        <v>55.345075372475698</v>
      </c>
      <c r="K245" s="302">
        <v>21700</v>
      </c>
      <c r="L245" s="307">
        <f t="shared" si="58"/>
        <v>4705.0256639365343</v>
      </c>
      <c r="M245" s="304">
        <f t="shared" si="64"/>
        <v>1590.2986744105485</v>
      </c>
      <c r="N245" s="304">
        <f t="shared" si="65"/>
        <v>94.100513278730688</v>
      </c>
      <c r="O245" s="308">
        <v>57</v>
      </c>
      <c r="P245" s="305">
        <f t="shared" si="66"/>
        <v>6446.4248516258131</v>
      </c>
      <c r="Q245" s="309">
        <f t="shared" si="67"/>
        <v>4.1196000000000002</v>
      </c>
      <c r="R245" s="367">
        <f t="shared" si="56"/>
        <v>83.017613058713536</v>
      </c>
      <c r="S245" s="302">
        <v>21700</v>
      </c>
      <c r="T245" s="307">
        <f t="shared" si="59"/>
        <v>3136.6837759576902</v>
      </c>
      <c r="U245" s="101">
        <f t="shared" si="68"/>
        <v>1060.1991162736992</v>
      </c>
      <c r="V245" s="304">
        <f t="shared" si="69"/>
        <v>62.733675519153806</v>
      </c>
      <c r="W245" s="308">
        <v>38</v>
      </c>
      <c r="X245" s="305">
        <f t="shared" si="70"/>
        <v>4297.6165677505433</v>
      </c>
      <c r="Y245" s="309">
        <f t="shared" si="71"/>
        <v>2.7464</v>
      </c>
    </row>
    <row r="246" spans="1:25" s="63" customFormat="1" ht="16.5" customHeight="1" x14ac:dyDescent="0.2">
      <c r="A246" s="279">
        <v>229</v>
      </c>
      <c r="B246" s="301">
        <f t="shared" si="54"/>
        <v>33.25353689901025</v>
      </c>
      <c r="C246" s="302">
        <v>21700</v>
      </c>
      <c r="D246" s="303">
        <f t="shared" si="57"/>
        <v>7830.7459681905439</v>
      </c>
      <c r="E246" s="304">
        <f t="shared" si="60"/>
        <v>2646.7921372484034</v>
      </c>
      <c r="F246" s="304">
        <f t="shared" si="61"/>
        <v>156.61491936381088</v>
      </c>
      <c r="G246" s="101">
        <v>95</v>
      </c>
      <c r="H246" s="305">
        <f t="shared" si="62"/>
        <v>10729.153024802757</v>
      </c>
      <c r="I246" s="309">
        <f t="shared" si="63"/>
        <v>6.8864999999999998</v>
      </c>
      <c r="J246" s="329">
        <f t="shared" si="55"/>
        <v>55.422561498350419</v>
      </c>
      <c r="K246" s="302">
        <v>21700</v>
      </c>
      <c r="L246" s="307">
        <f t="shared" si="58"/>
        <v>4698.447580914326</v>
      </c>
      <c r="M246" s="304">
        <f t="shared" si="64"/>
        <v>1588.075282349042</v>
      </c>
      <c r="N246" s="304">
        <f t="shared" si="65"/>
        <v>93.968951618286525</v>
      </c>
      <c r="O246" s="308">
        <v>57</v>
      </c>
      <c r="P246" s="305">
        <f t="shared" si="66"/>
        <v>6437.4918148816541</v>
      </c>
      <c r="Q246" s="309">
        <f t="shared" si="67"/>
        <v>4.1318999999999999</v>
      </c>
      <c r="R246" s="367">
        <f t="shared" si="56"/>
        <v>83.133842247525621</v>
      </c>
      <c r="S246" s="302">
        <v>21700</v>
      </c>
      <c r="T246" s="307">
        <f t="shared" si="59"/>
        <v>3132.2983872762175</v>
      </c>
      <c r="U246" s="101">
        <f t="shared" si="68"/>
        <v>1058.7168548993614</v>
      </c>
      <c r="V246" s="304">
        <f t="shared" si="69"/>
        <v>62.645967745524352</v>
      </c>
      <c r="W246" s="308">
        <v>38</v>
      </c>
      <c r="X246" s="305">
        <f t="shared" si="70"/>
        <v>4291.6612099211034</v>
      </c>
      <c r="Y246" s="309">
        <f t="shared" si="71"/>
        <v>2.7545999999999999</v>
      </c>
    </row>
    <row r="247" spans="1:25" s="63" customFormat="1" ht="16.5" customHeight="1" x14ac:dyDescent="0.2">
      <c r="A247" s="283">
        <v>230</v>
      </c>
      <c r="B247" s="301">
        <f t="shared" si="54"/>
        <v>33.299855044534411</v>
      </c>
      <c r="C247" s="302">
        <v>21700</v>
      </c>
      <c r="D247" s="303">
        <f t="shared" si="57"/>
        <v>7819.8538597764891</v>
      </c>
      <c r="E247" s="304">
        <f t="shared" si="60"/>
        <v>2643.1106046044529</v>
      </c>
      <c r="F247" s="304">
        <f t="shared" si="61"/>
        <v>156.39707719552979</v>
      </c>
      <c r="G247" s="101">
        <v>95</v>
      </c>
      <c r="H247" s="305">
        <f t="shared" si="62"/>
        <v>10714.361541576473</v>
      </c>
      <c r="I247" s="309">
        <f t="shared" si="63"/>
        <v>6.9069000000000003</v>
      </c>
      <c r="J247" s="329">
        <f t="shared" si="55"/>
        <v>55.499758407557351</v>
      </c>
      <c r="K247" s="302">
        <v>21700</v>
      </c>
      <c r="L247" s="307">
        <f t="shared" si="58"/>
        <v>4691.9123158658931</v>
      </c>
      <c r="M247" s="304">
        <f t="shared" si="64"/>
        <v>1585.8663627626718</v>
      </c>
      <c r="N247" s="304">
        <f t="shared" si="65"/>
        <v>93.838246317317868</v>
      </c>
      <c r="O247" s="308">
        <v>57</v>
      </c>
      <c r="P247" s="305">
        <f t="shared" si="66"/>
        <v>6428.6169249458826</v>
      </c>
      <c r="Q247" s="309">
        <f t="shared" si="67"/>
        <v>4.1441999999999997</v>
      </c>
      <c r="R247" s="367">
        <f t="shared" si="56"/>
        <v>83.249637611336027</v>
      </c>
      <c r="S247" s="302">
        <v>21700</v>
      </c>
      <c r="T247" s="307">
        <f t="shared" si="59"/>
        <v>3127.9415439105956</v>
      </c>
      <c r="U247" s="101">
        <f t="shared" si="68"/>
        <v>1057.2442418417811</v>
      </c>
      <c r="V247" s="304">
        <f t="shared" si="69"/>
        <v>62.558830878211914</v>
      </c>
      <c r="W247" s="308">
        <v>38</v>
      </c>
      <c r="X247" s="305">
        <f t="shared" si="70"/>
        <v>4285.7446166305881</v>
      </c>
      <c r="Y247" s="309">
        <f t="shared" si="71"/>
        <v>2.7627999999999999</v>
      </c>
    </row>
    <row r="248" spans="1:25" s="63" customFormat="1" ht="16.5" customHeight="1" x14ac:dyDescent="0.2">
      <c r="A248" s="279">
        <v>231</v>
      </c>
      <c r="B248" s="301">
        <f t="shared" si="54"/>
        <v>33.346001165748319</v>
      </c>
      <c r="C248" s="302">
        <v>21700</v>
      </c>
      <c r="D248" s="303">
        <f t="shared" si="57"/>
        <v>7809.0322946270544</v>
      </c>
      <c r="E248" s="304">
        <f t="shared" si="60"/>
        <v>2639.4529155839441</v>
      </c>
      <c r="F248" s="304">
        <f t="shared" si="61"/>
        <v>156.18064589254109</v>
      </c>
      <c r="G248" s="101">
        <v>95</v>
      </c>
      <c r="H248" s="305">
        <f t="shared" si="62"/>
        <v>10699.665856103538</v>
      </c>
      <c r="I248" s="309">
        <f t="shared" si="63"/>
        <v>6.9273999999999996</v>
      </c>
      <c r="J248" s="329">
        <f t="shared" si="55"/>
        <v>55.576668609580537</v>
      </c>
      <c r="K248" s="302">
        <v>21700</v>
      </c>
      <c r="L248" s="307">
        <f t="shared" si="58"/>
        <v>4685.4193767762317</v>
      </c>
      <c r="M248" s="304">
        <f t="shared" si="64"/>
        <v>1583.6717493503661</v>
      </c>
      <c r="N248" s="304">
        <f t="shared" si="65"/>
        <v>93.708387535524636</v>
      </c>
      <c r="O248" s="308">
        <v>57</v>
      </c>
      <c r="P248" s="305">
        <f t="shared" si="66"/>
        <v>6419.7995136621221</v>
      </c>
      <c r="Q248" s="309">
        <f t="shared" si="67"/>
        <v>4.1563999999999997</v>
      </c>
      <c r="R248" s="367">
        <f t="shared" si="56"/>
        <v>83.365002914370791</v>
      </c>
      <c r="S248" s="302">
        <v>21700</v>
      </c>
      <c r="T248" s="307">
        <f t="shared" si="59"/>
        <v>3123.6129178508218</v>
      </c>
      <c r="U248" s="101">
        <f t="shared" si="68"/>
        <v>1055.7811662335776</v>
      </c>
      <c r="V248" s="304">
        <f t="shared" si="69"/>
        <v>62.472258357016436</v>
      </c>
      <c r="W248" s="308">
        <v>38</v>
      </c>
      <c r="X248" s="305">
        <f t="shared" si="70"/>
        <v>4279.8663424414153</v>
      </c>
      <c r="Y248" s="309">
        <f t="shared" si="71"/>
        <v>2.7709000000000001</v>
      </c>
    </row>
    <row r="249" spans="1:25" s="63" customFormat="1" ht="16.5" customHeight="1" x14ac:dyDescent="0.2">
      <c r="A249" s="279">
        <v>232</v>
      </c>
      <c r="B249" s="301">
        <f t="shared" si="54"/>
        <v>33.391976748830089</v>
      </c>
      <c r="C249" s="302">
        <v>21700</v>
      </c>
      <c r="D249" s="303">
        <f t="shared" si="57"/>
        <v>7798.2804659542444</v>
      </c>
      <c r="E249" s="304">
        <f t="shared" si="60"/>
        <v>2635.8187974925345</v>
      </c>
      <c r="F249" s="304">
        <f t="shared" si="61"/>
        <v>155.9656093190849</v>
      </c>
      <c r="G249" s="101">
        <v>95</v>
      </c>
      <c r="H249" s="305">
        <f t="shared" si="62"/>
        <v>10685.064872765863</v>
      </c>
      <c r="I249" s="309">
        <f t="shared" si="63"/>
        <v>6.9478</v>
      </c>
      <c r="J249" s="329">
        <f t="shared" si="55"/>
        <v>55.653294581383484</v>
      </c>
      <c r="K249" s="302">
        <v>21700</v>
      </c>
      <c r="L249" s="307">
        <f t="shared" si="58"/>
        <v>4678.9682795725457</v>
      </c>
      <c r="M249" s="304">
        <f t="shared" si="64"/>
        <v>1581.4912784955202</v>
      </c>
      <c r="N249" s="304">
        <f t="shared" si="65"/>
        <v>93.579365591450923</v>
      </c>
      <c r="O249" s="308">
        <v>57</v>
      </c>
      <c r="P249" s="305">
        <f t="shared" si="66"/>
        <v>6411.0389236595174</v>
      </c>
      <c r="Q249" s="309">
        <f t="shared" si="67"/>
        <v>4.1687000000000003</v>
      </c>
      <c r="R249" s="367">
        <f t="shared" si="56"/>
        <v>83.479941872075216</v>
      </c>
      <c r="S249" s="302">
        <v>21700</v>
      </c>
      <c r="T249" s="307">
        <f t="shared" si="59"/>
        <v>3119.3121863816978</v>
      </c>
      <c r="U249" s="101">
        <f t="shared" si="68"/>
        <v>1054.3275189970138</v>
      </c>
      <c r="V249" s="304">
        <f t="shared" si="69"/>
        <v>62.386243727633953</v>
      </c>
      <c r="W249" s="308">
        <v>38</v>
      </c>
      <c r="X249" s="305">
        <f t="shared" si="70"/>
        <v>4274.0259491063453</v>
      </c>
      <c r="Y249" s="309">
        <f t="shared" si="71"/>
        <v>2.7791000000000001</v>
      </c>
    </row>
    <row r="250" spans="1:25" s="63" customFormat="1" ht="16.5" customHeight="1" x14ac:dyDescent="0.2">
      <c r="A250" s="279">
        <v>233</v>
      </c>
      <c r="B250" s="301">
        <f t="shared" si="54"/>
        <v>33.437783260781202</v>
      </c>
      <c r="C250" s="302">
        <v>21700</v>
      </c>
      <c r="D250" s="303">
        <f t="shared" si="57"/>
        <v>7787.5975799334819</v>
      </c>
      <c r="E250" s="304">
        <f t="shared" si="60"/>
        <v>2632.2079820175168</v>
      </c>
      <c r="F250" s="304">
        <f t="shared" si="61"/>
        <v>155.75195159866965</v>
      </c>
      <c r="G250" s="101">
        <v>95</v>
      </c>
      <c r="H250" s="305">
        <f t="shared" si="62"/>
        <v>10670.557513549667</v>
      </c>
      <c r="I250" s="309">
        <f t="shared" si="63"/>
        <v>6.9682000000000004</v>
      </c>
      <c r="J250" s="329">
        <f t="shared" si="55"/>
        <v>55.729638767968673</v>
      </c>
      <c r="K250" s="302">
        <v>21700</v>
      </c>
      <c r="L250" s="307">
        <f t="shared" si="58"/>
        <v>4672.5585479600886</v>
      </c>
      <c r="M250" s="304">
        <f t="shared" si="64"/>
        <v>1579.3247892105098</v>
      </c>
      <c r="N250" s="304">
        <f t="shared" si="65"/>
        <v>93.451170959201775</v>
      </c>
      <c r="O250" s="308">
        <v>57</v>
      </c>
      <c r="P250" s="305">
        <f t="shared" si="66"/>
        <v>6402.3345081298003</v>
      </c>
      <c r="Q250" s="309">
        <f t="shared" si="67"/>
        <v>4.1809000000000003</v>
      </c>
      <c r="R250" s="367">
        <f t="shared" si="56"/>
        <v>83.594458151953006</v>
      </c>
      <c r="S250" s="302">
        <v>21700</v>
      </c>
      <c r="T250" s="307">
        <f t="shared" si="59"/>
        <v>3115.0390319733933</v>
      </c>
      <c r="U250" s="101">
        <f t="shared" si="68"/>
        <v>1052.8831928070069</v>
      </c>
      <c r="V250" s="304">
        <f t="shared" si="69"/>
        <v>62.300780639467867</v>
      </c>
      <c r="W250" s="308">
        <v>38</v>
      </c>
      <c r="X250" s="305">
        <f t="shared" si="70"/>
        <v>4268.2230054198681</v>
      </c>
      <c r="Y250" s="309">
        <f t="shared" si="71"/>
        <v>2.7873000000000001</v>
      </c>
    </row>
    <row r="251" spans="1:25" s="63" customFormat="1" ht="16.5" customHeight="1" x14ac:dyDescent="0.2">
      <c r="A251" s="279">
        <v>234</v>
      </c>
      <c r="B251" s="301">
        <f t="shared" si="54"/>
        <v>33.483422149755086</v>
      </c>
      <c r="C251" s="302">
        <v>21700</v>
      </c>
      <c r="D251" s="303">
        <f t="shared" si="57"/>
        <v>7776.982855436856</v>
      </c>
      <c r="E251" s="304">
        <f t="shared" si="60"/>
        <v>2628.6202051376572</v>
      </c>
      <c r="F251" s="304">
        <f t="shared" si="61"/>
        <v>155.53965710873712</v>
      </c>
      <c r="G251" s="101">
        <v>95</v>
      </c>
      <c r="H251" s="305">
        <f t="shared" si="62"/>
        <v>10656.142717683249</v>
      </c>
      <c r="I251" s="309">
        <f t="shared" si="63"/>
        <v>6.9885000000000002</v>
      </c>
      <c r="J251" s="329">
        <f t="shared" si="55"/>
        <v>55.805703582925148</v>
      </c>
      <c r="K251" s="302">
        <v>21700</v>
      </c>
      <c r="L251" s="307">
        <f t="shared" si="58"/>
        <v>4666.1897132621143</v>
      </c>
      <c r="M251" s="304">
        <f t="shared" si="64"/>
        <v>1577.1721230825945</v>
      </c>
      <c r="N251" s="304">
        <f t="shared" si="65"/>
        <v>93.323794265242284</v>
      </c>
      <c r="O251" s="308">
        <v>57</v>
      </c>
      <c r="P251" s="305">
        <f t="shared" si="66"/>
        <v>6393.6856306099507</v>
      </c>
      <c r="Q251" s="309">
        <f t="shared" si="67"/>
        <v>4.1931000000000003</v>
      </c>
      <c r="R251" s="367">
        <f t="shared" si="56"/>
        <v>83.708555374387714</v>
      </c>
      <c r="S251" s="302">
        <v>21700</v>
      </c>
      <c r="T251" s="307">
        <f t="shared" si="59"/>
        <v>3110.7931421747426</v>
      </c>
      <c r="U251" s="101">
        <f t="shared" si="68"/>
        <v>1051.448082055063</v>
      </c>
      <c r="V251" s="304">
        <f t="shared" si="69"/>
        <v>62.215862843494854</v>
      </c>
      <c r="W251" s="308">
        <v>38</v>
      </c>
      <c r="X251" s="305">
        <f t="shared" si="70"/>
        <v>4262.4570870732996</v>
      </c>
      <c r="Y251" s="309">
        <f t="shared" si="71"/>
        <v>2.7953999999999999</v>
      </c>
    </row>
    <row r="252" spans="1:25" s="63" customFormat="1" ht="16.5" customHeight="1" x14ac:dyDescent="0.2">
      <c r="A252" s="279">
        <v>235</v>
      </c>
      <c r="B252" s="301">
        <f t="shared" si="54"/>
        <v>33.528894845378517</v>
      </c>
      <c r="C252" s="302">
        <v>21700</v>
      </c>
      <c r="D252" s="303">
        <f t="shared" si="57"/>
        <v>7766.4355237730852</v>
      </c>
      <c r="E252" s="304">
        <f t="shared" si="60"/>
        <v>2625.0552070353024</v>
      </c>
      <c r="F252" s="304">
        <f t="shared" si="61"/>
        <v>155.32871047546172</v>
      </c>
      <c r="G252" s="101">
        <v>95</v>
      </c>
      <c r="H252" s="305">
        <f t="shared" si="62"/>
        <v>10641.819441283849</v>
      </c>
      <c r="I252" s="309">
        <f t="shared" si="63"/>
        <v>7.0088999999999997</v>
      </c>
      <c r="J252" s="329">
        <f t="shared" si="55"/>
        <v>55.881491408964195</v>
      </c>
      <c r="K252" s="302">
        <v>21700</v>
      </c>
      <c r="L252" s="307">
        <f t="shared" si="58"/>
        <v>4659.8613142638515</v>
      </c>
      <c r="M252" s="304">
        <f t="shared" si="64"/>
        <v>1575.0331242211817</v>
      </c>
      <c r="N252" s="304">
        <f t="shared" si="65"/>
        <v>93.197226285277026</v>
      </c>
      <c r="O252" s="308">
        <v>57</v>
      </c>
      <c r="P252" s="305">
        <f t="shared" si="66"/>
        <v>6385.0916647703098</v>
      </c>
      <c r="Q252" s="309">
        <f t="shared" si="67"/>
        <v>4.2053000000000003</v>
      </c>
      <c r="R252" s="367">
        <f t="shared" si="56"/>
        <v>83.822237113446292</v>
      </c>
      <c r="S252" s="302">
        <v>21700</v>
      </c>
      <c r="T252" s="307">
        <f t="shared" si="59"/>
        <v>3106.5742095092337</v>
      </c>
      <c r="U252" s="101">
        <f t="shared" si="68"/>
        <v>1050.0220828141209</v>
      </c>
      <c r="V252" s="304">
        <f t="shared" si="69"/>
        <v>62.131484190184672</v>
      </c>
      <c r="W252" s="308">
        <v>38</v>
      </c>
      <c r="X252" s="305">
        <f t="shared" si="70"/>
        <v>4256.7277765135395</v>
      </c>
      <c r="Y252" s="309">
        <f t="shared" si="71"/>
        <v>2.8035999999999999</v>
      </c>
    </row>
    <row r="253" spans="1:25" s="63" customFormat="1" ht="16.5" customHeight="1" x14ac:dyDescent="0.2">
      <c r="A253" s="279">
        <v>236</v>
      </c>
      <c r="B253" s="301">
        <f t="shared" si="54"/>
        <v>33.574202759066388</v>
      </c>
      <c r="C253" s="302">
        <v>21700</v>
      </c>
      <c r="D253" s="303">
        <f t="shared" si="57"/>
        <v>7755.954828433908</v>
      </c>
      <c r="E253" s="304">
        <f t="shared" si="60"/>
        <v>2621.5127320106608</v>
      </c>
      <c r="F253" s="304">
        <f t="shared" si="61"/>
        <v>155.11909656867817</v>
      </c>
      <c r="G253" s="101">
        <v>95</v>
      </c>
      <c r="H253" s="305">
        <f t="shared" si="62"/>
        <v>10627.586657013248</v>
      </c>
      <c r="I253" s="309">
        <f t="shared" si="63"/>
        <v>7.0292000000000003</v>
      </c>
      <c r="J253" s="329">
        <f t="shared" si="55"/>
        <v>55.95700459844398</v>
      </c>
      <c r="K253" s="302">
        <v>21700</v>
      </c>
      <c r="L253" s="307">
        <f t="shared" si="58"/>
        <v>4653.572897060345</v>
      </c>
      <c r="M253" s="304">
        <f t="shared" si="64"/>
        <v>1572.9076392063964</v>
      </c>
      <c r="N253" s="304">
        <f t="shared" si="65"/>
        <v>93.071457941206901</v>
      </c>
      <c r="O253" s="308">
        <v>57</v>
      </c>
      <c r="P253" s="305">
        <f t="shared" si="66"/>
        <v>6376.5519942079482</v>
      </c>
      <c r="Q253" s="309">
        <f t="shared" si="67"/>
        <v>4.2175000000000002</v>
      </c>
      <c r="R253" s="367">
        <f t="shared" si="56"/>
        <v>83.93550689766596</v>
      </c>
      <c r="S253" s="302">
        <v>21700</v>
      </c>
      <c r="T253" s="307">
        <f t="shared" si="59"/>
        <v>3102.3819313735635</v>
      </c>
      <c r="U253" s="101">
        <f t="shared" si="68"/>
        <v>1048.6050928042644</v>
      </c>
      <c r="V253" s="304">
        <f t="shared" si="69"/>
        <v>62.047638627471272</v>
      </c>
      <c r="W253" s="308">
        <v>38</v>
      </c>
      <c r="X253" s="305">
        <f t="shared" si="70"/>
        <v>4251.0346628052994</v>
      </c>
      <c r="Y253" s="309">
        <f t="shared" si="71"/>
        <v>2.8117000000000001</v>
      </c>
    </row>
    <row r="254" spans="1:25" s="63" customFormat="1" ht="16.5" customHeight="1" x14ac:dyDescent="0.2">
      <c r="A254" s="279">
        <v>237</v>
      </c>
      <c r="B254" s="301">
        <f t="shared" si="54"/>
        <v>33.619347284329692</v>
      </c>
      <c r="C254" s="302">
        <v>21700</v>
      </c>
      <c r="D254" s="303">
        <f t="shared" si="57"/>
        <v>7745.5400248467949</v>
      </c>
      <c r="E254" s="304">
        <f t="shared" si="60"/>
        <v>2617.9925283982166</v>
      </c>
      <c r="F254" s="304">
        <f t="shared" si="61"/>
        <v>154.91080049693591</v>
      </c>
      <c r="G254" s="101">
        <v>95</v>
      </c>
      <c r="H254" s="305">
        <f t="shared" si="62"/>
        <v>10613.443353741948</v>
      </c>
      <c r="I254" s="309">
        <f t="shared" si="63"/>
        <v>7.0495000000000001</v>
      </c>
      <c r="J254" s="329">
        <f t="shared" si="55"/>
        <v>56.032245473882824</v>
      </c>
      <c r="K254" s="302">
        <v>21700</v>
      </c>
      <c r="L254" s="307">
        <f t="shared" si="58"/>
        <v>4647.3240149080757</v>
      </c>
      <c r="M254" s="304">
        <f t="shared" si="64"/>
        <v>1570.7955170389293</v>
      </c>
      <c r="N254" s="304">
        <f t="shared" si="65"/>
        <v>92.946480298161518</v>
      </c>
      <c r="O254" s="308">
        <v>57</v>
      </c>
      <c r="P254" s="305">
        <f t="shared" si="66"/>
        <v>6368.0660122451663</v>
      </c>
      <c r="Q254" s="309">
        <f t="shared" si="67"/>
        <v>4.2297000000000002</v>
      </c>
      <c r="R254" s="367">
        <f t="shared" si="56"/>
        <v>84.048368210824222</v>
      </c>
      <c r="S254" s="302">
        <v>21700</v>
      </c>
      <c r="T254" s="307">
        <f t="shared" si="59"/>
        <v>3098.2160099387174</v>
      </c>
      <c r="U254" s="101">
        <f t="shared" si="68"/>
        <v>1047.1970113592863</v>
      </c>
      <c r="V254" s="304">
        <f t="shared" si="69"/>
        <v>61.964320198774352</v>
      </c>
      <c r="W254" s="308">
        <v>38</v>
      </c>
      <c r="X254" s="305">
        <f t="shared" si="70"/>
        <v>4245.3773414967782</v>
      </c>
      <c r="Y254" s="309">
        <f t="shared" si="71"/>
        <v>2.8197999999999999</v>
      </c>
    </row>
    <row r="255" spans="1:25" s="63" customFormat="1" ht="16.5" customHeight="1" x14ac:dyDescent="0.2">
      <c r="A255" s="279">
        <v>238</v>
      </c>
      <c r="B255" s="301">
        <f t="shared" si="54"/>
        <v>33.664329797077087</v>
      </c>
      <c r="C255" s="302">
        <v>21700</v>
      </c>
      <c r="D255" s="303">
        <f t="shared" si="57"/>
        <v>7735.1903801337312</v>
      </c>
      <c r="E255" s="304">
        <f t="shared" si="60"/>
        <v>2614.494348485201</v>
      </c>
      <c r="F255" s="304">
        <f t="shared" si="61"/>
        <v>154.70380760267463</v>
      </c>
      <c r="G255" s="101">
        <v>95</v>
      </c>
      <c r="H255" s="305">
        <f t="shared" si="62"/>
        <v>10599.388536221608</v>
      </c>
      <c r="I255" s="309">
        <f t="shared" si="63"/>
        <v>7.0697999999999999</v>
      </c>
      <c r="J255" s="329">
        <f t="shared" si="55"/>
        <v>56.107216328461817</v>
      </c>
      <c r="K255" s="302">
        <v>21700</v>
      </c>
      <c r="L255" s="307">
        <f t="shared" si="58"/>
        <v>4641.1142280802378</v>
      </c>
      <c r="M255" s="304">
        <f t="shared" si="64"/>
        <v>1568.6966090911203</v>
      </c>
      <c r="N255" s="304">
        <f t="shared" si="65"/>
        <v>92.822284561604761</v>
      </c>
      <c r="O255" s="308">
        <v>57</v>
      </c>
      <c r="P255" s="305">
        <f t="shared" si="66"/>
        <v>6359.6331217329625</v>
      </c>
      <c r="Q255" s="309">
        <f t="shared" si="67"/>
        <v>4.2419000000000002</v>
      </c>
      <c r="R255" s="367">
        <f t="shared" si="56"/>
        <v>84.160824492692711</v>
      </c>
      <c r="S255" s="302">
        <v>21700</v>
      </c>
      <c r="T255" s="307">
        <f t="shared" si="59"/>
        <v>3094.0761520534925</v>
      </c>
      <c r="U255" s="101">
        <f t="shared" si="68"/>
        <v>1045.7977393940803</v>
      </c>
      <c r="V255" s="304">
        <f t="shared" si="69"/>
        <v>61.881523041069848</v>
      </c>
      <c r="W255" s="308">
        <v>38</v>
      </c>
      <c r="X255" s="305">
        <f t="shared" si="70"/>
        <v>4239.7554144886426</v>
      </c>
      <c r="Y255" s="309">
        <f t="shared" si="71"/>
        <v>2.8279000000000001</v>
      </c>
    </row>
    <row r="256" spans="1:25" s="63" customFormat="1" ht="16.5" customHeight="1" x14ac:dyDescent="0.2">
      <c r="A256" s="279">
        <v>239</v>
      </c>
      <c r="B256" s="301">
        <f t="shared" si="54"/>
        <v>33.709151655910084</v>
      </c>
      <c r="C256" s="302">
        <v>21700</v>
      </c>
      <c r="D256" s="303">
        <f t="shared" si="57"/>
        <v>7724.9051728759587</v>
      </c>
      <c r="E256" s="304">
        <f t="shared" si="60"/>
        <v>2611.0179484320738</v>
      </c>
      <c r="F256" s="304">
        <f t="shared" si="61"/>
        <v>154.49810345751916</v>
      </c>
      <c r="G256" s="101">
        <v>95</v>
      </c>
      <c r="H256" s="305">
        <f t="shared" si="62"/>
        <v>10585.421224765552</v>
      </c>
      <c r="I256" s="309">
        <f t="shared" si="63"/>
        <v>7.0900999999999996</v>
      </c>
      <c r="J256" s="329">
        <f t="shared" si="55"/>
        <v>56.181919426516806</v>
      </c>
      <c r="K256" s="302">
        <v>21700</v>
      </c>
      <c r="L256" s="307">
        <f t="shared" si="58"/>
        <v>4634.9431037255745</v>
      </c>
      <c r="M256" s="304">
        <f t="shared" si="64"/>
        <v>1566.6107690592439</v>
      </c>
      <c r="N256" s="304">
        <f t="shared" si="65"/>
        <v>92.698862074511496</v>
      </c>
      <c r="O256" s="308">
        <v>57</v>
      </c>
      <c r="P256" s="305">
        <f t="shared" si="66"/>
        <v>6351.2527348593294</v>
      </c>
      <c r="Q256" s="309">
        <f t="shared" si="67"/>
        <v>4.2539999999999996</v>
      </c>
      <c r="R256" s="367">
        <f t="shared" si="56"/>
        <v>84.272879139775199</v>
      </c>
      <c r="S256" s="302">
        <v>21700</v>
      </c>
      <c r="T256" s="307">
        <f t="shared" si="59"/>
        <v>3089.9620691503837</v>
      </c>
      <c r="U256" s="101">
        <f t="shared" si="68"/>
        <v>1044.4071793728297</v>
      </c>
      <c r="V256" s="304">
        <f t="shared" si="69"/>
        <v>61.799241383007676</v>
      </c>
      <c r="W256" s="308">
        <v>38</v>
      </c>
      <c r="X256" s="305">
        <f t="shared" si="70"/>
        <v>4234.1684899062211</v>
      </c>
      <c r="Y256" s="309">
        <f t="shared" si="71"/>
        <v>2.8359999999999999</v>
      </c>
    </row>
    <row r="257" spans="1:25" s="63" customFormat="1" ht="16.5" customHeight="1" x14ac:dyDescent="0.2">
      <c r="A257" s="283">
        <v>240</v>
      </c>
      <c r="B257" s="301">
        <f t="shared" si="54"/>
        <v>33.753814202412123</v>
      </c>
      <c r="C257" s="302">
        <v>21700</v>
      </c>
      <c r="D257" s="303">
        <f t="shared" si="57"/>
        <v>7714.6836928844396</v>
      </c>
      <c r="E257" s="304">
        <f t="shared" si="60"/>
        <v>2607.5630881949405</v>
      </c>
      <c r="F257" s="304">
        <f t="shared" si="61"/>
        <v>154.29367385768879</v>
      </c>
      <c r="G257" s="101">
        <v>95</v>
      </c>
      <c r="H257" s="305">
        <f t="shared" si="62"/>
        <v>10571.540454937069</v>
      </c>
      <c r="I257" s="309">
        <f t="shared" si="63"/>
        <v>7.1102999999999996</v>
      </c>
      <c r="J257" s="329">
        <f t="shared" si="55"/>
        <v>56.256357004020209</v>
      </c>
      <c r="K257" s="302">
        <v>21700</v>
      </c>
      <c r="L257" s="307">
        <f t="shared" si="58"/>
        <v>4628.810215730663</v>
      </c>
      <c r="M257" s="304">
        <f t="shared" si="64"/>
        <v>1564.5378529169639</v>
      </c>
      <c r="N257" s="304">
        <f t="shared" si="65"/>
        <v>92.576204314613264</v>
      </c>
      <c r="O257" s="308">
        <v>57</v>
      </c>
      <c r="P257" s="305">
        <f t="shared" si="66"/>
        <v>6342.9242729622401</v>
      </c>
      <c r="Q257" s="309">
        <f t="shared" si="67"/>
        <v>4.2662000000000004</v>
      </c>
      <c r="R257" s="367">
        <f t="shared" si="56"/>
        <v>84.384535506030304</v>
      </c>
      <c r="S257" s="302">
        <v>21700</v>
      </c>
      <c r="T257" s="307">
        <f t="shared" si="59"/>
        <v>3085.8734771537761</v>
      </c>
      <c r="U257" s="101">
        <f t="shared" si="68"/>
        <v>1043.0252352779762</v>
      </c>
      <c r="V257" s="304">
        <f t="shared" si="69"/>
        <v>61.717469543075524</v>
      </c>
      <c r="W257" s="308">
        <v>38</v>
      </c>
      <c r="X257" s="305">
        <f t="shared" si="70"/>
        <v>4228.6161819748277</v>
      </c>
      <c r="Y257" s="309">
        <f t="shared" si="71"/>
        <v>2.8441000000000001</v>
      </c>
    </row>
    <row r="258" spans="1:25" s="63" customFormat="1" ht="16.5" customHeight="1" x14ac:dyDescent="0.2">
      <c r="A258" s="279">
        <v>241</v>
      </c>
      <c r="B258" s="301">
        <f t="shared" si="54"/>
        <v>33.798318761431624</v>
      </c>
      <c r="C258" s="302">
        <v>21700</v>
      </c>
      <c r="D258" s="303">
        <f t="shared" si="57"/>
        <v>7704.5252409759214</v>
      </c>
      <c r="E258" s="304">
        <f t="shared" si="60"/>
        <v>2604.1295314498611</v>
      </c>
      <c r="F258" s="304">
        <f t="shared" si="61"/>
        <v>154.09050481951843</v>
      </c>
      <c r="G258" s="101">
        <v>95</v>
      </c>
      <c r="H258" s="305">
        <f t="shared" si="62"/>
        <v>10557.745277245302</v>
      </c>
      <c r="I258" s="309">
        <f t="shared" si="63"/>
        <v>7.1304999999999996</v>
      </c>
      <c r="J258" s="329">
        <f t="shared" si="55"/>
        <v>56.330531269052706</v>
      </c>
      <c r="K258" s="302">
        <v>21700</v>
      </c>
      <c r="L258" s="307">
        <f t="shared" si="58"/>
        <v>4622.7151445855534</v>
      </c>
      <c r="M258" s="304">
        <f t="shared" si="64"/>
        <v>1562.477718869917</v>
      </c>
      <c r="N258" s="304">
        <f t="shared" si="65"/>
        <v>92.454302891711066</v>
      </c>
      <c r="O258" s="308">
        <v>57</v>
      </c>
      <c r="P258" s="305">
        <f t="shared" si="66"/>
        <v>6334.6471663471821</v>
      </c>
      <c r="Q258" s="309">
        <f t="shared" si="67"/>
        <v>4.2782999999999998</v>
      </c>
      <c r="R258" s="367">
        <f t="shared" si="56"/>
        <v>84.495796903579048</v>
      </c>
      <c r="S258" s="302">
        <v>21700</v>
      </c>
      <c r="T258" s="307">
        <f t="shared" si="59"/>
        <v>3081.8100963903689</v>
      </c>
      <c r="U258" s="101">
        <f t="shared" si="68"/>
        <v>1041.6518125799446</v>
      </c>
      <c r="V258" s="304">
        <f t="shared" si="69"/>
        <v>61.636201927807377</v>
      </c>
      <c r="W258" s="308">
        <v>38</v>
      </c>
      <c r="X258" s="305">
        <f t="shared" si="70"/>
        <v>4223.0981108981214</v>
      </c>
      <c r="Y258" s="309">
        <f t="shared" si="71"/>
        <v>2.8521999999999998</v>
      </c>
    </row>
    <row r="259" spans="1:25" s="63" customFormat="1" ht="16.5" customHeight="1" x14ac:dyDescent="0.2">
      <c r="A259" s="279">
        <v>242</v>
      </c>
      <c r="B259" s="301">
        <f t="shared" si="54"/>
        <v>33.842666641359187</v>
      </c>
      <c r="C259" s="302">
        <v>21700</v>
      </c>
      <c r="D259" s="303">
        <f t="shared" si="57"/>
        <v>7694.4291287544311</v>
      </c>
      <c r="E259" s="304">
        <f t="shared" si="60"/>
        <v>2600.7170455189976</v>
      </c>
      <c r="F259" s="304">
        <f t="shared" si="61"/>
        <v>153.88858257508863</v>
      </c>
      <c r="G259" s="101">
        <v>95</v>
      </c>
      <c r="H259" s="305">
        <f t="shared" si="62"/>
        <v>10544.034756848518</v>
      </c>
      <c r="I259" s="309">
        <f t="shared" si="63"/>
        <v>7.1506999999999996</v>
      </c>
      <c r="J259" s="329">
        <f t="shared" si="55"/>
        <v>56.404444402265312</v>
      </c>
      <c r="K259" s="302">
        <v>21700</v>
      </c>
      <c r="L259" s="307">
        <f t="shared" si="58"/>
        <v>4616.6574772526583</v>
      </c>
      <c r="M259" s="304">
        <f t="shared" si="64"/>
        <v>1560.4302273113983</v>
      </c>
      <c r="N259" s="304">
        <f t="shared" si="65"/>
        <v>92.333149545053161</v>
      </c>
      <c r="O259" s="308">
        <v>57</v>
      </c>
      <c r="P259" s="305">
        <f t="shared" si="66"/>
        <v>6326.4208541091093</v>
      </c>
      <c r="Q259" s="309">
        <f t="shared" si="67"/>
        <v>4.2904</v>
      </c>
      <c r="R259" s="367">
        <f t="shared" si="56"/>
        <v>84.606666603397969</v>
      </c>
      <c r="S259" s="302">
        <v>21700</v>
      </c>
      <c r="T259" s="307">
        <f t="shared" si="59"/>
        <v>3077.7716515017719</v>
      </c>
      <c r="U259" s="101">
        <f t="shared" si="68"/>
        <v>1040.2868182075988</v>
      </c>
      <c r="V259" s="304">
        <f t="shared" si="69"/>
        <v>61.555433030035438</v>
      </c>
      <c r="W259" s="308">
        <v>38</v>
      </c>
      <c r="X259" s="305">
        <f t="shared" si="70"/>
        <v>4217.6139027394065</v>
      </c>
      <c r="Y259" s="309">
        <f t="shared" si="71"/>
        <v>2.8603000000000001</v>
      </c>
    </row>
    <row r="260" spans="1:25" s="63" customFormat="1" ht="16.5" customHeight="1" x14ac:dyDescent="0.2">
      <c r="A260" s="279">
        <v>243</v>
      </c>
      <c r="B260" s="301">
        <f t="shared" si="54"/>
        <v>33.886859134398989</v>
      </c>
      <c r="C260" s="302">
        <v>21700</v>
      </c>
      <c r="D260" s="303">
        <f t="shared" si="57"/>
        <v>7684.3946783980509</v>
      </c>
      <c r="E260" s="304">
        <f t="shared" si="60"/>
        <v>2597.3254012985408</v>
      </c>
      <c r="F260" s="304">
        <f t="shared" si="61"/>
        <v>153.68789356796103</v>
      </c>
      <c r="G260" s="101">
        <v>95</v>
      </c>
      <c r="H260" s="305">
        <f t="shared" si="62"/>
        <v>10530.407973264553</v>
      </c>
      <c r="I260" s="309">
        <f t="shared" si="63"/>
        <v>7.1708999999999996</v>
      </c>
      <c r="J260" s="329">
        <f t="shared" si="55"/>
        <v>56.478098557331649</v>
      </c>
      <c r="K260" s="302">
        <v>21700</v>
      </c>
      <c r="L260" s="307">
        <f t="shared" si="58"/>
        <v>4610.6368070388307</v>
      </c>
      <c r="M260" s="304">
        <f t="shared" si="64"/>
        <v>1558.3952407791246</v>
      </c>
      <c r="N260" s="304">
        <f t="shared" si="65"/>
        <v>92.212736140776613</v>
      </c>
      <c r="O260" s="308">
        <v>57</v>
      </c>
      <c r="P260" s="305">
        <f t="shared" si="66"/>
        <v>6318.2447839587321</v>
      </c>
      <c r="Q260" s="309">
        <f t="shared" si="67"/>
        <v>4.3026</v>
      </c>
      <c r="R260" s="367">
        <f t="shared" si="56"/>
        <v>84.717147835997466</v>
      </c>
      <c r="S260" s="302">
        <v>21700</v>
      </c>
      <c r="T260" s="307">
        <f t="shared" si="59"/>
        <v>3073.7578713592206</v>
      </c>
      <c r="U260" s="101">
        <f t="shared" si="68"/>
        <v>1038.9301605194164</v>
      </c>
      <c r="V260" s="304">
        <f t="shared" si="69"/>
        <v>61.475157427184413</v>
      </c>
      <c r="W260" s="308">
        <v>38</v>
      </c>
      <c r="X260" s="305">
        <f t="shared" si="70"/>
        <v>4212.1631893058211</v>
      </c>
      <c r="Y260" s="309">
        <f t="shared" si="71"/>
        <v>2.8683999999999998</v>
      </c>
    </row>
    <row r="261" spans="1:25" s="63" customFormat="1" ht="16.5" customHeight="1" x14ac:dyDescent="0.2">
      <c r="A261" s="279">
        <v>244</v>
      </c>
      <c r="B261" s="301">
        <f t="shared" si="54"/>
        <v>33.930897516834804</v>
      </c>
      <c r="C261" s="302">
        <v>21700</v>
      </c>
      <c r="D261" s="303">
        <f t="shared" si="57"/>
        <v>7674.4212224507946</v>
      </c>
      <c r="E261" s="304">
        <f t="shared" si="60"/>
        <v>2593.9543731883682</v>
      </c>
      <c r="F261" s="304">
        <f t="shared" si="61"/>
        <v>153.48842444901589</v>
      </c>
      <c r="G261" s="101">
        <v>95</v>
      </c>
      <c r="H261" s="305">
        <f t="shared" si="62"/>
        <v>10516.86402008818</v>
      </c>
      <c r="I261" s="309">
        <f t="shared" si="63"/>
        <v>7.1910999999999996</v>
      </c>
      <c r="J261" s="329">
        <f t="shared" si="55"/>
        <v>56.551495861391345</v>
      </c>
      <c r="K261" s="302">
        <v>21700</v>
      </c>
      <c r="L261" s="307">
        <f t="shared" si="58"/>
        <v>4604.652733470477</v>
      </c>
      <c r="M261" s="304">
        <f t="shared" si="64"/>
        <v>1556.372623913021</v>
      </c>
      <c r="N261" s="304">
        <f t="shared" si="65"/>
        <v>92.09305466940954</v>
      </c>
      <c r="O261" s="308">
        <v>57</v>
      </c>
      <c r="P261" s="305">
        <f t="shared" si="66"/>
        <v>6310.1184120529078</v>
      </c>
      <c r="Q261" s="309">
        <f t="shared" si="67"/>
        <v>4.3147000000000002</v>
      </c>
      <c r="R261" s="367">
        <f t="shared" si="56"/>
        <v>84.827243792087003</v>
      </c>
      <c r="S261" s="302">
        <v>21700</v>
      </c>
      <c r="T261" s="307">
        <f t="shared" si="59"/>
        <v>3069.7684889803181</v>
      </c>
      <c r="U261" s="101">
        <f t="shared" si="68"/>
        <v>1037.5817492753474</v>
      </c>
      <c r="V261" s="304">
        <f t="shared" si="69"/>
        <v>61.395369779606362</v>
      </c>
      <c r="W261" s="308">
        <v>38</v>
      </c>
      <c r="X261" s="305">
        <f t="shared" si="70"/>
        <v>4206.7456080352713</v>
      </c>
      <c r="Y261" s="309">
        <f t="shared" si="71"/>
        <v>2.8763999999999998</v>
      </c>
    </row>
    <row r="262" spans="1:25" s="63" customFormat="1" ht="16.5" customHeight="1" x14ac:dyDescent="0.2">
      <c r="A262" s="279">
        <v>245</v>
      </c>
      <c r="B262" s="301">
        <f t="shared" si="54"/>
        <v>33.974783049290352</v>
      </c>
      <c r="C262" s="302">
        <v>21700</v>
      </c>
      <c r="D262" s="303">
        <f t="shared" si="57"/>
        <v>7664.5081036194897</v>
      </c>
      <c r="E262" s="304">
        <f t="shared" si="60"/>
        <v>2590.6037390233873</v>
      </c>
      <c r="F262" s="304">
        <f t="shared" si="61"/>
        <v>153.29016207238979</v>
      </c>
      <c r="G262" s="101">
        <v>95</v>
      </c>
      <c r="H262" s="305">
        <f t="shared" si="62"/>
        <v>10503.402004715266</v>
      </c>
      <c r="I262" s="309">
        <f t="shared" si="63"/>
        <v>7.2111999999999998</v>
      </c>
      <c r="J262" s="329">
        <f t="shared" si="55"/>
        <v>56.624638415483922</v>
      </c>
      <c r="K262" s="302">
        <v>21700</v>
      </c>
      <c r="L262" s="307">
        <f t="shared" si="58"/>
        <v>4598.704862171694</v>
      </c>
      <c r="M262" s="304">
        <f t="shared" si="64"/>
        <v>1554.3622434140325</v>
      </c>
      <c r="N262" s="304">
        <f t="shared" si="65"/>
        <v>91.974097243433889</v>
      </c>
      <c r="O262" s="308">
        <v>57</v>
      </c>
      <c r="P262" s="305">
        <f t="shared" si="66"/>
        <v>6302.0412028291603</v>
      </c>
      <c r="Q262" s="309">
        <f t="shared" si="67"/>
        <v>4.3266999999999998</v>
      </c>
      <c r="R262" s="367">
        <f t="shared" si="56"/>
        <v>84.936957623225879</v>
      </c>
      <c r="S262" s="302">
        <v>21700</v>
      </c>
      <c r="T262" s="307">
        <f t="shared" si="59"/>
        <v>3065.8032414477962</v>
      </c>
      <c r="U262" s="101">
        <f t="shared" si="68"/>
        <v>1036.2414956093551</v>
      </c>
      <c r="V262" s="304">
        <f t="shared" si="69"/>
        <v>61.316064828955923</v>
      </c>
      <c r="W262" s="308">
        <v>38</v>
      </c>
      <c r="X262" s="305">
        <f t="shared" si="70"/>
        <v>4201.3608018861069</v>
      </c>
      <c r="Y262" s="309">
        <f t="shared" si="71"/>
        <v>2.8845000000000001</v>
      </c>
    </row>
    <row r="263" spans="1:25" s="63" customFormat="1" ht="16.5" customHeight="1" x14ac:dyDescent="0.2">
      <c r="A263" s="279">
        <v>246</v>
      </c>
      <c r="B263" s="301">
        <f t="shared" ref="B263:B326" si="72">9.1*LN($A263)+$A263/150-17.72</f>
        <v>34.0185169769845</v>
      </c>
      <c r="C263" s="302">
        <v>21700</v>
      </c>
      <c r="D263" s="303">
        <f t="shared" si="57"/>
        <v>7654.6546745754877</v>
      </c>
      <c r="E263" s="304">
        <f t="shared" si="60"/>
        <v>2587.2732800065146</v>
      </c>
      <c r="F263" s="304">
        <f t="shared" si="61"/>
        <v>153.09309349150976</v>
      </c>
      <c r="G263" s="101">
        <v>95</v>
      </c>
      <c r="H263" s="305">
        <f t="shared" si="62"/>
        <v>10490.021048073513</v>
      </c>
      <c r="I263" s="309">
        <f t="shared" si="63"/>
        <v>7.2313999999999998</v>
      </c>
      <c r="J263" s="329">
        <f t="shared" ref="J263:J326" si="73">(9.1*LN($A263)+$A263/150-17.72)/0.6</f>
        <v>56.69752829497417</v>
      </c>
      <c r="K263" s="302">
        <v>21700</v>
      </c>
      <c r="L263" s="307">
        <f t="shared" si="58"/>
        <v>4592.7928047452933</v>
      </c>
      <c r="M263" s="304">
        <f t="shared" si="64"/>
        <v>1552.3639680039089</v>
      </c>
      <c r="N263" s="304">
        <f t="shared" si="65"/>
        <v>91.855856094905874</v>
      </c>
      <c r="O263" s="308">
        <v>57</v>
      </c>
      <c r="P263" s="305">
        <f t="shared" si="66"/>
        <v>6294.0126288441079</v>
      </c>
      <c r="Q263" s="309">
        <f t="shared" si="67"/>
        <v>4.3388</v>
      </c>
      <c r="R263" s="367">
        <f t="shared" ref="R263:R326" si="74">(9.1*LN($A263)+$A263/150-17.72)/0.4</f>
        <v>85.046292442461251</v>
      </c>
      <c r="S263" s="302">
        <v>21700</v>
      </c>
      <c r="T263" s="307">
        <f t="shared" si="59"/>
        <v>3061.8618698301952</v>
      </c>
      <c r="U263" s="101">
        <f t="shared" si="68"/>
        <v>1034.9093120026059</v>
      </c>
      <c r="V263" s="304">
        <f t="shared" si="69"/>
        <v>61.237237396603909</v>
      </c>
      <c r="W263" s="308">
        <v>38</v>
      </c>
      <c r="X263" s="305">
        <f t="shared" si="70"/>
        <v>4196.0084192294044</v>
      </c>
      <c r="Y263" s="309">
        <f t="shared" si="71"/>
        <v>2.8925000000000001</v>
      </c>
    </row>
    <row r="264" spans="1:25" s="63" customFormat="1" ht="16.5" customHeight="1" x14ac:dyDescent="0.2">
      <c r="A264" s="279">
        <v>247</v>
      </c>
      <c r="B264" s="301">
        <f t="shared" si="72"/>
        <v>34.062100529981265</v>
      </c>
      <c r="C264" s="302">
        <v>21700</v>
      </c>
      <c r="D264" s="303">
        <f t="shared" si="57"/>
        <v>7644.8602977610672</v>
      </c>
      <c r="E264" s="304">
        <f t="shared" si="60"/>
        <v>2583.9627806432404</v>
      </c>
      <c r="F264" s="304">
        <f t="shared" si="61"/>
        <v>152.89720595522135</v>
      </c>
      <c r="G264" s="101">
        <v>95</v>
      </c>
      <c r="H264" s="305">
        <f t="shared" si="62"/>
        <v>10476.72028435953</v>
      </c>
      <c r="I264" s="309">
        <f t="shared" si="63"/>
        <v>7.2515000000000001</v>
      </c>
      <c r="J264" s="329">
        <f t="shared" si="73"/>
        <v>56.770167549968775</v>
      </c>
      <c r="K264" s="302">
        <v>21700</v>
      </c>
      <c r="L264" s="307">
        <f t="shared" si="58"/>
        <v>4586.9161786566401</v>
      </c>
      <c r="M264" s="304">
        <f t="shared" si="64"/>
        <v>1550.3776683859442</v>
      </c>
      <c r="N264" s="304">
        <f t="shared" si="65"/>
        <v>91.738323573132803</v>
      </c>
      <c r="O264" s="308">
        <v>57</v>
      </c>
      <c r="P264" s="305">
        <f t="shared" si="66"/>
        <v>6286.0321706157174</v>
      </c>
      <c r="Q264" s="309">
        <f t="shared" si="67"/>
        <v>4.3509000000000002</v>
      </c>
      <c r="R264" s="367">
        <f t="shared" si="74"/>
        <v>85.155251324953156</v>
      </c>
      <c r="S264" s="302">
        <v>21700</v>
      </c>
      <c r="T264" s="307">
        <f t="shared" si="59"/>
        <v>3057.9441191044275</v>
      </c>
      <c r="U264" s="101">
        <f t="shared" si="68"/>
        <v>1033.5851122572965</v>
      </c>
      <c r="V264" s="304">
        <f t="shared" si="69"/>
        <v>61.158882382088549</v>
      </c>
      <c r="W264" s="308">
        <v>38</v>
      </c>
      <c r="X264" s="305">
        <f t="shared" si="70"/>
        <v>4190.6881137438122</v>
      </c>
      <c r="Y264" s="309">
        <f t="shared" si="71"/>
        <v>2.9005999999999998</v>
      </c>
    </row>
    <row r="265" spans="1:25" s="63" customFormat="1" ht="16.5" customHeight="1" x14ac:dyDescent="0.2">
      <c r="A265" s="279">
        <v>248</v>
      </c>
      <c r="B265" s="301">
        <f t="shared" si="72"/>
        <v>34.105534923434675</v>
      </c>
      <c r="C265" s="302">
        <v>21700</v>
      </c>
      <c r="D265" s="303">
        <f t="shared" si="57"/>
        <v>7635.1243452004428</v>
      </c>
      <c r="E265" s="304">
        <f t="shared" si="60"/>
        <v>2580.6720286777495</v>
      </c>
      <c r="F265" s="304">
        <f t="shared" si="61"/>
        <v>152.70248690400885</v>
      </c>
      <c r="G265" s="101">
        <v>95</v>
      </c>
      <c r="H265" s="305">
        <f t="shared" si="62"/>
        <v>10463.498860782202</v>
      </c>
      <c r="I265" s="309">
        <f t="shared" si="63"/>
        <v>7.2714999999999996</v>
      </c>
      <c r="J265" s="329">
        <f t="shared" si="73"/>
        <v>56.842558205724458</v>
      </c>
      <c r="K265" s="302">
        <v>21700</v>
      </c>
      <c r="L265" s="307">
        <f t="shared" si="58"/>
        <v>4581.0746071202657</v>
      </c>
      <c r="M265" s="304">
        <f t="shared" si="64"/>
        <v>1548.4032172066497</v>
      </c>
      <c r="N265" s="304">
        <f t="shared" si="65"/>
        <v>91.621492142405316</v>
      </c>
      <c r="O265" s="308">
        <v>57</v>
      </c>
      <c r="P265" s="305">
        <f t="shared" si="66"/>
        <v>6278.0993164693209</v>
      </c>
      <c r="Q265" s="309">
        <f t="shared" si="67"/>
        <v>4.3628999999999998</v>
      </c>
      <c r="R265" s="367">
        <f t="shared" si="74"/>
        <v>85.263837308586687</v>
      </c>
      <c r="S265" s="302">
        <v>21700</v>
      </c>
      <c r="T265" s="307">
        <f t="shared" si="59"/>
        <v>3054.0497380801771</v>
      </c>
      <c r="U265" s="101">
        <f t="shared" si="68"/>
        <v>1032.2688114710998</v>
      </c>
      <c r="V265" s="304">
        <f t="shared" si="69"/>
        <v>61.080994761603542</v>
      </c>
      <c r="W265" s="308">
        <v>38</v>
      </c>
      <c r="X265" s="305">
        <f t="shared" si="70"/>
        <v>4185.3995443128806</v>
      </c>
      <c r="Y265" s="309">
        <f t="shared" si="71"/>
        <v>2.9085999999999999</v>
      </c>
    </row>
    <row r="266" spans="1:25" s="63" customFormat="1" ht="16.5" customHeight="1" x14ac:dyDescent="0.2">
      <c r="A266" s="279">
        <v>249</v>
      </c>
      <c r="B266" s="301">
        <f t="shared" si="72"/>
        <v>34.14882135782883</v>
      </c>
      <c r="C266" s="302">
        <v>21700</v>
      </c>
      <c r="D266" s="303">
        <f t="shared" si="57"/>
        <v>7625.4461983151778</v>
      </c>
      <c r="E266" s="304">
        <f t="shared" si="60"/>
        <v>2577.4008150305299</v>
      </c>
      <c r="F266" s="304">
        <f t="shared" si="61"/>
        <v>152.50892396630357</v>
      </c>
      <c r="G266" s="101">
        <v>95</v>
      </c>
      <c r="H266" s="305">
        <f t="shared" si="62"/>
        <v>10450.355937312012</v>
      </c>
      <c r="I266" s="309">
        <f t="shared" si="63"/>
        <v>7.2915999999999999</v>
      </c>
      <c r="J266" s="329">
        <f t="shared" si="73"/>
        <v>56.914702263048049</v>
      </c>
      <c r="K266" s="302">
        <v>21700</v>
      </c>
      <c r="L266" s="307">
        <f t="shared" si="58"/>
        <v>4575.2677189891074</v>
      </c>
      <c r="M266" s="304">
        <f t="shared" si="64"/>
        <v>1546.4404890183182</v>
      </c>
      <c r="N266" s="304">
        <f t="shared" si="65"/>
        <v>91.505354379782148</v>
      </c>
      <c r="O266" s="308">
        <v>57</v>
      </c>
      <c r="P266" s="305">
        <f t="shared" si="66"/>
        <v>6270.2135623872073</v>
      </c>
      <c r="Q266" s="309">
        <f t="shared" si="67"/>
        <v>4.375</v>
      </c>
      <c r="R266" s="367">
        <f t="shared" si="74"/>
        <v>85.372053394572063</v>
      </c>
      <c r="S266" s="302">
        <v>21700</v>
      </c>
      <c r="T266" s="307">
        <f t="shared" si="59"/>
        <v>3050.1784793260713</v>
      </c>
      <c r="U266" s="101">
        <f t="shared" si="68"/>
        <v>1030.9603260122119</v>
      </c>
      <c r="V266" s="304">
        <f t="shared" si="69"/>
        <v>61.003569586521429</v>
      </c>
      <c r="W266" s="308">
        <v>38</v>
      </c>
      <c r="X266" s="305">
        <f t="shared" si="70"/>
        <v>4180.1423749248052</v>
      </c>
      <c r="Y266" s="309">
        <f t="shared" si="71"/>
        <v>2.9165999999999999</v>
      </c>
    </row>
    <row r="267" spans="1:25" s="63" customFormat="1" ht="16.5" customHeight="1" x14ac:dyDescent="0.2">
      <c r="A267" s="283">
        <v>250</v>
      </c>
      <c r="B267" s="301">
        <f t="shared" si="72"/>
        <v>34.191961019213103</v>
      </c>
      <c r="C267" s="302">
        <v>21700</v>
      </c>
      <c r="D267" s="303">
        <f t="shared" si="57"/>
        <v>7615.8252477439473</v>
      </c>
      <c r="E267" s="304">
        <f t="shared" si="60"/>
        <v>2574.1489337374542</v>
      </c>
      <c r="F267" s="304">
        <f t="shared" si="61"/>
        <v>152.31650495487895</v>
      </c>
      <c r="G267" s="101">
        <v>95</v>
      </c>
      <c r="H267" s="305">
        <f t="shared" si="62"/>
        <v>10437.290686436279</v>
      </c>
      <c r="I267" s="309">
        <f t="shared" si="63"/>
        <v>7.3117000000000001</v>
      </c>
      <c r="J267" s="329">
        <f t="shared" si="73"/>
        <v>56.98660169868851</v>
      </c>
      <c r="K267" s="302">
        <v>21700</v>
      </c>
      <c r="L267" s="307">
        <f t="shared" si="58"/>
        <v>4569.4951486463669</v>
      </c>
      <c r="M267" s="304">
        <f t="shared" si="64"/>
        <v>1544.4893602424718</v>
      </c>
      <c r="N267" s="304">
        <f t="shared" si="65"/>
        <v>91.389902972927345</v>
      </c>
      <c r="O267" s="308">
        <v>57</v>
      </c>
      <c r="P267" s="305">
        <f t="shared" si="66"/>
        <v>6262.374411861766</v>
      </c>
      <c r="Q267" s="309">
        <f t="shared" si="67"/>
        <v>4.3869999999999996</v>
      </c>
      <c r="R267" s="367">
        <f t="shared" si="74"/>
        <v>85.479902548032754</v>
      </c>
      <c r="S267" s="302">
        <v>21700</v>
      </c>
      <c r="T267" s="307">
        <f t="shared" si="59"/>
        <v>3046.3300990975786</v>
      </c>
      <c r="U267" s="101">
        <f t="shared" si="68"/>
        <v>1029.6595734949815</v>
      </c>
      <c r="V267" s="304">
        <f t="shared" si="69"/>
        <v>60.926601981951571</v>
      </c>
      <c r="W267" s="308">
        <v>38</v>
      </c>
      <c r="X267" s="305">
        <f t="shared" si="70"/>
        <v>4174.9162745745116</v>
      </c>
      <c r="Y267" s="309">
        <f t="shared" si="71"/>
        <v>2.9247000000000001</v>
      </c>
    </row>
    <row r="268" spans="1:25" s="63" customFormat="1" ht="16.5" customHeight="1" x14ac:dyDescent="0.2">
      <c r="A268" s="279">
        <v>251</v>
      </c>
      <c r="B268" s="301">
        <f t="shared" si="72"/>
        <v>34.234955079432559</v>
      </c>
      <c r="C268" s="302">
        <v>21700</v>
      </c>
      <c r="D268" s="303">
        <f t="shared" si="57"/>
        <v>7606.2608931665081</v>
      </c>
      <c r="E268" s="304">
        <f t="shared" si="60"/>
        <v>2570.9161818902794</v>
      </c>
      <c r="F268" s="304">
        <f t="shared" si="61"/>
        <v>152.12521786333016</v>
      </c>
      <c r="G268" s="101">
        <v>95</v>
      </c>
      <c r="H268" s="305">
        <f t="shared" si="62"/>
        <v>10424.302292920118</v>
      </c>
      <c r="I268" s="309">
        <f t="shared" si="63"/>
        <v>7.3316999999999997</v>
      </c>
      <c r="J268" s="329">
        <f t="shared" si="73"/>
        <v>57.058258465720932</v>
      </c>
      <c r="K268" s="302">
        <v>21700</v>
      </c>
      <c r="L268" s="307">
        <f t="shared" si="58"/>
        <v>4563.7565358999054</v>
      </c>
      <c r="M268" s="304">
        <f t="shared" si="64"/>
        <v>1542.5497091341679</v>
      </c>
      <c r="N268" s="304">
        <f t="shared" si="65"/>
        <v>91.27513071799811</v>
      </c>
      <c r="O268" s="308">
        <v>57</v>
      </c>
      <c r="P268" s="305">
        <f t="shared" si="66"/>
        <v>6254.5813757520709</v>
      </c>
      <c r="Q268" s="309">
        <f t="shared" si="67"/>
        <v>4.399</v>
      </c>
      <c r="R268" s="367">
        <f t="shared" si="74"/>
        <v>85.587387698581395</v>
      </c>
      <c r="S268" s="302">
        <v>21700</v>
      </c>
      <c r="T268" s="307">
        <f t="shared" si="59"/>
        <v>3042.5043572666036</v>
      </c>
      <c r="U268" s="101">
        <f t="shared" si="68"/>
        <v>1028.366472756112</v>
      </c>
      <c r="V268" s="304">
        <f t="shared" si="69"/>
        <v>60.850087145332076</v>
      </c>
      <c r="W268" s="308">
        <v>38</v>
      </c>
      <c r="X268" s="305">
        <f t="shared" si="70"/>
        <v>4169.7209171680479</v>
      </c>
      <c r="Y268" s="309">
        <f t="shared" si="71"/>
        <v>2.9327000000000001</v>
      </c>
    </row>
    <row r="269" spans="1:25" s="63" customFormat="1" ht="16.5" customHeight="1" x14ac:dyDescent="0.2">
      <c r="A269" s="279">
        <v>252</v>
      </c>
      <c r="B269" s="301">
        <f t="shared" si="72"/>
        <v>34.277804696353954</v>
      </c>
      <c r="C269" s="302">
        <v>21700</v>
      </c>
      <c r="D269" s="303">
        <f t="shared" si="57"/>
        <v>7596.752543131739</v>
      </c>
      <c r="E269" s="304">
        <f t="shared" si="60"/>
        <v>2567.7023595785276</v>
      </c>
      <c r="F269" s="304">
        <f t="shared" si="61"/>
        <v>151.9350508626348</v>
      </c>
      <c r="G269" s="101">
        <v>95</v>
      </c>
      <c r="H269" s="305">
        <f t="shared" si="62"/>
        <v>10411.3899535729</v>
      </c>
      <c r="I269" s="309">
        <f t="shared" si="63"/>
        <v>7.3517000000000001</v>
      </c>
      <c r="J269" s="329">
        <f t="shared" si="73"/>
        <v>57.129674493923261</v>
      </c>
      <c r="K269" s="302">
        <v>21700</v>
      </c>
      <c r="L269" s="307">
        <f t="shared" si="58"/>
        <v>4558.0515258790438</v>
      </c>
      <c r="M269" s="304">
        <f t="shared" si="64"/>
        <v>1540.6214157471165</v>
      </c>
      <c r="N269" s="304">
        <f t="shared" si="65"/>
        <v>91.161030517580883</v>
      </c>
      <c r="O269" s="308">
        <v>57</v>
      </c>
      <c r="P269" s="305">
        <f t="shared" si="66"/>
        <v>6246.8339721437414</v>
      </c>
      <c r="Q269" s="309">
        <f t="shared" si="67"/>
        <v>4.4109999999999996</v>
      </c>
      <c r="R269" s="367">
        <f t="shared" si="74"/>
        <v>85.694511740884877</v>
      </c>
      <c r="S269" s="302">
        <v>21700</v>
      </c>
      <c r="T269" s="307">
        <f t="shared" si="59"/>
        <v>3038.7010172526961</v>
      </c>
      <c r="U269" s="101">
        <f t="shared" si="68"/>
        <v>1027.0809438314111</v>
      </c>
      <c r="V269" s="304">
        <f t="shared" si="69"/>
        <v>60.774020345053927</v>
      </c>
      <c r="W269" s="308">
        <v>38</v>
      </c>
      <c r="X269" s="305">
        <f t="shared" si="70"/>
        <v>4164.555981429161</v>
      </c>
      <c r="Y269" s="309">
        <f t="shared" si="71"/>
        <v>2.9407000000000001</v>
      </c>
    </row>
    <row r="270" spans="1:25" s="63" customFormat="1" ht="16.5" customHeight="1" x14ac:dyDescent="0.2">
      <c r="A270" s="279">
        <v>253</v>
      </c>
      <c r="B270" s="301">
        <f t="shared" si="72"/>
        <v>34.320511014087103</v>
      </c>
      <c r="C270" s="302">
        <v>21700</v>
      </c>
      <c r="D270" s="303">
        <f t="shared" si="57"/>
        <v>7587.2996148896764</v>
      </c>
      <c r="E270" s="304">
        <f t="shared" si="60"/>
        <v>2564.5072698327103</v>
      </c>
      <c r="F270" s="304">
        <f t="shared" si="61"/>
        <v>151.74599229779352</v>
      </c>
      <c r="G270" s="101">
        <v>95</v>
      </c>
      <c r="H270" s="305">
        <f t="shared" si="62"/>
        <v>10398.552877020182</v>
      </c>
      <c r="I270" s="309">
        <f t="shared" si="63"/>
        <v>7.3716999999999997</v>
      </c>
      <c r="J270" s="329">
        <f t="shared" si="73"/>
        <v>57.200851690145171</v>
      </c>
      <c r="K270" s="302">
        <v>21700</v>
      </c>
      <c r="L270" s="307">
        <f t="shared" si="58"/>
        <v>4552.3797689338062</v>
      </c>
      <c r="M270" s="304">
        <f t="shared" si="64"/>
        <v>1538.7043618996263</v>
      </c>
      <c r="N270" s="304">
        <f t="shared" si="65"/>
        <v>91.047595378676121</v>
      </c>
      <c r="O270" s="308">
        <v>57</v>
      </c>
      <c r="P270" s="305">
        <f t="shared" si="66"/>
        <v>6239.1317262121092</v>
      </c>
      <c r="Q270" s="309">
        <f t="shared" si="67"/>
        <v>4.423</v>
      </c>
      <c r="R270" s="367">
        <f t="shared" si="74"/>
        <v>85.80127753521775</v>
      </c>
      <c r="S270" s="302">
        <v>21700</v>
      </c>
      <c r="T270" s="307">
        <f t="shared" si="59"/>
        <v>3034.9198459558711</v>
      </c>
      <c r="U270" s="101">
        <f t="shared" si="68"/>
        <v>1025.8029079330843</v>
      </c>
      <c r="V270" s="304">
        <f t="shared" si="69"/>
        <v>60.698396919117421</v>
      </c>
      <c r="W270" s="308">
        <v>38</v>
      </c>
      <c r="X270" s="305">
        <f t="shared" si="70"/>
        <v>4159.4211508080734</v>
      </c>
      <c r="Y270" s="309">
        <f t="shared" si="71"/>
        <v>2.9487000000000001</v>
      </c>
    </row>
    <row r="271" spans="1:25" s="63" customFormat="1" ht="16.5" customHeight="1" x14ac:dyDescent="0.2">
      <c r="A271" s="279">
        <v>254</v>
      </c>
      <c r="B271" s="301">
        <f t="shared" si="72"/>
        <v>34.363075163202019</v>
      </c>
      <c r="C271" s="302">
        <v>21700</v>
      </c>
      <c r="D271" s="303">
        <f t="shared" si="57"/>
        <v>7577.9015342273979</v>
      </c>
      <c r="E271" s="304">
        <f t="shared" si="60"/>
        <v>2561.3307185688604</v>
      </c>
      <c r="F271" s="304">
        <f t="shared" si="61"/>
        <v>151.55803068454796</v>
      </c>
      <c r="G271" s="101">
        <v>95</v>
      </c>
      <c r="H271" s="305">
        <f t="shared" si="62"/>
        <v>10385.790283480806</v>
      </c>
      <c r="I271" s="309">
        <f t="shared" si="63"/>
        <v>7.3917000000000002</v>
      </c>
      <c r="J271" s="329">
        <f t="shared" si="73"/>
        <v>57.271791938670034</v>
      </c>
      <c r="K271" s="302">
        <v>21700</v>
      </c>
      <c r="L271" s="307">
        <f t="shared" si="58"/>
        <v>4546.7409205364393</v>
      </c>
      <c r="M271" s="304">
        <f t="shared" si="64"/>
        <v>1536.7984311413163</v>
      </c>
      <c r="N271" s="304">
        <f t="shared" si="65"/>
        <v>90.934818410728781</v>
      </c>
      <c r="O271" s="308">
        <v>57</v>
      </c>
      <c r="P271" s="305">
        <f t="shared" si="66"/>
        <v>6231.4741700884842</v>
      </c>
      <c r="Q271" s="309">
        <f t="shared" si="67"/>
        <v>4.4349999999999996</v>
      </c>
      <c r="R271" s="367">
        <f t="shared" si="74"/>
        <v>85.907687908005045</v>
      </c>
      <c r="S271" s="302">
        <v>21700</v>
      </c>
      <c r="T271" s="307">
        <f t="shared" si="59"/>
        <v>3031.1606136909595</v>
      </c>
      <c r="U271" s="101">
        <f t="shared" si="68"/>
        <v>1024.5322874275441</v>
      </c>
      <c r="V271" s="304">
        <f t="shared" si="69"/>
        <v>60.623212273819192</v>
      </c>
      <c r="W271" s="308">
        <v>38</v>
      </c>
      <c r="X271" s="305">
        <f t="shared" si="70"/>
        <v>4154.3161133923231</v>
      </c>
      <c r="Y271" s="309">
        <f t="shared" si="71"/>
        <v>2.9567000000000001</v>
      </c>
    </row>
    <row r="272" spans="1:25" s="63" customFormat="1" ht="16.5" customHeight="1" x14ac:dyDescent="0.2">
      <c r="A272" s="279">
        <v>255</v>
      </c>
      <c r="B272" s="301">
        <f t="shared" si="72"/>
        <v>34.405498260941677</v>
      </c>
      <c r="C272" s="302">
        <v>21700</v>
      </c>
      <c r="D272" s="303">
        <f t="shared" si="57"/>
        <v>7568.5577353086956</v>
      </c>
      <c r="E272" s="304">
        <f t="shared" si="60"/>
        <v>2558.1725145343389</v>
      </c>
      <c r="F272" s="304">
        <f t="shared" si="61"/>
        <v>151.37115470617391</v>
      </c>
      <c r="G272" s="101">
        <v>95</v>
      </c>
      <c r="H272" s="305">
        <f t="shared" si="62"/>
        <v>10373.101404549208</v>
      </c>
      <c r="I272" s="309">
        <f t="shared" si="63"/>
        <v>7.4116</v>
      </c>
      <c r="J272" s="329">
        <f t="shared" si="73"/>
        <v>57.342497101569464</v>
      </c>
      <c r="K272" s="302">
        <v>21700</v>
      </c>
      <c r="L272" s="307">
        <f t="shared" si="58"/>
        <v>4541.1346411852173</v>
      </c>
      <c r="M272" s="304">
        <f t="shared" si="64"/>
        <v>1534.9035087206032</v>
      </c>
      <c r="N272" s="304">
        <f t="shared" si="65"/>
        <v>90.822692823704344</v>
      </c>
      <c r="O272" s="308">
        <v>57</v>
      </c>
      <c r="P272" s="305">
        <f t="shared" si="66"/>
        <v>6223.8608427295248</v>
      </c>
      <c r="Q272" s="309">
        <f t="shared" si="67"/>
        <v>4.4470000000000001</v>
      </c>
      <c r="R272" s="367">
        <f t="shared" si="74"/>
        <v>86.013745652354189</v>
      </c>
      <c r="S272" s="302">
        <v>21700</v>
      </c>
      <c r="T272" s="307">
        <f t="shared" si="59"/>
        <v>3027.4230941234782</v>
      </c>
      <c r="U272" s="101">
        <f t="shared" si="68"/>
        <v>1023.2690058137356</v>
      </c>
      <c r="V272" s="304">
        <f t="shared" si="69"/>
        <v>60.548461882469567</v>
      </c>
      <c r="W272" s="308">
        <v>38</v>
      </c>
      <c r="X272" s="305">
        <f t="shared" si="70"/>
        <v>4149.2405618196835</v>
      </c>
      <c r="Y272" s="309">
        <f t="shared" si="71"/>
        <v>2.9645999999999999</v>
      </c>
    </row>
    <row r="273" spans="1:25" s="63" customFormat="1" ht="16.5" customHeight="1" x14ac:dyDescent="0.2">
      <c r="A273" s="279">
        <v>256</v>
      </c>
      <c r="B273" s="301">
        <f t="shared" si="72"/>
        <v>34.447781411430682</v>
      </c>
      <c r="C273" s="302">
        <v>21700</v>
      </c>
      <c r="D273" s="303">
        <f t="shared" si="57"/>
        <v>7559.2676605173892</v>
      </c>
      <c r="E273" s="304">
        <f t="shared" si="60"/>
        <v>2555.0324692548775</v>
      </c>
      <c r="F273" s="304">
        <f t="shared" si="61"/>
        <v>151.18535321034778</v>
      </c>
      <c r="G273" s="101">
        <v>95</v>
      </c>
      <c r="H273" s="305">
        <f t="shared" si="62"/>
        <v>10360.485482982614</v>
      </c>
      <c r="I273" s="309">
        <f t="shared" si="63"/>
        <v>7.4314999999999998</v>
      </c>
      <c r="J273" s="329">
        <f t="shared" si="73"/>
        <v>57.41296901905114</v>
      </c>
      <c r="K273" s="302">
        <v>21700</v>
      </c>
      <c r="L273" s="307">
        <f t="shared" si="58"/>
        <v>4535.5605963104326</v>
      </c>
      <c r="M273" s="304">
        <f t="shared" si="64"/>
        <v>1533.019481552926</v>
      </c>
      <c r="N273" s="304">
        <f t="shared" si="65"/>
        <v>90.711211926208648</v>
      </c>
      <c r="O273" s="308">
        <v>57</v>
      </c>
      <c r="P273" s="305">
        <f t="shared" si="66"/>
        <v>6216.2912897895667</v>
      </c>
      <c r="Q273" s="309">
        <f t="shared" si="67"/>
        <v>4.4588999999999999</v>
      </c>
      <c r="R273" s="367">
        <f t="shared" si="74"/>
        <v>86.119453528576699</v>
      </c>
      <c r="S273" s="302">
        <v>21700</v>
      </c>
      <c r="T273" s="307">
        <f t="shared" si="59"/>
        <v>3023.7070642069557</v>
      </c>
      <c r="U273" s="101">
        <f t="shared" si="68"/>
        <v>1022.0129877019509</v>
      </c>
      <c r="V273" s="304">
        <f t="shared" si="69"/>
        <v>60.474141284139115</v>
      </c>
      <c r="W273" s="308">
        <v>38</v>
      </c>
      <c r="X273" s="305">
        <f t="shared" si="70"/>
        <v>4144.194193193046</v>
      </c>
      <c r="Y273" s="309">
        <f t="shared" si="71"/>
        <v>2.9725999999999999</v>
      </c>
    </row>
    <row r="274" spans="1:25" s="63" customFormat="1" ht="16.5" customHeight="1" x14ac:dyDescent="0.2">
      <c r="A274" s="279">
        <v>257</v>
      </c>
      <c r="B274" s="301">
        <f t="shared" si="72"/>
        <v>34.489925705879834</v>
      </c>
      <c r="C274" s="302">
        <v>21700</v>
      </c>
      <c r="D274" s="303">
        <f t="shared" ref="D274:D337" si="75">12*(1/B274*C274)</f>
        <v>7550.0307603042202</v>
      </c>
      <c r="E274" s="304">
        <f t="shared" si="60"/>
        <v>2551.9103969828261</v>
      </c>
      <c r="F274" s="304">
        <f t="shared" si="61"/>
        <v>151.0006152060844</v>
      </c>
      <c r="G274" s="101">
        <v>95</v>
      </c>
      <c r="H274" s="305">
        <f t="shared" si="62"/>
        <v>10347.941772493132</v>
      </c>
      <c r="I274" s="309">
        <f t="shared" si="63"/>
        <v>7.4515000000000002</v>
      </c>
      <c r="J274" s="329">
        <f t="shared" si="73"/>
        <v>57.483209509799728</v>
      </c>
      <c r="K274" s="302">
        <v>21700</v>
      </c>
      <c r="L274" s="307">
        <f t="shared" ref="L274:L337" si="76">12*(1/J274*K274)</f>
        <v>4530.0184561825317</v>
      </c>
      <c r="M274" s="304">
        <f t="shared" si="64"/>
        <v>1531.1462381896956</v>
      </c>
      <c r="N274" s="304">
        <f t="shared" si="65"/>
        <v>90.600369123650637</v>
      </c>
      <c r="O274" s="308">
        <v>57</v>
      </c>
      <c r="P274" s="305">
        <f t="shared" si="66"/>
        <v>6208.7650634958782</v>
      </c>
      <c r="Q274" s="309">
        <f t="shared" si="67"/>
        <v>4.4709000000000003</v>
      </c>
      <c r="R274" s="367">
        <f t="shared" si="74"/>
        <v>86.224814264699575</v>
      </c>
      <c r="S274" s="302">
        <v>21700</v>
      </c>
      <c r="T274" s="307">
        <f t="shared" ref="T274:T337" si="77">12*(1/R274*S274)</f>
        <v>3020.0123041216884</v>
      </c>
      <c r="U274" s="101">
        <f t="shared" si="68"/>
        <v>1020.7641587931306</v>
      </c>
      <c r="V274" s="304">
        <f t="shared" si="69"/>
        <v>60.400246082433767</v>
      </c>
      <c r="W274" s="308">
        <v>38</v>
      </c>
      <c r="X274" s="305">
        <f t="shared" si="70"/>
        <v>4139.1767089972527</v>
      </c>
      <c r="Y274" s="309">
        <f t="shared" si="71"/>
        <v>2.9805999999999999</v>
      </c>
    </row>
    <row r="275" spans="1:25" s="63" customFormat="1" ht="16.5" customHeight="1" x14ac:dyDescent="0.2">
      <c r="A275" s="279">
        <v>258</v>
      </c>
      <c r="B275" s="301">
        <f t="shared" si="72"/>
        <v>34.531932222786715</v>
      </c>
      <c r="C275" s="302">
        <v>21700</v>
      </c>
      <c r="D275" s="303">
        <f t="shared" si="75"/>
        <v>7540.8464930372156</v>
      </c>
      <c r="E275" s="304">
        <f t="shared" ref="E275:E338" si="78">D275*33.8%</f>
        <v>2548.8061146465784</v>
      </c>
      <c r="F275" s="304">
        <f t="shared" ref="F275:F338" si="79">D275*2%</f>
        <v>150.81692986074432</v>
      </c>
      <c r="G275" s="101">
        <v>95</v>
      </c>
      <c r="H275" s="305">
        <f t="shared" ref="H275:H338" si="80">SUM(D275:G275)</f>
        <v>10335.469537544539</v>
      </c>
      <c r="I275" s="309">
        <f t="shared" ref="I275:I338" si="81">ROUND(A275/B275,4)</f>
        <v>7.4713000000000003</v>
      </c>
      <c r="J275" s="329">
        <f t="shared" si="73"/>
        <v>57.553220371311191</v>
      </c>
      <c r="K275" s="302">
        <v>21700</v>
      </c>
      <c r="L275" s="307">
        <f t="shared" si="76"/>
        <v>4524.5078958223294</v>
      </c>
      <c r="M275" s="304">
        <f t="shared" ref="M275:M338" si="82">L275*33.8%</f>
        <v>1529.2836687879471</v>
      </c>
      <c r="N275" s="304">
        <f t="shared" ref="N275:N338" si="83">L275*2%</f>
        <v>90.490157916446591</v>
      </c>
      <c r="O275" s="308">
        <v>57</v>
      </c>
      <c r="P275" s="305">
        <f t="shared" ref="P275:P338" si="84">SUM(L275:O275)</f>
        <v>6201.2817225267227</v>
      </c>
      <c r="Q275" s="309">
        <f t="shared" ref="Q275:Q338" si="85">ROUND(A275/J275,4)</f>
        <v>4.4828000000000001</v>
      </c>
      <c r="R275" s="367">
        <f t="shared" si="74"/>
        <v>86.329830556966783</v>
      </c>
      <c r="S275" s="302">
        <v>21700</v>
      </c>
      <c r="T275" s="307">
        <f t="shared" si="77"/>
        <v>3016.3385972148862</v>
      </c>
      <c r="U275" s="101">
        <f t="shared" ref="U275:U338" si="86">T275*33.8%</f>
        <v>1019.5224458586315</v>
      </c>
      <c r="V275" s="304">
        <f t="shared" ref="V275:V338" si="87">T275*2%</f>
        <v>60.326771944297725</v>
      </c>
      <c r="W275" s="308">
        <v>38</v>
      </c>
      <c r="X275" s="305">
        <f t="shared" ref="X275:X338" si="88">SUM(T275:W275)</f>
        <v>4134.1878150178154</v>
      </c>
      <c r="Y275" s="309">
        <f t="shared" ref="Y275:Y338" si="89">ROUND(A275/R275,4)</f>
        <v>2.9885000000000002</v>
      </c>
    </row>
    <row r="276" spans="1:25" s="63" customFormat="1" ht="16.5" customHeight="1" x14ac:dyDescent="0.2">
      <c r="A276" s="279">
        <v>259</v>
      </c>
      <c r="B276" s="301">
        <f t="shared" si="72"/>
        <v>34.573802028132455</v>
      </c>
      <c r="C276" s="302">
        <v>21700</v>
      </c>
      <c r="D276" s="303">
        <f t="shared" si="75"/>
        <v>7531.7143248554021</v>
      </c>
      <c r="E276" s="304">
        <f t="shared" si="78"/>
        <v>2545.7194418011259</v>
      </c>
      <c r="F276" s="304">
        <f t="shared" si="79"/>
        <v>150.63428649710804</v>
      </c>
      <c r="G276" s="101">
        <v>95</v>
      </c>
      <c r="H276" s="305">
        <f t="shared" si="80"/>
        <v>10323.068053153636</v>
      </c>
      <c r="I276" s="309">
        <f t="shared" si="81"/>
        <v>7.4912000000000001</v>
      </c>
      <c r="J276" s="329">
        <f t="shared" si="73"/>
        <v>57.623003380220759</v>
      </c>
      <c r="K276" s="302">
        <v>21700</v>
      </c>
      <c r="L276" s="307">
        <f t="shared" si="76"/>
        <v>4519.0285949132422</v>
      </c>
      <c r="M276" s="304">
        <f t="shared" si="82"/>
        <v>1527.4316650806757</v>
      </c>
      <c r="N276" s="304">
        <f t="shared" si="83"/>
        <v>90.380571898264847</v>
      </c>
      <c r="O276" s="308">
        <v>57</v>
      </c>
      <c r="P276" s="305">
        <f t="shared" si="84"/>
        <v>6193.8408318921829</v>
      </c>
      <c r="Q276" s="309">
        <f t="shared" si="85"/>
        <v>4.4946999999999999</v>
      </c>
      <c r="R276" s="367">
        <f t="shared" si="74"/>
        <v>86.434505070331127</v>
      </c>
      <c r="S276" s="302">
        <v>21700</v>
      </c>
      <c r="T276" s="307">
        <f t="shared" si="77"/>
        <v>3012.6857299421617</v>
      </c>
      <c r="U276" s="101">
        <f t="shared" si="86"/>
        <v>1018.2877767204506</v>
      </c>
      <c r="V276" s="304">
        <f t="shared" si="87"/>
        <v>60.253714598843239</v>
      </c>
      <c r="W276" s="308">
        <v>38</v>
      </c>
      <c r="X276" s="305">
        <f t="shared" si="88"/>
        <v>4129.2272212614553</v>
      </c>
      <c r="Y276" s="309">
        <f t="shared" si="89"/>
        <v>2.9965000000000002</v>
      </c>
    </row>
    <row r="277" spans="1:25" s="63" customFormat="1" ht="17.25" customHeight="1" x14ac:dyDescent="0.2">
      <c r="A277" s="283">
        <v>260</v>
      </c>
      <c r="B277" s="301">
        <f t="shared" si="72"/>
        <v>34.615536175574633</v>
      </c>
      <c r="C277" s="302">
        <v>21700</v>
      </c>
      <c r="D277" s="303">
        <f t="shared" si="75"/>
        <v>7522.6337295258509</v>
      </c>
      <c r="E277" s="304">
        <f t="shared" si="78"/>
        <v>2542.6502005797374</v>
      </c>
      <c r="F277" s="304">
        <f t="shared" si="79"/>
        <v>150.45267459051703</v>
      </c>
      <c r="G277" s="101">
        <v>95</v>
      </c>
      <c r="H277" s="305">
        <f t="shared" si="80"/>
        <v>10310.736604696105</v>
      </c>
      <c r="I277" s="309">
        <f t="shared" si="81"/>
        <v>7.5110999999999999</v>
      </c>
      <c r="J277" s="329">
        <f t="shared" si="73"/>
        <v>57.692560292624393</v>
      </c>
      <c r="K277" s="302">
        <v>21700</v>
      </c>
      <c r="L277" s="307">
        <f t="shared" si="76"/>
        <v>4513.5802377155096</v>
      </c>
      <c r="M277" s="304">
        <f t="shared" si="82"/>
        <v>1525.590120347842</v>
      </c>
      <c r="N277" s="304">
        <f t="shared" si="83"/>
        <v>90.271604754310189</v>
      </c>
      <c r="O277" s="308">
        <v>57</v>
      </c>
      <c r="P277" s="305">
        <f t="shared" si="84"/>
        <v>6186.4419628176611</v>
      </c>
      <c r="Q277" s="309">
        <f t="shared" si="85"/>
        <v>4.5065999999999997</v>
      </c>
      <c r="R277" s="367">
        <f t="shared" si="74"/>
        <v>86.538840438936575</v>
      </c>
      <c r="S277" s="302">
        <v>21700</v>
      </c>
      <c r="T277" s="307">
        <f t="shared" si="77"/>
        <v>3009.0534918103403</v>
      </c>
      <c r="U277" s="101">
        <f t="shared" si="86"/>
        <v>1017.060080231895</v>
      </c>
      <c r="V277" s="304">
        <f t="shared" si="87"/>
        <v>60.181069836206809</v>
      </c>
      <c r="W277" s="308">
        <v>38</v>
      </c>
      <c r="X277" s="305">
        <f t="shared" si="88"/>
        <v>4124.2946418784422</v>
      </c>
      <c r="Y277" s="309">
        <f t="shared" si="89"/>
        <v>3.0044</v>
      </c>
    </row>
    <row r="278" spans="1:25" ht="17.25" customHeight="1" x14ac:dyDescent="0.2">
      <c r="A278" s="279">
        <v>261</v>
      </c>
      <c r="B278" s="301">
        <f t="shared" si="72"/>
        <v>34.657135706636517</v>
      </c>
      <c r="C278" s="302">
        <v>21700</v>
      </c>
      <c r="D278" s="303">
        <f t="shared" si="75"/>
        <v>7513.604188303877</v>
      </c>
      <c r="E278" s="304">
        <f t="shared" si="78"/>
        <v>2539.5982156467103</v>
      </c>
      <c r="F278" s="304">
        <f t="shared" si="79"/>
        <v>150.27208376607754</v>
      </c>
      <c r="G278" s="101">
        <v>95</v>
      </c>
      <c r="H278" s="305">
        <f t="shared" si="80"/>
        <v>10298.474487716665</v>
      </c>
      <c r="I278" s="309">
        <f t="shared" si="81"/>
        <v>7.5308999999999999</v>
      </c>
      <c r="J278" s="329">
        <f t="shared" si="73"/>
        <v>57.761892844394197</v>
      </c>
      <c r="K278" s="302">
        <v>21700</v>
      </c>
      <c r="L278" s="307">
        <f t="shared" si="76"/>
        <v>4508.162512982326</v>
      </c>
      <c r="M278" s="304">
        <f t="shared" si="82"/>
        <v>1523.758929388026</v>
      </c>
      <c r="N278" s="304">
        <f t="shared" si="83"/>
        <v>90.163250259646517</v>
      </c>
      <c r="O278" s="308">
        <v>57</v>
      </c>
      <c r="P278" s="305">
        <f t="shared" si="84"/>
        <v>6179.0846926299992</v>
      </c>
      <c r="Q278" s="309">
        <f t="shared" si="85"/>
        <v>4.5185000000000004</v>
      </c>
      <c r="R278" s="367">
        <f t="shared" si="74"/>
        <v>86.642839266591281</v>
      </c>
      <c r="S278" s="302">
        <v>21700</v>
      </c>
      <c r="T278" s="307">
        <f t="shared" si="77"/>
        <v>3005.441675321551</v>
      </c>
      <c r="U278" s="101">
        <f t="shared" si="86"/>
        <v>1015.8392862586842</v>
      </c>
      <c r="V278" s="304">
        <f t="shared" si="87"/>
        <v>60.108833506431019</v>
      </c>
      <c r="W278" s="308">
        <v>38</v>
      </c>
      <c r="X278" s="305">
        <f t="shared" si="88"/>
        <v>4119.3897950866667</v>
      </c>
      <c r="Y278" s="309">
        <f t="shared" si="89"/>
        <v>3.0124</v>
      </c>
    </row>
    <row r="279" spans="1:25" ht="17.25" customHeight="1" x14ac:dyDescent="0.2">
      <c r="A279" s="279">
        <v>262</v>
      </c>
      <c r="B279" s="301">
        <f t="shared" si="72"/>
        <v>34.698601650892648</v>
      </c>
      <c r="C279" s="302">
        <v>21700</v>
      </c>
      <c r="D279" s="303">
        <f t="shared" si="75"/>
        <v>7504.625189796403</v>
      </c>
      <c r="E279" s="304">
        <f t="shared" si="78"/>
        <v>2536.5633141511839</v>
      </c>
      <c r="F279" s="304">
        <f t="shared" si="79"/>
        <v>150.09250379592805</v>
      </c>
      <c r="G279" s="101">
        <v>95</v>
      </c>
      <c r="H279" s="305">
        <f t="shared" si="80"/>
        <v>10286.281007743515</v>
      </c>
      <c r="I279" s="309">
        <f t="shared" si="81"/>
        <v>7.5507</v>
      </c>
      <c r="J279" s="329">
        <f t="shared" si="73"/>
        <v>57.831002751487752</v>
      </c>
      <c r="K279" s="302">
        <v>21700</v>
      </c>
      <c r="L279" s="307">
        <f t="shared" si="76"/>
        <v>4502.7751138778412</v>
      </c>
      <c r="M279" s="304">
        <f t="shared" si="82"/>
        <v>1521.9379884907103</v>
      </c>
      <c r="N279" s="304">
        <f t="shared" si="83"/>
        <v>90.055502277556826</v>
      </c>
      <c r="O279" s="308">
        <v>57</v>
      </c>
      <c r="P279" s="305">
        <f t="shared" si="84"/>
        <v>6171.7686046461085</v>
      </c>
      <c r="Q279" s="309">
        <f t="shared" si="85"/>
        <v>4.5304000000000002</v>
      </c>
      <c r="R279" s="367">
        <f t="shared" si="74"/>
        <v>86.746504127231617</v>
      </c>
      <c r="S279" s="302">
        <v>21700</v>
      </c>
      <c r="T279" s="307">
        <f t="shared" si="77"/>
        <v>3001.8500759185608</v>
      </c>
      <c r="U279" s="101">
        <f t="shared" si="86"/>
        <v>1014.6253256604734</v>
      </c>
      <c r="V279" s="304">
        <f t="shared" si="87"/>
        <v>60.03700151837122</v>
      </c>
      <c r="W279" s="308">
        <v>38</v>
      </c>
      <c r="X279" s="305">
        <f t="shared" si="88"/>
        <v>4114.5124030974057</v>
      </c>
      <c r="Y279" s="309">
        <f t="shared" si="89"/>
        <v>3.0203000000000002</v>
      </c>
    </row>
    <row r="280" spans="1:25" ht="17.25" customHeight="1" x14ac:dyDescent="0.2">
      <c r="A280" s="279">
        <v>263</v>
      </c>
      <c r="B280" s="301">
        <f t="shared" si="72"/>
        <v>34.739935026150988</v>
      </c>
      <c r="C280" s="302">
        <v>21700</v>
      </c>
      <c r="D280" s="303">
        <f t="shared" si="75"/>
        <v>7495.6962298282979</v>
      </c>
      <c r="E280" s="304">
        <f t="shared" si="78"/>
        <v>2533.5453256819646</v>
      </c>
      <c r="F280" s="304">
        <f t="shared" si="79"/>
        <v>149.91392459656595</v>
      </c>
      <c r="G280" s="101">
        <v>95</v>
      </c>
      <c r="H280" s="305">
        <f t="shared" si="80"/>
        <v>10274.155480106829</v>
      </c>
      <c r="I280" s="309">
        <f t="shared" si="81"/>
        <v>7.5705</v>
      </c>
      <c r="J280" s="329">
        <f t="shared" si="73"/>
        <v>57.899891710251651</v>
      </c>
      <c r="K280" s="302">
        <v>21700</v>
      </c>
      <c r="L280" s="307">
        <f t="shared" si="76"/>
        <v>4497.4177378969789</v>
      </c>
      <c r="M280" s="304">
        <f t="shared" si="82"/>
        <v>1520.1271954091787</v>
      </c>
      <c r="N280" s="304">
        <f t="shared" si="83"/>
        <v>89.948354757939583</v>
      </c>
      <c r="O280" s="308">
        <v>57</v>
      </c>
      <c r="P280" s="305">
        <f t="shared" si="84"/>
        <v>6164.4932880640972</v>
      </c>
      <c r="Q280" s="309">
        <f t="shared" si="85"/>
        <v>4.5423</v>
      </c>
      <c r="R280" s="367">
        <f t="shared" si="74"/>
        <v>86.84983756537747</v>
      </c>
      <c r="S280" s="302">
        <v>21700</v>
      </c>
      <c r="T280" s="307">
        <f t="shared" si="77"/>
        <v>2998.278491931319</v>
      </c>
      <c r="U280" s="101">
        <f t="shared" si="86"/>
        <v>1013.4181302727857</v>
      </c>
      <c r="V280" s="304">
        <f t="shared" si="87"/>
        <v>59.965569838626379</v>
      </c>
      <c r="W280" s="308">
        <v>38</v>
      </c>
      <c r="X280" s="305">
        <f t="shared" si="88"/>
        <v>4109.6621920427315</v>
      </c>
      <c r="Y280" s="309">
        <f t="shared" si="89"/>
        <v>3.0282</v>
      </c>
    </row>
    <row r="281" spans="1:25" ht="17.25" customHeight="1" x14ac:dyDescent="0.2">
      <c r="A281" s="279">
        <v>264</v>
      </c>
      <c r="B281" s="301">
        <f t="shared" si="72"/>
        <v>34.781136838631475</v>
      </c>
      <c r="C281" s="302">
        <v>21700</v>
      </c>
      <c r="D281" s="303">
        <f t="shared" si="75"/>
        <v>7486.8168113117335</v>
      </c>
      <c r="E281" s="304">
        <f t="shared" si="78"/>
        <v>2530.5440822233659</v>
      </c>
      <c r="F281" s="304">
        <f t="shared" si="79"/>
        <v>149.73633622623467</v>
      </c>
      <c r="G281" s="101">
        <v>95</v>
      </c>
      <c r="H281" s="305">
        <f t="shared" si="80"/>
        <v>10262.097229761335</v>
      </c>
      <c r="I281" s="309">
        <f t="shared" si="81"/>
        <v>7.5903</v>
      </c>
      <c r="J281" s="329">
        <f t="shared" si="73"/>
        <v>57.968561397719128</v>
      </c>
      <c r="K281" s="302">
        <v>21700</v>
      </c>
      <c r="L281" s="307">
        <f t="shared" si="76"/>
        <v>4492.0900867870405</v>
      </c>
      <c r="M281" s="304">
        <f t="shared" si="82"/>
        <v>1518.3264493340196</v>
      </c>
      <c r="N281" s="304">
        <f t="shared" si="83"/>
        <v>89.841801735740816</v>
      </c>
      <c r="O281" s="308">
        <v>57</v>
      </c>
      <c r="P281" s="305">
        <f t="shared" si="84"/>
        <v>6157.2583378568006</v>
      </c>
      <c r="Q281" s="309">
        <f t="shared" si="85"/>
        <v>4.5541999999999998</v>
      </c>
      <c r="R281" s="367">
        <f t="shared" si="74"/>
        <v>86.952842096578678</v>
      </c>
      <c r="S281" s="302">
        <v>21700</v>
      </c>
      <c r="T281" s="307">
        <f t="shared" si="77"/>
        <v>2994.726724524694</v>
      </c>
      <c r="U281" s="101">
        <f t="shared" si="86"/>
        <v>1012.2176328893464</v>
      </c>
      <c r="V281" s="304">
        <f t="shared" si="87"/>
        <v>59.894534490493882</v>
      </c>
      <c r="W281" s="308">
        <v>38</v>
      </c>
      <c r="X281" s="305">
        <f t="shared" si="88"/>
        <v>4104.8388919045337</v>
      </c>
      <c r="Y281" s="309">
        <f t="shared" si="89"/>
        <v>3.0360999999999998</v>
      </c>
    </row>
    <row r="282" spans="1:25" ht="17.25" customHeight="1" x14ac:dyDescent="0.2">
      <c r="A282" s="279">
        <v>265</v>
      </c>
      <c r="B282" s="301">
        <f t="shared" si="72"/>
        <v>34.822208083141284</v>
      </c>
      <c r="C282" s="302">
        <v>21700</v>
      </c>
      <c r="D282" s="303">
        <f t="shared" si="75"/>
        <v>7477.9864441183799</v>
      </c>
      <c r="E282" s="304">
        <f t="shared" si="78"/>
        <v>2527.5594181120123</v>
      </c>
      <c r="F282" s="304">
        <f t="shared" si="79"/>
        <v>149.55972888236761</v>
      </c>
      <c r="G282" s="101">
        <v>95</v>
      </c>
      <c r="H282" s="305">
        <f t="shared" si="80"/>
        <v>10250.105591112761</v>
      </c>
      <c r="I282" s="309">
        <f t="shared" si="81"/>
        <v>7.6101000000000001</v>
      </c>
      <c r="J282" s="329">
        <f t="shared" si="73"/>
        <v>58.037013471902142</v>
      </c>
      <c r="K282" s="302">
        <v>21700</v>
      </c>
      <c r="L282" s="307">
        <f t="shared" si="76"/>
        <v>4486.7918664710278</v>
      </c>
      <c r="M282" s="304">
        <f t="shared" si="82"/>
        <v>1516.5356508672073</v>
      </c>
      <c r="N282" s="304">
        <f t="shared" si="83"/>
        <v>89.735837329420562</v>
      </c>
      <c r="O282" s="308">
        <v>57</v>
      </c>
      <c r="P282" s="305">
        <f t="shared" si="84"/>
        <v>6150.0633546676563</v>
      </c>
      <c r="Q282" s="309">
        <f t="shared" si="85"/>
        <v>4.5660999999999996</v>
      </c>
      <c r="R282" s="367">
        <f t="shared" si="74"/>
        <v>87.055520207853206</v>
      </c>
      <c r="S282" s="302">
        <v>21700</v>
      </c>
      <c r="T282" s="307">
        <f t="shared" si="77"/>
        <v>2991.1945776473522</v>
      </c>
      <c r="U282" s="101">
        <f t="shared" si="86"/>
        <v>1011.023767244805</v>
      </c>
      <c r="V282" s="304">
        <f t="shared" si="87"/>
        <v>59.823891552947046</v>
      </c>
      <c r="W282" s="308">
        <v>38</v>
      </c>
      <c r="X282" s="305">
        <f t="shared" si="88"/>
        <v>4100.0422364451042</v>
      </c>
      <c r="Y282" s="309">
        <f t="shared" si="89"/>
        <v>3.044</v>
      </c>
    </row>
    <row r="283" spans="1:25" ht="17.25" customHeight="1" x14ac:dyDescent="0.2">
      <c r="A283" s="279">
        <v>266</v>
      </c>
      <c r="B283" s="301">
        <f t="shared" si="72"/>
        <v>34.863149743246794</v>
      </c>
      <c r="C283" s="302">
        <v>21700</v>
      </c>
      <c r="D283" s="303">
        <f t="shared" si="75"/>
        <v>7469.2046449544068</v>
      </c>
      <c r="E283" s="304">
        <f t="shared" si="78"/>
        <v>2524.5911699945891</v>
      </c>
      <c r="F283" s="304">
        <f t="shared" si="79"/>
        <v>149.38409289908813</v>
      </c>
      <c r="G283" s="101">
        <v>95</v>
      </c>
      <c r="H283" s="305">
        <f t="shared" si="80"/>
        <v>10238.179907848085</v>
      </c>
      <c r="I283" s="309">
        <f t="shared" si="81"/>
        <v>7.6298000000000004</v>
      </c>
      <c r="J283" s="329">
        <f t="shared" si="73"/>
        <v>58.105249572077994</v>
      </c>
      <c r="K283" s="302">
        <v>21700</v>
      </c>
      <c r="L283" s="307">
        <f t="shared" si="76"/>
        <v>4481.5227869726441</v>
      </c>
      <c r="M283" s="304">
        <f t="shared" si="82"/>
        <v>1514.7547019967535</v>
      </c>
      <c r="N283" s="304">
        <f t="shared" si="83"/>
        <v>89.630455739452884</v>
      </c>
      <c r="O283" s="308">
        <v>57</v>
      </c>
      <c r="P283" s="305">
        <f t="shared" si="84"/>
        <v>6142.9079447088507</v>
      </c>
      <c r="Q283" s="309">
        <f t="shared" si="85"/>
        <v>4.5778999999999996</v>
      </c>
      <c r="R283" s="367">
        <f t="shared" si="74"/>
        <v>87.157874358116985</v>
      </c>
      <c r="S283" s="302">
        <v>21700</v>
      </c>
      <c r="T283" s="307">
        <f t="shared" si="77"/>
        <v>2987.6818579817627</v>
      </c>
      <c r="U283" s="101">
        <f t="shared" si="86"/>
        <v>1009.8364679978357</v>
      </c>
      <c r="V283" s="304">
        <f t="shared" si="87"/>
        <v>59.753637159635254</v>
      </c>
      <c r="W283" s="308">
        <v>38</v>
      </c>
      <c r="X283" s="305">
        <f t="shared" si="88"/>
        <v>4095.2719631392338</v>
      </c>
      <c r="Y283" s="309">
        <f t="shared" si="89"/>
        <v>3.0518999999999998</v>
      </c>
    </row>
    <row r="284" spans="1:25" ht="17.25" customHeight="1" x14ac:dyDescent="0.2">
      <c r="A284" s="279">
        <v>267</v>
      </c>
      <c r="B284" s="301">
        <f t="shared" si="72"/>
        <v>34.903962791442275</v>
      </c>
      <c r="C284" s="302">
        <v>21700</v>
      </c>
      <c r="D284" s="303">
        <f t="shared" si="75"/>
        <v>7460.4709372382395</v>
      </c>
      <c r="E284" s="304">
        <f t="shared" si="78"/>
        <v>2521.6391767865248</v>
      </c>
      <c r="F284" s="304">
        <f t="shared" si="79"/>
        <v>149.2094187447648</v>
      </c>
      <c r="G284" s="101">
        <v>95</v>
      </c>
      <c r="H284" s="305">
        <f t="shared" si="80"/>
        <v>10226.31953276953</v>
      </c>
      <c r="I284" s="309">
        <f t="shared" si="81"/>
        <v>7.6496000000000004</v>
      </c>
      <c r="J284" s="329">
        <f t="shared" si="73"/>
        <v>58.173271319070459</v>
      </c>
      <c r="K284" s="302">
        <v>21700</v>
      </c>
      <c r="L284" s="307">
        <f t="shared" si="76"/>
        <v>4476.2825623429435</v>
      </c>
      <c r="M284" s="304">
        <f t="shared" si="82"/>
        <v>1512.9835060719147</v>
      </c>
      <c r="N284" s="304">
        <f t="shared" si="83"/>
        <v>89.525651246858871</v>
      </c>
      <c r="O284" s="308">
        <v>57</v>
      </c>
      <c r="P284" s="305">
        <f t="shared" si="84"/>
        <v>6135.7917196617163</v>
      </c>
      <c r="Q284" s="309">
        <f t="shared" si="85"/>
        <v>4.5896999999999997</v>
      </c>
      <c r="R284" s="367">
        <f t="shared" si="74"/>
        <v>87.259906978605684</v>
      </c>
      <c r="S284" s="302">
        <v>21700</v>
      </c>
      <c r="T284" s="307">
        <f t="shared" si="77"/>
        <v>2984.188374895296</v>
      </c>
      <c r="U284" s="101">
        <f t="shared" si="86"/>
        <v>1008.65567071461</v>
      </c>
      <c r="V284" s="304">
        <f t="shared" si="87"/>
        <v>59.683767497905919</v>
      </c>
      <c r="W284" s="308">
        <v>38</v>
      </c>
      <c r="X284" s="305">
        <f t="shared" si="88"/>
        <v>4090.5278131078121</v>
      </c>
      <c r="Y284" s="309">
        <f t="shared" si="89"/>
        <v>3.0598000000000001</v>
      </c>
    </row>
    <row r="285" spans="1:25" ht="17.25" customHeight="1" x14ac:dyDescent="0.2">
      <c r="A285" s="279">
        <v>268</v>
      </c>
      <c r="B285" s="301">
        <f t="shared" si="72"/>
        <v>34.944648189315465</v>
      </c>
      <c r="C285" s="302">
        <v>21700</v>
      </c>
      <c r="D285" s="303">
        <f t="shared" si="75"/>
        <v>7451.7848509809537</v>
      </c>
      <c r="E285" s="304">
        <f t="shared" si="78"/>
        <v>2518.7032796315621</v>
      </c>
      <c r="F285" s="304">
        <f t="shared" si="79"/>
        <v>149.03569701961908</v>
      </c>
      <c r="G285" s="101">
        <v>95</v>
      </c>
      <c r="H285" s="305">
        <f t="shared" si="80"/>
        <v>10214.523827632134</v>
      </c>
      <c r="I285" s="309">
        <f t="shared" si="81"/>
        <v>7.6692999999999998</v>
      </c>
      <c r="J285" s="329">
        <f t="shared" si="73"/>
        <v>58.241080315525778</v>
      </c>
      <c r="K285" s="302">
        <v>21700</v>
      </c>
      <c r="L285" s="307">
        <f t="shared" si="76"/>
        <v>4471.0709105885717</v>
      </c>
      <c r="M285" s="304">
        <f t="shared" si="82"/>
        <v>1511.2219677789371</v>
      </c>
      <c r="N285" s="304">
        <f t="shared" si="83"/>
        <v>89.421418211771439</v>
      </c>
      <c r="O285" s="308">
        <v>57</v>
      </c>
      <c r="P285" s="305">
        <f t="shared" si="84"/>
        <v>6128.71429657928</v>
      </c>
      <c r="Q285" s="309">
        <f t="shared" si="85"/>
        <v>4.6016000000000004</v>
      </c>
      <c r="R285" s="367">
        <f t="shared" si="74"/>
        <v>87.361620473288653</v>
      </c>
      <c r="S285" s="302">
        <v>21700</v>
      </c>
      <c r="T285" s="307">
        <f t="shared" si="77"/>
        <v>2980.713940392382</v>
      </c>
      <c r="U285" s="101">
        <f t="shared" si="86"/>
        <v>1007.481311852625</v>
      </c>
      <c r="V285" s="304">
        <f t="shared" si="87"/>
        <v>59.61427880784764</v>
      </c>
      <c r="W285" s="308">
        <v>38</v>
      </c>
      <c r="X285" s="305">
        <f t="shared" si="88"/>
        <v>4085.8095310528547</v>
      </c>
      <c r="Y285" s="309">
        <f t="shared" si="89"/>
        <v>3.0676999999999999</v>
      </c>
    </row>
    <row r="286" spans="1:25" ht="17.25" customHeight="1" x14ac:dyDescent="0.2">
      <c r="A286" s="279">
        <v>269</v>
      </c>
      <c r="B286" s="301">
        <f t="shared" si="72"/>
        <v>34.985206887710071</v>
      </c>
      <c r="C286" s="302">
        <v>21700</v>
      </c>
      <c r="D286" s="303">
        <f t="shared" si="75"/>
        <v>7443.1459226692677</v>
      </c>
      <c r="E286" s="304">
        <f t="shared" si="78"/>
        <v>2515.7833218622122</v>
      </c>
      <c r="F286" s="304">
        <f t="shared" si="79"/>
        <v>148.86291845338536</v>
      </c>
      <c r="G286" s="101">
        <v>95</v>
      </c>
      <c r="H286" s="305">
        <f t="shared" si="80"/>
        <v>10202.792162984866</v>
      </c>
      <c r="I286" s="309">
        <f t="shared" si="81"/>
        <v>7.6890000000000001</v>
      </c>
      <c r="J286" s="329">
        <f t="shared" si="73"/>
        <v>58.308678146183453</v>
      </c>
      <c r="K286" s="302">
        <v>21700</v>
      </c>
      <c r="L286" s="307">
        <f t="shared" si="76"/>
        <v>4465.8875536015603</v>
      </c>
      <c r="M286" s="304">
        <f t="shared" si="82"/>
        <v>1509.4699931173272</v>
      </c>
      <c r="N286" s="304">
        <f t="shared" si="83"/>
        <v>89.317751072031214</v>
      </c>
      <c r="O286" s="308">
        <v>57</v>
      </c>
      <c r="P286" s="305">
        <f t="shared" si="84"/>
        <v>6121.6752977909191</v>
      </c>
      <c r="Q286" s="309">
        <f t="shared" si="85"/>
        <v>4.6134000000000004</v>
      </c>
      <c r="R286" s="367">
        <f t="shared" si="74"/>
        <v>87.463017219275173</v>
      </c>
      <c r="S286" s="302">
        <v>21700</v>
      </c>
      <c r="T286" s="307">
        <f t="shared" si="77"/>
        <v>2977.2583690677075</v>
      </c>
      <c r="U286" s="101">
        <f t="shared" si="86"/>
        <v>1006.313328744885</v>
      </c>
      <c r="V286" s="304">
        <f t="shared" si="87"/>
        <v>59.545167381354148</v>
      </c>
      <c r="W286" s="308">
        <v>38</v>
      </c>
      <c r="X286" s="305">
        <f t="shared" si="88"/>
        <v>4081.1168651939465</v>
      </c>
      <c r="Y286" s="309">
        <f t="shared" si="89"/>
        <v>3.0756000000000001</v>
      </c>
    </row>
    <row r="287" spans="1:25" ht="17.25" customHeight="1" x14ac:dyDescent="0.2">
      <c r="A287" s="283">
        <v>270</v>
      </c>
      <c r="B287" s="301">
        <f t="shared" si="72"/>
        <v>35.025639826885211</v>
      </c>
      <c r="C287" s="302">
        <v>21700</v>
      </c>
      <c r="D287" s="303">
        <f t="shared" si="75"/>
        <v>7434.5536951510721</v>
      </c>
      <c r="E287" s="304">
        <f t="shared" si="78"/>
        <v>2512.8791489610621</v>
      </c>
      <c r="F287" s="304">
        <f t="shared" si="79"/>
        <v>148.69107390302145</v>
      </c>
      <c r="G287" s="101">
        <v>95</v>
      </c>
      <c r="H287" s="305">
        <f t="shared" si="80"/>
        <v>10191.123918015155</v>
      </c>
      <c r="I287" s="309">
        <f t="shared" si="81"/>
        <v>7.7085999999999997</v>
      </c>
      <c r="J287" s="329">
        <f t="shared" si="73"/>
        <v>58.376066378142021</v>
      </c>
      <c r="K287" s="302">
        <v>21700</v>
      </c>
      <c r="L287" s="307">
        <f t="shared" si="76"/>
        <v>4460.7322170906427</v>
      </c>
      <c r="M287" s="304">
        <f t="shared" si="82"/>
        <v>1507.7274893766371</v>
      </c>
      <c r="N287" s="304">
        <f t="shared" si="83"/>
        <v>89.214644341812857</v>
      </c>
      <c r="O287" s="308">
        <v>57</v>
      </c>
      <c r="P287" s="305">
        <f t="shared" si="84"/>
        <v>6114.6743508090931</v>
      </c>
      <c r="Q287" s="309">
        <f t="shared" si="85"/>
        <v>4.6252000000000004</v>
      </c>
      <c r="R287" s="367">
        <f t="shared" si="74"/>
        <v>87.56409956721302</v>
      </c>
      <c r="S287" s="302">
        <v>21700</v>
      </c>
      <c r="T287" s="307">
        <f t="shared" si="77"/>
        <v>2973.8214780604289</v>
      </c>
      <c r="U287" s="101">
        <f t="shared" si="86"/>
        <v>1005.1516595844249</v>
      </c>
      <c r="V287" s="304">
        <f t="shared" si="87"/>
        <v>59.476429561208583</v>
      </c>
      <c r="W287" s="308">
        <v>38</v>
      </c>
      <c r="X287" s="305">
        <f t="shared" si="88"/>
        <v>4076.4495672060625</v>
      </c>
      <c r="Y287" s="309">
        <f t="shared" si="89"/>
        <v>3.0834999999999999</v>
      </c>
    </row>
    <row r="288" spans="1:25" ht="17.25" customHeight="1" x14ac:dyDescent="0.2">
      <c r="A288" s="279">
        <v>271</v>
      </c>
      <c r="B288" s="301">
        <f t="shared" si="72"/>
        <v>35.065947936671947</v>
      </c>
      <c r="C288" s="302">
        <v>21700</v>
      </c>
      <c r="D288" s="303">
        <f t="shared" si="75"/>
        <v>7426.007717523411</v>
      </c>
      <c r="E288" s="304">
        <f t="shared" si="78"/>
        <v>2509.9906085229127</v>
      </c>
      <c r="F288" s="304">
        <f t="shared" si="79"/>
        <v>148.52015435046823</v>
      </c>
      <c r="G288" s="101">
        <v>95</v>
      </c>
      <c r="H288" s="305">
        <f t="shared" si="80"/>
        <v>10179.518480396791</v>
      </c>
      <c r="I288" s="309">
        <f t="shared" si="81"/>
        <v>7.7282999999999999</v>
      </c>
      <c r="J288" s="329">
        <f t="shared" si="73"/>
        <v>58.443246561119913</v>
      </c>
      <c r="K288" s="302">
        <v>21700</v>
      </c>
      <c r="L288" s="307">
        <f t="shared" si="76"/>
        <v>4455.6046305140462</v>
      </c>
      <c r="M288" s="304">
        <f t="shared" si="82"/>
        <v>1505.9943651137476</v>
      </c>
      <c r="N288" s="304">
        <f t="shared" si="83"/>
        <v>89.112092610280925</v>
      </c>
      <c r="O288" s="308">
        <v>57</v>
      </c>
      <c r="P288" s="305">
        <f t="shared" si="84"/>
        <v>6107.7110882380748</v>
      </c>
      <c r="Q288" s="309">
        <f t="shared" si="85"/>
        <v>4.6369999999999996</v>
      </c>
      <c r="R288" s="367">
        <f t="shared" si="74"/>
        <v>87.66486984167986</v>
      </c>
      <c r="S288" s="302">
        <v>21700</v>
      </c>
      <c r="T288" s="307">
        <f t="shared" si="77"/>
        <v>2970.4030870093648</v>
      </c>
      <c r="U288" s="101">
        <f t="shared" si="86"/>
        <v>1003.9962434091652</v>
      </c>
      <c r="V288" s="304">
        <f t="shared" si="87"/>
        <v>59.408061740187293</v>
      </c>
      <c r="W288" s="308">
        <v>38</v>
      </c>
      <c r="X288" s="305">
        <f t="shared" si="88"/>
        <v>4071.8073921587174</v>
      </c>
      <c r="Y288" s="309">
        <f t="shared" si="89"/>
        <v>3.0912999999999999</v>
      </c>
    </row>
    <row r="289" spans="1:25" ht="17.25" customHeight="1" x14ac:dyDescent="0.2">
      <c r="A289" s="279">
        <v>272</v>
      </c>
      <c r="B289" s="301">
        <f t="shared" si="72"/>
        <v>35.106132136626911</v>
      </c>
      <c r="C289" s="302">
        <v>21700</v>
      </c>
      <c r="D289" s="303">
        <f t="shared" si="75"/>
        <v>7417.5075450228705</v>
      </c>
      <c r="E289" s="304">
        <f t="shared" si="78"/>
        <v>2507.1175502177298</v>
      </c>
      <c r="F289" s="304">
        <f t="shared" si="79"/>
        <v>148.35015090045741</v>
      </c>
      <c r="G289" s="101">
        <v>95</v>
      </c>
      <c r="H289" s="305">
        <f t="shared" si="80"/>
        <v>10167.975246141059</v>
      </c>
      <c r="I289" s="309">
        <f t="shared" si="81"/>
        <v>7.7478999999999996</v>
      </c>
      <c r="J289" s="329">
        <f t="shared" si="73"/>
        <v>58.510220227711521</v>
      </c>
      <c r="K289" s="302">
        <v>21700</v>
      </c>
      <c r="L289" s="307">
        <f t="shared" si="76"/>
        <v>4450.5045270137225</v>
      </c>
      <c r="M289" s="304">
        <f t="shared" si="82"/>
        <v>1504.270530130638</v>
      </c>
      <c r="N289" s="304">
        <f t="shared" si="83"/>
        <v>89.010090540274447</v>
      </c>
      <c r="O289" s="308">
        <v>57</v>
      </c>
      <c r="P289" s="305">
        <f t="shared" si="84"/>
        <v>6100.7851476846345</v>
      </c>
      <c r="Q289" s="309">
        <f t="shared" si="85"/>
        <v>4.6487999999999996</v>
      </c>
      <c r="R289" s="367">
        <f t="shared" si="74"/>
        <v>87.765330341567278</v>
      </c>
      <c r="S289" s="302">
        <v>21700</v>
      </c>
      <c r="T289" s="307">
        <f t="shared" si="77"/>
        <v>2967.0030180091485</v>
      </c>
      <c r="U289" s="101">
        <f t="shared" si="86"/>
        <v>1002.8470200870921</v>
      </c>
      <c r="V289" s="304">
        <f t="shared" si="87"/>
        <v>59.340060360182974</v>
      </c>
      <c r="W289" s="308">
        <v>38</v>
      </c>
      <c r="X289" s="305">
        <f t="shared" si="88"/>
        <v>4067.1900984564236</v>
      </c>
      <c r="Y289" s="309">
        <f t="shared" si="89"/>
        <v>3.0992000000000002</v>
      </c>
    </row>
    <row r="290" spans="1:25" ht="17.25" customHeight="1" x14ac:dyDescent="0.2">
      <c r="A290" s="279">
        <v>273</v>
      </c>
      <c r="B290" s="301">
        <f t="shared" si="72"/>
        <v>35.146193336183131</v>
      </c>
      <c r="C290" s="302">
        <v>21700</v>
      </c>
      <c r="D290" s="303">
        <f t="shared" si="75"/>
        <v>7409.052738918308</v>
      </c>
      <c r="E290" s="304">
        <f t="shared" si="78"/>
        <v>2504.2598257543877</v>
      </c>
      <c r="F290" s="304">
        <f t="shared" si="79"/>
        <v>148.18105477836616</v>
      </c>
      <c r="G290" s="101">
        <v>95</v>
      </c>
      <c r="H290" s="305">
        <f t="shared" si="80"/>
        <v>10156.493619451061</v>
      </c>
      <c r="I290" s="309">
        <f t="shared" si="81"/>
        <v>7.7675999999999998</v>
      </c>
      <c r="J290" s="329">
        <f t="shared" si="73"/>
        <v>58.576988893638557</v>
      </c>
      <c r="K290" s="302">
        <v>21700</v>
      </c>
      <c r="L290" s="307">
        <f t="shared" si="76"/>
        <v>4445.4316433509848</v>
      </c>
      <c r="M290" s="304">
        <f t="shared" si="82"/>
        <v>1502.5558954526327</v>
      </c>
      <c r="N290" s="304">
        <f t="shared" si="83"/>
        <v>88.908632867019705</v>
      </c>
      <c r="O290" s="308">
        <v>57</v>
      </c>
      <c r="P290" s="305">
        <f t="shared" si="84"/>
        <v>6093.8961716706381</v>
      </c>
      <c r="Q290" s="309">
        <f t="shared" si="85"/>
        <v>4.6604999999999999</v>
      </c>
      <c r="R290" s="367">
        <f t="shared" si="74"/>
        <v>87.865483340457828</v>
      </c>
      <c r="S290" s="302">
        <v>21700</v>
      </c>
      <c r="T290" s="307">
        <f t="shared" si="77"/>
        <v>2963.6210955673228</v>
      </c>
      <c r="U290" s="101">
        <f t="shared" si="86"/>
        <v>1001.703930301755</v>
      </c>
      <c r="V290" s="304">
        <f t="shared" si="87"/>
        <v>59.272421911346456</v>
      </c>
      <c r="W290" s="308">
        <v>38</v>
      </c>
      <c r="X290" s="305">
        <f t="shared" si="88"/>
        <v>4062.5974477804243</v>
      </c>
      <c r="Y290" s="309">
        <f t="shared" si="89"/>
        <v>3.1070000000000002</v>
      </c>
    </row>
    <row r="291" spans="1:25" ht="17.25" customHeight="1" x14ac:dyDescent="0.2">
      <c r="A291" s="279">
        <v>274</v>
      </c>
      <c r="B291" s="301">
        <f t="shared" si="72"/>
        <v>35.186132434798111</v>
      </c>
      <c r="C291" s="302">
        <v>21700</v>
      </c>
      <c r="D291" s="303">
        <f t="shared" si="75"/>
        <v>7400.6428664058458</v>
      </c>
      <c r="E291" s="304">
        <f t="shared" si="78"/>
        <v>2501.4172888451758</v>
      </c>
      <c r="F291" s="304">
        <f t="shared" si="79"/>
        <v>148.01285732811692</v>
      </c>
      <c r="G291" s="101">
        <v>95</v>
      </c>
      <c r="H291" s="305">
        <f t="shared" si="80"/>
        <v>10145.073012579138</v>
      </c>
      <c r="I291" s="309">
        <f t="shared" si="81"/>
        <v>7.7872000000000003</v>
      </c>
      <c r="J291" s="329">
        <f t="shared" si="73"/>
        <v>58.643554057996852</v>
      </c>
      <c r="K291" s="302">
        <v>21700</v>
      </c>
      <c r="L291" s="307">
        <f t="shared" si="76"/>
        <v>4440.385719843508</v>
      </c>
      <c r="M291" s="304">
        <f t="shared" si="82"/>
        <v>1500.8503733071057</v>
      </c>
      <c r="N291" s="304">
        <f t="shared" si="83"/>
        <v>88.807714396870168</v>
      </c>
      <c r="O291" s="308">
        <v>57</v>
      </c>
      <c r="P291" s="305">
        <f t="shared" si="84"/>
        <v>6087.043807547484</v>
      </c>
      <c r="Q291" s="309">
        <f t="shared" si="85"/>
        <v>4.6722999999999999</v>
      </c>
      <c r="R291" s="367">
        <f t="shared" si="74"/>
        <v>87.965331086995278</v>
      </c>
      <c r="S291" s="302">
        <v>21700</v>
      </c>
      <c r="T291" s="307">
        <f t="shared" si="77"/>
        <v>2960.2571465623382</v>
      </c>
      <c r="U291" s="101">
        <f t="shared" si="86"/>
        <v>1000.5669155380702</v>
      </c>
      <c r="V291" s="304">
        <f t="shared" si="87"/>
        <v>59.205142931246769</v>
      </c>
      <c r="W291" s="308">
        <v>38</v>
      </c>
      <c r="X291" s="305">
        <f t="shared" si="88"/>
        <v>4058.0292050316552</v>
      </c>
      <c r="Y291" s="309">
        <f t="shared" si="89"/>
        <v>3.1149</v>
      </c>
    </row>
    <row r="292" spans="1:25" ht="17.25" customHeight="1" x14ac:dyDescent="0.2">
      <c r="A292" s="279">
        <v>275</v>
      </c>
      <c r="B292" s="301">
        <f t="shared" si="72"/>
        <v>35.225950322099138</v>
      </c>
      <c r="C292" s="302">
        <v>21700</v>
      </c>
      <c r="D292" s="303">
        <f t="shared" si="75"/>
        <v>7392.2775005061276</v>
      </c>
      <c r="E292" s="304">
        <f t="shared" si="78"/>
        <v>2498.5897951710708</v>
      </c>
      <c r="F292" s="304">
        <f t="shared" si="79"/>
        <v>147.84555001012257</v>
      </c>
      <c r="G292" s="101">
        <v>95</v>
      </c>
      <c r="H292" s="305">
        <f t="shared" si="80"/>
        <v>10133.712845687322</v>
      </c>
      <c r="I292" s="309">
        <f t="shared" si="81"/>
        <v>7.8067000000000002</v>
      </c>
      <c r="J292" s="329">
        <f t="shared" si="73"/>
        <v>58.709917203498563</v>
      </c>
      <c r="K292" s="302">
        <v>21700</v>
      </c>
      <c r="L292" s="307">
        <f t="shared" si="76"/>
        <v>4435.3665003036767</v>
      </c>
      <c r="M292" s="304">
        <f t="shared" si="82"/>
        <v>1499.1538771026426</v>
      </c>
      <c r="N292" s="304">
        <f t="shared" si="83"/>
        <v>88.707330006073533</v>
      </c>
      <c r="O292" s="308">
        <v>57</v>
      </c>
      <c r="P292" s="305">
        <f t="shared" si="84"/>
        <v>6080.2277074123931</v>
      </c>
      <c r="Q292" s="309">
        <f t="shared" si="85"/>
        <v>4.6840000000000002</v>
      </c>
      <c r="R292" s="367">
        <f t="shared" si="74"/>
        <v>88.064875805247837</v>
      </c>
      <c r="S292" s="302">
        <v>21700</v>
      </c>
      <c r="T292" s="307">
        <f t="shared" si="77"/>
        <v>2956.9110002024509</v>
      </c>
      <c r="U292" s="101">
        <f t="shared" si="86"/>
        <v>999.43591806842824</v>
      </c>
      <c r="V292" s="304">
        <f t="shared" si="87"/>
        <v>59.138220004049018</v>
      </c>
      <c r="W292" s="308">
        <v>38</v>
      </c>
      <c r="X292" s="305">
        <f t="shared" si="88"/>
        <v>4053.485138274928</v>
      </c>
      <c r="Y292" s="309">
        <f t="shared" si="89"/>
        <v>3.1227</v>
      </c>
    </row>
    <row r="293" spans="1:25" ht="17.25" customHeight="1" x14ac:dyDescent="0.2">
      <c r="A293" s="279">
        <v>276</v>
      </c>
      <c r="B293" s="301">
        <f t="shared" si="72"/>
        <v>35.265647878026066</v>
      </c>
      <c r="C293" s="302">
        <v>21700</v>
      </c>
      <c r="D293" s="303">
        <f t="shared" si="75"/>
        <v>7383.9562199636939</v>
      </c>
      <c r="E293" s="304">
        <f t="shared" si="78"/>
        <v>2495.7772023477282</v>
      </c>
      <c r="F293" s="304">
        <f t="shared" si="79"/>
        <v>147.67912439927389</v>
      </c>
      <c r="G293" s="101">
        <v>95</v>
      </c>
      <c r="H293" s="305">
        <f t="shared" si="80"/>
        <v>10122.412546710697</v>
      </c>
      <c r="I293" s="309">
        <f t="shared" si="81"/>
        <v>7.8262999999999998</v>
      </c>
      <c r="J293" s="329">
        <f t="shared" si="73"/>
        <v>58.776079796710114</v>
      </c>
      <c r="K293" s="302">
        <v>21700</v>
      </c>
      <c r="L293" s="307">
        <f t="shared" si="76"/>
        <v>4430.3737319782167</v>
      </c>
      <c r="M293" s="304">
        <f t="shared" si="82"/>
        <v>1497.4663214086372</v>
      </c>
      <c r="N293" s="304">
        <f t="shared" si="83"/>
        <v>88.60747463956433</v>
      </c>
      <c r="O293" s="308">
        <v>57</v>
      </c>
      <c r="P293" s="305">
        <f t="shared" si="84"/>
        <v>6073.4475280264178</v>
      </c>
      <c r="Q293" s="309">
        <f t="shared" si="85"/>
        <v>4.6958000000000002</v>
      </c>
      <c r="R293" s="367">
        <f t="shared" si="74"/>
        <v>88.164119695065153</v>
      </c>
      <c r="S293" s="302">
        <v>21700</v>
      </c>
      <c r="T293" s="307">
        <f t="shared" si="77"/>
        <v>2953.5824879854781</v>
      </c>
      <c r="U293" s="101">
        <f t="shared" si="86"/>
        <v>998.31088093909148</v>
      </c>
      <c r="V293" s="304">
        <f t="shared" si="87"/>
        <v>59.071649759709565</v>
      </c>
      <c r="W293" s="308">
        <v>38</v>
      </c>
      <c r="X293" s="305">
        <f t="shared" si="88"/>
        <v>4048.9650186842791</v>
      </c>
      <c r="Y293" s="309">
        <f t="shared" si="89"/>
        <v>3.1305000000000001</v>
      </c>
    </row>
    <row r="294" spans="1:25" ht="17.25" customHeight="1" x14ac:dyDescent="0.2">
      <c r="A294" s="279">
        <v>277</v>
      </c>
      <c r="B294" s="301">
        <f t="shared" si="72"/>
        <v>35.305225972971442</v>
      </c>
      <c r="C294" s="302">
        <v>21700</v>
      </c>
      <c r="D294" s="303">
        <f t="shared" si="75"/>
        <v>7375.6786091485137</v>
      </c>
      <c r="E294" s="304">
        <f t="shared" si="78"/>
        <v>2492.9793698921976</v>
      </c>
      <c r="F294" s="304">
        <f t="shared" si="79"/>
        <v>147.51357218297028</v>
      </c>
      <c r="G294" s="101">
        <v>95</v>
      </c>
      <c r="H294" s="305">
        <f t="shared" si="80"/>
        <v>10111.171551223682</v>
      </c>
      <c r="I294" s="309">
        <f t="shared" si="81"/>
        <v>7.8459000000000003</v>
      </c>
      <c r="J294" s="329">
        <f t="shared" si="73"/>
        <v>58.842043288285737</v>
      </c>
      <c r="K294" s="302">
        <v>21700</v>
      </c>
      <c r="L294" s="307">
        <f t="shared" si="76"/>
        <v>4425.4071654891086</v>
      </c>
      <c r="M294" s="304">
        <f t="shared" si="82"/>
        <v>1495.7876219353186</v>
      </c>
      <c r="N294" s="304">
        <f t="shared" si="83"/>
        <v>88.50814330978217</v>
      </c>
      <c r="O294" s="308">
        <v>57</v>
      </c>
      <c r="P294" s="305">
        <f t="shared" si="84"/>
        <v>6066.7029307342091</v>
      </c>
      <c r="Q294" s="309">
        <f t="shared" si="85"/>
        <v>4.7074999999999996</v>
      </c>
      <c r="R294" s="367">
        <f t="shared" si="74"/>
        <v>88.263064932428605</v>
      </c>
      <c r="S294" s="302">
        <v>21700</v>
      </c>
      <c r="T294" s="307">
        <f t="shared" si="77"/>
        <v>2950.2714436594056</v>
      </c>
      <c r="U294" s="101">
        <f t="shared" si="86"/>
        <v>997.191747956879</v>
      </c>
      <c r="V294" s="304">
        <f t="shared" si="87"/>
        <v>59.005428873188116</v>
      </c>
      <c r="W294" s="308">
        <v>38</v>
      </c>
      <c r="X294" s="305">
        <f t="shared" si="88"/>
        <v>4044.4686204894724</v>
      </c>
      <c r="Y294" s="309">
        <f t="shared" si="89"/>
        <v>3.1383000000000001</v>
      </c>
    </row>
    <row r="295" spans="1:25" ht="17.25" customHeight="1" x14ac:dyDescent="0.2">
      <c r="A295" s="279">
        <v>278</v>
      </c>
      <c r="B295" s="301">
        <f t="shared" si="72"/>
        <v>35.344685467918126</v>
      </c>
      <c r="C295" s="302">
        <v>21700</v>
      </c>
      <c r="D295" s="303">
        <f t="shared" si="75"/>
        <v>7367.444257959557</v>
      </c>
      <c r="E295" s="304">
        <f t="shared" si="78"/>
        <v>2490.19615919033</v>
      </c>
      <c r="F295" s="304">
        <f t="shared" si="79"/>
        <v>147.34888515919116</v>
      </c>
      <c r="G295" s="101">
        <v>95</v>
      </c>
      <c r="H295" s="305">
        <f t="shared" si="80"/>
        <v>10099.989302309079</v>
      </c>
      <c r="I295" s="309">
        <f t="shared" si="81"/>
        <v>7.8654000000000002</v>
      </c>
      <c r="J295" s="329">
        <f t="shared" si="73"/>
        <v>58.907809113196876</v>
      </c>
      <c r="K295" s="302">
        <v>21700</v>
      </c>
      <c r="L295" s="307">
        <f t="shared" si="76"/>
        <v>4420.466554775734</v>
      </c>
      <c r="M295" s="304">
        <f t="shared" si="82"/>
        <v>1494.117695514198</v>
      </c>
      <c r="N295" s="304">
        <f t="shared" si="83"/>
        <v>88.409331095514688</v>
      </c>
      <c r="O295" s="308">
        <v>57</v>
      </c>
      <c r="P295" s="305">
        <f t="shared" si="84"/>
        <v>6059.9935813854472</v>
      </c>
      <c r="Q295" s="309">
        <f t="shared" si="85"/>
        <v>4.7191999999999998</v>
      </c>
      <c r="R295" s="367">
        <f t="shared" si="74"/>
        <v>88.361713669795307</v>
      </c>
      <c r="S295" s="302">
        <v>21700</v>
      </c>
      <c r="T295" s="307">
        <f t="shared" si="77"/>
        <v>2946.977703183823</v>
      </c>
      <c r="U295" s="101">
        <f t="shared" si="86"/>
        <v>996.07846367613206</v>
      </c>
      <c r="V295" s="304">
        <f t="shared" si="87"/>
        <v>58.939554063676461</v>
      </c>
      <c r="W295" s="308">
        <v>38</v>
      </c>
      <c r="X295" s="305">
        <f t="shared" si="88"/>
        <v>4039.9957209236313</v>
      </c>
      <c r="Y295" s="309">
        <f t="shared" si="89"/>
        <v>3.1461999999999999</v>
      </c>
    </row>
    <row r="296" spans="1:25" ht="17.25" customHeight="1" x14ac:dyDescent="0.2">
      <c r="A296" s="279">
        <v>279</v>
      </c>
      <c r="B296" s="301">
        <f t="shared" si="72"/>
        <v>35.384027214574424</v>
      </c>
      <c r="C296" s="302">
        <v>21700</v>
      </c>
      <c r="D296" s="303">
        <f t="shared" si="75"/>
        <v>7359.2527617303876</v>
      </c>
      <c r="E296" s="304">
        <f t="shared" si="78"/>
        <v>2487.4274334648708</v>
      </c>
      <c r="F296" s="304">
        <f t="shared" si="79"/>
        <v>147.18505523460774</v>
      </c>
      <c r="G296" s="101">
        <v>95</v>
      </c>
      <c r="H296" s="305">
        <f t="shared" si="80"/>
        <v>10088.865250429866</v>
      </c>
      <c r="I296" s="309">
        <f t="shared" si="81"/>
        <v>7.8849</v>
      </c>
      <c r="J296" s="329">
        <f t="shared" si="73"/>
        <v>58.973378690957375</v>
      </c>
      <c r="K296" s="302">
        <v>21700</v>
      </c>
      <c r="L296" s="307">
        <f t="shared" si="76"/>
        <v>4415.5516570382324</v>
      </c>
      <c r="M296" s="304">
        <f t="shared" si="82"/>
        <v>1492.4564600789224</v>
      </c>
      <c r="N296" s="304">
        <f t="shared" si="83"/>
        <v>88.31103314076465</v>
      </c>
      <c r="O296" s="308">
        <v>57</v>
      </c>
      <c r="P296" s="305">
        <f t="shared" si="84"/>
        <v>6053.3191502579193</v>
      </c>
      <c r="Q296" s="309">
        <f t="shared" si="85"/>
        <v>4.7309000000000001</v>
      </c>
      <c r="R296" s="367">
        <f t="shared" si="74"/>
        <v>88.460068036436056</v>
      </c>
      <c r="S296" s="302">
        <v>21700</v>
      </c>
      <c r="T296" s="307">
        <f t="shared" si="77"/>
        <v>2943.7011046921552</v>
      </c>
      <c r="U296" s="101">
        <f t="shared" si="86"/>
        <v>994.97097338594835</v>
      </c>
      <c r="V296" s="304">
        <f t="shared" si="87"/>
        <v>58.874022093843109</v>
      </c>
      <c r="W296" s="308">
        <v>38</v>
      </c>
      <c r="X296" s="305">
        <f t="shared" si="88"/>
        <v>4035.5461001719464</v>
      </c>
      <c r="Y296" s="309">
        <f t="shared" si="89"/>
        <v>3.1539999999999999</v>
      </c>
    </row>
    <row r="297" spans="1:25" ht="17.25" customHeight="1" x14ac:dyDescent="0.2">
      <c r="A297" s="283">
        <v>280</v>
      </c>
      <c r="B297" s="301">
        <f t="shared" si="72"/>
        <v>35.423252055506836</v>
      </c>
      <c r="C297" s="302">
        <v>21700</v>
      </c>
      <c r="D297" s="303">
        <f t="shared" si="75"/>
        <v>7351.1037211367111</v>
      </c>
      <c r="E297" s="304">
        <f t="shared" si="78"/>
        <v>2484.6730577442081</v>
      </c>
      <c r="F297" s="304">
        <f t="shared" si="79"/>
        <v>147.02207442273422</v>
      </c>
      <c r="G297" s="101">
        <v>95</v>
      </c>
      <c r="H297" s="305">
        <f t="shared" si="80"/>
        <v>10077.798853303653</v>
      </c>
      <c r="I297" s="309">
        <f t="shared" si="81"/>
        <v>7.9043999999999999</v>
      </c>
      <c r="J297" s="329">
        <f t="shared" si="73"/>
        <v>59.038753425844732</v>
      </c>
      <c r="K297" s="302">
        <v>21700</v>
      </c>
      <c r="L297" s="307">
        <f t="shared" si="76"/>
        <v>4410.662232682027</v>
      </c>
      <c r="M297" s="304">
        <f t="shared" si="82"/>
        <v>1490.803834646525</v>
      </c>
      <c r="N297" s="304">
        <f t="shared" si="83"/>
        <v>88.213244653640544</v>
      </c>
      <c r="O297" s="308">
        <v>57</v>
      </c>
      <c r="P297" s="305">
        <f t="shared" si="84"/>
        <v>6046.6793119821932</v>
      </c>
      <c r="Q297" s="309">
        <f t="shared" si="85"/>
        <v>4.7426000000000004</v>
      </c>
      <c r="R297" s="367">
        <f t="shared" si="74"/>
        <v>88.558130138767083</v>
      </c>
      <c r="S297" s="302">
        <v>21700</v>
      </c>
      <c r="T297" s="307">
        <f t="shared" si="77"/>
        <v>2940.441488454685</v>
      </c>
      <c r="U297" s="101">
        <f t="shared" si="86"/>
        <v>993.8692230976834</v>
      </c>
      <c r="V297" s="304">
        <f t="shared" si="87"/>
        <v>58.808829769093698</v>
      </c>
      <c r="W297" s="308">
        <v>38</v>
      </c>
      <c r="X297" s="305">
        <f t="shared" si="88"/>
        <v>4031.1195413214623</v>
      </c>
      <c r="Y297" s="309">
        <f t="shared" si="89"/>
        <v>3.1617999999999999</v>
      </c>
    </row>
    <row r="298" spans="1:25" ht="17.25" customHeight="1" x14ac:dyDescent="0.2">
      <c r="A298" s="279">
        <v>281</v>
      </c>
      <c r="B298" s="301">
        <f t="shared" si="72"/>
        <v>35.462360824270419</v>
      </c>
      <c r="C298" s="302">
        <v>21700</v>
      </c>
      <c r="D298" s="303">
        <f t="shared" si="75"/>
        <v>7342.9967421058545</v>
      </c>
      <c r="E298" s="304">
        <f t="shared" si="78"/>
        <v>2481.9328988317784</v>
      </c>
      <c r="F298" s="304">
        <f t="shared" si="79"/>
        <v>146.8599348421171</v>
      </c>
      <c r="G298" s="101">
        <v>95</v>
      </c>
      <c r="H298" s="305">
        <f t="shared" si="80"/>
        <v>10066.789575779751</v>
      </c>
      <c r="I298" s="309">
        <f t="shared" si="81"/>
        <v>7.9238999999999997</v>
      </c>
      <c r="J298" s="329">
        <f t="shared" si="73"/>
        <v>59.103934707117368</v>
      </c>
      <c r="K298" s="302">
        <v>21700</v>
      </c>
      <c r="L298" s="307">
        <f t="shared" si="76"/>
        <v>4405.7980452635129</v>
      </c>
      <c r="M298" s="304">
        <f t="shared" si="82"/>
        <v>1489.1597392990673</v>
      </c>
      <c r="N298" s="304">
        <f t="shared" si="83"/>
        <v>88.115960905270256</v>
      </c>
      <c r="O298" s="308">
        <v>57</v>
      </c>
      <c r="P298" s="305">
        <f t="shared" si="84"/>
        <v>6040.0737454678501</v>
      </c>
      <c r="Q298" s="309">
        <f t="shared" si="85"/>
        <v>4.7542999999999997</v>
      </c>
      <c r="R298" s="367">
        <f t="shared" si="74"/>
        <v>88.655902060676041</v>
      </c>
      <c r="S298" s="302">
        <v>21700</v>
      </c>
      <c r="T298" s="307">
        <f t="shared" si="77"/>
        <v>2937.1986968423425</v>
      </c>
      <c r="U298" s="101">
        <f t="shared" si="86"/>
        <v>992.7731595327117</v>
      </c>
      <c r="V298" s="304">
        <f t="shared" si="87"/>
        <v>58.743973936846849</v>
      </c>
      <c r="W298" s="308">
        <v>38</v>
      </c>
      <c r="X298" s="305">
        <f t="shared" si="88"/>
        <v>4026.7158303119013</v>
      </c>
      <c r="Y298" s="309">
        <f t="shared" si="89"/>
        <v>3.1696</v>
      </c>
    </row>
    <row r="299" spans="1:25" ht="17.25" customHeight="1" x14ac:dyDescent="0.2">
      <c r="A299" s="279">
        <v>282</v>
      </c>
      <c r="B299" s="301">
        <f t="shared" si="72"/>
        <v>35.501354345536839</v>
      </c>
      <c r="C299" s="302">
        <v>21700</v>
      </c>
      <c r="D299" s="303">
        <f t="shared" si="75"/>
        <v>7334.9314357280846</v>
      </c>
      <c r="E299" s="304">
        <f t="shared" si="78"/>
        <v>2479.2068252760923</v>
      </c>
      <c r="F299" s="304">
        <f t="shared" si="79"/>
        <v>146.69862871456169</v>
      </c>
      <c r="G299" s="101">
        <v>95</v>
      </c>
      <c r="H299" s="305">
        <f t="shared" si="80"/>
        <v>10055.836889718737</v>
      </c>
      <c r="I299" s="309">
        <f t="shared" si="81"/>
        <v>7.9433999999999996</v>
      </c>
      <c r="J299" s="329">
        <f t="shared" si="73"/>
        <v>59.16892390922807</v>
      </c>
      <c r="K299" s="302">
        <v>21700</v>
      </c>
      <c r="L299" s="307">
        <f t="shared" si="76"/>
        <v>4400.9588614368495</v>
      </c>
      <c r="M299" s="304">
        <f t="shared" si="82"/>
        <v>1487.5240951656549</v>
      </c>
      <c r="N299" s="304">
        <f t="shared" si="83"/>
        <v>88.019177228736993</v>
      </c>
      <c r="O299" s="308">
        <v>57</v>
      </c>
      <c r="P299" s="305">
        <f t="shared" si="84"/>
        <v>6033.5021338312417</v>
      </c>
      <c r="Q299" s="309">
        <f t="shared" si="85"/>
        <v>4.766</v>
      </c>
      <c r="R299" s="367">
        <f t="shared" si="74"/>
        <v>88.753385863842098</v>
      </c>
      <c r="S299" s="302">
        <v>21700</v>
      </c>
      <c r="T299" s="307">
        <f t="shared" si="77"/>
        <v>2933.9725742912337</v>
      </c>
      <c r="U299" s="101">
        <f t="shared" si="86"/>
        <v>991.68273011043686</v>
      </c>
      <c r="V299" s="304">
        <f t="shared" si="87"/>
        <v>58.679451485824679</v>
      </c>
      <c r="W299" s="308">
        <v>38</v>
      </c>
      <c r="X299" s="305">
        <f t="shared" si="88"/>
        <v>4022.3347558874952</v>
      </c>
      <c r="Y299" s="309">
        <f t="shared" si="89"/>
        <v>3.1772999999999998</v>
      </c>
    </row>
    <row r="300" spans="1:25" ht="17.25" customHeight="1" x14ac:dyDescent="0.2">
      <c r="A300" s="279">
        <v>283</v>
      </c>
      <c r="B300" s="301">
        <f t="shared" si="72"/>
        <v>35.540233435220131</v>
      </c>
      <c r="C300" s="302">
        <v>21700</v>
      </c>
      <c r="D300" s="303">
        <f t="shared" si="75"/>
        <v>7326.9074181697797</v>
      </c>
      <c r="E300" s="304">
        <f t="shared" si="78"/>
        <v>2476.4947073413855</v>
      </c>
      <c r="F300" s="304">
        <f t="shared" si="79"/>
        <v>146.53814836339561</v>
      </c>
      <c r="G300" s="101">
        <v>95</v>
      </c>
      <c r="H300" s="305">
        <f t="shared" si="80"/>
        <v>10044.940273874561</v>
      </c>
      <c r="I300" s="309">
        <f t="shared" si="81"/>
        <v>7.9627999999999997</v>
      </c>
      <c r="J300" s="329">
        <f t="shared" si="73"/>
        <v>59.233722392033556</v>
      </c>
      <c r="K300" s="302">
        <v>21700</v>
      </c>
      <c r="L300" s="307">
        <f t="shared" si="76"/>
        <v>4396.1444509018675</v>
      </c>
      <c r="M300" s="304">
        <f t="shared" si="82"/>
        <v>1485.896824404831</v>
      </c>
      <c r="N300" s="304">
        <f t="shared" si="83"/>
        <v>87.922889018037353</v>
      </c>
      <c r="O300" s="308">
        <v>57</v>
      </c>
      <c r="P300" s="305">
        <f t="shared" si="84"/>
        <v>6026.964164324736</v>
      </c>
      <c r="Q300" s="309">
        <f t="shared" si="85"/>
        <v>4.7777000000000003</v>
      </c>
      <c r="R300" s="367">
        <f t="shared" si="74"/>
        <v>88.850583588050327</v>
      </c>
      <c r="S300" s="302">
        <v>21700</v>
      </c>
      <c r="T300" s="307">
        <f t="shared" si="77"/>
        <v>2930.7629672679118</v>
      </c>
      <c r="U300" s="101">
        <f t="shared" si="86"/>
        <v>990.59788293655413</v>
      </c>
      <c r="V300" s="304">
        <f t="shared" si="87"/>
        <v>58.61525934535824</v>
      </c>
      <c r="W300" s="308">
        <v>38</v>
      </c>
      <c r="X300" s="305">
        <f t="shared" si="88"/>
        <v>4017.9761095498238</v>
      </c>
      <c r="Y300" s="309">
        <f t="shared" si="89"/>
        <v>3.1850999999999998</v>
      </c>
    </row>
    <row r="301" spans="1:25" ht="17.25" customHeight="1" x14ac:dyDescent="0.2">
      <c r="A301" s="279">
        <v>284</v>
      </c>
      <c r="B301" s="301">
        <f t="shared" si="72"/>
        <v>35.578998900600304</v>
      </c>
      <c r="C301" s="302">
        <v>21700</v>
      </c>
      <c r="D301" s="303">
        <f t="shared" si="75"/>
        <v>7318.924310588357</v>
      </c>
      <c r="E301" s="304">
        <f t="shared" si="78"/>
        <v>2473.7964169788643</v>
      </c>
      <c r="F301" s="304">
        <f t="shared" si="79"/>
        <v>146.37848621176715</v>
      </c>
      <c r="G301" s="101">
        <v>95</v>
      </c>
      <c r="H301" s="305">
        <f t="shared" si="80"/>
        <v>10034.099213778987</v>
      </c>
      <c r="I301" s="309">
        <f t="shared" si="81"/>
        <v>7.9821999999999997</v>
      </c>
      <c r="J301" s="329">
        <f t="shared" si="73"/>
        <v>59.298331501000511</v>
      </c>
      <c r="K301" s="302">
        <v>21700</v>
      </c>
      <c r="L301" s="307">
        <f t="shared" si="76"/>
        <v>4391.3545863530144</v>
      </c>
      <c r="M301" s="304">
        <f t="shared" si="82"/>
        <v>1484.2778501873188</v>
      </c>
      <c r="N301" s="304">
        <f t="shared" si="83"/>
        <v>87.827091727060292</v>
      </c>
      <c r="O301" s="308">
        <v>57</v>
      </c>
      <c r="P301" s="305">
        <f t="shared" si="84"/>
        <v>6020.4595282673936</v>
      </c>
      <c r="Q301" s="309">
        <f t="shared" si="85"/>
        <v>4.7892999999999999</v>
      </c>
      <c r="R301" s="367">
        <f t="shared" si="74"/>
        <v>88.947497251500749</v>
      </c>
      <c r="S301" s="302">
        <v>21700</v>
      </c>
      <c r="T301" s="307">
        <f t="shared" si="77"/>
        <v>2927.5697242353431</v>
      </c>
      <c r="U301" s="101">
        <f t="shared" si="86"/>
        <v>989.51856679154582</v>
      </c>
      <c r="V301" s="304">
        <f t="shared" si="87"/>
        <v>58.551394484706861</v>
      </c>
      <c r="W301" s="308">
        <v>38</v>
      </c>
      <c r="X301" s="305">
        <f t="shared" si="88"/>
        <v>4013.6396855115954</v>
      </c>
      <c r="Y301" s="309">
        <f t="shared" si="89"/>
        <v>3.1928999999999998</v>
      </c>
    </row>
    <row r="302" spans="1:25" ht="17.25" customHeight="1" x14ac:dyDescent="0.2">
      <c r="A302" s="279">
        <v>285</v>
      </c>
      <c r="B302" s="301">
        <f t="shared" si="72"/>
        <v>35.617651540444719</v>
      </c>
      <c r="C302" s="302">
        <v>21700</v>
      </c>
      <c r="D302" s="303">
        <f t="shared" si="75"/>
        <v>7310.9817390489479</v>
      </c>
      <c r="E302" s="304">
        <f t="shared" si="78"/>
        <v>2471.1118277985443</v>
      </c>
      <c r="F302" s="304">
        <f t="shared" si="79"/>
        <v>146.21963478097896</v>
      </c>
      <c r="G302" s="101">
        <v>95</v>
      </c>
      <c r="H302" s="305">
        <f t="shared" si="80"/>
        <v>10023.313201628471</v>
      </c>
      <c r="I302" s="309">
        <f t="shared" si="81"/>
        <v>8.0016999999999996</v>
      </c>
      <c r="J302" s="329">
        <f t="shared" si="73"/>
        <v>59.362752567407867</v>
      </c>
      <c r="K302" s="302">
        <v>21700</v>
      </c>
      <c r="L302" s="307">
        <f t="shared" si="76"/>
        <v>4386.5890434293697</v>
      </c>
      <c r="M302" s="304">
        <f t="shared" si="82"/>
        <v>1482.6670966791269</v>
      </c>
      <c r="N302" s="304">
        <f t="shared" si="83"/>
        <v>87.731780868587393</v>
      </c>
      <c r="O302" s="308">
        <v>57</v>
      </c>
      <c r="P302" s="305">
        <f t="shared" si="84"/>
        <v>6013.9879209770843</v>
      </c>
      <c r="Q302" s="309">
        <f t="shared" si="85"/>
        <v>4.8010000000000002</v>
      </c>
      <c r="R302" s="367">
        <f t="shared" si="74"/>
        <v>89.044128851111793</v>
      </c>
      <c r="S302" s="302">
        <v>21700</v>
      </c>
      <c r="T302" s="307">
        <f t="shared" si="77"/>
        <v>2924.3926956195796</v>
      </c>
      <c r="U302" s="101">
        <f t="shared" si="86"/>
        <v>988.44473111941784</v>
      </c>
      <c r="V302" s="304">
        <f t="shared" si="87"/>
        <v>58.487853912391593</v>
      </c>
      <c r="W302" s="308">
        <v>38</v>
      </c>
      <c r="X302" s="305">
        <f t="shared" si="88"/>
        <v>4009.3252806513888</v>
      </c>
      <c r="Y302" s="309">
        <f t="shared" si="89"/>
        <v>3.2006999999999999</v>
      </c>
    </row>
    <row r="303" spans="1:25" ht="17.25" customHeight="1" x14ac:dyDescent="0.2">
      <c r="A303" s="279">
        <v>286</v>
      </c>
      <c r="B303" s="301">
        <f t="shared" si="72"/>
        <v>35.656192145127321</v>
      </c>
      <c r="C303" s="302">
        <v>21700</v>
      </c>
      <c r="D303" s="303">
        <f t="shared" si="75"/>
        <v>7303.0793344427711</v>
      </c>
      <c r="E303" s="304">
        <f t="shared" si="78"/>
        <v>2468.4408150416566</v>
      </c>
      <c r="F303" s="304">
        <f t="shared" si="79"/>
        <v>146.06158668885541</v>
      </c>
      <c r="G303" s="101">
        <v>95</v>
      </c>
      <c r="H303" s="305">
        <f t="shared" si="80"/>
        <v>10012.581736173282</v>
      </c>
      <c r="I303" s="309">
        <f t="shared" si="81"/>
        <v>8.0210000000000008</v>
      </c>
      <c r="J303" s="329">
        <f t="shared" si="73"/>
        <v>59.426986908545537</v>
      </c>
      <c r="K303" s="302">
        <v>21700</v>
      </c>
      <c r="L303" s="307">
        <f t="shared" si="76"/>
        <v>4381.847600665662</v>
      </c>
      <c r="M303" s="304">
        <f t="shared" si="82"/>
        <v>1481.0644890249937</v>
      </c>
      <c r="N303" s="304">
        <f t="shared" si="83"/>
        <v>87.636952013313234</v>
      </c>
      <c r="O303" s="308">
        <v>57</v>
      </c>
      <c r="P303" s="305">
        <f t="shared" si="84"/>
        <v>6007.5490417039682</v>
      </c>
      <c r="Q303" s="309">
        <f t="shared" si="85"/>
        <v>4.8125999999999998</v>
      </c>
      <c r="R303" s="367">
        <f t="shared" si="74"/>
        <v>89.140480362818295</v>
      </c>
      <c r="S303" s="302">
        <v>21700</v>
      </c>
      <c r="T303" s="307">
        <f t="shared" si="77"/>
        <v>2921.2317337771083</v>
      </c>
      <c r="U303" s="101">
        <f t="shared" si="86"/>
        <v>987.37632601666246</v>
      </c>
      <c r="V303" s="304">
        <f t="shared" si="87"/>
        <v>58.424634675542165</v>
      </c>
      <c r="W303" s="308">
        <v>38</v>
      </c>
      <c r="X303" s="305">
        <f t="shared" si="88"/>
        <v>4005.0326944693129</v>
      </c>
      <c r="Y303" s="309">
        <f t="shared" si="89"/>
        <v>3.2084000000000001</v>
      </c>
    </row>
    <row r="304" spans="1:25" ht="17.25" customHeight="1" x14ac:dyDescent="0.2">
      <c r="A304" s="279">
        <v>287</v>
      </c>
      <c r="B304" s="301">
        <f t="shared" si="72"/>
        <v>35.694621496745889</v>
      </c>
      <c r="C304" s="302">
        <v>21700</v>
      </c>
      <c r="D304" s="303">
        <f t="shared" si="75"/>
        <v>7295.2167324071343</v>
      </c>
      <c r="E304" s="304">
        <f t="shared" si="78"/>
        <v>2465.7832555536111</v>
      </c>
      <c r="F304" s="304">
        <f t="shared" si="79"/>
        <v>145.90433464814268</v>
      </c>
      <c r="G304" s="101">
        <v>95</v>
      </c>
      <c r="H304" s="305">
        <f t="shared" si="80"/>
        <v>10001.904322608889</v>
      </c>
      <c r="I304" s="309">
        <f t="shared" si="81"/>
        <v>8.0404</v>
      </c>
      <c r="J304" s="329">
        <f t="shared" si="73"/>
        <v>59.491035827909819</v>
      </c>
      <c r="K304" s="302">
        <v>21700</v>
      </c>
      <c r="L304" s="307">
        <f t="shared" si="76"/>
        <v>4377.1300394442796</v>
      </c>
      <c r="M304" s="304">
        <f t="shared" si="82"/>
        <v>1479.4699533321664</v>
      </c>
      <c r="N304" s="304">
        <f t="shared" si="83"/>
        <v>87.542600788885593</v>
      </c>
      <c r="O304" s="308">
        <v>57</v>
      </c>
      <c r="P304" s="305">
        <f t="shared" si="84"/>
        <v>6001.1425935653315</v>
      </c>
      <c r="Q304" s="309">
        <f t="shared" si="85"/>
        <v>4.8243</v>
      </c>
      <c r="R304" s="367">
        <f t="shared" si="74"/>
        <v>89.236553741864711</v>
      </c>
      <c r="S304" s="302">
        <v>21700</v>
      </c>
      <c r="T304" s="307">
        <f t="shared" si="77"/>
        <v>2918.0866929628546</v>
      </c>
      <c r="U304" s="101">
        <f t="shared" si="86"/>
        <v>986.31330222144481</v>
      </c>
      <c r="V304" s="304">
        <f t="shared" si="87"/>
        <v>58.361733859257093</v>
      </c>
      <c r="W304" s="308">
        <v>38</v>
      </c>
      <c r="X304" s="305">
        <f t="shared" si="88"/>
        <v>4000.7617290435564</v>
      </c>
      <c r="Y304" s="309">
        <f t="shared" si="89"/>
        <v>3.2162000000000002</v>
      </c>
    </row>
    <row r="305" spans="1:25" ht="17.25" customHeight="1" x14ac:dyDescent="0.2">
      <c r="A305" s="279">
        <v>288</v>
      </c>
      <c r="B305" s="301">
        <f t="shared" si="72"/>
        <v>35.732940369237113</v>
      </c>
      <c r="C305" s="302">
        <v>21700</v>
      </c>
      <c r="D305" s="303">
        <f t="shared" si="75"/>
        <v>7287.3935732470891</v>
      </c>
      <c r="E305" s="304">
        <f t="shared" si="78"/>
        <v>2463.139027757516</v>
      </c>
      <c r="F305" s="304">
        <f t="shared" si="79"/>
        <v>145.7478714649418</v>
      </c>
      <c r="G305" s="101">
        <v>95</v>
      </c>
      <c r="H305" s="305">
        <f t="shared" si="80"/>
        <v>9991.280472469547</v>
      </c>
      <c r="I305" s="309">
        <f t="shared" si="81"/>
        <v>8.0597999999999992</v>
      </c>
      <c r="J305" s="329">
        <f t="shared" si="73"/>
        <v>59.554900615395191</v>
      </c>
      <c r="K305" s="302">
        <v>21700</v>
      </c>
      <c r="L305" s="307">
        <f t="shared" si="76"/>
        <v>4372.4361439482527</v>
      </c>
      <c r="M305" s="304">
        <f t="shared" si="82"/>
        <v>1477.8834166545093</v>
      </c>
      <c r="N305" s="304">
        <f t="shared" si="83"/>
        <v>87.448722878965057</v>
      </c>
      <c r="O305" s="308">
        <v>57</v>
      </c>
      <c r="P305" s="305">
        <f t="shared" si="84"/>
        <v>5994.7682834817269</v>
      </c>
      <c r="Q305" s="309">
        <f t="shared" si="85"/>
        <v>4.8358999999999996</v>
      </c>
      <c r="R305" s="367">
        <f t="shared" si="74"/>
        <v>89.332350923092775</v>
      </c>
      <c r="S305" s="302">
        <v>21700</v>
      </c>
      <c r="T305" s="307">
        <f t="shared" si="77"/>
        <v>2914.9574292988359</v>
      </c>
      <c r="U305" s="101">
        <f t="shared" si="86"/>
        <v>985.25561110300646</v>
      </c>
      <c r="V305" s="304">
        <f t="shared" si="87"/>
        <v>58.299148585976717</v>
      </c>
      <c r="W305" s="308">
        <v>38</v>
      </c>
      <c r="X305" s="305">
        <f t="shared" si="88"/>
        <v>3996.5121889878192</v>
      </c>
      <c r="Y305" s="309">
        <f t="shared" si="89"/>
        <v>3.2239</v>
      </c>
    </row>
    <row r="306" spans="1:25" ht="17.25" customHeight="1" x14ac:dyDescent="0.2">
      <c r="A306" s="279">
        <v>289</v>
      </c>
      <c r="B306" s="301">
        <f t="shared" si="72"/>
        <v>35.771149528489801</v>
      </c>
      <c r="C306" s="302">
        <v>21700</v>
      </c>
      <c r="D306" s="303">
        <f t="shared" si="75"/>
        <v>7279.6095018586238</v>
      </c>
      <c r="E306" s="304">
        <f t="shared" si="78"/>
        <v>2460.5080116282147</v>
      </c>
      <c r="F306" s="304">
        <f t="shared" si="79"/>
        <v>145.59219003717249</v>
      </c>
      <c r="G306" s="101">
        <v>95</v>
      </c>
      <c r="H306" s="305">
        <f t="shared" si="80"/>
        <v>9980.7097035240113</v>
      </c>
      <c r="I306" s="309">
        <f t="shared" si="81"/>
        <v>8.0791000000000004</v>
      </c>
      <c r="J306" s="329">
        <f t="shared" si="73"/>
        <v>59.618582547483001</v>
      </c>
      <c r="K306" s="302">
        <v>21700</v>
      </c>
      <c r="L306" s="307">
        <f t="shared" si="76"/>
        <v>4367.765701115175</v>
      </c>
      <c r="M306" s="304">
        <f t="shared" si="82"/>
        <v>1476.3048069769291</v>
      </c>
      <c r="N306" s="304">
        <f t="shared" si="83"/>
        <v>87.355314022303503</v>
      </c>
      <c r="O306" s="308">
        <v>57</v>
      </c>
      <c r="P306" s="305">
        <f t="shared" si="84"/>
        <v>5988.4258221144082</v>
      </c>
      <c r="Q306" s="309">
        <f t="shared" si="85"/>
        <v>4.8475000000000001</v>
      </c>
      <c r="R306" s="367">
        <f t="shared" si="74"/>
        <v>89.427873821224495</v>
      </c>
      <c r="S306" s="302">
        <v>21700</v>
      </c>
      <c r="T306" s="307">
        <f t="shared" si="77"/>
        <v>2911.8438007434502</v>
      </c>
      <c r="U306" s="101">
        <f t="shared" si="86"/>
        <v>984.20320465128611</v>
      </c>
      <c r="V306" s="304">
        <f t="shared" si="87"/>
        <v>58.236876014869004</v>
      </c>
      <c r="W306" s="308">
        <v>38</v>
      </c>
      <c r="X306" s="305">
        <f t="shared" si="88"/>
        <v>3992.2838814096053</v>
      </c>
      <c r="Y306" s="309">
        <f t="shared" si="89"/>
        <v>3.2317</v>
      </c>
    </row>
    <row r="307" spans="1:25" ht="17.25" customHeight="1" x14ac:dyDescent="0.2">
      <c r="A307" s="283">
        <v>290</v>
      </c>
      <c r="B307" s="301">
        <f t="shared" si="72"/>
        <v>35.80924973245606</v>
      </c>
      <c r="C307" s="302">
        <v>21700</v>
      </c>
      <c r="D307" s="303">
        <f t="shared" si="75"/>
        <v>7271.8641676534189</v>
      </c>
      <c r="E307" s="304">
        <f t="shared" si="78"/>
        <v>2457.8900886668553</v>
      </c>
      <c r="F307" s="304">
        <f t="shared" si="79"/>
        <v>145.43728335306838</v>
      </c>
      <c r="G307" s="101">
        <v>95</v>
      </c>
      <c r="H307" s="305">
        <f t="shared" si="80"/>
        <v>9970.191539673342</v>
      </c>
      <c r="I307" s="309">
        <f t="shared" si="81"/>
        <v>8.0984999999999996</v>
      </c>
      <c r="J307" s="329">
        <f t="shared" si="73"/>
        <v>59.682082887426766</v>
      </c>
      <c r="K307" s="302">
        <v>21700</v>
      </c>
      <c r="L307" s="307">
        <f t="shared" si="76"/>
        <v>4363.1185005920506</v>
      </c>
      <c r="M307" s="304">
        <f t="shared" si="82"/>
        <v>1474.7340532001131</v>
      </c>
      <c r="N307" s="304">
        <f t="shared" si="83"/>
        <v>87.262370011841014</v>
      </c>
      <c r="O307" s="308">
        <v>57</v>
      </c>
      <c r="P307" s="305">
        <f t="shared" si="84"/>
        <v>5982.1149238040043</v>
      </c>
      <c r="Q307" s="309">
        <f t="shared" si="85"/>
        <v>4.8590999999999998</v>
      </c>
      <c r="R307" s="367">
        <f t="shared" si="74"/>
        <v>89.523124331140139</v>
      </c>
      <c r="S307" s="302">
        <v>21700</v>
      </c>
      <c r="T307" s="307">
        <f t="shared" si="77"/>
        <v>2908.7456670613683</v>
      </c>
      <c r="U307" s="101">
        <f t="shared" si="86"/>
        <v>983.15603546674242</v>
      </c>
      <c r="V307" s="304">
        <f t="shared" si="87"/>
        <v>58.174913341227366</v>
      </c>
      <c r="W307" s="308">
        <v>38</v>
      </c>
      <c r="X307" s="305">
        <f t="shared" si="88"/>
        <v>3988.0766158693382</v>
      </c>
      <c r="Y307" s="309">
        <f t="shared" si="89"/>
        <v>3.2393999999999998</v>
      </c>
    </row>
    <row r="308" spans="1:25" ht="17.25" customHeight="1" x14ac:dyDescent="0.2">
      <c r="A308" s="279">
        <v>291</v>
      </c>
      <c r="B308" s="301">
        <f t="shared" si="72"/>
        <v>35.847241731260581</v>
      </c>
      <c r="C308" s="302">
        <v>21700</v>
      </c>
      <c r="D308" s="303">
        <f t="shared" si="75"/>
        <v>7264.1572244850904</v>
      </c>
      <c r="E308" s="304">
        <f t="shared" si="78"/>
        <v>2455.2851418759601</v>
      </c>
      <c r="F308" s="304">
        <f t="shared" si="79"/>
        <v>145.28314448970181</v>
      </c>
      <c r="G308" s="101">
        <v>95</v>
      </c>
      <c r="H308" s="305">
        <f t="shared" si="80"/>
        <v>9959.7255108507525</v>
      </c>
      <c r="I308" s="309">
        <f t="shared" si="81"/>
        <v>8.1178000000000008</v>
      </c>
      <c r="J308" s="329">
        <f t="shared" si="73"/>
        <v>59.745402885434302</v>
      </c>
      <c r="K308" s="302">
        <v>21700</v>
      </c>
      <c r="L308" s="307">
        <f t="shared" si="76"/>
        <v>4358.494334691055</v>
      </c>
      <c r="M308" s="304">
        <f t="shared" si="82"/>
        <v>1473.1710851255764</v>
      </c>
      <c r="N308" s="304">
        <f t="shared" si="83"/>
        <v>87.169886693821098</v>
      </c>
      <c r="O308" s="308">
        <v>57</v>
      </c>
      <c r="P308" s="305">
        <f t="shared" si="84"/>
        <v>5975.8353065104529</v>
      </c>
      <c r="Q308" s="309">
        <f t="shared" si="85"/>
        <v>4.8707000000000003</v>
      </c>
      <c r="R308" s="367">
        <f t="shared" si="74"/>
        <v>89.618104328151446</v>
      </c>
      <c r="S308" s="302">
        <v>21700</v>
      </c>
      <c r="T308" s="307">
        <f t="shared" si="77"/>
        <v>2905.6628897940368</v>
      </c>
      <c r="U308" s="101">
        <f t="shared" si="86"/>
        <v>982.11405675038429</v>
      </c>
      <c r="V308" s="304">
        <f t="shared" si="87"/>
        <v>58.113257795880735</v>
      </c>
      <c r="W308" s="308">
        <v>38</v>
      </c>
      <c r="X308" s="305">
        <f t="shared" si="88"/>
        <v>3983.8902043403018</v>
      </c>
      <c r="Y308" s="309">
        <f t="shared" si="89"/>
        <v>3.2471000000000001</v>
      </c>
    </row>
    <row r="309" spans="1:25" ht="17.25" customHeight="1" x14ac:dyDescent="0.2">
      <c r="A309" s="279">
        <v>292</v>
      </c>
      <c r="B309" s="301">
        <f t="shared" si="72"/>
        <v>35.885126267308031</v>
      </c>
      <c r="C309" s="302">
        <v>21700</v>
      </c>
      <c r="D309" s="303">
        <f t="shared" si="75"/>
        <v>7256.4883305769199</v>
      </c>
      <c r="E309" s="304">
        <f t="shared" si="78"/>
        <v>2452.6930557349988</v>
      </c>
      <c r="F309" s="304">
        <f t="shared" si="79"/>
        <v>145.1297666115384</v>
      </c>
      <c r="G309" s="101">
        <v>95</v>
      </c>
      <c r="H309" s="305">
        <f t="shared" si="80"/>
        <v>9949.3111529234575</v>
      </c>
      <c r="I309" s="309">
        <f t="shared" si="81"/>
        <v>8.1371000000000002</v>
      </c>
      <c r="J309" s="329">
        <f t="shared" si="73"/>
        <v>59.808543778846719</v>
      </c>
      <c r="K309" s="302">
        <v>21700</v>
      </c>
      <c r="L309" s="307">
        <f t="shared" si="76"/>
        <v>4353.8929983461512</v>
      </c>
      <c r="M309" s="304">
        <f t="shared" si="82"/>
        <v>1471.615833440999</v>
      </c>
      <c r="N309" s="304">
        <f t="shared" si="83"/>
        <v>87.077859966923029</v>
      </c>
      <c r="O309" s="308">
        <v>57</v>
      </c>
      <c r="P309" s="305">
        <f t="shared" si="84"/>
        <v>5969.5866917540734</v>
      </c>
      <c r="Q309" s="309">
        <f t="shared" si="85"/>
        <v>4.8822000000000001</v>
      </c>
      <c r="R309" s="367">
        <f t="shared" si="74"/>
        <v>89.712815668270068</v>
      </c>
      <c r="S309" s="302">
        <v>21700</v>
      </c>
      <c r="T309" s="307">
        <f t="shared" si="77"/>
        <v>2902.5953322307682</v>
      </c>
      <c r="U309" s="101">
        <f t="shared" si="86"/>
        <v>981.07722229399951</v>
      </c>
      <c r="V309" s="304">
        <f t="shared" si="87"/>
        <v>58.051906644615364</v>
      </c>
      <c r="W309" s="308">
        <v>38</v>
      </c>
      <c r="X309" s="305">
        <f t="shared" si="88"/>
        <v>3979.7244611693832</v>
      </c>
      <c r="Y309" s="309">
        <f t="shared" si="89"/>
        <v>3.2547999999999999</v>
      </c>
    </row>
    <row r="310" spans="1:25" ht="17.25" customHeight="1" x14ac:dyDescent="0.2">
      <c r="A310" s="279">
        <v>293</v>
      </c>
      <c r="B310" s="301">
        <f t="shared" si="72"/>
        <v>35.922904075388651</v>
      </c>
      <c r="C310" s="302">
        <v>21700</v>
      </c>
      <c r="D310" s="303">
        <f t="shared" si="75"/>
        <v>7248.8571484509839</v>
      </c>
      <c r="E310" s="304">
        <f t="shared" si="78"/>
        <v>2450.1137161764323</v>
      </c>
      <c r="F310" s="304">
        <f t="shared" si="79"/>
        <v>144.9771429690197</v>
      </c>
      <c r="G310" s="101">
        <v>95</v>
      </c>
      <c r="H310" s="305">
        <f t="shared" si="80"/>
        <v>9938.9480075964348</v>
      </c>
      <c r="I310" s="309">
        <f t="shared" si="81"/>
        <v>8.1563999999999997</v>
      </c>
      <c r="J310" s="329">
        <f t="shared" si="73"/>
        <v>59.87150679231442</v>
      </c>
      <c r="K310" s="302">
        <v>21700</v>
      </c>
      <c r="L310" s="307">
        <f t="shared" si="76"/>
        <v>4349.3142890705894</v>
      </c>
      <c r="M310" s="304">
        <f t="shared" si="82"/>
        <v>1470.068229705859</v>
      </c>
      <c r="N310" s="304">
        <f t="shared" si="83"/>
        <v>86.986285781411794</v>
      </c>
      <c r="O310" s="308">
        <v>57</v>
      </c>
      <c r="P310" s="305">
        <f t="shared" si="84"/>
        <v>5963.3688045578601</v>
      </c>
      <c r="Q310" s="309">
        <f t="shared" si="85"/>
        <v>4.8937999999999997</v>
      </c>
      <c r="R310" s="367">
        <f t="shared" si="74"/>
        <v>89.807260188471616</v>
      </c>
      <c r="S310" s="302">
        <v>21700</v>
      </c>
      <c r="T310" s="307">
        <f t="shared" si="77"/>
        <v>2899.542859380394</v>
      </c>
      <c r="U310" s="101">
        <f t="shared" si="86"/>
        <v>980.04548647057311</v>
      </c>
      <c r="V310" s="304">
        <f t="shared" si="87"/>
        <v>57.99085718760788</v>
      </c>
      <c r="W310" s="308">
        <v>38</v>
      </c>
      <c r="X310" s="305">
        <f t="shared" si="88"/>
        <v>3975.5792030385751</v>
      </c>
      <c r="Y310" s="309">
        <f t="shared" si="89"/>
        <v>3.2625000000000002</v>
      </c>
    </row>
    <row r="311" spans="1:25" ht="17.25" customHeight="1" x14ac:dyDescent="0.2">
      <c r="A311" s="279">
        <v>294</v>
      </c>
      <c r="B311" s="301">
        <f t="shared" si="72"/>
        <v>35.960575882782003</v>
      </c>
      <c r="C311" s="302">
        <v>21700</v>
      </c>
      <c r="D311" s="303">
        <f t="shared" si="75"/>
        <v>7241.2633448587258</v>
      </c>
      <c r="E311" s="304">
        <f t="shared" si="78"/>
        <v>2447.5470105622489</v>
      </c>
      <c r="F311" s="304">
        <f t="shared" si="79"/>
        <v>144.82526689717452</v>
      </c>
      <c r="G311" s="101">
        <v>95</v>
      </c>
      <c r="H311" s="305">
        <f t="shared" si="80"/>
        <v>9928.6356223181483</v>
      </c>
      <c r="I311" s="309">
        <f t="shared" si="81"/>
        <v>8.1755999999999993</v>
      </c>
      <c r="J311" s="329">
        <f t="shared" si="73"/>
        <v>59.934293137970009</v>
      </c>
      <c r="K311" s="302">
        <v>21700</v>
      </c>
      <c r="L311" s="307">
        <f t="shared" si="76"/>
        <v>4344.7580069152345</v>
      </c>
      <c r="M311" s="304">
        <f t="shared" si="82"/>
        <v>1468.528206337349</v>
      </c>
      <c r="N311" s="304">
        <f t="shared" si="83"/>
        <v>86.895160138304689</v>
      </c>
      <c r="O311" s="308">
        <v>57</v>
      </c>
      <c r="P311" s="305">
        <f t="shared" si="84"/>
        <v>5957.1813733908884</v>
      </c>
      <c r="Q311" s="309">
        <f t="shared" si="85"/>
        <v>4.9054000000000002</v>
      </c>
      <c r="R311" s="367">
        <f t="shared" si="74"/>
        <v>89.901439706955003</v>
      </c>
      <c r="S311" s="302">
        <v>21700</v>
      </c>
      <c r="T311" s="307">
        <f t="shared" si="77"/>
        <v>2896.5053379434898</v>
      </c>
      <c r="U311" s="101">
        <f t="shared" si="86"/>
        <v>979.01880422489944</v>
      </c>
      <c r="V311" s="304">
        <f t="shared" si="87"/>
        <v>57.930106758869798</v>
      </c>
      <c r="W311" s="308">
        <v>38</v>
      </c>
      <c r="X311" s="305">
        <f t="shared" si="88"/>
        <v>3971.4542489272594</v>
      </c>
      <c r="Y311" s="309">
        <f t="shared" si="89"/>
        <v>3.2702</v>
      </c>
    </row>
    <row r="312" spans="1:25" ht="17.25" customHeight="1" x14ac:dyDescent="0.2">
      <c r="A312" s="279">
        <v>295</v>
      </c>
      <c r="B312" s="301">
        <f t="shared" si="72"/>
        <v>35.998142409359033</v>
      </c>
      <c r="C312" s="302">
        <v>21700</v>
      </c>
      <c r="D312" s="303">
        <f t="shared" si="75"/>
        <v>7233.7065907128454</v>
      </c>
      <c r="E312" s="304">
        <f t="shared" si="78"/>
        <v>2444.9928276609417</v>
      </c>
      <c r="F312" s="304">
        <f t="shared" si="79"/>
        <v>144.67413181425692</v>
      </c>
      <c r="G312" s="101">
        <v>95</v>
      </c>
      <c r="H312" s="305">
        <f t="shared" si="80"/>
        <v>9918.3735501880456</v>
      </c>
      <c r="I312" s="309">
        <f t="shared" si="81"/>
        <v>8.1949000000000005</v>
      </c>
      <c r="J312" s="329">
        <f t="shared" si="73"/>
        <v>59.996904015598389</v>
      </c>
      <c r="K312" s="302">
        <v>21700</v>
      </c>
      <c r="L312" s="307">
        <f t="shared" si="76"/>
        <v>4340.2239544277072</v>
      </c>
      <c r="M312" s="304">
        <f t="shared" si="82"/>
        <v>1466.9956965965648</v>
      </c>
      <c r="N312" s="304">
        <f t="shared" si="83"/>
        <v>86.804479088554146</v>
      </c>
      <c r="O312" s="308">
        <v>57</v>
      </c>
      <c r="P312" s="305">
        <f t="shared" si="84"/>
        <v>5951.0241301128262</v>
      </c>
      <c r="Q312" s="309">
        <f t="shared" si="85"/>
        <v>4.9169</v>
      </c>
      <c r="R312" s="367">
        <f t="shared" si="74"/>
        <v>89.995356023397576</v>
      </c>
      <c r="S312" s="302">
        <v>21700</v>
      </c>
      <c r="T312" s="307">
        <f t="shared" si="77"/>
        <v>2893.4826362851381</v>
      </c>
      <c r="U312" s="101">
        <f t="shared" si="86"/>
        <v>977.99713106437662</v>
      </c>
      <c r="V312" s="304">
        <f t="shared" si="87"/>
        <v>57.869652725702764</v>
      </c>
      <c r="W312" s="308">
        <v>38</v>
      </c>
      <c r="X312" s="305">
        <f t="shared" si="88"/>
        <v>3967.3494200752179</v>
      </c>
      <c r="Y312" s="309">
        <f t="shared" si="89"/>
        <v>3.2778999999999998</v>
      </c>
    </row>
    <row r="313" spans="1:25" ht="17.25" customHeight="1" x14ac:dyDescent="0.2">
      <c r="A313" s="279">
        <v>296</v>
      </c>
      <c r="B313" s="301">
        <f t="shared" si="72"/>
        <v>36.035604367682282</v>
      </c>
      <c r="C313" s="302">
        <v>21700</v>
      </c>
      <c r="D313" s="303">
        <f t="shared" si="75"/>
        <v>7226.1865610205732</v>
      </c>
      <c r="E313" s="304">
        <f t="shared" si="78"/>
        <v>2442.4510576249536</v>
      </c>
      <c r="F313" s="304">
        <f t="shared" si="79"/>
        <v>144.52373122041146</v>
      </c>
      <c r="G313" s="101">
        <v>95</v>
      </c>
      <c r="H313" s="305">
        <f t="shared" si="80"/>
        <v>9908.161349865939</v>
      </c>
      <c r="I313" s="309">
        <f t="shared" si="81"/>
        <v>8.2141000000000002</v>
      </c>
      <c r="J313" s="329">
        <f t="shared" si="73"/>
        <v>60.059340612803808</v>
      </c>
      <c r="K313" s="302">
        <v>21700</v>
      </c>
      <c r="L313" s="307">
        <f t="shared" si="76"/>
        <v>4335.7119366123443</v>
      </c>
      <c r="M313" s="304">
        <f t="shared" si="82"/>
        <v>1465.4706345749723</v>
      </c>
      <c r="N313" s="304">
        <f t="shared" si="83"/>
        <v>86.714238732246884</v>
      </c>
      <c r="O313" s="308">
        <v>57</v>
      </c>
      <c r="P313" s="305">
        <f t="shared" si="84"/>
        <v>5944.8968099195636</v>
      </c>
      <c r="Q313" s="309">
        <f t="shared" si="85"/>
        <v>4.9284999999999997</v>
      </c>
      <c r="R313" s="367">
        <f t="shared" si="74"/>
        <v>90.089010919205705</v>
      </c>
      <c r="S313" s="302">
        <v>21700</v>
      </c>
      <c r="T313" s="307">
        <f t="shared" si="77"/>
        <v>2890.4746244082298</v>
      </c>
      <c r="U313" s="101">
        <f t="shared" si="86"/>
        <v>976.9804230499816</v>
      </c>
      <c r="V313" s="304">
        <f t="shared" si="87"/>
        <v>57.809492488164601</v>
      </c>
      <c r="W313" s="308">
        <v>38</v>
      </c>
      <c r="X313" s="305">
        <f t="shared" si="88"/>
        <v>3963.2645399463763</v>
      </c>
      <c r="Y313" s="309">
        <f t="shared" si="89"/>
        <v>3.2856000000000001</v>
      </c>
    </row>
    <row r="314" spans="1:25" ht="17.25" customHeight="1" x14ac:dyDescent="0.2">
      <c r="A314" s="279">
        <v>297</v>
      </c>
      <c r="B314" s="301">
        <f t="shared" si="72"/>
        <v>36.072962463104567</v>
      </c>
      <c r="C314" s="302">
        <v>21700</v>
      </c>
      <c r="D314" s="303">
        <f t="shared" si="75"/>
        <v>7218.7029348182095</v>
      </c>
      <c r="E314" s="304">
        <f t="shared" si="78"/>
        <v>2439.9215919685544</v>
      </c>
      <c r="F314" s="304">
        <f t="shared" si="79"/>
        <v>144.37405869636419</v>
      </c>
      <c r="G314" s="101">
        <v>95</v>
      </c>
      <c r="H314" s="305">
        <f t="shared" si="80"/>
        <v>9897.9985854831284</v>
      </c>
      <c r="I314" s="309">
        <f t="shared" si="81"/>
        <v>8.2332999999999998</v>
      </c>
      <c r="J314" s="329">
        <f t="shared" si="73"/>
        <v>60.121604105174278</v>
      </c>
      <c r="K314" s="302">
        <v>21700</v>
      </c>
      <c r="L314" s="307">
        <f t="shared" si="76"/>
        <v>4331.221760890925</v>
      </c>
      <c r="M314" s="304">
        <f t="shared" si="82"/>
        <v>1463.9529551811324</v>
      </c>
      <c r="N314" s="304">
        <f t="shared" si="83"/>
        <v>86.624435217818501</v>
      </c>
      <c r="O314" s="308">
        <v>57</v>
      </c>
      <c r="P314" s="305">
        <f t="shared" si="84"/>
        <v>5938.7991512898752</v>
      </c>
      <c r="Q314" s="309">
        <f t="shared" si="85"/>
        <v>4.9400000000000004</v>
      </c>
      <c r="R314" s="367">
        <f t="shared" si="74"/>
        <v>90.182406157761406</v>
      </c>
      <c r="S314" s="302">
        <v>21700</v>
      </c>
      <c r="T314" s="307">
        <f t="shared" si="77"/>
        <v>2887.4811739272836</v>
      </c>
      <c r="U314" s="101">
        <f t="shared" si="86"/>
        <v>975.96863678742181</v>
      </c>
      <c r="V314" s="304">
        <f t="shared" si="87"/>
        <v>57.749623478545672</v>
      </c>
      <c r="W314" s="308">
        <v>38</v>
      </c>
      <c r="X314" s="305">
        <f t="shared" si="88"/>
        <v>3959.1994341932514</v>
      </c>
      <c r="Y314" s="309">
        <f t="shared" si="89"/>
        <v>3.2932999999999999</v>
      </c>
    </row>
    <row r="315" spans="1:25" ht="17.25" customHeight="1" x14ac:dyDescent="0.2">
      <c r="A315" s="279">
        <v>298</v>
      </c>
      <c r="B315" s="301">
        <f t="shared" si="72"/>
        <v>36.110217393865845</v>
      </c>
      <c r="C315" s="302">
        <v>21700</v>
      </c>
      <c r="D315" s="303">
        <f t="shared" si="75"/>
        <v>7211.2553951069522</v>
      </c>
      <c r="E315" s="304">
        <f t="shared" si="78"/>
        <v>2437.4043235461495</v>
      </c>
      <c r="F315" s="304">
        <f t="shared" si="79"/>
        <v>144.22510790213906</v>
      </c>
      <c r="G315" s="101">
        <v>95</v>
      </c>
      <c r="H315" s="305">
        <f t="shared" si="80"/>
        <v>9887.8848265552406</v>
      </c>
      <c r="I315" s="309">
        <f t="shared" si="81"/>
        <v>8.2524999999999995</v>
      </c>
      <c r="J315" s="329">
        <f t="shared" si="73"/>
        <v>60.183695656443078</v>
      </c>
      <c r="K315" s="302">
        <v>21700</v>
      </c>
      <c r="L315" s="307">
        <f t="shared" si="76"/>
        <v>4326.7532370641711</v>
      </c>
      <c r="M315" s="304">
        <f t="shared" si="82"/>
        <v>1462.4425941276897</v>
      </c>
      <c r="N315" s="304">
        <f t="shared" si="83"/>
        <v>86.535064741283421</v>
      </c>
      <c r="O315" s="308">
        <v>57</v>
      </c>
      <c r="P315" s="305">
        <f t="shared" si="84"/>
        <v>5932.730895933144</v>
      </c>
      <c r="Q315" s="309">
        <f t="shared" si="85"/>
        <v>4.9515000000000002</v>
      </c>
      <c r="R315" s="367">
        <f t="shared" si="74"/>
        <v>90.27554348466461</v>
      </c>
      <c r="S315" s="302">
        <v>21700</v>
      </c>
      <c r="T315" s="307">
        <f t="shared" si="77"/>
        <v>2884.502158042781</v>
      </c>
      <c r="U315" s="101">
        <f t="shared" si="86"/>
        <v>974.96172941845987</v>
      </c>
      <c r="V315" s="304">
        <f t="shared" si="87"/>
        <v>57.690043160855623</v>
      </c>
      <c r="W315" s="308">
        <v>38</v>
      </c>
      <c r="X315" s="305">
        <f t="shared" si="88"/>
        <v>3955.1539306220966</v>
      </c>
      <c r="Y315" s="309">
        <f t="shared" si="89"/>
        <v>3.3010000000000002</v>
      </c>
    </row>
    <row r="316" spans="1:25" ht="17.25" customHeight="1" x14ac:dyDescent="0.2">
      <c r="A316" s="279">
        <v>299</v>
      </c>
      <c r="B316" s="301">
        <f t="shared" si="72"/>
        <v>36.147369851188579</v>
      </c>
      <c r="C316" s="302">
        <v>21700</v>
      </c>
      <c r="D316" s="303">
        <f t="shared" si="75"/>
        <v>7203.843628789984</v>
      </c>
      <c r="E316" s="304">
        <f t="shared" si="78"/>
        <v>2434.8991465310141</v>
      </c>
      <c r="F316" s="304">
        <f t="shared" si="79"/>
        <v>144.07687257579968</v>
      </c>
      <c r="G316" s="101">
        <v>95</v>
      </c>
      <c r="H316" s="305">
        <f t="shared" si="80"/>
        <v>9877.8196478967966</v>
      </c>
      <c r="I316" s="309">
        <f t="shared" si="81"/>
        <v>8.2716999999999992</v>
      </c>
      <c r="J316" s="329">
        <f t="shared" si="73"/>
        <v>60.245616418647636</v>
      </c>
      <c r="K316" s="302">
        <v>21700</v>
      </c>
      <c r="L316" s="307">
        <f t="shared" si="76"/>
        <v>4322.3061772739902</v>
      </c>
      <c r="M316" s="304">
        <f t="shared" si="82"/>
        <v>1460.9394879186086</v>
      </c>
      <c r="N316" s="304">
        <f t="shared" si="83"/>
        <v>86.446123545479807</v>
      </c>
      <c r="O316" s="308">
        <v>57</v>
      </c>
      <c r="P316" s="305">
        <f t="shared" si="84"/>
        <v>5926.6917887380787</v>
      </c>
      <c r="Q316" s="309">
        <f t="shared" si="85"/>
        <v>4.9630000000000001</v>
      </c>
      <c r="R316" s="367">
        <f t="shared" si="74"/>
        <v>90.368424627971436</v>
      </c>
      <c r="S316" s="302">
        <v>21700</v>
      </c>
      <c r="T316" s="307">
        <f t="shared" si="77"/>
        <v>2881.5374515159942</v>
      </c>
      <c r="U316" s="101">
        <f t="shared" si="86"/>
        <v>973.95965861240597</v>
      </c>
      <c r="V316" s="304">
        <f t="shared" si="87"/>
        <v>57.630749030319883</v>
      </c>
      <c r="W316" s="308">
        <v>38</v>
      </c>
      <c r="X316" s="305">
        <f t="shared" si="88"/>
        <v>3951.1278591587197</v>
      </c>
      <c r="Y316" s="309">
        <f t="shared" si="89"/>
        <v>3.3087</v>
      </c>
    </row>
    <row r="317" spans="1:25" ht="17.25" customHeight="1" x14ac:dyDescent="0.2">
      <c r="A317" s="283">
        <v>300</v>
      </c>
      <c r="B317" s="301">
        <f t="shared" si="72"/>
        <v>36.184420519371429</v>
      </c>
      <c r="C317" s="302">
        <v>21700</v>
      </c>
      <c r="D317" s="303">
        <f t="shared" si="75"/>
        <v>7196.4673266107484</v>
      </c>
      <c r="E317" s="304">
        <f t="shared" si="78"/>
        <v>2432.4059563944329</v>
      </c>
      <c r="F317" s="304">
        <f t="shared" si="79"/>
        <v>143.92934653221496</v>
      </c>
      <c r="G317" s="101">
        <v>95</v>
      </c>
      <c r="H317" s="305">
        <f t="shared" si="80"/>
        <v>9867.8026295373966</v>
      </c>
      <c r="I317" s="309">
        <f t="shared" si="81"/>
        <v>8.2909000000000006</v>
      </c>
      <c r="J317" s="329">
        <f t="shared" si="73"/>
        <v>60.307367532285717</v>
      </c>
      <c r="K317" s="302">
        <v>21700</v>
      </c>
      <c r="L317" s="307">
        <f t="shared" si="76"/>
        <v>4317.8803959664492</v>
      </c>
      <c r="M317" s="304">
        <f t="shared" si="82"/>
        <v>1459.4435738366597</v>
      </c>
      <c r="N317" s="304">
        <f t="shared" si="83"/>
        <v>86.357607919328984</v>
      </c>
      <c r="O317" s="308">
        <v>57</v>
      </c>
      <c r="P317" s="305">
        <f t="shared" si="84"/>
        <v>5920.6815777224374</v>
      </c>
      <c r="Q317" s="309">
        <f t="shared" si="85"/>
        <v>4.9744999999999999</v>
      </c>
      <c r="R317" s="367">
        <f t="shared" si="74"/>
        <v>90.461051298428572</v>
      </c>
      <c r="S317" s="302">
        <v>21700</v>
      </c>
      <c r="T317" s="307">
        <f t="shared" si="77"/>
        <v>2878.5869306442992</v>
      </c>
      <c r="U317" s="101">
        <f t="shared" si="86"/>
        <v>972.96238255777303</v>
      </c>
      <c r="V317" s="304">
        <f t="shared" si="87"/>
        <v>57.571738612885987</v>
      </c>
      <c r="W317" s="308">
        <v>38</v>
      </c>
      <c r="X317" s="305">
        <f t="shared" si="88"/>
        <v>3947.1210518149578</v>
      </c>
      <c r="Y317" s="309">
        <f t="shared" si="89"/>
        <v>3.3163</v>
      </c>
    </row>
    <row r="318" spans="1:25" ht="17.25" customHeight="1" x14ac:dyDescent="0.2">
      <c r="A318" s="278">
        <v>301</v>
      </c>
      <c r="B318" s="427">
        <f t="shared" si="72"/>
        <v>36.221370075881431</v>
      </c>
      <c r="C318" s="320">
        <v>21700</v>
      </c>
      <c r="D318" s="321">
        <f t="shared" si="75"/>
        <v>7189.1261830924341</v>
      </c>
      <c r="E318" s="322">
        <f t="shared" si="78"/>
        <v>2429.9246498852426</v>
      </c>
      <c r="F318" s="322">
        <f t="shared" si="79"/>
        <v>143.78252366184867</v>
      </c>
      <c r="G318" s="106">
        <v>95</v>
      </c>
      <c r="H318" s="323">
        <f t="shared" si="80"/>
        <v>9857.8333566395249</v>
      </c>
      <c r="I318" s="328">
        <f t="shared" si="81"/>
        <v>8.31</v>
      </c>
      <c r="J318" s="324">
        <f t="shared" si="73"/>
        <v>60.368950126469052</v>
      </c>
      <c r="K318" s="320">
        <v>21700</v>
      </c>
      <c r="L318" s="325">
        <f t="shared" si="76"/>
        <v>4313.475709855461</v>
      </c>
      <c r="M318" s="322">
        <f t="shared" si="82"/>
        <v>1457.9547899311456</v>
      </c>
      <c r="N318" s="322">
        <f t="shared" si="83"/>
        <v>86.269514197109217</v>
      </c>
      <c r="O318" s="326">
        <v>57</v>
      </c>
      <c r="P318" s="323">
        <f t="shared" si="84"/>
        <v>5914.7000139837155</v>
      </c>
      <c r="Q318" s="328">
        <f t="shared" si="85"/>
        <v>4.9859999999999998</v>
      </c>
      <c r="R318" s="366">
        <f t="shared" si="74"/>
        <v>90.553425189703574</v>
      </c>
      <c r="S318" s="320">
        <v>21700</v>
      </c>
      <c r="T318" s="325">
        <f t="shared" si="77"/>
        <v>2875.6504732369735</v>
      </c>
      <c r="U318" s="106">
        <f t="shared" si="86"/>
        <v>971.96985995409693</v>
      </c>
      <c r="V318" s="322">
        <f t="shared" si="87"/>
        <v>57.513009464739469</v>
      </c>
      <c r="W318" s="326">
        <v>38</v>
      </c>
      <c r="X318" s="323">
        <f t="shared" si="88"/>
        <v>3943.1333426558099</v>
      </c>
      <c r="Y318" s="328">
        <f t="shared" si="89"/>
        <v>3.3239999999999998</v>
      </c>
    </row>
    <row r="319" spans="1:25" ht="17.25" customHeight="1" x14ac:dyDescent="0.2">
      <c r="A319" s="279">
        <v>302</v>
      </c>
      <c r="B319" s="301">
        <f t="shared" si="72"/>
        <v>36.258219191444645</v>
      </c>
      <c r="C319" s="302">
        <v>21700</v>
      </c>
      <c r="D319" s="303">
        <f t="shared" si="75"/>
        <v>7181.819896478617</v>
      </c>
      <c r="E319" s="304">
        <f t="shared" si="78"/>
        <v>2427.4551250097725</v>
      </c>
      <c r="F319" s="304">
        <f t="shared" si="79"/>
        <v>143.63639792957235</v>
      </c>
      <c r="G319" s="101">
        <v>95</v>
      </c>
      <c r="H319" s="305">
        <f t="shared" si="80"/>
        <v>9847.911419417962</v>
      </c>
      <c r="I319" s="309">
        <f t="shared" si="81"/>
        <v>8.3291000000000004</v>
      </c>
      <c r="J319" s="329">
        <f t="shared" si="73"/>
        <v>60.430365319074411</v>
      </c>
      <c r="K319" s="302">
        <v>21700</v>
      </c>
      <c r="L319" s="307">
        <f t="shared" si="76"/>
        <v>4309.0919378871695</v>
      </c>
      <c r="M319" s="304">
        <f t="shared" si="82"/>
        <v>1456.4730750058632</v>
      </c>
      <c r="N319" s="304">
        <f t="shared" si="83"/>
        <v>86.181838757743392</v>
      </c>
      <c r="O319" s="308">
        <v>57</v>
      </c>
      <c r="P319" s="305">
        <f t="shared" si="84"/>
        <v>5908.7468516507761</v>
      </c>
      <c r="Q319" s="309">
        <f t="shared" si="85"/>
        <v>4.9974999999999996</v>
      </c>
      <c r="R319" s="367">
        <f t="shared" si="74"/>
        <v>90.645547978611603</v>
      </c>
      <c r="S319" s="302">
        <v>21700</v>
      </c>
      <c r="T319" s="307">
        <f t="shared" si="77"/>
        <v>2872.7279585914471</v>
      </c>
      <c r="U319" s="101">
        <f t="shared" si="86"/>
        <v>970.98205000390897</v>
      </c>
      <c r="V319" s="304">
        <f t="shared" si="87"/>
        <v>57.45455917182894</v>
      </c>
      <c r="W319" s="308">
        <v>38</v>
      </c>
      <c r="X319" s="305">
        <f t="shared" si="88"/>
        <v>3939.164567767185</v>
      </c>
      <c r="Y319" s="309">
        <f t="shared" si="89"/>
        <v>3.3317000000000001</v>
      </c>
    </row>
    <row r="320" spans="1:25" ht="17.25" customHeight="1" x14ac:dyDescent="0.2">
      <c r="A320" s="279">
        <v>303</v>
      </c>
      <c r="B320" s="301">
        <f t="shared" si="72"/>
        <v>36.294968530135257</v>
      </c>
      <c r="C320" s="302">
        <v>21700</v>
      </c>
      <c r="D320" s="303">
        <f t="shared" si="75"/>
        <v>7174.5481686750363</v>
      </c>
      <c r="E320" s="304">
        <f t="shared" si="78"/>
        <v>2424.9972810121621</v>
      </c>
      <c r="F320" s="304">
        <f t="shared" si="79"/>
        <v>143.49096337350073</v>
      </c>
      <c r="G320" s="101">
        <v>95</v>
      </c>
      <c r="H320" s="305">
        <f t="shared" si="80"/>
        <v>9838.0364130606995</v>
      </c>
      <c r="I320" s="309">
        <f t="shared" si="81"/>
        <v>8.3483000000000001</v>
      </c>
      <c r="J320" s="329">
        <f t="shared" si="73"/>
        <v>60.491614216892096</v>
      </c>
      <c r="K320" s="302">
        <v>21700</v>
      </c>
      <c r="L320" s="307">
        <f t="shared" si="76"/>
        <v>4304.7289012050223</v>
      </c>
      <c r="M320" s="304">
        <f t="shared" si="82"/>
        <v>1454.9983686072974</v>
      </c>
      <c r="N320" s="304">
        <f t="shared" si="83"/>
        <v>86.094578024100443</v>
      </c>
      <c r="O320" s="308">
        <v>57</v>
      </c>
      <c r="P320" s="305">
        <f t="shared" si="84"/>
        <v>5902.8218478364206</v>
      </c>
      <c r="Q320" s="309">
        <f t="shared" si="85"/>
        <v>5.0090000000000003</v>
      </c>
      <c r="R320" s="367">
        <f t="shared" si="74"/>
        <v>90.737421325338133</v>
      </c>
      <c r="S320" s="302">
        <v>21700</v>
      </c>
      <c r="T320" s="307">
        <f t="shared" si="77"/>
        <v>2869.8192674700149</v>
      </c>
      <c r="U320" s="101">
        <f t="shared" si="86"/>
        <v>969.998912404865</v>
      </c>
      <c r="V320" s="304">
        <f t="shared" si="87"/>
        <v>57.396385349400298</v>
      </c>
      <c r="W320" s="308">
        <v>38</v>
      </c>
      <c r="X320" s="305">
        <f t="shared" si="88"/>
        <v>3935.2145652242802</v>
      </c>
      <c r="Y320" s="309">
        <f t="shared" si="89"/>
        <v>3.3393000000000002</v>
      </c>
    </row>
    <row r="321" spans="1:25" ht="17.25" customHeight="1" x14ac:dyDescent="0.2">
      <c r="A321" s="279">
        <v>304</v>
      </c>
      <c r="B321" s="301">
        <f t="shared" si="72"/>
        <v>36.331618749463281</v>
      </c>
      <c r="C321" s="302">
        <v>21700</v>
      </c>
      <c r="D321" s="303">
        <f t="shared" si="75"/>
        <v>7167.3107051924799</v>
      </c>
      <c r="E321" s="304">
        <f t="shared" si="78"/>
        <v>2422.5510183550577</v>
      </c>
      <c r="F321" s="304">
        <f t="shared" si="79"/>
        <v>143.3462141038496</v>
      </c>
      <c r="G321" s="101">
        <v>95</v>
      </c>
      <c r="H321" s="305">
        <f t="shared" si="80"/>
        <v>9828.2079376513866</v>
      </c>
      <c r="I321" s="309">
        <f t="shared" si="81"/>
        <v>8.3673999999999999</v>
      </c>
      <c r="J321" s="329">
        <f t="shared" si="73"/>
        <v>60.552697915772136</v>
      </c>
      <c r="K321" s="302">
        <v>21700</v>
      </c>
      <c r="L321" s="307">
        <f t="shared" si="76"/>
        <v>4300.3864231154885</v>
      </c>
      <c r="M321" s="304">
        <f t="shared" si="82"/>
        <v>1453.530611013035</v>
      </c>
      <c r="N321" s="304">
        <f t="shared" si="83"/>
        <v>86.007728462309771</v>
      </c>
      <c r="O321" s="308">
        <v>57</v>
      </c>
      <c r="P321" s="305">
        <f t="shared" si="84"/>
        <v>5896.9247625908329</v>
      </c>
      <c r="Q321" s="309">
        <f t="shared" si="85"/>
        <v>5.0204000000000004</v>
      </c>
      <c r="R321" s="367">
        <f t="shared" si="74"/>
        <v>90.8290468736582</v>
      </c>
      <c r="S321" s="302">
        <v>21700</v>
      </c>
      <c r="T321" s="307">
        <f t="shared" si="77"/>
        <v>2866.9242820769923</v>
      </c>
      <c r="U321" s="101">
        <f t="shared" si="86"/>
        <v>969.0204073420233</v>
      </c>
      <c r="V321" s="304">
        <f t="shared" si="87"/>
        <v>57.338485641539847</v>
      </c>
      <c r="W321" s="308">
        <v>38</v>
      </c>
      <c r="X321" s="305">
        <f t="shared" si="88"/>
        <v>3931.2831750605555</v>
      </c>
      <c r="Y321" s="309">
        <f t="shared" si="89"/>
        <v>3.3469000000000002</v>
      </c>
    </row>
    <row r="322" spans="1:25" ht="17.25" customHeight="1" x14ac:dyDescent="0.2">
      <c r="A322" s="279">
        <v>305</v>
      </c>
      <c r="B322" s="301">
        <f t="shared" si="72"/>
        <v>36.368170500460778</v>
      </c>
      <c r="C322" s="302">
        <v>21700</v>
      </c>
      <c r="D322" s="303">
        <f t="shared" si="75"/>
        <v>7160.1072150907548</v>
      </c>
      <c r="E322" s="304">
        <f t="shared" si="78"/>
        <v>2420.1162387006748</v>
      </c>
      <c r="F322" s="304">
        <f t="shared" si="79"/>
        <v>143.20214430181511</v>
      </c>
      <c r="G322" s="101">
        <v>95</v>
      </c>
      <c r="H322" s="305">
        <f t="shared" si="80"/>
        <v>9818.4255980932448</v>
      </c>
      <c r="I322" s="309">
        <f t="shared" si="81"/>
        <v>8.3864999999999998</v>
      </c>
      <c r="J322" s="329">
        <f t="shared" si="73"/>
        <v>60.613617500767965</v>
      </c>
      <c r="K322" s="302">
        <v>21700</v>
      </c>
      <c r="L322" s="307">
        <f t="shared" si="76"/>
        <v>4296.0643290544531</v>
      </c>
      <c r="M322" s="304">
        <f t="shared" si="82"/>
        <v>1452.0697432204049</v>
      </c>
      <c r="N322" s="304">
        <f t="shared" si="83"/>
        <v>85.921286581089063</v>
      </c>
      <c r="O322" s="308">
        <v>57</v>
      </c>
      <c r="P322" s="305">
        <f t="shared" si="84"/>
        <v>5891.0553588559469</v>
      </c>
      <c r="Q322" s="309">
        <f t="shared" si="85"/>
        <v>5.0319000000000003</v>
      </c>
      <c r="R322" s="367">
        <f t="shared" si="74"/>
        <v>90.920426251151937</v>
      </c>
      <c r="S322" s="302">
        <v>21700</v>
      </c>
      <c r="T322" s="307">
        <f t="shared" si="77"/>
        <v>2864.0428860363027</v>
      </c>
      <c r="U322" s="101">
        <f t="shared" si="86"/>
        <v>968.04649548027021</v>
      </c>
      <c r="V322" s="304">
        <f t="shared" si="87"/>
        <v>57.280857720726054</v>
      </c>
      <c r="W322" s="308">
        <v>38</v>
      </c>
      <c r="X322" s="305">
        <f t="shared" si="88"/>
        <v>3927.3702392372988</v>
      </c>
      <c r="Y322" s="309">
        <f t="shared" si="89"/>
        <v>3.3546</v>
      </c>
    </row>
    <row r="323" spans="1:25" ht="17.25" customHeight="1" x14ac:dyDescent="0.2">
      <c r="A323" s="279">
        <v>306</v>
      </c>
      <c r="B323" s="301">
        <f t="shared" si="72"/>
        <v>36.404624427766663</v>
      </c>
      <c r="C323" s="302">
        <v>21700</v>
      </c>
      <c r="D323" s="303">
        <f t="shared" si="75"/>
        <v>7152.9374109237287</v>
      </c>
      <c r="E323" s="304">
        <f t="shared" si="78"/>
        <v>2417.6928448922199</v>
      </c>
      <c r="F323" s="304">
        <f t="shared" si="79"/>
        <v>143.05874821847459</v>
      </c>
      <c r="G323" s="101">
        <v>95</v>
      </c>
      <c r="H323" s="305">
        <f t="shared" si="80"/>
        <v>9808.6890040344224</v>
      </c>
      <c r="I323" s="309">
        <f t="shared" si="81"/>
        <v>8.4055</v>
      </c>
      <c r="J323" s="329">
        <f t="shared" si="73"/>
        <v>60.674374046277777</v>
      </c>
      <c r="K323" s="302">
        <v>21700</v>
      </c>
      <c r="L323" s="307">
        <f t="shared" si="76"/>
        <v>4291.7624465542376</v>
      </c>
      <c r="M323" s="304">
        <f t="shared" si="82"/>
        <v>1450.6157069353321</v>
      </c>
      <c r="N323" s="304">
        <f t="shared" si="83"/>
        <v>85.835248931084749</v>
      </c>
      <c r="O323" s="308">
        <v>57</v>
      </c>
      <c r="P323" s="305">
        <f t="shared" si="84"/>
        <v>5885.2134024206543</v>
      </c>
      <c r="Q323" s="309">
        <f t="shared" si="85"/>
        <v>5.0433000000000003</v>
      </c>
      <c r="R323" s="367">
        <f t="shared" si="74"/>
        <v>91.011561069416658</v>
      </c>
      <c r="S323" s="302">
        <v>21700</v>
      </c>
      <c r="T323" s="307">
        <f t="shared" si="77"/>
        <v>2861.1749643694916</v>
      </c>
      <c r="U323" s="101">
        <f t="shared" si="86"/>
        <v>967.07713795688801</v>
      </c>
      <c r="V323" s="304">
        <f t="shared" si="87"/>
        <v>57.223499287389835</v>
      </c>
      <c r="W323" s="308">
        <v>38</v>
      </c>
      <c r="X323" s="305">
        <f t="shared" si="88"/>
        <v>3923.4756016137699</v>
      </c>
      <c r="Y323" s="309">
        <f t="shared" si="89"/>
        <v>3.3622000000000001</v>
      </c>
    </row>
    <row r="324" spans="1:25" ht="17.25" customHeight="1" x14ac:dyDescent="0.2">
      <c r="A324" s="279">
        <v>307</v>
      </c>
      <c r="B324" s="301">
        <f t="shared" si="72"/>
        <v>36.440981169710156</v>
      </c>
      <c r="C324" s="302">
        <v>21700</v>
      </c>
      <c r="D324" s="303">
        <f t="shared" si="75"/>
        <v>7145.8010086853865</v>
      </c>
      <c r="E324" s="304">
        <f t="shared" si="78"/>
        <v>2415.2807409356606</v>
      </c>
      <c r="F324" s="304">
        <f t="shared" si="79"/>
        <v>142.91602017370772</v>
      </c>
      <c r="G324" s="101">
        <v>95</v>
      </c>
      <c r="H324" s="305">
        <f t="shared" si="80"/>
        <v>9798.9977697947561</v>
      </c>
      <c r="I324" s="309">
        <f t="shared" si="81"/>
        <v>8.4245999999999999</v>
      </c>
      <c r="J324" s="329">
        <f t="shared" si="73"/>
        <v>60.734968616183593</v>
      </c>
      <c r="K324" s="302">
        <v>21700</v>
      </c>
      <c r="L324" s="307">
        <f t="shared" si="76"/>
        <v>4287.4806052112317</v>
      </c>
      <c r="M324" s="304">
        <f t="shared" si="82"/>
        <v>1449.1684445613962</v>
      </c>
      <c r="N324" s="304">
        <f t="shared" si="83"/>
        <v>85.749612104224639</v>
      </c>
      <c r="O324" s="308">
        <v>57</v>
      </c>
      <c r="P324" s="305">
        <f t="shared" si="84"/>
        <v>5879.3986618768531</v>
      </c>
      <c r="Q324" s="309">
        <f t="shared" si="85"/>
        <v>5.0547000000000004</v>
      </c>
      <c r="R324" s="367">
        <f t="shared" si="74"/>
        <v>91.102452924275383</v>
      </c>
      <c r="S324" s="302">
        <v>21700</v>
      </c>
      <c r="T324" s="307">
        <f t="shared" si="77"/>
        <v>2858.3204034741548</v>
      </c>
      <c r="U324" s="101">
        <f t="shared" si="86"/>
        <v>966.11229637426425</v>
      </c>
      <c r="V324" s="304">
        <f t="shared" si="87"/>
        <v>57.166408069483097</v>
      </c>
      <c r="W324" s="308">
        <v>38</v>
      </c>
      <c r="X324" s="305">
        <f t="shared" si="88"/>
        <v>3919.5991079179021</v>
      </c>
      <c r="Y324" s="309">
        <f t="shared" si="89"/>
        <v>3.3698000000000001</v>
      </c>
    </row>
    <row r="325" spans="1:25" ht="17.25" customHeight="1" x14ac:dyDescent="0.2">
      <c r="A325" s="279">
        <v>308</v>
      </c>
      <c r="B325" s="301">
        <f t="shared" si="72"/>
        <v>36.47724135839286</v>
      </c>
      <c r="C325" s="302">
        <v>21700</v>
      </c>
      <c r="D325" s="303">
        <f t="shared" si="75"/>
        <v>7138.6977277569249</v>
      </c>
      <c r="E325" s="304">
        <f t="shared" si="78"/>
        <v>2412.8798319818402</v>
      </c>
      <c r="F325" s="304">
        <f t="shared" si="79"/>
        <v>142.77395455513849</v>
      </c>
      <c r="G325" s="101">
        <v>95</v>
      </c>
      <c r="H325" s="305">
        <f t="shared" si="80"/>
        <v>9789.3515142939032</v>
      </c>
      <c r="I325" s="309">
        <f t="shared" si="81"/>
        <v>8.4436</v>
      </c>
      <c r="J325" s="329">
        <f t="shared" si="73"/>
        <v>60.795402263988102</v>
      </c>
      <c r="K325" s="302">
        <v>21700</v>
      </c>
      <c r="L325" s="307">
        <f t="shared" si="76"/>
        <v>4283.2186366541537</v>
      </c>
      <c r="M325" s="304">
        <f t="shared" si="82"/>
        <v>1447.7278991891037</v>
      </c>
      <c r="N325" s="304">
        <f t="shared" si="83"/>
        <v>85.66437273308307</v>
      </c>
      <c r="O325" s="308">
        <v>57</v>
      </c>
      <c r="P325" s="305">
        <f t="shared" si="84"/>
        <v>5873.6109085763401</v>
      </c>
      <c r="Q325" s="309">
        <f t="shared" si="85"/>
        <v>5.0662000000000003</v>
      </c>
      <c r="R325" s="367">
        <f t="shared" si="74"/>
        <v>91.193103395982149</v>
      </c>
      <c r="S325" s="302">
        <v>21700</v>
      </c>
      <c r="T325" s="307">
        <f t="shared" si="77"/>
        <v>2855.4790911027694</v>
      </c>
      <c r="U325" s="101">
        <f t="shared" si="86"/>
        <v>965.15193279273592</v>
      </c>
      <c r="V325" s="304">
        <f t="shared" si="87"/>
        <v>57.109581822055389</v>
      </c>
      <c r="W325" s="308">
        <v>38</v>
      </c>
      <c r="X325" s="305">
        <f t="shared" si="88"/>
        <v>3915.7406057175608</v>
      </c>
      <c r="Y325" s="309">
        <f t="shared" si="89"/>
        <v>3.3774000000000002</v>
      </c>
    </row>
    <row r="326" spans="1:25" ht="17.25" customHeight="1" x14ac:dyDescent="0.2">
      <c r="A326" s="279">
        <v>309</v>
      </c>
      <c r="B326" s="301">
        <f t="shared" si="72"/>
        <v>36.513405619769486</v>
      </c>
      <c r="C326" s="302">
        <v>21700</v>
      </c>
      <c r="D326" s="303">
        <f t="shared" si="75"/>
        <v>7131.6272908548253</v>
      </c>
      <c r="E326" s="304">
        <f t="shared" si="78"/>
        <v>2410.4900243089305</v>
      </c>
      <c r="F326" s="304">
        <f t="shared" si="79"/>
        <v>142.63254581709651</v>
      </c>
      <c r="G326" s="101">
        <v>95</v>
      </c>
      <c r="H326" s="305">
        <f t="shared" si="80"/>
        <v>9779.7498609808517</v>
      </c>
      <c r="I326" s="309">
        <f t="shared" si="81"/>
        <v>8.4626000000000001</v>
      </c>
      <c r="J326" s="329">
        <f t="shared" si="73"/>
        <v>60.855676032949148</v>
      </c>
      <c r="K326" s="302">
        <v>21700</v>
      </c>
      <c r="L326" s="307">
        <f t="shared" si="76"/>
        <v>4278.9763745128948</v>
      </c>
      <c r="M326" s="304">
        <f t="shared" si="82"/>
        <v>1446.2940145853584</v>
      </c>
      <c r="N326" s="304">
        <f t="shared" si="83"/>
        <v>85.579527490257902</v>
      </c>
      <c r="O326" s="308">
        <v>57</v>
      </c>
      <c r="P326" s="305">
        <f t="shared" si="84"/>
        <v>5867.8499165885105</v>
      </c>
      <c r="Q326" s="309">
        <f t="shared" si="85"/>
        <v>5.0776000000000003</v>
      </c>
      <c r="R326" s="367">
        <f t="shared" si="74"/>
        <v>91.283514049423715</v>
      </c>
      <c r="S326" s="302">
        <v>21700</v>
      </c>
      <c r="T326" s="307">
        <f t="shared" si="77"/>
        <v>2852.6509163419305</v>
      </c>
      <c r="U326" s="101">
        <f t="shared" si="86"/>
        <v>964.19600972357239</v>
      </c>
      <c r="V326" s="304">
        <f t="shared" si="87"/>
        <v>57.053018326838611</v>
      </c>
      <c r="W326" s="308">
        <v>38</v>
      </c>
      <c r="X326" s="305">
        <f t="shared" si="88"/>
        <v>3911.8999443923417</v>
      </c>
      <c r="Y326" s="309">
        <f t="shared" si="89"/>
        <v>3.3851</v>
      </c>
    </row>
    <row r="327" spans="1:25" ht="17.25" customHeight="1" x14ac:dyDescent="0.2">
      <c r="A327" s="283">
        <v>310</v>
      </c>
      <c r="B327" s="301">
        <f t="shared" ref="B327:B390" si="90">9.1*LN($A327)+$A327/150-17.72</f>
        <v>36.549474573727316</v>
      </c>
      <c r="C327" s="302">
        <v>21700</v>
      </c>
      <c r="D327" s="303">
        <f t="shared" si="75"/>
        <v>7124.5894239799036</v>
      </c>
      <c r="E327" s="304">
        <f t="shared" si="78"/>
        <v>2408.111225305207</v>
      </c>
      <c r="F327" s="304">
        <f t="shared" si="79"/>
        <v>142.49178847959809</v>
      </c>
      <c r="G327" s="101">
        <v>95</v>
      </c>
      <c r="H327" s="305">
        <f t="shared" si="80"/>
        <v>9770.1924377647083</v>
      </c>
      <c r="I327" s="309">
        <f t="shared" si="81"/>
        <v>8.4817</v>
      </c>
      <c r="J327" s="329">
        <f t="shared" ref="J327:J390" si="91">(9.1*LN($A327)+$A327/150-17.72)/0.6</f>
        <v>60.915790956212199</v>
      </c>
      <c r="K327" s="302">
        <v>21700</v>
      </c>
      <c r="L327" s="307">
        <f t="shared" si="76"/>
        <v>4274.7536543879414</v>
      </c>
      <c r="M327" s="304">
        <f t="shared" si="82"/>
        <v>1444.8667351831241</v>
      </c>
      <c r="N327" s="304">
        <f t="shared" si="83"/>
        <v>85.495073087758826</v>
      </c>
      <c r="O327" s="308">
        <v>57</v>
      </c>
      <c r="P327" s="305">
        <f t="shared" si="84"/>
        <v>5862.115462658825</v>
      </c>
      <c r="Q327" s="309">
        <f t="shared" si="85"/>
        <v>5.0890000000000004</v>
      </c>
      <c r="R327" s="367">
        <f t="shared" ref="R327:R390" si="92">(9.1*LN($A327)+$A327/150-17.72)/0.4</f>
        <v>91.373686434318287</v>
      </c>
      <c r="S327" s="302">
        <v>21700</v>
      </c>
      <c r="T327" s="307">
        <f t="shared" si="77"/>
        <v>2849.8357695919608</v>
      </c>
      <c r="U327" s="101">
        <f t="shared" si="86"/>
        <v>963.24449012208265</v>
      </c>
      <c r="V327" s="304">
        <f t="shared" si="87"/>
        <v>56.996715391839217</v>
      </c>
      <c r="W327" s="308">
        <v>38</v>
      </c>
      <c r="X327" s="305">
        <f t="shared" si="88"/>
        <v>3908.0769751058829</v>
      </c>
      <c r="Y327" s="309">
        <f t="shared" si="89"/>
        <v>3.3927</v>
      </c>
    </row>
    <row r="328" spans="1:25" ht="17.25" customHeight="1" x14ac:dyDescent="0.2">
      <c r="A328" s="279">
        <v>311</v>
      </c>
      <c r="B328" s="301">
        <f t="shared" si="90"/>
        <v>36.58544883416436</v>
      </c>
      <c r="C328" s="302">
        <v>21700</v>
      </c>
      <c r="D328" s="303">
        <f t="shared" si="75"/>
        <v>7117.5838563672969</v>
      </c>
      <c r="E328" s="304">
        <f t="shared" si="78"/>
        <v>2405.7433434521463</v>
      </c>
      <c r="F328" s="304">
        <f t="shared" si="79"/>
        <v>142.35167712734594</v>
      </c>
      <c r="G328" s="101">
        <v>95</v>
      </c>
      <c r="H328" s="305">
        <f t="shared" si="80"/>
        <v>9760.6788769467894</v>
      </c>
      <c r="I328" s="309">
        <f t="shared" si="81"/>
        <v>8.5006000000000004</v>
      </c>
      <c r="J328" s="329">
        <f t="shared" si="91"/>
        <v>60.975748056940603</v>
      </c>
      <c r="K328" s="302">
        <v>21700</v>
      </c>
      <c r="L328" s="307">
        <f t="shared" si="76"/>
        <v>4270.5503138203785</v>
      </c>
      <c r="M328" s="304">
        <f t="shared" si="82"/>
        <v>1443.4460060712877</v>
      </c>
      <c r="N328" s="304">
        <f t="shared" si="83"/>
        <v>85.411006276407576</v>
      </c>
      <c r="O328" s="308">
        <v>57</v>
      </c>
      <c r="P328" s="305">
        <f t="shared" si="84"/>
        <v>5856.4073261680742</v>
      </c>
      <c r="Q328" s="309">
        <f t="shared" si="85"/>
        <v>5.1003999999999996</v>
      </c>
      <c r="R328" s="367">
        <f t="shared" si="92"/>
        <v>91.46362208541089</v>
      </c>
      <c r="S328" s="302">
        <v>21700</v>
      </c>
      <c r="T328" s="307">
        <f t="shared" si="77"/>
        <v>2847.0335425469193</v>
      </c>
      <c r="U328" s="101">
        <f t="shared" si="86"/>
        <v>962.29733738085861</v>
      </c>
      <c r="V328" s="304">
        <f t="shared" si="87"/>
        <v>56.940670850938389</v>
      </c>
      <c r="W328" s="308">
        <v>38</v>
      </c>
      <c r="X328" s="305">
        <f t="shared" si="88"/>
        <v>3904.2715507787161</v>
      </c>
      <c r="Y328" s="309">
        <f t="shared" si="89"/>
        <v>3.4003000000000001</v>
      </c>
    </row>
    <row r="329" spans="1:25" ht="17.25" customHeight="1" x14ac:dyDescent="0.2">
      <c r="A329" s="279">
        <v>312</v>
      </c>
      <c r="B329" s="301">
        <f t="shared" si="90"/>
        <v>36.621329009066287</v>
      </c>
      <c r="C329" s="302">
        <v>21700</v>
      </c>
      <c r="D329" s="303">
        <f t="shared" si="75"/>
        <v>7110.6103204373921</v>
      </c>
      <c r="E329" s="304">
        <f t="shared" si="78"/>
        <v>2403.3862883078382</v>
      </c>
      <c r="F329" s="304">
        <f t="shared" si="79"/>
        <v>142.21220640874785</v>
      </c>
      <c r="G329" s="101">
        <v>95</v>
      </c>
      <c r="H329" s="305">
        <f t="shared" si="80"/>
        <v>9751.2088151539774</v>
      </c>
      <c r="I329" s="309">
        <f t="shared" si="81"/>
        <v>8.5196000000000005</v>
      </c>
      <c r="J329" s="329">
        <f t="shared" si="91"/>
        <v>61.035548348443811</v>
      </c>
      <c r="K329" s="302">
        <v>21700</v>
      </c>
      <c r="L329" s="307">
        <f t="shared" si="76"/>
        <v>4266.366192262436</v>
      </c>
      <c r="M329" s="304">
        <f t="shared" si="82"/>
        <v>1442.0317729847031</v>
      </c>
      <c r="N329" s="304">
        <f t="shared" si="83"/>
        <v>85.327323845248728</v>
      </c>
      <c r="O329" s="308">
        <v>57</v>
      </c>
      <c r="P329" s="305">
        <f t="shared" si="84"/>
        <v>5850.7252890923874</v>
      </c>
      <c r="Q329" s="309">
        <f t="shared" si="85"/>
        <v>5.1117999999999997</v>
      </c>
      <c r="R329" s="367">
        <f t="shared" si="92"/>
        <v>91.553322522665709</v>
      </c>
      <c r="S329" s="302">
        <v>21700</v>
      </c>
      <c r="T329" s="307">
        <f t="shared" si="77"/>
        <v>2844.244128174957</v>
      </c>
      <c r="U329" s="101">
        <f t="shared" si="86"/>
        <v>961.35451532313539</v>
      </c>
      <c r="V329" s="304">
        <f t="shared" si="87"/>
        <v>56.88488256349914</v>
      </c>
      <c r="W329" s="308">
        <v>38</v>
      </c>
      <c r="X329" s="305">
        <f t="shared" si="88"/>
        <v>3900.4835260615914</v>
      </c>
      <c r="Y329" s="309">
        <f t="shared" si="89"/>
        <v>3.4079000000000002</v>
      </c>
    </row>
    <row r="330" spans="1:25" ht="17.25" customHeight="1" x14ac:dyDescent="0.2">
      <c r="A330" s="279">
        <v>313</v>
      </c>
      <c r="B330" s="301">
        <f t="shared" si="90"/>
        <v>36.657115700582054</v>
      </c>
      <c r="C330" s="302">
        <v>21700</v>
      </c>
      <c r="D330" s="303">
        <f t="shared" si="75"/>
        <v>7103.6685517476562</v>
      </c>
      <c r="E330" s="304">
        <f t="shared" si="78"/>
        <v>2401.0399704907077</v>
      </c>
      <c r="F330" s="304">
        <f t="shared" si="79"/>
        <v>142.07337103495314</v>
      </c>
      <c r="G330" s="101">
        <v>95</v>
      </c>
      <c r="H330" s="305">
        <f t="shared" si="80"/>
        <v>9741.7818932733171</v>
      </c>
      <c r="I330" s="309">
        <f t="shared" si="81"/>
        <v>8.5386000000000006</v>
      </c>
      <c r="J330" s="329">
        <f t="shared" si="91"/>
        <v>61.095192834303425</v>
      </c>
      <c r="K330" s="302">
        <v>21700</v>
      </c>
      <c r="L330" s="307">
        <f t="shared" si="76"/>
        <v>4262.2011310485941</v>
      </c>
      <c r="M330" s="304">
        <f t="shared" si="82"/>
        <v>1440.6239822944246</v>
      </c>
      <c r="N330" s="304">
        <f t="shared" si="83"/>
        <v>85.24402262097189</v>
      </c>
      <c r="O330" s="308">
        <v>57</v>
      </c>
      <c r="P330" s="305">
        <f t="shared" si="84"/>
        <v>5845.0691359639904</v>
      </c>
      <c r="Q330" s="309">
        <f t="shared" si="85"/>
        <v>5.1231999999999998</v>
      </c>
      <c r="R330" s="367">
        <f t="shared" si="92"/>
        <v>91.642789251455127</v>
      </c>
      <c r="S330" s="302">
        <v>21700</v>
      </c>
      <c r="T330" s="307">
        <f t="shared" si="77"/>
        <v>2841.467420699063</v>
      </c>
      <c r="U330" s="101">
        <f t="shared" si="86"/>
        <v>960.41598819628325</v>
      </c>
      <c r="V330" s="304">
        <f t="shared" si="87"/>
        <v>56.829348413981265</v>
      </c>
      <c r="W330" s="308">
        <v>38</v>
      </c>
      <c r="X330" s="305">
        <f t="shared" si="88"/>
        <v>3896.7127573093276</v>
      </c>
      <c r="Y330" s="309">
        <f t="shared" si="89"/>
        <v>3.4154</v>
      </c>
    </row>
    <row r="331" spans="1:25" ht="17.25" customHeight="1" x14ac:dyDescent="0.2">
      <c r="A331" s="279">
        <v>314</v>
      </c>
      <c r="B331" s="301">
        <f t="shared" si="90"/>
        <v>36.692809505098438</v>
      </c>
      <c r="C331" s="302">
        <v>21700</v>
      </c>
      <c r="D331" s="303">
        <f t="shared" si="75"/>
        <v>7096.7582889453479</v>
      </c>
      <c r="E331" s="304">
        <f t="shared" si="78"/>
        <v>2398.7043016635275</v>
      </c>
      <c r="F331" s="304">
        <f t="shared" si="79"/>
        <v>141.93516577890696</v>
      </c>
      <c r="G331" s="101">
        <v>95</v>
      </c>
      <c r="H331" s="305">
        <f t="shared" si="80"/>
        <v>9732.3977563877816</v>
      </c>
      <c r="I331" s="309">
        <f t="shared" si="81"/>
        <v>8.5574999999999992</v>
      </c>
      <c r="J331" s="329">
        <f t="shared" si="91"/>
        <v>61.154682508497402</v>
      </c>
      <c r="K331" s="302">
        <v>21700</v>
      </c>
      <c r="L331" s="307">
        <f t="shared" si="76"/>
        <v>4258.0549733672087</v>
      </c>
      <c r="M331" s="304">
        <f t="shared" si="82"/>
        <v>1439.2225809981164</v>
      </c>
      <c r="N331" s="304">
        <f t="shared" si="83"/>
        <v>85.161099467344172</v>
      </c>
      <c r="O331" s="308">
        <v>57</v>
      </c>
      <c r="P331" s="305">
        <f t="shared" si="84"/>
        <v>5839.4386538326689</v>
      </c>
      <c r="Q331" s="309">
        <f t="shared" si="85"/>
        <v>5.1345000000000001</v>
      </c>
      <c r="R331" s="367">
        <f t="shared" si="92"/>
        <v>91.732023762746095</v>
      </c>
      <c r="S331" s="302">
        <v>21700</v>
      </c>
      <c r="T331" s="307">
        <f t="shared" si="77"/>
        <v>2838.7033155781392</v>
      </c>
      <c r="U331" s="101">
        <f t="shared" si="86"/>
        <v>959.48172066541099</v>
      </c>
      <c r="V331" s="304">
        <f t="shared" si="87"/>
        <v>56.774066311562784</v>
      </c>
      <c r="W331" s="308">
        <v>38</v>
      </c>
      <c r="X331" s="305">
        <f t="shared" si="88"/>
        <v>3892.9591025551131</v>
      </c>
      <c r="Y331" s="309">
        <f t="shared" si="89"/>
        <v>3.423</v>
      </c>
    </row>
    <row r="332" spans="1:25" ht="17.25" customHeight="1" x14ac:dyDescent="0.2">
      <c r="A332" s="279">
        <v>315</v>
      </c>
      <c r="B332" s="301">
        <f t="shared" si="90"/>
        <v>36.728411013313263</v>
      </c>
      <c r="C332" s="302">
        <v>21700</v>
      </c>
      <c r="D332" s="303">
        <f t="shared" si="75"/>
        <v>7089.8792737211133</v>
      </c>
      <c r="E332" s="304">
        <f t="shared" si="78"/>
        <v>2396.3791945177359</v>
      </c>
      <c r="F332" s="304">
        <f t="shared" si="79"/>
        <v>141.79758547442228</v>
      </c>
      <c r="G332" s="101">
        <v>95</v>
      </c>
      <c r="H332" s="305">
        <f t="shared" si="80"/>
        <v>9723.0560537132715</v>
      </c>
      <c r="I332" s="309">
        <f t="shared" si="81"/>
        <v>8.5764999999999993</v>
      </c>
      <c r="J332" s="329">
        <f t="shared" si="91"/>
        <v>61.214018355522107</v>
      </c>
      <c r="K332" s="302">
        <v>21700</v>
      </c>
      <c r="L332" s="307">
        <f t="shared" si="76"/>
        <v>4253.9275642326684</v>
      </c>
      <c r="M332" s="304">
        <f t="shared" si="82"/>
        <v>1437.8275167106417</v>
      </c>
      <c r="N332" s="304">
        <f t="shared" si="83"/>
        <v>85.078551284653372</v>
      </c>
      <c r="O332" s="308">
        <v>57</v>
      </c>
      <c r="P332" s="305">
        <f t="shared" si="84"/>
        <v>5833.8336322279638</v>
      </c>
      <c r="Q332" s="309">
        <f t="shared" si="85"/>
        <v>5.1459000000000001</v>
      </c>
      <c r="R332" s="367">
        <f t="shared" si="92"/>
        <v>91.821027533283157</v>
      </c>
      <c r="S332" s="302">
        <v>21700</v>
      </c>
      <c r="T332" s="307">
        <f t="shared" si="77"/>
        <v>2835.9517094884459</v>
      </c>
      <c r="U332" s="101">
        <f t="shared" si="86"/>
        <v>958.55167780709462</v>
      </c>
      <c r="V332" s="304">
        <f t="shared" si="87"/>
        <v>56.719034189768919</v>
      </c>
      <c r="W332" s="308">
        <v>38</v>
      </c>
      <c r="X332" s="305">
        <f t="shared" si="88"/>
        <v>3889.2224214853095</v>
      </c>
      <c r="Y332" s="309">
        <f t="shared" si="89"/>
        <v>3.4306000000000001</v>
      </c>
    </row>
    <row r="333" spans="1:25" ht="17.25" customHeight="1" x14ac:dyDescent="0.2">
      <c r="A333" s="279">
        <v>316</v>
      </c>
      <c r="B333" s="301">
        <f t="shared" si="90"/>
        <v>36.763920810307567</v>
      </c>
      <c r="C333" s="302">
        <v>21700</v>
      </c>
      <c r="D333" s="303">
        <f t="shared" si="75"/>
        <v>7083.0312507634171</v>
      </c>
      <c r="E333" s="304">
        <f t="shared" si="78"/>
        <v>2394.0645627580348</v>
      </c>
      <c r="F333" s="304">
        <f t="shared" si="79"/>
        <v>141.66062501526835</v>
      </c>
      <c r="G333" s="101">
        <v>95</v>
      </c>
      <c r="H333" s="305">
        <f t="shared" si="80"/>
        <v>9713.7564385367205</v>
      </c>
      <c r="I333" s="309">
        <f t="shared" si="81"/>
        <v>8.5953999999999997</v>
      </c>
      <c r="J333" s="329">
        <f t="shared" si="91"/>
        <v>61.273201350512615</v>
      </c>
      <c r="K333" s="302">
        <v>21700</v>
      </c>
      <c r="L333" s="307">
        <f t="shared" si="76"/>
        <v>4249.8187504580501</v>
      </c>
      <c r="M333" s="304">
        <f t="shared" si="82"/>
        <v>1436.4387376548209</v>
      </c>
      <c r="N333" s="304">
        <f t="shared" si="83"/>
        <v>84.996375009161</v>
      </c>
      <c r="O333" s="308">
        <v>57</v>
      </c>
      <c r="P333" s="305">
        <f t="shared" si="84"/>
        <v>5828.2538631220323</v>
      </c>
      <c r="Q333" s="309">
        <f t="shared" si="85"/>
        <v>5.1571999999999996</v>
      </c>
      <c r="R333" s="367">
        <f t="shared" si="92"/>
        <v>91.909802025768911</v>
      </c>
      <c r="S333" s="302">
        <v>21700</v>
      </c>
      <c r="T333" s="307">
        <f t="shared" si="77"/>
        <v>2833.2125003053666</v>
      </c>
      <c r="U333" s="101">
        <f t="shared" si="86"/>
        <v>957.62582510321386</v>
      </c>
      <c r="V333" s="304">
        <f t="shared" si="87"/>
        <v>56.664250006107331</v>
      </c>
      <c r="W333" s="308">
        <v>38</v>
      </c>
      <c r="X333" s="305">
        <f t="shared" si="88"/>
        <v>3885.5025754146877</v>
      </c>
      <c r="Y333" s="309">
        <f t="shared" si="89"/>
        <v>3.4382000000000001</v>
      </c>
    </row>
    <row r="334" spans="1:25" ht="17.25" customHeight="1" x14ac:dyDescent="0.2">
      <c r="A334" s="279">
        <v>317</v>
      </c>
      <c r="B334" s="301">
        <f t="shared" si="90"/>
        <v>36.799339475616577</v>
      </c>
      <c r="C334" s="302">
        <v>21700</v>
      </c>
      <c r="D334" s="303">
        <f t="shared" si="75"/>
        <v>7076.2139677138039</v>
      </c>
      <c r="E334" s="304">
        <f t="shared" si="78"/>
        <v>2391.7603210872653</v>
      </c>
      <c r="F334" s="304">
        <f t="shared" si="79"/>
        <v>141.52427935427608</v>
      </c>
      <c r="G334" s="101">
        <v>95</v>
      </c>
      <c r="H334" s="305">
        <f t="shared" si="80"/>
        <v>9704.4985681553462</v>
      </c>
      <c r="I334" s="309">
        <f t="shared" si="81"/>
        <v>8.6143000000000001</v>
      </c>
      <c r="J334" s="329">
        <f t="shared" si="91"/>
        <v>61.332232459360966</v>
      </c>
      <c r="K334" s="302">
        <v>21700</v>
      </c>
      <c r="L334" s="307">
        <f t="shared" si="76"/>
        <v>4245.728380628283</v>
      </c>
      <c r="M334" s="304">
        <f t="shared" si="82"/>
        <v>1435.0561926523596</v>
      </c>
      <c r="N334" s="304">
        <f t="shared" si="83"/>
        <v>84.914567612565662</v>
      </c>
      <c r="O334" s="308">
        <v>57</v>
      </c>
      <c r="P334" s="305">
        <f t="shared" si="84"/>
        <v>5822.6991408932081</v>
      </c>
      <c r="Q334" s="309">
        <f t="shared" si="85"/>
        <v>5.1685999999999996</v>
      </c>
      <c r="R334" s="367">
        <f t="shared" si="92"/>
        <v>91.998348689041435</v>
      </c>
      <c r="S334" s="302">
        <v>21700</v>
      </c>
      <c r="T334" s="307">
        <f t="shared" si="77"/>
        <v>2830.4855870855217</v>
      </c>
      <c r="U334" s="101">
        <f t="shared" si="86"/>
        <v>956.70412843490624</v>
      </c>
      <c r="V334" s="304">
        <f t="shared" si="87"/>
        <v>56.609711741710434</v>
      </c>
      <c r="W334" s="308">
        <v>38</v>
      </c>
      <c r="X334" s="305">
        <f t="shared" si="88"/>
        <v>3881.7994272621381</v>
      </c>
      <c r="Y334" s="309">
        <f t="shared" si="89"/>
        <v>3.4457</v>
      </c>
    </row>
    <row r="335" spans="1:25" ht="17.25" customHeight="1" x14ac:dyDescent="0.2">
      <c r="A335" s="279">
        <v>318</v>
      </c>
      <c r="B335" s="301">
        <f t="shared" si="90"/>
        <v>36.834667583299606</v>
      </c>
      <c r="C335" s="302">
        <v>21700</v>
      </c>
      <c r="D335" s="303">
        <f t="shared" si="75"/>
        <v>7069.4271751229871</v>
      </c>
      <c r="E335" s="304">
        <f t="shared" si="78"/>
        <v>2389.4663851915693</v>
      </c>
      <c r="F335" s="304">
        <f t="shared" si="79"/>
        <v>141.38854350245975</v>
      </c>
      <c r="G335" s="101">
        <v>95</v>
      </c>
      <c r="H335" s="305">
        <f t="shared" si="80"/>
        <v>9695.2821038170168</v>
      </c>
      <c r="I335" s="309">
        <f t="shared" si="81"/>
        <v>8.6332000000000004</v>
      </c>
      <c r="J335" s="329">
        <f t="shared" si="91"/>
        <v>61.391112638832681</v>
      </c>
      <c r="K335" s="302">
        <v>21700</v>
      </c>
      <c r="L335" s="307">
        <f t="shared" si="76"/>
        <v>4241.6563050737923</v>
      </c>
      <c r="M335" s="304">
        <f t="shared" si="82"/>
        <v>1433.6798311149416</v>
      </c>
      <c r="N335" s="304">
        <f t="shared" si="83"/>
        <v>84.833126101475841</v>
      </c>
      <c r="O335" s="308">
        <v>57</v>
      </c>
      <c r="P335" s="305">
        <f t="shared" si="84"/>
        <v>5817.1692622902092</v>
      </c>
      <c r="Q335" s="309">
        <f t="shared" si="85"/>
        <v>5.1798999999999999</v>
      </c>
      <c r="R335" s="367">
        <f t="shared" si="92"/>
        <v>92.086668958249007</v>
      </c>
      <c r="S335" s="302">
        <v>21700</v>
      </c>
      <c r="T335" s="307">
        <f t="shared" si="77"/>
        <v>2827.7708700491953</v>
      </c>
      <c r="U335" s="101">
        <f t="shared" si="86"/>
        <v>955.78655407662791</v>
      </c>
      <c r="V335" s="304">
        <f t="shared" si="87"/>
        <v>56.555417400983906</v>
      </c>
      <c r="W335" s="308">
        <v>38</v>
      </c>
      <c r="X335" s="305">
        <f t="shared" si="88"/>
        <v>3878.1128415268072</v>
      </c>
      <c r="Y335" s="309">
        <f t="shared" si="89"/>
        <v>3.4533</v>
      </c>
    </row>
    <row r="336" spans="1:25" ht="17.25" customHeight="1" x14ac:dyDescent="0.2">
      <c r="A336" s="279">
        <v>319</v>
      </c>
      <c r="B336" s="301">
        <f t="shared" si="90"/>
        <v>36.869905702008751</v>
      </c>
      <c r="C336" s="302">
        <v>21700</v>
      </c>
      <c r="D336" s="303">
        <f t="shared" si="75"/>
        <v>7062.6706264077275</v>
      </c>
      <c r="E336" s="304">
        <f t="shared" si="78"/>
        <v>2387.1826717258118</v>
      </c>
      <c r="F336" s="304">
        <f t="shared" si="79"/>
        <v>141.25341252815454</v>
      </c>
      <c r="G336" s="101">
        <v>95</v>
      </c>
      <c r="H336" s="305">
        <f t="shared" si="80"/>
        <v>9686.1067106616938</v>
      </c>
      <c r="I336" s="309">
        <f t="shared" si="81"/>
        <v>8.6519999999999992</v>
      </c>
      <c r="J336" s="329">
        <f t="shared" si="91"/>
        <v>61.449842836681256</v>
      </c>
      <c r="K336" s="302">
        <v>21700</v>
      </c>
      <c r="L336" s="307">
        <f t="shared" si="76"/>
        <v>4237.6023758446372</v>
      </c>
      <c r="M336" s="304">
        <f t="shared" si="82"/>
        <v>1432.3096030354873</v>
      </c>
      <c r="N336" s="304">
        <f t="shared" si="83"/>
        <v>84.752047516892745</v>
      </c>
      <c r="O336" s="308">
        <v>57</v>
      </c>
      <c r="P336" s="305">
        <f t="shared" si="84"/>
        <v>5811.6640263970176</v>
      </c>
      <c r="Q336" s="309">
        <f t="shared" si="85"/>
        <v>5.1912000000000003</v>
      </c>
      <c r="R336" s="367">
        <f t="shared" si="92"/>
        <v>92.17476425502187</v>
      </c>
      <c r="S336" s="302">
        <v>21700</v>
      </c>
      <c r="T336" s="307">
        <f t="shared" si="77"/>
        <v>2825.0682505630912</v>
      </c>
      <c r="U336" s="101">
        <f t="shared" si="86"/>
        <v>954.87306869032477</v>
      </c>
      <c r="V336" s="304">
        <f t="shared" si="87"/>
        <v>56.501365011261825</v>
      </c>
      <c r="W336" s="308">
        <v>38</v>
      </c>
      <c r="X336" s="305">
        <f t="shared" si="88"/>
        <v>3874.4426842646776</v>
      </c>
      <c r="Y336" s="309">
        <f t="shared" si="89"/>
        <v>3.4607999999999999</v>
      </c>
    </row>
    <row r="337" spans="1:25" ht="17.25" customHeight="1" x14ac:dyDescent="0.2">
      <c r="A337" s="283">
        <v>320</v>
      </c>
      <c r="B337" s="301">
        <f t="shared" si="90"/>
        <v>36.905054395056659</v>
      </c>
      <c r="C337" s="302">
        <v>21700</v>
      </c>
      <c r="D337" s="303">
        <f t="shared" si="75"/>
        <v>7055.9440778084836</v>
      </c>
      <c r="E337" s="304">
        <f t="shared" si="78"/>
        <v>2384.909098299267</v>
      </c>
      <c r="F337" s="304">
        <f t="shared" si="79"/>
        <v>141.11888155616967</v>
      </c>
      <c r="G337" s="101">
        <v>95</v>
      </c>
      <c r="H337" s="305">
        <f t="shared" si="80"/>
        <v>9676.9720576639193</v>
      </c>
      <c r="I337" s="309">
        <f t="shared" si="81"/>
        <v>8.6708999999999996</v>
      </c>
      <c r="J337" s="329">
        <f t="shared" si="91"/>
        <v>61.508423991761099</v>
      </c>
      <c r="K337" s="302">
        <v>21700</v>
      </c>
      <c r="L337" s="307">
        <f t="shared" si="76"/>
        <v>4233.5664466850903</v>
      </c>
      <c r="M337" s="304">
        <f t="shared" si="82"/>
        <v>1430.9454589795605</v>
      </c>
      <c r="N337" s="304">
        <f t="shared" si="83"/>
        <v>84.671328933701815</v>
      </c>
      <c r="O337" s="308">
        <v>57</v>
      </c>
      <c r="P337" s="305">
        <f t="shared" si="84"/>
        <v>5806.183234598353</v>
      </c>
      <c r="Q337" s="309">
        <f t="shared" si="85"/>
        <v>5.2024999999999997</v>
      </c>
      <c r="R337" s="367">
        <f t="shared" si="92"/>
        <v>92.262635987641644</v>
      </c>
      <c r="S337" s="302">
        <v>21700</v>
      </c>
      <c r="T337" s="307">
        <f t="shared" si="77"/>
        <v>2822.3776311233937</v>
      </c>
      <c r="U337" s="101">
        <f t="shared" si="86"/>
        <v>953.963639319707</v>
      </c>
      <c r="V337" s="304">
        <f t="shared" si="87"/>
        <v>56.447552622467875</v>
      </c>
      <c r="W337" s="308">
        <v>38</v>
      </c>
      <c r="X337" s="305">
        <f t="shared" si="88"/>
        <v>3870.7888230655685</v>
      </c>
      <c r="Y337" s="309">
        <f t="shared" si="89"/>
        <v>3.4683999999999999</v>
      </c>
    </row>
    <row r="338" spans="1:25" ht="15.75" customHeight="1" x14ac:dyDescent="0.2">
      <c r="A338" s="424">
        <v>321</v>
      </c>
      <c r="B338" s="301">
        <f t="shared" si="90"/>
        <v>36.940114220483146</v>
      </c>
      <c r="C338" s="302">
        <v>21700</v>
      </c>
      <c r="D338" s="303">
        <f t="shared" ref="D338:D401" si="93">12*(1/B338*C338)</f>
        <v>7049.2472883478313</v>
      </c>
      <c r="E338" s="304">
        <f t="shared" si="78"/>
        <v>2382.6455834615667</v>
      </c>
      <c r="F338" s="304">
        <f t="shared" si="79"/>
        <v>140.98494576695663</v>
      </c>
      <c r="G338" s="101">
        <v>95</v>
      </c>
      <c r="H338" s="305">
        <f t="shared" si="80"/>
        <v>9667.8778175763546</v>
      </c>
      <c r="I338" s="309">
        <f t="shared" si="81"/>
        <v>8.6897000000000002</v>
      </c>
      <c r="J338" s="329">
        <f t="shared" si="91"/>
        <v>61.566857034138579</v>
      </c>
      <c r="K338" s="302">
        <v>21700</v>
      </c>
      <c r="L338" s="307">
        <f t="shared" ref="L338:L401" si="94">12*(1/J338*K338)</f>
        <v>4229.5483730086989</v>
      </c>
      <c r="M338" s="304">
        <f t="shared" si="82"/>
        <v>1429.5873500769401</v>
      </c>
      <c r="N338" s="304">
        <f t="shared" si="83"/>
        <v>84.590967460173985</v>
      </c>
      <c r="O338" s="308">
        <v>57</v>
      </c>
      <c r="P338" s="305">
        <f t="shared" si="84"/>
        <v>5800.7266905458137</v>
      </c>
      <c r="Q338" s="309">
        <f t="shared" si="85"/>
        <v>5.2138</v>
      </c>
      <c r="R338" s="367">
        <f t="shared" si="92"/>
        <v>92.350285551207861</v>
      </c>
      <c r="S338" s="302">
        <v>21700</v>
      </c>
      <c r="T338" s="307">
        <f t="shared" ref="T338:T401" si="95">12*(1/R338*S338)</f>
        <v>2819.6989153391328</v>
      </c>
      <c r="U338" s="101">
        <f t="shared" si="86"/>
        <v>953.05823338462676</v>
      </c>
      <c r="V338" s="304">
        <f t="shared" si="87"/>
        <v>56.393978306782657</v>
      </c>
      <c r="W338" s="308">
        <v>38</v>
      </c>
      <c r="X338" s="305">
        <f t="shared" si="88"/>
        <v>3867.1511270305423</v>
      </c>
      <c r="Y338" s="309">
        <f t="shared" si="89"/>
        <v>3.4759000000000002</v>
      </c>
    </row>
    <row r="339" spans="1:25" ht="15.75" customHeight="1" x14ac:dyDescent="0.2">
      <c r="A339" s="424">
        <v>322</v>
      </c>
      <c r="B339" s="301">
        <f t="shared" si="90"/>
        <v>36.975085731120785</v>
      </c>
      <c r="C339" s="302">
        <v>21700</v>
      </c>
      <c r="D339" s="303">
        <f t="shared" si="93"/>
        <v>7042.5800197896333</v>
      </c>
      <c r="E339" s="304">
        <f t="shared" ref="E339:E402" si="96">D339*33.8%</f>
        <v>2380.3920466888958</v>
      </c>
      <c r="F339" s="304">
        <f t="shared" ref="F339:F402" si="97">D339*2%</f>
        <v>140.85160039579267</v>
      </c>
      <c r="G339" s="101">
        <v>95</v>
      </c>
      <c r="H339" s="305">
        <f t="shared" ref="H339:H402" si="98">SUM(D339:G339)</f>
        <v>9658.8236668743211</v>
      </c>
      <c r="I339" s="309">
        <f t="shared" ref="I339:I402" si="99">ROUND(A339/B339,4)</f>
        <v>8.7086000000000006</v>
      </c>
      <c r="J339" s="329">
        <f t="shared" si="91"/>
        <v>61.625142885201313</v>
      </c>
      <c r="K339" s="302">
        <v>21700</v>
      </c>
      <c r="L339" s="307">
        <f t="shared" si="94"/>
        <v>4225.5480118737796</v>
      </c>
      <c r="M339" s="304">
        <f t="shared" ref="M339:M402" si="100">L339*33.8%</f>
        <v>1428.2352280133373</v>
      </c>
      <c r="N339" s="304">
        <f t="shared" ref="N339:N402" si="101">L339*2%</f>
        <v>84.510960237475601</v>
      </c>
      <c r="O339" s="308">
        <v>57</v>
      </c>
      <c r="P339" s="305">
        <f t="shared" ref="P339:P402" si="102">SUM(L339:O339)</f>
        <v>5795.2942001245929</v>
      </c>
      <c r="Q339" s="309">
        <f t="shared" ref="Q339:Q402" si="103">ROUND(A339/J339,4)</f>
        <v>5.2251000000000003</v>
      </c>
      <c r="R339" s="367">
        <f t="shared" si="92"/>
        <v>92.437714327801956</v>
      </c>
      <c r="S339" s="302">
        <v>21700</v>
      </c>
      <c r="T339" s="307">
        <f t="shared" si="95"/>
        <v>2817.0320079158532</v>
      </c>
      <c r="U339" s="101">
        <f t="shared" ref="U339:U402" si="104">T339*33.8%</f>
        <v>952.15681867555827</v>
      </c>
      <c r="V339" s="304">
        <f t="shared" ref="V339:V402" si="105">T339*2%</f>
        <v>56.340640158317065</v>
      </c>
      <c r="W339" s="308">
        <v>38</v>
      </c>
      <c r="X339" s="305">
        <f t="shared" ref="X339:X402" si="106">SUM(T339:W339)</f>
        <v>3863.5294667497283</v>
      </c>
      <c r="Y339" s="309">
        <f t="shared" ref="Y339:Y402" si="107">ROUND(A339/R339,4)</f>
        <v>3.4834000000000001</v>
      </c>
    </row>
    <row r="340" spans="1:25" ht="15.75" customHeight="1" x14ac:dyDescent="0.2">
      <c r="A340" s="424">
        <v>323</v>
      </c>
      <c r="B340" s="301">
        <f t="shared" si="90"/>
        <v>37.009969474659506</v>
      </c>
      <c r="C340" s="302">
        <v>21700</v>
      </c>
      <c r="D340" s="303">
        <f t="shared" si="93"/>
        <v>7035.942036598929</v>
      </c>
      <c r="E340" s="304">
        <f t="shared" si="96"/>
        <v>2378.1484083704377</v>
      </c>
      <c r="F340" s="304">
        <f t="shared" si="97"/>
        <v>140.71884073197859</v>
      </c>
      <c r="G340" s="101">
        <v>95</v>
      </c>
      <c r="H340" s="305">
        <f t="shared" si="98"/>
        <v>9649.8092857013453</v>
      </c>
      <c r="I340" s="309">
        <f t="shared" si="99"/>
        <v>8.7273999999999994</v>
      </c>
      <c r="J340" s="329">
        <f t="shared" si="91"/>
        <v>61.683282457765849</v>
      </c>
      <c r="K340" s="302">
        <v>21700</v>
      </c>
      <c r="L340" s="307">
        <f t="shared" si="94"/>
        <v>4221.5652219593567</v>
      </c>
      <c r="M340" s="304">
        <f t="shared" si="100"/>
        <v>1426.8890450222625</v>
      </c>
      <c r="N340" s="304">
        <f t="shared" si="101"/>
        <v>84.43130443918713</v>
      </c>
      <c r="O340" s="308">
        <v>57</v>
      </c>
      <c r="P340" s="305">
        <f t="shared" si="102"/>
        <v>5789.8855714208066</v>
      </c>
      <c r="Q340" s="309">
        <f t="shared" si="103"/>
        <v>5.2363999999999997</v>
      </c>
      <c r="R340" s="367">
        <f t="shared" si="92"/>
        <v>92.524923686648762</v>
      </c>
      <c r="S340" s="302">
        <v>21700</v>
      </c>
      <c r="T340" s="307">
        <f t="shared" si="95"/>
        <v>2814.3768146395719</v>
      </c>
      <c r="U340" s="101">
        <f t="shared" si="104"/>
        <v>951.25936334817516</v>
      </c>
      <c r="V340" s="304">
        <f t="shared" si="105"/>
        <v>56.287536292791437</v>
      </c>
      <c r="W340" s="308">
        <v>38</v>
      </c>
      <c r="X340" s="305">
        <f t="shared" si="106"/>
        <v>3859.9237142805387</v>
      </c>
      <c r="Y340" s="309">
        <f t="shared" si="107"/>
        <v>3.4910000000000001</v>
      </c>
    </row>
    <row r="341" spans="1:25" ht="15.75" customHeight="1" x14ac:dyDescent="0.2">
      <c r="A341" s="424">
        <v>324</v>
      </c>
      <c r="B341" s="301">
        <f t="shared" si="90"/>
        <v>37.0447659937102</v>
      </c>
      <c r="C341" s="302">
        <v>21700</v>
      </c>
      <c r="D341" s="303">
        <f t="shared" si="93"/>
        <v>7029.3331059025468</v>
      </c>
      <c r="E341" s="304">
        <f t="shared" si="96"/>
        <v>2375.9145897950607</v>
      </c>
      <c r="F341" s="304">
        <f t="shared" si="97"/>
        <v>140.58666211805095</v>
      </c>
      <c r="G341" s="101">
        <v>95</v>
      </c>
      <c r="H341" s="305">
        <f t="shared" si="98"/>
        <v>9640.8343578156582</v>
      </c>
      <c r="I341" s="309">
        <f t="shared" si="99"/>
        <v>8.7462</v>
      </c>
      <c r="J341" s="329">
        <f t="shared" si="91"/>
        <v>61.741276656183672</v>
      </c>
      <c r="K341" s="302">
        <v>21700</v>
      </c>
      <c r="L341" s="307">
        <f t="shared" si="94"/>
        <v>4217.5998635415281</v>
      </c>
      <c r="M341" s="304">
        <f t="shared" si="100"/>
        <v>1425.5487538770365</v>
      </c>
      <c r="N341" s="304">
        <f t="shared" si="101"/>
        <v>84.351997270830566</v>
      </c>
      <c r="O341" s="308">
        <v>57</v>
      </c>
      <c r="P341" s="305">
        <f t="shared" si="102"/>
        <v>5784.5006146893957</v>
      </c>
      <c r="Q341" s="309">
        <f t="shared" si="103"/>
        <v>5.2477</v>
      </c>
      <c r="R341" s="367">
        <f t="shared" si="92"/>
        <v>92.611914984275501</v>
      </c>
      <c r="S341" s="302">
        <v>21700</v>
      </c>
      <c r="T341" s="307">
        <f t="shared" si="95"/>
        <v>2811.7332423610192</v>
      </c>
      <c r="U341" s="101">
        <f t="shared" si="104"/>
        <v>950.36583591802435</v>
      </c>
      <c r="V341" s="304">
        <f t="shared" si="105"/>
        <v>56.234664847220387</v>
      </c>
      <c r="W341" s="308">
        <v>38</v>
      </c>
      <c r="X341" s="305">
        <f t="shared" si="106"/>
        <v>3856.3337431262639</v>
      </c>
      <c r="Y341" s="309">
        <f t="shared" si="107"/>
        <v>3.4984999999999999</v>
      </c>
    </row>
    <row r="342" spans="1:25" ht="15.75" customHeight="1" x14ac:dyDescent="0.2">
      <c r="A342" s="424">
        <v>325</v>
      </c>
      <c r="B342" s="301">
        <f t="shared" si="90"/>
        <v>37.07947582586727</v>
      </c>
      <c r="C342" s="302">
        <v>21700</v>
      </c>
      <c r="D342" s="303">
        <f t="shared" si="93"/>
        <v>7022.7529974504268</v>
      </c>
      <c r="E342" s="304">
        <f t="shared" si="96"/>
        <v>2373.6905131382441</v>
      </c>
      <c r="F342" s="304">
        <f t="shared" si="97"/>
        <v>140.45505994900853</v>
      </c>
      <c r="G342" s="101">
        <v>95</v>
      </c>
      <c r="H342" s="305">
        <f t="shared" si="98"/>
        <v>9631.8985705376799</v>
      </c>
      <c r="I342" s="309">
        <f t="shared" si="99"/>
        <v>8.7650000000000006</v>
      </c>
      <c r="J342" s="329">
        <f t="shared" si="91"/>
        <v>61.79912637644545</v>
      </c>
      <c r="K342" s="302">
        <v>21700</v>
      </c>
      <c r="L342" s="307">
        <f t="shared" si="94"/>
        <v>4213.6517984702559</v>
      </c>
      <c r="M342" s="304">
        <f t="shared" si="100"/>
        <v>1424.2143078829463</v>
      </c>
      <c r="N342" s="304">
        <f t="shared" si="101"/>
        <v>84.273035969405115</v>
      </c>
      <c r="O342" s="308">
        <v>57</v>
      </c>
      <c r="P342" s="305">
        <f t="shared" si="102"/>
        <v>5779.1391423226069</v>
      </c>
      <c r="Q342" s="309">
        <f t="shared" si="103"/>
        <v>5.2590000000000003</v>
      </c>
      <c r="R342" s="367">
        <f t="shared" si="92"/>
        <v>92.698689564668172</v>
      </c>
      <c r="S342" s="302">
        <v>21700</v>
      </c>
      <c r="T342" s="307">
        <f t="shared" si="95"/>
        <v>2809.1011989801705</v>
      </c>
      <c r="U342" s="101">
        <f t="shared" si="104"/>
        <v>949.47620525529749</v>
      </c>
      <c r="V342" s="304">
        <f t="shared" si="105"/>
        <v>56.182023979603407</v>
      </c>
      <c r="W342" s="308">
        <v>38</v>
      </c>
      <c r="X342" s="305">
        <f t="shared" si="106"/>
        <v>3852.7594282150712</v>
      </c>
      <c r="Y342" s="309">
        <f t="shared" si="107"/>
        <v>3.5059999999999998</v>
      </c>
    </row>
    <row r="343" spans="1:25" ht="15.75" customHeight="1" x14ac:dyDescent="0.2">
      <c r="A343" s="424">
        <v>326</v>
      </c>
      <c r="B343" s="301">
        <f t="shared" si="90"/>
        <v>37.114099503770369</v>
      </c>
      <c r="C343" s="302">
        <v>21700</v>
      </c>
      <c r="D343" s="303">
        <f t="shared" si="93"/>
        <v>7016.2014835775908</v>
      </c>
      <c r="E343" s="304">
        <f t="shared" si="96"/>
        <v>2371.4761014492256</v>
      </c>
      <c r="F343" s="304">
        <f t="shared" si="97"/>
        <v>140.32402967155181</v>
      </c>
      <c r="G343" s="101">
        <v>95</v>
      </c>
      <c r="H343" s="305">
        <f t="shared" si="98"/>
        <v>9623.0016146983689</v>
      </c>
      <c r="I343" s="309">
        <f t="shared" si="99"/>
        <v>8.7836999999999996</v>
      </c>
      <c r="J343" s="329">
        <f t="shared" si="91"/>
        <v>61.856832506283951</v>
      </c>
      <c r="K343" s="302">
        <v>21700</v>
      </c>
      <c r="L343" s="307">
        <f t="shared" si="94"/>
        <v>4209.7208901465547</v>
      </c>
      <c r="M343" s="304">
        <f t="shared" si="100"/>
        <v>1422.8856608695353</v>
      </c>
      <c r="N343" s="304">
        <f t="shared" si="101"/>
        <v>84.194417802931099</v>
      </c>
      <c r="O343" s="308">
        <v>57</v>
      </c>
      <c r="P343" s="305">
        <f t="shared" si="102"/>
        <v>5773.8009688190205</v>
      </c>
      <c r="Q343" s="309">
        <f t="shared" si="103"/>
        <v>5.2702</v>
      </c>
      <c r="R343" s="367">
        <f t="shared" si="92"/>
        <v>92.785248759425912</v>
      </c>
      <c r="S343" s="302">
        <v>21700</v>
      </c>
      <c r="T343" s="307">
        <f t="shared" si="95"/>
        <v>2806.4805934310366</v>
      </c>
      <c r="U343" s="101">
        <f t="shared" si="104"/>
        <v>948.59044057969027</v>
      </c>
      <c r="V343" s="304">
        <f t="shared" si="105"/>
        <v>56.129611868620735</v>
      </c>
      <c r="W343" s="308">
        <v>38</v>
      </c>
      <c r="X343" s="305">
        <f t="shared" si="106"/>
        <v>3849.200645879348</v>
      </c>
      <c r="Y343" s="309">
        <f t="shared" si="107"/>
        <v>3.5135000000000001</v>
      </c>
    </row>
    <row r="344" spans="1:25" ht="15.75" customHeight="1" x14ac:dyDescent="0.2">
      <c r="A344" s="424">
        <v>327</v>
      </c>
      <c r="B344" s="301">
        <f t="shared" si="90"/>
        <v>37.148637555165003</v>
      </c>
      <c r="C344" s="302">
        <v>21700</v>
      </c>
      <c r="D344" s="303">
        <f t="shared" si="93"/>
        <v>7009.6783391668423</v>
      </c>
      <c r="E344" s="304">
        <f t="shared" si="96"/>
        <v>2369.2712786383927</v>
      </c>
      <c r="F344" s="304">
        <f t="shared" si="97"/>
        <v>140.19356678333685</v>
      </c>
      <c r="G344" s="101">
        <v>95</v>
      </c>
      <c r="H344" s="305">
        <f t="shared" si="98"/>
        <v>9614.1431845885727</v>
      </c>
      <c r="I344" s="309">
        <f t="shared" si="99"/>
        <v>8.8025000000000002</v>
      </c>
      <c r="J344" s="329">
        <f t="shared" si="91"/>
        <v>61.914395925275009</v>
      </c>
      <c r="K344" s="302">
        <v>21700</v>
      </c>
      <c r="L344" s="307">
        <f t="shared" si="94"/>
        <v>4205.8070035001056</v>
      </c>
      <c r="M344" s="304">
        <f t="shared" si="100"/>
        <v>1421.5627671830355</v>
      </c>
      <c r="N344" s="304">
        <f t="shared" si="101"/>
        <v>84.116140070002118</v>
      </c>
      <c r="O344" s="308">
        <v>57</v>
      </c>
      <c r="P344" s="305">
        <f t="shared" si="102"/>
        <v>5768.4859107531429</v>
      </c>
      <c r="Q344" s="309">
        <f t="shared" si="103"/>
        <v>5.2815000000000003</v>
      </c>
      <c r="R344" s="367">
        <f t="shared" si="92"/>
        <v>92.871593887912496</v>
      </c>
      <c r="S344" s="302">
        <v>21700</v>
      </c>
      <c r="T344" s="307">
        <f t="shared" si="95"/>
        <v>2803.8713356667372</v>
      </c>
      <c r="U344" s="101">
        <f t="shared" si="104"/>
        <v>947.7085114553571</v>
      </c>
      <c r="V344" s="304">
        <f t="shared" si="105"/>
        <v>56.077426713334745</v>
      </c>
      <c r="W344" s="308">
        <v>38</v>
      </c>
      <c r="X344" s="305">
        <f t="shared" si="106"/>
        <v>3845.6572738354289</v>
      </c>
      <c r="Y344" s="309">
        <f t="shared" si="107"/>
        <v>3.5209999999999999</v>
      </c>
    </row>
    <row r="345" spans="1:25" ht="15.75" customHeight="1" x14ac:dyDescent="0.2">
      <c r="A345" s="424">
        <v>328</v>
      </c>
      <c r="B345" s="301">
        <f t="shared" si="90"/>
        <v>37.183090502962379</v>
      </c>
      <c r="C345" s="302">
        <v>21700</v>
      </c>
      <c r="D345" s="303">
        <f t="shared" si="93"/>
        <v>7003.183341612068</v>
      </c>
      <c r="E345" s="304">
        <f t="shared" si="96"/>
        <v>2367.0759694648787</v>
      </c>
      <c r="F345" s="304">
        <f t="shared" si="97"/>
        <v>140.06366683224135</v>
      </c>
      <c r="G345" s="101">
        <v>95</v>
      </c>
      <c r="H345" s="305">
        <f t="shared" si="98"/>
        <v>9605.3229779091889</v>
      </c>
      <c r="I345" s="309">
        <f t="shared" si="99"/>
        <v>8.8211999999999993</v>
      </c>
      <c r="J345" s="329">
        <f t="shared" si="91"/>
        <v>61.971817504937299</v>
      </c>
      <c r="K345" s="302">
        <v>21700</v>
      </c>
      <c r="L345" s="307">
        <f t="shared" si="94"/>
        <v>4201.9100049672406</v>
      </c>
      <c r="M345" s="304">
        <f t="shared" si="100"/>
        <v>1420.2455816789272</v>
      </c>
      <c r="N345" s="304">
        <f t="shared" si="101"/>
        <v>84.03820009934482</v>
      </c>
      <c r="O345" s="308">
        <v>57</v>
      </c>
      <c r="P345" s="305">
        <f t="shared" si="102"/>
        <v>5763.1937867455126</v>
      </c>
      <c r="Q345" s="309">
        <f t="shared" si="103"/>
        <v>5.2927</v>
      </c>
      <c r="R345" s="367">
        <f t="shared" si="92"/>
        <v>92.957726257405938</v>
      </c>
      <c r="S345" s="302">
        <v>21700</v>
      </c>
      <c r="T345" s="307">
        <f t="shared" si="95"/>
        <v>2801.2733366448274</v>
      </c>
      <c r="U345" s="101">
        <f t="shared" si="104"/>
        <v>946.83038778595153</v>
      </c>
      <c r="V345" s="304">
        <f t="shared" si="105"/>
        <v>56.025466732896547</v>
      </c>
      <c r="W345" s="308">
        <v>38</v>
      </c>
      <c r="X345" s="305">
        <f t="shared" si="106"/>
        <v>3842.1291911636754</v>
      </c>
      <c r="Y345" s="309">
        <f t="shared" si="107"/>
        <v>3.5285000000000002</v>
      </c>
    </row>
    <row r="346" spans="1:25" ht="15.75" customHeight="1" x14ac:dyDescent="0.2">
      <c r="A346" s="424">
        <v>329</v>
      </c>
      <c r="B346" s="301">
        <f t="shared" si="90"/>
        <v>37.217458865298219</v>
      </c>
      <c r="C346" s="302">
        <v>21700</v>
      </c>
      <c r="D346" s="303">
        <f t="shared" si="93"/>
        <v>6996.716270782219</v>
      </c>
      <c r="E346" s="304">
        <f t="shared" si="96"/>
        <v>2364.8900995243898</v>
      </c>
      <c r="F346" s="304">
        <f t="shared" si="97"/>
        <v>139.93432541564439</v>
      </c>
      <c r="G346" s="101">
        <v>95</v>
      </c>
      <c r="H346" s="305">
        <f t="shared" si="98"/>
        <v>9596.5406957222531</v>
      </c>
      <c r="I346" s="309">
        <f t="shared" si="99"/>
        <v>8.8399000000000001</v>
      </c>
      <c r="J346" s="329">
        <f t="shared" si="91"/>
        <v>62.029098108830368</v>
      </c>
      <c r="K346" s="302">
        <v>21700</v>
      </c>
      <c r="L346" s="307">
        <f t="shared" si="94"/>
        <v>4198.0297624693321</v>
      </c>
      <c r="M346" s="304">
        <f t="shared" si="100"/>
        <v>1418.934059714634</v>
      </c>
      <c r="N346" s="304">
        <f t="shared" si="101"/>
        <v>83.960595249386643</v>
      </c>
      <c r="O346" s="308">
        <v>57</v>
      </c>
      <c r="P346" s="305">
        <f t="shared" si="102"/>
        <v>5757.9244174333526</v>
      </c>
      <c r="Q346" s="309">
        <f t="shared" si="103"/>
        <v>5.3040000000000003</v>
      </c>
      <c r="R346" s="367">
        <f t="shared" si="92"/>
        <v>93.043647163245538</v>
      </c>
      <c r="S346" s="302">
        <v>21700</v>
      </c>
      <c r="T346" s="307">
        <f t="shared" si="95"/>
        <v>2798.6865083128882</v>
      </c>
      <c r="U346" s="101">
        <f t="shared" si="104"/>
        <v>945.95603980975613</v>
      </c>
      <c r="V346" s="304">
        <f t="shared" si="105"/>
        <v>55.973730166257766</v>
      </c>
      <c r="W346" s="308">
        <v>38</v>
      </c>
      <c r="X346" s="305">
        <f t="shared" si="106"/>
        <v>3838.6162782889019</v>
      </c>
      <c r="Y346" s="309">
        <f t="shared" si="107"/>
        <v>3.536</v>
      </c>
    </row>
    <row r="347" spans="1:25" ht="15.75" customHeight="1" x14ac:dyDescent="0.2">
      <c r="A347" s="283">
        <v>330</v>
      </c>
      <c r="B347" s="301">
        <f t="shared" si="90"/>
        <v>37.251743155590788</v>
      </c>
      <c r="C347" s="302">
        <v>21700</v>
      </c>
      <c r="D347" s="303">
        <f t="shared" si="93"/>
        <v>6990.2769089859048</v>
      </c>
      <c r="E347" s="304">
        <f t="shared" si="96"/>
        <v>2362.7135952372355</v>
      </c>
      <c r="F347" s="304">
        <f t="shared" si="97"/>
        <v>139.8055381797181</v>
      </c>
      <c r="G347" s="101">
        <v>95</v>
      </c>
      <c r="H347" s="305">
        <f t="shared" si="98"/>
        <v>9587.7960424028588</v>
      </c>
      <c r="I347" s="309">
        <f t="shared" si="99"/>
        <v>8.8585999999999991</v>
      </c>
      <c r="J347" s="329">
        <f t="shared" si="91"/>
        <v>62.086238592651313</v>
      </c>
      <c r="K347" s="302">
        <v>21700</v>
      </c>
      <c r="L347" s="307">
        <f t="shared" si="94"/>
        <v>4194.1661453915422</v>
      </c>
      <c r="M347" s="304">
        <f t="shared" si="100"/>
        <v>1417.628157142341</v>
      </c>
      <c r="N347" s="304">
        <f t="shared" si="101"/>
        <v>83.883322907830845</v>
      </c>
      <c r="O347" s="308">
        <v>57</v>
      </c>
      <c r="P347" s="305">
        <f t="shared" si="102"/>
        <v>5752.6776254417136</v>
      </c>
      <c r="Q347" s="309">
        <f t="shared" si="103"/>
        <v>5.3151999999999999</v>
      </c>
      <c r="R347" s="367">
        <f t="shared" si="92"/>
        <v>93.129357888976969</v>
      </c>
      <c r="S347" s="302">
        <v>21700</v>
      </c>
      <c r="T347" s="307">
        <f t="shared" si="95"/>
        <v>2796.1107635943617</v>
      </c>
      <c r="U347" s="101">
        <f t="shared" si="104"/>
        <v>945.08543809489413</v>
      </c>
      <c r="V347" s="304">
        <f t="shared" si="105"/>
        <v>55.922215271887239</v>
      </c>
      <c r="W347" s="308">
        <v>38</v>
      </c>
      <c r="X347" s="305">
        <f t="shared" si="106"/>
        <v>3835.1184169611429</v>
      </c>
      <c r="Y347" s="309">
        <f t="shared" si="107"/>
        <v>3.5434999999999999</v>
      </c>
    </row>
    <row r="348" spans="1:25" ht="15.75" customHeight="1" x14ac:dyDescent="0.2">
      <c r="A348" s="424">
        <v>331</v>
      </c>
      <c r="B348" s="301">
        <f t="shared" si="90"/>
        <v>37.285943882597934</v>
      </c>
      <c r="C348" s="302">
        <v>21700</v>
      </c>
      <c r="D348" s="303">
        <f t="shared" si="93"/>
        <v>6983.8650409366119</v>
      </c>
      <c r="E348" s="304">
        <f t="shared" si="96"/>
        <v>2360.5463838365745</v>
      </c>
      <c r="F348" s="304">
        <f t="shared" si="97"/>
        <v>139.67730081873225</v>
      </c>
      <c r="G348" s="101">
        <v>95</v>
      </c>
      <c r="H348" s="305">
        <f t="shared" si="98"/>
        <v>9579.0887255919188</v>
      </c>
      <c r="I348" s="309">
        <f t="shared" si="99"/>
        <v>8.8773</v>
      </c>
      <c r="J348" s="329">
        <f t="shared" si="91"/>
        <v>62.143239804329895</v>
      </c>
      <c r="K348" s="302">
        <v>21700</v>
      </c>
      <c r="L348" s="307">
        <f t="shared" si="94"/>
        <v>4190.3190245619662</v>
      </c>
      <c r="M348" s="304">
        <f t="shared" si="100"/>
        <v>1416.3278303019445</v>
      </c>
      <c r="N348" s="304">
        <f t="shared" si="101"/>
        <v>83.806380491239324</v>
      </c>
      <c r="O348" s="308">
        <v>57</v>
      </c>
      <c r="P348" s="305">
        <f t="shared" si="102"/>
        <v>5747.4532353551494</v>
      </c>
      <c r="Q348" s="309">
        <f t="shared" si="103"/>
        <v>5.3263999999999996</v>
      </c>
      <c r="R348" s="367">
        <f t="shared" si="92"/>
        <v>93.214859706494835</v>
      </c>
      <c r="S348" s="302">
        <v>21700</v>
      </c>
      <c r="T348" s="307">
        <f t="shared" si="95"/>
        <v>2793.5460163746443</v>
      </c>
      <c r="U348" s="101">
        <f t="shared" si="104"/>
        <v>944.21855353462968</v>
      </c>
      <c r="V348" s="304">
        <f t="shared" si="105"/>
        <v>55.87092032749289</v>
      </c>
      <c r="W348" s="308">
        <v>38</v>
      </c>
      <c r="X348" s="305">
        <f t="shared" si="106"/>
        <v>3831.6354902367671</v>
      </c>
      <c r="Y348" s="309">
        <f t="shared" si="107"/>
        <v>3.5508999999999999</v>
      </c>
    </row>
    <row r="349" spans="1:25" ht="15.75" customHeight="1" x14ac:dyDescent="0.2">
      <c r="A349" s="424">
        <v>332</v>
      </c>
      <c r="B349" s="301">
        <f t="shared" si="90"/>
        <v>37.320061550473369</v>
      </c>
      <c r="C349" s="302">
        <v>21700</v>
      </c>
      <c r="D349" s="303">
        <f t="shared" si="93"/>
        <v>6977.4804537185191</v>
      </c>
      <c r="E349" s="304">
        <f t="shared" si="96"/>
        <v>2358.3883933568591</v>
      </c>
      <c r="F349" s="304">
        <f t="shared" si="97"/>
        <v>139.54960907437038</v>
      </c>
      <c r="G349" s="101">
        <v>95</v>
      </c>
      <c r="H349" s="305">
        <f t="shared" si="98"/>
        <v>9570.4184561497495</v>
      </c>
      <c r="I349" s="309">
        <f t="shared" si="99"/>
        <v>8.8960000000000008</v>
      </c>
      <c r="J349" s="329">
        <f t="shared" si="91"/>
        <v>62.200102584122284</v>
      </c>
      <c r="K349" s="302">
        <v>21700</v>
      </c>
      <c r="L349" s="307">
        <f t="shared" si="94"/>
        <v>4186.4882722311122</v>
      </c>
      <c r="M349" s="304">
        <f t="shared" si="100"/>
        <v>1415.0330360141159</v>
      </c>
      <c r="N349" s="304">
        <f t="shared" si="101"/>
        <v>83.729765444622245</v>
      </c>
      <c r="O349" s="308">
        <v>57</v>
      </c>
      <c r="P349" s="305">
        <f t="shared" si="102"/>
        <v>5742.2510736898503</v>
      </c>
      <c r="Q349" s="309">
        <f t="shared" si="103"/>
        <v>5.3376000000000001</v>
      </c>
      <c r="R349" s="367">
        <f t="shared" si="92"/>
        <v>93.300153876183415</v>
      </c>
      <c r="S349" s="302">
        <v>21700</v>
      </c>
      <c r="T349" s="307">
        <f t="shared" si="95"/>
        <v>2790.9921814874078</v>
      </c>
      <c r="U349" s="101">
        <f t="shared" si="104"/>
        <v>943.35535734274379</v>
      </c>
      <c r="V349" s="304">
        <f t="shared" si="105"/>
        <v>55.819843629748156</v>
      </c>
      <c r="W349" s="308">
        <v>38</v>
      </c>
      <c r="X349" s="305">
        <f t="shared" si="106"/>
        <v>3828.1673824598997</v>
      </c>
      <c r="Y349" s="309">
        <f t="shared" si="107"/>
        <v>3.5583999999999998</v>
      </c>
    </row>
    <row r="350" spans="1:25" ht="15.75" customHeight="1" x14ac:dyDescent="0.2">
      <c r="A350" s="424">
        <v>333</v>
      </c>
      <c r="B350" s="301">
        <f t="shared" si="90"/>
        <v>37.354096658822037</v>
      </c>
      <c r="C350" s="302">
        <v>21700</v>
      </c>
      <c r="D350" s="303">
        <f t="shared" si="93"/>
        <v>6971.1229367529231</v>
      </c>
      <c r="E350" s="304">
        <f t="shared" si="96"/>
        <v>2356.2395526224877</v>
      </c>
      <c r="F350" s="304">
        <f t="shared" si="97"/>
        <v>139.42245873505846</v>
      </c>
      <c r="G350" s="101">
        <v>95</v>
      </c>
      <c r="H350" s="305">
        <f t="shared" si="98"/>
        <v>9561.7849481104695</v>
      </c>
      <c r="I350" s="309">
        <f t="shared" si="99"/>
        <v>8.9146999999999998</v>
      </c>
      <c r="J350" s="329">
        <f t="shared" si="91"/>
        <v>62.256827764703395</v>
      </c>
      <c r="K350" s="302">
        <v>21700</v>
      </c>
      <c r="L350" s="307">
        <f t="shared" si="94"/>
        <v>4182.6737620517533</v>
      </c>
      <c r="M350" s="304">
        <f t="shared" si="100"/>
        <v>1413.7437315734926</v>
      </c>
      <c r="N350" s="304">
        <f t="shared" si="101"/>
        <v>83.653475241035068</v>
      </c>
      <c r="O350" s="308">
        <v>57</v>
      </c>
      <c r="P350" s="305">
        <f t="shared" si="102"/>
        <v>5737.070968866281</v>
      </c>
      <c r="Q350" s="309">
        <f t="shared" si="103"/>
        <v>5.3487999999999998</v>
      </c>
      <c r="R350" s="367">
        <f t="shared" si="92"/>
        <v>93.385241647055082</v>
      </c>
      <c r="S350" s="302">
        <v>21700</v>
      </c>
      <c r="T350" s="307">
        <f t="shared" si="95"/>
        <v>2788.4491747011693</v>
      </c>
      <c r="U350" s="101">
        <f t="shared" si="104"/>
        <v>942.49582104899514</v>
      </c>
      <c r="V350" s="304">
        <f t="shared" si="105"/>
        <v>55.768983494023388</v>
      </c>
      <c r="W350" s="308">
        <v>38</v>
      </c>
      <c r="X350" s="305">
        <f t="shared" si="106"/>
        <v>3824.7139792441881</v>
      </c>
      <c r="Y350" s="309">
        <f t="shared" si="107"/>
        <v>3.5659000000000001</v>
      </c>
    </row>
    <row r="351" spans="1:25" ht="15.75" customHeight="1" x14ac:dyDescent="0.2">
      <c r="A351" s="424">
        <v>334</v>
      </c>
      <c r="B351" s="301">
        <f t="shared" si="90"/>
        <v>37.388049702754643</v>
      </c>
      <c r="C351" s="302">
        <v>21700</v>
      </c>
      <c r="D351" s="303">
        <f t="shared" si="93"/>
        <v>6964.7922817652216</v>
      </c>
      <c r="E351" s="304">
        <f t="shared" si="96"/>
        <v>2354.0997912366447</v>
      </c>
      <c r="F351" s="304">
        <f t="shared" si="97"/>
        <v>139.29584563530443</v>
      </c>
      <c r="G351" s="101">
        <v>95</v>
      </c>
      <c r="H351" s="305">
        <f t="shared" si="98"/>
        <v>9553.1879186371698</v>
      </c>
      <c r="I351" s="309">
        <f t="shared" si="99"/>
        <v>8.9332999999999991</v>
      </c>
      <c r="J351" s="329">
        <f t="shared" si="91"/>
        <v>62.313416171257742</v>
      </c>
      <c r="K351" s="302">
        <v>21700</v>
      </c>
      <c r="L351" s="307">
        <f t="shared" si="94"/>
        <v>4178.875369059132</v>
      </c>
      <c r="M351" s="304">
        <f t="shared" si="100"/>
        <v>1412.4598747419866</v>
      </c>
      <c r="N351" s="304">
        <f t="shared" si="101"/>
        <v>83.577507381182642</v>
      </c>
      <c r="O351" s="308">
        <v>57</v>
      </c>
      <c r="P351" s="305">
        <f t="shared" si="102"/>
        <v>5731.9127511823017</v>
      </c>
      <c r="Q351" s="309">
        <f t="shared" si="103"/>
        <v>5.36</v>
      </c>
      <c r="R351" s="367">
        <f t="shared" si="92"/>
        <v>93.470124256886606</v>
      </c>
      <c r="S351" s="302">
        <v>21700</v>
      </c>
      <c r="T351" s="307">
        <f t="shared" si="95"/>
        <v>2785.9169127060886</v>
      </c>
      <c r="U351" s="101">
        <f t="shared" si="104"/>
        <v>941.63991649465788</v>
      </c>
      <c r="V351" s="304">
        <f t="shared" si="105"/>
        <v>55.718338254121775</v>
      </c>
      <c r="W351" s="308">
        <v>38</v>
      </c>
      <c r="X351" s="305">
        <f t="shared" si="106"/>
        <v>3821.2751674548681</v>
      </c>
      <c r="Y351" s="309">
        <f t="shared" si="107"/>
        <v>3.5733000000000001</v>
      </c>
    </row>
    <row r="352" spans="1:25" ht="15.75" customHeight="1" x14ac:dyDescent="0.2">
      <c r="A352" s="424">
        <v>335</v>
      </c>
      <c r="B352" s="301">
        <f t="shared" si="90"/>
        <v>37.421921172941438</v>
      </c>
      <c r="C352" s="302">
        <v>21700</v>
      </c>
      <c r="D352" s="303">
        <f t="shared" si="93"/>
        <v>6958.4882827524816</v>
      </c>
      <c r="E352" s="304">
        <f t="shared" si="96"/>
        <v>2351.9690395703387</v>
      </c>
      <c r="F352" s="304">
        <f t="shared" si="97"/>
        <v>139.16976565504964</v>
      </c>
      <c r="G352" s="101">
        <v>95</v>
      </c>
      <c r="H352" s="305">
        <f t="shared" si="98"/>
        <v>9544.6270879778695</v>
      </c>
      <c r="I352" s="309">
        <f t="shared" si="99"/>
        <v>8.952</v>
      </c>
      <c r="J352" s="329">
        <f t="shared" si="91"/>
        <v>62.369868621569069</v>
      </c>
      <c r="K352" s="302">
        <v>21700</v>
      </c>
      <c r="L352" s="307">
        <f t="shared" si="94"/>
        <v>4175.0929696514886</v>
      </c>
      <c r="M352" s="304">
        <f t="shared" si="100"/>
        <v>1411.1814237422029</v>
      </c>
      <c r="N352" s="304">
        <f t="shared" si="101"/>
        <v>83.501859393029775</v>
      </c>
      <c r="O352" s="308">
        <v>57</v>
      </c>
      <c r="P352" s="305">
        <f t="shared" si="102"/>
        <v>5726.7762527867217</v>
      </c>
      <c r="Q352" s="309">
        <f t="shared" si="103"/>
        <v>5.3712</v>
      </c>
      <c r="R352" s="367">
        <f t="shared" si="92"/>
        <v>93.554802932353596</v>
      </c>
      <c r="S352" s="302">
        <v>21700</v>
      </c>
      <c r="T352" s="307">
        <f t="shared" si="95"/>
        <v>2783.3953131009926</v>
      </c>
      <c r="U352" s="101">
        <f t="shared" si="104"/>
        <v>940.78761582813536</v>
      </c>
      <c r="V352" s="304">
        <f t="shared" si="105"/>
        <v>55.667906262019855</v>
      </c>
      <c r="W352" s="308">
        <v>38</v>
      </c>
      <c r="X352" s="305">
        <f t="shared" si="106"/>
        <v>3817.8508351911478</v>
      </c>
      <c r="Y352" s="309">
        <f t="shared" si="107"/>
        <v>3.5808</v>
      </c>
    </row>
    <row r="353" spans="1:25" ht="15.75" customHeight="1" x14ac:dyDescent="0.2">
      <c r="A353" s="424">
        <v>336</v>
      </c>
      <c r="B353" s="301">
        <f t="shared" si="90"/>
        <v>37.455711555665161</v>
      </c>
      <c r="C353" s="302">
        <v>21700</v>
      </c>
      <c r="D353" s="303">
        <f t="shared" si="93"/>
        <v>6952.2107359515539</v>
      </c>
      <c r="E353" s="304">
        <f t="shared" si="96"/>
        <v>2349.8472287516252</v>
      </c>
      <c r="F353" s="304">
        <f t="shared" si="97"/>
        <v>139.04421471903109</v>
      </c>
      <c r="G353" s="101">
        <v>95</v>
      </c>
      <c r="H353" s="305">
        <f t="shared" si="98"/>
        <v>9536.1021794222106</v>
      </c>
      <c r="I353" s="309">
        <f t="shared" si="99"/>
        <v>8.9705999999999992</v>
      </c>
      <c r="J353" s="329">
        <f t="shared" si="91"/>
        <v>62.426185926108602</v>
      </c>
      <c r="K353" s="302">
        <v>21700</v>
      </c>
      <c r="L353" s="307">
        <f t="shared" si="94"/>
        <v>4171.3264415709327</v>
      </c>
      <c r="M353" s="304">
        <f t="shared" si="100"/>
        <v>1409.9083372509751</v>
      </c>
      <c r="N353" s="304">
        <f t="shared" si="101"/>
        <v>83.426528831418651</v>
      </c>
      <c r="O353" s="308">
        <v>57</v>
      </c>
      <c r="P353" s="305">
        <f t="shared" si="102"/>
        <v>5721.6613076533267</v>
      </c>
      <c r="Q353" s="309">
        <f t="shared" si="103"/>
        <v>5.3823999999999996</v>
      </c>
      <c r="R353" s="367">
        <f t="shared" si="92"/>
        <v>93.639278889162895</v>
      </c>
      <c r="S353" s="302">
        <v>21700</v>
      </c>
      <c r="T353" s="307">
        <f t="shared" si="95"/>
        <v>2780.8842943806217</v>
      </c>
      <c r="U353" s="101">
        <f t="shared" si="104"/>
        <v>939.93889150065002</v>
      </c>
      <c r="V353" s="304">
        <f t="shared" si="105"/>
        <v>55.617685887612431</v>
      </c>
      <c r="W353" s="308">
        <v>38</v>
      </c>
      <c r="X353" s="305">
        <f t="shared" si="106"/>
        <v>3814.4408717688839</v>
      </c>
      <c r="Y353" s="309">
        <f t="shared" si="107"/>
        <v>3.5882000000000001</v>
      </c>
    </row>
    <row r="354" spans="1:25" ht="15.75" customHeight="1" x14ac:dyDescent="0.2">
      <c r="A354" s="424">
        <v>337</v>
      </c>
      <c r="B354" s="301">
        <f t="shared" si="90"/>
        <v>37.489421332873157</v>
      </c>
      <c r="C354" s="302">
        <v>21700</v>
      </c>
      <c r="D354" s="303">
        <f t="shared" si="93"/>
        <v>6945.9594398077406</v>
      </c>
      <c r="E354" s="304">
        <f t="shared" si="96"/>
        <v>2347.7342906550161</v>
      </c>
      <c r="F354" s="304">
        <f t="shared" si="97"/>
        <v>138.91918879615483</v>
      </c>
      <c r="G354" s="101">
        <v>95</v>
      </c>
      <c r="H354" s="305">
        <f t="shared" si="98"/>
        <v>9527.6129192589124</v>
      </c>
      <c r="I354" s="309">
        <f t="shared" si="99"/>
        <v>8.9892000000000003</v>
      </c>
      <c r="J354" s="329">
        <f t="shared" si="91"/>
        <v>62.482368888121933</v>
      </c>
      <c r="K354" s="302">
        <v>21700</v>
      </c>
      <c r="L354" s="307">
        <f t="shared" si="94"/>
        <v>4167.5756638846442</v>
      </c>
      <c r="M354" s="304">
        <f t="shared" si="100"/>
        <v>1408.6405743930095</v>
      </c>
      <c r="N354" s="304">
        <f t="shared" si="101"/>
        <v>83.351513277692888</v>
      </c>
      <c r="O354" s="308">
        <v>57</v>
      </c>
      <c r="P354" s="305">
        <f t="shared" si="102"/>
        <v>5716.5677515553461</v>
      </c>
      <c r="Q354" s="309">
        <f t="shared" si="103"/>
        <v>5.3935000000000004</v>
      </c>
      <c r="R354" s="367">
        <f t="shared" si="92"/>
        <v>93.723553332182888</v>
      </c>
      <c r="S354" s="302">
        <v>21700</v>
      </c>
      <c r="T354" s="307">
        <f t="shared" si="95"/>
        <v>2778.3837759230964</v>
      </c>
      <c r="U354" s="101">
        <f t="shared" si="104"/>
        <v>939.09371626200652</v>
      </c>
      <c r="V354" s="304">
        <f t="shared" si="105"/>
        <v>55.567675518461932</v>
      </c>
      <c r="W354" s="308">
        <v>38</v>
      </c>
      <c r="X354" s="305">
        <f t="shared" si="106"/>
        <v>3811.0451677035649</v>
      </c>
      <c r="Y354" s="309">
        <f t="shared" si="107"/>
        <v>3.5956999999999999</v>
      </c>
    </row>
    <row r="355" spans="1:25" ht="15.75" customHeight="1" x14ac:dyDescent="0.2">
      <c r="A355" s="424">
        <v>338</v>
      </c>
      <c r="B355" s="301">
        <f t="shared" si="90"/>
        <v>37.523050982228803</v>
      </c>
      <c r="C355" s="302">
        <v>21700</v>
      </c>
      <c r="D355" s="303">
        <f t="shared" si="93"/>
        <v>6939.7341949439924</v>
      </c>
      <c r="E355" s="304">
        <f t="shared" si="96"/>
        <v>2345.6301578910693</v>
      </c>
      <c r="F355" s="304">
        <f t="shared" si="97"/>
        <v>138.79468389887984</v>
      </c>
      <c r="G355" s="101">
        <v>95</v>
      </c>
      <c r="H355" s="305">
        <f t="shared" si="98"/>
        <v>9519.1590367339413</v>
      </c>
      <c r="I355" s="309">
        <f t="shared" si="99"/>
        <v>9.0077999999999996</v>
      </c>
      <c r="J355" s="329">
        <f t="shared" si="91"/>
        <v>62.538418303714671</v>
      </c>
      <c r="K355" s="302">
        <v>21700</v>
      </c>
      <c r="L355" s="307">
        <f t="shared" si="94"/>
        <v>4163.8405169663947</v>
      </c>
      <c r="M355" s="304">
        <f t="shared" si="100"/>
        <v>1407.3780947346413</v>
      </c>
      <c r="N355" s="304">
        <f t="shared" si="101"/>
        <v>83.276810339327895</v>
      </c>
      <c r="O355" s="308">
        <v>57</v>
      </c>
      <c r="P355" s="305">
        <f t="shared" si="102"/>
        <v>5711.4954220403642</v>
      </c>
      <c r="Q355" s="309">
        <f t="shared" si="103"/>
        <v>5.4047000000000001</v>
      </c>
      <c r="R355" s="367">
        <f t="shared" si="92"/>
        <v>93.807627455572003</v>
      </c>
      <c r="S355" s="302">
        <v>21700</v>
      </c>
      <c r="T355" s="307">
        <f t="shared" si="95"/>
        <v>2775.8936779775968</v>
      </c>
      <c r="U355" s="101">
        <f t="shared" si="104"/>
        <v>938.25206315642765</v>
      </c>
      <c r="V355" s="304">
        <f t="shared" si="105"/>
        <v>55.517873559551937</v>
      </c>
      <c r="W355" s="308">
        <v>38</v>
      </c>
      <c r="X355" s="305">
        <f t="shared" si="106"/>
        <v>3807.6636146935762</v>
      </c>
      <c r="Y355" s="309">
        <f t="shared" si="107"/>
        <v>3.6031</v>
      </c>
    </row>
    <row r="356" spans="1:25" ht="15.75" customHeight="1" x14ac:dyDescent="0.2">
      <c r="A356" s="424">
        <v>339</v>
      </c>
      <c r="B356" s="301">
        <f t="shared" si="90"/>
        <v>37.556600977162091</v>
      </c>
      <c r="C356" s="302">
        <v>21700</v>
      </c>
      <c r="D356" s="303">
        <f t="shared" si="93"/>
        <v>6933.5348041306361</v>
      </c>
      <c r="E356" s="304">
        <f t="shared" si="96"/>
        <v>2343.5347637961549</v>
      </c>
      <c r="F356" s="304">
        <f t="shared" si="97"/>
        <v>138.67069608261272</v>
      </c>
      <c r="G356" s="101">
        <v>95</v>
      </c>
      <c r="H356" s="305">
        <f t="shared" si="98"/>
        <v>9510.7402640094042</v>
      </c>
      <c r="I356" s="309">
        <f t="shared" si="99"/>
        <v>9.0264000000000006</v>
      </c>
      <c r="J356" s="329">
        <f t="shared" si="91"/>
        <v>62.594334961936823</v>
      </c>
      <c r="K356" s="302">
        <v>21700</v>
      </c>
      <c r="L356" s="307">
        <f t="shared" si="94"/>
        <v>4160.1208824783807</v>
      </c>
      <c r="M356" s="304">
        <f t="shared" si="100"/>
        <v>1406.1208582776926</v>
      </c>
      <c r="N356" s="304">
        <f t="shared" si="101"/>
        <v>83.202417649567622</v>
      </c>
      <c r="O356" s="308">
        <v>57</v>
      </c>
      <c r="P356" s="305">
        <f t="shared" si="102"/>
        <v>5706.4441584056412</v>
      </c>
      <c r="Q356" s="309">
        <f t="shared" si="103"/>
        <v>5.4157999999999999</v>
      </c>
      <c r="R356" s="367">
        <f t="shared" si="92"/>
        <v>93.891502442905221</v>
      </c>
      <c r="S356" s="302">
        <v>21700</v>
      </c>
      <c r="T356" s="307">
        <f t="shared" si="95"/>
        <v>2773.4139216522544</v>
      </c>
      <c r="U356" s="101">
        <f t="shared" si="104"/>
        <v>937.41390551846189</v>
      </c>
      <c r="V356" s="304">
        <f t="shared" si="105"/>
        <v>55.468278433045093</v>
      </c>
      <c r="W356" s="308">
        <v>38</v>
      </c>
      <c r="X356" s="305">
        <f t="shared" si="106"/>
        <v>3804.2961056037616</v>
      </c>
      <c r="Y356" s="309">
        <f t="shared" si="107"/>
        <v>3.6105999999999998</v>
      </c>
    </row>
    <row r="357" spans="1:25" ht="15.75" customHeight="1" x14ac:dyDescent="0.2">
      <c r="A357" s="283">
        <v>340</v>
      </c>
      <c r="B357" s="301">
        <f t="shared" si="90"/>
        <v>37.590071786919552</v>
      </c>
      <c r="C357" s="302">
        <v>21700</v>
      </c>
      <c r="D357" s="303">
        <f t="shared" si="93"/>
        <v>6927.3610722556004</v>
      </c>
      <c r="E357" s="304">
        <f t="shared" si="96"/>
        <v>2341.4480424223925</v>
      </c>
      <c r="F357" s="304">
        <f t="shared" si="97"/>
        <v>138.547221445112</v>
      </c>
      <c r="G357" s="101">
        <v>95</v>
      </c>
      <c r="H357" s="305">
        <f t="shared" si="98"/>
        <v>9502.3563361231063</v>
      </c>
      <c r="I357" s="309">
        <f t="shared" si="99"/>
        <v>9.0449000000000002</v>
      </c>
      <c r="J357" s="329">
        <f t="shared" si="91"/>
        <v>62.650119644865924</v>
      </c>
      <c r="K357" s="302">
        <v>21700</v>
      </c>
      <c r="L357" s="307">
        <f t="shared" si="94"/>
        <v>4156.4166433533601</v>
      </c>
      <c r="M357" s="304">
        <f t="shared" si="100"/>
        <v>1404.8688254534356</v>
      </c>
      <c r="N357" s="304">
        <f t="shared" si="101"/>
        <v>83.128332867067201</v>
      </c>
      <c r="O357" s="308">
        <v>57</v>
      </c>
      <c r="P357" s="305">
        <f t="shared" si="102"/>
        <v>5701.4138016738625</v>
      </c>
      <c r="Q357" s="309">
        <f t="shared" si="103"/>
        <v>5.4269999999999996</v>
      </c>
      <c r="R357" s="367">
        <f t="shared" si="92"/>
        <v>93.975179467298872</v>
      </c>
      <c r="S357" s="302">
        <v>21700</v>
      </c>
      <c r="T357" s="307">
        <f t="shared" si="95"/>
        <v>2770.9444289022404</v>
      </c>
      <c r="U357" s="101">
        <f t="shared" si="104"/>
        <v>936.5792169689571</v>
      </c>
      <c r="V357" s="304">
        <f t="shared" si="105"/>
        <v>55.418888578044808</v>
      </c>
      <c r="W357" s="308">
        <v>38</v>
      </c>
      <c r="X357" s="305">
        <f t="shared" si="106"/>
        <v>3800.9425344492424</v>
      </c>
      <c r="Y357" s="309">
        <f t="shared" si="107"/>
        <v>3.6179999999999999</v>
      </c>
    </row>
    <row r="358" spans="1:25" ht="15.75" customHeight="1" x14ac:dyDescent="0.2">
      <c r="A358" s="424">
        <v>341</v>
      </c>
      <c r="B358" s="301">
        <f t="shared" si="90"/>
        <v>37.623463876613336</v>
      </c>
      <c r="C358" s="302">
        <v>21700</v>
      </c>
      <c r="D358" s="303">
        <f t="shared" si="93"/>
        <v>6921.2128062951706</v>
      </c>
      <c r="E358" s="304">
        <f t="shared" si="96"/>
        <v>2339.3699285277676</v>
      </c>
      <c r="F358" s="304">
        <f t="shared" si="97"/>
        <v>138.42425612590341</v>
      </c>
      <c r="G358" s="101">
        <v>95</v>
      </c>
      <c r="H358" s="305">
        <f t="shared" si="98"/>
        <v>9494.0069909488411</v>
      </c>
      <c r="I358" s="309">
        <f t="shared" si="99"/>
        <v>9.0634999999999994</v>
      </c>
      <c r="J358" s="329">
        <f t="shared" si="91"/>
        <v>62.705773127688893</v>
      </c>
      <c r="K358" s="302">
        <v>21700</v>
      </c>
      <c r="L358" s="307">
        <f t="shared" si="94"/>
        <v>4152.7276837771033</v>
      </c>
      <c r="M358" s="304">
        <f t="shared" si="100"/>
        <v>1403.6219571166607</v>
      </c>
      <c r="N358" s="304">
        <f t="shared" si="101"/>
        <v>83.054553675542067</v>
      </c>
      <c r="O358" s="308">
        <v>57</v>
      </c>
      <c r="P358" s="305">
        <f t="shared" si="102"/>
        <v>5696.4041945693061</v>
      </c>
      <c r="Q358" s="309">
        <f t="shared" si="103"/>
        <v>5.4381000000000004</v>
      </c>
      <c r="R358" s="367">
        <f t="shared" si="92"/>
        <v>94.058659691533336</v>
      </c>
      <c r="S358" s="302">
        <v>21700</v>
      </c>
      <c r="T358" s="307">
        <f t="shared" si="95"/>
        <v>2768.4851225180687</v>
      </c>
      <c r="U358" s="101">
        <f t="shared" si="104"/>
        <v>935.74797141110707</v>
      </c>
      <c r="V358" s="304">
        <f t="shared" si="105"/>
        <v>55.369702450361373</v>
      </c>
      <c r="W358" s="308">
        <v>38</v>
      </c>
      <c r="X358" s="305">
        <f t="shared" si="106"/>
        <v>3797.6027963795373</v>
      </c>
      <c r="Y358" s="309">
        <f t="shared" si="107"/>
        <v>3.6254</v>
      </c>
    </row>
    <row r="359" spans="1:25" ht="15.75" customHeight="1" x14ac:dyDescent="0.2">
      <c r="A359" s="424">
        <v>342</v>
      </c>
      <c r="B359" s="301">
        <f t="shared" si="90"/>
        <v>37.656777707269704</v>
      </c>
      <c r="C359" s="302">
        <v>21700</v>
      </c>
      <c r="D359" s="303">
        <f t="shared" si="93"/>
        <v>6915.0898152852133</v>
      </c>
      <c r="E359" s="304">
        <f t="shared" si="96"/>
        <v>2337.300357566402</v>
      </c>
      <c r="F359" s="304">
        <f t="shared" si="97"/>
        <v>138.30179630570427</v>
      </c>
      <c r="G359" s="101">
        <v>95</v>
      </c>
      <c r="H359" s="305">
        <f t="shared" si="98"/>
        <v>9485.6919691573203</v>
      </c>
      <c r="I359" s="309">
        <f t="shared" si="99"/>
        <v>9.0820000000000007</v>
      </c>
      <c r="J359" s="329">
        <f t="shared" si="91"/>
        <v>62.761296178782843</v>
      </c>
      <c r="K359" s="302">
        <v>21700</v>
      </c>
      <c r="L359" s="307">
        <f t="shared" si="94"/>
        <v>4149.0538891711285</v>
      </c>
      <c r="M359" s="304">
        <f t="shared" si="100"/>
        <v>1402.3802145398413</v>
      </c>
      <c r="N359" s="304">
        <f t="shared" si="101"/>
        <v>82.981077783422577</v>
      </c>
      <c r="O359" s="308">
        <v>57</v>
      </c>
      <c r="P359" s="305">
        <f t="shared" si="102"/>
        <v>5691.4151814943925</v>
      </c>
      <c r="Q359" s="309">
        <f t="shared" si="103"/>
        <v>5.4492000000000003</v>
      </c>
      <c r="R359" s="367">
        <f t="shared" si="92"/>
        <v>94.141944268174257</v>
      </c>
      <c r="S359" s="302">
        <v>21700</v>
      </c>
      <c r="T359" s="307">
        <f t="shared" si="95"/>
        <v>2766.0359261140857</v>
      </c>
      <c r="U359" s="101">
        <f t="shared" si="104"/>
        <v>934.92014302656082</v>
      </c>
      <c r="V359" s="304">
        <f t="shared" si="105"/>
        <v>55.320718522281716</v>
      </c>
      <c r="W359" s="308">
        <v>38</v>
      </c>
      <c r="X359" s="305">
        <f t="shared" si="106"/>
        <v>3794.2767876629282</v>
      </c>
      <c r="Y359" s="309">
        <f t="shared" si="107"/>
        <v>3.6328</v>
      </c>
    </row>
    <row r="360" spans="1:25" ht="15.75" customHeight="1" x14ac:dyDescent="0.2">
      <c r="A360" s="424">
        <v>343</v>
      </c>
      <c r="B360" s="301">
        <f t="shared" si="90"/>
        <v>37.690013735876718</v>
      </c>
      <c r="C360" s="302">
        <v>21700</v>
      </c>
      <c r="D360" s="303">
        <f t="shared" si="93"/>
        <v>6908.9919102928852</v>
      </c>
      <c r="E360" s="304">
        <f t="shared" si="96"/>
        <v>2335.2392656789948</v>
      </c>
      <c r="F360" s="304">
        <f t="shared" si="97"/>
        <v>138.17983820585772</v>
      </c>
      <c r="G360" s="101">
        <v>95</v>
      </c>
      <c r="H360" s="305">
        <f t="shared" si="98"/>
        <v>9477.4110141777364</v>
      </c>
      <c r="I360" s="309">
        <f t="shared" si="99"/>
        <v>9.1006</v>
      </c>
      <c r="J360" s="329">
        <f t="shared" si="91"/>
        <v>62.816689559794533</v>
      </c>
      <c r="K360" s="302">
        <v>21700</v>
      </c>
      <c r="L360" s="307">
        <f t="shared" si="94"/>
        <v>4145.3951461757315</v>
      </c>
      <c r="M360" s="304">
        <f t="shared" si="100"/>
        <v>1401.1435594073971</v>
      </c>
      <c r="N360" s="304">
        <f t="shared" si="101"/>
        <v>82.907902923514627</v>
      </c>
      <c r="O360" s="308">
        <v>57</v>
      </c>
      <c r="P360" s="305">
        <f t="shared" si="102"/>
        <v>5686.4466085066433</v>
      </c>
      <c r="Q360" s="309">
        <f t="shared" si="103"/>
        <v>5.4603000000000002</v>
      </c>
      <c r="R360" s="367">
        <f t="shared" si="92"/>
        <v>94.225034339691788</v>
      </c>
      <c r="S360" s="302">
        <v>21700</v>
      </c>
      <c r="T360" s="307">
        <f t="shared" si="95"/>
        <v>2763.5967641171546</v>
      </c>
      <c r="U360" s="101">
        <f t="shared" si="104"/>
        <v>934.09570627159815</v>
      </c>
      <c r="V360" s="304">
        <f t="shared" si="105"/>
        <v>55.271935282343094</v>
      </c>
      <c r="W360" s="308">
        <v>38</v>
      </c>
      <c r="X360" s="305">
        <f t="shared" si="106"/>
        <v>3790.9644056710958</v>
      </c>
      <c r="Y360" s="309">
        <f t="shared" si="107"/>
        <v>3.6402000000000001</v>
      </c>
    </row>
    <row r="361" spans="1:25" ht="15.75" customHeight="1" x14ac:dyDescent="0.2">
      <c r="A361" s="424">
        <v>344</v>
      </c>
      <c r="B361" s="301">
        <f t="shared" si="90"/>
        <v>37.723172415431257</v>
      </c>
      <c r="C361" s="302">
        <v>21700</v>
      </c>
      <c r="D361" s="303">
        <f t="shared" si="93"/>
        <v>6902.9189043888391</v>
      </c>
      <c r="E361" s="304">
        <f t="shared" si="96"/>
        <v>2333.1865896834274</v>
      </c>
      <c r="F361" s="304">
        <f t="shared" si="97"/>
        <v>138.05837808777679</v>
      </c>
      <c r="G361" s="101">
        <v>95</v>
      </c>
      <c r="H361" s="305">
        <f t="shared" si="98"/>
        <v>9469.163872160043</v>
      </c>
      <c r="I361" s="309">
        <f t="shared" si="99"/>
        <v>9.1190999999999995</v>
      </c>
      <c r="J361" s="329">
        <f t="shared" si="91"/>
        <v>62.871954025718765</v>
      </c>
      <c r="K361" s="302">
        <v>21700</v>
      </c>
      <c r="L361" s="307">
        <f t="shared" si="94"/>
        <v>4141.7513426333026</v>
      </c>
      <c r="M361" s="304">
        <f t="shared" si="100"/>
        <v>1399.911953810056</v>
      </c>
      <c r="N361" s="304">
        <f t="shared" si="101"/>
        <v>82.835026852666047</v>
      </c>
      <c r="O361" s="308">
        <v>57</v>
      </c>
      <c r="P361" s="305">
        <f t="shared" si="102"/>
        <v>5681.4983232960249</v>
      </c>
      <c r="Q361" s="309">
        <f t="shared" si="103"/>
        <v>5.4714</v>
      </c>
      <c r="R361" s="367">
        <f t="shared" si="92"/>
        <v>94.307931038578133</v>
      </c>
      <c r="S361" s="302">
        <v>21700</v>
      </c>
      <c r="T361" s="307">
        <f t="shared" si="95"/>
        <v>2761.1675617555361</v>
      </c>
      <c r="U361" s="101">
        <f t="shared" si="104"/>
        <v>933.27463587337115</v>
      </c>
      <c r="V361" s="304">
        <f t="shared" si="105"/>
        <v>55.223351235110727</v>
      </c>
      <c r="W361" s="308">
        <v>38</v>
      </c>
      <c r="X361" s="305">
        <f t="shared" si="106"/>
        <v>3787.6655488640181</v>
      </c>
      <c r="Y361" s="309">
        <f t="shared" si="107"/>
        <v>3.6476000000000002</v>
      </c>
    </row>
    <row r="362" spans="1:25" ht="15.75" customHeight="1" x14ac:dyDescent="0.2">
      <c r="A362" s="424">
        <v>345</v>
      </c>
      <c r="B362" s="301">
        <f t="shared" si="90"/>
        <v>37.756254194985374</v>
      </c>
      <c r="C362" s="302">
        <v>21700</v>
      </c>
      <c r="D362" s="303">
        <f t="shared" si="93"/>
        <v>6896.8706126198613</v>
      </c>
      <c r="E362" s="304">
        <f t="shared" si="96"/>
        <v>2331.1422670655129</v>
      </c>
      <c r="F362" s="304">
        <f t="shared" si="97"/>
        <v>137.93741225239722</v>
      </c>
      <c r="G362" s="101">
        <v>95</v>
      </c>
      <c r="H362" s="305">
        <f t="shared" si="98"/>
        <v>9460.9502919377719</v>
      </c>
      <c r="I362" s="309">
        <f t="shared" si="99"/>
        <v>9.1376000000000008</v>
      </c>
      <c r="J362" s="329">
        <f t="shared" si="91"/>
        <v>62.927090324975623</v>
      </c>
      <c r="K362" s="302">
        <v>21700</v>
      </c>
      <c r="L362" s="307">
        <f t="shared" si="94"/>
        <v>4138.1223675719175</v>
      </c>
      <c r="M362" s="304">
        <f t="shared" si="100"/>
        <v>1398.685360239308</v>
      </c>
      <c r="N362" s="304">
        <f t="shared" si="101"/>
        <v>82.762447351438354</v>
      </c>
      <c r="O362" s="308">
        <v>57</v>
      </c>
      <c r="P362" s="305">
        <f t="shared" si="102"/>
        <v>5676.570175162663</v>
      </c>
      <c r="Q362" s="309">
        <f t="shared" si="103"/>
        <v>5.4824999999999999</v>
      </c>
      <c r="R362" s="367">
        <f t="shared" si="92"/>
        <v>94.390635487463427</v>
      </c>
      <c r="S362" s="302">
        <v>21700</v>
      </c>
      <c r="T362" s="307">
        <f t="shared" si="95"/>
        <v>2758.7482450479451</v>
      </c>
      <c r="U362" s="101">
        <f t="shared" si="104"/>
        <v>932.45690682620534</v>
      </c>
      <c r="V362" s="304">
        <f t="shared" si="105"/>
        <v>55.174964900958905</v>
      </c>
      <c r="W362" s="308">
        <v>38</v>
      </c>
      <c r="X362" s="305">
        <f t="shared" si="106"/>
        <v>3784.3801167751094</v>
      </c>
      <c r="Y362" s="309">
        <f t="shared" si="107"/>
        <v>3.6549999999999998</v>
      </c>
    </row>
    <row r="363" spans="1:25" ht="15.75" customHeight="1" x14ac:dyDescent="0.2">
      <c r="A363" s="424">
        <v>346</v>
      </c>
      <c r="B363" s="301">
        <f t="shared" si="90"/>
        <v>37.78925951969196</v>
      </c>
      <c r="C363" s="302">
        <v>21700</v>
      </c>
      <c r="D363" s="303">
        <f t="shared" si="93"/>
        <v>6890.8468519819953</v>
      </c>
      <c r="E363" s="304">
        <f t="shared" si="96"/>
        <v>2329.106235969914</v>
      </c>
      <c r="F363" s="304">
        <f t="shared" si="97"/>
        <v>137.8169370396399</v>
      </c>
      <c r="G363" s="101">
        <v>95</v>
      </c>
      <c r="H363" s="305">
        <f t="shared" si="98"/>
        <v>9452.7700249915488</v>
      </c>
      <c r="I363" s="309">
        <f t="shared" si="99"/>
        <v>9.1560000000000006</v>
      </c>
      <c r="J363" s="329">
        <f t="shared" si="91"/>
        <v>62.982099199486605</v>
      </c>
      <c r="K363" s="302">
        <v>21700</v>
      </c>
      <c r="L363" s="307">
        <f t="shared" si="94"/>
        <v>4134.5081111891968</v>
      </c>
      <c r="M363" s="304">
        <f t="shared" si="100"/>
        <v>1397.4637415819484</v>
      </c>
      <c r="N363" s="304">
        <f t="shared" si="101"/>
        <v>82.690162223783943</v>
      </c>
      <c r="O363" s="308">
        <v>57</v>
      </c>
      <c r="P363" s="305">
        <f t="shared" si="102"/>
        <v>5671.6620149949285</v>
      </c>
      <c r="Q363" s="309">
        <f t="shared" si="103"/>
        <v>5.4935999999999998</v>
      </c>
      <c r="R363" s="367">
        <f t="shared" si="92"/>
        <v>94.47314879922989</v>
      </c>
      <c r="S363" s="302">
        <v>21700</v>
      </c>
      <c r="T363" s="307">
        <f t="shared" si="95"/>
        <v>2756.3387407927985</v>
      </c>
      <c r="U363" s="101">
        <f t="shared" si="104"/>
        <v>931.64249438796583</v>
      </c>
      <c r="V363" s="304">
        <f t="shared" si="105"/>
        <v>55.126774815855974</v>
      </c>
      <c r="W363" s="308">
        <v>38</v>
      </c>
      <c r="X363" s="305">
        <f t="shared" si="106"/>
        <v>3781.1080099966202</v>
      </c>
      <c r="Y363" s="309">
        <f t="shared" si="107"/>
        <v>3.6623999999999999</v>
      </c>
    </row>
    <row r="364" spans="1:25" ht="15.75" customHeight="1" x14ac:dyDescent="0.2">
      <c r="A364" s="424">
        <v>347</v>
      </c>
      <c r="B364" s="301">
        <f t="shared" si="90"/>
        <v>37.822188830849754</v>
      </c>
      <c r="C364" s="302">
        <v>21700</v>
      </c>
      <c r="D364" s="303">
        <f t="shared" si="93"/>
        <v>6884.8474413940894</v>
      </c>
      <c r="E364" s="304">
        <f t="shared" si="96"/>
        <v>2327.0784351912021</v>
      </c>
      <c r="F364" s="304">
        <f t="shared" si="97"/>
        <v>137.69694882788178</v>
      </c>
      <c r="G364" s="101">
        <v>95</v>
      </c>
      <c r="H364" s="305">
        <f t="shared" si="98"/>
        <v>9444.6228254131729</v>
      </c>
      <c r="I364" s="309">
        <f t="shared" si="99"/>
        <v>9.1745000000000001</v>
      </c>
      <c r="J364" s="329">
        <f t="shared" si="91"/>
        <v>63.036981384749595</v>
      </c>
      <c r="K364" s="302">
        <v>21700</v>
      </c>
      <c r="L364" s="307">
        <f t="shared" si="94"/>
        <v>4130.9084648364524</v>
      </c>
      <c r="M364" s="304">
        <f t="shared" si="100"/>
        <v>1396.2470611147207</v>
      </c>
      <c r="N364" s="304">
        <f t="shared" si="101"/>
        <v>82.61816929672905</v>
      </c>
      <c r="O364" s="308">
        <v>57</v>
      </c>
      <c r="P364" s="305">
        <f t="shared" si="102"/>
        <v>5666.7736952479027</v>
      </c>
      <c r="Q364" s="309">
        <f t="shared" si="103"/>
        <v>5.5046999999999997</v>
      </c>
      <c r="R364" s="367">
        <f t="shared" si="92"/>
        <v>94.555472077124378</v>
      </c>
      <c r="S364" s="302">
        <v>21700</v>
      </c>
      <c r="T364" s="307">
        <f t="shared" si="95"/>
        <v>2753.9389765576357</v>
      </c>
      <c r="U364" s="101">
        <f t="shared" si="104"/>
        <v>930.83137407648076</v>
      </c>
      <c r="V364" s="304">
        <f t="shared" si="105"/>
        <v>55.078779531152712</v>
      </c>
      <c r="W364" s="308">
        <v>38</v>
      </c>
      <c r="X364" s="305">
        <f t="shared" si="106"/>
        <v>3777.8491301652689</v>
      </c>
      <c r="Y364" s="309">
        <f t="shared" si="107"/>
        <v>3.6698</v>
      </c>
    </row>
    <row r="365" spans="1:25" ht="15.75" customHeight="1" x14ac:dyDescent="0.2">
      <c r="A365" s="424">
        <v>348</v>
      </c>
      <c r="B365" s="301">
        <f t="shared" si="90"/>
        <v>37.85504256594772</v>
      </c>
      <c r="C365" s="302">
        <v>21700</v>
      </c>
      <c r="D365" s="303">
        <f t="shared" si="93"/>
        <v>6878.8722016717866</v>
      </c>
      <c r="E365" s="304">
        <f t="shared" si="96"/>
        <v>2325.0588041650635</v>
      </c>
      <c r="F365" s="304">
        <f t="shared" si="97"/>
        <v>137.57744403343574</v>
      </c>
      <c r="G365" s="101">
        <v>95</v>
      </c>
      <c r="H365" s="305">
        <f t="shared" si="98"/>
        <v>9436.5084498702854</v>
      </c>
      <c r="I365" s="309">
        <f t="shared" si="99"/>
        <v>9.1929999999999996</v>
      </c>
      <c r="J365" s="329">
        <f t="shared" si="91"/>
        <v>63.091737609912869</v>
      </c>
      <c r="K365" s="302">
        <v>21700</v>
      </c>
      <c r="L365" s="307">
        <f t="shared" si="94"/>
        <v>4127.3233210030721</v>
      </c>
      <c r="M365" s="304">
        <f t="shared" si="100"/>
        <v>1395.0352824990382</v>
      </c>
      <c r="N365" s="304">
        <f t="shared" si="101"/>
        <v>82.546466420061449</v>
      </c>
      <c r="O365" s="308">
        <v>57</v>
      </c>
      <c r="P365" s="305">
        <f t="shared" si="102"/>
        <v>5661.9050699221725</v>
      </c>
      <c r="Q365" s="309">
        <f t="shared" si="103"/>
        <v>5.5157999999999996</v>
      </c>
      <c r="R365" s="367">
        <f t="shared" si="92"/>
        <v>94.637606414869296</v>
      </c>
      <c r="S365" s="302">
        <v>21700</v>
      </c>
      <c r="T365" s="307">
        <f t="shared" si="95"/>
        <v>2751.5488806687149</v>
      </c>
      <c r="U365" s="101">
        <f t="shared" si="104"/>
        <v>930.02352166602554</v>
      </c>
      <c r="V365" s="304">
        <f t="shared" si="105"/>
        <v>55.030977613374297</v>
      </c>
      <c r="W365" s="308">
        <v>38</v>
      </c>
      <c r="X365" s="305">
        <f t="shared" si="106"/>
        <v>3774.6033799481147</v>
      </c>
      <c r="Y365" s="309">
        <f t="shared" si="107"/>
        <v>3.6772</v>
      </c>
    </row>
    <row r="366" spans="1:25" ht="15.75" customHeight="1" x14ac:dyDescent="0.2">
      <c r="A366" s="424">
        <v>349</v>
      </c>
      <c r="B366" s="301">
        <f t="shared" si="90"/>
        <v>37.887821158708753</v>
      </c>
      <c r="C366" s="302">
        <v>21700</v>
      </c>
      <c r="D366" s="303">
        <f t="shared" si="93"/>
        <v>6872.9209555019625</v>
      </c>
      <c r="E366" s="304">
        <f t="shared" si="96"/>
        <v>2323.0472829596629</v>
      </c>
      <c r="F366" s="304">
        <f t="shared" si="97"/>
        <v>137.45841911003924</v>
      </c>
      <c r="G366" s="101">
        <v>95</v>
      </c>
      <c r="H366" s="305">
        <f t="shared" si="98"/>
        <v>9428.4266575716629</v>
      </c>
      <c r="I366" s="309">
        <f t="shared" si="99"/>
        <v>9.2113999999999994</v>
      </c>
      <c r="J366" s="329">
        <f t="shared" si="91"/>
        <v>63.146368597847925</v>
      </c>
      <c r="K366" s="302">
        <v>21700</v>
      </c>
      <c r="L366" s="307">
        <f t="shared" si="94"/>
        <v>4123.7525733011771</v>
      </c>
      <c r="M366" s="304">
        <f t="shared" si="100"/>
        <v>1393.8283697757977</v>
      </c>
      <c r="N366" s="304">
        <f t="shared" si="101"/>
        <v>82.475051466023544</v>
      </c>
      <c r="O366" s="308">
        <v>57</v>
      </c>
      <c r="P366" s="305">
        <f t="shared" si="102"/>
        <v>5657.0559945429986</v>
      </c>
      <c r="Q366" s="309">
        <f t="shared" si="103"/>
        <v>5.5267999999999997</v>
      </c>
      <c r="R366" s="367">
        <f t="shared" si="92"/>
        <v>94.719552896771873</v>
      </c>
      <c r="S366" s="302">
        <v>21700</v>
      </c>
      <c r="T366" s="307">
        <f t="shared" si="95"/>
        <v>2749.1683822007849</v>
      </c>
      <c r="U366" s="101">
        <f t="shared" si="104"/>
        <v>929.2189131838652</v>
      </c>
      <c r="V366" s="304">
        <f t="shared" si="105"/>
        <v>54.983367644015701</v>
      </c>
      <c r="W366" s="308">
        <v>38</v>
      </c>
      <c r="X366" s="305">
        <f t="shared" si="106"/>
        <v>3771.3706630286661</v>
      </c>
      <c r="Y366" s="309">
        <f t="shared" si="107"/>
        <v>3.6846000000000001</v>
      </c>
    </row>
    <row r="367" spans="1:25" ht="15.75" customHeight="1" x14ac:dyDescent="0.2">
      <c r="A367" s="283">
        <v>350</v>
      </c>
      <c r="B367" s="301">
        <f t="shared" si="90"/>
        <v>37.920525039132812</v>
      </c>
      <c r="C367" s="302">
        <v>21700</v>
      </c>
      <c r="D367" s="303">
        <f t="shared" si="93"/>
        <v>6866.993527417545</v>
      </c>
      <c r="E367" s="304">
        <f t="shared" si="96"/>
        <v>2321.0438122671299</v>
      </c>
      <c r="F367" s="304">
        <f t="shared" si="97"/>
        <v>137.33987054835092</v>
      </c>
      <c r="G367" s="101">
        <v>95</v>
      </c>
      <c r="H367" s="305">
        <f t="shared" si="98"/>
        <v>9420.3772102330258</v>
      </c>
      <c r="I367" s="309">
        <f t="shared" si="99"/>
        <v>9.2297999999999991</v>
      </c>
      <c r="J367" s="329">
        <f t="shared" si="91"/>
        <v>63.200875065221354</v>
      </c>
      <c r="K367" s="302">
        <v>21700</v>
      </c>
      <c r="L367" s="307">
        <f t="shared" si="94"/>
        <v>4120.1961164505283</v>
      </c>
      <c r="M367" s="304">
        <f t="shared" si="100"/>
        <v>1392.6262873602784</v>
      </c>
      <c r="N367" s="304">
        <f t="shared" si="101"/>
        <v>82.40392232901057</v>
      </c>
      <c r="O367" s="308">
        <v>57</v>
      </c>
      <c r="P367" s="305">
        <f t="shared" si="102"/>
        <v>5652.2263261398166</v>
      </c>
      <c r="Q367" s="309">
        <f t="shared" si="103"/>
        <v>5.5378999999999996</v>
      </c>
      <c r="R367" s="367">
        <f t="shared" si="92"/>
        <v>94.801312597832023</v>
      </c>
      <c r="S367" s="302">
        <v>21700</v>
      </c>
      <c r="T367" s="307">
        <f t="shared" si="95"/>
        <v>2746.797410967019</v>
      </c>
      <c r="U367" s="101">
        <f t="shared" si="104"/>
        <v>928.41752490685235</v>
      </c>
      <c r="V367" s="304">
        <f t="shared" si="105"/>
        <v>54.935948219340382</v>
      </c>
      <c r="W367" s="308">
        <v>38</v>
      </c>
      <c r="X367" s="305">
        <f t="shared" si="106"/>
        <v>3768.150884093212</v>
      </c>
      <c r="Y367" s="309">
        <f t="shared" si="107"/>
        <v>3.6919</v>
      </c>
    </row>
    <row r="368" spans="1:25" ht="15.75" customHeight="1" x14ac:dyDescent="0.2">
      <c r="A368" s="424">
        <v>351</v>
      </c>
      <c r="B368" s="301">
        <f t="shared" si="90"/>
        <v>37.95315463353937</v>
      </c>
      <c r="C368" s="302">
        <v>21700</v>
      </c>
      <c r="D368" s="303">
        <f t="shared" si="93"/>
        <v>6861.0897437727981</v>
      </c>
      <c r="E368" s="304">
        <f t="shared" si="96"/>
        <v>2319.0483333952056</v>
      </c>
      <c r="F368" s="304">
        <f t="shared" si="97"/>
        <v>137.22179487545597</v>
      </c>
      <c r="G368" s="101">
        <v>95</v>
      </c>
      <c r="H368" s="305">
        <f t="shared" si="98"/>
        <v>9412.3598720434584</v>
      </c>
      <c r="I368" s="309">
        <f t="shared" si="99"/>
        <v>9.2482000000000006</v>
      </c>
      <c r="J368" s="329">
        <f t="shared" si="91"/>
        <v>63.255257722565617</v>
      </c>
      <c r="K368" s="302">
        <v>21700</v>
      </c>
      <c r="L368" s="307">
        <f t="shared" si="94"/>
        <v>4116.6538462636781</v>
      </c>
      <c r="M368" s="304">
        <f t="shared" si="100"/>
        <v>1391.4290000371232</v>
      </c>
      <c r="N368" s="304">
        <f t="shared" si="101"/>
        <v>82.333076925273559</v>
      </c>
      <c r="O368" s="308">
        <v>57</v>
      </c>
      <c r="P368" s="305">
        <f t="shared" si="102"/>
        <v>5647.4159232260745</v>
      </c>
      <c r="Q368" s="309">
        <f t="shared" si="103"/>
        <v>5.5488999999999997</v>
      </c>
      <c r="R368" s="367">
        <f t="shared" si="92"/>
        <v>94.882886583848418</v>
      </c>
      <c r="S368" s="302">
        <v>21700</v>
      </c>
      <c r="T368" s="307">
        <f t="shared" si="95"/>
        <v>2744.4358975091195</v>
      </c>
      <c r="U368" s="101">
        <f t="shared" si="104"/>
        <v>927.61933335808226</v>
      </c>
      <c r="V368" s="304">
        <f t="shared" si="105"/>
        <v>54.888717950182389</v>
      </c>
      <c r="W368" s="308">
        <v>38</v>
      </c>
      <c r="X368" s="305">
        <f t="shared" si="106"/>
        <v>3764.9439488173844</v>
      </c>
      <c r="Y368" s="309">
        <f t="shared" si="107"/>
        <v>3.6993</v>
      </c>
    </row>
    <row r="369" spans="1:25" ht="15.75" customHeight="1" x14ac:dyDescent="0.2">
      <c r="A369" s="424">
        <v>352</v>
      </c>
      <c r="B369" s="301">
        <f t="shared" si="90"/>
        <v>37.985710364609346</v>
      </c>
      <c r="C369" s="302">
        <v>21700</v>
      </c>
      <c r="D369" s="303">
        <f t="shared" si="93"/>
        <v>6855.2094327189507</v>
      </c>
      <c r="E369" s="304">
        <f t="shared" si="96"/>
        <v>2317.0607882590052</v>
      </c>
      <c r="F369" s="304">
        <f t="shared" si="97"/>
        <v>137.10418865437902</v>
      </c>
      <c r="G369" s="101">
        <v>95</v>
      </c>
      <c r="H369" s="305">
        <f t="shared" si="98"/>
        <v>9404.3744096323353</v>
      </c>
      <c r="I369" s="309">
        <f t="shared" si="99"/>
        <v>9.2666000000000004</v>
      </c>
      <c r="J369" s="329">
        <f t="shared" si="91"/>
        <v>63.309517274348913</v>
      </c>
      <c r="K369" s="302">
        <v>21700</v>
      </c>
      <c r="L369" s="307">
        <f t="shared" si="94"/>
        <v>4113.1256596313706</v>
      </c>
      <c r="M369" s="304">
        <f t="shared" si="100"/>
        <v>1390.2364729554031</v>
      </c>
      <c r="N369" s="304">
        <f t="shared" si="101"/>
        <v>82.262513192627409</v>
      </c>
      <c r="O369" s="308">
        <v>57</v>
      </c>
      <c r="P369" s="305">
        <f t="shared" si="102"/>
        <v>5642.6246457794005</v>
      </c>
      <c r="Q369" s="309">
        <f t="shared" si="103"/>
        <v>5.56</v>
      </c>
      <c r="R369" s="367">
        <f t="shared" si="92"/>
        <v>94.964275911523359</v>
      </c>
      <c r="S369" s="302">
        <v>21700</v>
      </c>
      <c r="T369" s="307">
        <f t="shared" si="95"/>
        <v>2742.0837730875805</v>
      </c>
      <c r="U369" s="101">
        <f t="shared" si="104"/>
        <v>926.82431530360213</v>
      </c>
      <c r="V369" s="304">
        <f t="shared" si="105"/>
        <v>54.841675461751613</v>
      </c>
      <c r="W369" s="308">
        <v>38</v>
      </c>
      <c r="X369" s="305">
        <f t="shared" si="106"/>
        <v>3761.7497638529344</v>
      </c>
      <c r="Y369" s="309">
        <f t="shared" si="107"/>
        <v>3.7067000000000001</v>
      </c>
    </row>
    <row r="370" spans="1:25" ht="15.75" customHeight="1" x14ac:dyDescent="0.2">
      <c r="A370" s="424">
        <v>353</v>
      </c>
      <c r="B370" s="301">
        <f t="shared" si="90"/>
        <v>38.018192651426332</v>
      </c>
      <c r="C370" s="302">
        <v>21700</v>
      </c>
      <c r="D370" s="303">
        <f t="shared" si="93"/>
        <v>6849.3524241802825</v>
      </c>
      <c r="E370" s="304">
        <f t="shared" si="96"/>
        <v>2315.0811193729351</v>
      </c>
      <c r="F370" s="304">
        <f t="shared" si="97"/>
        <v>136.98704848360566</v>
      </c>
      <c r="G370" s="101">
        <v>95</v>
      </c>
      <c r="H370" s="305">
        <f t="shared" si="98"/>
        <v>9396.420592036824</v>
      </c>
      <c r="I370" s="309">
        <f t="shared" si="99"/>
        <v>9.2850000000000001</v>
      </c>
      <c r="J370" s="329">
        <f t="shared" si="91"/>
        <v>63.36365441904389</v>
      </c>
      <c r="K370" s="302">
        <v>21700</v>
      </c>
      <c r="L370" s="307">
        <f t="shared" si="94"/>
        <v>4109.6114545081709</v>
      </c>
      <c r="M370" s="304">
        <f t="shared" si="100"/>
        <v>1389.0486716237617</v>
      </c>
      <c r="N370" s="304">
        <f t="shared" si="101"/>
        <v>82.192229090163423</v>
      </c>
      <c r="O370" s="308">
        <v>57</v>
      </c>
      <c r="P370" s="305">
        <f t="shared" si="102"/>
        <v>5637.8523552220959</v>
      </c>
      <c r="Q370" s="309">
        <f t="shared" si="103"/>
        <v>5.5709999999999997</v>
      </c>
      <c r="R370" s="367">
        <f t="shared" si="92"/>
        <v>95.045481628565824</v>
      </c>
      <c r="S370" s="302">
        <v>21700</v>
      </c>
      <c r="T370" s="307">
        <f t="shared" si="95"/>
        <v>2739.7409696721138</v>
      </c>
      <c r="U370" s="101">
        <f t="shared" si="104"/>
        <v>926.03244774917437</v>
      </c>
      <c r="V370" s="304">
        <f t="shared" si="105"/>
        <v>54.794819393442275</v>
      </c>
      <c r="W370" s="308">
        <v>38</v>
      </c>
      <c r="X370" s="305">
        <f t="shared" si="106"/>
        <v>3758.5682368147304</v>
      </c>
      <c r="Y370" s="309">
        <f t="shared" si="107"/>
        <v>3.714</v>
      </c>
    </row>
    <row r="371" spans="1:25" ht="15.75" customHeight="1" x14ac:dyDescent="0.2">
      <c r="A371" s="424">
        <v>354</v>
      </c>
      <c r="B371" s="301">
        <f t="shared" si="90"/>
        <v>38.050601909517347</v>
      </c>
      <c r="C371" s="302">
        <v>21700</v>
      </c>
      <c r="D371" s="303">
        <f t="shared" si="93"/>
        <v>6843.5185498305582</v>
      </c>
      <c r="E371" s="304">
        <f t="shared" si="96"/>
        <v>2313.1092698427283</v>
      </c>
      <c r="F371" s="304">
        <f t="shared" si="97"/>
        <v>136.87037099661117</v>
      </c>
      <c r="G371" s="101">
        <v>95</v>
      </c>
      <c r="H371" s="305">
        <f t="shared" si="98"/>
        <v>9388.4981906698958</v>
      </c>
      <c r="I371" s="309">
        <f t="shared" si="99"/>
        <v>9.3033999999999999</v>
      </c>
      <c r="J371" s="329">
        <f t="shared" si="91"/>
        <v>63.417669849195583</v>
      </c>
      <c r="K371" s="302">
        <v>21700</v>
      </c>
      <c r="L371" s="307">
        <f t="shared" si="94"/>
        <v>4106.1111298983342</v>
      </c>
      <c r="M371" s="304">
        <f t="shared" si="100"/>
        <v>1387.8655619056369</v>
      </c>
      <c r="N371" s="304">
        <f t="shared" si="101"/>
        <v>82.122222597966683</v>
      </c>
      <c r="O371" s="308">
        <v>57</v>
      </c>
      <c r="P371" s="305">
        <f t="shared" si="102"/>
        <v>5633.0989144019377</v>
      </c>
      <c r="Q371" s="309">
        <f t="shared" si="103"/>
        <v>5.5819999999999999</v>
      </c>
      <c r="R371" s="367">
        <f t="shared" si="92"/>
        <v>95.126504773793357</v>
      </c>
      <c r="S371" s="302">
        <v>21700</v>
      </c>
      <c r="T371" s="307">
        <f t="shared" si="95"/>
        <v>2737.4074199322231</v>
      </c>
      <c r="U371" s="101">
        <f t="shared" si="104"/>
        <v>925.24370793709136</v>
      </c>
      <c r="V371" s="304">
        <f t="shared" si="105"/>
        <v>54.74814839864446</v>
      </c>
      <c r="W371" s="308">
        <v>38</v>
      </c>
      <c r="X371" s="305">
        <f t="shared" si="106"/>
        <v>3755.3992762679586</v>
      </c>
      <c r="Y371" s="309">
        <f t="shared" si="107"/>
        <v>3.7214</v>
      </c>
    </row>
    <row r="372" spans="1:25" ht="15.75" customHeight="1" x14ac:dyDescent="0.2">
      <c r="A372" s="424">
        <v>355</v>
      </c>
      <c r="B372" s="301">
        <f t="shared" si="90"/>
        <v>38.082938550892955</v>
      </c>
      <c r="C372" s="302">
        <v>21700</v>
      </c>
      <c r="D372" s="303">
        <f t="shared" si="93"/>
        <v>6837.7076430698435</v>
      </c>
      <c r="E372" s="304">
        <f t="shared" si="96"/>
        <v>2311.145183357607</v>
      </c>
      <c r="F372" s="304">
        <f t="shared" si="97"/>
        <v>136.75415286139688</v>
      </c>
      <c r="G372" s="101">
        <v>95</v>
      </c>
      <c r="H372" s="305">
        <f t="shared" si="98"/>
        <v>9380.6069792888466</v>
      </c>
      <c r="I372" s="309">
        <f t="shared" si="99"/>
        <v>9.3217999999999996</v>
      </c>
      <c r="J372" s="329">
        <f t="shared" si="91"/>
        <v>63.47156425148826</v>
      </c>
      <c r="K372" s="302">
        <v>21700</v>
      </c>
      <c r="L372" s="307">
        <f t="shared" si="94"/>
        <v>4102.624585841907</v>
      </c>
      <c r="M372" s="304">
        <f t="shared" si="100"/>
        <v>1386.6871100145645</v>
      </c>
      <c r="N372" s="304">
        <f t="shared" si="101"/>
        <v>82.052491716838148</v>
      </c>
      <c r="O372" s="308">
        <v>57</v>
      </c>
      <c r="P372" s="305">
        <f t="shared" si="102"/>
        <v>5628.3641875733092</v>
      </c>
      <c r="Q372" s="309">
        <f t="shared" si="103"/>
        <v>5.5930999999999997</v>
      </c>
      <c r="R372" s="367">
        <f t="shared" si="92"/>
        <v>95.207346377232383</v>
      </c>
      <c r="S372" s="302">
        <v>21700</v>
      </c>
      <c r="T372" s="307">
        <f t="shared" si="95"/>
        <v>2735.0830572279383</v>
      </c>
      <c r="U372" s="101">
        <f t="shared" si="104"/>
        <v>924.45807334304311</v>
      </c>
      <c r="V372" s="304">
        <f t="shared" si="105"/>
        <v>54.70166114455877</v>
      </c>
      <c r="W372" s="308">
        <v>38</v>
      </c>
      <c r="X372" s="305">
        <f t="shared" si="106"/>
        <v>3752.2427917155401</v>
      </c>
      <c r="Y372" s="309">
        <f t="shared" si="107"/>
        <v>3.7286999999999999</v>
      </c>
    </row>
    <row r="373" spans="1:25" ht="15.75" customHeight="1" x14ac:dyDescent="0.2">
      <c r="A373" s="424">
        <v>356</v>
      </c>
      <c r="B373" s="301">
        <f t="shared" si="90"/>
        <v>38.115202984086814</v>
      </c>
      <c r="C373" s="302">
        <v>21700</v>
      </c>
      <c r="D373" s="303">
        <f t="shared" si="93"/>
        <v>6831.9195390017367</v>
      </c>
      <c r="E373" s="304">
        <f t="shared" si="96"/>
        <v>2309.1888041825869</v>
      </c>
      <c r="F373" s="304">
        <f t="shared" si="97"/>
        <v>136.63839078003474</v>
      </c>
      <c r="G373" s="101">
        <v>95</v>
      </c>
      <c r="H373" s="305">
        <f t="shared" si="98"/>
        <v>9372.746733964359</v>
      </c>
      <c r="I373" s="309">
        <f t="shared" si="99"/>
        <v>9.3400999999999996</v>
      </c>
      <c r="J373" s="329">
        <f t="shared" si="91"/>
        <v>63.525338306811356</v>
      </c>
      <c r="K373" s="302">
        <v>21700</v>
      </c>
      <c r="L373" s="307">
        <f t="shared" si="94"/>
        <v>4099.1517234010416</v>
      </c>
      <c r="M373" s="304">
        <f t="shared" si="100"/>
        <v>1385.513282509552</v>
      </c>
      <c r="N373" s="304">
        <f t="shared" si="101"/>
        <v>81.983034468020833</v>
      </c>
      <c r="O373" s="308">
        <v>57</v>
      </c>
      <c r="P373" s="305">
        <f t="shared" si="102"/>
        <v>5623.6480403786154</v>
      </c>
      <c r="Q373" s="309">
        <f t="shared" si="103"/>
        <v>5.6040999999999999</v>
      </c>
      <c r="R373" s="367">
        <f t="shared" si="92"/>
        <v>95.288007460217031</v>
      </c>
      <c r="S373" s="302">
        <v>21700</v>
      </c>
      <c r="T373" s="307">
        <f t="shared" si="95"/>
        <v>2732.767815600695</v>
      </c>
      <c r="U373" s="101">
        <f t="shared" si="104"/>
        <v>923.67552167303484</v>
      </c>
      <c r="V373" s="304">
        <f t="shared" si="105"/>
        <v>54.6553563120139</v>
      </c>
      <c r="W373" s="308">
        <v>38</v>
      </c>
      <c r="X373" s="305">
        <f t="shared" si="106"/>
        <v>3749.0986935857436</v>
      </c>
      <c r="Y373" s="309">
        <f t="shared" si="107"/>
        <v>3.7360000000000002</v>
      </c>
    </row>
    <row r="374" spans="1:25" ht="15.75" customHeight="1" x14ac:dyDescent="0.2">
      <c r="A374" s="424">
        <v>357</v>
      </c>
      <c r="B374" s="301">
        <f t="shared" si="90"/>
        <v>38.147395614194714</v>
      </c>
      <c r="C374" s="302">
        <v>21700</v>
      </c>
      <c r="D374" s="303">
        <f t="shared" si="93"/>
        <v>6826.1540744109061</v>
      </c>
      <c r="E374" s="304">
        <f t="shared" si="96"/>
        <v>2307.240077150886</v>
      </c>
      <c r="F374" s="304">
        <f t="shared" si="97"/>
        <v>136.52308148821811</v>
      </c>
      <c r="G374" s="101">
        <v>95</v>
      </c>
      <c r="H374" s="305">
        <f t="shared" si="98"/>
        <v>9364.9172330500096</v>
      </c>
      <c r="I374" s="309">
        <f t="shared" si="99"/>
        <v>9.3583999999999996</v>
      </c>
      <c r="J374" s="329">
        <f t="shared" si="91"/>
        <v>63.578992690324526</v>
      </c>
      <c r="K374" s="302">
        <v>21700</v>
      </c>
      <c r="L374" s="307">
        <f t="shared" si="94"/>
        <v>4095.6924446465437</v>
      </c>
      <c r="M374" s="304">
        <f t="shared" si="100"/>
        <v>1384.3440462905317</v>
      </c>
      <c r="N374" s="304">
        <f t="shared" si="101"/>
        <v>81.913848892930872</v>
      </c>
      <c r="O374" s="308">
        <v>57</v>
      </c>
      <c r="P374" s="305">
        <f t="shared" si="102"/>
        <v>5618.9503398300067</v>
      </c>
      <c r="Q374" s="309">
        <f t="shared" si="103"/>
        <v>5.6151</v>
      </c>
      <c r="R374" s="367">
        <f t="shared" si="92"/>
        <v>95.368489035486775</v>
      </c>
      <c r="S374" s="302">
        <v>21700</v>
      </c>
      <c r="T374" s="307">
        <f t="shared" si="95"/>
        <v>2730.4616297643629</v>
      </c>
      <c r="U374" s="101">
        <f t="shared" si="104"/>
        <v>922.89603086035459</v>
      </c>
      <c r="V374" s="304">
        <f t="shared" si="105"/>
        <v>54.60923259528726</v>
      </c>
      <c r="W374" s="308">
        <v>38</v>
      </c>
      <c r="X374" s="305">
        <f t="shared" si="106"/>
        <v>3745.9668932200047</v>
      </c>
      <c r="Y374" s="309">
        <f t="shared" si="107"/>
        <v>3.7433999999999998</v>
      </c>
    </row>
    <row r="375" spans="1:25" ht="15.75" customHeight="1" x14ac:dyDescent="0.2">
      <c r="A375" s="424">
        <v>358</v>
      </c>
      <c r="B375" s="301">
        <f t="shared" si="90"/>
        <v>38.179516842913046</v>
      </c>
      <c r="C375" s="302">
        <v>21700</v>
      </c>
      <c r="D375" s="303">
        <f t="shared" si="93"/>
        <v>6820.4110877410421</v>
      </c>
      <c r="E375" s="304">
        <f t="shared" si="96"/>
        <v>2305.2989476564721</v>
      </c>
      <c r="F375" s="304">
        <f t="shared" si="97"/>
        <v>136.40822175482086</v>
      </c>
      <c r="G375" s="101">
        <v>95</v>
      </c>
      <c r="H375" s="305">
        <f t="shared" si="98"/>
        <v>9357.118257152335</v>
      </c>
      <c r="I375" s="309">
        <f t="shared" si="99"/>
        <v>9.3767999999999994</v>
      </c>
      <c r="J375" s="329">
        <f t="shared" si="91"/>
        <v>63.632528071521747</v>
      </c>
      <c r="K375" s="302">
        <v>21700</v>
      </c>
      <c r="L375" s="307">
        <f t="shared" si="94"/>
        <v>4092.2466526446256</v>
      </c>
      <c r="M375" s="304">
        <f t="shared" si="100"/>
        <v>1383.1793685938833</v>
      </c>
      <c r="N375" s="304">
        <f t="shared" si="101"/>
        <v>81.844933052892515</v>
      </c>
      <c r="O375" s="308">
        <v>57</v>
      </c>
      <c r="P375" s="305">
        <f t="shared" si="102"/>
        <v>5614.2709542914017</v>
      </c>
      <c r="Q375" s="309">
        <f t="shared" si="103"/>
        <v>5.6261000000000001</v>
      </c>
      <c r="R375" s="367">
        <f t="shared" si="92"/>
        <v>95.448792107282614</v>
      </c>
      <c r="S375" s="302">
        <v>21700</v>
      </c>
      <c r="T375" s="307">
        <f t="shared" si="95"/>
        <v>2728.164435096417</v>
      </c>
      <c r="U375" s="101">
        <f t="shared" si="104"/>
        <v>922.11957906258885</v>
      </c>
      <c r="V375" s="304">
        <f t="shared" si="105"/>
        <v>54.563288701928343</v>
      </c>
      <c r="W375" s="308">
        <v>38</v>
      </c>
      <c r="X375" s="305">
        <f t="shared" si="106"/>
        <v>3742.8473028609342</v>
      </c>
      <c r="Y375" s="309">
        <f t="shared" si="107"/>
        <v>3.7507000000000001</v>
      </c>
    </row>
    <row r="376" spans="1:25" ht="15.75" customHeight="1" x14ac:dyDescent="0.2">
      <c r="A376" s="424">
        <v>359</v>
      </c>
      <c r="B376" s="301">
        <f t="shared" si="90"/>
        <v>38.211567068576663</v>
      </c>
      <c r="C376" s="302">
        <v>21700</v>
      </c>
      <c r="D376" s="303">
        <f t="shared" si="93"/>
        <v>6814.6904190731375</v>
      </c>
      <c r="E376" s="304">
        <f t="shared" si="96"/>
        <v>2303.3653616467204</v>
      </c>
      <c r="F376" s="304">
        <f t="shared" si="97"/>
        <v>136.29380838146275</v>
      </c>
      <c r="G376" s="101">
        <v>95</v>
      </c>
      <c r="H376" s="305">
        <f t="shared" si="98"/>
        <v>9349.3495891013208</v>
      </c>
      <c r="I376" s="309">
        <f t="shared" si="99"/>
        <v>9.3950999999999993</v>
      </c>
      <c r="J376" s="329">
        <f t="shared" si="91"/>
        <v>63.685945114294441</v>
      </c>
      <c r="K376" s="302">
        <v>21700</v>
      </c>
      <c r="L376" s="307">
        <f t="shared" si="94"/>
        <v>4088.8142514438828</v>
      </c>
      <c r="M376" s="304">
        <f t="shared" si="100"/>
        <v>1382.0192169880322</v>
      </c>
      <c r="N376" s="304">
        <f t="shared" si="101"/>
        <v>81.776285028877652</v>
      </c>
      <c r="O376" s="308">
        <v>57</v>
      </c>
      <c r="P376" s="305">
        <f t="shared" si="102"/>
        <v>5609.6097534607925</v>
      </c>
      <c r="Q376" s="309">
        <f t="shared" si="103"/>
        <v>5.6369999999999996</v>
      </c>
      <c r="R376" s="367">
        <f t="shared" si="92"/>
        <v>95.528917671441647</v>
      </c>
      <c r="S376" s="302">
        <v>21700</v>
      </c>
      <c r="T376" s="307">
        <f t="shared" si="95"/>
        <v>2725.8761676292552</v>
      </c>
      <c r="U376" s="101">
        <f t="shared" si="104"/>
        <v>921.34614465868822</v>
      </c>
      <c r="V376" s="304">
        <f t="shared" si="105"/>
        <v>54.517523352585101</v>
      </c>
      <c r="W376" s="308">
        <v>38</v>
      </c>
      <c r="X376" s="305">
        <f t="shared" si="106"/>
        <v>3739.7398356405283</v>
      </c>
      <c r="Y376" s="309">
        <f t="shared" si="107"/>
        <v>3.758</v>
      </c>
    </row>
    <row r="377" spans="1:25" ht="15.75" customHeight="1" x14ac:dyDescent="0.2">
      <c r="A377" s="283">
        <v>360</v>
      </c>
      <c r="B377" s="301">
        <f t="shared" si="90"/>
        <v>38.243546686196417</v>
      </c>
      <c r="C377" s="302">
        <v>21700</v>
      </c>
      <c r="D377" s="303">
        <f t="shared" si="93"/>
        <v>6808.9919101041041</v>
      </c>
      <c r="E377" s="304">
        <f t="shared" si="96"/>
        <v>2301.4392656151872</v>
      </c>
      <c r="F377" s="304">
        <f t="shared" si="97"/>
        <v>136.1798382020821</v>
      </c>
      <c r="G377" s="101">
        <v>95</v>
      </c>
      <c r="H377" s="305">
        <f t="shared" si="98"/>
        <v>9341.6110139213743</v>
      </c>
      <c r="I377" s="309">
        <f t="shared" si="99"/>
        <v>9.4133999999999993</v>
      </c>
      <c r="J377" s="329">
        <f t="shared" si="91"/>
        <v>63.739244476994031</v>
      </c>
      <c r="K377" s="302">
        <v>21700</v>
      </c>
      <c r="L377" s="307">
        <f t="shared" si="94"/>
        <v>4085.3951460624617</v>
      </c>
      <c r="M377" s="304">
        <f t="shared" si="100"/>
        <v>1380.863559369112</v>
      </c>
      <c r="N377" s="304">
        <f t="shared" si="101"/>
        <v>81.707902921249229</v>
      </c>
      <c r="O377" s="308">
        <v>57</v>
      </c>
      <c r="P377" s="305">
        <f t="shared" si="102"/>
        <v>5604.9666083528227</v>
      </c>
      <c r="Q377" s="309">
        <f t="shared" si="103"/>
        <v>5.6479999999999997</v>
      </c>
      <c r="R377" s="367">
        <f t="shared" si="92"/>
        <v>95.608866715491033</v>
      </c>
      <c r="S377" s="302">
        <v>21700</v>
      </c>
      <c r="T377" s="307">
        <f t="shared" si="95"/>
        <v>2723.596764041642</v>
      </c>
      <c r="U377" s="101">
        <f t="shared" si="104"/>
        <v>920.5757062460749</v>
      </c>
      <c r="V377" s="304">
        <f t="shared" si="105"/>
        <v>54.471935280832838</v>
      </c>
      <c r="W377" s="308">
        <v>38</v>
      </c>
      <c r="X377" s="305">
        <f t="shared" si="106"/>
        <v>3736.6444055685497</v>
      </c>
      <c r="Y377" s="309">
        <f t="shared" si="107"/>
        <v>3.7652999999999999</v>
      </c>
    </row>
    <row r="378" spans="1:25" ht="15.75" customHeight="1" x14ac:dyDescent="0.2">
      <c r="A378" s="424">
        <v>361</v>
      </c>
      <c r="B378" s="301">
        <f t="shared" si="90"/>
        <v>38.275456087495876</v>
      </c>
      <c r="C378" s="302">
        <v>21700</v>
      </c>
      <c r="D378" s="303">
        <f t="shared" si="93"/>
        <v>6803.3154041257667</v>
      </c>
      <c r="E378" s="304">
        <f t="shared" si="96"/>
        <v>2299.520606594509</v>
      </c>
      <c r="F378" s="304">
        <f t="shared" si="97"/>
        <v>136.06630808251535</v>
      </c>
      <c r="G378" s="101">
        <v>95</v>
      </c>
      <c r="H378" s="305">
        <f t="shared" si="98"/>
        <v>9333.9023188027913</v>
      </c>
      <c r="I378" s="309">
        <f t="shared" si="99"/>
        <v>9.4315999999999995</v>
      </c>
      <c r="J378" s="329">
        <f t="shared" si="91"/>
        <v>63.792426812493126</v>
      </c>
      <c r="K378" s="302">
        <v>21700</v>
      </c>
      <c r="L378" s="307">
        <f t="shared" si="94"/>
        <v>4081.9892424754598</v>
      </c>
      <c r="M378" s="304">
        <f t="shared" si="100"/>
        <v>1379.7123639567053</v>
      </c>
      <c r="N378" s="304">
        <f t="shared" si="101"/>
        <v>81.639784849509198</v>
      </c>
      <c r="O378" s="308">
        <v>57</v>
      </c>
      <c r="P378" s="305">
        <f t="shared" si="102"/>
        <v>5600.3413912816741</v>
      </c>
      <c r="Q378" s="309">
        <f t="shared" si="103"/>
        <v>5.6589999999999998</v>
      </c>
      <c r="R378" s="367">
        <f t="shared" si="92"/>
        <v>95.688640218739678</v>
      </c>
      <c r="S378" s="302">
        <v>21700</v>
      </c>
      <c r="T378" s="307">
        <f t="shared" si="95"/>
        <v>2721.3261616503069</v>
      </c>
      <c r="U378" s="101">
        <f t="shared" si="104"/>
        <v>919.80824263780357</v>
      </c>
      <c r="V378" s="304">
        <f t="shared" si="105"/>
        <v>54.426523233006137</v>
      </c>
      <c r="W378" s="308">
        <v>38</v>
      </c>
      <c r="X378" s="305">
        <f t="shared" si="106"/>
        <v>3733.5609275211168</v>
      </c>
      <c r="Y378" s="309">
        <f t="shared" si="107"/>
        <v>3.7726999999999999</v>
      </c>
    </row>
    <row r="379" spans="1:25" ht="15.75" customHeight="1" x14ac:dyDescent="0.2">
      <c r="A379" s="424">
        <v>362</v>
      </c>
      <c r="B379" s="301">
        <f t="shared" si="90"/>
        <v>38.307295660947851</v>
      </c>
      <c r="C379" s="302">
        <v>21700</v>
      </c>
      <c r="D379" s="303">
        <f t="shared" si="93"/>
        <v>6797.6607460041423</v>
      </c>
      <c r="E379" s="304">
        <f t="shared" si="96"/>
        <v>2297.6093321494</v>
      </c>
      <c r="F379" s="304">
        <f t="shared" si="97"/>
        <v>135.95321492008284</v>
      </c>
      <c r="G379" s="101">
        <v>95</v>
      </c>
      <c r="H379" s="305">
        <f t="shared" si="98"/>
        <v>9326.2232930736245</v>
      </c>
      <c r="I379" s="309">
        <f t="shared" si="99"/>
        <v>9.4498999999999995</v>
      </c>
      <c r="J379" s="329">
        <f t="shared" si="91"/>
        <v>63.845492768246423</v>
      </c>
      <c r="K379" s="302">
        <v>21700</v>
      </c>
      <c r="L379" s="307">
        <f t="shared" si="94"/>
        <v>4078.5964476024847</v>
      </c>
      <c r="M379" s="304">
        <f t="shared" si="100"/>
        <v>1378.5655992896397</v>
      </c>
      <c r="N379" s="304">
        <f t="shared" si="101"/>
        <v>81.571928952049689</v>
      </c>
      <c r="O379" s="308">
        <v>57</v>
      </c>
      <c r="P379" s="305">
        <f t="shared" si="102"/>
        <v>5595.733975844174</v>
      </c>
      <c r="Q379" s="309">
        <f t="shared" si="103"/>
        <v>5.6699000000000002</v>
      </c>
      <c r="R379" s="367">
        <f t="shared" si="92"/>
        <v>95.768239152369617</v>
      </c>
      <c r="S379" s="302">
        <v>21700</v>
      </c>
      <c r="T379" s="307">
        <f t="shared" si="95"/>
        <v>2719.0642984016567</v>
      </c>
      <c r="U379" s="101">
        <f t="shared" si="104"/>
        <v>919.04373285975987</v>
      </c>
      <c r="V379" s="304">
        <f t="shared" si="105"/>
        <v>54.381285968033133</v>
      </c>
      <c r="W379" s="308">
        <v>38</v>
      </c>
      <c r="X379" s="305">
        <f t="shared" si="106"/>
        <v>3730.4893172294501</v>
      </c>
      <c r="Y379" s="309">
        <f t="shared" si="107"/>
        <v>3.78</v>
      </c>
    </row>
    <row r="380" spans="1:25" ht="15.75" customHeight="1" x14ac:dyDescent="0.2">
      <c r="A380" s="424">
        <v>363</v>
      </c>
      <c r="B380" s="301">
        <f t="shared" si="90"/>
        <v>38.339065791810143</v>
      </c>
      <c r="C380" s="302">
        <v>21700</v>
      </c>
      <c r="D380" s="303">
        <f t="shared" si="93"/>
        <v>6792.027782159098</v>
      </c>
      <c r="E380" s="304">
        <f t="shared" si="96"/>
        <v>2295.7053903697747</v>
      </c>
      <c r="F380" s="304">
        <f t="shared" si="97"/>
        <v>135.84055564318197</v>
      </c>
      <c r="G380" s="101">
        <v>95</v>
      </c>
      <c r="H380" s="305">
        <f t="shared" si="98"/>
        <v>9318.5737281720558</v>
      </c>
      <c r="I380" s="309">
        <f t="shared" si="99"/>
        <v>9.4680999999999997</v>
      </c>
      <c r="J380" s="329">
        <f t="shared" si="91"/>
        <v>63.89844298635024</v>
      </c>
      <c r="K380" s="302">
        <v>21700</v>
      </c>
      <c r="L380" s="307">
        <f t="shared" si="94"/>
        <v>4075.2166692954588</v>
      </c>
      <c r="M380" s="304">
        <f t="shared" si="100"/>
        <v>1377.423234221865</v>
      </c>
      <c r="N380" s="304">
        <f t="shared" si="101"/>
        <v>81.504333385909177</v>
      </c>
      <c r="O380" s="308">
        <v>57</v>
      </c>
      <c r="P380" s="305">
        <f t="shared" si="102"/>
        <v>5591.1442369032329</v>
      </c>
      <c r="Q380" s="309">
        <f t="shared" si="103"/>
        <v>5.6809000000000003</v>
      </c>
      <c r="R380" s="367">
        <f t="shared" si="92"/>
        <v>95.847664479525349</v>
      </c>
      <c r="S380" s="302">
        <v>21700</v>
      </c>
      <c r="T380" s="307">
        <f t="shared" si="95"/>
        <v>2716.8111128636401</v>
      </c>
      <c r="U380" s="101">
        <f t="shared" si="104"/>
        <v>918.28215614791031</v>
      </c>
      <c r="V380" s="304">
        <f t="shared" si="105"/>
        <v>54.336222257272802</v>
      </c>
      <c r="W380" s="308">
        <v>38</v>
      </c>
      <c r="X380" s="305">
        <f t="shared" si="106"/>
        <v>3727.4294912688233</v>
      </c>
      <c r="Y380" s="309">
        <f t="shared" si="107"/>
        <v>3.7873000000000001</v>
      </c>
    </row>
    <row r="381" spans="1:25" ht="15.75" customHeight="1" x14ac:dyDescent="0.2">
      <c r="A381" s="424">
        <v>364</v>
      </c>
      <c r="B381" s="301">
        <f t="shared" si="90"/>
        <v>38.370766862161005</v>
      </c>
      <c r="C381" s="302">
        <v>21700</v>
      </c>
      <c r="D381" s="303">
        <f t="shared" si="93"/>
        <v>6786.4163605442864</v>
      </c>
      <c r="E381" s="304">
        <f t="shared" si="96"/>
        <v>2293.8087298639684</v>
      </c>
      <c r="F381" s="304">
        <f t="shared" si="97"/>
        <v>135.72832721088574</v>
      </c>
      <c r="G381" s="101">
        <v>95</v>
      </c>
      <c r="H381" s="305">
        <f t="shared" si="98"/>
        <v>9310.9534176191391</v>
      </c>
      <c r="I381" s="309">
        <f t="shared" si="99"/>
        <v>9.4863999999999997</v>
      </c>
      <c r="J381" s="329">
        <f t="shared" si="91"/>
        <v>63.95127810360168</v>
      </c>
      <c r="K381" s="302">
        <v>21700</v>
      </c>
      <c r="L381" s="307">
        <f t="shared" si="94"/>
        <v>4071.8498163265713</v>
      </c>
      <c r="M381" s="304">
        <f t="shared" si="100"/>
        <v>1376.285237918381</v>
      </c>
      <c r="N381" s="304">
        <f t="shared" si="101"/>
        <v>81.436996326531428</v>
      </c>
      <c r="O381" s="308">
        <v>57</v>
      </c>
      <c r="P381" s="305">
        <f t="shared" si="102"/>
        <v>5586.5720505714844</v>
      </c>
      <c r="Q381" s="309">
        <f t="shared" si="103"/>
        <v>5.6917999999999997</v>
      </c>
      <c r="R381" s="367">
        <f t="shared" si="92"/>
        <v>95.926917155402506</v>
      </c>
      <c r="S381" s="302">
        <v>21700</v>
      </c>
      <c r="T381" s="307">
        <f t="shared" si="95"/>
        <v>2714.5665442177151</v>
      </c>
      <c r="U381" s="101">
        <f t="shared" si="104"/>
        <v>917.52349194558758</v>
      </c>
      <c r="V381" s="304">
        <f t="shared" si="105"/>
        <v>54.291330884354302</v>
      </c>
      <c r="W381" s="308">
        <v>38</v>
      </c>
      <c r="X381" s="305">
        <f t="shared" si="106"/>
        <v>3724.381367047657</v>
      </c>
      <c r="Y381" s="309">
        <f t="shared" si="107"/>
        <v>3.7946</v>
      </c>
    </row>
    <row r="382" spans="1:25" ht="15.75" customHeight="1" x14ac:dyDescent="0.2">
      <c r="A382" s="424">
        <v>365</v>
      </c>
      <c r="B382" s="301">
        <f t="shared" si="90"/>
        <v>38.402399250934003</v>
      </c>
      <c r="C382" s="302">
        <v>21700</v>
      </c>
      <c r="D382" s="303">
        <f t="shared" si="93"/>
        <v>6780.8263306274193</v>
      </c>
      <c r="E382" s="304">
        <f t="shared" si="96"/>
        <v>2291.9192997520677</v>
      </c>
      <c r="F382" s="304">
        <f t="shared" si="97"/>
        <v>135.6165266125484</v>
      </c>
      <c r="G382" s="101">
        <v>95</v>
      </c>
      <c r="H382" s="305">
        <f t="shared" si="98"/>
        <v>9303.3621569920342</v>
      </c>
      <c r="I382" s="309">
        <f t="shared" si="99"/>
        <v>9.5045999999999999</v>
      </c>
      <c r="J382" s="329">
        <f t="shared" si="91"/>
        <v>64.003998751556679</v>
      </c>
      <c r="K382" s="302">
        <v>21700</v>
      </c>
      <c r="L382" s="307">
        <f t="shared" si="94"/>
        <v>4068.4957983764516</v>
      </c>
      <c r="M382" s="304">
        <f t="shared" si="100"/>
        <v>1375.1515798512405</v>
      </c>
      <c r="N382" s="304">
        <f t="shared" si="101"/>
        <v>81.369915967529039</v>
      </c>
      <c r="O382" s="308">
        <v>57</v>
      </c>
      <c r="P382" s="305">
        <f t="shared" si="102"/>
        <v>5582.0172941952205</v>
      </c>
      <c r="Q382" s="309">
        <f t="shared" si="103"/>
        <v>5.7027999999999999</v>
      </c>
      <c r="R382" s="367">
        <f t="shared" si="92"/>
        <v>96.005998127335005</v>
      </c>
      <c r="S382" s="302">
        <v>21700</v>
      </c>
      <c r="T382" s="307">
        <f t="shared" si="95"/>
        <v>2712.3305322509677</v>
      </c>
      <c r="U382" s="101">
        <f t="shared" si="104"/>
        <v>916.76771990082705</v>
      </c>
      <c r="V382" s="304">
        <f t="shared" si="105"/>
        <v>54.246610645019359</v>
      </c>
      <c r="W382" s="308">
        <v>38</v>
      </c>
      <c r="X382" s="305">
        <f t="shared" si="106"/>
        <v>3721.3448627968141</v>
      </c>
      <c r="Y382" s="309">
        <f t="shared" si="107"/>
        <v>3.8018000000000001</v>
      </c>
    </row>
    <row r="383" spans="1:25" ht="15.75" customHeight="1" x14ac:dyDescent="0.2">
      <c r="A383" s="424">
        <v>366</v>
      </c>
      <c r="B383" s="301">
        <f t="shared" si="90"/>
        <v>38.433963333952427</v>
      </c>
      <c r="C383" s="302">
        <v>21700</v>
      </c>
      <c r="D383" s="303">
        <f t="shared" si="93"/>
        <v>6775.2575433708553</v>
      </c>
      <c r="E383" s="304">
        <f t="shared" si="96"/>
        <v>2290.0370496593487</v>
      </c>
      <c r="F383" s="304">
        <f t="shared" si="97"/>
        <v>135.50515086741711</v>
      </c>
      <c r="G383" s="101">
        <v>95</v>
      </c>
      <c r="H383" s="305">
        <f t="shared" si="98"/>
        <v>9295.7997438976217</v>
      </c>
      <c r="I383" s="309">
        <f t="shared" si="99"/>
        <v>9.5228000000000002</v>
      </c>
      <c r="J383" s="329">
        <f t="shared" si="91"/>
        <v>64.056605556587385</v>
      </c>
      <c r="K383" s="302">
        <v>21700</v>
      </c>
      <c r="L383" s="307">
        <f t="shared" si="94"/>
        <v>4065.1545260225121</v>
      </c>
      <c r="M383" s="304">
        <f t="shared" si="100"/>
        <v>1374.0222297956088</v>
      </c>
      <c r="N383" s="304">
        <f t="shared" si="101"/>
        <v>81.30309052045024</v>
      </c>
      <c r="O383" s="308">
        <v>57</v>
      </c>
      <c r="P383" s="305">
        <f t="shared" si="102"/>
        <v>5577.4798463385714</v>
      </c>
      <c r="Q383" s="309">
        <f t="shared" si="103"/>
        <v>5.7137000000000002</v>
      </c>
      <c r="R383" s="367">
        <f t="shared" si="92"/>
        <v>96.084908334881064</v>
      </c>
      <c r="S383" s="302">
        <v>21700</v>
      </c>
      <c r="T383" s="307">
        <f t="shared" si="95"/>
        <v>2710.1030173483418</v>
      </c>
      <c r="U383" s="101">
        <f t="shared" si="104"/>
        <v>916.01481986373949</v>
      </c>
      <c r="V383" s="304">
        <f t="shared" si="105"/>
        <v>54.202060346966839</v>
      </c>
      <c r="W383" s="308">
        <v>38</v>
      </c>
      <c r="X383" s="305">
        <f t="shared" si="106"/>
        <v>3718.3198975590481</v>
      </c>
      <c r="Y383" s="309">
        <f t="shared" si="107"/>
        <v>3.8090999999999999</v>
      </c>
    </row>
    <row r="384" spans="1:25" ht="15.75" customHeight="1" x14ac:dyDescent="0.2">
      <c r="A384" s="424">
        <v>367</v>
      </c>
      <c r="B384" s="301">
        <f t="shared" si="90"/>
        <v>38.465459483963258</v>
      </c>
      <c r="C384" s="302">
        <v>21700</v>
      </c>
      <c r="D384" s="303">
        <f t="shared" si="93"/>
        <v>6769.7098512124649</v>
      </c>
      <c r="E384" s="304">
        <f t="shared" si="96"/>
        <v>2288.1619297098127</v>
      </c>
      <c r="F384" s="304">
        <f t="shared" si="97"/>
        <v>135.39419702424931</v>
      </c>
      <c r="G384" s="101">
        <v>95</v>
      </c>
      <c r="H384" s="305">
        <f t="shared" si="98"/>
        <v>9288.2659779465266</v>
      </c>
      <c r="I384" s="309">
        <f t="shared" si="99"/>
        <v>9.5410000000000004</v>
      </c>
      <c r="J384" s="329">
        <f t="shared" si="91"/>
        <v>64.109099139938763</v>
      </c>
      <c r="K384" s="302">
        <v>21700</v>
      </c>
      <c r="L384" s="307">
        <f t="shared" si="94"/>
        <v>4061.8259107274789</v>
      </c>
      <c r="M384" s="304">
        <f t="shared" si="100"/>
        <v>1372.8971578258877</v>
      </c>
      <c r="N384" s="304">
        <f t="shared" si="101"/>
        <v>81.236518214549577</v>
      </c>
      <c r="O384" s="308">
        <v>57</v>
      </c>
      <c r="P384" s="305">
        <f t="shared" si="102"/>
        <v>5572.9595867679163</v>
      </c>
      <c r="Q384" s="309">
        <f t="shared" si="103"/>
        <v>5.7245999999999997</v>
      </c>
      <c r="R384" s="367">
        <f t="shared" si="92"/>
        <v>96.163648709908145</v>
      </c>
      <c r="S384" s="302">
        <v>21700</v>
      </c>
      <c r="T384" s="307">
        <f t="shared" si="95"/>
        <v>2707.8839404849859</v>
      </c>
      <c r="U384" s="101">
        <f t="shared" si="104"/>
        <v>915.26477188392516</v>
      </c>
      <c r="V384" s="304">
        <f t="shared" si="105"/>
        <v>54.157678809699718</v>
      </c>
      <c r="W384" s="308">
        <v>38</v>
      </c>
      <c r="X384" s="305">
        <f t="shared" si="106"/>
        <v>3715.3063911786107</v>
      </c>
      <c r="Y384" s="309">
        <f t="shared" si="107"/>
        <v>3.8163999999999998</v>
      </c>
    </row>
    <row r="385" spans="1:25" ht="15.75" customHeight="1" x14ac:dyDescent="0.2">
      <c r="A385" s="424">
        <v>368</v>
      </c>
      <c r="B385" s="301">
        <f t="shared" si="90"/>
        <v>38.496888070670607</v>
      </c>
      <c r="C385" s="302">
        <v>21700</v>
      </c>
      <c r="D385" s="303">
        <f t="shared" si="93"/>
        <v>6764.1831080468401</v>
      </c>
      <c r="E385" s="304">
        <f t="shared" si="96"/>
        <v>2286.2938905198316</v>
      </c>
      <c r="F385" s="304">
        <f t="shared" si="97"/>
        <v>135.28366216093681</v>
      </c>
      <c r="G385" s="101">
        <v>95</v>
      </c>
      <c r="H385" s="305">
        <f t="shared" si="98"/>
        <v>9280.7606607276084</v>
      </c>
      <c r="I385" s="309">
        <f t="shared" si="99"/>
        <v>9.5592000000000006</v>
      </c>
      <c r="J385" s="329">
        <f t="shared" si="91"/>
        <v>64.16148011778435</v>
      </c>
      <c r="K385" s="302">
        <v>21700</v>
      </c>
      <c r="L385" s="307">
        <f t="shared" si="94"/>
        <v>4058.5098648281032</v>
      </c>
      <c r="M385" s="304">
        <f t="shared" si="100"/>
        <v>1371.7763343118988</v>
      </c>
      <c r="N385" s="304">
        <f t="shared" si="101"/>
        <v>81.170197296562066</v>
      </c>
      <c r="O385" s="308">
        <v>57</v>
      </c>
      <c r="P385" s="305">
        <f t="shared" si="102"/>
        <v>5568.4563964365643</v>
      </c>
      <c r="Q385" s="309">
        <f t="shared" si="103"/>
        <v>5.7355</v>
      </c>
      <c r="R385" s="367">
        <f t="shared" si="92"/>
        <v>96.242220176676511</v>
      </c>
      <c r="S385" s="302">
        <v>21700</v>
      </c>
      <c r="T385" s="307">
        <f t="shared" si="95"/>
        <v>2705.6732432187355</v>
      </c>
      <c r="U385" s="101">
        <f t="shared" si="104"/>
        <v>914.51755620793256</v>
      </c>
      <c r="V385" s="304">
        <f t="shared" si="105"/>
        <v>54.113464864374713</v>
      </c>
      <c r="W385" s="308">
        <v>38</v>
      </c>
      <c r="X385" s="305">
        <f t="shared" si="106"/>
        <v>3712.3042642910427</v>
      </c>
      <c r="Y385" s="309">
        <f t="shared" si="107"/>
        <v>3.8237000000000001</v>
      </c>
    </row>
    <row r="386" spans="1:25" ht="15.75" customHeight="1" x14ac:dyDescent="0.2">
      <c r="A386" s="424">
        <v>369</v>
      </c>
      <c r="B386" s="301">
        <f t="shared" si="90"/>
        <v>38.528249460768798</v>
      </c>
      <c r="C386" s="302">
        <v>21700</v>
      </c>
      <c r="D386" s="303">
        <f t="shared" si="93"/>
        <v>6758.6771692067414</v>
      </c>
      <c r="E386" s="304">
        <f t="shared" si="96"/>
        <v>2284.4328831918783</v>
      </c>
      <c r="F386" s="304">
        <f t="shared" si="97"/>
        <v>135.17354338413483</v>
      </c>
      <c r="G386" s="101">
        <v>95</v>
      </c>
      <c r="H386" s="305">
        <f t="shared" si="98"/>
        <v>9273.2835957827556</v>
      </c>
      <c r="I386" s="309">
        <f t="shared" si="99"/>
        <v>9.5774000000000008</v>
      </c>
      <c r="J386" s="329">
        <f t="shared" si="91"/>
        <v>64.213749101281337</v>
      </c>
      <c r="K386" s="302">
        <v>21700</v>
      </c>
      <c r="L386" s="307">
        <f t="shared" si="94"/>
        <v>4055.2063015240437</v>
      </c>
      <c r="M386" s="304">
        <f t="shared" si="100"/>
        <v>1370.6597299151267</v>
      </c>
      <c r="N386" s="304">
        <f t="shared" si="101"/>
        <v>81.10412603048087</v>
      </c>
      <c r="O386" s="308">
        <v>57</v>
      </c>
      <c r="P386" s="305">
        <f t="shared" si="102"/>
        <v>5563.9701574696519</v>
      </c>
      <c r="Q386" s="309">
        <f t="shared" si="103"/>
        <v>5.7464000000000004</v>
      </c>
      <c r="R386" s="367">
        <f t="shared" si="92"/>
        <v>96.320623651921991</v>
      </c>
      <c r="S386" s="302">
        <v>21700</v>
      </c>
      <c r="T386" s="307">
        <f t="shared" si="95"/>
        <v>2703.4708676826967</v>
      </c>
      <c r="U386" s="101">
        <f t="shared" si="104"/>
        <v>913.77315327675137</v>
      </c>
      <c r="V386" s="304">
        <f t="shared" si="105"/>
        <v>54.069417353653932</v>
      </c>
      <c r="W386" s="308">
        <v>38</v>
      </c>
      <c r="X386" s="305">
        <f t="shared" si="106"/>
        <v>3709.3134383131019</v>
      </c>
      <c r="Y386" s="309">
        <f t="shared" si="107"/>
        <v>3.831</v>
      </c>
    </row>
    <row r="387" spans="1:25" ht="15.75" customHeight="1" x14ac:dyDescent="0.2">
      <c r="A387" s="283">
        <v>370</v>
      </c>
      <c r="B387" s="301">
        <f t="shared" si="90"/>
        <v>38.559544017974922</v>
      </c>
      <c r="C387" s="302">
        <v>21700</v>
      </c>
      <c r="D387" s="303">
        <f t="shared" si="93"/>
        <v>6753.1918914448743</v>
      </c>
      <c r="E387" s="304">
        <f t="shared" si="96"/>
        <v>2282.5788593083671</v>
      </c>
      <c r="F387" s="304">
        <f t="shared" si="97"/>
        <v>135.06383782889748</v>
      </c>
      <c r="G387" s="101">
        <v>95</v>
      </c>
      <c r="H387" s="305">
        <f t="shared" si="98"/>
        <v>9265.8345885821382</v>
      </c>
      <c r="I387" s="309">
        <f t="shared" si="99"/>
        <v>9.5954999999999995</v>
      </c>
      <c r="J387" s="329">
        <f t="shared" si="91"/>
        <v>64.265906696624867</v>
      </c>
      <c r="K387" s="302">
        <v>21700</v>
      </c>
      <c r="L387" s="307">
        <f t="shared" si="94"/>
        <v>4051.9151348669257</v>
      </c>
      <c r="M387" s="304">
        <f t="shared" si="100"/>
        <v>1369.5473155850207</v>
      </c>
      <c r="N387" s="304">
        <f t="shared" si="101"/>
        <v>81.038302697338509</v>
      </c>
      <c r="O387" s="308">
        <v>57</v>
      </c>
      <c r="P387" s="305">
        <f t="shared" si="102"/>
        <v>5559.5007531492847</v>
      </c>
      <c r="Q387" s="309">
        <f t="shared" si="103"/>
        <v>5.7572999999999999</v>
      </c>
      <c r="R387" s="367">
        <f t="shared" si="92"/>
        <v>96.398860044937294</v>
      </c>
      <c r="S387" s="302">
        <v>21700</v>
      </c>
      <c r="T387" s="307">
        <f t="shared" si="95"/>
        <v>2701.2767565779504</v>
      </c>
      <c r="U387" s="101">
        <f t="shared" si="104"/>
        <v>913.03154372334711</v>
      </c>
      <c r="V387" s="304">
        <f t="shared" si="105"/>
        <v>54.02553513155901</v>
      </c>
      <c r="W387" s="308">
        <v>38</v>
      </c>
      <c r="X387" s="305">
        <f t="shared" si="106"/>
        <v>3706.3338354328566</v>
      </c>
      <c r="Y387" s="309">
        <f t="shared" si="107"/>
        <v>3.8382000000000001</v>
      </c>
    </row>
    <row r="388" spans="1:25" ht="15.75" customHeight="1" x14ac:dyDescent="0.2">
      <c r="A388" s="424">
        <v>371</v>
      </c>
      <c r="B388" s="301">
        <f t="shared" si="90"/>
        <v>38.590772103060992</v>
      </c>
      <c r="C388" s="302">
        <v>21700</v>
      </c>
      <c r="D388" s="303">
        <f t="shared" si="93"/>
        <v>6747.7271329159348</v>
      </c>
      <c r="E388" s="304">
        <f t="shared" si="96"/>
        <v>2280.7317709255858</v>
      </c>
      <c r="F388" s="304">
        <f t="shared" si="97"/>
        <v>134.9545426583187</v>
      </c>
      <c r="G388" s="101">
        <v>95</v>
      </c>
      <c r="H388" s="305">
        <f t="shared" si="98"/>
        <v>9258.4134464998406</v>
      </c>
      <c r="I388" s="309">
        <f t="shared" si="99"/>
        <v>9.6136999999999997</v>
      </c>
      <c r="J388" s="329">
        <f t="shared" si="91"/>
        <v>64.317953505101656</v>
      </c>
      <c r="K388" s="302">
        <v>21700</v>
      </c>
      <c r="L388" s="307">
        <f t="shared" si="94"/>
        <v>4048.6362797495613</v>
      </c>
      <c r="M388" s="304">
        <f t="shared" si="100"/>
        <v>1368.4390625553515</v>
      </c>
      <c r="N388" s="304">
        <f t="shared" si="101"/>
        <v>80.972725594991232</v>
      </c>
      <c r="O388" s="308">
        <v>57</v>
      </c>
      <c r="P388" s="305">
        <f t="shared" si="102"/>
        <v>5555.0480678999038</v>
      </c>
      <c r="Q388" s="309">
        <f t="shared" si="103"/>
        <v>5.7682000000000002</v>
      </c>
      <c r="R388" s="367">
        <f t="shared" si="92"/>
        <v>96.476930257652469</v>
      </c>
      <c r="S388" s="302">
        <v>21700</v>
      </c>
      <c r="T388" s="307">
        <f t="shared" si="95"/>
        <v>2699.090853166374</v>
      </c>
      <c r="U388" s="101">
        <f t="shared" si="104"/>
        <v>912.29270837023432</v>
      </c>
      <c r="V388" s="304">
        <f t="shared" si="105"/>
        <v>53.981817063327483</v>
      </c>
      <c r="W388" s="308">
        <v>38</v>
      </c>
      <c r="X388" s="305">
        <f t="shared" si="106"/>
        <v>3703.3653785999359</v>
      </c>
      <c r="Y388" s="309">
        <f t="shared" si="107"/>
        <v>3.8454999999999999</v>
      </c>
    </row>
    <row r="389" spans="1:25" ht="15.75" customHeight="1" x14ac:dyDescent="0.2">
      <c r="A389" s="424">
        <v>372</v>
      </c>
      <c r="B389" s="301">
        <f t="shared" si="90"/>
        <v>38.621934073885626</v>
      </c>
      <c r="C389" s="302">
        <v>21700</v>
      </c>
      <c r="D389" s="303">
        <f t="shared" si="93"/>
        <v>6742.2827531589228</v>
      </c>
      <c r="E389" s="304">
        <f t="shared" si="96"/>
        <v>2278.8915705677155</v>
      </c>
      <c r="F389" s="304">
        <f t="shared" si="97"/>
        <v>134.84565506317847</v>
      </c>
      <c r="G389" s="101">
        <v>95</v>
      </c>
      <c r="H389" s="305">
        <f t="shared" si="98"/>
        <v>9251.0199787898164</v>
      </c>
      <c r="I389" s="309">
        <f t="shared" si="99"/>
        <v>9.6318000000000001</v>
      </c>
      <c r="J389" s="329">
        <f t="shared" si="91"/>
        <v>64.36989012314271</v>
      </c>
      <c r="K389" s="302">
        <v>21700</v>
      </c>
      <c r="L389" s="307">
        <f t="shared" si="94"/>
        <v>4045.3696518953539</v>
      </c>
      <c r="M389" s="304">
        <f t="shared" si="100"/>
        <v>1367.3349423406294</v>
      </c>
      <c r="N389" s="304">
        <f t="shared" si="101"/>
        <v>80.907393037907084</v>
      </c>
      <c r="O389" s="308">
        <v>57</v>
      </c>
      <c r="P389" s="305">
        <f t="shared" si="102"/>
        <v>5550.6119872738909</v>
      </c>
      <c r="Q389" s="309">
        <f t="shared" si="103"/>
        <v>5.7790999999999997</v>
      </c>
      <c r="R389" s="367">
        <f t="shared" si="92"/>
        <v>96.554835184714065</v>
      </c>
      <c r="S389" s="302">
        <v>21700</v>
      </c>
      <c r="T389" s="307">
        <f t="shared" si="95"/>
        <v>2696.9131012635694</v>
      </c>
      <c r="U389" s="101">
        <f t="shared" si="104"/>
        <v>911.55662822708632</v>
      </c>
      <c r="V389" s="304">
        <f t="shared" si="105"/>
        <v>53.938262025271392</v>
      </c>
      <c r="W389" s="308">
        <v>38</v>
      </c>
      <c r="X389" s="305">
        <f t="shared" si="106"/>
        <v>3700.4079915159268</v>
      </c>
      <c r="Y389" s="309">
        <f t="shared" si="107"/>
        <v>3.8527</v>
      </c>
    </row>
    <row r="390" spans="1:25" ht="15.75" customHeight="1" x14ac:dyDescent="0.2">
      <c r="A390" s="424">
        <v>373</v>
      </c>
      <c r="B390" s="301">
        <f t="shared" si="90"/>
        <v>38.653030285425388</v>
      </c>
      <c r="C390" s="302">
        <v>21700</v>
      </c>
      <c r="D390" s="303">
        <f t="shared" si="93"/>
        <v>6736.8586130797376</v>
      </c>
      <c r="E390" s="304">
        <f t="shared" si="96"/>
        <v>2277.0582112209509</v>
      </c>
      <c r="F390" s="304">
        <f t="shared" si="97"/>
        <v>134.73717226159476</v>
      </c>
      <c r="G390" s="101">
        <v>95</v>
      </c>
      <c r="H390" s="305">
        <f t="shared" si="98"/>
        <v>9243.6539965622833</v>
      </c>
      <c r="I390" s="309">
        <f t="shared" si="99"/>
        <v>9.65</v>
      </c>
      <c r="J390" s="329">
        <f t="shared" si="91"/>
        <v>64.421717142375655</v>
      </c>
      <c r="K390" s="302">
        <v>21700</v>
      </c>
      <c r="L390" s="307">
        <f t="shared" si="94"/>
        <v>4042.1151678478423</v>
      </c>
      <c r="M390" s="304">
        <f t="shared" si="100"/>
        <v>1366.2349267325706</v>
      </c>
      <c r="N390" s="304">
        <f t="shared" si="101"/>
        <v>80.842303356956847</v>
      </c>
      <c r="O390" s="308">
        <v>57</v>
      </c>
      <c r="P390" s="305">
        <f t="shared" si="102"/>
        <v>5546.1923979373696</v>
      </c>
      <c r="Q390" s="309">
        <f t="shared" si="103"/>
        <v>5.79</v>
      </c>
      <c r="R390" s="367">
        <f t="shared" si="92"/>
        <v>96.632575713563469</v>
      </c>
      <c r="S390" s="302">
        <v>21700</v>
      </c>
      <c r="T390" s="307">
        <f t="shared" si="95"/>
        <v>2694.7434452318953</v>
      </c>
      <c r="U390" s="101">
        <f t="shared" si="104"/>
        <v>910.82328448838052</v>
      </c>
      <c r="V390" s="304">
        <f t="shared" si="105"/>
        <v>53.89486890463791</v>
      </c>
      <c r="W390" s="308">
        <v>38</v>
      </c>
      <c r="X390" s="305">
        <f t="shared" si="106"/>
        <v>3697.4615986249137</v>
      </c>
      <c r="Y390" s="309">
        <f t="shared" si="107"/>
        <v>3.86</v>
      </c>
    </row>
    <row r="391" spans="1:25" ht="15.75" customHeight="1" x14ac:dyDescent="0.2">
      <c r="A391" s="424">
        <v>374</v>
      </c>
      <c r="B391" s="301">
        <f t="shared" ref="B391:B454" si="108">9.1*LN($A391)+$A391/150-17.72</f>
        <v>38.684061089805574</v>
      </c>
      <c r="C391" s="302">
        <v>21700</v>
      </c>
      <c r="D391" s="303">
        <f t="shared" si="93"/>
        <v>6731.4545749340505</v>
      </c>
      <c r="E391" s="304">
        <f t="shared" si="96"/>
        <v>2275.2316463277089</v>
      </c>
      <c r="F391" s="304">
        <f t="shared" si="97"/>
        <v>134.62909149868102</v>
      </c>
      <c r="G391" s="101">
        <v>95</v>
      </c>
      <c r="H391" s="305">
        <f t="shared" si="98"/>
        <v>9236.3153127604401</v>
      </c>
      <c r="I391" s="309">
        <f t="shared" si="99"/>
        <v>9.6681000000000008</v>
      </c>
      <c r="J391" s="329">
        <f t="shared" ref="J391:J454" si="109">(9.1*LN($A391)+$A391/150-17.72)/0.6</f>
        <v>64.473435149675964</v>
      </c>
      <c r="K391" s="302">
        <v>21700</v>
      </c>
      <c r="L391" s="307">
        <f t="shared" si="94"/>
        <v>4038.8727449604294</v>
      </c>
      <c r="M391" s="304">
        <f t="shared" si="100"/>
        <v>1365.1389877966251</v>
      </c>
      <c r="N391" s="304">
        <f t="shared" si="101"/>
        <v>80.777454899208593</v>
      </c>
      <c r="O391" s="308">
        <v>57</v>
      </c>
      <c r="P391" s="305">
        <f t="shared" si="102"/>
        <v>5541.7891876562626</v>
      </c>
      <c r="Q391" s="309">
        <f t="shared" si="103"/>
        <v>5.8007999999999997</v>
      </c>
      <c r="R391" s="367">
        <f t="shared" ref="R391:R454" si="110">(9.1*LN($A391)+$A391/150-17.72)/0.4</f>
        <v>96.710152724513932</v>
      </c>
      <c r="S391" s="302">
        <v>21700</v>
      </c>
      <c r="T391" s="307">
        <f t="shared" si="95"/>
        <v>2692.5818299736202</v>
      </c>
      <c r="U391" s="101">
        <f t="shared" si="104"/>
        <v>910.09265853108354</v>
      </c>
      <c r="V391" s="304">
        <f t="shared" si="105"/>
        <v>53.851636599472407</v>
      </c>
      <c r="W391" s="308">
        <v>38</v>
      </c>
      <c r="X391" s="305">
        <f t="shared" si="106"/>
        <v>3694.5261251041761</v>
      </c>
      <c r="Y391" s="309">
        <f t="shared" si="107"/>
        <v>3.8672</v>
      </c>
    </row>
    <row r="392" spans="1:25" ht="15.75" customHeight="1" x14ac:dyDescent="0.2">
      <c r="A392" s="424">
        <v>375</v>
      </c>
      <c r="B392" s="301">
        <f t="shared" si="108"/>
        <v>38.715026836330736</v>
      </c>
      <c r="C392" s="302">
        <v>21700</v>
      </c>
      <c r="D392" s="303">
        <f t="shared" si="93"/>
        <v>6726.0705023104074</v>
      </c>
      <c r="E392" s="304">
        <f t="shared" si="96"/>
        <v>2273.4118297809173</v>
      </c>
      <c r="F392" s="304">
        <f t="shared" si="97"/>
        <v>134.52141004620816</v>
      </c>
      <c r="G392" s="101">
        <v>95</v>
      </c>
      <c r="H392" s="305">
        <f t="shared" si="98"/>
        <v>9229.0037421375328</v>
      </c>
      <c r="I392" s="309">
        <f t="shared" si="99"/>
        <v>9.6861999999999995</v>
      </c>
      <c r="J392" s="329">
        <f t="shared" si="109"/>
        <v>64.525044727217903</v>
      </c>
      <c r="K392" s="302">
        <v>21700</v>
      </c>
      <c r="L392" s="307">
        <f t="shared" si="94"/>
        <v>4035.6423013862441</v>
      </c>
      <c r="M392" s="304">
        <f t="shared" si="100"/>
        <v>1364.0470978685503</v>
      </c>
      <c r="N392" s="304">
        <f t="shared" si="101"/>
        <v>80.712846027724879</v>
      </c>
      <c r="O392" s="308">
        <v>57</v>
      </c>
      <c r="P392" s="305">
        <f t="shared" si="102"/>
        <v>5537.4022452825184</v>
      </c>
      <c r="Q392" s="309">
        <f t="shared" si="103"/>
        <v>5.8117000000000001</v>
      </c>
      <c r="R392" s="367">
        <f t="shared" si="110"/>
        <v>96.78756709082684</v>
      </c>
      <c r="S392" s="302">
        <v>21700</v>
      </c>
      <c r="T392" s="307">
        <f t="shared" si="95"/>
        <v>2690.4282009241633</v>
      </c>
      <c r="U392" s="101">
        <f t="shared" si="104"/>
        <v>909.36473191236712</v>
      </c>
      <c r="V392" s="304">
        <f t="shared" si="105"/>
        <v>53.808564018483267</v>
      </c>
      <c r="W392" s="308">
        <v>38</v>
      </c>
      <c r="X392" s="305">
        <f t="shared" si="106"/>
        <v>3691.6014968550135</v>
      </c>
      <c r="Y392" s="309">
        <f t="shared" si="107"/>
        <v>3.8744999999999998</v>
      </c>
    </row>
    <row r="393" spans="1:25" ht="15.75" customHeight="1" x14ac:dyDescent="0.2">
      <c r="A393" s="424">
        <v>376</v>
      </c>
      <c r="B393" s="301">
        <f t="shared" si="108"/>
        <v>38.745927871514709</v>
      </c>
      <c r="C393" s="302">
        <v>21700</v>
      </c>
      <c r="D393" s="303">
        <f t="shared" si="93"/>
        <v>6720.7062601136276</v>
      </c>
      <c r="E393" s="304">
        <f t="shared" si="96"/>
        <v>2271.598715918406</v>
      </c>
      <c r="F393" s="304">
        <f t="shared" si="97"/>
        <v>134.41412520227254</v>
      </c>
      <c r="G393" s="101">
        <v>95</v>
      </c>
      <c r="H393" s="305">
        <f t="shared" si="98"/>
        <v>9221.7191012343064</v>
      </c>
      <c r="I393" s="309">
        <f t="shared" si="99"/>
        <v>9.7042000000000002</v>
      </c>
      <c r="J393" s="329">
        <f t="shared" si="109"/>
        <v>64.576546452524525</v>
      </c>
      <c r="K393" s="302">
        <v>21700</v>
      </c>
      <c r="L393" s="307">
        <f t="shared" si="94"/>
        <v>4032.4237560681763</v>
      </c>
      <c r="M393" s="304">
        <f t="shared" si="100"/>
        <v>1362.9592295510436</v>
      </c>
      <c r="N393" s="304">
        <f t="shared" si="101"/>
        <v>80.648475121363532</v>
      </c>
      <c r="O393" s="308">
        <v>57</v>
      </c>
      <c r="P393" s="305">
        <f t="shared" si="102"/>
        <v>5533.0314607405835</v>
      </c>
      <c r="Q393" s="309">
        <f t="shared" si="103"/>
        <v>5.8224999999999998</v>
      </c>
      <c r="R393" s="367">
        <f t="shared" si="110"/>
        <v>96.864819678786773</v>
      </c>
      <c r="S393" s="302">
        <v>21700</v>
      </c>
      <c r="T393" s="307">
        <f t="shared" si="95"/>
        <v>2688.2825040454513</v>
      </c>
      <c r="U393" s="101">
        <f t="shared" si="104"/>
        <v>908.63948636736245</v>
      </c>
      <c r="V393" s="304">
        <f t="shared" si="105"/>
        <v>53.765650080909026</v>
      </c>
      <c r="W393" s="308">
        <v>38</v>
      </c>
      <c r="X393" s="305">
        <f t="shared" si="106"/>
        <v>3688.6876404937229</v>
      </c>
      <c r="Y393" s="309">
        <f t="shared" si="107"/>
        <v>3.8816999999999999</v>
      </c>
    </row>
    <row r="394" spans="1:25" ht="15.75" customHeight="1" x14ac:dyDescent="0.2">
      <c r="A394" s="424">
        <v>377</v>
      </c>
      <c r="B394" s="301">
        <f t="shared" si="108"/>
        <v>38.776764539110232</v>
      </c>
      <c r="C394" s="302">
        <v>21700</v>
      </c>
      <c r="D394" s="303">
        <f t="shared" si="93"/>
        <v>6715.3617145484286</v>
      </c>
      <c r="E394" s="304">
        <f t="shared" si="96"/>
        <v>2269.7922595173686</v>
      </c>
      <c r="F394" s="304">
        <f t="shared" si="97"/>
        <v>134.30723429096858</v>
      </c>
      <c r="G394" s="101">
        <v>95</v>
      </c>
      <c r="H394" s="305">
        <f t="shared" si="98"/>
        <v>9214.4612083567663</v>
      </c>
      <c r="I394" s="309">
        <f t="shared" si="99"/>
        <v>9.7223000000000006</v>
      </c>
      <c r="J394" s="329">
        <f t="shared" si="109"/>
        <v>64.627940898517053</v>
      </c>
      <c r="K394" s="302">
        <v>21700</v>
      </c>
      <c r="L394" s="307">
        <f t="shared" si="94"/>
        <v>4029.2170287290573</v>
      </c>
      <c r="M394" s="304">
        <f t="shared" si="100"/>
        <v>1361.8753557104212</v>
      </c>
      <c r="N394" s="304">
        <f t="shared" si="101"/>
        <v>80.584340574581148</v>
      </c>
      <c r="O394" s="308">
        <v>57</v>
      </c>
      <c r="P394" s="305">
        <f t="shared" si="102"/>
        <v>5528.6767250140592</v>
      </c>
      <c r="Q394" s="309">
        <f t="shared" si="103"/>
        <v>5.8334000000000001</v>
      </c>
      <c r="R394" s="367">
        <f t="shared" si="110"/>
        <v>96.941911347775573</v>
      </c>
      <c r="S394" s="302">
        <v>21700</v>
      </c>
      <c r="T394" s="307">
        <f t="shared" si="95"/>
        <v>2686.1446858193717</v>
      </c>
      <c r="U394" s="101">
        <f t="shared" si="104"/>
        <v>907.91690380694752</v>
      </c>
      <c r="V394" s="304">
        <f t="shared" si="105"/>
        <v>53.722893716387432</v>
      </c>
      <c r="W394" s="308">
        <v>38</v>
      </c>
      <c r="X394" s="305">
        <f t="shared" si="106"/>
        <v>3685.7844833427066</v>
      </c>
      <c r="Y394" s="309">
        <f t="shared" si="107"/>
        <v>3.8889</v>
      </c>
    </row>
    <row r="395" spans="1:25" ht="15.75" customHeight="1" x14ac:dyDescent="0.2">
      <c r="A395" s="424">
        <v>378</v>
      </c>
      <c r="B395" s="301">
        <f t="shared" si="108"/>
        <v>38.807537180138254</v>
      </c>
      <c r="C395" s="302">
        <v>21700</v>
      </c>
      <c r="D395" s="303">
        <f t="shared" si="93"/>
        <v>6710.0367331033058</v>
      </c>
      <c r="E395" s="304">
        <f t="shared" si="96"/>
        <v>2267.9924157889172</v>
      </c>
      <c r="F395" s="304">
        <f t="shared" si="97"/>
        <v>134.20073466206611</v>
      </c>
      <c r="G395" s="101">
        <v>95</v>
      </c>
      <c r="H395" s="305">
        <f t="shared" si="98"/>
        <v>9207.2298835542897</v>
      </c>
      <c r="I395" s="309">
        <f t="shared" si="99"/>
        <v>9.7403999999999993</v>
      </c>
      <c r="J395" s="329">
        <f t="shared" si="109"/>
        <v>64.679228633563767</v>
      </c>
      <c r="K395" s="302">
        <v>21700</v>
      </c>
      <c r="L395" s="307">
        <f t="shared" si="94"/>
        <v>4026.0220398619831</v>
      </c>
      <c r="M395" s="304">
        <f t="shared" si="100"/>
        <v>1360.7954494733501</v>
      </c>
      <c r="N395" s="304">
        <f t="shared" si="101"/>
        <v>80.520440797239658</v>
      </c>
      <c r="O395" s="308">
        <v>57</v>
      </c>
      <c r="P395" s="305">
        <f t="shared" si="102"/>
        <v>5524.3379301325731</v>
      </c>
      <c r="Q395" s="309">
        <f t="shared" si="103"/>
        <v>5.8441999999999998</v>
      </c>
      <c r="R395" s="367">
        <f t="shared" si="110"/>
        <v>97.018842950345629</v>
      </c>
      <c r="S395" s="302">
        <v>21700</v>
      </c>
      <c r="T395" s="307">
        <f t="shared" si="95"/>
        <v>2684.0146932413227</v>
      </c>
      <c r="U395" s="101">
        <f t="shared" si="104"/>
        <v>907.19696631556701</v>
      </c>
      <c r="V395" s="304">
        <f t="shared" si="105"/>
        <v>53.680293864826453</v>
      </c>
      <c r="W395" s="308">
        <v>38</v>
      </c>
      <c r="X395" s="305">
        <f t="shared" si="106"/>
        <v>3682.8919534217162</v>
      </c>
      <c r="Y395" s="309">
        <f t="shared" si="107"/>
        <v>3.8961999999999999</v>
      </c>
    </row>
    <row r="396" spans="1:25" ht="15.75" customHeight="1" x14ac:dyDescent="0.2">
      <c r="A396" s="424">
        <v>379</v>
      </c>
      <c r="B396" s="301">
        <f t="shared" si="108"/>
        <v>38.838246132916744</v>
      </c>
      <c r="C396" s="302">
        <v>21700</v>
      </c>
      <c r="D396" s="303">
        <f t="shared" si="93"/>
        <v>6704.7311845346721</v>
      </c>
      <c r="E396" s="304">
        <f t="shared" si="96"/>
        <v>2266.1991403727188</v>
      </c>
      <c r="F396" s="304">
        <f t="shared" si="97"/>
        <v>134.09462369069345</v>
      </c>
      <c r="G396" s="101">
        <v>95</v>
      </c>
      <c r="H396" s="305">
        <f t="shared" si="98"/>
        <v>9200.0249485980839</v>
      </c>
      <c r="I396" s="309">
        <f t="shared" si="99"/>
        <v>9.7584</v>
      </c>
      <c r="J396" s="329">
        <f t="shared" si="109"/>
        <v>64.730410221527904</v>
      </c>
      <c r="K396" s="302">
        <v>21700</v>
      </c>
      <c r="L396" s="307">
        <f t="shared" si="94"/>
        <v>4022.8387107208027</v>
      </c>
      <c r="M396" s="304">
        <f t="shared" si="100"/>
        <v>1359.7194842236313</v>
      </c>
      <c r="N396" s="304">
        <f t="shared" si="101"/>
        <v>80.456774214416058</v>
      </c>
      <c r="O396" s="308">
        <v>57</v>
      </c>
      <c r="P396" s="305">
        <f t="shared" si="102"/>
        <v>5520.0149691588504</v>
      </c>
      <c r="Q396" s="309">
        <f t="shared" si="103"/>
        <v>5.8551000000000002</v>
      </c>
      <c r="R396" s="367">
        <f t="shared" si="110"/>
        <v>97.095615332291857</v>
      </c>
      <c r="S396" s="302">
        <v>21700</v>
      </c>
      <c r="T396" s="307">
        <f t="shared" si="95"/>
        <v>2681.8924738138685</v>
      </c>
      <c r="U396" s="101">
        <f t="shared" si="104"/>
        <v>906.47965614908742</v>
      </c>
      <c r="V396" s="304">
        <f t="shared" si="105"/>
        <v>53.637849476277374</v>
      </c>
      <c r="W396" s="308">
        <v>38</v>
      </c>
      <c r="X396" s="305">
        <f t="shared" si="106"/>
        <v>3680.0099794392336</v>
      </c>
      <c r="Y396" s="309">
        <f t="shared" si="107"/>
        <v>3.9034</v>
      </c>
    </row>
    <row r="397" spans="1:25" ht="15.75" customHeight="1" x14ac:dyDescent="0.2">
      <c r="A397" s="283">
        <v>380</v>
      </c>
      <c r="B397" s="301">
        <f t="shared" si="108"/>
        <v>38.868891733089256</v>
      </c>
      <c r="C397" s="302">
        <v>21700</v>
      </c>
      <c r="D397" s="303">
        <f t="shared" si="93"/>
        <v>6699.4449388511985</v>
      </c>
      <c r="E397" s="304">
        <f t="shared" si="96"/>
        <v>2264.4123893317051</v>
      </c>
      <c r="F397" s="304">
        <f t="shared" si="97"/>
        <v>133.98889877702396</v>
      </c>
      <c r="G397" s="101">
        <v>95</v>
      </c>
      <c r="H397" s="305">
        <f t="shared" si="98"/>
        <v>9192.8462269599277</v>
      </c>
      <c r="I397" s="309">
        <f t="shared" si="99"/>
        <v>9.7765000000000004</v>
      </c>
      <c r="J397" s="329">
        <f t="shared" si="109"/>
        <v>64.781486221815427</v>
      </c>
      <c r="K397" s="302">
        <v>21700</v>
      </c>
      <c r="L397" s="307">
        <f t="shared" si="94"/>
        <v>4019.6669633107194</v>
      </c>
      <c r="M397" s="304">
        <f t="shared" si="100"/>
        <v>1358.6474335990231</v>
      </c>
      <c r="N397" s="304">
        <f t="shared" si="101"/>
        <v>80.393339266214397</v>
      </c>
      <c r="O397" s="308">
        <v>57</v>
      </c>
      <c r="P397" s="305">
        <f t="shared" si="102"/>
        <v>5515.7077361759575</v>
      </c>
      <c r="Q397" s="309">
        <f t="shared" si="103"/>
        <v>5.8658999999999999</v>
      </c>
      <c r="R397" s="367">
        <f t="shared" si="110"/>
        <v>97.172229332723134</v>
      </c>
      <c r="S397" s="302">
        <v>21700</v>
      </c>
      <c r="T397" s="307">
        <f t="shared" si="95"/>
        <v>2679.7779755404795</v>
      </c>
      <c r="U397" s="101">
        <f t="shared" si="104"/>
        <v>905.76495573268198</v>
      </c>
      <c r="V397" s="304">
        <f t="shared" si="105"/>
        <v>53.595559510809593</v>
      </c>
      <c r="W397" s="308">
        <v>38</v>
      </c>
      <c r="X397" s="305">
        <f t="shared" si="106"/>
        <v>3677.1384907839706</v>
      </c>
      <c r="Y397" s="309">
        <f t="shared" si="107"/>
        <v>3.9106000000000001</v>
      </c>
    </row>
    <row r="398" spans="1:25" ht="15.75" customHeight="1" x14ac:dyDescent="0.2">
      <c r="A398" s="424">
        <v>381</v>
      </c>
      <c r="B398" s="301">
        <f t="shared" si="108"/>
        <v>38.899474313652981</v>
      </c>
      <c r="C398" s="302">
        <v>21700</v>
      </c>
      <c r="D398" s="303">
        <f t="shared" si="93"/>
        <v>6694.1778672984401</v>
      </c>
      <c r="E398" s="304">
        <f t="shared" si="96"/>
        <v>2262.6321191468724</v>
      </c>
      <c r="F398" s="304">
        <f t="shared" si="97"/>
        <v>133.8835573459688</v>
      </c>
      <c r="G398" s="101">
        <v>95</v>
      </c>
      <c r="H398" s="305">
        <f t="shared" si="98"/>
        <v>9185.6935437912816</v>
      </c>
      <c r="I398" s="309">
        <f t="shared" si="99"/>
        <v>9.7944999999999993</v>
      </c>
      <c r="J398" s="329">
        <f t="shared" si="109"/>
        <v>64.832457189421632</v>
      </c>
      <c r="K398" s="302">
        <v>21700</v>
      </c>
      <c r="L398" s="307">
        <f t="shared" si="94"/>
        <v>4016.506720379065</v>
      </c>
      <c r="M398" s="304">
        <f t="shared" si="100"/>
        <v>1357.5792714881238</v>
      </c>
      <c r="N398" s="304">
        <f t="shared" si="101"/>
        <v>80.330134407581298</v>
      </c>
      <c r="O398" s="308">
        <v>57</v>
      </c>
      <c r="P398" s="305">
        <f t="shared" si="102"/>
        <v>5511.4161262747702</v>
      </c>
      <c r="Q398" s="309">
        <f t="shared" si="103"/>
        <v>5.8766999999999996</v>
      </c>
      <c r="R398" s="367">
        <f t="shared" si="110"/>
        <v>97.248685784132448</v>
      </c>
      <c r="S398" s="302">
        <v>21700</v>
      </c>
      <c r="T398" s="307">
        <f t="shared" si="95"/>
        <v>2677.6711469193765</v>
      </c>
      <c r="U398" s="101">
        <f t="shared" si="104"/>
        <v>905.05284765874922</v>
      </c>
      <c r="V398" s="304">
        <f t="shared" si="105"/>
        <v>53.553422938387534</v>
      </c>
      <c r="W398" s="308">
        <v>38</v>
      </c>
      <c r="X398" s="305">
        <f t="shared" si="106"/>
        <v>3674.2774175165132</v>
      </c>
      <c r="Y398" s="309">
        <f t="shared" si="107"/>
        <v>3.9178000000000002</v>
      </c>
    </row>
    <row r="399" spans="1:25" ht="15.75" customHeight="1" x14ac:dyDescent="0.2">
      <c r="A399" s="424">
        <v>382</v>
      </c>
      <c r="B399" s="301">
        <f t="shared" si="108"/>
        <v>38.9299942049865</v>
      </c>
      <c r="C399" s="302">
        <v>21700</v>
      </c>
      <c r="D399" s="303">
        <f t="shared" si="93"/>
        <v>6688.9298423436612</v>
      </c>
      <c r="E399" s="304">
        <f t="shared" si="96"/>
        <v>2260.8582867121572</v>
      </c>
      <c r="F399" s="304">
        <f t="shared" si="97"/>
        <v>133.77859684687323</v>
      </c>
      <c r="G399" s="101">
        <v>95</v>
      </c>
      <c r="H399" s="305">
        <f t="shared" si="98"/>
        <v>9178.5667259026905</v>
      </c>
      <c r="I399" s="309">
        <f t="shared" si="99"/>
        <v>9.8125</v>
      </c>
      <c r="J399" s="329">
        <f t="shared" si="109"/>
        <v>64.883323674977504</v>
      </c>
      <c r="K399" s="302">
        <v>21700</v>
      </c>
      <c r="L399" s="307">
        <f t="shared" si="94"/>
        <v>4013.3579054061966</v>
      </c>
      <c r="M399" s="304">
        <f t="shared" si="100"/>
        <v>1356.5149720272943</v>
      </c>
      <c r="N399" s="304">
        <f t="shared" si="101"/>
        <v>80.267158108123937</v>
      </c>
      <c r="O399" s="308">
        <v>57</v>
      </c>
      <c r="P399" s="305">
        <f t="shared" si="102"/>
        <v>5507.1400355416145</v>
      </c>
      <c r="Q399" s="309">
        <f t="shared" si="103"/>
        <v>5.8875000000000002</v>
      </c>
      <c r="R399" s="367">
        <f t="shared" si="110"/>
        <v>97.324985512466242</v>
      </c>
      <c r="S399" s="302">
        <v>21700</v>
      </c>
      <c r="T399" s="307">
        <f t="shared" si="95"/>
        <v>2675.5719369374647</v>
      </c>
      <c r="U399" s="101">
        <f t="shared" si="104"/>
        <v>904.343314684863</v>
      </c>
      <c r="V399" s="304">
        <f t="shared" si="105"/>
        <v>53.511438738749291</v>
      </c>
      <c r="W399" s="308">
        <v>38</v>
      </c>
      <c r="X399" s="305">
        <f t="shared" si="106"/>
        <v>3671.4266903610769</v>
      </c>
      <c r="Y399" s="309">
        <f t="shared" si="107"/>
        <v>3.9249999999999998</v>
      </c>
    </row>
    <row r="400" spans="1:25" ht="15.75" customHeight="1" x14ac:dyDescent="0.2">
      <c r="A400" s="424">
        <v>383</v>
      </c>
      <c r="B400" s="301">
        <f t="shared" si="108"/>
        <v>38.960451734877211</v>
      </c>
      <c r="C400" s="302">
        <v>21700</v>
      </c>
      <c r="D400" s="303">
        <f t="shared" si="93"/>
        <v>6683.7007376608817</v>
      </c>
      <c r="E400" s="304">
        <f t="shared" si="96"/>
        <v>2259.0908493293778</v>
      </c>
      <c r="F400" s="304">
        <f t="shared" si="97"/>
        <v>133.67401475321765</v>
      </c>
      <c r="G400" s="101">
        <v>95</v>
      </c>
      <c r="H400" s="305">
        <f t="shared" si="98"/>
        <v>9171.4656017434772</v>
      </c>
      <c r="I400" s="309">
        <f t="shared" si="99"/>
        <v>9.8305000000000007</v>
      </c>
      <c r="J400" s="329">
        <f t="shared" si="109"/>
        <v>64.934086224795351</v>
      </c>
      <c r="K400" s="302">
        <v>21700</v>
      </c>
      <c r="L400" s="307">
        <f t="shared" si="94"/>
        <v>4010.2204425965288</v>
      </c>
      <c r="M400" s="304">
        <f t="shared" si="100"/>
        <v>1355.4545095976266</v>
      </c>
      <c r="N400" s="304">
        <f t="shared" si="101"/>
        <v>80.20440885193058</v>
      </c>
      <c r="O400" s="308">
        <v>57</v>
      </c>
      <c r="P400" s="305">
        <f t="shared" si="102"/>
        <v>5502.8793610460862</v>
      </c>
      <c r="Q400" s="309">
        <f t="shared" si="103"/>
        <v>5.8982999999999999</v>
      </c>
      <c r="R400" s="367">
        <f t="shared" si="110"/>
        <v>97.401129337193026</v>
      </c>
      <c r="S400" s="302">
        <v>21700</v>
      </c>
      <c r="T400" s="307">
        <f t="shared" si="95"/>
        <v>2673.480295064353</v>
      </c>
      <c r="U400" s="101">
        <f t="shared" si="104"/>
        <v>903.63633973175126</v>
      </c>
      <c r="V400" s="304">
        <f t="shared" si="105"/>
        <v>53.469605901287061</v>
      </c>
      <c r="W400" s="308">
        <v>38</v>
      </c>
      <c r="X400" s="305">
        <f t="shared" si="106"/>
        <v>3668.5862406973915</v>
      </c>
      <c r="Y400" s="309">
        <f t="shared" si="107"/>
        <v>3.9321999999999999</v>
      </c>
    </row>
    <row r="401" spans="1:25" ht="15.75" customHeight="1" x14ac:dyDescent="0.2">
      <c r="A401" s="424">
        <v>384</v>
      </c>
      <c r="B401" s="301">
        <f t="shared" si="108"/>
        <v>38.990847228548319</v>
      </c>
      <c r="C401" s="302">
        <v>21700</v>
      </c>
      <c r="D401" s="303">
        <f t="shared" si="93"/>
        <v>6678.4904281161744</v>
      </c>
      <c r="E401" s="304">
        <f t="shared" si="96"/>
        <v>2257.3297647032668</v>
      </c>
      <c r="F401" s="304">
        <f t="shared" si="97"/>
        <v>133.56980856232349</v>
      </c>
      <c r="G401" s="101">
        <v>95</v>
      </c>
      <c r="H401" s="305">
        <f t="shared" si="98"/>
        <v>9164.3900013817656</v>
      </c>
      <c r="I401" s="309">
        <f t="shared" si="99"/>
        <v>9.8484999999999996</v>
      </c>
      <c r="J401" s="329">
        <f t="shared" si="109"/>
        <v>64.984745380913864</v>
      </c>
      <c r="K401" s="302">
        <v>21700</v>
      </c>
      <c r="L401" s="307">
        <f t="shared" si="94"/>
        <v>4007.0942568697037</v>
      </c>
      <c r="M401" s="304">
        <f t="shared" si="100"/>
        <v>1354.3978588219597</v>
      </c>
      <c r="N401" s="304">
        <f t="shared" si="101"/>
        <v>80.14188513739407</v>
      </c>
      <c r="O401" s="308">
        <v>57</v>
      </c>
      <c r="P401" s="305">
        <f t="shared" si="102"/>
        <v>5498.6340008290572</v>
      </c>
      <c r="Q401" s="309">
        <f t="shared" si="103"/>
        <v>5.9090999999999996</v>
      </c>
      <c r="R401" s="367">
        <f t="shared" si="110"/>
        <v>97.477118071370796</v>
      </c>
      <c r="S401" s="302">
        <v>21700</v>
      </c>
      <c r="T401" s="307">
        <f t="shared" si="95"/>
        <v>2671.3961712464697</v>
      </c>
      <c r="U401" s="101">
        <f t="shared" si="104"/>
        <v>902.93190588130665</v>
      </c>
      <c r="V401" s="304">
        <f t="shared" si="105"/>
        <v>53.427923424929396</v>
      </c>
      <c r="W401" s="308">
        <v>38</v>
      </c>
      <c r="X401" s="305">
        <f t="shared" si="106"/>
        <v>3665.7560005527057</v>
      </c>
      <c r="Y401" s="309">
        <f t="shared" si="107"/>
        <v>3.9394</v>
      </c>
    </row>
    <row r="402" spans="1:25" ht="15.75" customHeight="1" x14ac:dyDescent="0.2">
      <c r="A402" s="424">
        <v>385</v>
      </c>
      <c r="B402" s="301">
        <f t="shared" si="108"/>
        <v>39.02118100868551</v>
      </c>
      <c r="C402" s="302">
        <v>21700</v>
      </c>
      <c r="D402" s="303">
        <f t="shared" ref="D402:D465" si="111">12*(1/B402*C402)</f>
        <v>6673.2987897531602</v>
      </c>
      <c r="E402" s="304">
        <f t="shared" si="96"/>
        <v>2255.5749909365682</v>
      </c>
      <c r="F402" s="304">
        <f t="shared" si="97"/>
        <v>133.4659757950632</v>
      </c>
      <c r="G402" s="101">
        <v>95</v>
      </c>
      <c r="H402" s="305">
        <f t="shared" si="98"/>
        <v>9157.339756484791</v>
      </c>
      <c r="I402" s="309">
        <f t="shared" si="99"/>
        <v>9.8664000000000005</v>
      </c>
      <c r="J402" s="329">
        <f t="shared" si="109"/>
        <v>65.035301681142514</v>
      </c>
      <c r="K402" s="302">
        <v>21700</v>
      </c>
      <c r="L402" s="307">
        <f t="shared" ref="L402:L465" si="112">12*(1/J402*K402)</f>
        <v>4003.9792738518959</v>
      </c>
      <c r="M402" s="304">
        <f t="shared" si="100"/>
        <v>1353.3449945619407</v>
      </c>
      <c r="N402" s="304">
        <f t="shared" si="101"/>
        <v>80.079585477037924</v>
      </c>
      <c r="O402" s="308">
        <v>57</v>
      </c>
      <c r="P402" s="305">
        <f t="shared" si="102"/>
        <v>5494.4038538908744</v>
      </c>
      <c r="Q402" s="309">
        <f t="shared" si="103"/>
        <v>5.9199000000000002</v>
      </c>
      <c r="R402" s="367">
        <f t="shared" si="110"/>
        <v>97.552952521713763</v>
      </c>
      <c r="S402" s="302">
        <v>21700</v>
      </c>
      <c r="T402" s="307">
        <f t="shared" ref="T402:T465" si="113">12*(1/R402*S402)</f>
        <v>2669.3195159012639</v>
      </c>
      <c r="U402" s="101">
        <f t="shared" si="104"/>
        <v>902.22999637462715</v>
      </c>
      <c r="V402" s="304">
        <f t="shared" si="105"/>
        <v>53.386390318025278</v>
      </c>
      <c r="W402" s="308">
        <v>38</v>
      </c>
      <c r="X402" s="305">
        <f t="shared" si="106"/>
        <v>3662.9359025939166</v>
      </c>
      <c r="Y402" s="309">
        <f t="shared" si="107"/>
        <v>3.9466000000000001</v>
      </c>
    </row>
    <row r="403" spans="1:25" ht="15.75" customHeight="1" x14ac:dyDescent="0.2">
      <c r="A403" s="424">
        <v>386</v>
      </c>
      <c r="B403" s="301">
        <f t="shared" si="108"/>
        <v>39.051453395463291</v>
      </c>
      <c r="C403" s="302">
        <v>21700</v>
      </c>
      <c r="D403" s="303">
        <f t="shared" si="111"/>
        <v>6668.1256997787268</v>
      </c>
      <c r="E403" s="304">
        <f t="shared" ref="E403:E466" si="114">D403*33.8%</f>
        <v>2253.8264865252095</v>
      </c>
      <c r="F403" s="304">
        <f t="shared" ref="F403:F466" si="115">D403*2%</f>
        <v>133.36251399557455</v>
      </c>
      <c r="G403" s="101">
        <v>95</v>
      </c>
      <c r="H403" s="305">
        <f t="shared" ref="H403:H466" si="116">SUM(D403:G403)</f>
        <v>9150.314700299512</v>
      </c>
      <c r="I403" s="309">
        <f t="shared" ref="I403:I466" si="117">ROUND(A403/B403,4)</f>
        <v>9.8843999999999994</v>
      </c>
      <c r="J403" s="329">
        <f t="shared" si="109"/>
        <v>65.085755659105487</v>
      </c>
      <c r="K403" s="302">
        <v>21700</v>
      </c>
      <c r="L403" s="307">
        <f t="shared" si="112"/>
        <v>4000.8754198672359</v>
      </c>
      <c r="M403" s="304">
        <f t="shared" ref="M403:M466" si="118">L403*33.8%</f>
        <v>1352.2958919151256</v>
      </c>
      <c r="N403" s="304">
        <f t="shared" ref="N403:N466" si="119">L403*2%</f>
        <v>80.017508397344713</v>
      </c>
      <c r="O403" s="308">
        <v>57</v>
      </c>
      <c r="P403" s="305">
        <f t="shared" ref="P403:P466" si="120">SUM(L403:O403)</f>
        <v>5490.1888201797065</v>
      </c>
      <c r="Q403" s="309">
        <f t="shared" ref="Q403:Q466" si="121">ROUND(A403/J403,4)</f>
        <v>5.9306000000000001</v>
      </c>
      <c r="R403" s="367">
        <f t="shared" si="110"/>
        <v>97.628633488658224</v>
      </c>
      <c r="S403" s="302">
        <v>21700</v>
      </c>
      <c r="T403" s="307">
        <f t="shared" si="113"/>
        <v>2667.2502799114909</v>
      </c>
      <c r="U403" s="101">
        <f t="shared" ref="U403:U466" si="122">T403*33.8%</f>
        <v>901.53059461008388</v>
      </c>
      <c r="V403" s="304">
        <f t="shared" ref="V403:V466" si="123">T403*2%</f>
        <v>53.345005598229818</v>
      </c>
      <c r="W403" s="308">
        <v>38</v>
      </c>
      <c r="X403" s="305">
        <f t="shared" ref="X403:X466" si="124">SUM(T403:W403)</f>
        <v>3660.1258801198046</v>
      </c>
      <c r="Y403" s="309">
        <f t="shared" ref="Y403:Y466" si="125">ROUND(A403/R403,4)</f>
        <v>3.9538000000000002</v>
      </c>
    </row>
    <row r="404" spans="1:25" ht="15.75" customHeight="1" x14ac:dyDescent="0.2">
      <c r="A404" s="424">
        <v>387</v>
      </c>
      <c r="B404" s="301">
        <f t="shared" si="108"/>
        <v>39.081664706571011</v>
      </c>
      <c r="C404" s="302">
        <v>21700</v>
      </c>
      <c r="D404" s="303">
        <f t="shared" si="111"/>
        <v>6662.9710365489518</v>
      </c>
      <c r="E404" s="304">
        <f t="shared" si="114"/>
        <v>2252.0842103535456</v>
      </c>
      <c r="F404" s="304">
        <f t="shared" si="115"/>
        <v>133.25942073097903</v>
      </c>
      <c r="G404" s="101">
        <v>95</v>
      </c>
      <c r="H404" s="305">
        <f t="shared" si="116"/>
        <v>9143.3146676334763</v>
      </c>
      <c r="I404" s="309">
        <f t="shared" si="117"/>
        <v>9.9023000000000003</v>
      </c>
      <c r="J404" s="329">
        <f t="shared" si="109"/>
        <v>65.136107844285021</v>
      </c>
      <c r="K404" s="302">
        <v>21700</v>
      </c>
      <c r="L404" s="307">
        <f t="shared" si="112"/>
        <v>3997.7826219293702</v>
      </c>
      <c r="M404" s="304">
        <f t="shared" si="118"/>
        <v>1351.2505262121269</v>
      </c>
      <c r="N404" s="304">
        <f t="shared" si="119"/>
        <v>79.955652438587407</v>
      </c>
      <c r="O404" s="308">
        <v>57</v>
      </c>
      <c r="P404" s="305">
        <f t="shared" si="120"/>
        <v>5485.988800580084</v>
      </c>
      <c r="Q404" s="309">
        <f t="shared" si="121"/>
        <v>5.9413999999999998</v>
      </c>
      <c r="R404" s="367">
        <f t="shared" si="110"/>
        <v>97.704161766427518</v>
      </c>
      <c r="S404" s="302">
        <v>21700</v>
      </c>
      <c r="T404" s="307">
        <f t="shared" si="113"/>
        <v>2665.1884146195807</v>
      </c>
      <c r="U404" s="101">
        <f t="shared" si="122"/>
        <v>900.83368414141819</v>
      </c>
      <c r="V404" s="304">
        <f t="shared" si="123"/>
        <v>53.303768292391617</v>
      </c>
      <c r="W404" s="308">
        <v>38</v>
      </c>
      <c r="X404" s="305">
        <f t="shared" si="124"/>
        <v>3657.3258670533905</v>
      </c>
      <c r="Y404" s="309">
        <f t="shared" si="125"/>
        <v>3.9609000000000001</v>
      </c>
    </row>
    <row r="405" spans="1:25" ht="15.75" customHeight="1" x14ac:dyDescent="0.2">
      <c r="A405" s="424">
        <v>388</v>
      </c>
      <c r="B405" s="301">
        <f t="shared" si="108"/>
        <v>39.111815257238455</v>
      </c>
      <c r="C405" s="302">
        <v>21700</v>
      </c>
      <c r="D405" s="303">
        <f t="shared" si="111"/>
        <v>6657.8346795552407</v>
      </c>
      <c r="E405" s="304">
        <f t="shared" si="114"/>
        <v>2250.3481216896712</v>
      </c>
      <c r="F405" s="304">
        <f t="shared" si="115"/>
        <v>133.15669359110481</v>
      </c>
      <c r="G405" s="101">
        <v>95</v>
      </c>
      <c r="H405" s="305">
        <f t="shared" si="116"/>
        <v>9136.3394948360165</v>
      </c>
      <c r="I405" s="309">
        <f t="shared" si="117"/>
        <v>9.9202999999999992</v>
      </c>
      <c r="J405" s="329">
        <f t="shared" si="109"/>
        <v>65.186358762064089</v>
      </c>
      <c r="K405" s="302">
        <v>21700</v>
      </c>
      <c r="L405" s="307">
        <f t="shared" si="112"/>
        <v>3994.7008077331452</v>
      </c>
      <c r="M405" s="304">
        <f t="shared" si="118"/>
        <v>1350.208873013803</v>
      </c>
      <c r="N405" s="304">
        <f t="shared" si="119"/>
        <v>79.894016154662907</v>
      </c>
      <c r="O405" s="308">
        <v>57</v>
      </c>
      <c r="P405" s="305">
        <f t="shared" si="120"/>
        <v>5481.8036969016111</v>
      </c>
      <c r="Q405" s="309">
        <f t="shared" si="121"/>
        <v>5.9522000000000004</v>
      </c>
      <c r="R405" s="367">
        <f t="shared" si="110"/>
        <v>97.779538143096133</v>
      </c>
      <c r="S405" s="302">
        <v>21700</v>
      </c>
      <c r="T405" s="307">
        <f t="shared" si="113"/>
        <v>2663.1338718220968</v>
      </c>
      <c r="U405" s="101">
        <f t="shared" si="122"/>
        <v>900.13924867586866</v>
      </c>
      <c r="V405" s="304">
        <f t="shared" si="123"/>
        <v>53.26267743644194</v>
      </c>
      <c r="W405" s="308">
        <v>38</v>
      </c>
      <c r="X405" s="305">
        <f t="shared" si="124"/>
        <v>3654.5357979344076</v>
      </c>
      <c r="Y405" s="309">
        <f t="shared" si="125"/>
        <v>3.9681000000000002</v>
      </c>
    </row>
    <row r="406" spans="1:25" ht="15.75" customHeight="1" x14ac:dyDescent="0.2">
      <c r="A406" s="424">
        <v>389</v>
      </c>
      <c r="B406" s="301">
        <f t="shared" si="108"/>
        <v>39.141905360261191</v>
      </c>
      <c r="C406" s="302">
        <v>21700</v>
      </c>
      <c r="D406" s="303">
        <f t="shared" si="111"/>
        <v>6652.7165094106804</v>
      </c>
      <c r="E406" s="304">
        <f t="shared" si="114"/>
        <v>2248.6181801808098</v>
      </c>
      <c r="F406" s="304">
        <f t="shared" si="115"/>
        <v>133.05433018821361</v>
      </c>
      <c r="G406" s="101">
        <v>95</v>
      </c>
      <c r="H406" s="305">
        <f t="shared" si="116"/>
        <v>9129.3890197797045</v>
      </c>
      <c r="I406" s="309">
        <f t="shared" si="117"/>
        <v>9.9382000000000001</v>
      </c>
      <c r="J406" s="329">
        <f t="shared" si="109"/>
        <v>65.236508933768661</v>
      </c>
      <c r="K406" s="302">
        <v>21700</v>
      </c>
      <c r="L406" s="307">
        <f t="shared" si="112"/>
        <v>3991.6299056464077</v>
      </c>
      <c r="M406" s="304">
        <f t="shared" si="118"/>
        <v>1349.1709081084857</v>
      </c>
      <c r="N406" s="304">
        <f t="shared" si="119"/>
        <v>79.832598112928153</v>
      </c>
      <c r="O406" s="308">
        <v>57</v>
      </c>
      <c r="P406" s="305">
        <f t="shared" si="120"/>
        <v>5477.6334118678215</v>
      </c>
      <c r="Q406" s="309">
        <f t="shared" si="121"/>
        <v>5.9629000000000003</v>
      </c>
      <c r="R406" s="367">
        <f t="shared" si="110"/>
        <v>97.854763400652971</v>
      </c>
      <c r="S406" s="302">
        <v>21700</v>
      </c>
      <c r="T406" s="307">
        <f t="shared" si="113"/>
        <v>2661.0866037642718</v>
      </c>
      <c r="U406" s="101">
        <f t="shared" si="122"/>
        <v>899.44727207232381</v>
      </c>
      <c r="V406" s="304">
        <f t="shared" si="123"/>
        <v>53.221732075285438</v>
      </c>
      <c r="W406" s="308">
        <v>38</v>
      </c>
      <c r="X406" s="305">
        <f t="shared" si="124"/>
        <v>3651.7556079118808</v>
      </c>
      <c r="Y406" s="309">
        <f t="shared" si="125"/>
        <v>3.9752999999999998</v>
      </c>
    </row>
    <row r="407" spans="1:25" ht="15.75" customHeight="1" x14ac:dyDescent="0.2">
      <c r="A407" s="283">
        <v>390</v>
      </c>
      <c r="B407" s="301">
        <f t="shared" si="108"/>
        <v>39.171935326025597</v>
      </c>
      <c r="C407" s="302">
        <v>21700</v>
      </c>
      <c r="D407" s="303">
        <f t="shared" si="111"/>
        <v>6647.6164078365509</v>
      </c>
      <c r="E407" s="304">
        <f t="shared" si="114"/>
        <v>2246.8943458487538</v>
      </c>
      <c r="F407" s="304">
        <f t="shared" si="115"/>
        <v>132.95232815673103</v>
      </c>
      <c r="G407" s="101">
        <v>95</v>
      </c>
      <c r="H407" s="305">
        <f t="shared" si="116"/>
        <v>9122.4630818420355</v>
      </c>
      <c r="I407" s="309">
        <f t="shared" si="117"/>
        <v>9.9560999999999993</v>
      </c>
      <c r="J407" s="329">
        <f t="shared" si="109"/>
        <v>65.286558876709336</v>
      </c>
      <c r="K407" s="302">
        <v>21700</v>
      </c>
      <c r="L407" s="307">
        <f t="shared" si="112"/>
        <v>3988.5698447019304</v>
      </c>
      <c r="M407" s="304">
        <f t="shared" si="118"/>
        <v>1348.1366075092524</v>
      </c>
      <c r="N407" s="304">
        <f t="shared" si="119"/>
        <v>79.771396894038602</v>
      </c>
      <c r="O407" s="308">
        <v>57</v>
      </c>
      <c r="P407" s="305">
        <f t="shared" si="120"/>
        <v>5473.477849105222</v>
      </c>
      <c r="Q407" s="309">
        <f t="shared" si="121"/>
        <v>5.9737</v>
      </c>
      <c r="R407" s="367">
        <f t="shared" si="110"/>
        <v>97.929838315063989</v>
      </c>
      <c r="S407" s="302">
        <v>21700</v>
      </c>
      <c r="T407" s="307">
        <f t="shared" si="113"/>
        <v>2659.046563134621</v>
      </c>
      <c r="U407" s="101">
        <f t="shared" si="122"/>
        <v>898.75773833950177</v>
      </c>
      <c r="V407" s="304">
        <f t="shared" si="123"/>
        <v>53.180931262692418</v>
      </c>
      <c r="W407" s="308">
        <v>38</v>
      </c>
      <c r="X407" s="305">
        <f t="shared" si="124"/>
        <v>3648.9852327368153</v>
      </c>
      <c r="Y407" s="309">
        <f t="shared" si="125"/>
        <v>3.9824000000000002</v>
      </c>
    </row>
    <row r="408" spans="1:25" ht="15.75" customHeight="1" x14ac:dyDescent="0.2">
      <c r="A408" s="424">
        <v>391</v>
      </c>
      <c r="B408" s="301">
        <f t="shared" si="108"/>
        <v>39.201905462533496</v>
      </c>
      <c r="C408" s="302">
        <v>21700</v>
      </c>
      <c r="D408" s="303">
        <f t="shared" si="111"/>
        <v>6642.5342576490966</v>
      </c>
      <c r="E408" s="304">
        <f t="shared" si="114"/>
        <v>2245.1765790853942</v>
      </c>
      <c r="F408" s="304">
        <f t="shared" si="115"/>
        <v>132.85068515298192</v>
      </c>
      <c r="G408" s="101">
        <v>95</v>
      </c>
      <c r="H408" s="305">
        <f t="shared" si="116"/>
        <v>9115.5615218874736</v>
      </c>
      <c r="I408" s="309">
        <f t="shared" si="117"/>
        <v>9.9740000000000002</v>
      </c>
      <c r="J408" s="329">
        <f t="shared" si="109"/>
        <v>65.3365091042225</v>
      </c>
      <c r="K408" s="302">
        <v>21700</v>
      </c>
      <c r="L408" s="307">
        <f t="shared" si="112"/>
        <v>3985.5205545894578</v>
      </c>
      <c r="M408" s="304">
        <f t="shared" si="118"/>
        <v>1347.1059474512365</v>
      </c>
      <c r="N408" s="304">
        <f t="shared" si="119"/>
        <v>79.710411091789155</v>
      </c>
      <c r="O408" s="308">
        <v>57</v>
      </c>
      <c r="P408" s="305">
        <f t="shared" si="120"/>
        <v>5469.3369131324835</v>
      </c>
      <c r="Q408" s="309">
        <f t="shared" si="121"/>
        <v>5.9843999999999999</v>
      </c>
      <c r="R408" s="367">
        <f t="shared" si="110"/>
        <v>98.004763656333736</v>
      </c>
      <c r="S408" s="302">
        <v>21700</v>
      </c>
      <c r="T408" s="307">
        <f t="shared" si="113"/>
        <v>2657.0137030596388</v>
      </c>
      <c r="U408" s="101">
        <f t="shared" si="122"/>
        <v>898.07063163415785</v>
      </c>
      <c r="V408" s="304">
        <f t="shared" si="123"/>
        <v>53.140274061192777</v>
      </c>
      <c r="W408" s="308">
        <v>38</v>
      </c>
      <c r="X408" s="305">
        <f t="shared" si="124"/>
        <v>3646.2246087549897</v>
      </c>
      <c r="Y408" s="309">
        <f t="shared" si="125"/>
        <v>3.9895999999999998</v>
      </c>
    </row>
    <row r="409" spans="1:25" ht="15.75" customHeight="1" x14ac:dyDescent="0.2">
      <c r="A409" s="424">
        <v>392</v>
      </c>
      <c r="B409" s="301">
        <f t="shared" si="108"/>
        <v>39.231816075426536</v>
      </c>
      <c r="C409" s="302">
        <v>21700</v>
      </c>
      <c r="D409" s="303">
        <f t="shared" si="111"/>
        <v>6637.4699427464348</v>
      </c>
      <c r="E409" s="304">
        <f t="shared" si="114"/>
        <v>2243.4648406482947</v>
      </c>
      <c r="F409" s="304">
        <f t="shared" si="115"/>
        <v>132.7493988549287</v>
      </c>
      <c r="G409" s="101">
        <v>95</v>
      </c>
      <c r="H409" s="305">
        <f t="shared" si="116"/>
        <v>9108.6841822496572</v>
      </c>
      <c r="I409" s="309">
        <f t="shared" si="117"/>
        <v>9.9918999999999993</v>
      </c>
      <c r="J409" s="329">
        <f t="shared" si="109"/>
        <v>65.386360125710894</v>
      </c>
      <c r="K409" s="302">
        <v>21700</v>
      </c>
      <c r="L409" s="307">
        <f t="shared" si="112"/>
        <v>3982.4819656478603</v>
      </c>
      <c r="M409" s="304">
        <f t="shared" si="118"/>
        <v>1346.0789043889768</v>
      </c>
      <c r="N409" s="304">
        <f t="shared" si="119"/>
        <v>79.649639312957206</v>
      </c>
      <c r="O409" s="308">
        <v>57</v>
      </c>
      <c r="P409" s="305">
        <f t="shared" si="120"/>
        <v>5465.2105093497948</v>
      </c>
      <c r="Q409" s="309">
        <f t="shared" si="121"/>
        <v>5.9950999999999999</v>
      </c>
      <c r="R409" s="367">
        <f t="shared" si="110"/>
        <v>98.079540188566341</v>
      </c>
      <c r="S409" s="302">
        <v>21700</v>
      </c>
      <c r="T409" s="307">
        <f t="shared" si="113"/>
        <v>2654.9879770985735</v>
      </c>
      <c r="U409" s="101">
        <f t="shared" si="122"/>
        <v>897.38593625931776</v>
      </c>
      <c r="V409" s="304">
        <f t="shared" si="123"/>
        <v>53.099759541971473</v>
      </c>
      <c r="W409" s="308">
        <v>38</v>
      </c>
      <c r="X409" s="305">
        <f t="shared" si="124"/>
        <v>3643.4736728998623</v>
      </c>
      <c r="Y409" s="309">
        <f t="shared" si="125"/>
        <v>3.9967999999999999</v>
      </c>
    </row>
    <row r="410" spans="1:25" ht="15.75" customHeight="1" x14ac:dyDescent="0.2">
      <c r="A410" s="424">
        <v>393</v>
      </c>
      <c r="B410" s="301">
        <f t="shared" si="108"/>
        <v>39.261667468010273</v>
      </c>
      <c r="C410" s="302">
        <v>21700</v>
      </c>
      <c r="D410" s="303">
        <f t="shared" si="111"/>
        <v>6632.4233480956809</v>
      </c>
      <c r="E410" s="304">
        <f t="shared" si="114"/>
        <v>2241.7590916563399</v>
      </c>
      <c r="F410" s="304">
        <f t="shared" si="115"/>
        <v>132.64846696191361</v>
      </c>
      <c r="G410" s="101">
        <v>95</v>
      </c>
      <c r="H410" s="305">
        <f t="shared" si="116"/>
        <v>9101.8309067139344</v>
      </c>
      <c r="I410" s="309">
        <f t="shared" si="117"/>
        <v>10.0098</v>
      </c>
      <c r="J410" s="329">
        <f t="shared" si="109"/>
        <v>65.436112446683794</v>
      </c>
      <c r="K410" s="302">
        <v>21700</v>
      </c>
      <c r="L410" s="307">
        <f t="shared" si="112"/>
        <v>3979.4540088574086</v>
      </c>
      <c r="M410" s="304">
        <f t="shared" si="118"/>
        <v>1345.055454993804</v>
      </c>
      <c r="N410" s="304">
        <f t="shared" si="119"/>
        <v>79.589080177148176</v>
      </c>
      <c r="O410" s="308">
        <v>57</v>
      </c>
      <c r="P410" s="305">
        <f t="shared" si="120"/>
        <v>5461.0985440283612</v>
      </c>
      <c r="Q410" s="309">
        <f t="shared" si="121"/>
        <v>6.0058999999999996</v>
      </c>
      <c r="R410" s="367">
        <f t="shared" si="110"/>
        <v>98.154168670025683</v>
      </c>
      <c r="S410" s="302">
        <v>21700</v>
      </c>
      <c r="T410" s="307">
        <f t="shared" si="113"/>
        <v>2652.9693392382724</v>
      </c>
      <c r="U410" s="101">
        <f t="shared" si="122"/>
        <v>896.70363666253593</v>
      </c>
      <c r="V410" s="304">
        <f t="shared" si="123"/>
        <v>53.059386784765451</v>
      </c>
      <c r="W410" s="308">
        <v>38</v>
      </c>
      <c r="X410" s="305">
        <f t="shared" si="124"/>
        <v>3640.7323626855741</v>
      </c>
      <c r="Y410" s="309">
        <f t="shared" si="125"/>
        <v>4.0038999999999998</v>
      </c>
    </row>
    <row r="411" spans="1:25" ht="15.75" customHeight="1" x14ac:dyDescent="0.2">
      <c r="A411" s="424">
        <v>394</v>
      </c>
      <c r="B411" s="301">
        <f t="shared" si="108"/>
        <v>39.291459941277864</v>
      </c>
      <c r="C411" s="302">
        <v>21700</v>
      </c>
      <c r="D411" s="303">
        <f t="shared" si="111"/>
        <v>6627.3943597202733</v>
      </c>
      <c r="E411" s="304">
        <f t="shared" si="114"/>
        <v>2240.059293585452</v>
      </c>
      <c r="F411" s="304">
        <f t="shared" si="115"/>
        <v>132.54788719440546</v>
      </c>
      <c r="G411" s="101">
        <v>95</v>
      </c>
      <c r="H411" s="305">
        <f t="shared" si="116"/>
        <v>9095.0015405001304</v>
      </c>
      <c r="I411" s="309">
        <f t="shared" si="117"/>
        <v>10.0276</v>
      </c>
      <c r="J411" s="329">
        <f t="shared" si="109"/>
        <v>65.48576656879645</v>
      </c>
      <c r="K411" s="302">
        <v>21700</v>
      </c>
      <c r="L411" s="307">
        <f t="shared" si="112"/>
        <v>3976.4366158321636</v>
      </c>
      <c r="M411" s="304">
        <f t="shared" si="118"/>
        <v>1344.0355761512712</v>
      </c>
      <c r="N411" s="304">
        <f t="shared" si="119"/>
        <v>79.528732316643271</v>
      </c>
      <c r="O411" s="308">
        <v>57</v>
      </c>
      <c r="P411" s="305">
        <f t="shared" si="120"/>
        <v>5457.0009243000777</v>
      </c>
      <c r="Q411" s="309">
        <f t="shared" si="121"/>
        <v>6.0166000000000004</v>
      </c>
      <c r="R411" s="367">
        <f t="shared" si="110"/>
        <v>98.228649853194653</v>
      </c>
      <c r="S411" s="302">
        <v>21700</v>
      </c>
      <c r="T411" s="307">
        <f t="shared" si="113"/>
        <v>2650.9577438881097</v>
      </c>
      <c r="U411" s="101">
        <f t="shared" si="122"/>
        <v>896.02371743418098</v>
      </c>
      <c r="V411" s="304">
        <f t="shared" si="123"/>
        <v>53.019154877762197</v>
      </c>
      <c r="W411" s="308">
        <v>38</v>
      </c>
      <c r="X411" s="305">
        <f t="shared" si="124"/>
        <v>3638.0006162000527</v>
      </c>
      <c r="Y411" s="309">
        <f t="shared" si="125"/>
        <v>4.0110000000000001</v>
      </c>
    </row>
    <row r="412" spans="1:25" ht="15.75" customHeight="1" x14ac:dyDescent="0.2">
      <c r="A412" s="424">
        <v>395</v>
      </c>
      <c r="B412" s="301">
        <f t="shared" si="108"/>
        <v>39.321193793933546</v>
      </c>
      <c r="C412" s="302">
        <v>21700</v>
      </c>
      <c r="D412" s="303">
        <f t="shared" si="111"/>
        <v>6622.3828646874499</v>
      </c>
      <c r="E412" s="304">
        <f t="shared" si="114"/>
        <v>2238.3654082643579</v>
      </c>
      <c r="F412" s="304">
        <f t="shared" si="115"/>
        <v>132.44765729374899</v>
      </c>
      <c r="G412" s="101">
        <v>95</v>
      </c>
      <c r="H412" s="305">
        <f t="shared" si="116"/>
        <v>9088.195930245558</v>
      </c>
      <c r="I412" s="309">
        <f t="shared" si="117"/>
        <v>10.045500000000001</v>
      </c>
      <c r="J412" s="329">
        <f t="shared" si="109"/>
        <v>65.535322989889252</v>
      </c>
      <c r="K412" s="302">
        <v>21700</v>
      </c>
      <c r="L412" s="307">
        <f t="shared" si="112"/>
        <v>3973.4297188124692</v>
      </c>
      <c r="M412" s="304">
        <f t="shared" si="118"/>
        <v>1343.0192449586145</v>
      </c>
      <c r="N412" s="304">
        <f t="shared" si="119"/>
        <v>79.468594376249385</v>
      </c>
      <c r="O412" s="308">
        <v>57</v>
      </c>
      <c r="P412" s="305">
        <f t="shared" si="120"/>
        <v>5452.9175581473337</v>
      </c>
      <c r="Q412" s="309">
        <f t="shared" si="121"/>
        <v>6.0273000000000003</v>
      </c>
      <c r="R412" s="367">
        <f t="shared" si="110"/>
        <v>98.302984484833857</v>
      </c>
      <c r="S412" s="302">
        <v>21700</v>
      </c>
      <c r="T412" s="307">
        <f t="shared" si="113"/>
        <v>2648.9531458749802</v>
      </c>
      <c r="U412" s="101">
        <f t="shared" si="122"/>
        <v>895.34616330574329</v>
      </c>
      <c r="V412" s="304">
        <f t="shared" si="123"/>
        <v>52.979062917499604</v>
      </c>
      <c r="W412" s="308">
        <v>38</v>
      </c>
      <c r="X412" s="305">
        <f t="shared" si="124"/>
        <v>3635.2783720982229</v>
      </c>
      <c r="Y412" s="309">
        <f t="shared" si="125"/>
        <v>4.0182000000000002</v>
      </c>
    </row>
    <row r="413" spans="1:25" ht="15.75" customHeight="1" x14ac:dyDescent="0.2">
      <c r="A413" s="424">
        <v>396</v>
      </c>
      <c r="B413" s="301">
        <f t="shared" si="108"/>
        <v>39.350869322415775</v>
      </c>
      <c r="C413" s="302">
        <v>21700</v>
      </c>
      <c r="D413" s="303">
        <f t="shared" si="111"/>
        <v>6617.3887510959285</v>
      </c>
      <c r="E413" s="304">
        <f t="shared" si="114"/>
        <v>2236.6773978704236</v>
      </c>
      <c r="F413" s="304">
        <f t="shared" si="115"/>
        <v>132.34777502191858</v>
      </c>
      <c r="G413" s="101">
        <v>95</v>
      </c>
      <c r="H413" s="305">
        <f t="shared" si="116"/>
        <v>9081.4139239882716</v>
      </c>
      <c r="I413" s="309">
        <f t="shared" si="117"/>
        <v>10.0633</v>
      </c>
      <c r="J413" s="329">
        <f t="shared" si="109"/>
        <v>65.584782204026297</v>
      </c>
      <c r="K413" s="302">
        <v>21700</v>
      </c>
      <c r="L413" s="307">
        <f t="shared" si="112"/>
        <v>3970.4332506575565</v>
      </c>
      <c r="M413" s="304">
        <f t="shared" si="118"/>
        <v>1342.006438722254</v>
      </c>
      <c r="N413" s="304">
        <f t="shared" si="119"/>
        <v>79.408665013151136</v>
      </c>
      <c r="O413" s="308">
        <v>57</v>
      </c>
      <c r="P413" s="305">
        <f t="shared" si="120"/>
        <v>5448.8483543929615</v>
      </c>
      <c r="Q413" s="309">
        <f t="shared" si="121"/>
        <v>6.0380000000000003</v>
      </c>
      <c r="R413" s="367">
        <f t="shared" si="110"/>
        <v>98.377173306039438</v>
      </c>
      <c r="S413" s="302">
        <v>21700</v>
      </c>
      <c r="T413" s="307">
        <f t="shared" si="113"/>
        <v>2646.955500438371</v>
      </c>
      <c r="U413" s="101">
        <f t="shared" si="122"/>
        <v>894.67095914816935</v>
      </c>
      <c r="V413" s="304">
        <f t="shared" si="123"/>
        <v>52.939110008767422</v>
      </c>
      <c r="W413" s="308">
        <v>38</v>
      </c>
      <c r="X413" s="305">
        <f t="shared" si="124"/>
        <v>3632.5655695953078</v>
      </c>
      <c r="Y413" s="309">
        <f t="shared" si="125"/>
        <v>4.0252999999999997</v>
      </c>
    </row>
    <row r="414" spans="1:25" ht="15.75" customHeight="1" x14ac:dyDescent="0.2">
      <c r="A414" s="424">
        <v>397</v>
      </c>
      <c r="B414" s="301">
        <f t="shared" si="108"/>
        <v>39.380486820920105</v>
      </c>
      <c r="C414" s="302">
        <v>21700</v>
      </c>
      <c r="D414" s="303">
        <f t="shared" si="111"/>
        <v>6612.4119080637574</v>
      </c>
      <c r="E414" s="304">
        <f t="shared" si="114"/>
        <v>2234.9952249255498</v>
      </c>
      <c r="F414" s="304">
        <f t="shared" si="115"/>
        <v>132.24823816127514</v>
      </c>
      <c r="G414" s="101">
        <v>95</v>
      </c>
      <c r="H414" s="305">
        <f t="shared" si="116"/>
        <v>9074.6553711505821</v>
      </c>
      <c r="I414" s="309">
        <f t="shared" si="117"/>
        <v>10.081099999999999</v>
      </c>
      <c r="J414" s="329">
        <f t="shared" si="109"/>
        <v>65.634144701533515</v>
      </c>
      <c r="K414" s="302">
        <v>21700</v>
      </c>
      <c r="L414" s="307">
        <f t="shared" si="112"/>
        <v>3967.4471448382546</v>
      </c>
      <c r="M414" s="304">
        <f t="shared" si="118"/>
        <v>1340.99713495533</v>
      </c>
      <c r="N414" s="304">
        <f t="shared" si="119"/>
        <v>79.348942896765095</v>
      </c>
      <c r="O414" s="308">
        <v>57</v>
      </c>
      <c r="P414" s="305">
        <f t="shared" si="120"/>
        <v>5444.7932226903495</v>
      </c>
      <c r="Q414" s="309">
        <f t="shared" si="121"/>
        <v>6.0487000000000002</v>
      </c>
      <c r="R414" s="367">
        <f t="shared" si="110"/>
        <v>98.451217052300251</v>
      </c>
      <c r="S414" s="302">
        <v>21700</v>
      </c>
      <c r="T414" s="307">
        <f t="shared" si="113"/>
        <v>2644.9647632255037</v>
      </c>
      <c r="U414" s="101">
        <f t="shared" si="122"/>
        <v>893.99808997022012</v>
      </c>
      <c r="V414" s="304">
        <f t="shared" si="123"/>
        <v>52.899295264510073</v>
      </c>
      <c r="W414" s="308">
        <v>38</v>
      </c>
      <c r="X414" s="305">
        <f t="shared" si="124"/>
        <v>3629.8621484602336</v>
      </c>
      <c r="Y414" s="309">
        <f t="shared" si="125"/>
        <v>4.0324999999999998</v>
      </c>
    </row>
    <row r="415" spans="1:25" ht="15.75" customHeight="1" x14ac:dyDescent="0.2">
      <c r="A415" s="424">
        <v>398</v>
      </c>
      <c r="B415" s="301">
        <f t="shared" si="108"/>
        <v>39.410046581421717</v>
      </c>
      <c r="C415" s="302">
        <v>21700</v>
      </c>
      <c r="D415" s="303">
        <f t="shared" si="111"/>
        <v>6607.4522257163508</v>
      </c>
      <c r="E415" s="304">
        <f t="shared" si="114"/>
        <v>2233.3188522921264</v>
      </c>
      <c r="F415" s="304">
        <f t="shared" si="115"/>
        <v>132.14904451432702</v>
      </c>
      <c r="G415" s="101">
        <v>95</v>
      </c>
      <c r="H415" s="305">
        <f t="shared" si="116"/>
        <v>9067.9201225228044</v>
      </c>
      <c r="I415" s="309">
        <f t="shared" si="117"/>
        <v>10.0989</v>
      </c>
      <c r="J415" s="329">
        <f t="shared" si="109"/>
        <v>65.683410969036203</v>
      </c>
      <c r="K415" s="302">
        <v>21700</v>
      </c>
      <c r="L415" s="307">
        <f t="shared" si="112"/>
        <v>3964.4713354298101</v>
      </c>
      <c r="M415" s="304">
        <f t="shared" si="118"/>
        <v>1339.9913113752757</v>
      </c>
      <c r="N415" s="304">
        <f t="shared" si="119"/>
        <v>79.28942670859621</v>
      </c>
      <c r="O415" s="308">
        <v>57</v>
      </c>
      <c r="P415" s="305">
        <f t="shared" si="120"/>
        <v>5440.7520735136814</v>
      </c>
      <c r="Q415" s="309">
        <f t="shared" si="121"/>
        <v>6.0594000000000001</v>
      </c>
      <c r="R415" s="367">
        <f t="shared" si="110"/>
        <v>98.52511645355429</v>
      </c>
      <c r="S415" s="302">
        <v>21700</v>
      </c>
      <c r="T415" s="307">
        <f t="shared" si="113"/>
        <v>2642.9808902865407</v>
      </c>
      <c r="U415" s="101">
        <f t="shared" si="122"/>
        <v>893.32754091685069</v>
      </c>
      <c r="V415" s="304">
        <f t="shared" si="123"/>
        <v>52.859617805730814</v>
      </c>
      <c r="W415" s="308">
        <v>38</v>
      </c>
      <c r="X415" s="305">
        <f t="shared" si="124"/>
        <v>3627.1680490091226</v>
      </c>
      <c r="Y415" s="309">
        <f t="shared" si="125"/>
        <v>4.0396000000000001</v>
      </c>
    </row>
    <row r="416" spans="1:25" ht="15.75" customHeight="1" x14ac:dyDescent="0.2">
      <c r="A416" s="424">
        <v>399</v>
      </c>
      <c r="B416" s="301">
        <f t="shared" si="108"/>
        <v>39.439548893697761</v>
      </c>
      <c r="C416" s="302">
        <v>21700</v>
      </c>
      <c r="D416" s="303">
        <f t="shared" si="111"/>
        <v>6602.5095951746698</v>
      </c>
      <c r="E416" s="304">
        <f t="shared" si="114"/>
        <v>2231.6482431690383</v>
      </c>
      <c r="F416" s="304">
        <f t="shared" si="115"/>
        <v>132.05019190349338</v>
      </c>
      <c r="G416" s="101">
        <v>95</v>
      </c>
      <c r="H416" s="305">
        <f t="shared" si="116"/>
        <v>9061.2080302472023</v>
      </c>
      <c r="I416" s="309">
        <f t="shared" si="117"/>
        <v>10.1167</v>
      </c>
      <c r="J416" s="329">
        <f t="shared" si="109"/>
        <v>65.732581489496269</v>
      </c>
      <c r="K416" s="302">
        <v>21700</v>
      </c>
      <c r="L416" s="307">
        <f t="shared" si="112"/>
        <v>3961.5057571048019</v>
      </c>
      <c r="M416" s="304">
        <f t="shared" si="118"/>
        <v>1338.988945901423</v>
      </c>
      <c r="N416" s="304">
        <f t="shared" si="119"/>
        <v>79.230115142096039</v>
      </c>
      <c r="O416" s="308">
        <v>57</v>
      </c>
      <c r="P416" s="305">
        <f t="shared" si="120"/>
        <v>5436.724818148321</v>
      </c>
      <c r="Q416" s="309">
        <f t="shared" si="121"/>
        <v>6.07</v>
      </c>
      <c r="R416" s="367">
        <f t="shared" si="110"/>
        <v>98.598872234244396</v>
      </c>
      <c r="S416" s="302">
        <v>21700</v>
      </c>
      <c r="T416" s="307">
        <f t="shared" si="113"/>
        <v>2641.0038380698684</v>
      </c>
      <c r="U416" s="101">
        <f t="shared" si="122"/>
        <v>892.65929726761544</v>
      </c>
      <c r="V416" s="304">
        <f t="shared" si="123"/>
        <v>52.820076761397367</v>
      </c>
      <c r="W416" s="308">
        <v>38</v>
      </c>
      <c r="X416" s="305">
        <f t="shared" si="124"/>
        <v>3624.4832120988813</v>
      </c>
      <c r="Y416" s="309">
        <f t="shared" si="125"/>
        <v>4.0467000000000004</v>
      </c>
    </row>
    <row r="417" spans="1:25" ht="15.75" customHeight="1" x14ac:dyDescent="0.2">
      <c r="A417" s="283">
        <v>400</v>
      </c>
      <c r="B417" s="301">
        <f t="shared" si="108"/>
        <v>39.468994045349298</v>
      </c>
      <c r="C417" s="302">
        <v>21700</v>
      </c>
      <c r="D417" s="303">
        <f t="shared" si="111"/>
        <v>6597.5839085436073</v>
      </c>
      <c r="E417" s="304">
        <f t="shared" si="114"/>
        <v>2229.983361087739</v>
      </c>
      <c r="F417" s="304">
        <f t="shared" si="115"/>
        <v>131.95167817087216</v>
      </c>
      <c r="G417" s="101">
        <v>95</v>
      </c>
      <c r="H417" s="305">
        <f t="shared" si="116"/>
        <v>9054.5189478022185</v>
      </c>
      <c r="I417" s="309">
        <f t="shared" si="117"/>
        <v>10.134499999999999</v>
      </c>
      <c r="J417" s="329">
        <f t="shared" si="109"/>
        <v>65.781656742248828</v>
      </c>
      <c r="K417" s="302">
        <v>21700</v>
      </c>
      <c r="L417" s="307">
        <f t="shared" si="112"/>
        <v>3958.5503451261648</v>
      </c>
      <c r="M417" s="304">
        <f t="shared" si="118"/>
        <v>1337.9900166526436</v>
      </c>
      <c r="N417" s="304">
        <f t="shared" si="119"/>
        <v>79.171006902523303</v>
      </c>
      <c r="O417" s="308">
        <v>57</v>
      </c>
      <c r="P417" s="305">
        <f t="shared" si="120"/>
        <v>5432.7113686813318</v>
      </c>
      <c r="Q417" s="309">
        <f t="shared" si="121"/>
        <v>6.0807000000000002</v>
      </c>
      <c r="R417" s="367">
        <f t="shared" si="110"/>
        <v>98.672485113373241</v>
      </c>
      <c r="S417" s="302">
        <v>21700</v>
      </c>
      <c r="T417" s="307">
        <f t="shared" si="113"/>
        <v>2639.033563417443</v>
      </c>
      <c r="U417" s="101">
        <f t="shared" si="122"/>
        <v>891.99334443509565</v>
      </c>
      <c r="V417" s="304">
        <f t="shared" si="123"/>
        <v>52.780671268348861</v>
      </c>
      <c r="W417" s="308">
        <v>38</v>
      </c>
      <c r="X417" s="305">
        <f t="shared" si="124"/>
        <v>3621.8075791208876</v>
      </c>
      <c r="Y417" s="309">
        <f t="shared" si="125"/>
        <v>4.0537999999999998</v>
      </c>
    </row>
    <row r="418" spans="1:25" ht="15.75" customHeight="1" x14ac:dyDescent="0.2">
      <c r="A418" s="424">
        <v>401</v>
      </c>
      <c r="B418" s="301">
        <f t="shared" si="108"/>
        <v>39.498382321823115</v>
      </c>
      <c r="C418" s="302">
        <v>21700</v>
      </c>
      <c r="D418" s="303">
        <f t="shared" si="111"/>
        <v>6592.6750589005078</v>
      </c>
      <c r="E418" s="304">
        <f t="shared" si="114"/>
        <v>2228.3241699083715</v>
      </c>
      <c r="F418" s="304">
        <f t="shared" si="115"/>
        <v>131.85350117801016</v>
      </c>
      <c r="G418" s="101">
        <v>95</v>
      </c>
      <c r="H418" s="305">
        <f t="shared" si="116"/>
        <v>9047.8527299868892</v>
      </c>
      <c r="I418" s="309">
        <f t="shared" si="117"/>
        <v>10.1523</v>
      </c>
      <c r="J418" s="329">
        <f t="shared" si="109"/>
        <v>65.830637203038535</v>
      </c>
      <c r="K418" s="302">
        <v>21700</v>
      </c>
      <c r="L418" s="307">
        <f t="shared" si="112"/>
        <v>3955.6050353403043</v>
      </c>
      <c r="M418" s="304">
        <f t="shared" si="118"/>
        <v>1336.9945019450226</v>
      </c>
      <c r="N418" s="304">
        <f t="shared" si="119"/>
        <v>79.112100706806089</v>
      </c>
      <c r="O418" s="308">
        <v>57</v>
      </c>
      <c r="P418" s="305">
        <f t="shared" si="120"/>
        <v>5428.7116379921326</v>
      </c>
      <c r="Q418" s="309">
        <f t="shared" si="121"/>
        <v>6.0914000000000001</v>
      </c>
      <c r="R418" s="367">
        <f t="shared" si="110"/>
        <v>98.745955804557781</v>
      </c>
      <c r="S418" s="302">
        <v>21700</v>
      </c>
      <c r="T418" s="307">
        <f t="shared" si="113"/>
        <v>2637.0700235602035</v>
      </c>
      <c r="U418" s="101">
        <f t="shared" si="122"/>
        <v>891.3296679633487</v>
      </c>
      <c r="V418" s="304">
        <f t="shared" si="123"/>
        <v>52.741400471204074</v>
      </c>
      <c r="W418" s="308">
        <v>38</v>
      </c>
      <c r="X418" s="305">
        <f t="shared" si="124"/>
        <v>3619.1410919947562</v>
      </c>
      <c r="Y418" s="309">
        <f t="shared" si="125"/>
        <v>4.0609000000000002</v>
      </c>
    </row>
    <row r="419" spans="1:25" ht="15.75" customHeight="1" x14ac:dyDescent="0.2">
      <c r="A419" s="424">
        <v>402</v>
      </c>
      <c r="B419" s="301">
        <f t="shared" si="108"/>
        <v>39.527714006433094</v>
      </c>
      <c r="C419" s="302">
        <v>21700</v>
      </c>
      <c r="D419" s="303">
        <f t="shared" si="111"/>
        <v>6587.7829402838779</v>
      </c>
      <c r="E419" s="304">
        <f t="shared" si="114"/>
        <v>2226.6706338159506</v>
      </c>
      <c r="F419" s="304">
        <f t="shared" si="115"/>
        <v>131.75565880567757</v>
      </c>
      <c r="G419" s="101">
        <v>95</v>
      </c>
      <c r="H419" s="305">
        <f t="shared" si="116"/>
        <v>9041.2092329055067</v>
      </c>
      <c r="I419" s="309">
        <f t="shared" si="117"/>
        <v>10.1701</v>
      </c>
      <c r="J419" s="329">
        <f t="shared" si="109"/>
        <v>65.879523344055158</v>
      </c>
      <c r="K419" s="302">
        <v>21700</v>
      </c>
      <c r="L419" s="307">
        <f t="shared" si="112"/>
        <v>3952.6697641703258</v>
      </c>
      <c r="M419" s="304">
        <f t="shared" si="118"/>
        <v>1336.0023802895701</v>
      </c>
      <c r="N419" s="304">
        <f t="shared" si="119"/>
        <v>79.053395283406516</v>
      </c>
      <c r="O419" s="308">
        <v>57</v>
      </c>
      <c r="P419" s="305">
        <f t="shared" si="120"/>
        <v>5424.7255397433028</v>
      </c>
      <c r="Q419" s="309">
        <f t="shared" si="121"/>
        <v>6.1020000000000003</v>
      </c>
      <c r="R419" s="367">
        <f t="shared" si="110"/>
        <v>98.819285016082731</v>
      </c>
      <c r="S419" s="302">
        <v>21700</v>
      </c>
      <c r="T419" s="307">
        <f t="shared" si="113"/>
        <v>2635.1131761135507</v>
      </c>
      <c r="U419" s="101">
        <f t="shared" si="122"/>
        <v>890.66825352638</v>
      </c>
      <c r="V419" s="304">
        <f t="shared" si="123"/>
        <v>52.702263522271018</v>
      </c>
      <c r="W419" s="308">
        <v>38</v>
      </c>
      <c r="X419" s="305">
        <f t="shared" si="124"/>
        <v>3616.4836931622017</v>
      </c>
      <c r="Y419" s="309">
        <f t="shared" si="125"/>
        <v>4.0679999999999996</v>
      </c>
    </row>
    <row r="420" spans="1:25" ht="15.75" customHeight="1" x14ac:dyDescent="0.2">
      <c r="A420" s="424">
        <v>403</v>
      </c>
      <c r="B420" s="301">
        <f t="shared" si="108"/>
        <v>39.556989380381481</v>
      </c>
      <c r="C420" s="302">
        <v>21700</v>
      </c>
      <c r="D420" s="303">
        <f t="shared" si="111"/>
        <v>6582.9074476822261</v>
      </c>
      <c r="E420" s="304">
        <f t="shared" si="114"/>
        <v>2225.0227173165922</v>
      </c>
      <c r="F420" s="304">
        <f t="shared" si="115"/>
        <v>131.65814895364451</v>
      </c>
      <c r="G420" s="101">
        <v>95</v>
      </c>
      <c r="H420" s="305">
        <f t="shared" si="116"/>
        <v>9034.5883139524631</v>
      </c>
      <c r="I420" s="309">
        <f t="shared" si="117"/>
        <v>10.187799999999999</v>
      </c>
      <c r="J420" s="329">
        <f t="shared" si="109"/>
        <v>65.928315633969135</v>
      </c>
      <c r="K420" s="302">
        <v>21700</v>
      </c>
      <c r="L420" s="307">
        <f t="shared" si="112"/>
        <v>3949.7444686093359</v>
      </c>
      <c r="M420" s="304">
        <f t="shared" si="118"/>
        <v>1335.0136303899553</v>
      </c>
      <c r="N420" s="304">
        <f t="shared" si="119"/>
        <v>78.994889372186719</v>
      </c>
      <c r="O420" s="308">
        <v>57</v>
      </c>
      <c r="P420" s="305">
        <f t="shared" si="120"/>
        <v>5420.7529883714778</v>
      </c>
      <c r="Q420" s="309">
        <f t="shared" si="121"/>
        <v>6.1127000000000002</v>
      </c>
      <c r="R420" s="367">
        <f t="shared" si="110"/>
        <v>98.892473450953702</v>
      </c>
      <c r="S420" s="302">
        <v>21700</v>
      </c>
      <c r="T420" s="307">
        <f t="shared" si="113"/>
        <v>2633.1629790728907</v>
      </c>
      <c r="U420" s="101">
        <f t="shared" si="122"/>
        <v>890.009086926637</v>
      </c>
      <c r="V420" s="304">
        <f t="shared" si="123"/>
        <v>52.663259581457815</v>
      </c>
      <c r="W420" s="308">
        <v>38</v>
      </c>
      <c r="X420" s="305">
        <f t="shared" si="124"/>
        <v>3613.8353255809852</v>
      </c>
      <c r="Y420" s="309">
        <f t="shared" si="125"/>
        <v>4.0750999999999999</v>
      </c>
    </row>
    <row r="421" spans="1:25" ht="15.75" customHeight="1" x14ac:dyDescent="0.2">
      <c r="A421" s="424">
        <v>404</v>
      </c>
      <c r="B421" s="301">
        <f t="shared" si="108"/>
        <v>39.586208722779801</v>
      </c>
      <c r="C421" s="302">
        <v>21700</v>
      </c>
      <c r="D421" s="303">
        <f t="shared" si="111"/>
        <v>6578.0484770230942</v>
      </c>
      <c r="E421" s="304">
        <f t="shared" si="114"/>
        <v>2223.3803852338056</v>
      </c>
      <c r="F421" s="304">
        <f t="shared" si="115"/>
        <v>131.56096954046188</v>
      </c>
      <c r="G421" s="101">
        <v>95</v>
      </c>
      <c r="H421" s="305">
        <f t="shared" si="116"/>
        <v>9027.9898317973621</v>
      </c>
      <c r="I421" s="309">
        <f t="shared" si="117"/>
        <v>10.2056</v>
      </c>
      <c r="J421" s="329">
        <f t="shared" si="109"/>
        <v>65.97701453796634</v>
      </c>
      <c r="K421" s="302">
        <v>21700</v>
      </c>
      <c r="L421" s="307">
        <f t="shared" si="112"/>
        <v>3946.8290862138556</v>
      </c>
      <c r="M421" s="304">
        <f t="shared" si="118"/>
        <v>1334.028231140283</v>
      </c>
      <c r="N421" s="304">
        <f t="shared" si="119"/>
        <v>78.936581724277119</v>
      </c>
      <c r="O421" s="308">
        <v>57</v>
      </c>
      <c r="P421" s="305">
        <f t="shared" si="120"/>
        <v>5416.793899078416</v>
      </c>
      <c r="Q421" s="309">
        <f t="shared" si="121"/>
        <v>6.1233000000000004</v>
      </c>
      <c r="R421" s="367">
        <f t="shared" si="110"/>
        <v>98.965521806949496</v>
      </c>
      <c r="S421" s="302">
        <v>21700</v>
      </c>
      <c r="T421" s="307">
        <f t="shared" si="113"/>
        <v>2631.2193908092381</v>
      </c>
      <c r="U421" s="101">
        <f t="shared" si="122"/>
        <v>889.35215409352236</v>
      </c>
      <c r="V421" s="304">
        <f t="shared" si="123"/>
        <v>52.624387816184765</v>
      </c>
      <c r="W421" s="308">
        <v>38</v>
      </c>
      <c r="X421" s="305">
        <f t="shared" si="124"/>
        <v>3611.1959327189452</v>
      </c>
      <c r="Y421" s="309">
        <f t="shared" si="125"/>
        <v>4.0822000000000003</v>
      </c>
    </row>
    <row r="422" spans="1:25" ht="15.75" customHeight="1" x14ac:dyDescent="0.2">
      <c r="A422" s="424">
        <v>405</v>
      </c>
      <c r="B422" s="301">
        <f t="shared" si="108"/>
        <v>39.615372310669507</v>
      </c>
      <c r="C422" s="302">
        <v>21700</v>
      </c>
      <c r="D422" s="303">
        <f t="shared" si="111"/>
        <v>6573.2059251622159</v>
      </c>
      <c r="E422" s="304">
        <f t="shared" si="114"/>
        <v>2221.7436027048288</v>
      </c>
      <c r="F422" s="304">
        <f t="shared" si="115"/>
        <v>131.46411850324432</v>
      </c>
      <c r="G422" s="101">
        <v>95</v>
      </c>
      <c r="H422" s="305">
        <f t="shared" si="116"/>
        <v>9021.4136463702889</v>
      </c>
      <c r="I422" s="309">
        <f t="shared" si="117"/>
        <v>10.2233</v>
      </c>
      <c r="J422" s="329">
        <f t="shared" si="109"/>
        <v>66.025620517782514</v>
      </c>
      <c r="K422" s="302">
        <v>21700</v>
      </c>
      <c r="L422" s="307">
        <f t="shared" si="112"/>
        <v>3943.9235550973299</v>
      </c>
      <c r="M422" s="304">
        <f t="shared" si="118"/>
        <v>1333.0461616228974</v>
      </c>
      <c r="N422" s="304">
        <f t="shared" si="119"/>
        <v>78.878471101946602</v>
      </c>
      <c r="O422" s="308">
        <v>57</v>
      </c>
      <c r="P422" s="305">
        <f t="shared" si="120"/>
        <v>5412.8481878221737</v>
      </c>
      <c r="Q422" s="309">
        <f t="shared" si="121"/>
        <v>6.1340000000000003</v>
      </c>
      <c r="R422" s="367">
        <f t="shared" si="110"/>
        <v>99.038430776673763</v>
      </c>
      <c r="S422" s="302">
        <v>21700</v>
      </c>
      <c r="T422" s="307">
        <f t="shared" si="113"/>
        <v>2629.2823700648869</v>
      </c>
      <c r="U422" s="101">
        <f t="shared" si="122"/>
        <v>888.69744108193163</v>
      </c>
      <c r="V422" s="304">
        <f t="shared" si="123"/>
        <v>52.585647401297742</v>
      </c>
      <c r="W422" s="308">
        <v>38</v>
      </c>
      <c r="X422" s="305">
        <f t="shared" si="124"/>
        <v>3608.5654585481161</v>
      </c>
      <c r="Y422" s="309">
        <f t="shared" si="125"/>
        <v>4.0892999999999997</v>
      </c>
    </row>
    <row r="423" spans="1:25" ht="15.75" customHeight="1" x14ac:dyDescent="0.2">
      <c r="A423" s="424">
        <v>406</v>
      </c>
      <c r="B423" s="301">
        <f t="shared" si="108"/>
        <v>39.644480419042431</v>
      </c>
      <c r="C423" s="302">
        <v>21700</v>
      </c>
      <c r="D423" s="303">
        <f t="shared" si="111"/>
        <v>6568.379689872846</v>
      </c>
      <c r="E423" s="304">
        <f t="shared" si="114"/>
        <v>2220.1123351770216</v>
      </c>
      <c r="F423" s="304">
        <f t="shared" si="115"/>
        <v>131.36759379745692</v>
      </c>
      <c r="G423" s="101">
        <v>95</v>
      </c>
      <c r="H423" s="305">
        <f t="shared" si="116"/>
        <v>9014.8596188473239</v>
      </c>
      <c r="I423" s="309">
        <f t="shared" si="117"/>
        <v>10.241</v>
      </c>
      <c r="J423" s="329">
        <f t="shared" si="109"/>
        <v>66.074134031737387</v>
      </c>
      <c r="K423" s="302">
        <v>21700</v>
      </c>
      <c r="L423" s="307">
        <f t="shared" si="112"/>
        <v>3941.0278139237071</v>
      </c>
      <c r="M423" s="304">
        <f t="shared" si="118"/>
        <v>1332.0674011062129</v>
      </c>
      <c r="N423" s="304">
        <f t="shared" si="119"/>
        <v>78.820556278474143</v>
      </c>
      <c r="O423" s="308">
        <v>57</v>
      </c>
      <c r="P423" s="305">
        <f t="shared" si="120"/>
        <v>5408.9157713083941</v>
      </c>
      <c r="Q423" s="309">
        <f t="shared" si="121"/>
        <v>6.1445999999999996</v>
      </c>
      <c r="R423" s="367">
        <f t="shared" si="110"/>
        <v>99.111201047606073</v>
      </c>
      <c r="S423" s="302">
        <v>21700</v>
      </c>
      <c r="T423" s="307">
        <f t="shared" si="113"/>
        <v>2627.351875949138</v>
      </c>
      <c r="U423" s="101">
        <f t="shared" si="122"/>
        <v>888.04493407080861</v>
      </c>
      <c r="V423" s="304">
        <f t="shared" si="123"/>
        <v>52.547037518982762</v>
      </c>
      <c r="W423" s="308">
        <v>38</v>
      </c>
      <c r="X423" s="305">
        <f t="shared" si="124"/>
        <v>3605.9438475389297</v>
      </c>
      <c r="Y423" s="309">
        <f t="shared" si="125"/>
        <v>4.0964</v>
      </c>
    </row>
    <row r="424" spans="1:25" ht="15.75" customHeight="1" x14ac:dyDescent="0.2">
      <c r="A424" s="424">
        <v>407</v>
      </c>
      <c r="B424" s="301">
        <f t="shared" si="108"/>
        <v>39.67353332086094</v>
      </c>
      <c r="C424" s="302">
        <v>21700</v>
      </c>
      <c r="D424" s="303">
        <f t="shared" si="111"/>
        <v>6563.569669835224</v>
      </c>
      <c r="E424" s="304">
        <f t="shared" si="114"/>
        <v>2218.4865484043053</v>
      </c>
      <c r="F424" s="304">
        <f t="shared" si="115"/>
        <v>131.27139339670447</v>
      </c>
      <c r="G424" s="101">
        <v>95</v>
      </c>
      <c r="H424" s="305">
        <f t="shared" si="116"/>
        <v>9008.327611636234</v>
      </c>
      <c r="I424" s="309">
        <f t="shared" si="117"/>
        <v>10.258699999999999</v>
      </c>
      <c r="J424" s="329">
        <f t="shared" si="109"/>
        <v>66.122555534768239</v>
      </c>
      <c r="K424" s="302">
        <v>21700</v>
      </c>
      <c r="L424" s="307">
        <f t="shared" si="112"/>
        <v>3938.1418019011344</v>
      </c>
      <c r="M424" s="304">
        <f t="shared" si="118"/>
        <v>1331.0919290425834</v>
      </c>
      <c r="N424" s="304">
        <f t="shared" si="119"/>
        <v>78.762836038022684</v>
      </c>
      <c r="O424" s="308">
        <v>57</v>
      </c>
      <c r="P424" s="305">
        <f t="shared" si="120"/>
        <v>5404.9965669817411</v>
      </c>
      <c r="Q424" s="309">
        <f t="shared" si="121"/>
        <v>6.1551999999999998</v>
      </c>
      <c r="R424" s="367">
        <f t="shared" si="110"/>
        <v>99.183833302152351</v>
      </c>
      <c r="S424" s="302">
        <v>21700</v>
      </c>
      <c r="T424" s="307">
        <f t="shared" si="113"/>
        <v>2625.4278679340896</v>
      </c>
      <c r="U424" s="101">
        <f t="shared" si="122"/>
        <v>887.39461936172222</v>
      </c>
      <c r="V424" s="304">
        <f t="shared" si="123"/>
        <v>52.508557358681792</v>
      </c>
      <c r="W424" s="308">
        <v>38</v>
      </c>
      <c r="X424" s="305">
        <f t="shared" si="124"/>
        <v>3603.3310446544933</v>
      </c>
      <c r="Y424" s="309">
        <f t="shared" si="125"/>
        <v>4.1035000000000004</v>
      </c>
    </row>
    <row r="425" spans="1:25" ht="15.75" customHeight="1" x14ac:dyDescent="0.2">
      <c r="A425" s="424">
        <v>408</v>
      </c>
      <c r="B425" s="301">
        <f t="shared" si="108"/>
        <v>39.702531287077868</v>
      </c>
      <c r="C425" s="302">
        <v>21700</v>
      </c>
      <c r="D425" s="303">
        <f t="shared" si="111"/>
        <v>6558.7757646262053</v>
      </c>
      <c r="E425" s="304">
        <f t="shared" si="114"/>
        <v>2216.8662084436573</v>
      </c>
      <c r="F425" s="304">
        <f t="shared" si="115"/>
        <v>131.1755152925241</v>
      </c>
      <c r="G425" s="101">
        <v>95</v>
      </c>
      <c r="H425" s="305">
        <f t="shared" si="116"/>
        <v>9001.8174883623851</v>
      </c>
      <c r="I425" s="309">
        <f t="shared" si="117"/>
        <v>10.276400000000001</v>
      </c>
      <c r="J425" s="329">
        <f t="shared" si="109"/>
        <v>66.17088547846312</v>
      </c>
      <c r="K425" s="302">
        <v>21700</v>
      </c>
      <c r="L425" s="307">
        <f t="shared" si="112"/>
        <v>3935.2654587757229</v>
      </c>
      <c r="M425" s="304">
        <f t="shared" si="118"/>
        <v>1330.1197250661942</v>
      </c>
      <c r="N425" s="304">
        <f t="shared" si="119"/>
        <v>78.705309175514458</v>
      </c>
      <c r="O425" s="308">
        <v>57</v>
      </c>
      <c r="P425" s="305">
        <f t="shared" si="120"/>
        <v>5401.0904930174311</v>
      </c>
      <c r="Q425" s="309">
        <f t="shared" si="121"/>
        <v>6.1658999999999997</v>
      </c>
      <c r="R425" s="367">
        <f t="shared" si="110"/>
        <v>99.256328217694659</v>
      </c>
      <c r="S425" s="302">
        <v>21700</v>
      </c>
      <c r="T425" s="307">
        <f t="shared" si="113"/>
        <v>2623.5103058504828</v>
      </c>
      <c r="U425" s="101">
        <f t="shared" si="122"/>
        <v>886.74648337746316</v>
      </c>
      <c r="V425" s="304">
        <f t="shared" si="123"/>
        <v>52.47020611700966</v>
      </c>
      <c r="W425" s="308">
        <v>38</v>
      </c>
      <c r="X425" s="305">
        <f t="shared" si="124"/>
        <v>3600.7269953449554</v>
      </c>
      <c r="Y425" s="309">
        <f t="shared" si="125"/>
        <v>4.1105999999999998</v>
      </c>
    </row>
    <row r="426" spans="1:25" ht="15.75" customHeight="1" x14ac:dyDescent="0.2">
      <c r="A426" s="424">
        <v>409</v>
      </c>
      <c r="B426" s="301">
        <f t="shared" si="108"/>
        <v>39.731474586656162</v>
      </c>
      <c r="C426" s="302">
        <v>21700</v>
      </c>
      <c r="D426" s="303">
        <f t="shared" si="111"/>
        <v>6553.9978747090208</v>
      </c>
      <c r="E426" s="304">
        <f t="shared" si="114"/>
        <v>2215.2512816516487</v>
      </c>
      <c r="F426" s="304">
        <f t="shared" si="115"/>
        <v>131.07995749418041</v>
      </c>
      <c r="G426" s="101">
        <v>95</v>
      </c>
      <c r="H426" s="305">
        <f t="shared" si="116"/>
        <v>8995.3291138548502</v>
      </c>
      <c r="I426" s="309">
        <f t="shared" si="117"/>
        <v>10.2941</v>
      </c>
      <c r="J426" s="329">
        <f t="shared" si="109"/>
        <v>66.219124311093609</v>
      </c>
      <c r="K426" s="302">
        <v>21700</v>
      </c>
      <c r="L426" s="307">
        <f t="shared" si="112"/>
        <v>3932.3987248254125</v>
      </c>
      <c r="M426" s="304">
        <f t="shared" si="118"/>
        <v>1329.1507689909893</v>
      </c>
      <c r="N426" s="304">
        <f t="shared" si="119"/>
        <v>78.647974496508255</v>
      </c>
      <c r="O426" s="308">
        <v>57</v>
      </c>
      <c r="P426" s="305">
        <f t="shared" si="120"/>
        <v>5397.1974683129101</v>
      </c>
      <c r="Q426" s="309">
        <f t="shared" si="121"/>
        <v>6.1764999999999999</v>
      </c>
      <c r="R426" s="367">
        <f t="shared" si="110"/>
        <v>99.328686466640406</v>
      </c>
      <c r="S426" s="302">
        <v>21700</v>
      </c>
      <c r="T426" s="307">
        <f t="shared" si="113"/>
        <v>2621.5991498836088</v>
      </c>
      <c r="U426" s="101">
        <f t="shared" si="122"/>
        <v>886.10051266065966</v>
      </c>
      <c r="V426" s="304">
        <f t="shared" si="123"/>
        <v>52.431982997672179</v>
      </c>
      <c r="W426" s="308">
        <v>38</v>
      </c>
      <c r="X426" s="305">
        <f t="shared" si="124"/>
        <v>3598.1316455419405</v>
      </c>
      <c r="Y426" s="309">
        <f t="shared" si="125"/>
        <v>4.1176000000000004</v>
      </c>
    </row>
    <row r="427" spans="1:25" ht="15.75" customHeight="1" x14ac:dyDescent="0.2">
      <c r="A427" s="283">
        <v>410</v>
      </c>
      <c r="B427" s="301">
        <f t="shared" si="108"/>
        <v>39.760363486588354</v>
      </c>
      <c r="C427" s="302">
        <v>21700</v>
      </c>
      <c r="D427" s="303">
        <f t="shared" si="111"/>
        <v>6549.2359014231861</v>
      </c>
      <c r="E427" s="304">
        <f t="shared" si="114"/>
        <v>2213.6417346810367</v>
      </c>
      <c r="F427" s="304">
        <f t="shared" si="115"/>
        <v>130.98471802846373</v>
      </c>
      <c r="G427" s="101">
        <v>95</v>
      </c>
      <c r="H427" s="305">
        <f t="shared" si="116"/>
        <v>8988.8623541326851</v>
      </c>
      <c r="I427" s="309">
        <f t="shared" si="117"/>
        <v>10.3118</v>
      </c>
      <c r="J427" s="329">
        <f t="shared" si="109"/>
        <v>66.267272477647253</v>
      </c>
      <c r="K427" s="302">
        <v>21700</v>
      </c>
      <c r="L427" s="307">
        <f t="shared" si="112"/>
        <v>3929.541540853912</v>
      </c>
      <c r="M427" s="304">
        <f t="shared" si="118"/>
        <v>1328.185040808622</v>
      </c>
      <c r="N427" s="304">
        <f t="shared" si="119"/>
        <v>78.590830817078242</v>
      </c>
      <c r="O427" s="308">
        <v>57</v>
      </c>
      <c r="P427" s="305">
        <f t="shared" si="120"/>
        <v>5393.3174124796124</v>
      </c>
      <c r="Q427" s="309">
        <f t="shared" si="121"/>
        <v>6.1871</v>
      </c>
      <c r="R427" s="367">
        <f t="shared" si="110"/>
        <v>99.40090871647088</v>
      </c>
      <c r="S427" s="302">
        <v>21700</v>
      </c>
      <c r="T427" s="307">
        <f t="shared" si="113"/>
        <v>2619.6943605692741</v>
      </c>
      <c r="U427" s="101">
        <f t="shared" si="122"/>
        <v>885.45669387241458</v>
      </c>
      <c r="V427" s="304">
        <f t="shared" si="123"/>
        <v>52.393887211385483</v>
      </c>
      <c r="W427" s="308">
        <v>38</v>
      </c>
      <c r="X427" s="305">
        <f t="shared" si="124"/>
        <v>3595.5449416530741</v>
      </c>
      <c r="Y427" s="309">
        <f t="shared" si="125"/>
        <v>4.1246999999999998</v>
      </c>
    </row>
    <row r="428" spans="1:25" ht="15.75" customHeight="1" x14ac:dyDescent="0.2">
      <c r="A428" s="424">
        <v>411</v>
      </c>
      <c r="B428" s="301">
        <f t="shared" si="108"/>
        <v>39.789198251915735</v>
      </c>
      <c r="C428" s="302">
        <v>21700</v>
      </c>
      <c r="D428" s="303">
        <f t="shared" si="111"/>
        <v>6544.4897469745447</v>
      </c>
      <c r="E428" s="304">
        <f t="shared" si="114"/>
        <v>2212.0375344773961</v>
      </c>
      <c r="F428" s="304">
        <f t="shared" si="115"/>
        <v>130.88979493949088</v>
      </c>
      <c r="G428" s="101">
        <v>95</v>
      </c>
      <c r="H428" s="305">
        <f t="shared" si="116"/>
        <v>8982.4170763914317</v>
      </c>
      <c r="I428" s="309">
        <f t="shared" si="117"/>
        <v>10.3294</v>
      </c>
      <c r="J428" s="329">
        <f t="shared" si="109"/>
        <v>66.315330419859563</v>
      </c>
      <c r="K428" s="302">
        <v>21700</v>
      </c>
      <c r="L428" s="307">
        <f t="shared" si="112"/>
        <v>3926.6938481847264</v>
      </c>
      <c r="M428" s="304">
        <f t="shared" si="118"/>
        <v>1327.2225206864375</v>
      </c>
      <c r="N428" s="304">
        <f t="shared" si="119"/>
        <v>78.533876963694524</v>
      </c>
      <c r="O428" s="308">
        <v>57</v>
      </c>
      <c r="P428" s="305">
        <f t="shared" si="120"/>
        <v>5389.4502458348588</v>
      </c>
      <c r="Q428" s="309">
        <f t="shared" si="121"/>
        <v>6.1977000000000002</v>
      </c>
      <c r="R428" s="367">
        <f t="shared" si="110"/>
        <v>99.472995629789338</v>
      </c>
      <c r="S428" s="302">
        <v>21700</v>
      </c>
      <c r="T428" s="307">
        <f t="shared" si="113"/>
        <v>2617.7958987898178</v>
      </c>
      <c r="U428" s="101">
        <f t="shared" si="122"/>
        <v>884.81501379095835</v>
      </c>
      <c r="V428" s="304">
        <f t="shared" si="123"/>
        <v>52.355917975796359</v>
      </c>
      <c r="W428" s="308">
        <v>38</v>
      </c>
      <c r="X428" s="305">
        <f t="shared" si="124"/>
        <v>3592.9668305565724</v>
      </c>
      <c r="Y428" s="309">
        <f t="shared" si="125"/>
        <v>4.1318000000000001</v>
      </c>
    </row>
    <row r="429" spans="1:25" ht="15.75" customHeight="1" x14ac:dyDescent="0.2">
      <c r="A429" s="424">
        <v>412</v>
      </c>
      <c r="B429" s="301">
        <f t="shared" si="108"/>
        <v>39.817979145747358</v>
      </c>
      <c r="C429" s="302">
        <v>21700</v>
      </c>
      <c r="D429" s="303">
        <f t="shared" si="111"/>
        <v>6539.7593144254606</v>
      </c>
      <c r="E429" s="304">
        <f t="shared" si="114"/>
        <v>2210.4386482758055</v>
      </c>
      <c r="F429" s="304">
        <f t="shared" si="115"/>
        <v>130.79518628850923</v>
      </c>
      <c r="G429" s="101">
        <v>95</v>
      </c>
      <c r="H429" s="305">
        <f t="shared" si="116"/>
        <v>8975.9931489897754</v>
      </c>
      <c r="I429" s="309">
        <f t="shared" si="117"/>
        <v>10.347099999999999</v>
      </c>
      <c r="J429" s="329">
        <f t="shared" si="109"/>
        <v>66.363298576245597</v>
      </c>
      <c r="K429" s="302">
        <v>21700</v>
      </c>
      <c r="L429" s="307">
        <f t="shared" si="112"/>
        <v>3923.8555886552758</v>
      </c>
      <c r="M429" s="304">
        <f t="shared" si="118"/>
        <v>1326.2631889654831</v>
      </c>
      <c r="N429" s="304">
        <f t="shared" si="119"/>
        <v>78.47711177310552</v>
      </c>
      <c r="O429" s="308">
        <v>57</v>
      </c>
      <c r="P429" s="305">
        <f t="shared" si="120"/>
        <v>5385.5958893938641</v>
      </c>
      <c r="Q429" s="309">
        <f t="shared" si="121"/>
        <v>6.2083000000000004</v>
      </c>
      <c r="R429" s="367">
        <f t="shared" si="110"/>
        <v>99.544947864368396</v>
      </c>
      <c r="S429" s="302">
        <v>21700</v>
      </c>
      <c r="T429" s="307">
        <f t="shared" si="113"/>
        <v>2615.9037257701839</v>
      </c>
      <c r="U429" s="101">
        <f t="shared" si="122"/>
        <v>884.17545931032203</v>
      </c>
      <c r="V429" s="304">
        <f t="shared" si="123"/>
        <v>52.31807451540368</v>
      </c>
      <c r="W429" s="308">
        <v>38</v>
      </c>
      <c r="X429" s="305">
        <f t="shared" si="124"/>
        <v>3590.3972595959094</v>
      </c>
      <c r="Y429" s="309">
        <f t="shared" si="125"/>
        <v>4.1387999999999998</v>
      </c>
    </row>
    <row r="430" spans="1:25" ht="15.75" customHeight="1" x14ac:dyDescent="0.2">
      <c r="A430" s="424">
        <v>413</v>
      </c>
      <c r="B430" s="301">
        <f t="shared" si="108"/>
        <v>39.846706429278733</v>
      </c>
      <c r="C430" s="302">
        <v>21700</v>
      </c>
      <c r="D430" s="303">
        <f t="shared" si="111"/>
        <v>6535.0445076851356</v>
      </c>
      <c r="E430" s="304">
        <f t="shared" si="114"/>
        <v>2208.8450435975756</v>
      </c>
      <c r="F430" s="304">
        <f t="shared" si="115"/>
        <v>130.70089015370272</v>
      </c>
      <c r="G430" s="101">
        <v>95</v>
      </c>
      <c r="H430" s="305">
        <f t="shared" si="116"/>
        <v>8969.590441436414</v>
      </c>
      <c r="I430" s="309">
        <f t="shared" si="117"/>
        <v>10.364699999999999</v>
      </c>
      <c r="J430" s="329">
        <f t="shared" si="109"/>
        <v>66.411177382131228</v>
      </c>
      <c r="K430" s="302">
        <v>21700</v>
      </c>
      <c r="L430" s="307">
        <f t="shared" si="112"/>
        <v>3921.0267046110816</v>
      </c>
      <c r="M430" s="304">
        <f t="shared" si="118"/>
        <v>1325.3070261585456</v>
      </c>
      <c r="N430" s="304">
        <f t="shared" si="119"/>
        <v>78.420534092221629</v>
      </c>
      <c r="O430" s="308">
        <v>57</v>
      </c>
      <c r="P430" s="305">
        <f t="shared" si="120"/>
        <v>5381.7542648618492</v>
      </c>
      <c r="Q430" s="309">
        <f t="shared" si="121"/>
        <v>6.2187999999999999</v>
      </c>
      <c r="R430" s="367">
        <f t="shared" si="110"/>
        <v>99.616766073196828</v>
      </c>
      <c r="S430" s="302">
        <v>21700</v>
      </c>
      <c r="T430" s="307">
        <f t="shared" si="113"/>
        <v>2614.0178030740549</v>
      </c>
      <c r="U430" s="101">
        <f t="shared" si="122"/>
        <v>883.53801743903045</v>
      </c>
      <c r="V430" s="304">
        <f t="shared" si="123"/>
        <v>52.2803560614811</v>
      </c>
      <c r="W430" s="308">
        <v>38</v>
      </c>
      <c r="X430" s="305">
        <f t="shared" si="124"/>
        <v>3587.8361765745667</v>
      </c>
      <c r="Y430" s="309">
        <f t="shared" si="125"/>
        <v>4.1459000000000001</v>
      </c>
    </row>
    <row r="431" spans="1:25" ht="15.75" customHeight="1" x14ac:dyDescent="0.2">
      <c r="A431" s="424">
        <v>414</v>
      </c>
      <c r="B431" s="301">
        <f t="shared" si="108"/>
        <v>39.875380361810357</v>
      </c>
      <c r="C431" s="302">
        <v>21700</v>
      </c>
      <c r="D431" s="303">
        <f t="shared" si="111"/>
        <v>6530.3452315000741</v>
      </c>
      <c r="E431" s="304">
        <f t="shared" si="114"/>
        <v>2207.2566882470246</v>
      </c>
      <c r="F431" s="304">
        <f t="shared" si="115"/>
        <v>130.60690463000148</v>
      </c>
      <c r="G431" s="101">
        <v>95</v>
      </c>
      <c r="H431" s="305">
        <f t="shared" si="116"/>
        <v>8963.2088243771013</v>
      </c>
      <c r="I431" s="309">
        <f t="shared" si="117"/>
        <v>10.382300000000001</v>
      </c>
      <c r="J431" s="329">
        <f t="shared" si="109"/>
        <v>66.458967269683939</v>
      </c>
      <c r="K431" s="302">
        <v>21700</v>
      </c>
      <c r="L431" s="307">
        <f t="shared" si="112"/>
        <v>3918.2071389000448</v>
      </c>
      <c r="M431" s="304">
        <f t="shared" si="118"/>
        <v>1324.3540129482151</v>
      </c>
      <c r="N431" s="304">
        <f t="shared" si="119"/>
        <v>78.364142778000897</v>
      </c>
      <c r="O431" s="308">
        <v>57</v>
      </c>
      <c r="P431" s="305">
        <f t="shared" si="120"/>
        <v>5377.9252946262613</v>
      </c>
      <c r="Q431" s="309">
        <f t="shared" si="121"/>
        <v>6.2294</v>
      </c>
      <c r="R431" s="367">
        <f t="shared" si="110"/>
        <v>99.688450904525894</v>
      </c>
      <c r="S431" s="302">
        <v>21700</v>
      </c>
      <c r="T431" s="307">
        <f t="shared" si="113"/>
        <v>2612.1380926000302</v>
      </c>
      <c r="U431" s="101">
        <f t="shared" si="122"/>
        <v>882.9026752988101</v>
      </c>
      <c r="V431" s="304">
        <f t="shared" si="123"/>
        <v>52.242761852000605</v>
      </c>
      <c r="W431" s="308">
        <v>38</v>
      </c>
      <c r="X431" s="305">
        <f t="shared" si="124"/>
        <v>3585.2835297508409</v>
      </c>
      <c r="Y431" s="309">
        <f t="shared" si="125"/>
        <v>4.1528999999999998</v>
      </c>
    </row>
    <row r="432" spans="1:25" ht="15.75" customHeight="1" x14ac:dyDescent="0.2">
      <c r="A432" s="424">
        <v>415</v>
      </c>
      <c r="B432" s="301">
        <f t="shared" si="108"/>
        <v>39.904001200766018</v>
      </c>
      <c r="C432" s="302">
        <v>21700</v>
      </c>
      <c r="D432" s="303">
        <f t="shared" si="111"/>
        <v>6525.6613914446552</v>
      </c>
      <c r="E432" s="304">
        <f t="shared" si="114"/>
        <v>2205.6735503082932</v>
      </c>
      <c r="F432" s="304">
        <f t="shared" si="115"/>
        <v>130.51322782889309</v>
      </c>
      <c r="G432" s="101">
        <v>95</v>
      </c>
      <c r="H432" s="305">
        <f t="shared" si="116"/>
        <v>8956.8481695818409</v>
      </c>
      <c r="I432" s="309">
        <f t="shared" si="117"/>
        <v>10.4</v>
      </c>
      <c r="J432" s="329">
        <f t="shared" si="109"/>
        <v>66.506668667943373</v>
      </c>
      <c r="K432" s="302">
        <v>21700</v>
      </c>
      <c r="L432" s="307">
        <f t="shared" si="112"/>
        <v>3915.3968348667931</v>
      </c>
      <c r="M432" s="304">
        <f t="shared" si="118"/>
        <v>1323.4041301849759</v>
      </c>
      <c r="N432" s="304">
        <f t="shared" si="119"/>
        <v>78.307936697335862</v>
      </c>
      <c r="O432" s="308">
        <v>57</v>
      </c>
      <c r="P432" s="305">
        <f t="shared" si="120"/>
        <v>5374.1089017491049</v>
      </c>
      <c r="Q432" s="309">
        <f t="shared" si="121"/>
        <v>6.24</v>
      </c>
      <c r="R432" s="367">
        <f t="shared" si="110"/>
        <v>99.760003001915038</v>
      </c>
      <c r="S432" s="302">
        <v>21700</v>
      </c>
      <c r="T432" s="307">
        <f t="shared" si="113"/>
        <v>2610.264556577863</v>
      </c>
      <c r="U432" s="101">
        <f t="shared" si="122"/>
        <v>882.26942012331756</v>
      </c>
      <c r="V432" s="304">
        <f t="shared" si="123"/>
        <v>52.20529113155726</v>
      </c>
      <c r="W432" s="308">
        <v>38</v>
      </c>
      <c r="X432" s="305">
        <f t="shared" si="124"/>
        <v>3582.7392678327378</v>
      </c>
      <c r="Y432" s="309">
        <f t="shared" si="125"/>
        <v>4.16</v>
      </c>
    </row>
    <row r="433" spans="1:25" ht="15.75" customHeight="1" x14ac:dyDescent="0.2">
      <c r="A433" s="424">
        <v>416</v>
      </c>
      <c r="B433" s="301">
        <f t="shared" si="108"/>
        <v>39.932569201710827</v>
      </c>
      <c r="C433" s="302">
        <v>21700</v>
      </c>
      <c r="D433" s="303">
        <f t="shared" si="111"/>
        <v>6520.9928939118618</v>
      </c>
      <c r="E433" s="304">
        <f t="shared" si="114"/>
        <v>2204.0955981422089</v>
      </c>
      <c r="F433" s="304">
        <f t="shared" si="115"/>
        <v>130.41985787823722</v>
      </c>
      <c r="G433" s="101">
        <v>95</v>
      </c>
      <c r="H433" s="305">
        <f t="shared" si="116"/>
        <v>8950.5083499323082</v>
      </c>
      <c r="I433" s="309">
        <f t="shared" si="117"/>
        <v>10.4176</v>
      </c>
      <c r="J433" s="329">
        <f t="shared" si="109"/>
        <v>66.55428200285138</v>
      </c>
      <c r="K433" s="302">
        <v>21700</v>
      </c>
      <c r="L433" s="307">
        <f t="shared" si="112"/>
        <v>3912.595736347118</v>
      </c>
      <c r="M433" s="304">
        <f t="shared" si="118"/>
        <v>1322.4573588853257</v>
      </c>
      <c r="N433" s="304">
        <f t="shared" si="119"/>
        <v>78.25191472694236</v>
      </c>
      <c r="O433" s="308">
        <v>57</v>
      </c>
      <c r="P433" s="305">
        <f t="shared" si="120"/>
        <v>5370.3050099593856</v>
      </c>
      <c r="Q433" s="309">
        <f t="shared" si="121"/>
        <v>6.2504999999999997</v>
      </c>
      <c r="R433" s="367">
        <f t="shared" si="110"/>
        <v>99.831423004277056</v>
      </c>
      <c r="S433" s="302">
        <v>21700</v>
      </c>
      <c r="T433" s="307">
        <f t="shared" si="113"/>
        <v>2608.3971575647452</v>
      </c>
      <c r="U433" s="101">
        <f t="shared" si="122"/>
        <v>881.63823925688382</v>
      </c>
      <c r="V433" s="304">
        <f t="shared" si="123"/>
        <v>52.167943151294907</v>
      </c>
      <c r="W433" s="308">
        <v>38</v>
      </c>
      <c r="X433" s="305">
        <f t="shared" si="124"/>
        <v>3580.2033399729239</v>
      </c>
      <c r="Y433" s="309">
        <f t="shared" si="125"/>
        <v>4.1669999999999998</v>
      </c>
    </row>
    <row r="434" spans="1:25" ht="15.75" customHeight="1" x14ac:dyDescent="0.2">
      <c r="A434" s="424">
        <v>417</v>
      </c>
      <c r="B434" s="301">
        <f t="shared" si="108"/>
        <v>39.961084618369092</v>
      </c>
      <c r="C434" s="302">
        <v>21700</v>
      </c>
      <c r="D434" s="303">
        <f t="shared" si="111"/>
        <v>6516.3396461041193</v>
      </c>
      <c r="E434" s="304">
        <f t="shared" si="114"/>
        <v>2202.5228003831921</v>
      </c>
      <c r="F434" s="304">
        <f t="shared" si="115"/>
        <v>130.32679292208238</v>
      </c>
      <c r="G434" s="101">
        <v>95</v>
      </c>
      <c r="H434" s="305">
        <f t="shared" si="116"/>
        <v>8944.1892394093938</v>
      </c>
      <c r="I434" s="309">
        <f t="shared" si="117"/>
        <v>10.4352</v>
      </c>
      <c r="J434" s="329">
        <f t="shared" si="109"/>
        <v>66.601807697281828</v>
      </c>
      <c r="K434" s="302">
        <v>21700</v>
      </c>
      <c r="L434" s="307">
        <f t="shared" si="112"/>
        <v>3909.8037876624708</v>
      </c>
      <c r="M434" s="304">
        <f t="shared" si="118"/>
        <v>1321.5136802299151</v>
      </c>
      <c r="N434" s="304">
        <f t="shared" si="119"/>
        <v>78.196075753249417</v>
      </c>
      <c r="O434" s="308">
        <v>57</v>
      </c>
      <c r="P434" s="305">
        <f t="shared" si="120"/>
        <v>5366.5135436456358</v>
      </c>
      <c r="Q434" s="309">
        <f t="shared" si="121"/>
        <v>6.2610999999999999</v>
      </c>
      <c r="R434" s="367">
        <f t="shared" si="110"/>
        <v>99.902711545922728</v>
      </c>
      <c r="S434" s="302">
        <v>21700</v>
      </c>
      <c r="T434" s="307">
        <f t="shared" si="113"/>
        <v>2606.5358584416476</v>
      </c>
      <c r="U434" s="101">
        <f t="shared" si="122"/>
        <v>881.00912015327685</v>
      </c>
      <c r="V434" s="304">
        <f t="shared" si="123"/>
        <v>52.130717168832952</v>
      </c>
      <c r="W434" s="308">
        <v>38</v>
      </c>
      <c r="X434" s="305">
        <f t="shared" si="124"/>
        <v>3577.6756957637576</v>
      </c>
      <c r="Y434" s="309">
        <f t="shared" si="125"/>
        <v>4.1741000000000001</v>
      </c>
    </row>
    <row r="435" spans="1:25" ht="15.75" customHeight="1" x14ac:dyDescent="0.2">
      <c r="A435" s="424">
        <v>418</v>
      </c>
      <c r="B435" s="301">
        <f t="shared" si="108"/>
        <v>39.98954770264195</v>
      </c>
      <c r="C435" s="302">
        <v>21700</v>
      </c>
      <c r="D435" s="303">
        <f t="shared" si="111"/>
        <v>6511.7015560242598</v>
      </c>
      <c r="E435" s="304">
        <f t="shared" si="114"/>
        <v>2200.9551259361997</v>
      </c>
      <c r="F435" s="304">
        <f t="shared" si="115"/>
        <v>130.23403112048521</v>
      </c>
      <c r="G435" s="101">
        <v>95</v>
      </c>
      <c r="H435" s="305">
        <f t="shared" si="116"/>
        <v>8937.8907130809439</v>
      </c>
      <c r="I435" s="309">
        <f t="shared" si="117"/>
        <v>10.4527</v>
      </c>
      <c r="J435" s="329">
        <f t="shared" si="109"/>
        <v>66.649246171069919</v>
      </c>
      <c r="K435" s="302">
        <v>21700</v>
      </c>
      <c r="L435" s="307">
        <f t="shared" si="112"/>
        <v>3907.0209336145567</v>
      </c>
      <c r="M435" s="304">
        <f t="shared" si="118"/>
        <v>1320.5730755617201</v>
      </c>
      <c r="N435" s="304">
        <f t="shared" si="119"/>
        <v>78.140418672291133</v>
      </c>
      <c r="O435" s="308">
        <v>57</v>
      </c>
      <c r="P435" s="305">
        <f t="shared" si="120"/>
        <v>5362.734427848568</v>
      </c>
      <c r="Q435" s="309">
        <f t="shared" si="121"/>
        <v>6.2716000000000003</v>
      </c>
      <c r="R435" s="367">
        <f t="shared" si="110"/>
        <v>99.973869256604871</v>
      </c>
      <c r="S435" s="302">
        <v>21700</v>
      </c>
      <c r="T435" s="307">
        <f t="shared" si="113"/>
        <v>2604.6806224097045</v>
      </c>
      <c r="U435" s="101">
        <f t="shared" si="122"/>
        <v>880.38205037448006</v>
      </c>
      <c r="V435" s="304">
        <f t="shared" si="123"/>
        <v>52.093612448194094</v>
      </c>
      <c r="W435" s="308">
        <v>38</v>
      </c>
      <c r="X435" s="305">
        <f t="shared" si="124"/>
        <v>3575.1562852323787</v>
      </c>
      <c r="Y435" s="309">
        <f t="shared" si="125"/>
        <v>4.1810999999999998</v>
      </c>
    </row>
    <row r="436" spans="1:25" ht="15.75" customHeight="1" x14ac:dyDescent="0.2">
      <c r="A436" s="424">
        <v>419</v>
      </c>
      <c r="B436" s="301">
        <f t="shared" si="108"/>
        <v>40.017958704624789</v>
      </c>
      <c r="C436" s="302">
        <v>21700</v>
      </c>
      <c r="D436" s="303">
        <f t="shared" si="111"/>
        <v>6507.0785324666276</v>
      </c>
      <c r="E436" s="304">
        <f t="shared" si="114"/>
        <v>2199.39254397372</v>
      </c>
      <c r="F436" s="304">
        <f t="shared" si="115"/>
        <v>130.14157064933255</v>
      </c>
      <c r="G436" s="101">
        <v>95</v>
      </c>
      <c r="H436" s="305">
        <f t="shared" si="116"/>
        <v>8931.6126470896797</v>
      </c>
      <c r="I436" s="309">
        <f t="shared" si="117"/>
        <v>10.4703</v>
      </c>
      <c r="J436" s="329">
        <f t="shared" si="109"/>
        <v>66.696597841041324</v>
      </c>
      <c r="K436" s="302">
        <v>21700</v>
      </c>
      <c r="L436" s="307">
        <f t="shared" si="112"/>
        <v>3904.2471194799764</v>
      </c>
      <c r="M436" s="304">
        <f t="shared" si="118"/>
        <v>1319.635526384232</v>
      </c>
      <c r="N436" s="304">
        <f t="shared" si="119"/>
        <v>78.084942389599533</v>
      </c>
      <c r="O436" s="308">
        <v>57</v>
      </c>
      <c r="P436" s="305">
        <f t="shared" si="120"/>
        <v>5358.9675882538086</v>
      </c>
      <c r="Q436" s="309">
        <f t="shared" si="121"/>
        <v>6.2821999999999996</v>
      </c>
      <c r="R436" s="367">
        <f t="shared" si="110"/>
        <v>100.04489676156197</v>
      </c>
      <c r="S436" s="302">
        <v>21700</v>
      </c>
      <c r="T436" s="307">
        <f t="shared" si="113"/>
        <v>2602.8314129866512</v>
      </c>
      <c r="U436" s="101">
        <f t="shared" si="122"/>
        <v>879.75701758948799</v>
      </c>
      <c r="V436" s="304">
        <f t="shared" si="123"/>
        <v>52.056628259733024</v>
      </c>
      <c r="W436" s="308">
        <v>38</v>
      </c>
      <c r="X436" s="305">
        <f t="shared" si="124"/>
        <v>3572.6450588358721</v>
      </c>
      <c r="Y436" s="309">
        <f t="shared" si="125"/>
        <v>4.1881000000000004</v>
      </c>
    </row>
    <row r="437" spans="1:25" ht="15.75" customHeight="1" x14ac:dyDescent="0.2">
      <c r="A437" s="283">
        <v>420</v>
      </c>
      <c r="B437" s="301">
        <f t="shared" si="108"/>
        <v>40.046317872624464</v>
      </c>
      <c r="C437" s="302">
        <v>21700</v>
      </c>
      <c r="D437" s="303">
        <f t="shared" si="111"/>
        <v>6502.4704850082762</v>
      </c>
      <c r="E437" s="304">
        <f t="shared" si="114"/>
        <v>2197.835023932797</v>
      </c>
      <c r="F437" s="304">
        <f t="shared" si="115"/>
        <v>130.04940970016554</v>
      </c>
      <c r="G437" s="101">
        <v>95</v>
      </c>
      <c r="H437" s="305">
        <f t="shared" si="116"/>
        <v>8925.3549186412383</v>
      </c>
      <c r="I437" s="309">
        <f t="shared" si="117"/>
        <v>10.4879</v>
      </c>
      <c r="J437" s="329">
        <f t="shared" si="109"/>
        <v>66.743863121040775</v>
      </c>
      <c r="K437" s="302">
        <v>21700</v>
      </c>
      <c r="L437" s="307">
        <f t="shared" si="112"/>
        <v>3901.4822910049652</v>
      </c>
      <c r="M437" s="304">
        <f t="shared" si="118"/>
        <v>1318.7010143596781</v>
      </c>
      <c r="N437" s="304">
        <f t="shared" si="119"/>
        <v>78.029645820099304</v>
      </c>
      <c r="O437" s="308">
        <v>57</v>
      </c>
      <c r="P437" s="305">
        <f t="shared" si="120"/>
        <v>5355.2129511847425</v>
      </c>
      <c r="Q437" s="309">
        <f t="shared" si="121"/>
        <v>6.2927</v>
      </c>
      <c r="R437" s="367">
        <f t="shared" si="110"/>
        <v>100.11579468156116</v>
      </c>
      <c r="S437" s="302">
        <v>21700</v>
      </c>
      <c r="T437" s="307">
        <f t="shared" si="113"/>
        <v>2600.9881940033106</v>
      </c>
      <c r="U437" s="101">
        <f t="shared" si="122"/>
        <v>879.13400957311887</v>
      </c>
      <c r="V437" s="304">
        <f t="shared" si="123"/>
        <v>52.019763880066215</v>
      </c>
      <c r="W437" s="308">
        <v>38</v>
      </c>
      <c r="X437" s="305">
        <f t="shared" si="124"/>
        <v>3570.1419674564959</v>
      </c>
      <c r="Y437" s="309">
        <f t="shared" si="125"/>
        <v>4.1951000000000001</v>
      </c>
    </row>
    <row r="438" spans="1:25" ht="15.75" customHeight="1" x14ac:dyDescent="0.2">
      <c r="A438" s="424">
        <v>421</v>
      </c>
      <c r="B438" s="301">
        <f t="shared" si="108"/>
        <v>40.074625453176331</v>
      </c>
      <c r="C438" s="302">
        <v>21700</v>
      </c>
      <c r="D438" s="303">
        <f t="shared" si="111"/>
        <v>6497.8773240003065</v>
      </c>
      <c r="E438" s="304">
        <f t="shared" si="114"/>
        <v>2196.2825355121035</v>
      </c>
      <c r="F438" s="304">
        <f t="shared" si="115"/>
        <v>129.95754648000613</v>
      </c>
      <c r="G438" s="101">
        <v>95</v>
      </c>
      <c r="H438" s="305">
        <f t="shared" si="116"/>
        <v>8919.117405992416</v>
      </c>
      <c r="I438" s="309">
        <f t="shared" si="117"/>
        <v>10.5054</v>
      </c>
      <c r="J438" s="329">
        <f t="shared" si="109"/>
        <v>66.791042421960555</v>
      </c>
      <c r="K438" s="302">
        <v>21700</v>
      </c>
      <c r="L438" s="307">
        <f t="shared" si="112"/>
        <v>3898.7263944001843</v>
      </c>
      <c r="M438" s="304">
        <f t="shared" si="118"/>
        <v>1317.7695213072623</v>
      </c>
      <c r="N438" s="304">
        <f t="shared" si="119"/>
        <v>77.974527888003692</v>
      </c>
      <c r="O438" s="308">
        <v>57</v>
      </c>
      <c r="P438" s="305">
        <f t="shared" si="120"/>
        <v>5351.47044359545</v>
      </c>
      <c r="Q438" s="309">
        <f t="shared" si="121"/>
        <v>6.3032000000000004</v>
      </c>
      <c r="R438" s="367">
        <f t="shared" si="110"/>
        <v>100.18656363294082</v>
      </c>
      <c r="S438" s="302">
        <v>21700</v>
      </c>
      <c r="T438" s="307">
        <f t="shared" si="113"/>
        <v>2599.1509296001232</v>
      </c>
      <c r="U438" s="101">
        <f t="shared" si="122"/>
        <v>878.51301420484151</v>
      </c>
      <c r="V438" s="304">
        <f t="shared" si="123"/>
        <v>51.983018592002466</v>
      </c>
      <c r="W438" s="308">
        <v>38</v>
      </c>
      <c r="X438" s="305">
        <f t="shared" si="124"/>
        <v>3567.646962396967</v>
      </c>
      <c r="Y438" s="309">
        <f t="shared" si="125"/>
        <v>4.2022000000000004</v>
      </c>
    </row>
    <row r="439" spans="1:25" ht="15.75" customHeight="1" x14ac:dyDescent="0.2">
      <c r="A439" s="424">
        <v>422</v>
      </c>
      <c r="B439" s="301">
        <f t="shared" si="108"/>
        <v>40.102881691061043</v>
      </c>
      <c r="C439" s="302">
        <v>21700</v>
      </c>
      <c r="D439" s="303">
        <f t="shared" si="111"/>
        <v>6493.2989605593193</v>
      </c>
      <c r="E439" s="304">
        <f t="shared" si="114"/>
        <v>2194.7350486690498</v>
      </c>
      <c r="F439" s="304">
        <f t="shared" si="115"/>
        <v>129.86597921118639</v>
      </c>
      <c r="G439" s="101">
        <v>95</v>
      </c>
      <c r="H439" s="305">
        <f t="shared" si="116"/>
        <v>8912.8999884395562</v>
      </c>
      <c r="I439" s="309">
        <f t="shared" si="117"/>
        <v>10.5229</v>
      </c>
      <c r="J439" s="329">
        <f t="shared" si="109"/>
        <v>66.83813615176841</v>
      </c>
      <c r="K439" s="302">
        <v>21700</v>
      </c>
      <c r="L439" s="307">
        <f t="shared" si="112"/>
        <v>3895.979376335591</v>
      </c>
      <c r="M439" s="304">
        <f t="shared" si="118"/>
        <v>1316.8410292014296</v>
      </c>
      <c r="N439" s="304">
        <f t="shared" si="119"/>
        <v>77.919587526711823</v>
      </c>
      <c r="O439" s="308">
        <v>57</v>
      </c>
      <c r="P439" s="305">
        <f t="shared" si="120"/>
        <v>5347.7399930637321</v>
      </c>
      <c r="Q439" s="309">
        <f t="shared" si="121"/>
        <v>6.3137999999999996</v>
      </c>
      <c r="R439" s="367">
        <f t="shared" si="110"/>
        <v>100.25720422765261</v>
      </c>
      <c r="S439" s="302">
        <v>21700</v>
      </c>
      <c r="T439" s="307">
        <f t="shared" si="113"/>
        <v>2597.3195842237274</v>
      </c>
      <c r="U439" s="101">
        <f t="shared" si="122"/>
        <v>877.89401946761973</v>
      </c>
      <c r="V439" s="304">
        <f t="shared" si="123"/>
        <v>51.946391684474548</v>
      </c>
      <c r="W439" s="308">
        <v>38</v>
      </c>
      <c r="X439" s="305">
        <f t="shared" si="124"/>
        <v>3565.1599953758218</v>
      </c>
      <c r="Y439" s="309">
        <f t="shared" si="125"/>
        <v>4.2092000000000001</v>
      </c>
    </row>
    <row r="440" spans="1:25" ht="15.75" customHeight="1" x14ac:dyDescent="0.2">
      <c r="A440" s="424">
        <v>423</v>
      </c>
      <c r="B440" s="301">
        <f t="shared" si="108"/>
        <v>40.131086829321127</v>
      </c>
      <c r="C440" s="302">
        <v>21700</v>
      </c>
      <c r="D440" s="303">
        <f t="shared" si="111"/>
        <v>6488.7353065589778</v>
      </c>
      <c r="E440" s="304">
        <f t="shared" si="114"/>
        <v>2193.1925336169343</v>
      </c>
      <c r="F440" s="304">
        <f t="shared" si="115"/>
        <v>129.77470613117956</v>
      </c>
      <c r="G440" s="101">
        <v>95</v>
      </c>
      <c r="H440" s="305">
        <f t="shared" si="116"/>
        <v>8906.7025463070913</v>
      </c>
      <c r="I440" s="309">
        <f t="shared" si="117"/>
        <v>10.5405</v>
      </c>
      <c r="J440" s="329">
        <f t="shared" si="109"/>
        <v>66.885144715535219</v>
      </c>
      <c r="K440" s="302">
        <v>21700</v>
      </c>
      <c r="L440" s="307">
        <f t="shared" si="112"/>
        <v>3893.2411839353863</v>
      </c>
      <c r="M440" s="304">
        <f t="shared" si="118"/>
        <v>1315.9155201701603</v>
      </c>
      <c r="N440" s="304">
        <f t="shared" si="119"/>
        <v>77.864823678707722</v>
      </c>
      <c r="O440" s="308">
        <v>57</v>
      </c>
      <c r="P440" s="305">
        <f t="shared" si="120"/>
        <v>5344.0215277842544</v>
      </c>
      <c r="Q440" s="309">
        <f t="shared" si="121"/>
        <v>6.3243</v>
      </c>
      <c r="R440" s="367">
        <f t="shared" si="110"/>
        <v>100.32771707330281</v>
      </c>
      <c r="S440" s="302">
        <v>21700</v>
      </c>
      <c r="T440" s="307">
        <f t="shared" si="113"/>
        <v>2595.4941226235915</v>
      </c>
      <c r="U440" s="101">
        <f t="shared" si="122"/>
        <v>877.27701344677382</v>
      </c>
      <c r="V440" s="304">
        <f t="shared" si="123"/>
        <v>51.909882452471834</v>
      </c>
      <c r="W440" s="308">
        <v>38</v>
      </c>
      <c r="X440" s="305">
        <f t="shared" si="124"/>
        <v>3562.6810185228369</v>
      </c>
      <c r="Y440" s="309">
        <f t="shared" si="125"/>
        <v>4.2161999999999997</v>
      </c>
    </row>
    <row r="441" spans="1:25" ht="15.75" customHeight="1" x14ac:dyDescent="0.2">
      <c r="A441" s="424">
        <v>424</v>
      </c>
      <c r="B441" s="301">
        <f t="shared" si="108"/>
        <v>40.159241109277481</v>
      </c>
      <c r="C441" s="302">
        <v>21700</v>
      </c>
      <c r="D441" s="303">
        <f t="shared" si="111"/>
        <v>6484.1862746216848</v>
      </c>
      <c r="E441" s="304">
        <f t="shared" si="114"/>
        <v>2191.6549608221294</v>
      </c>
      <c r="F441" s="304">
        <f t="shared" si="115"/>
        <v>129.68372549243369</v>
      </c>
      <c r="G441" s="101">
        <v>95</v>
      </c>
      <c r="H441" s="305">
        <f t="shared" si="116"/>
        <v>8900.524960936249</v>
      </c>
      <c r="I441" s="309">
        <f t="shared" si="117"/>
        <v>10.558</v>
      </c>
      <c r="J441" s="329">
        <f t="shared" si="109"/>
        <v>66.932068515462475</v>
      </c>
      <c r="K441" s="302">
        <v>21700</v>
      </c>
      <c r="L441" s="307">
        <f t="shared" si="112"/>
        <v>3890.5117647730112</v>
      </c>
      <c r="M441" s="304">
        <f t="shared" si="118"/>
        <v>1314.9929764932776</v>
      </c>
      <c r="N441" s="304">
        <f t="shared" si="119"/>
        <v>77.810235295460231</v>
      </c>
      <c r="O441" s="308">
        <v>57</v>
      </c>
      <c r="P441" s="305">
        <f t="shared" si="120"/>
        <v>5340.3149765617491</v>
      </c>
      <c r="Q441" s="309">
        <f t="shared" si="121"/>
        <v>6.3348000000000004</v>
      </c>
      <c r="R441" s="367">
        <f t="shared" si="110"/>
        <v>100.3981027731937</v>
      </c>
      <c r="S441" s="302">
        <v>21700</v>
      </c>
      <c r="T441" s="307">
        <f t="shared" si="113"/>
        <v>2593.6745098486745</v>
      </c>
      <c r="U441" s="101">
        <f t="shared" si="122"/>
        <v>876.66198432885187</v>
      </c>
      <c r="V441" s="304">
        <f t="shared" si="123"/>
        <v>51.873490196973492</v>
      </c>
      <c r="W441" s="308">
        <v>38</v>
      </c>
      <c r="X441" s="305">
        <f t="shared" si="124"/>
        <v>3560.2099843744995</v>
      </c>
      <c r="Y441" s="309">
        <f t="shared" si="125"/>
        <v>4.2232000000000003</v>
      </c>
    </row>
    <row r="442" spans="1:25" ht="15.75" customHeight="1" x14ac:dyDescent="0.2">
      <c r="A442" s="424">
        <v>425</v>
      </c>
      <c r="B442" s="301">
        <f t="shared" si="108"/>
        <v>40.187344770545529</v>
      </c>
      <c r="C442" s="302">
        <v>21700</v>
      </c>
      <c r="D442" s="303">
        <f t="shared" si="111"/>
        <v>6479.6517781103757</v>
      </c>
      <c r="E442" s="304">
        <f t="shared" si="114"/>
        <v>2190.1223010013068</v>
      </c>
      <c r="F442" s="304">
        <f t="shared" si="115"/>
        <v>129.59303556220752</v>
      </c>
      <c r="G442" s="101">
        <v>95</v>
      </c>
      <c r="H442" s="305">
        <f t="shared" si="116"/>
        <v>8894.3671146738907</v>
      </c>
      <c r="I442" s="309">
        <f t="shared" si="117"/>
        <v>10.5755</v>
      </c>
      <c r="J442" s="329">
        <f t="shared" si="109"/>
        <v>66.978907950909218</v>
      </c>
      <c r="K442" s="302">
        <v>21700</v>
      </c>
      <c r="L442" s="307">
        <f t="shared" si="112"/>
        <v>3887.7910668662244</v>
      </c>
      <c r="M442" s="304">
        <f t="shared" si="118"/>
        <v>1314.0733806007836</v>
      </c>
      <c r="N442" s="304">
        <f t="shared" si="119"/>
        <v>77.755821337324491</v>
      </c>
      <c r="O442" s="308">
        <v>57</v>
      </c>
      <c r="P442" s="305">
        <f t="shared" si="120"/>
        <v>5336.6202688043322</v>
      </c>
      <c r="Q442" s="309">
        <f t="shared" si="121"/>
        <v>6.3452999999999999</v>
      </c>
      <c r="R442" s="367">
        <f t="shared" si="110"/>
        <v>100.46836192636381</v>
      </c>
      <c r="S442" s="302">
        <v>21700</v>
      </c>
      <c r="T442" s="307">
        <f t="shared" si="113"/>
        <v>2591.86071124415</v>
      </c>
      <c r="U442" s="101">
        <f t="shared" si="122"/>
        <v>876.04892040052266</v>
      </c>
      <c r="V442" s="304">
        <f t="shared" si="123"/>
        <v>51.837214224882999</v>
      </c>
      <c r="W442" s="308">
        <v>38</v>
      </c>
      <c r="X442" s="305">
        <f t="shared" si="124"/>
        <v>3557.7468458695557</v>
      </c>
      <c r="Y442" s="309">
        <f t="shared" si="125"/>
        <v>4.2302</v>
      </c>
    </row>
    <row r="443" spans="1:25" ht="15.75" customHeight="1" x14ac:dyDescent="0.2">
      <c r="A443" s="424">
        <v>426</v>
      </c>
      <c r="B443" s="301">
        <f t="shared" si="108"/>
        <v>40.215398051051267</v>
      </c>
      <c r="C443" s="302">
        <v>21700</v>
      </c>
      <c r="D443" s="303">
        <f t="shared" si="111"/>
        <v>6475.1317311204111</v>
      </c>
      <c r="E443" s="304">
        <f t="shared" si="114"/>
        <v>2188.5945251186986</v>
      </c>
      <c r="F443" s="304">
        <f t="shared" si="115"/>
        <v>129.50263462240824</v>
      </c>
      <c r="G443" s="101">
        <v>95</v>
      </c>
      <c r="H443" s="305">
        <f t="shared" si="116"/>
        <v>8888.2288908615174</v>
      </c>
      <c r="I443" s="309">
        <f t="shared" si="117"/>
        <v>10.593</v>
      </c>
      <c r="J443" s="329">
        <f t="shared" si="109"/>
        <v>67.025663418418787</v>
      </c>
      <c r="K443" s="302">
        <v>21700</v>
      </c>
      <c r="L443" s="307">
        <f t="shared" si="112"/>
        <v>3885.0790386722465</v>
      </c>
      <c r="M443" s="304">
        <f t="shared" si="118"/>
        <v>1313.1567150712192</v>
      </c>
      <c r="N443" s="304">
        <f t="shared" si="119"/>
        <v>77.701580773444931</v>
      </c>
      <c r="O443" s="308">
        <v>57</v>
      </c>
      <c r="P443" s="305">
        <f t="shared" si="120"/>
        <v>5332.9373345169106</v>
      </c>
      <c r="Q443" s="309">
        <f t="shared" si="121"/>
        <v>6.3558000000000003</v>
      </c>
      <c r="R443" s="367">
        <f t="shared" si="110"/>
        <v>100.53849512762817</v>
      </c>
      <c r="S443" s="302">
        <v>21700</v>
      </c>
      <c r="T443" s="307">
        <f t="shared" si="113"/>
        <v>2590.0526924481646</v>
      </c>
      <c r="U443" s="101">
        <f t="shared" si="122"/>
        <v>875.43781004747962</v>
      </c>
      <c r="V443" s="304">
        <f t="shared" si="123"/>
        <v>51.801053848963292</v>
      </c>
      <c r="W443" s="308">
        <v>38</v>
      </c>
      <c r="X443" s="305">
        <f t="shared" si="124"/>
        <v>3555.2915563446077</v>
      </c>
      <c r="Y443" s="309">
        <f t="shared" si="125"/>
        <v>4.2371999999999996</v>
      </c>
    </row>
    <row r="444" spans="1:25" ht="15.75" customHeight="1" x14ac:dyDescent="0.2">
      <c r="A444" s="424">
        <v>427</v>
      </c>
      <c r="B444" s="301">
        <f t="shared" si="108"/>
        <v>40.243401187047148</v>
      </c>
      <c r="C444" s="302">
        <v>21700</v>
      </c>
      <c r="D444" s="303">
        <f t="shared" si="111"/>
        <v>6470.6260484715949</v>
      </c>
      <c r="E444" s="304">
        <f t="shared" si="114"/>
        <v>2187.0716043833991</v>
      </c>
      <c r="F444" s="304">
        <f t="shared" si="115"/>
        <v>129.41252096943191</v>
      </c>
      <c r="G444" s="101">
        <v>95</v>
      </c>
      <c r="H444" s="305">
        <f t="shared" si="116"/>
        <v>8882.1101738244251</v>
      </c>
      <c r="I444" s="309">
        <f t="shared" si="117"/>
        <v>10.6104</v>
      </c>
      <c r="J444" s="329">
        <f t="shared" si="109"/>
        <v>67.072335311745249</v>
      </c>
      <c r="K444" s="302">
        <v>21700</v>
      </c>
      <c r="L444" s="307">
        <f t="shared" si="112"/>
        <v>3882.3756290829579</v>
      </c>
      <c r="M444" s="304">
        <f t="shared" si="118"/>
        <v>1312.2429626300395</v>
      </c>
      <c r="N444" s="304">
        <f t="shared" si="119"/>
        <v>77.647512581659157</v>
      </c>
      <c r="O444" s="308">
        <v>57</v>
      </c>
      <c r="P444" s="305">
        <f t="shared" si="120"/>
        <v>5329.2661042946565</v>
      </c>
      <c r="Q444" s="309">
        <f t="shared" si="121"/>
        <v>6.3662999999999998</v>
      </c>
      <c r="R444" s="367">
        <f t="shared" si="110"/>
        <v>100.60850296761787</v>
      </c>
      <c r="S444" s="302">
        <v>21700</v>
      </c>
      <c r="T444" s="307">
        <f t="shared" si="113"/>
        <v>2588.250419388638</v>
      </c>
      <c r="U444" s="101">
        <f t="shared" si="122"/>
        <v>874.82864175335953</v>
      </c>
      <c r="V444" s="304">
        <f t="shared" si="123"/>
        <v>51.76500838777276</v>
      </c>
      <c r="W444" s="308">
        <v>38</v>
      </c>
      <c r="X444" s="305">
        <f t="shared" si="124"/>
        <v>3552.8440695297704</v>
      </c>
      <c r="Y444" s="309">
        <f t="shared" si="125"/>
        <v>4.2442000000000002</v>
      </c>
    </row>
    <row r="445" spans="1:25" ht="15.75" customHeight="1" x14ac:dyDescent="0.2">
      <c r="A445" s="424">
        <v>428</v>
      </c>
      <c r="B445" s="301">
        <f t="shared" si="108"/>
        <v>40.271354413127682</v>
      </c>
      <c r="C445" s="302">
        <v>21700</v>
      </c>
      <c r="D445" s="303">
        <f t="shared" si="111"/>
        <v>6466.1346457002855</v>
      </c>
      <c r="E445" s="304">
        <f t="shared" si="114"/>
        <v>2185.5535102466961</v>
      </c>
      <c r="F445" s="304">
        <f t="shared" si="115"/>
        <v>129.3226929140057</v>
      </c>
      <c r="G445" s="101">
        <v>95</v>
      </c>
      <c r="H445" s="305">
        <f t="shared" si="116"/>
        <v>8876.0108488609876</v>
      </c>
      <c r="I445" s="309">
        <f t="shared" si="117"/>
        <v>10.6279</v>
      </c>
      <c r="J445" s="329">
        <f t="shared" si="109"/>
        <v>67.118924021879479</v>
      </c>
      <c r="K445" s="302">
        <v>21700</v>
      </c>
      <c r="L445" s="307">
        <f t="shared" si="112"/>
        <v>3879.6807874201704</v>
      </c>
      <c r="M445" s="304">
        <f t="shared" si="118"/>
        <v>1311.3321061480174</v>
      </c>
      <c r="N445" s="304">
        <f t="shared" si="119"/>
        <v>77.593615748403408</v>
      </c>
      <c r="O445" s="308">
        <v>57</v>
      </c>
      <c r="P445" s="305">
        <f t="shared" si="120"/>
        <v>5325.6065093165907</v>
      </c>
      <c r="Q445" s="309">
        <f t="shared" si="121"/>
        <v>6.3766999999999996</v>
      </c>
      <c r="R445" s="367">
        <f t="shared" si="110"/>
        <v>100.6783860328192</v>
      </c>
      <c r="S445" s="302">
        <v>21700</v>
      </c>
      <c r="T445" s="307">
        <f t="shared" si="113"/>
        <v>2586.4538582801142</v>
      </c>
      <c r="U445" s="101">
        <f t="shared" si="122"/>
        <v>874.22140409867848</v>
      </c>
      <c r="V445" s="304">
        <f t="shared" si="123"/>
        <v>51.729077165602284</v>
      </c>
      <c r="W445" s="308">
        <v>38</v>
      </c>
      <c r="X445" s="305">
        <f t="shared" si="124"/>
        <v>3550.4043395443946</v>
      </c>
      <c r="Y445" s="309">
        <f t="shared" si="125"/>
        <v>4.2511999999999999</v>
      </c>
    </row>
    <row r="446" spans="1:25" ht="15.75" customHeight="1" x14ac:dyDescent="0.2">
      <c r="A446" s="424">
        <v>429</v>
      </c>
      <c r="B446" s="301">
        <f t="shared" si="108"/>
        <v>40.299257962244951</v>
      </c>
      <c r="C446" s="302">
        <v>21700</v>
      </c>
      <c r="D446" s="303">
        <f t="shared" si="111"/>
        <v>6461.6574390516116</v>
      </c>
      <c r="E446" s="304">
        <f t="shared" si="114"/>
        <v>2184.0402143994447</v>
      </c>
      <c r="F446" s="304">
        <f t="shared" si="115"/>
        <v>129.23314878103224</v>
      </c>
      <c r="G446" s="101">
        <v>95</v>
      </c>
      <c r="H446" s="305">
        <f t="shared" si="116"/>
        <v>8869.9308022320874</v>
      </c>
      <c r="I446" s="309">
        <f t="shared" si="117"/>
        <v>10.6454</v>
      </c>
      <c r="J446" s="329">
        <f t="shared" si="109"/>
        <v>67.165429937074919</v>
      </c>
      <c r="K446" s="302">
        <v>21700</v>
      </c>
      <c r="L446" s="307">
        <f t="shared" si="112"/>
        <v>3876.9944634309672</v>
      </c>
      <c r="M446" s="304">
        <f t="shared" si="118"/>
        <v>1310.4241286396668</v>
      </c>
      <c r="N446" s="304">
        <f t="shared" si="119"/>
        <v>77.539889268619348</v>
      </c>
      <c r="O446" s="308">
        <v>57</v>
      </c>
      <c r="P446" s="305">
        <f t="shared" si="120"/>
        <v>5321.958481339253</v>
      </c>
      <c r="Q446" s="309">
        <f t="shared" si="121"/>
        <v>6.3872</v>
      </c>
      <c r="R446" s="367">
        <f t="shared" si="110"/>
        <v>100.74814490561238</v>
      </c>
      <c r="S446" s="302">
        <v>21700</v>
      </c>
      <c r="T446" s="307">
        <f t="shared" si="113"/>
        <v>2584.6629756206448</v>
      </c>
      <c r="U446" s="101">
        <f t="shared" si="122"/>
        <v>873.61608575977789</v>
      </c>
      <c r="V446" s="304">
        <f t="shared" si="123"/>
        <v>51.693259512412901</v>
      </c>
      <c r="W446" s="308">
        <v>38</v>
      </c>
      <c r="X446" s="305">
        <f t="shared" si="124"/>
        <v>3547.9723208928358</v>
      </c>
      <c r="Y446" s="309">
        <f t="shared" si="125"/>
        <v>4.2580999999999998</v>
      </c>
    </row>
    <row r="447" spans="1:25" ht="15.75" customHeight="1" x14ac:dyDescent="0.2">
      <c r="A447" s="283">
        <v>430</v>
      </c>
      <c r="B447" s="301">
        <f t="shared" si="108"/>
        <v>40.327112065723895</v>
      </c>
      <c r="C447" s="302">
        <v>21700</v>
      </c>
      <c r="D447" s="303">
        <f t="shared" si="111"/>
        <v>6457.1943454718021</v>
      </c>
      <c r="E447" s="304">
        <f t="shared" si="114"/>
        <v>2182.5316887694689</v>
      </c>
      <c r="F447" s="304">
        <f t="shared" si="115"/>
        <v>129.14388690943605</v>
      </c>
      <c r="G447" s="101">
        <v>95</v>
      </c>
      <c r="H447" s="305">
        <f t="shared" si="116"/>
        <v>8863.8699211507064</v>
      </c>
      <c r="I447" s="309">
        <f t="shared" si="117"/>
        <v>10.662800000000001</v>
      </c>
      <c r="J447" s="329">
        <f t="shared" si="109"/>
        <v>67.211853442873164</v>
      </c>
      <c r="K447" s="302">
        <v>21700</v>
      </c>
      <c r="L447" s="307">
        <f t="shared" si="112"/>
        <v>3874.3166072830804</v>
      </c>
      <c r="M447" s="304">
        <f t="shared" si="118"/>
        <v>1309.519013261681</v>
      </c>
      <c r="N447" s="304">
        <f t="shared" si="119"/>
        <v>77.486332145661606</v>
      </c>
      <c r="O447" s="308">
        <v>57</v>
      </c>
      <c r="P447" s="305">
        <f t="shared" si="120"/>
        <v>5318.3219526904231</v>
      </c>
      <c r="Q447" s="309">
        <f t="shared" si="121"/>
        <v>6.3977000000000004</v>
      </c>
      <c r="R447" s="367">
        <f t="shared" si="110"/>
        <v>100.81778016430974</v>
      </c>
      <c r="S447" s="302">
        <v>21700</v>
      </c>
      <c r="T447" s="307">
        <f t="shared" si="113"/>
        <v>2582.8777381887207</v>
      </c>
      <c r="U447" s="101">
        <f t="shared" si="122"/>
        <v>873.01267550778755</v>
      </c>
      <c r="V447" s="304">
        <f t="shared" si="123"/>
        <v>51.657554763774414</v>
      </c>
      <c r="W447" s="308">
        <v>38</v>
      </c>
      <c r="X447" s="305">
        <f t="shared" si="124"/>
        <v>3545.5479684602828</v>
      </c>
      <c r="Y447" s="309">
        <f t="shared" si="125"/>
        <v>4.2651000000000003</v>
      </c>
    </row>
    <row r="448" spans="1:25" ht="15.75" customHeight="1" x14ac:dyDescent="0.2">
      <c r="A448" s="424">
        <v>431</v>
      </c>
      <c r="B448" s="301">
        <f t="shared" si="108"/>
        <v>40.354916953277439</v>
      </c>
      <c r="C448" s="302">
        <v>21700</v>
      </c>
      <c r="D448" s="303">
        <f t="shared" si="111"/>
        <v>6452.7452826006011</v>
      </c>
      <c r="E448" s="304">
        <f t="shared" si="114"/>
        <v>2181.0279055190031</v>
      </c>
      <c r="F448" s="304">
        <f t="shared" si="115"/>
        <v>129.05490565201202</v>
      </c>
      <c r="G448" s="101">
        <v>95</v>
      </c>
      <c r="H448" s="305">
        <f t="shared" si="116"/>
        <v>8857.8280937716172</v>
      </c>
      <c r="I448" s="309">
        <f t="shared" si="117"/>
        <v>10.680199999999999</v>
      </c>
      <c r="J448" s="329">
        <f t="shared" si="109"/>
        <v>67.258194922129064</v>
      </c>
      <c r="K448" s="302">
        <v>21700</v>
      </c>
      <c r="L448" s="307">
        <f t="shared" si="112"/>
        <v>3871.6471695603605</v>
      </c>
      <c r="M448" s="304">
        <f t="shared" si="118"/>
        <v>1308.6167433114017</v>
      </c>
      <c r="N448" s="304">
        <f t="shared" si="119"/>
        <v>77.432943391207218</v>
      </c>
      <c r="O448" s="308">
        <v>57</v>
      </c>
      <c r="P448" s="305">
        <f t="shared" si="120"/>
        <v>5314.696856262969</v>
      </c>
      <c r="Q448" s="309">
        <f t="shared" si="121"/>
        <v>6.4081000000000001</v>
      </c>
      <c r="R448" s="367">
        <f t="shared" si="110"/>
        <v>100.8872923831936</v>
      </c>
      <c r="S448" s="302">
        <v>21700</v>
      </c>
      <c r="T448" s="307">
        <f t="shared" si="113"/>
        <v>2581.0981130402406</v>
      </c>
      <c r="U448" s="101">
        <f t="shared" si="122"/>
        <v>872.41116220760125</v>
      </c>
      <c r="V448" s="304">
        <f t="shared" si="123"/>
        <v>51.621962260804814</v>
      </c>
      <c r="W448" s="308">
        <v>38</v>
      </c>
      <c r="X448" s="305">
        <f t="shared" si="124"/>
        <v>3543.1312375086463</v>
      </c>
      <c r="Y448" s="309">
        <f t="shared" si="125"/>
        <v>4.2721</v>
      </c>
    </row>
    <row r="449" spans="1:25" ht="15.75" customHeight="1" x14ac:dyDescent="0.2">
      <c r="A449" s="424">
        <v>432</v>
      </c>
      <c r="B449" s="301">
        <f t="shared" si="108"/>
        <v>40.382672853021411</v>
      </c>
      <c r="C449" s="302">
        <v>21700</v>
      </c>
      <c r="D449" s="303">
        <f t="shared" si="111"/>
        <v>6448.3101687638045</v>
      </c>
      <c r="E449" s="304">
        <f t="shared" si="114"/>
        <v>2179.5288370421658</v>
      </c>
      <c r="F449" s="304">
        <f t="shared" si="115"/>
        <v>128.96620337527608</v>
      </c>
      <c r="G449" s="101">
        <v>95</v>
      </c>
      <c r="H449" s="305">
        <f t="shared" si="116"/>
        <v>8851.805209181246</v>
      </c>
      <c r="I449" s="309">
        <f t="shared" si="117"/>
        <v>10.697699999999999</v>
      </c>
      <c r="J449" s="329">
        <f t="shared" si="109"/>
        <v>67.304454755035692</v>
      </c>
      <c r="K449" s="302">
        <v>21700</v>
      </c>
      <c r="L449" s="307">
        <f t="shared" si="112"/>
        <v>3868.9861012582819</v>
      </c>
      <c r="M449" s="304">
        <f t="shared" si="118"/>
        <v>1307.7173022252991</v>
      </c>
      <c r="N449" s="304">
        <f t="shared" si="119"/>
        <v>77.379722025165634</v>
      </c>
      <c r="O449" s="308">
        <v>57</v>
      </c>
      <c r="P449" s="305">
        <f t="shared" si="120"/>
        <v>5311.0831255087469</v>
      </c>
      <c r="Q449" s="309">
        <f t="shared" si="121"/>
        <v>6.4185999999999996</v>
      </c>
      <c r="R449" s="367">
        <f t="shared" si="110"/>
        <v>100.95668213255352</v>
      </c>
      <c r="S449" s="302">
        <v>21700</v>
      </c>
      <c r="T449" s="307">
        <f t="shared" si="113"/>
        <v>2579.3240675055217</v>
      </c>
      <c r="U449" s="101">
        <f t="shared" si="122"/>
        <v>871.81153481686624</v>
      </c>
      <c r="V449" s="304">
        <f t="shared" si="123"/>
        <v>51.586481350110432</v>
      </c>
      <c r="W449" s="308">
        <v>38</v>
      </c>
      <c r="X449" s="305">
        <f t="shared" si="124"/>
        <v>3540.7220836724982</v>
      </c>
      <c r="Y449" s="309">
        <f t="shared" si="125"/>
        <v>4.2790999999999997</v>
      </c>
    </row>
    <row r="450" spans="1:25" ht="15.75" customHeight="1" x14ac:dyDescent="0.2">
      <c r="A450" s="424">
        <v>433</v>
      </c>
      <c r="B450" s="301">
        <f t="shared" si="108"/>
        <v>40.410379991489322</v>
      </c>
      <c r="C450" s="302">
        <v>21700</v>
      </c>
      <c r="D450" s="303">
        <f t="shared" si="111"/>
        <v>6443.888922965878</v>
      </c>
      <c r="E450" s="304">
        <f t="shared" si="114"/>
        <v>2178.0344559624664</v>
      </c>
      <c r="F450" s="304">
        <f t="shared" si="115"/>
        <v>128.87777845931757</v>
      </c>
      <c r="G450" s="101">
        <v>95</v>
      </c>
      <c r="H450" s="305">
        <f t="shared" si="116"/>
        <v>8845.8011573876611</v>
      </c>
      <c r="I450" s="309">
        <f t="shared" si="117"/>
        <v>10.7151</v>
      </c>
      <c r="J450" s="329">
        <f t="shared" si="109"/>
        <v>67.350633319148869</v>
      </c>
      <c r="K450" s="302">
        <v>21700</v>
      </c>
      <c r="L450" s="307">
        <f t="shared" si="112"/>
        <v>3866.333353779527</v>
      </c>
      <c r="M450" s="304">
        <f t="shared" si="118"/>
        <v>1306.82067357748</v>
      </c>
      <c r="N450" s="304">
        <f t="shared" si="119"/>
        <v>77.326667075590535</v>
      </c>
      <c r="O450" s="308">
        <v>57</v>
      </c>
      <c r="P450" s="305">
        <f t="shared" si="120"/>
        <v>5307.4806944325974</v>
      </c>
      <c r="Q450" s="309">
        <f t="shared" si="121"/>
        <v>6.4290000000000003</v>
      </c>
      <c r="R450" s="367">
        <f t="shared" si="110"/>
        <v>101.0259499787233</v>
      </c>
      <c r="S450" s="302">
        <v>21700</v>
      </c>
      <c r="T450" s="307">
        <f t="shared" si="113"/>
        <v>2577.5555691863515</v>
      </c>
      <c r="U450" s="101">
        <f t="shared" si="122"/>
        <v>871.21378238498676</v>
      </c>
      <c r="V450" s="304">
        <f t="shared" si="123"/>
        <v>51.551111383727033</v>
      </c>
      <c r="W450" s="308">
        <v>38</v>
      </c>
      <c r="X450" s="305">
        <f t="shared" si="124"/>
        <v>3538.3204629550651</v>
      </c>
      <c r="Y450" s="309">
        <f t="shared" si="125"/>
        <v>4.2859999999999996</v>
      </c>
    </row>
    <row r="451" spans="1:25" ht="15.75" customHeight="1" x14ac:dyDescent="0.2">
      <c r="A451" s="424">
        <v>434</v>
      </c>
      <c r="B451" s="301">
        <f t="shared" si="108"/>
        <v>40.438038593647015</v>
      </c>
      <c r="C451" s="302">
        <v>21700</v>
      </c>
      <c r="D451" s="303">
        <f t="shared" si="111"/>
        <v>6439.4814648826687</v>
      </c>
      <c r="E451" s="304">
        <f t="shared" si="114"/>
        <v>2176.5447351303419</v>
      </c>
      <c r="F451" s="304">
        <f t="shared" si="115"/>
        <v>128.78962929765336</v>
      </c>
      <c r="G451" s="101">
        <v>95</v>
      </c>
      <c r="H451" s="305">
        <f t="shared" si="116"/>
        <v>8839.8158293106626</v>
      </c>
      <c r="I451" s="309">
        <f t="shared" si="117"/>
        <v>10.7325</v>
      </c>
      <c r="J451" s="329">
        <f t="shared" si="109"/>
        <v>67.396730989411694</v>
      </c>
      <c r="K451" s="302">
        <v>21700</v>
      </c>
      <c r="L451" s="307">
        <f t="shared" si="112"/>
        <v>3863.6888789296017</v>
      </c>
      <c r="M451" s="304">
        <f t="shared" si="118"/>
        <v>1305.9268410782054</v>
      </c>
      <c r="N451" s="304">
        <f t="shared" si="119"/>
        <v>77.273777578592032</v>
      </c>
      <c r="O451" s="308">
        <v>57</v>
      </c>
      <c r="P451" s="305">
        <f t="shared" si="120"/>
        <v>5303.8894975863986</v>
      </c>
      <c r="Q451" s="309">
        <f t="shared" si="121"/>
        <v>6.4394999999999998</v>
      </c>
      <c r="R451" s="367">
        <f t="shared" si="110"/>
        <v>101.09509648411753</v>
      </c>
      <c r="S451" s="302">
        <v>21700</v>
      </c>
      <c r="T451" s="307">
        <f t="shared" si="113"/>
        <v>2575.7925859530678</v>
      </c>
      <c r="U451" s="101">
        <f t="shared" si="122"/>
        <v>870.61789405213688</v>
      </c>
      <c r="V451" s="304">
        <f t="shared" si="123"/>
        <v>51.515851719061359</v>
      </c>
      <c r="W451" s="308">
        <v>38</v>
      </c>
      <c r="X451" s="305">
        <f t="shared" si="124"/>
        <v>3535.9263317242658</v>
      </c>
      <c r="Y451" s="309">
        <f t="shared" si="125"/>
        <v>4.2930000000000001</v>
      </c>
    </row>
    <row r="452" spans="1:25" ht="15.75" customHeight="1" x14ac:dyDescent="0.2">
      <c r="A452" s="424">
        <v>435</v>
      </c>
      <c r="B452" s="301">
        <f t="shared" si="108"/>
        <v>40.465648882907026</v>
      </c>
      <c r="C452" s="302">
        <v>21700</v>
      </c>
      <c r="D452" s="303">
        <f t="shared" si="111"/>
        <v>6435.087714854234</v>
      </c>
      <c r="E452" s="304">
        <f t="shared" si="114"/>
        <v>2175.0596476207311</v>
      </c>
      <c r="F452" s="304">
        <f t="shared" si="115"/>
        <v>128.70175429708468</v>
      </c>
      <c r="G452" s="101">
        <v>95</v>
      </c>
      <c r="H452" s="305">
        <f t="shared" si="116"/>
        <v>8833.8491167720495</v>
      </c>
      <c r="I452" s="309">
        <f t="shared" si="117"/>
        <v>10.7499</v>
      </c>
      <c r="J452" s="329">
        <f t="shared" si="109"/>
        <v>67.442748138178374</v>
      </c>
      <c r="K452" s="302">
        <v>21700</v>
      </c>
      <c r="L452" s="307">
        <f t="shared" si="112"/>
        <v>3861.052628912541</v>
      </c>
      <c r="M452" s="304">
        <f t="shared" si="118"/>
        <v>1305.0357885724388</v>
      </c>
      <c r="N452" s="304">
        <f t="shared" si="119"/>
        <v>77.22105257825082</v>
      </c>
      <c r="O452" s="308">
        <v>57</v>
      </c>
      <c r="P452" s="305">
        <f t="shared" si="120"/>
        <v>5300.3094700632309</v>
      </c>
      <c r="Q452" s="309">
        <f t="shared" si="121"/>
        <v>6.4499000000000004</v>
      </c>
      <c r="R452" s="367">
        <f t="shared" si="110"/>
        <v>101.16412220726755</v>
      </c>
      <c r="S452" s="302">
        <v>21700</v>
      </c>
      <c r="T452" s="307">
        <f t="shared" si="113"/>
        <v>2574.0350859416944</v>
      </c>
      <c r="U452" s="101">
        <f t="shared" si="122"/>
        <v>870.02385904829259</v>
      </c>
      <c r="V452" s="304">
        <f t="shared" si="123"/>
        <v>51.480701718833892</v>
      </c>
      <c r="W452" s="308">
        <v>38</v>
      </c>
      <c r="X452" s="305">
        <f t="shared" si="124"/>
        <v>3533.5396467088212</v>
      </c>
      <c r="Y452" s="309">
        <f t="shared" si="125"/>
        <v>4.2999000000000001</v>
      </c>
    </row>
    <row r="453" spans="1:25" ht="15.75" customHeight="1" x14ac:dyDescent="0.2">
      <c r="A453" s="424">
        <v>436</v>
      </c>
      <c r="B453" s="301">
        <f t="shared" si="108"/>
        <v>40.493211081142874</v>
      </c>
      <c r="C453" s="302">
        <v>21700</v>
      </c>
      <c r="D453" s="303">
        <f t="shared" si="111"/>
        <v>6430.7075938777471</v>
      </c>
      <c r="E453" s="304">
        <f t="shared" si="114"/>
        <v>2173.5791667306785</v>
      </c>
      <c r="F453" s="304">
        <f t="shared" si="115"/>
        <v>128.61415187755495</v>
      </c>
      <c r="G453" s="101">
        <v>95</v>
      </c>
      <c r="H453" s="305">
        <f t="shared" si="116"/>
        <v>8827.9009124859804</v>
      </c>
      <c r="I453" s="309">
        <f t="shared" si="117"/>
        <v>10.767200000000001</v>
      </c>
      <c r="J453" s="329">
        <f t="shared" si="109"/>
        <v>67.488685135238129</v>
      </c>
      <c r="K453" s="302">
        <v>21700</v>
      </c>
      <c r="L453" s="307">
        <f t="shared" si="112"/>
        <v>3858.4245563266477</v>
      </c>
      <c r="M453" s="304">
        <f t="shared" si="118"/>
        <v>1304.1475000384069</v>
      </c>
      <c r="N453" s="304">
        <f t="shared" si="119"/>
        <v>77.168491126532956</v>
      </c>
      <c r="O453" s="308">
        <v>57</v>
      </c>
      <c r="P453" s="305">
        <f t="shared" si="120"/>
        <v>5296.7405474915877</v>
      </c>
      <c r="Q453" s="309">
        <f t="shared" si="121"/>
        <v>6.4603000000000002</v>
      </c>
      <c r="R453" s="367">
        <f t="shared" si="110"/>
        <v>101.23302770285719</v>
      </c>
      <c r="S453" s="302">
        <v>21700</v>
      </c>
      <c r="T453" s="307">
        <f t="shared" si="113"/>
        <v>2572.2830375510989</v>
      </c>
      <c r="U453" s="101">
        <f t="shared" si="122"/>
        <v>869.43166669227139</v>
      </c>
      <c r="V453" s="304">
        <f t="shared" si="123"/>
        <v>51.445660751021983</v>
      </c>
      <c r="W453" s="308">
        <v>38</v>
      </c>
      <c r="X453" s="305">
        <f t="shared" si="124"/>
        <v>3531.1603649943922</v>
      </c>
      <c r="Y453" s="309">
        <f t="shared" si="125"/>
        <v>4.3068999999999997</v>
      </c>
    </row>
    <row r="454" spans="1:25" ht="15.75" customHeight="1" x14ac:dyDescent="0.2">
      <c r="A454" s="424">
        <v>437</v>
      </c>
      <c r="B454" s="301">
        <f t="shared" si="108"/>
        <v>40.5207254087032</v>
      </c>
      <c r="C454" s="302">
        <v>21700</v>
      </c>
      <c r="D454" s="303">
        <f t="shared" si="111"/>
        <v>6426.3410236004884</v>
      </c>
      <c r="E454" s="304">
        <f t="shared" si="114"/>
        <v>2172.1032659769648</v>
      </c>
      <c r="F454" s="304">
        <f t="shared" si="115"/>
        <v>128.52682047200977</v>
      </c>
      <c r="G454" s="101">
        <v>95</v>
      </c>
      <c r="H454" s="305">
        <f t="shared" si="116"/>
        <v>8821.9711100494642</v>
      </c>
      <c r="I454" s="309">
        <f t="shared" si="117"/>
        <v>10.784599999999999</v>
      </c>
      <c r="J454" s="329">
        <f t="shared" si="109"/>
        <v>67.534542347838666</v>
      </c>
      <c r="K454" s="302">
        <v>21700</v>
      </c>
      <c r="L454" s="307">
        <f t="shared" si="112"/>
        <v>3855.8046141602922</v>
      </c>
      <c r="M454" s="304">
        <f t="shared" si="118"/>
        <v>1303.2619595861786</v>
      </c>
      <c r="N454" s="304">
        <f t="shared" si="119"/>
        <v>77.116092283205845</v>
      </c>
      <c r="O454" s="308">
        <v>57</v>
      </c>
      <c r="P454" s="305">
        <f t="shared" si="120"/>
        <v>5293.1826660296765</v>
      </c>
      <c r="Q454" s="309">
        <f t="shared" si="121"/>
        <v>6.4707999999999997</v>
      </c>
      <c r="R454" s="367">
        <f t="shared" si="110"/>
        <v>101.30181352175799</v>
      </c>
      <c r="S454" s="302">
        <v>21700</v>
      </c>
      <c r="T454" s="307">
        <f t="shared" si="113"/>
        <v>2570.5364094401957</v>
      </c>
      <c r="U454" s="101">
        <f t="shared" si="122"/>
        <v>868.84130639078603</v>
      </c>
      <c r="V454" s="304">
        <f t="shared" si="123"/>
        <v>51.410728188803915</v>
      </c>
      <c r="W454" s="308">
        <v>38</v>
      </c>
      <c r="X454" s="305">
        <f t="shared" si="124"/>
        <v>3528.7884440197859</v>
      </c>
      <c r="Y454" s="309">
        <f t="shared" si="125"/>
        <v>4.3137999999999996</v>
      </c>
    </row>
    <row r="455" spans="1:25" ht="15.75" customHeight="1" x14ac:dyDescent="0.2">
      <c r="A455" s="424">
        <v>438</v>
      </c>
      <c r="B455" s="301">
        <f t="shared" ref="B455:B517" si="126">9.1*LN($A455)+$A455/150-17.72</f>
        <v>40.548192084425665</v>
      </c>
      <c r="C455" s="302">
        <v>21700</v>
      </c>
      <c r="D455" s="303">
        <f t="shared" si="111"/>
        <v>6421.9879263129515</v>
      </c>
      <c r="E455" s="304">
        <f t="shared" si="114"/>
        <v>2170.6319190937775</v>
      </c>
      <c r="F455" s="304">
        <f t="shared" si="115"/>
        <v>128.43975852625903</v>
      </c>
      <c r="G455" s="101">
        <v>95</v>
      </c>
      <c r="H455" s="305">
        <f t="shared" si="116"/>
        <v>8816.0596039329885</v>
      </c>
      <c r="I455" s="309">
        <f t="shared" si="117"/>
        <v>10.802</v>
      </c>
      <c r="J455" s="329">
        <f t="shared" ref="J455:J517" si="127">(9.1*LN($A455)+$A455/150-17.72)/0.6</f>
        <v>67.580320140709446</v>
      </c>
      <c r="K455" s="302">
        <v>21700</v>
      </c>
      <c r="L455" s="307">
        <f t="shared" si="112"/>
        <v>3853.1927557877707</v>
      </c>
      <c r="M455" s="304">
        <f t="shared" si="118"/>
        <v>1302.3791514562663</v>
      </c>
      <c r="N455" s="304">
        <f t="shared" si="119"/>
        <v>77.063855115755416</v>
      </c>
      <c r="O455" s="308">
        <v>57</v>
      </c>
      <c r="P455" s="305">
        <f t="shared" si="120"/>
        <v>5289.6357623597924</v>
      </c>
      <c r="Q455" s="309">
        <f t="shared" si="121"/>
        <v>6.4812000000000003</v>
      </c>
      <c r="R455" s="367">
        <f t="shared" ref="R455:R517" si="128">(9.1*LN($A455)+$A455/150-17.72)/0.4</f>
        <v>101.37048021106416</v>
      </c>
      <c r="S455" s="302">
        <v>21700</v>
      </c>
      <c r="T455" s="307">
        <f t="shared" si="113"/>
        <v>2568.7951705251808</v>
      </c>
      <c r="U455" s="101">
        <f t="shared" si="122"/>
        <v>868.25276763751106</v>
      </c>
      <c r="V455" s="304">
        <f t="shared" si="123"/>
        <v>51.375903410503618</v>
      </c>
      <c r="W455" s="308">
        <v>38</v>
      </c>
      <c r="X455" s="305">
        <f t="shared" si="124"/>
        <v>3526.4238415731957</v>
      </c>
      <c r="Y455" s="309">
        <f t="shared" si="125"/>
        <v>4.3208000000000002</v>
      </c>
    </row>
    <row r="456" spans="1:25" ht="15.75" customHeight="1" x14ac:dyDescent="0.2">
      <c r="A456" s="424">
        <v>439</v>
      </c>
      <c r="B456" s="301">
        <f t="shared" si="126"/>
        <v>40.575611325650726</v>
      </c>
      <c r="C456" s="302">
        <v>21700</v>
      </c>
      <c r="D456" s="303">
        <f t="shared" si="111"/>
        <v>6417.6482249420278</v>
      </c>
      <c r="E456" s="304">
        <f t="shared" si="114"/>
        <v>2169.165100030405</v>
      </c>
      <c r="F456" s="304">
        <f t="shared" si="115"/>
        <v>128.35296449884055</v>
      </c>
      <c r="G456" s="101">
        <v>95</v>
      </c>
      <c r="H456" s="305">
        <f t="shared" si="116"/>
        <v>8810.1662894712736</v>
      </c>
      <c r="I456" s="309">
        <f t="shared" si="117"/>
        <v>10.8193</v>
      </c>
      <c r="J456" s="329">
        <f t="shared" si="127"/>
        <v>67.626018876084544</v>
      </c>
      <c r="K456" s="302">
        <v>21700</v>
      </c>
      <c r="L456" s="307">
        <f t="shared" si="112"/>
        <v>3850.588934965217</v>
      </c>
      <c r="M456" s="304">
        <f t="shared" si="118"/>
        <v>1301.4990600182432</v>
      </c>
      <c r="N456" s="304">
        <f t="shared" si="119"/>
        <v>77.011778699304344</v>
      </c>
      <c r="O456" s="308">
        <v>57</v>
      </c>
      <c r="P456" s="305">
        <f t="shared" si="120"/>
        <v>5286.099773682764</v>
      </c>
      <c r="Q456" s="309">
        <f t="shared" si="121"/>
        <v>6.4916</v>
      </c>
      <c r="R456" s="367">
        <f t="shared" si="128"/>
        <v>101.43902831412682</v>
      </c>
      <c r="S456" s="302">
        <v>21700</v>
      </c>
      <c r="T456" s="307">
        <f t="shared" si="113"/>
        <v>2567.0592899768108</v>
      </c>
      <c r="U456" s="101">
        <f t="shared" si="122"/>
        <v>867.66604001216194</v>
      </c>
      <c r="V456" s="304">
        <f t="shared" si="123"/>
        <v>51.34118579953622</v>
      </c>
      <c r="W456" s="308">
        <v>38</v>
      </c>
      <c r="X456" s="305">
        <f t="shared" si="124"/>
        <v>3524.0665157885087</v>
      </c>
      <c r="Y456" s="309">
        <f t="shared" si="125"/>
        <v>4.3277000000000001</v>
      </c>
    </row>
    <row r="457" spans="1:25" ht="15.75" customHeight="1" x14ac:dyDescent="0.2">
      <c r="A457" s="283">
        <v>440</v>
      </c>
      <c r="B457" s="301">
        <f t="shared" si="126"/>
        <v>40.60298334823532</v>
      </c>
      <c r="C457" s="302">
        <v>21700</v>
      </c>
      <c r="D457" s="303">
        <f t="shared" si="111"/>
        <v>6413.3218430442612</v>
      </c>
      <c r="E457" s="304">
        <f t="shared" si="114"/>
        <v>2167.7027829489602</v>
      </c>
      <c r="F457" s="304">
        <f t="shared" si="115"/>
        <v>128.26643686088522</v>
      </c>
      <c r="G457" s="101">
        <v>95</v>
      </c>
      <c r="H457" s="305">
        <f t="shared" si="116"/>
        <v>8804.2910628541067</v>
      </c>
      <c r="I457" s="309">
        <f t="shared" si="117"/>
        <v>10.836600000000001</v>
      </c>
      <c r="J457" s="329">
        <f t="shared" si="127"/>
        <v>67.671638913725531</v>
      </c>
      <c r="K457" s="302">
        <v>21700</v>
      </c>
      <c r="L457" s="307">
        <f t="shared" si="112"/>
        <v>3847.993105826557</v>
      </c>
      <c r="M457" s="304">
        <f t="shared" si="118"/>
        <v>1300.6216697693762</v>
      </c>
      <c r="N457" s="304">
        <f t="shared" si="119"/>
        <v>76.959862116531141</v>
      </c>
      <c r="O457" s="308">
        <v>57</v>
      </c>
      <c r="P457" s="305">
        <f t="shared" si="120"/>
        <v>5282.5746377124651</v>
      </c>
      <c r="Q457" s="309">
        <f t="shared" si="121"/>
        <v>6.5019999999999998</v>
      </c>
      <c r="R457" s="367">
        <f t="shared" si="128"/>
        <v>101.5074583705883</v>
      </c>
      <c r="S457" s="302">
        <v>21700</v>
      </c>
      <c r="T457" s="307">
        <f t="shared" si="113"/>
        <v>2565.3287372177047</v>
      </c>
      <c r="U457" s="101">
        <f t="shared" si="122"/>
        <v>867.08111317958412</v>
      </c>
      <c r="V457" s="304">
        <f t="shared" si="123"/>
        <v>51.306574744354094</v>
      </c>
      <c r="W457" s="308">
        <v>38</v>
      </c>
      <c r="X457" s="305">
        <f t="shared" si="124"/>
        <v>3521.716425141643</v>
      </c>
      <c r="Y457" s="309">
        <f t="shared" si="125"/>
        <v>4.3346999999999998</v>
      </c>
    </row>
    <row r="458" spans="1:25" ht="15.75" customHeight="1" x14ac:dyDescent="0.2">
      <c r="A458" s="424">
        <v>441</v>
      </c>
      <c r="B458" s="301">
        <f t="shared" si="126"/>
        <v>40.630308366566297</v>
      </c>
      <c r="C458" s="302">
        <v>21700</v>
      </c>
      <c r="D458" s="303">
        <f t="shared" si="111"/>
        <v>6409.0087047992211</v>
      </c>
      <c r="E458" s="304">
        <f t="shared" si="114"/>
        <v>2166.2449422221366</v>
      </c>
      <c r="F458" s="304">
        <f t="shared" si="115"/>
        <v>128.18017409598443</v>
      </c>
      <c r="G458" s="101">
        <v>95</v>
      </c>
      <c r="H458" s="305">
        <f t="shared" si="116"/>
        <v>8798.4338211173417</v>
      </c>
      <c r="I458" s="309">
        <f t="shared" si="117"/>
        <v>10.853999999999999</v>
      </c>
      <c r="J458" s="329">
        <f t="shared" si="127"/>
        <v>67.717180610943828</v>
      </c>
      <c r="K458" s="302">
        <v>21700</v>
      </c>
      <c r="L458" s="307">
        <f t="shared" si="112"/>
        <v>3845.4052228795326</v>
      </c>
      <c r="M458" s="304">
        <f t="shared" si="118"/>
        <v>1299.7469653332819</v>
      </c>
      <c r="N458" s="304">
        <f t="shared" si="119"/>
        <v>76.908104457590653</v>
      </c>
      <c r="O458" s="308">
        <v>57</v>
      </c>
      <c r="P458" s="305">
        <f t="shared" si="120"/>
        <v>5279.060292670405</v>
      </c>
      <c r="Q458" s="309">
        <f t="shared" si="121"/>
        <v>6.5124000000000004</v>
      </c>
      <c r="R458" s="367">
        <f t="shared" si="128"/>
        <v>101.57577091641573</v>
      </c>
      <c r="S458" s="302">
        <v>21700</v>
      </c>
      <c r="T458" s="307">
        <f t="shared" si="113"/>
        <v>2563.6034819196884</v>
      </c>
      <c r="U458" s="101">
        <f t="shared" si="122"/>
        <v>866.49797688885462</v>
      </c>
      <c r="V458" s="304">
        <f t="shared" si="123"/>
        <v>51.272069638393766</v>
      </c>
      <c r="W458" s="308">
        <v>38</v>
      </c>
      <c r="X458" s="305">
        <f t="shared" si="124"/>
        <v>3519.3735284469371</v>
      </c>
      <c r="Y458" s="309">
        <f t="shared" si="125"/>
        <v>4.3415999999999997</v>
      </c>
    </row>
    <row r="459" spans="1:25" ht="15.75" customHeight="1" x14ac:dyDescent="0.2">
      <c r="A459" s="424">
        <v>442</v>
      </c>
      <c r="B459" s="301">
        <f t="shared" si="126"/>
        <v>40.657586593573718</v>
      </c>
      <c r="C459" s="302">
        <v>21700</v>
      </c>
      <c r="D459" s="303">
        <f t="shared" si="111"/>
        <v>6404.7087350029396</v>
      </c>
      <c r="E459" s="304">
        <f t="shared" si="114"/>
        <v>2164.7915524309933</v>
      </c>
      <c r="F459" s="304">
        <f t="shared" si="115"/>
        <v>128.0941747000588</v>
      </c>
      <c r="G459" s="101">
        <v>95</v>
      </c>
      <c r="H459" s="305">
        <f t="shared" si="116"/>
        <v>8792.5944621339913</v>
      </c>
      <c r="I459" s="309">
        <f t="shared" si="117"/>
        <v>10.8713</v>
      </c>
      <c r="J459" s="329">
        <f t="shared" si="127"/>
        <v>67.762644322622862</v>
      </c>
      <c r="K459" s="302">
        <v>21700</v>
      </c>
      <c r="L459" s="307">
        <f t="shared" si="112"/>
        <v>3842.825241001764</v>
      </c>
      <c r="M459" s="304">
        <f t="shared" si="118"/>
        <v>1298.8749314585962</v>
      </c>
      <c r="N459" s="304">
        <f t="shared" si="119"/>
        <v>76.856504820035283</v>
      </c>
      <c r="O459" s="308">
        <v>57</v>
      </c>
      <c r="P459" s="305">
        <f t="shared" si="120"/>
        <v>5275.556677280395</v>
      </c>
      <c r="Q459" s="309">
        <f t="shared" si="121"/>
        <v>6.5228000000000002</v>
      </c>
      <c r="R459" s="367">
        <f t="shared" si="128"/>
        <v>101.64396648393429</v>
      </c>
      <c r="S459" s="302">
        <v>21700</v>
      </c>
      <c r="T459" s="307">
        <f t="shared" si="113"/>
        <v>2561.8834940011757</v>
      </c>
      <c r="U459" s="101">
        <f t="shared" si="122"/>
        <v>865.91662097239725</v>
      </c>
      <c r="V459" s="304">
        <f t="shared" si="123"/>
        <v>51.237669880023518</v>
      </c>
      <c r="W459" s="308">
        <v>38</v>
      </c>
      <c r="X459" s="305">
        <f t="shared" si="124"/>
        <v>3517.0377848535963</v>
      </c>
      <c r="Y459" s="309">
        <f t="shared" si="125"/>
        <v>4.3484999999999996</v>
      </c>
    </row>
    <row r="460" spans="1:25" ht="15.75" customHeight="1" x14ac:dyDescent="0.2">
      <c r="A460" s="424">
        <v>443</v>
      </c>
      <c r="B460" s="301">
        <f t="shared" si="126"/>
        <v>40.684818240744065</v>
      </c>
      <c r="C460" s="302">
        <v>21700</v>
      </c>
      <c r="D460" s="303">
        <f t="shared" si="111"/>
        <v>6400.4218590614419</v>
      </c>
      <c r="E460" s="304">
        <f t="shared" si="114"/>
        <v>2163.3425883627669</v>
      </c>
      <c r="F460" s="304">
        <f t="shared" si="115"/>
        <v>128.00843718122883</v>
      </c>
      <c r="G460" s="101">
        <v>95</v>
      </c>
      <c r="H460" s="305">
        <f t="shared" si="116"/>
        <v>8786.772884605436</v>
      </c>
      <c r="I460" s="309">
        <f t="shared" si="117"/>
        <v>10.8886</v>
      </c>
      <c r="J460" s="329">
        <f t="shared" si="127"/>
        <v>67.808030401240117</v>
      </c>
      <c r="K460" s="302">
        <v>21700</v>
      </c>
      <c r="L460" s="307">
        <f t="shared" si="112"/>
        <v>3840.2531154368648</v>
      </c>
      <c r="M460" s="304">
        <f t="shared" si="118"/>
        <v>1298.0055530176603</v>
      </c>
      <c r="N460" s="304">
        <f t="shared" si="119"/>
        <v>76.805062308737305</v>
      </c>
      <c r="O460" s="308">
        <v>57</v>
      </c>
      <c r="P460" s="305">
        <f t="shared" si="120"/>
        <v>5272.0637307632624</v>
      </c>
      <c r="Q460" s="309">
        <f t="shared" si="121"/>
        <v>6.5331000000000001</v>
      </c>
      <c r="R460" s="367">
        <f t="shared" si="128"/>
        <v>101.71204560186015</v>
      </c>
      <c r="S460" s="302">
        <v>21700</v>
      </c>
      <c r="T460" s="307">
        <f t="shared" si="113"/>
        <v>2560.168743624577</v>
      </c>
      <c r="U460" s="101">
        <f t="shared" si="122"/>
        <v>865.33703534510698</v>
      </c>
      <c r="V460" s="304">
        <f t="shared" si="123"/>
        <v>51.203374872491544</v>
      </c>
      <c r="W460" s="308">
        <v>38</v>
      </c>
      <c r="X460" s="305">
        <f t="shared" si="124"/>
        <v>3514.7091538421755</v>
      </c>
      <c r="Y460" s="309">
        <f t="shared" si="125"/>
        <v>4.3554000000000004</v>
      </c>
    </row>
    <row r="461" spans="1:25" ht="15.75" customHeight="1" x14ac:dyDescent="0.2">
      <c r="A461" s="424">
        <v>444</v>
      </c>
      <c r="B461" s="301">
        <f t="shared" si="126"/>
        <v>40.712003518133244</v>
      </c>
      <c r="C461" s="302">
        <v>21700</v>
      </c>
      <c r="D461" s="303">
        <f t="shared" si="111"/>
        <v>6396.148002984356</v>
      </c>
      <c r="E461" s="304">
        <f t="shared" si="114"/>
        <v>2161.898025008712</v>
      </c>
      <c r="F461" s="304">
        <f t="shared" si="115"/>
        <v>127.92296005968713</v>
      </c>
      <c r="G461" s="101">
        <v>95</v>
      </c>
      <c r="H461" s="305">
        <f t="shared" si="116"/>
        <v>8780.9689880527549</v>
      </c>
      <c r="I461" s="309">
        <f t="shared" si="117"/>
        <v>10.905900000000001</v>
      </c>
      <c r="J461" s="329">
        <f t="shared" si="127"/>
        <v>67.85333919688874</v>
      </c>
      <c r="K461" s="302">
        <v>21700</v>
      </c>
      <c r="L461" s="307">
        <f t="shared" si="112"/>
        <v>3837.688801790614</v>
      </c>
      <c r="M461" s="304">
        <f t="shared" si="118"/>
        <v>1297.1388150052273</v>
      </c>
      <c r="N461" s="304">
        <f t="shared" si="119"/>
        <v>76.75377603581228</v>
      </c>
      <c r="O461" s="308">
        <v>57</v>
      </c>
      <c r="P461" s="305">
        <f t="shared" si="120"/>
        <v>5268.5813928316529</v>
      </c>
      <c r="Q461" s="309">
        <f t="shared" si="121"/>
        <v>6.5434999999999999</v>
      </c>
      <c r="R461" s="367">
        <f t="shared" si="128"/>
        <v>101.7800087953331</v>
      </c>
      <c r="S461" s="302">
        <v>21700</v>
      </c>
      <c r="T461" s="307">
        <f t="shared" si="113"/>
        <v>2558.459201193742</v>
      </c>
      <c r="U461" s="101">
        <f t="shared" si="122"/>
        <v>864.75921000348478</v>
      </c>
      <c r="V461" s="304">
        <f t="shared" si="123"/>
        <v>51.169184023874841</v>
      </c>
      <c r="W461" s="308">
        <v>38</v>
      </c>
      <c r="X461" s="305">
        <f t="shared" si="124"/>
        <v>3512.3875952211019</v>
      </c>
      <c r="Y461" s="309">
        <f t="shared" si="125"/>
        <v>4.3623000000000003</v>
      </c>
    </row>
    <row r="462" spans="1:25" ht="15.75" customHeight="1" x14ac:dyDescent="0.2">
      <c r="A462" s="424">
        <v>445</v>
      </c>
      <c r="B462" s="301">
        <f t="shared" si="126"/>
        <v>40.739142634379455</v>
      </c>
      <c r="C462" s="302">
        <v>21700</v>
      </c>
      <c r="D462" s="303">
        <f t="shared" si="111"/>
        <v>6391.8870933786029</v>
      </c>
      <c r="E462" s="304">
        <f t="shared" si="114"/>
        <v>2160.4578375619676</v>
      </c>
      <c r="F462" s="304">
        <f t="shared" si="115"/>
        <v>127.83774186757206</v>
      </c>
      <c r="G462" s="101">
        <v>95</v>
      </c>
      <c r="H462" s="305">
        <f t="shared" si="116"/>
        <v>8775.1826728081414</v>
      </c>
      <c r="I462" s="309">
        <f t="shared" si="117"/>
        <v>10.9232</v>
      </c>
      <c r="J462" s="329">
        <f t="shared" si="127"/>
        <v>67.898571057299094</v>
      </c>
      <c r="K462" s="302">
        <v>21700</v>
      </c>
      <c r="L462" s="307">
        <f t="shared" si="112"/>
        <v>3835.1322560271615</v>
      </c>
      <c r="M462" s="304">
        <f t="shared" si="118"/>
        <v>1296.2747025371805</v>
      </c>
      <c r="N462" s="304">
        <f t="shared" si="119"/>
        <v>76.702645120543238</v>
      </c>
      <c r="O462" s="308">
        <v>57</v>
      </c>
      <c r="P462" s="305">
        <f t="shared" si="120"/>
        <v>5265.1096036848849</v>
      </c>
      <c r="Q462" s="309">
        <f t="shared" si="121"/>
        <v>6.5538999999999996</v>
      </c>
      <c r="R462" s="367">
        <f t="shared" si="128"/>
        <v>101.84785658594863</v>
      </c>
      <c r="S462" s="302">
        <v>21700</v>
      </c>
      <c r="T462" s="307">
        <f t="shared" si="113"/>
        <v>2556.754837351441</v>
      </c>
      <c r="U462" s="101">
        <f t="shared" si="122"/>
        <v>864.18313502478702</v>
      </c>
      <c r="V462" s="304">
        <f t="shared" si="123"/>
        <v>51.135096747028818</v>
      </c>
      <c r="W462" s="308">
        <v>38</v>
      </c>
      <c r="X462" s="305">
        <f t="shared" si="124"/>
        <v>3510.073069123257</v>
      </c>
      <c r="Y462" s="309">
        <f t="shared" si="125"/>
        <v>4.3693</v>
      </c>
    </row>
    <row r="463" spans="1:25" ht="15.75" customHeight="1" x14ac:dyDescent="0.2">
      <c r="A463" s="424">
        <v>446</v>
      </c>
      <c r="B463" s="301">
        <f t="shared" si="126"/>
        <v>40.766235796715918</v>
      </c>
      <c r="C463" s="302">
        <v>21700</v>
      </c>
      <c r="D463" s="303">
        <f t="shared" si="111"/>
        <v>6387.6390574421775</v>
      </c>
      <c r="E463" s="304">
        <f t="shared" si="114"/>
        <v>2159.0220014154556</v>
      </c>
      <c r="F463" s="304">
        <f t="shared" si="115"/>
        <v>127.75278114884355</v>
      </c>
      <c r="G463" s="101">
        <v>95</v>
      </c>
      <c r="H463" s="305">
        <f t="shared" si="116"/>
        <v>8769.4138400064767</v>
      </c>
      <c r="I463" s="309">
        <f t="shared" si="117"/>
        <v>10.9404</v>
      </c>
      <c r="J463" s="329">
        <f t="shared" si="127"/>
        <v>67.943726327859864</v>
      </c>
      <c r="K463" s="302">
        <v>21700</v>
      </c>
      <c r="L463" s="307">
        <f t="shared" si="112"/>
        <v>3832.5834344653063</v>
      </c>
      <c r="M463" s="304">
        <f t="shared" si="118"/>
        <v>1295.4132008492734</v>
      </c>
      <c r="N463" s="304">
        <f t="shared" si="119"/>
        <v>76.651668689306121</v>
      </c>
      <c r="O463" s="308">
        <v>57</v>
      </c>
      <c r="P463" s="305">
        <f t="shared" si="120"/>
        <v>5261.6483040038856</v>
      </c>
      <c r="Q463" s="309">
        <f t="shared" si="121"/>
        <v>6.5643000000000002</v>
      </c>
      <c r="R463" s="367">
        <f t="shared" si="128"/>
        <v>101.91558949178979</v>
      </c>
      <c r="S463" s="302">
        <v>21700</v>
      </c>
      <c r="T463" s="307">
        <f t="shared" si="113"/>
        <v>2555.0556229768708</v>
      </c>
      <c r="U463" s="101">
        <f t="shared" si="122"/>
        <v>863.60880056618225</v>
      </c>
      <c r="V463" s="304">
        <f t="shared" si="123"/>
        <v>51.101112459537418</v>
      </c>
      <c r="W463" s="308">
        <v>38</v>
      </c>
      <c r="X463" s="305">
        <f t="shared" si="124"/>
        <v>3507.7655360025906</v>
      </c>
      <c r="Y463" s="309">
        <f t="shared" si="125"/>
        <v>4.3761999999999999</v>
      </c>
    </row>
    <row r="464" spans="1:25" ht="15.75" customHeight="1" x14ac:dyDescent="0.2">
      <c r="A464" s="424">
        <v>447</v>
      </c>
      <c r="B464" s="301">
        <f t="shared" si="126"/>
        <v>40.793283210983475</v>
      </c>
      <c r="C464" s="302">
        <v>21700</v>
      </c>
      <c r="D464" s="303">
        <f t="shared" si="111"/>
        <v>6383.4038229579928</v>
      </c>
      <c r="E464" s="304">
        <f t="shared" si="114"/>
        <v>2157.5904921598012</v>
      </c>
      <c r="F464" s="304">
        <f t="shared" si="115"/>
        <v>127.66807645915986</v>
      </c>
      <c r="G464" s="101">
        <v>95</v>
      </c>
      <c r="H464" s="305">
        <f t="shared" si="116"/>
        <v>8763.6623915769542</v>
      </c>
      <c r="I464" s="309">
        <f t="shared" si="117"/>
        <v>10.957700000000001</v>
      </c>
      <c r="J464" s="329">
        <f t="shared" si="127"/>
        <v>67.98880535163913</v>
      </c>
      <c r="K464" s="302">
        <v>21700</v>
      </c>
      <c r="L464" s="307">
        <f t="shared" si="112"/>
        <v>3830.0422937747949</v>
      </c>
      <c r="M464" s="304">
        <f t="shared" si="118"/>
        <v>1294.5542952958806</v>
      </c>
      <c r="N464" s="304">
        <f t="shared" si="119"/>
        <v>76.600845875495892</v>
      </c>
      <c r="O464" s="308">
        <v>57</v>
      </c>
      <c r="P464" s="305">
        <f t="shared" si="120"/>
        <v>5258.1974349461716</v>
      </c>
      <c r="Q464" s="309">
        <f t="shared" si="121"/>
        <v>6.5746000000000002</v>
      </c>
      <c r="R464" s="367">
        <f t="shared" si="128"/>
        <v>101.98320802745869</v>
      </c>
      <c r="S464" s="302">
        <v>21700</v>
      </c>
      <c r="T464" s="307">
        <f t="shared" si="113"/>
        <v>2553.3615291831966</v>
      </c>
      <c r="U464" s="101">
        <f t="shared" si="122"/>
        <v>863.0361968639204</v>
      </c>
      <c r="V464" s="304">
        <f t="shared" si="123"/>
        <v>51.067230583663935</v>
      </c>
      <c r="W464" s="308">
        <v>38</v>
      </c>
      <c r="X464" s="305">
        <f t="shared" si="124"/>
        <v>3505.4649566307808</v>
      </c>
      <c r="Y464" s="309">
        <f t="shared" si="125"/>
        <v>4.3830999999999998</v>
      </c>
    </row>
    <row r="465" spans="1:25" ht="15.75" customHeight="1" x14ac:dyDescent="0.2">
      <c r="A465" s="424">
        <v>448</v>
      </c>
      <c r="B465" s="301">
        <f t="shared" si="126"/>
        <v>40.820285081643028</v>
      </c>
      <c r="C465" s="302">
        <v>21700</v>
      </c>
      <c r="D465" s="303">
        <f t="shared" si="111"/>
        <v>6379.1813182878141</v>
      </c>
      <c r="E465" s="304">
        <f t="shared" si="114"/>
        <v>2156.1632855812809</v>
      </c>
      <c r="F465" s="304">
        <f t="shared" si="115"/>
        <v>127.58362636575629</v>
      </c>
      <c r="G465" s="101">
        <v>95</v>
      </c>
      <c r="H465" s="305">
        <f t="shared" si="116"/>
        <v>8757.9282302348511</v>
      </c>
      <c r="I465" s="309">
        <f t="shared" si="117"/>
        <v>10.9749</v>
      </c>
      <c r="J465" s="329">
        <f t="shared" si="127"/>
        <v>68.033808469405045</v>
      </c>
      <c r="K465" s="302">
        <v>21700</v>
      </c>
      <c r="L465" s="307">
        <f t="shared" si="112"/>
        <v>3827.508790972689</v>
      </c>
      <c r="M465" s="304">
        <f t="shared" si="118"/>
        <v>1293.6979713487688</v>
      </c>
      <c r="N465" s="304">
        <f t="shared" si="119"/>
        <v>76.550175819453784</v>
      </c>
      <c r="O465" s="308">
        <v>57</v>
      </c>
      <c r="P465" s="305">
        <f t="shared" si="120"/>
        <v>5254.7569381409121</v>
      </c>
      <c r="Q465" s="309">
        <f t="shared" si="121"/>
        <v>6.585</v>
      </c>
      <c r="R465" s="367">
        <f t="shared" si="128"/>
        <v>102.05071270410757</v>
      </c>
      <c r="S465" s="302">
        <v>21700</v>
      </c>
      <c r="T465" s="307">
        <f t="shared" si="113"/>
        <v>2551.672527315126</v>
      </c>
      <c r="U465" s="101">
        <f t="shared" si="122"/>
        <v>862.46531423251247</v>
      </c>
      <c r="V465" s="304">
        <f t="shared" si="123"/>
        <v>51.033450546302518</v>
      </c>
      <c r="W465" s="308">
        <v>38</v>
      </c>
      <c r="X465" s="305">
        <f t="shared" si="124"/>
        <v>3503.1712920939408</v>
      </c>
      <c r="Y465" s="309">
        <f t="shared" si="125"/>
        <v>4.3899999999999997</v>
      </c>
    </row>
    <row r="466" spans="1:25" ht="15.75" customHeight="1" x14ac:dyDescent="0.2">
      <c r="A466" s="424">
        <v>449</v>
      </c>
      <c r="B466" s="301">
        <f t="shared" si="126"/>
        <v>40.847241611787851</v>
      </c>
      <c r="C466" s="302">
        <v>21700</v>
      </c>
      <c r="D466" s="303">
        <f t="shared" ref="D466:D529" si="129">12*(1/B466*C466)</f>
        <v>6374.9714723662701</v>
      </c>
      <c r="E466" s="304">
        <f t="shared" si="114"/>
        <v>2154.740357659799</v>
      </c>
      <c r="F466" s="304">
        <f t="shared" si="115"/>
        <v>127.4994294473254</v>
      </c>
      <c r="G466" s="101">
        <v>95</v>
      </c>
      <c r="H466" s="305">
        <f t="shared" si="116"/>
        <v>8752.2112594733953</v>
      </c>
      <c r="I466" s="309">
        <f t="shared" si="117"/>
        <v>10.9922</v>
      </c>
      <c r="J466" s="329">
        <f t="shared" si="127"/>
        <v>68.078736019646428</v>
      </c>
      <c r="K466" s="302">
        <v>21700</v>
      </c>
      <c r="L466" s="307">
        <f t="shared" ref="L466:L529" si="130">12*(1/J466*K466)</f>
        <v>3824.9828834197615</v>
      </c>
      <c r="M466" s="304">
        <f t="shared" si="118"/>
        <v>1292.8442145958793</v>
      </c>
      <c r="N466" s="304">
        <f t="shared" si="119"/>
        <v>76.49965766839523</v>
      </c>
      <c r="O466" s="308">
        <v>57</v>
      </c>
      <c r="P466" s="305">
        <f t="shared" si="120"/>
        <v>5251.3267556840365</v>
      </c>
      <c r="Q466" s="309">
        <f t="shared" si="121"/>
        <v>6.5952999999999999</v>
      </c>
      <c r="R466" s="367">
        <f t="shared" si="128"/>
        <v>102.11810402946962</v>
      </c>
      <c r="S466" s="302">
        <v>21700</v>
      </c>
      <c r="T466" s="307">
        <f t="shared" ref="T466:T529" si="131">12*(1/R466*S466)</f>
        <v>2549.9885889465081</v>
      </c>
      <c r="U466" s="101">
        <f t="shared" si="122"/>
        <v>861.89614306391968</v>
      </c>
      <c r="V466" s="304">
        <f t="shared" si="123"/>
        <v>50.99977177893016</v>
      </c>
      <c r="W466" s="308">
        <v>38</v>
      </c>
      <c r="X466" s="305">
        <f t="shared" si="124"/>
        <v>3500.884503789358</v>
      </c>
      <c r="Y466" s="309">
        <f t="shared" si="125"/>
        <v>4.3968999999999996</v>
      </c>
    </row>
    <row r="467" spans="1:25" ht="15.75" customHeight="1" x14ac:dyDescent="0.2">
      <c r="A467" s="283">
        <v>450</v>
      </c>
      <c r="B467" s="301">
        <f t="shared" si="126"/>
        <v>40.874153003155726</v>
      </c>
      <c r="C467" s="302">
        <v>21700</v>
      </c>
      <c r="D467" s="303">
        <f t="shared" si="129"/>
        <v>6370.774214694934</v>
      </c>
      <c r="E467" s="304">
        <f t="shared" ref="E467:E530" si="132">D467*33.8%</f>
        <v>2153.3216845668876</v>
      </c>
      <c r="F467" s="304">
        <f t="shared" ref="F467:F530" si="133">D467*2%</f>
        <v>127.41548429389869</v>
      </c>
      <c r="G467" s="101">
        <v>95</v>
      </c>
      <c r="H467" s="305">
        <f t="shared" ref="H467:H530" si="134">SUM(D467:G467)</f>
        <v>8746.5113835557204</v>
      </c>
      <c r="I467" s="309">
        <f t="shared" ref="I467:I530" si="135">ROUND(A467/B467,4)</f>
        <v>11.009399999999999</v>
      </c>
      <c r="J467" s="329">
        <f t="shared" si="127"/>
        <v>68.123588338592882</v>
      </c>
      <c r="K467" s="302">
        <v>21700</v>
      </c>
      <c r="L467" s="307">
        <f t="shared" si="130"/>
        <v>3822.4645288169604</v>
      </c>
      <c r="M467" s="304">
        <f t="shared" ref="M467:M530" si="136">L467*33.8%</f>
        <v>1291.9930107401326</v>
      </c>
      <c r="N467" s="304">
        <f t="shared" ref="N467:N530" si="137">L467*2%</f>
        <v>76.449290576339209</v>
      </c>
      <c r="O467" s="308">
        <v>57</v>
      </c>
      <c r="P467" s="305">
        <f t="shared" ref="P467:P530" si="138">SUM(L467:O467)</f>
        <v>5247.9068301334319</v>
      </c>
      <c r="Q467" s="309">
        <f t="shared" ref="Q467:Q530" si="139">ROUND(A467/J467,4)</f>
        <v>6.6055999999999999</v>
      </c>
      <c r="R467" s="367">
        <f t="shared" si="128"/>
        <v>102.18538250788932</v>
      </c>
      <c r="S467" s="302">
        <v>21700</v>
      </c>
      <c r="T467" s="307">
        <f t="shared" si="131"/>
        <v>2548.3096858779736</v>
      </c>
      <c r="U467" s="101">
        <f t="shared" ref="U467:U530" si="140">T467*33.8%</f>
        <v>861.32867382675499</v>
      </c>
      <c r="V467" s="304">
        <f t="shared" ref="V467:V530" si="141">T467*2%</f>
        <v>50.96619371755947</v>
      </c>
      <c r="W467" s="308">
        <v>38</v>
      </c>
      <c r="X467" s="305">
        <f t="shared" ref="X467:X530" si="142">SUM(T467:W467)</f>
        <v>3498.6045534222885</v>
      </c>
      <c r="Y467" s="309">
        <f t="shared" ref="Y467:Y530" si="143">ROUND(A467/R467,4)</f>
        <v>4.4038000000000004</v>
      </c>
    </row>
    <row r="468" spans="1:25" ht="15.75" customHeight="1" x14ac:dyDescent="0.2">
      <c r="A468" s="424">
        <v>451</v>
      </c>
      <c r="B468" s="301">
        <f t="shared" si="126"/>
        <v>40.901019456141043</v>
      </c>
      <c r="C468" s="302">
        <v>21700</v>
      </c>
      <c r="D468" s="303">
        <f t="shared" si="129"/>
        <v>6366.5894753364764</v>
      </c>
      <c r="E468" s="304">
        <f t="shared" si="132"/>
        <v>2151.907242663729</v>
      </c>
      <c r="F468" s="304">
        <f t="shared" si="133"/>
        <v>127.33178950672954</v>
      </c>
      <c r="G468" s="101">
        <v>95</v>
      </c>
      <c r="H468" s="305">
        <f t="shared" si="134"/>
        <v>8740.8285075069361</v>
      </c>
      <c r="I468" s="309">
        <f t="shared" si="135"/>
        <v>11.0266</v>
      </c>
      <c r="J468" s="329">
        <f t="shared" si="127"/>
        <v>68.168365760235076</v>
      </c>
      <c r="K468" s="302">
        <v>21700</v>
      </c>
      <c r="L468" s="307">
        <f t="shared" si="130"/>
        <v>3819.9536852018855</v>
      </c>
      <c r="M468" s="304">
        <f t="shared" si="136"/>
        <v>1291.1443455982371</v>
      </c>
      <c r="N468" s="304">
        <f t="shared" si="137"/>
        <v>76.399073704037718</v>
      </c>
      <c r="O468" s="308">
        <v>57</v>
      </c>
      <c r="P468" s="305">
        <f t="shared" si="138"/>
        <v>5244.4971045041602</v>
      </c>
      <c r="Q468" s="309">
        <f t="shared" si="139"/>
        <v>6.6159999999999997</v>
      </c>
      <c r="R468" s="367">
        <f t="shared" si="128"/>
        <v>102.2525486403526</v>
      </c>
      <c r="S468" s="302">
        <v>21700</v>
      </c>
      <c r="T468" s="307">
        <f t="shared" si="131"/>
        <v>2546.6357901345905</v>
      </c>
      <c r="U468" s="101">
        <f t="shared" si="140"/>
        <v>860.76289706549153</v>
      </c>
      <c r="V468" s="304">
        <f t="shared" si="141"/>
        <v>50.93271580269181</v>
      </c>
      <c r="W468" s="308">
        <v>38</v>
      </c>
      <c r="X468" s="305">
        <f t="shared" si="142"/>
        <v>3496.3314030027736</v>
      </c>
      <c r="Y468" s="309">
        <f t="shared" si="143"/>
        <v>4.4105999999999996</v>
      </c>
    </row>
    <row r="469" spans="1:25" ht="15.75" customHeight="1" x14ac:dyDescent="0.2">
      <c r="A469" s="424">
        <v>452</v>
      </c>
      <c r="B469" s="301">
        <f t="shared" si="126"/>
        <v>40.927841169806641</v>
      </c>
      <c r="C469" s="302">
        <v>21700</v>
      </c>
      <c r="D469" s="303">
        <f t="shared" si="129"/>
        <v>6362.4171849089053</v>
      </c>
      <c r="E469" s="304">
        <f t="shared" si="132"/>
        <v>2150.4970084992096</v>
      </c>
      <c r="F469" s="304">
        <f t="shared" si="133"/>
        <v>127.2483436981781</v>
      </c>
      <c r="G469" s="101">
        <v>95</v>
      </c>
      <c r="H469" s="305">
        <f t="shared" si="134"/>
        <v>8735.1625371062928</v>
      </c>
      <c r="I469" s="309">
        <f t="shared" si="135"/>
        <v>11.043799999999999</v>
      </c>
      <c r="J469" s="329">
        <f t="shared" si="127"/>
        <v>68.213068616344401</v>
      </c>
      <c r="K469" s="302">
        <v>21700</v>
      </c>
      <c r="L469" s="307">
        <f t="shared" si="130"/>
        <v>3817.450310945344</v>
      </c>
      <c r="M469" s="304">
        <f t="shared" si="136"/>
        <v>1290.2982050995261</v>
      </c>
      <c r="N469" s="304">
        <f t="shared" si="137"/>
        <v>76.349006218906879</v>
      </c>
      <c r="O469" s="308">
        <v>57</v>
      </c>
      <c r="P469" s="305">
        <f t="shared" si="138"/>
        <v>5241.0975222637771</v>
      </c>
      <c r="Q469" s="309">
        <f t="shared" si="139"/>
        <v>6.6262999999999996</v>
      </c>
      <c r="R469" s="367">
        <f t="shared" si="128"/>
        <v>102.3196029245166</v>
      </c>
      <c r="S469" s="302">
        <v>21700</v>
      </c>
      <c r="T469" s="307">
        <f t="shared" si="131"/>
        <v>2544.9668739635622</v>
      </c>
      <c r="U469" s="101">
        <f t="shared" si="140"/>
        <v>860.19880339968392</v>
      </c>
      <c r="V469" s="304">
        <f t="shared" si="141"/>
        <v>50.899337479271246</v>
      </c>
      <c r="W469" s="308">
        <v>38</v>
      </c>
      <c r="X469" s="305">
        <f t="shared" si="142"/>
        <v>3494.0650148425175</v>
      </c>
      <c r="Y469" s="309">
        <f t="shared" si="143"/>
        <v>4.4175000000000004</v>
      </c>
    </row>
    <row r="470" spans="1:25" ht="15.75" customHeight="1" x14ac:dyDescent="0.2">
      <c r="A470" s="424">
        <v>453</v>
      </c>
      <c r="B470" s="301">
        <f t="shared" si="126"/>
        <v>40.954618341895618</v>
      </c>
      <c r="C470" s="302">
        <v>21700</v>
      </c>
      <c r="D470" s="303">
        <f t="shared" si="129"/>
        <v>6358.2572745798707</v>
      </c>
      <c r="E470" s="304">
        <f t="shared" si="132"/>
        <v>2149.0909588079962</v>
      </c>
      <c r="F470" s="304">
        <f t="shared" si="133"/>
        <v>127.16514549159741</v>
      </c>
      <c r="G470" s="101">
        <v>95</v>
      </c>
      <c r="H470" s="305">
        <f t="shared" si="134"/>
        <v>8729.5133788794647</v>
      </c>
      <c r="I470" s="309">
        <f t="shared" si="135"/>
        <v>11.061</v>
      </c>
      <c r="J470" s="329">
        <f t="shared" si="127"/>
        <v>68.257697236492703</v>
      </c>
      <c r="K470" s="302">
        <v>21700</v>
      </c>
      <c r="L470" s="307">
        <f t="shared" si="130"/>
        <v>3814.9543647479222</v>
      </c>
      <c r="M470" s="304">
        <f t="shared" si="136"/>
        <v>1289.4545752847976</v>
      </c>
      <c r="N470" s="304">
        <f t="shared" si="137"/>
        <v>76.29908729495844</v>
      </c>
      <c r="O470" s="308">
        <v>57</v>
      </c>
      <c r="P470" s="305">
        <f t="shared" si="138"/>
        <v>5237.7080273276779</v>
      </c>
      <c r="Q470" s="309">
        <f t="shared" si="139"/>
        <v>6.6365999999999996</v>
      </c>
      <c r="R470" s="367">
        <f t="shared" si="128"/>
        <v>102.38654585473904</v>
      </c>
      <c r="S470" s="302">
        <v>21700</v>
      </c>
      <c r="T470" s="307">
        <f t="shared" si="131"/>
        <v>2543.302909831948</v>
      </c>
      <c r="U470" s="101">
        <f t="shared" si="140"/>
        <v>859.63638352319833</v>
      </c>
      <c r="V470" s="304">
        <f t="shared" si="141"/>
        <v>50.86605819663896</v>
      </c>
      <c r="W470" s="308">
        <v>38</v>
      </c>
      <c r="X470" s="305">
        <f t="shared" si="142"/>
        <v>3491.805351551785</v>
      </c>
      <c r="Y470" s="309">
        <f t="shared" si="143"/>
        <v>4.4244000000000003</v>
      </c>
    </row>
    <row r="471" spans="1:25" ht="15.75" customHeight="1" x14ac:dyDescent="0.2">
      <c r="A471" s="424">
        <v>454</v>
      </c>
      <c r="B471" s="301">
        <f t="shared" si="126"/>
        <v>40.981351168842934</v>
      </c>
      <c r="C471" s="302">
        <v>21700</v>
      </c>
      <c r="D471" s="303">
        <f t="shared" si="129"/>
        <v>6354.1096760610326</v>
      </c>
      <c r="E471" s="304">
        <f t="shared" si="132"/>
        <v>2147.6890705086289</v>
      </c>
      <c r="F471" s="304">
        <f t="shared" si="133"/>
        <v>127.08219352122066</v>
      </c>
      <c r="G471" s="101">
        <v>95</v>
      </c>
      <c r="H471" s="305">
        <f t="shared" si="134"/>
        <v>8723.8809400908813</v>
      </c>
      <c r="I471" s="309">
        <f t="shared" si="135"/>
        <v>11.078200000000001</v>
      </c>
      <c r="J471" s="329">
        <f t="shared" si="127"/>
        <v>68.302251948071557</v>
      </c>
      <c r="K471" s="302">
        <v>21700</v>
      </c>
      <c r="L471" s="307">
        <f t="shared" si="130"/>
        <v>3812.4658056366197</v>
      </c>
      <c r="M471" s="304">
        <f t="shared" si="136"/>
        <v>1288.6134423051774</v>
      </c>
      <c r="N471" s="304">
        <f t="shared" si="137"/>
        <v>76.249316112732402</v>
      </c>
      <c r="O471" s="308">
        <v>57</v>
      </c>
      <c r="P471" s="305">
        <f t="shared" si="138"/>
        <v>5234.3285640545291</v>
      </c>
      <c r="Q471" s="309">
        <f t="shared" si="139"/>
        <v>6.6468999999999996</v>
      </c>
      <c r="R471" s="367">
        <f t="shared" si="128"/>
        <v>102.45337792210734</v>
      </c>
      <c r="S471" s="302">
        <v>21700</v>
      </c>
      <c r="T471" s="307">
        <f t="shared" si="131"/>
        <v>2541.6438704244129</v>
      </c>
      <c r="U471" s="101">
        <f t="shared" si="140"/>
        <v>859.07562820345152</v>
      </c>
      <c r="V471" s="304">
        <f t="shared" si="141"/>
        <v>50.832877408488258</v>
      </c>
      <c r="W471" s="308">
        <v>38</v>
      </c>
      <c r="X471" s="305">
        <f t="shared" si="142"/>
        <v>3489.5523760363531</v>
      </c>
      <c r="Y471" s="309">
        <f t="shared" si="143"/>
        <v>4.4313000000000002</v>
      </c>
    </row>
    <row r="472" spans="1:25" ht="15.75" customHeight="1" x14ac:dyDescent="0.2">
      <c r="A472" s="424">
        <v>455</v>
      </c>
      <c r="B472" s="301">
        <f t="shared" si="126"/>
        <v>41.008039845786975</v>
      </c>
      <c r="C472" s="302">
        <v>21700</v>
      </c>
      <c r="D472" s="303">
        <f t="shared" si="129"/>
        <v>6349.9743216025145</v>
      </c>
      <c r="E472" s="304">
        <f t="shared" si="132"/>
        <v>2146.2913207016495</v>
      </c>
      <c r="F472" s="304">
        <f t="shared" si="133"/>
        <v>126.99948643205029</v>
      </c>
      <c r="G472" s="101">
        <v>95</v>
      </c>
      <c r="H472" s="305">
        <f t="shared" si="134"/>
        <v>8718.265128736215</v>
      </c>
      <c r="I472" s="309">
        <f t="shared" si="135"/>
        <v>11.0954</v>
      </c>
      <c r="J472" s="329">
        <f t="shared" si="127"/>
        <v>68.346733076311622</v>
      </c>
      <c r="K472" s="302">
        <v>21700</v>
      </c>
      <c r="L472" s="307">
        <f t="shared" si="130"/>
        <v>3809.9845929615085</v>
      </c>
      <c r="M472" s="304">
        <f t="shared" si="136"/>
        <v>1287.7747924209898</v>
      </c>
      <c r="N472" s="304">
        <f t="shared" si="137"/>
        <v>76.199691859230171</v>
      </c>
      <c r="O472" s="308">
        <v>57</v>
      </c>
      <c r="P472" s="305">
        <f t="shared" si="138"/>
        <v>5230.9590772417287</v>
      </c>
      <c r="Q472" s="309">
        <f t="shared" si="139"/>
        <v>6.6571999999999996</v>
      </c>
      <c r="R472" s="367">
        <f t="shared" si="128"/>
        <v>102.52009961446743</v>
      </c>
      <c r="S472" s="302">
        <v>21700</v>
      </c>
      <c r="T472" s="307">
        <f t="shared" si="131"/>
        <v>2539.989728641006</v>
      </c>
      <c r="U472" s="101">
        <f t="shared" si="140"/>
        <v>858.51652828065994</v>
      </c>
      <c r="V472" s="304">
        <f t="shared" si="141"/>
        <v>50.799794572820119</v>
      </c>
      <c r="W472" s="308">
        <v>38</v>
      </c>
      <c r="X472" s="305">
        <f t="shared" si="142"/>
        <v>3487.3060514944864</v>
      </c>
      <c r="Y472" s="309">
        <f t="shared" si="143"/>
        <v>4.4382000000000001</v>
      </c>
    </row>
    <row r="473" spans="1:25" ht="15.75" customHeight="1" x14ac:dyDescent="0.2">
      <c r="A473" s="424">
        <v>456</v>
      </c>
      <c r="B473" s="301">
        <f t="shared" si="126"/>
        <v>41.034684566580914</v>
      </c>
      <c r="C473" s="302">
        <v>21700</v>
      </c>
      <c r="D473" s="303">
        <f t="shared" si="129"/>
        <v>6345.8511439874092</v>
      </c>
      <c r="E473" s="304">
        <f t="shared" si="132"/>
        <v>2144.897686667744</v>
      </c>
      <c r="F473" s="304">
        <f t="shared" si="133"/>
        <v>126.91702287974819</v>
      </c>
      <c r="G473" s="101">
        <v>95</v>
      </c>
      <c r="H473" s="305">
        <f t="shared" si="134"/>
        <v>8712.6658535349015</v>
      </c>
      <c r="I473" s="309">
        <f t="shared" si="135"/>
        <v>11.1126</v>
      </c>
      <c r="J473" s="329">
        <f t="shared" si="127"/>
        <v>68.391140944301526</v>
      </c>
      <c r="K473" s="302">
        <v>21700</v>
      </c>
      <c r="L473" s="307">
        <f t="shared" si="130"/>
        <v>3807.5106863924457</v>
      </c>
      <c r="M473" s="304">
        <f t="shared" si="136"/>
        <v>1286.9386120006466</v>
      </c>
      <c r="N473" s="304">
        <f t="shared" si="137"/>
        <v>76.150213727848922</v>
      </c>
      <c r="O473" s="308">
        <v>57</v>
      </c>
      <c r="P473" s="305">
        <f t="shared" si="138"/>
        <v>5227.5995121209407</v>
      </c>
      <c r="Q473" s="309">
        <f t="shared" si="139"/>
        <v>6.6675000000000004</v>
      </c>
      <c r="R473" s="367">
        <f t="shared" si="128"/>
        <v>102.58671141645227</v>
      </c>
      <c r="S473" s="302">
        <v>21700</v>
      </c>
      <c r="T473" s="307">
        <f t="shared" si="131"/>
        <v>2538.3404575949639</v>
      </c>
      <c r="U473" s="101">
        <f t="shared" si="140"/>
        <v>857.95907466709775</v>
      </c>
      <c r="V473" s="304">
        <f t="shared" si="141"/>
        <v>50.766809151899281</v>
      </c>
      <c r="W473" s="308">
        <v>38</v>
      </c>
      <c r="X473" s="305">
        <f t="shared" si="142"/>
        <v>3485.0663414139613</v>
      </c>
      <c r="Y473" s="309">
        <f t="shared" si="143"/>
        <v>4.4450000000000003</v>
      </c>
    </row>
    <row r="474" spans="1:25" ht="15.75" customHeight="1" x14ac:dyDescent="0.2">
      <c r="A474" s="424">
        <v>457</v>
      </c>
      <c r="B474" s="301">
        <f t="shared" si="126"/>
        <v>41.061285523803932</v>
      </c>
      <c r="C474" s="302">
        <v>21700</v>
      </c>
      <c r="D474" s="303">
        <f t="shared" si="129"/>
        <v>6341.7400765263828</v>
      </c>
      <c r="E474" s="304">
        <f t="shared" si="132"/>
        <v>2143.5081458659174</v>
      </c>
      <c r="F474" s="304">
        <f t="shared" si="133"/>
        <v>126.83480153052766</v>
      </c>
      <c r="G474" s="101">
        <v>95</v>
      </c>
      <c r="H474" s="305">
        <f t="shared" si="134"/>
        <v>8707.0830239228271</v>
      </c>
      <c r="I474" s="309">
        <f t="shared" si="135"/>
        <v>11.1297</v>
      </c>
      <c r="J474" s="329">
        <f t="shared" si="127"/>
        <v>68.435475873006553</v>
      </c>
      <c r="K474" s="302">
        <v>21700</v>
      </c>
      <c r="L474" s="307">
        <f t="shared" si="130"/>
        <v>3805.0440459158294</v>
      </c>
      <c r="M474" s="304">
        <f t="shared" si="136"/>
        <v>1286.1048875195502</v>
      </c>
      <c r="N474" s="304">
        <f t="shared" si="137"/>
        <v>76.100880918316591</v>
      </c>
      <c r="O474" s="308">
        <v>57</v>
      </c>
      <c r="P474" s="305">
        <f t="shared" si="138"/>
        <v>5224.2498143536959</v>
      </c>
      <c r="Q474" s="309">
        <f t="shared" si="139"/>
        <v>6.6778000000000004</v>
      </c>
      <c r="R474" s="367">
        <f t="shared" si="128"/>
        <v>102.65321380950982</v>
      </c>
      <c r="S474" s="302">
        <v>21700</v>
      </c>
      <c r="T474" s="307">
        <f t="shared" si="131"/>
        <v>2536.6960306105534</v>
      </c>
      <c r="U474" s="101">
        <f t="shared" si="140"/>
        <v>857.40325834636701</v>
      </c>
      <c r="V474" s="304">
        <f t="shared" si="141"/>
        <v>50.733920612211072</v>
      </c>
      <c r="W474" s="308">
        <v>38</v>
      </c>
      <c r="X474" s="305">
        <f t="shared" si="142"/>
        <v>3482.8332095691317</v>
      </c>
      <c r="Y474" s="309">
        <f t="shared" si="143"/>
        <v>4.4519000000000002</v>
      </c>
    </row>
    <row r="475" spans="1:25" ht="15.75" customHeight="1" x14ac:dyDescent="0.2">
      <c r="A475" s="424">
        <v>458</v>
      </c>
      <c r="B475" s="301">
        <f t="shared" si="126"/>
        <v>41.087842908772423</v>
      </c>
      <c r="C475" s="302">
        <v>21700</v>
      </c>
      <c r="D475" s="303">
        <f t="shared" si="129"/>
        <v>6337.6410530523008</v>
      </c>
      <c r="E475" s="304">
        <f t="shared" si="132"/>
        <v>2142.1226759316773</v>
      </c>
      <c r="F475" s="304">
        <f t="shared" si="133"/>
        <v>126.75282106104602</v>
      </c>
      <c r="G475" s="101">
        <v>95</v>
      </c>
      <c r="H475" s="305">
        <f t="shared" si="134"/>
        <v>8701.5165500450239</v>
      </c>
      <c r="I475" s="309">
        <f t="shared" si="135"/>
        <v>11.146800000000001</v>
      </c>
      <c r="J475" s="329">
        <f t="shared" si="127"/>
        <v>68.479738181287374</v>
      </c>
      <c r="K475" s="302">
        <v>21700</v>
      </c>
      <c r="L475" s="307">
        <f t="shared" si="130"/>
        <v>3802.5846318313806</v>
      </c>
      <c r="M475" s="304">
        <f t="shared" si="136"/>
        <v>1285.2736055590065</v>
      </c>
      <c r="N475" s="304">
        <f t="shared" si="137"/>
        <v>76.051692636627621</v>
      </c>
      <c r="O475" s="308">
        <v>57</v>
      </c>
      <c r="P475" s="305">
        <f t="shared" si="138"/>
        <v>5220.9099300270145</v>
      </c>
      <c r="Q475" s="309">
        <f t="shared" si="139"/>
        <v>6.6881000000000004</v>
      </c>
      <c r="R475" s="367">
        <f t="shared" si="128"/>
        <v>102.71960727193105</v>
      </c>
      <c r="S475" s="302">
        <v>21700</v>
      </c>
      <c r="T475" s="307">
        <f t="shared" si="131"/>
        <v>2535.0564212209206</v>
      </c>
      <c r="U475" s="101">
        <f t="shared" si="140"/>
        <v>856.84907037267112</v>
      </c>
      <c r="V475" s="304">
        <f t="shared" si="141"/>
        <v>50.701128424418414</v>
      </c>
      <c r="W475" s="308">
        <v>38</v>
      </c>
      <c r="X475" s="305">
        <f t="shared" si="142"/>
        <v>3480.6066200180103</v>
      </c>
      <c r="Y475" s="309">
        <f t="shared" si="143"/>
        <v>4.4587000000000003</v>
      </c>
    </row>
    <row r="476" spans="1:25" ht="15.75" customHeight="1" x14ac:dyDescent="0.2">
      <c r="A476" s="424">
        <v>459</v>
      </c>
      <c r="B476" s="301">
        <f t="shared" si="126"/>
        <v>41.114356911550964</v>
      </c>
      <c r="C476" s="302">
        <v>21700</v>
      </c>
      <c r="D476" s="303">
        <f t="shared" si="129"/>
        <v>6333.5540079149669</v>
      </c>
      <c r="E476" s="304">
        <f t="shared" si="132"/>
        <v>2140.7412546752585</v>
      </c>
      <c r="F476" s="304">
        <f t="shared" si="133"/>
        <v>126.67108015829935</v>
      </c>
      <c r="G476" s="101">
        <v>95</v>
      </c>
      <c r="H476" s="305">
        <f t="shared" si="134"/>
        <v>8695.9663427485248</v>
      </c>
      <c r="I476" s="309">
        <f t="shared" si="135"/>
        <v>11.164</v>
      </c>
      <c r="J476" s="329">
        <f t="shared" si="127"/>
        <v>68.52392818591828</v>
      </c>
      <c r="K476" s="302">
        <v>21700</v>
      </c>
      <c r="L476" s="307">
        <f t="shared" si="130"/>
        <v>3800.1324047489793</v>
      </c>
      <c r="M476" s="304">
        <f t="shared" si="136"/>
        <v>1284.4447528051548</v>
      </c>
      <c r="N476" s="304">
        <f t="shared" si="137"/>
        <v>76.002648094979591</v>
      </c>
      <c r="O476" s="308">
        <v>57</v>
      </c>
      <c r="P476" s="305">
        <f t="shared" si="138"/>
        <v>5217.579805649114</v>
      </c>
      <c r="Q476" s="309">
        <f t="shared" si="139"/>
        <v>6.6984000000000004</v>
      </c>
      <c r="R476" s="367">
        <f t="shared" si="128"/>
        <v>102.7858922788774</v>
      </c>
      <c r="S476" s="302">
        <v>21700</v>
      </c>
      <c r="T476" s="307">
        <f t="shared" si="131"/>
        <v>2533.4216031659867</v>
      </c>
      <c r="U476" s="101">
        <f t="shared" si="140"/>
        <v>856.29650187010338</v>
      </c>
      <c r="V476" s="304">
        <f t="shared" si="141"/>
        <v>50.668432063319734</v>
      </c>
      <c r="W476" s="308">
        <v>38</v>
      </c>
      <c r="X476" s="305">
        <f t="shared" si="142"/>
        <v>3478.3865370994099</v>
      </c>
      <c r="Y476" s="309">
        <f t="shared" si="143"/>
        <v>4.4656000000000002</v>
      </c>
    </row>
    <row r="477" spans="1:25" ht="15.75" customHeight="1" x14ac:dyDescent="0.2">
      <c r="A477" s="283">
        <v>460</v>
      </c>
      <c r="B477" s="301">
        <f t="shared" si="126"/>
        <v>41.140827720963252</v>
      </c>
      <c r="C477" s="302">
        <v>21700</v>
      </c>
      <c r="D477" s="303">
        <f t="shared" si="129"/>
        <v>6329.4788759758849</v>
      </c>
      <c r="E477" s="304">
        <f t="shared" si="132"/>
        <v>2139.363860079849</v>
      </c>
      <c r="F477" s="304">
        <f t="shared" si="133"/>
        <v>126.5895775195177</v>
      </c>
      <c r="G477" s="101">
        <v>95</v>
      </c>
      <c r="H477" s="305">
        <f t="shared" si="134"/>
        <v>8690.4323135752529</v>
      </c>
      <c r="I477" s="309">
        <f t="shared" si="135"/>
        <v>11.181100000000001</v>
      </c>
      <c r="J477" s="329">
        <f t="shared" si="127"/>
        <v>68.568046201605426</v>
      </c>
      <c r="K477" s="302">
        <v>21700</v>
      </c>
      <c r="L477" s="307">
        <f t="shared" si="130"/>
        <v>3797.6873255855307</v>
      </c>
      <c r="M477" s="304">
        <f t="shared" si="136"/>
        <v>1283.6183160479093</v>
      </c>
      <c r="N477" s="304">
        <f t="shared" si="137"/>
        <v>75.953746511710619</v>
      </c>
      <c r="O477" s="308">
        <v>57</v>
      </c>
      <c r="P477" s="305">
        <f t="shared" si="138"/>
        <v>5214.2593881451512</v>
      </c>
      <c r="Q477" s="309">
        <f t="shared" si="139"/>
        <v>6.7087000000000003</v>
      </c>
      <c r="R477" s="367">
        <f t="shared" si="128"/>
        <v>102.85206930240813</v>
      </c>
      <c r="S477" s="302">
        <v>21700</v>
      </c>
      <c r="T477" s="307">
        <f t="shared" si="131"/>
        <v>2531.7915503903537</v>
      </c>
      <c r="U477" s="101">
        <f t="shared" si="140"/>
        <v>855.74554403193952</v>
      </c>
      <c r="V477" s="304">
        <f t="shared" si="141"/>
        <v>50.635831007807077</v>
      </c>
      <c r="W477" s="308">
        <v>38</v>
      </c>
      <c r="X477" s="305">
        <f t="shared" si="142"/>
        <v>3476.1729254301003</v>
      </c>
      <c r="Y477" s="309">
        <f t="shared" si="143"/>
        <v>4.4724000000000004</v>
      </c>
    </row>
    <row r="478" spans="1:25" ht="15.75" customHeight="1" x14ac:dyDescent="0.2">
      <c r="A478" s="424">
        <v>461</v>
      </c>
      <c r="B478" s="301">
        <f t="shared" si="126"/>
        <v>41.16725552460283</v>
      </c>
      <c r="C478" s="302">
        <v>21700</v>
      </c>
      <c r="D478" s="303">
        <f t="shared" si="129"/>
        <v>6325.4155926031272</v>
      </c>
      <c r="E478" s="304">
        <f t="shared" si="132"/>
        <v>2137.990470299857</v>
      </c>
      <c r="F478" s="304">
        <f t="shared" si="133"/>
        <v>126.50831185206255</v>
      </c>
      <c r="G478" s="101">
        <v>95</v>
      </c>
      <c r="H478" s="305">
        <f t="shared" si="134"/>
        <v>8684.9143747550479</v>
      </c>
      <c r="I478" s="309">
        <f t="shared" si="135"/>
        <v>11.1982</v>
      </c>
      <c r="J478" s="329">
        <f t="shared" si="127"/>
        <v>68.612092541004714</v>
      </c>
      <c r="K478" s="302">
        <v>21700</v>
      </c>
      <c r="L478" s="307">
        <f t="shared" si="130"/>
        <v>3795.2493555618767</v>
      </c>
      <c r="M478" s="304">
        <f t="shared" si="136"/>
        <v>1282.7942821799143</v>
      </c>
      <c r="N478" s="304">
        <f t="shared" si="137"/>
        <v>75.904987111237531</v>
      </c>
      <c r="O478" s="308">
        <v>57</v>
      </c>
      <c r="P478" s="305">
        <f t="shared" si="138"/>
        <v>5210.9486248530284</v>
      </c>
      <c r="Q478" s="309">
        <f t="shared" si="139"/>
        <v>6.7188999999999997</v>
      </c>
      <c r="R478" s="367">
        <f t="shared" si="128"/>
        <v>102.91813881150706</v>
      </c>
      <c r="S478" s="302">
        <v>21700</v>
      </c>
      <c r="T478" s="307">
        <f t="shared" si="131"/>
        <v>2530.1662370412514</v>
      </c>
      <c r="U478" s="101">
        <f t="shared" si="140"/>
        <v>855.19618811994292</v>
      </c>
      <c r="V478" s="304">
        <f t="shared" si="141"/>
        <v>50.60332474082503</v>
      </c>
      <c r="W478" s="308">
        <v>38</v>
      </c>
      <c r="X478" s="305">
        <f t="shared" si="142"/>
        <v>3473.9657499020195</v>
      </c>
      <c r="Y478" s="309">
        <f t="shared" si="143"/>
        <v>4.4793000000000003</v>
      </c>
    </row>
    <row r="479" spans="1:25" ht="15.75" customHeight="1" x14ac:dyDescent="0.2">
      <c r="A479" s="424">
        <v>462</v>
      </c>
      <c r="B479" s="301">
        <f t="shared" si="126"/>
        <v>41.193640508843821</v>
      </c>
      <c r="C479" s="302">
        <v>21700</v>
      </c>
      <c r="D479" s="303">
        <f t="shared" si="129"/>
        <v>6321.3640936662296</v>
      </c>
      <c r="E479" s="304">
        <f t="shared" si="132"/>
        <v>2136.6210636591854</v>
      </c>
      <c r="F479" s="304">
        <f t="shared" si="133"/>
        <v>126.42728187332459</v>
      </c>
      <c r="G479" s="101">
        <v>95</v>
      </c>
      <c r="H479" s="305">
        <f t="shared" si="134"/>
        <v>8679.4124391987389</v>
      </c>
      <c r="I479" s="309">
        <f t="shared" si="135"/>
        <v>11.215299999999999</v>
      </c>
      <c r="J479" s="329">
        <f t="shared" si="127"/>
        <v>68.656067514739703</v>
      </c>
      <c r="K479" s="302">
        <v>21700</v>
      </c>
      <c r="L479" s="307">
        <f t="shared" si="130"/>
        <v>3792.8184561997377</v>
      </c>
      <c r="M479" s="304">
        <f t="shared" si="136"/>
        <v>1281.9726381955113</v>
      </c>
      <c r="N479" s="304">
        <f t="shared" si="137"/>
        <v>75.856369123994753</v>
      </c>
      <c r="O479" s="308">
        <v>57</v>
      </c>
      <c r="P479" s="305">
        <f t="shared" si="138"/>
        <v>5207.6474635192444</v>
      </c>
      <c r="Q479" s="309">
        <f t="shared" si="139"/>
        <v>6.7291999999999996</v>
      </c>
      <c r="R479" s="367">
        <f t="shared" si="128"/>
        <v>102.98410127210954</v>
      </c>
      <c r="S479" s="302">
        <v>21700</v>
      </c>
      <c r="T479" s="307">
        <f t="shared" si="131"/>
        <v>2528.5456374664923</v>
      </c>
      <c r="U479" s="101">
        <f t="shared" si="140"/>
        <v>854.64842546367436</v>
      </c>
      <c r="V479" s="304">
        <f t="shared" si="141"/>
        <v>50.57091274932985</v>
      </c>
      <c r="W479" s="308">
        <v>38</v>
      </c>
      <c r="X479" s="305">
        <f t="shared" si="142"/>
        <v>3471.7649756794963</v>
      </c>
      <c r="Y479" s="309">
        <f t="shared" si="143"/>
        <v>4.4861000000000004</v>
      </c>
    </row>
    <row r="480" spans="1:25" ht="15.75" customHeight="1" x14ac:dyDescent="0.2">
      <c r="A480" s="424">
        <v>463</v>
      </c>
      <c r="B480" s="301">
        <f t="shared" si="126"/>
        <v>41.219982858851395</v>
      </c>
      <c r="C480" s="302">
        <v>21700</v>
      </c>
      <c r="D480" s="303">
        <f t="shared" si="129"/>
        <v>6317.3243155311702</v>
      </c>
      <c r="E480" s="304">
        <f t="shared" si="132"/>
        <v>2135.2556186495353</v>
      </c>
      <c r="F480" s="304">
        <f t="shared" si="133"/>
        <v>126.3464863106234</v>
      </c>
      <c r="G480" s="101">
        <v>95</v>
      </c>
      <c r="H480" s="305">
        <f t="shared" si="134"/>
        <v>8673.9264204913288</v>
      </c>
      <c r="I480" s="309">
        <f t="shared" si="135"/>
        <v>11.2324</v>
      </c>
      <c r="J480" s="329">
        <f t="shared" si="127"/>
        <v>68.699971431419002</v>
      </c>
      <c r="K480" s="302">
        <v>21700</v>
      </c>
      <c r="L480" s="307">
        <f t="shared" si="130"/>
        <v>3790.3945893187024</v>
      </c>
      <c r="M480" s="304">
        <f t="shared" si="136"/>
        <v>1281.1533711897214</v>
      </c>
      <c r="N480" s="304">
        <f t="shared" si="137"/>
        <v>75.807891786374043</v>
      </c>
      <c r="O480" s="308">
        <v>57</v>
      </c>
      <c r="P480" s="305">
        <f t="shared" si="138"/>
        <v>5204.3558522947978</v>
      </c>
      <c r="Q480" s="309">
        <f t="shared" si="139"/>
        <v>6.7393999999999998</v>
      </c>
      <c r="R480" s="367">
        <f t="shared" si="128"/>
        <v>103.04995714712848</v>
      </c>
      <c r="S480" s="302">
        <v>21700</v>
      </c>
      <c r="T480" s="307">
        <f t="shared" si="131"/>
        <v>2526.9297262124692</v>
      </c>
      <c r="U480" s="101">
        <f t="shared" si="140"/>
        <v>854.10224745981452</v>
      </c>
      <c r="V480" s="304">
        <f t="shared" si="141"/>
        <v>50.538594524249383</v>
      </c>
      <c r="W480" s="308">
        <v>38</v>
      </c>
      <c r="X480" s="305">
        <f t="shared" si="142"/>
        <v>3469.5705681965328</v>
      </c>
      <c r="Y480" s="309">
        <f t="shared" si="143"/>
        <v>4.4930000000000003</v>
      </c>
    </row>
    <row r="481" spans="1:25" ht="15.75" customHeight="1" x14ac:dyDescent="0.2">
      <c r="A481" s="424">
        <v>464</v>
      </c>
      <c r="B481" s="301">
        <f t="shared" si="126"/>
        <v>41.246282758592258</v>
      </c>
      <c r="C481" s="302">
        <v>21700</v>
      </c>
      <c r="D481" s="303">
        <f t="shared" si="129"/>
        <v>6313.296195055409</v>
      </c>
      <c r="E481" s="304">
        <f t="shared" si="132"/>
        <v>2133.8941139287281</v>
      </c>
      <c r="F481" s="304">
        <f t="shared" si="133"/>
        <v>126.26592390110818</v>
      </c>
      <c r="G481" s="101">
        <v>95</v>
      </c>
      <c r="H481" s="305">
        <f t="shared" si="134"/>
        <v>8668.4562328852444</v>
      </c>
      <c r="I481" s="309">
        <f t="shared" si="135"/>
        <v>11.249499999999999</v>
      </c>
      <c r="J481" s="329">
        <f t="shared" si="127"/>
        <v>68.743804597653764</v>
      </c>
      <c r="K481" s="302">
        <v>21700</v>
      </c>
      <c r="L481" s="307">
        <f t="shared" si="130"/>
        <v>3787.9777170332445</v>
      </c>
      <c r="M481" s="304">
        <f t="shared" si="136"/>
        <v>1280.3364683572365</v>
      </c>
      <c r="N481" s="304">
        <f t="shared" si="137"/>
        <v>75.759554340664891</v>
      </c>
      <c r="O481" s="308">
        <v>57</v>
      </c>
      <c r="P481" s="305">
        <f t="shared" si="138"/>
        <v>5201.0737397311459</v>
      </c>
      <c r="Q481" s="309">
        <f t="shared" si="139"/>
        <v>6.7496999999999998</v>
      </c>
      <c r="R481" s="367">
        <f t="shared" si="128"/>
        <v>103.11570689648065</v>
      </c>
      <c r="S481" s="302">
        <v>21700</v>
      </c>
      <c r="T481" s="307">
        <f t="shared" si="131"/>
        <v>2525.3184780221632</v>
      </c>
      <c r="U481" s="101">
        <f t="shared" si="140"/>
        <v>853.55764557149109</v>
      </c>
      <c r="V481" s="304">
        <f t="shared" si="141"/>
        <v>50.506369560443261</v>
      </c>
      <c r="W481" s="308">
        <v>38</v>
      </c>
      <c r="X481" s="305">
        <f t="shared" si="142"/>
        <v>3467.3824931540976</v>
      </c>
      <c r="Y481" s="309">
        <f t="shared" si="143"/>
        <v>4.4997999999999996</v>
      </c>
    </row>
    <row r="482" spans="1:25" ht="15.75" customHeight="1" x14ac:dyDescent="0.2">
      <c r="A482" s="424">
        <v>465</v>
      </c>
      <c r="B482" s="301">
        <f t="shared" si="126"/>
        <v>41.272540390844938</v>
      </c>
      <c r="C482" s="302">
        <v>21700</v>
      </c>
      <c r="D482" s="303">
        <f t="shared" si="129"/>
        <v>6309.2796695829711</v>
      </c>
      <c r="E482" s="304">
        <f t="shared" si="132"/>
        <v>2132.536528319044</v>
      </c>
      <c r="F482" s="304">
        <f t="shared" si="133"/>
        <v>126.18559339165942</v>
      </c>
      <c r="G482" s="101">
        <v>95</v>
      </c>
      <c r="H482" s="305">
        <f t="shared" si="134"/>
        <v>8663.0017912936746</v>
      </c>
      <c r="I482" s="309">
        <f t="shared" si="135"/>
        <v>11.2666</v>
      </c>
      <c r="J482" s="329">
        <f t="shared" si="127"/>
        <v>68.787567318074906</v>
      </c>
      <c r="K482" s="302">
        <v>21700</v>
      </c>
      <c r="L482" s="307">
        <f t="shared" si="130"/>
        <v>3785.5678017497821</v>
      </c>
      <c r="M482" s="304">
        <f t="shared" si="136"/>
        <v>1279.5219169914262</v>
      </c>
      <c r="N482" s="304">
        <f t="shared" si="137"/>
        <v>75.711356034995646</v>
      </c>
      <c r="O482" s="308">
        <v>57</v>
      </c>
      <c r="P482" s="305">
        <f t="shared" si="138"/>
        <v>5197.8010747762037</v>
      </c>
      <c r="Q482" s="309">
        <f t="shared" si="139"/>
        <v>6.7599</v>
      </c>
      <c r="R482" s="367">
        <f t="shared" si="128"/>
        <v>103.18135097711234</v>
      </c>
      <c r="S482" s="302">
        <v>21700</v>
      </c>
      <c r="T482" s="307">
        <f t="shared" si="131"/>
        <v>2523.7118678331885</v>
      </c>
      <c r="U482" s="101">
        <f t="shared" si="140"/>
        <v>853.01461132761767</v>
      </c>
      <c r="V482" s="304">
        <f t="shared" si="141"/>
        <v>50.474237356663771</v>
      </c>
      <c r="W482" s="308">
        <v>38</v>
      </c>
      <c r="X482" s="305">
        <f t="shared" si="142"/>
        <v>3465.20071651747</v>
      </c>
      <c r="Y482" s="309">
        <f t="shared" si="143"/>
        <v>4.5065999999999997</v>
      </c>
    </row>
    <row r="483" spans="1:25" ht="15.75" customHeight="1" x14ac:dyDescent="0.2">
      <c r="A483" s="424">
        <v>466</v>
      </c>
      <c r="B483" s="301">
        <f t="shared" si="126"/>
        <v>41.298755937210039</v>
      </c>
      <c r="C483" s="302">
        <v>21700</v>
      </c>
      <c r="D483" s="303">
        <f t="shared" si="129"/>
        <v>6305.2746769396144</v>
      </c>
      <c r="E483" s="304">
        <f t="shared" si="132"/>
        <v>2131.1828408055894</v>
      </c>
      <c r="F483" s="304">
        <f t="shared" si="133"/>
        <v>126.10549353879229</v>
      </c>
      <c r="G483" s="101">
        <v>95</v>
      </c>
      <c r="H483" s="305">
        <f t="shared" si="134"/>
        <v>8657.5630112839972</v>
      </c>
      <c r="I483" s="309">
        <f t="shared" si="135"/>
        <v>11.2836</v>
      </c>
      <c r="J483" s="329">
        <f t="shared" si="127"/>
        <v>68.831259895350072</v>
      </c>
      <c r="K483" s="302">
        <v>21700</v>
      </c>
      <c r="L483" s="307">
        <f t="shared" si="130"/>
        <v>3783.1648061637684</v>
      </c>
      <c r="M483" s="304">
        <f t="shared" si="136"/>
        <v>1278.7097044833536</v>
      </c>
      <c r="N483" s="304">
        <f t="shared" si="137"/>
        <v>75.663296123275373</v>
      </c>
      <c r="O483" s="308">
        <v>57</v>
      </c>
      <c r="P483" s="305">
        <f t="shared" si="138"/>
        <v>5194.5378067703969</v>
      </c>
      <c r="Q483" s="309">
        <f t="shared" si="139"/>
        <v>6.7702</v>
      </c>
      <c r="R483" s="367">
        <f t="shared" si="128"/>
        <v>103.24688984302509</v>
      </c>
      <c r="S483" s="302">
        <v>21700</v>
      </c>
      <c r="T483" s="307">
        <f t="shared" si="131"/>
        <v>2522.1098707758465</v>
      </c>
      <c r="U483" s="101">
        <f t="shared" si="140"/>
        <v>852.47313632223609</v>
      </c>
      <c r="V483" s="304">
        <f t="shared" si="141"/>
        <v>50.442197415516929</v>
      </c>
      <c r="W483" s="308">
        <v>38</v>
      </c>
      <c r="X483" s="305">
        <f t="shared" si="142"/>
        <v>3463.0252045135999</v>
      </c>
      <c r="Y483" s="309">
        <f t="shared" si="143"/>
        <v>4.5134999999999996</v>
      </c>
    </row>
    <row r="484" spans="1:25" ht="15.75" customHeight="1" x14ac:dyDescent="0.2">
      <c r="A484" s="424">
        <v>467</v>
      </c>
      <c r="B484" s="301">
        <f t="shared" si="126"/>
        <v>41.324929578120305</v>
      </c>
      <c r="C484" s="302">
        <v>21700</v>
      </c>
      <c r="D484" s="303">
        <f t="shared" si="129"/>
        <v>6301.2811554280324</v>
      </c>
      <c r="E484" s="304">
        <f t="shared" si="132"/>
        <v>2129.8330305346749</v>
      </c>
      <c r="F484" s="304">
        <f t="shared" si="133"/>
        <v>126.02562310856065</v>
      </c>
      <c r="G484" s="101">
        <v>95</v>
      </c>
      <c r="H484" s="305">
        <f t="shared" si="134"/>
        <v>8652.1398090712682</v>
      </c>
      <c r="I484" s="309">
        <f t="shared" si="135"/>
        <v>11.300700000000001</v>
      </c>
      <c r="J484" s="329">
        <f t="shared" si="127"/>
        <v>68.874882630200517</v>
      </c>
      <c r="K484" s="302">
        <v>21700</v>
      </c>
      <c r="L484" s="307">
        <f t="shared" si="130"/>
        <v>3780.7686932568186</v>
      </c>
      <c r="M484" s="304">
        <f t="shared" si="136"/>
        <v>1277.8998183208046</v>
      </c>
      <c r="N484" s="304">
        <f t="shared" si="137"/>
        <v>75.615373865136377</v>
      </c>
      <c r="O484" s="308">
        <v>57</v>
      </c>
      <c r="P484" s="305">
        <f t="shared" si="138"/>
        <v>5191.28388544276</v>
      </c>
      <c r="Q484" s="309">
        <f t="shared" si="139"/>
        <v>6.7804000000000002</v>
      </c>
      <c r="R484" s="367">
        <f t="shared" si="128"/>
        <v>103.31232394530076</v>
      </c>
      <c r="S484" s="302">
        <v>21700</v>
      </c>
      <c r="T484" s="307">
        <f t="shared" si="131"/>
        <v>2520.512462171213</v>
      </c>
      <c r="U484" s="101">
        <f t="shared" si="140"/>
        <v>851.93321221386987</v>
      </c>
      <c r="V484" s="304">
        <f t="shared" si="141"/>
        <v>50.410249243424261</v>
      </c>
      <c r="W484" s="308">
        <v>38</v>
      </c>
      <c r="X484" s="305">
        <f t="shared" si="142"/>
        <v>3460.8559236285073</v>
      </c>
      <c r="Y484" s="309">
        <f t="shared" si="143"/>
        <v>4.5202999999999998</v>
      </c>
    </row>
    <row r="485" spans="1:25" ht="15.75" customHeight="1" x14ac:dyDescent="0.2">
      <c r="A485" s="424">
        <v>468</v>
      </c>
      <c r="B485" s="301">
        <f t="shared" si="126"/>
        <v>41.351061492850583</v>
      </c>
      <c r="C485" s="302">
        <v>21700</v>
      </c>
      <c r="D485" s="303">
        <f t="shared" si="129"/>
        <v>6297.2990438231445</v>
      </c>
      <c r="E485" s="304">
        <f t="shared" si="132"/>
        <v>2128.4870768122228</v>
      </c>
      <c r="F485" s="304">
        <f t="shared" si="133"/>
        <v>125.9459808764629</v>
      </c>
      <c r="G485" s="101">
        <v>95</v>
      </c>
      <c r="H485" s="305">
        <f t="shared" si="134"/>
        <v>8646.7321015118287</v>
      </c>
      <c r="I485" s="309">
        <f t="shared" si="135"/>
        <v>11.3177</v>
      </c>
      <c r="J485" s="329">
        <f t="shared" si="127"/>
        <v>68.918435821417646</v>
      </c>
      <c r="K485" s="302">
        <v>21700</v>
      </c>
      <c r="L485" s="307">
        <f t="shared" si="130"/>
        <v>3778.3794262938859</v>
      </c>
      <c r="M485" s="304">
        <f t="shared" si="136"/>
        <v>1277.0922460873333</v>
      </c>
      <c r="N485" s="304">
        <f t="shared" si="137"/>
        <v>75.567588525877724</v>
      </c>
      <c r="O485" s="308">
        <v>57</v>
      </c>
      <c r="P485" s="305">
        <f t="shared" si="138"/>
        <v>5188.0392609070968</v>
      </c>
      <c r="Q485" s="309">
        <f t="shared" si="139"/>
        <v>6.7906000000000004</v>
      </c>
      <c r="R485" s="367">
        <f t="shared" si="128"/>
        <v>103.37765373212645</v>
      </c>
      <c r="S485" s="302">
        <v>21700</v>
      </c>
      <c r="T485" s="307">
        <f t="shared" si="131"/>
        <v>2518.9196175292582</v>
      </c>
      <c r="U485" s="101">
        <f t="shared" si="140"/>
        <v>851.39483072488918</v>
      </c>
      <c r="V485" s="304">
        <f t="shared" si="141"/>
        <v>50.378392350585166</v>
      </c>
      <c r="W485" s="308">
        <v>38</v>
      </c>
      <c r="X485" s="305">
        <f t="shared" si="142"/>
        <v>3458.6928406047327</v>
      </c>
      <c r="Y485" s="309">
        <f t="shared" si="143"/>
        <v>4.5270999999999999</v>
      </c>
    </row>
    <row r="486" spans="1:25" ht="15.75" customHeight="1" x14ac:dyDescent="0.2">
      <c r="A486" s="424">
        <v>469</v>
      </c>
      <c r="B486" s="301">
        <f t="shared" si="126"/>
        <v>41.377151859527807</v>
      </c>
      <c r="C486" s="302">
        <v>21700</v>
      </c>
      <c r="D486" s="303">
        <f t="shared" si="129"/>
        <v>6293.3282813673995</v>
      </c>
      <c r="E486" s="304">
        <f t="shared" si="132"/>
        <v>2127.144959102181</v>
      </c>
      <c r="F486" s="304">
        <f t="shared" si="133"/>
        <v>125.866565627348</v>
      </c>
      <c r="G486" s="101">
        <v>95</v>
      </c>
      <c r="H486" s="305">
        <f t="shared" si="134"/>
        <v>8641.3398060969284</v>
      </c>
      <c r="I486" s="309">
        <f t="shared" si="135"/>
        <v>11.3348</v>
      </c>
      <c r="J486" s="329">
        <f t="shared" si="127"/>
        <v>68.961919765879685</v>
      </c>
      <c r="K486" s="302">
        <v>21700</v>
      </c>
      <c r="L486" s="307">
        <f t="shared" si="130"/>
        <v>3775.9969688204392</v>
      </c>
      <c r="M486" s="304">
        <f t="shared" si="136"/>
        <v>1276.2869754613084</v>
      </c>
      <c r="N486" s="304">
        <f t="shared" si="137"/>
        <v>75.519939376408786</v>
      </c>
      <c r="O486" s="308">
        <v>57</v>
      </c>
      <c r="P486" s="305">
        <f t="shared" si="138"/>
        <v>5184.8038836581563</v>
      </c>
      <c r="Q486" s="309">
        <f t="shared" si="139"/>
        <v>6.8009000000000004</v>
      </c>
      <c r="R486" s="367">
        <f t="shared" si="128"/>
        <v>103.44287964881951</v>
      </c>
      <c r="S486" s="302">
        <v>21700</v>
      </c>
      <c r="T486" s="307">
        <f t="shared" si="131"/>
        <v>2517.3313125469595</v>
      </c>
      <c r="U486" s="101">
        <f t="shared" si="140"/>
        <v>850.85798364087225</v>
      </c>
      <c r="V486" s="304">
        <f t="shared" si="141"/>
        <v>50.346626250939188</v>
      </c>
      <c r="W486" s="308">
        <v>38</v>
      </c>
      <c r="X486" s="305">
        <f t="shared" si="142"/>
        <v>3456.5359224387707</v>
      </c>
      <c r="Y486" s="309">
        <f t="shared" si="143"/>
        <v>4.5339</v>
      </c>
    </row>
    <row r="487" spans="1:25" ht="15.75" customHeight="1" x14ac:dyDescent="0.2">
      <c r="A487" s="283">
        <v>470</v>
      </c>
      <c r="B487" s="301">
        <f t="shared" si="126"/>
        <v>41.403200855140682</v>
      </c>
      <c r="C487" s="302">
        <v>21700</v>
      </c>
      <c r="D487" s="303">
        <f t="shared" si="129"/>
        <v>6289.3688077661836</v>
      </c>
      <c r="E487" s="304">
        <f t="shared" si="132"/>
        <v>2125.8066570249698</v>
      </c>
      <c r="F487" s="304">
        <f t="shared" si="133"/>
        <v>125.78737615532367</v>
      </c>
      <c r="G487" s="101">
        <v>95</v>
      </c>
      <c r="H487" s="305">
        <f t="shared" si="134"/>
        <v>8635.9628409464767</v>
      </c>
      <c r="I487" s="309">
        <f t="shared" si="135"/>
        <v>11.351800000000001</v>
      </c>
      <c r="J487" s="329">
        <f t="shared" si="127"/>
        <v>69.005334758567813</v>
      </c>
      <c r="K487" s="302">
        <v>21700</v>
      </c>
      <c r="L487" s="307">
        <f t="shared" si="130"/>
        <v>3773.62128465971</v>
      </c>
      <c r="M487" s="304">
        <f t="shared" si="136"/>
        <v>1275.4839942149817</v>
      </c>
      <c r="N487" s="304">
        <f t="shared" si="137"/>
        <v>75.472425693194197</v>
      </c>
      <c r="O487" s="308">
        <v>57</v>
      </c>
      <c r="P487" s="305">
        <f t="shared" si="138"/>
        <v>5181.577704567886</v>
      </c>
      <c r="Q487" s="309">
        <f t="shared" si="139"/>
        <v>6.8110999999999997</v>
      </c>
      <c r="R487" s="367">
        <f t="shared" si="128"/>
        <v>103.5080021378517</v>
      </c>
      <c r="S487" s="302">
        <v>21700</v>
      </c>
      <c r="T487" s="307">
        <f t="shared" si="131"/>
        <v>2515.7475231064736</v>
      </c>
      <c r="U487" s="101">
        <f t="shared" si="140"/>
        <v>850.32266280998806</v>
      </c>
      <c r="V487" s="304">
        <f t="shared" si="141"/>
        <v>50.314950462129474</v>
      </c>
      <c r="W487" s="308">
        <v>38</v>
      </c>
      <c r="X487" s="305">
        <f t="shared" si="142"/>
        <v>3454.3851363785916</v>
      </c>
      <c r="Y487" s="309">
        <f t="shared" si="143"/>
        <v>4.5407000000000002</v>
      </c>
    </row>
    <row r="488" spans="1:25" ht="15.75" customHeight="1" x14ac:dyDescent="0.2">
      <c r="A488" s="424">
        <v>471</v>
      </c>
      <c r="B488" s="301">
        <f t="shared" si="126"/>
        <v>41.429208655549402</v>
      </c>
      <c r="C488" s="302">
        <v>21700</v>
      </c>
      <c r="D488" s="303">
        <f t="shared" si="129"/>
        <v>6285.4205631832574</v>
      </c>
      <c r="E488" s="304">
        <f t="shared" si="132"/>
        <v>2124.4721503559408</v>
      </c>
      <c r="F488" s="304">
        <f t="shared" si="133"/>
        <v>125.70841126366516</v>
      </c>
      <c r="G488" s="101">
        <v>95</v>
      </c>
      <c r="H488" s="305">
        <f t="shared" si="134"/>
        <v>8630.6011248028644</v>
      </c>
      <c r="I488" s="309">
        <f t="shared" si="135"/>
        <v>11.3688</v>
      </c>
      <c r="J488" s="329">
        <f t="shared" si="127"/>
        <v>69.048681092582342</v>
      </c>
      <c r="K488" s="302">
        <v>21700</v>
      </c>
      <c r="L488" s="307">
        <f t="shared" si="130"/>
        <v>3771.2523379099539</v>
      </c>
      <c r="M488" s="304">
        <f t="shared" si="136"/>
        <v>1274.6832902135643</v>
      </c>
      <c r="N488" s="304">
        <f t="shared" si="137"/>
        <v>75.425046758199073</v>
      </c>
      <c r="O488" s="308">
        <v>57</v>
      </c>
      <c r="P488" s="305">
        <f t="shared" si="138"/>
        <v>5178.3606748817165</v>
      </c>
      <c r="Q488" s="309">
        <f t="shared" si="139"/>
        <v>6.8212999999999999</v>
      </c>
      <c r="R488" s="367">
        <f t="shared" si="128"/>
        <v>103.5730216388735</v>
      </c>
      <c r="S488" s="302">
        <v>21700</v>
      </c>
      <c r="T488" s="307">
        <f t="shared" si="131"/>
        <v>2514.1682252733031</v>
      </c>
      <c r="U488" s="101">
        <f t="shared" si="140"/>
        <v>849.78886014237639</v>
      </c>
      <c r="V488" s="304">
        <f t="shared" si="141"/>
        <v>50.283364505466061</v>
      </c>
      <c r="W488" s="308">
        <v>38</v>
      </c>
      <c r="X488" s="305">
        <f t="shared" si="142"/>
        <v>3452.2404499211457</v>
      </c>
      <c r="Y488" s="309">
        <f t="shared" si="143"/>
        <v>4.5475000000000003</v>
      </c>
    </row>
    <row r="489" spans="1:25" ht="15.75" customHeight="1" x14ac:dyDescent="0.2">
      <c r="A489" s="424">
        <v>472</v>
      </c>
      <c r="B489" s="301">
        <f t="shared" si="126"/>
        <v>41.455175435495221</v>
      </c>
      <c r="C489" s="302">
        <v>21700</v>
      </c>
      <c r="D489" s="303">
        <f t="shared" si="129"/>
        <v>6281.4834882362447</v>
      </c>
      <c r="E489" s="304">
        <f t="shared" si="132"/>
        <v>2123.1414190238506</v>
      </c>
      <c r="F489" s="304">
        <f t="shared" si="133"/>
        <v>125.62966976472489</v>
      </c>
      <c r="G489" s="101">
        <v>95</v>
      </c>
      <c r="H489" s="305">
        <f t="shared" si="134"/>
        <v>8625.2545770248198</v>
      </c>
      <c r="I489" s="309">
        <f t="shared" si="135"/>
        <v>11.3858</v>
      </c>
      <c r="J489" s="329">
        <f t="shared" si="127"/>
        <v>69.091959059158711</v>
      </c>
      <c r="K489" s="302">
        <v>21700</v>
      </c>
      <c r="L489" s="307">
        <f t="shared" si="130"/>
        <v>3768.8900929417459</v>
      </c>
      <c r="M489" s="304">
        <f t="shared" si="136"/>
        <v>1273.8848514143101</v>
      </c>
      <c r="N489" s="304">
        <f t="shared" si="137"/>
        <v>75.377801858834914</v>
      </c>
      <c r="O489" s="308">
        <v>57</v>
      </c>
      <c r="P489" s="305">
        <f t="shared" si="138"/>
        <v>5175.1527462148906</v>
      </c>
      <c r="Q489" s="309">
        <f t="shared" si="139"/>
        <v>6.8315000000000001</v>
      </c>
      <c r="R489" s="367">
        <f t="shared" si="128"/>
        <v>103.63793858873805</v>
      </c>
      <c r="S489" s="302">
        <v>21700</v>
      </c>
      <c r="T489" s="307">
        <f t="shared" si="131"/>
        <v>2512.5933952944979</v>
      </c>
      <c r="U489" s="101">
        <f t="shared" si="140"/>
        <v>849.25656760954018</v>
      </c>
      <c r="V489" s="304">
        <f t="shared" si="141"/>
        <v>50.251867905889959</v>
      </c>
      <c r="W489" s="308">
        <v>38</v>
      </c>
      <c r="X489" s="305">
        <f t="shared" si="142"/>
        <v>3450.1018308099278</v>
      </c>
      <c r="Y489" s="309">
        <f t="shared" si="143"/>
        <v>4.5542999999999996</v>
      </c>
    </row>
    <row r="490" spans="1:25" ht="15.75" customHeight="1" x14ac:dyDescent="0.2">
      <c r="A490" s="424">
        <v>473</v>
      </c>
      <c r="B490" s="301">
        <f t="shared" si="126"/>
        <v>41.48110136860992</v>
      </c>
      <c r="C490" s="302">
        <v>21700</v>
      </c>
      <c r="D490" s="303">
        <f t="shared" si="129"/>
        <v>6277.5575239921918</v>
      </c>
      <c r="E490" s="304">
        <f t="shared" si="132"/>
        <v>2121.8144431093606</v>
      </c>
      <c r="F490" s="304">
        <f t="shared" si="133"/>
        <v>125.55115047984384</v>
      </c>
      <c r="G490" s="101">
        <v>95</v>
      </c>
      <c r="H490" s="305">
        <f t="shared" si="134"/>
        <v>8619.9231175813966</v>
      </c>
      <c r="I490" s="309">
        <f t="shared" si="135"/>
        <v>11.402799999999999</v>
      </c>
      <c r="J490" s="329">
        <f t="shared" si="127"/>
        <v>69.135168947683198</v>
      </c>
      <c r="K490" s="302">
        <v>21700</v>
      </c>
      <c r="L490" s="307">
        <f t="shared" si="130"/>
        <v>3766.5345143953155</v>
      </c>
      <c r="M490" s="304">
        <f t="shared" si="136"/>
        <v>1273.0886658656166</v>
      </c>
      <c r="N490" s="304">
        <f t="shared" si="137"/>
        <v>75.330690287906307</v>
      </c>
      <c r="O490" s="308">
        <v>57</v>
      </c>
      <c r="P490" s="305">
        <f t="shared" si="138"/>
        <v>5171.9538705488385</v>
      </c>
      <c r="Q490" s="309">
        <f t="shared" si="139"/>
        <v>6.8417000000000003</v>
      </c>
      <c r="R490" s="367">
        <f t="shared" si="128"/>
        <v>103.70275342152479</v>
      </c>
      <c r="S490" s="302">
        <v>21700</v>
      </c>
      <c r="T490" s="307">
        <f t="shared" si="131"/>
        <v>2511.0230095968768</v>
      </c>
      <c r="U490" s="101">
        <f t="shared" si="140"/>
        <v>848.72577724374423</v>
      </c>
      <c r="V490" s="304">
        <f t="shared" si="141"/>
        <v>50.220460191937541</v>
      </c>
      <c r="W490" s="308">
        <v>38</v>
      </c>
      <c r="X490" s="305">
        <f t="shared" si="142"/>
        <v>3447.9692470325585</v>
      </c>
      <c r="Y490" s="309">
        <f t="shared" si="143"/>
        <v>4.5610999999999997</v>
      </c>
    </row>
    <row r="491" spans="1:25" ht="15.75" customHeight="1" x14ac:dyDescent="0.2">
      <c r="A491" s="424">
        <v>474</v>
      </c>
      <c r="B491" s="301">
        <f t="shared" si="126"/>
        <v>41.506986627425192</v>
      </c>
      <c r="C491" s="302">
        <v>21700</v>
      </c>
      <c r="D491" s="303">
        <f t="shared" si="129"/>
        <v>6273.6426119631669</v>
      </c>
      <c r="E491" s="304">
        <f t="shared" si="132"/>
        <v>2120.4912028435501</v>
      </c>
      <c r="F491" s="304">
        <f t="shared" si="133"/>
        <v>125.47285223926335</v>
      </c>
      <c r="G491" s="101">
        <v>95</v>
      </c>
      <c r="H491" s="305">
        <f t="shared" si="134"/>
        <v>8614.6066670459804</v>
      </c>
      <c r="I491" s="309">
        <f t="shared" si="135"/>
        <v>11.4198</v>
      </c>
      <c r="J491" s="329">
        <f t="shared" si="127"/>
        <v>69.178311045708654</v>
      </c>
      <c r="K491" s="302">
        <v>21700</v>
      </c>
      <c r="L491" s="307">
        <f t="shared" si="130"/>
        <v>3764.1855671778999</v>
      </c>
      <c r="M491" s="304">
        <f t="shared" si="136"/>
        <v>1272.2947217061301</v>
      </c>
      <c r="N491" s="304">
        <f t="shared" si="137"/>
        <v>75.283711343557997</v>
      </c>
      <c r="O491" s="308">
        <v>57</v>
      </c>
      <c r="P491" s="305">
        <f t="shared" si="138"/>
        <v>5168.7640002275875</v>
      </c>
      <c r="Q491" s="309">
        <f t="shared" si="139"/>
        <v>6.8518999999999997</v>
      </c>
      <c r="R491" s="367">
        <f t="shared" si="128"/>
        <v>103.76746656856298</v>
      </c>
      <c r="S491" s="302">
        <v>21700</v>
      </c>
      <c r="T491" s="307">
        <f t="shared" si="131"/>
        <v>2509.4570447852666</v>
      </c>
      <c r="U491" s="101">
        <f t="shared" si="140"/>
        <v>848.19648113742005</v>
      </c>
      <c r="V491" s="304">
        <f t="shared" si="141"/>
        <v>50.189140895705336</v>
      </c>
      <c r="W491" s="308">
        <v>38</v>
      </c>
      <c r="X491" s="305">
        <f t="shared" si="142"/>
        <v>3445.842666818392</v>
      </c>
      <c r="Y491" s="309">
        <f t="shared" si="143"/>
        <v>4.5678999999999998</v>
      </c>
    </row>
    <row r="492" spans="1:25" ht="15.75" customHeight="1" x14ac:dyDescent="0.2">
      <c r="A492" s="424">
        <v>475</v>
      </c>
      <c r="B492" s="301">
        <f t="shared" si="126"/>
        <v>41.532831383381897</v>
      </c>
      <c r="C492" s="302">
        <v>21700</v>
      </c>
      <c r="D492" s="303">
        <f t="shared" si="129"/>
        <v>6269.7386941019186</v>
      </c>
      <c r="E492" s="304">
        <f t="shared" si="132"/>
        <v>2119.171678606448</v>
      </c>
      <c r="F492" s="304">
        <f t="shared" si="133"/>
        <v>125.39477388203838</v>
      </c>
      <c r="G492" s="101">
        <v>95</v>
      </c>
      <c r="H492" s="305">
        <f t="shared" si="134"/>
        <v>8609.3051465904064</v>
      </c>
      <c r="I492" s="309">
        <f t="shared" si="135"/>
        <v>11.4367</v>
      </c>
      <c r="J492" s="329">
        <f t="shared" si="127"/>
        <v>69.221385638969835</v>
      </c>
      <c r="K492" s="302">
        <v>21700</v>
      </c>
      <c r="L492" s="307">
        <f t="shared" si="130"/>
        <v>3761.8432164611509</v>
      </c>
      <c r="M492" s="304">
        <f t="shared" si="136"/>
        <v>1271.5030071638689</v>
      </c>
      <c r="N492" s="304">
        <f t="shared" si="137"/>
        <v>75.236864329223025</v>
      </c>
      <c r="O492" s="308">
        <v>57</v>
      </c>
      <c r="P492" s="305">
        <f t="shared" si="138"/>
        <v>5165.5830879542427</v>
      </c>
      <c r="Q492" s="309">
        <f t="shared" si="139"/>
        <v>6.8620000000000001</v>
      </c>
      <c r="R492" s="367">
        <f t="shared" si="128"/>
        <v>103.83207845845473</v>
      </c>
      <c r="S492" s="302">
        <v>21700</v>
      </c>
      <c r="T492" s="307">
        <f t="shared" si="131"/>
        <v>2507.8954776407677</v>
      </c>
      <c r="U492" s="101">
        <f t="shared" si="140"/>
        <v>847.66867144257935</v>
      </c>
      <c r="V492" s="304">
        <f t="shared" si="141"/>
        <v>50.157909552815354</v>
      </c>
      <c r="W492" s="308">
        <v>38</v>
      </c>
      <c r="X492" s="305">
        <f t="shared" si="142"/>
        <v>3443.7220586361623</v>
      </c>
      <c r="Y492" s="309">
        <f t="shared" si="143"/>
        <v>4.5747</v>
      </c>
    </row>
    <row r="493" spans="1:25" ht="15.75" customHeight="1" x14ac:dyDescent="0.2">
      <c r="A493" s="424">
        <v>476</v>
      </c>
      <c r="B493" s="301">
        <f t="shared" si="126"/>
        <v>41.558635806839256</v>
      </c>
      <c r="C493" s="302">
        <v>21700</v>
      </c>
      <c r="D493" s="303">
        <f t="shared" si="129"/>
        <v>6265.8457127975871</v>
      </c>
      <c r="E493" s="304">
        <f t="shared" si="132"/>
        <v>2117.855850925584</v>
      </c>
      <c r="F493" s="304">
        <f t="shared" si="133"/>
        <v>125.31691425595174</v>
      </c>
      <c r="G493" s="101">
        <v>95</v>
      </c>
      <c r="H493" s="305">
        <f t="shared" si="134"/>
        <v>8604.0184779791216</v>
      </c>
      <c r="I493" s="309">
        <f t="shared" si="135"/>
        <v>11.4537</v>
      </c>
      <c r="J493" s="329">
        <f t="shared" si="127"/>
        <v>69.264393011398766</v>
      </c>
      <c r="K493" s="302">
        <v>21700</v>
      </c>
      <c r="L493" s="307">
        <f t="shared" si="130"/>
        <v>3759.5074276785517</v>
      </c>
      <c r="M493" s="304">
        <f t="shared" si="136"/>
        <v>1270.7135105553505</v>
      </c>
      <c r="N493" s="304">
        <f t="shared" si="137"/>
        <v>75.190148553571035</v>
      </c>
      <c r="O493" s="308">
        <v>57</v>
      </c>
      <c r="P493" s="305">
        <f t="shared" si="138"/>
        <v>5162.4110867874733</v>
      </c>
      <c r="Q493" s="309">
        <f t="shared" si="139"/>
        <v>6.8722000000000003</v>
      </c>
      <c r="R493" s="367">
        <f t="shared" si="128"/>
        <v>103.89658951709814</v>
      </c>
      <c r="S493" s="302">
        <v>21700</v>
      </c>
      <c r="T493" s="307">
        <f t="shared" si="131"/>
        <v>2506.3382851190345</v>
      </c>
      <c r="U493" s="101">
        <f t="shared" si="140"/>
        <v>847.14234037023357</v>
      </c>
      <c r="V493" s="304">
        <f t="shared" si="141"/>
        <v>50.126765702380688</v>
      </c>
      <c r="W493" s="308">
        <v>38</v>
      </c>
      <c r="X493" s="305">
        <f t="shared" si="142"/>
        <v>3441.6073911916492</v>
      </c>
      <c r="Y493" s="309">
        <f t="shared" si="143"/>
        <v>4.5815000000000001</v>
      </c>
    </row>
    <row r="494" spans="1:25" ht="15.75" customHeight="1" x14ac:dyDescent="0.2">
      <c r="A494" s="424">
        <v>477</v>
      </c>
      <c r="B494" s="301">
        <f t="shared" si="126"/>
        <v>41.584400067083905</v>
      </c>
      <c r="C494" s="302">
        <v>21700</v>
      </c>
      <c r="D494" s="303">
        <f t="shared" si="129"/>
        <v>6261.9636108714576</v>
      </c>
      <c r="E494" s="304">
        <f t="shared" si="132"/>
        <v>2116.5437004745527</v>
      </c>
      <c r="F494" s="304">
        <f t="shared" si="133"/>
        <v>125.23927221742916</v>
      </c>
      <c r="G494" s="101">
        <v>95</v>
      </c>
      <c r="H494" s="305">
        <f t="shared" si="134"/>
        <v>8598.7465835634393</v>
      </c>
      <c r="I494" s="309">
        <f t="shared" si="135"/>
        <v>11.470599999999999</v>
      </c>
      <c r="J494" s="329">
        <f t="shared" si="127"/>
        <v>69.307333445139847</v>
      </c>
      <c r="K494" s="302">
        <v>21700</v>
      </c>
      <c r="L494" s="307">
        <f t="shared" si="130"/>
        <v>3757.1781665228737</v>
      </c>
      <c r="M494" s="304">
        <f t="shared" si="136"/>
        <v>1269.9262202847312</v>
      </c>
      <c r="N494" s="304">
        <f t="shared" si="137"/>
        <v>75.143563330457468</v>
      </c>
      <c r="O494" s="308">
        <v>57</v>
      </c>
      <c r="P494" s="305">
        <f t="shared" si="138"/>
        <v>5159.2479501380622</v>
      </c>
      <c r="Q494" s="309">
        <f t="shared" si="139"/>
        <v>6.8823999999999996</v>
      </c>
      <c r="R494" s="367">
        <f t="shared" si="128"/>
        <v>103.96100016770976</v>
      </c>
      <c r="S494" s="302">
        <v>21700</v>
      </c>
      <c r="T494" s="307">
        <f t="shared" si="131"/>
        <v>2504.7854443485835</v>
      </c>
      <c r="U494" s="101">
        <f t="shared" si="140"/>
        <v>846.61748018982109</v>
      </c>
      <c r="V494" s="304">
        <f t="shared" si="141"/>
        <v>50.095708886971671</v>
      </c>
      <c r="W494" s="308">
        <v>38</v>
      </c>
      <c r="X494" s="305">
        <f t="shared" si="142"/>
        <v>3439.4986334253763</v>
      </c>
      <c r="Y494" s="309">
        <f t="shared" si="143"/>
        <v>4.5883000000000003</v>
      </c>
    </row>
    <row r="495" spans="1:25" ht="15.75" customHeight="1" x14ac:dyDescent="0.2">
      <c r="A495" s="424">
        <v>478</v>
      </c>
      <c r="B495" s="301">
        <f t="shared" si="126"/>
        <v>41.61012433233892</v>
      </c>
      <c r="C495" s="302">
        <v>21700</v>
      </c>
      <c r="D495" s="303">
        <f t="shared" si="129"/>
        <v>6258.0923315727769</v>
      </c>
      <c r="E495" s="304">
        <f t="shared" si="132"/>
        <v>2115.2352080715982</v>
      </c>
      <c r="F495" s="304">
        <f t="shared" si="133"/>
        <v>125.16184663145555</v>
      </c>
      <c r="G495" s="101">
        <v>95</v>
      </c>
      <c r="H495" s="305">
        <f t="shared" si="134"/>
        <v>8593.4893862758308</v>
      </c>
      <c r="I495" s="309">
        <f t="shared" si="135"/>
        <v>11.4876</v>
      </c>
      <c r="J495" s="329">
        <f t="shared" si="127"/>
        <v>69.350207220564869</v>
      </c>
      <c r="K495" s="302">
        <v>21700</v>
      </c>
      <c r="L495" s="307">
        <f t="shared" si="130"/>
        <v>3754.8553989436659</v>
      </c>
      <c r="M495" s="304">
        <f t="shared" si="136"/>
        <v>1269.141124842959</v>
      </c>
      <c r="N495" s="304">
        <f t="shared" si="137"/>
        <v>75.097107978873325</v>
      </c>
      <c r="O495" s="308">
        <v>57</v>
      </c>
      <c r="P495" s="305">
        <f t="shared" si="138"/>
        <v>5156.0936317654987</v>
      </c>
      <c r="Q495" s="309">
        <f t="shared" si="139"/>
        <v>6.8925999999999998</v>
      </c>
      <c r="R495" s="367">
        <f t="shared" si="128"/>
        <v>104.02531083084729</v>
      </c>
      <c r="S495" s="302">
        <v>21700</v>
      </c>
      <c r="T495" s="307">
        <f t="shared" si="131"/>
        <v>2503.2369326291109</v>
      </c>
      <c r="U495" s="101">
        <f t="shared" si="140"/>
        <v>846.09408322863942</v>
      </c>
      <c r="V495" s="304">
        <f t="shared" si="141"/>
        <v>50.064738652582221</v>
      </c>
      <c r="W495" s="308">
        <v>38</v>
      </c>
      <c r="X495" s="305">
        <f t="shared" si="142"/>
        <v>3437.3957545103326</v>
      </c>
      <c r="Y495" s="309">
        <f t="shared" si="143"/>
        <v>4.5949999999999998</v>
      </c>
    </row>
    <row r="496" spans="1:25" ht="15.75" customHeight="1" x14ac:dyDescent="0.2">
      <c r="A496" s="424">
        <v>479</v>
      </c>
      <c r="B496" s="301">
        <f t="shared" si="126"/>
        <v>41.635808769772659</v>
      </c>
      <c r="C496" s="302">
        <v>21700</v>
      </c>
      <c r="D496" s="303">
        <f t="shared" si="129"/>
        <v>6254.2318185746117</v>
      </c>
      <c r="E496" s="304">
        <f t="shared" si="132"/>
        <v>2113.9303546782185</v>
      </c>
      <c r="F496" s="304">
        <f t="shared" si="133"/>
        <v>125.08463637149224</v>
      </c>
      <c r="G496" s="101">
        <v>95</v>
      </c>
      <c r="H496" s="305">
        <f t="shared" si="134"/>
        <v>8588.246809624321</v>
      </c>
      <c r="I496" s="309">
        <f t="shared" si="135"/>
        <v>11.5045</v>
      </c>
      <c r="J496" s="329">
        <f t="shared" si="127"/>
        <v>69.393014616287772</v>
      </c>
      <c r="K496" s="302">
        <v>21700</v>
      </c>
      <c r="L496" s="307">
        <f t="shared" si="130"/>
        <v>3752.5390911447662</v>
      </c>
      <c r="M496" s="304">
        <f t="shared" si="136"/>
        <v>1268.3582128069309</v>
      </c>
      <c r="N496" s="304">
        <f t="shared" si="137"/>
        <v>75.050781822895331</v>
      </c>
      <c r="O496" s="308">
        <v>57</v>
      </c>
      <c r="P496" s="305">
        <f t="shared" si="138"/>
        <v>5152.9480857745921</v>
      </c>
      <c r="Q496" s="309">
        <f t="shared" si="139"/>
        <v>6.9027000000000003</v>
      </c>
      <c r="R496" s="367">
        <f t="shared" si="128"/>
        <v>104.08952192443164</v>
      </c>
      <c r="S496" s="302">
        <v>21700</v>
      </c>
      <c r="T496" s="307">
        <f t="shared" si="131"/>
        <v>2501.6927274298446</v>
      </c>
      <c r="U496" s="101">
        <f t="shared" si="140"/>
        <v>845.57214187128739</v>
      </c>
      <c r="V496" s="304">
        <f t="shared" si="141"/>
        <v>50.033854548596892</v>
      </c>
      <c r="W496" s="308">
        <v>38</v>
      </c>
      <c r="X496" s="305">
        <f t="shared" si="142"/>
        <v>3435.298723849729</v>
      </c>
      <c r="Y496" s="309">
        <f t="shared" si="143"/>
        <v>4.6017999999999999</v>
      </c>
    </row>
    <row r="497" spans="1:25" ht="15.75" customHeight="1" x14ac:dyDescent="0.2">
      <c r="A497" s="283">
        <v>480</v>
      </c>
      <c r="B497" s="301">
        <f t="shared" si="126"/>
        <v>41.661453545507626</v>
      </c>
      <c r="C497" s="302">
        <v>21700</v>
      </c>
      <c r="D497" s="303">
        <f t="shared" si="129"/>
        <v>6250.382015969748</v>
      </c>
      <c r="E497" s="304">
        <f t="shared" si="132"/>
        <v>2112.6291213977747</v>
      </c>
      <c r="F497" s="304">
        <f t="shared" si="133"/>
        <v>125.00764031939497</v>
      </c>
      <c r="G497" s="101">
        <v>95</v>
      </c>
      <c r="H497" s="305">
        <f t="shared" si="134"/>
        <v>8583.018777686917</v>
      </c>
      <c r="I497" s="309">
        <f t="shared" si="135"/>
        <v>11.5214</v>
      </c>
      <c r="J497" s="329">
        <f t="shared" si="127"/>
        <v>69.435755909179377</v>
      </c>
      <c r="K497" s="302">
        <v>21700</v>
      </c>
      <c r="L497" s="307">
        <f t="shared" si="130"/>
        <v>3750.2292095818493</v>
      </c>
      <c r="M497" s="304">
        <f t="shared" si="136"/>
        <v>1267.577472838665</v>
      </c>
      <c r="N497" s="304">
        <f t="shared" si="137"/>
        <v>75.004584191636994</v>
      </c>
      <c r="O497" s="308">
        <v>57</v>
      </c>
      <c r="P497" s="305">
        <f t="shared" si="138"/>
        <v>5149.8112666121515</v>
      </c>
      <c r="Q497" s="309">
        <f t="shared" si="139"/>
        <v>6.9128999999999996</v>
      </c>
      <c r="R497" s="367">
        <f t="shared" si="128"/>
        <v>104.15363386376906</v>
      </c>
      <c r="S497" s="302">
        <v>21700</v>
      </c>
      <c r="T497" s="307">
        <f t="shared" si="131"/>
        <v>2500.1528063878995</v>
      </c>
      <c r="U497" s="101">
        <f t="shared" si="140"/>
        <v>845.05164855910994</v>
      </c>
      <c r="V497" s="304">
        <f t="shared" si="141"/>
        <v>50.003056127757993</v>
      </c>
      <c r="W497" s="308">
        <v>38</v>
      </c>
      <c r="X497" s="305">
        <f t="shared" si="142"/>
        <v>3433.2075110747674</v>
      </c>
      <c r="Y497" s="309">
        <f t="shared" si="143"/>
        <v>4.6086</v>
      </c>
    </row>
    <row r="498" spans="1:25" ht="15.75" customHeight="1" x14ac:dyDescent="0.2">
      <c r="A498" s="424">
        <v>481</v>
      </c>
      <c r="B498" s="301">
        <f t="shared" si="126"/>
        <v>41.687058824629091</v>
      </c>
      <c r="C498" s="302">
        <v>21700</v>
      </c>
      <c r="D498" s="303">
        <f t="shared" si="129"/>
        <v>6246.5428682666698</v>
      </c>
      <c r="E498" s="304">
        <f t="shared" si="132"/>
        <v>2111.3314894741343</v>
      </c>
      <c r="F498" s="304">
        <f t="shared" si="133"/>
        <v>124.9308573653334</v>
      </c>
      <c r="G498" s="101">
        <v>95</v>
      </c>
      <c r="H498" s="305">
        <f t="shared" si="134"/>
        <v>8577.8052151061383</v>
      </c>
      <c r="I498" s="309">
        <f t="shared" si="135"/>
        <v>11.538399999999999</v>
      </c>
      <c r="J498" s="329">
        <f t="shared" si="127"/>
        <v>69.478431374381827</v>
      </c>
      <c r="K498" s="302">
        <v>21700</v>
      </c>
      <c r="L498" s="307">
        <f t="shared" si="130"/>
        <v>3747.9257209600019</v>
      </c>
      <c r="M498" s="304">
        <f t="shared" si="136"/>
        <v>1266.7988936844804</v>
      </c>
      <c r="N498" s="304">
        <f t="shared" si="137"/>
        <v>74.958514419200043</v>
      </c>
      <c r="O498" s="308">
        <v>57</v>
      </c>
      <c r="P498" s="305">
        <f t="shared" si="138"/>
        <v>5146.6831290636819</v>
      </c>
      <c r="Q498" s="309">
        <f t="shared" si="139"/>
        <v>6.923</v>
      </c>
      <c r="R498" s="367">
        <f t="shared" si="128"/>
        <v>104.21764706157272</v>
      </c>
      <c r="S498" s="302">
        <v>21700</v>
      </c>
      <c r="T498" s="307">
        <f t="shared" si="131"/>
        <v>2498.6171473066679</v>
      </c>
      <c r="U498" s="101">
        <f t="shared" si="140"/>
        <v>844.53259578965367</v>
      </c>
      <c r="V498" s="304">
        <f t="shared" si="141"/>
        <v>49.972342946133359</v>
      </c>
      <c r="W498" s="308">
        <v>38</v>
      </c>
      <c r="X498" s="305">
        <f t="shared" si="142"/>
        <v>3431.1220860424551</v>
      </c>
      <c r="Y498" s="309">
        <f t="shared" si="143"/>
        <v>4.6153000000000004</v>
      </c>
    </row>
    <row r="499" spans="1:25" ht="15.75" customHeight="1" x14ac:dyDescent="0.2">
      <c r="A499" s="424">
        <v>482</v>
      </c>
      <c r="B499" s="301">
        <f t="shared" si="126"/>
        <v>41.712624771193795</v>
      </c>
      <c r="C499" s="302">
        <v>21700</v>
      </c>
      <c r="D499" s="303">
        <f t="shared" si="129"/>
        <v>6242.7143203855376</v>
      </c>
      <c r="E499" s="304">
        <f t="shared" si="132"/>
        <v>2110.0374402903117</v>
      </c>
      <c r="F499" s="304">
        <f t="shared" si="133"/>
        <v>124.85428640771076</v>
      </c>
      <c r="G499" s="101">
        <v>95</v>
      </c>
      <c r="H499" s="305">
        <f t="shared" si="134"/>
        <v>8572.6060470835582</v>
      </c>
      <c r="I499" s="309">
        <f t="shared" si="135"/>
        <v>11.555300000000001</v>
      </c>
      <c r="J499" s="329">
        <f t="shared" si="127"/>
        <v>69.521041285322994</v>
      </c>
      <c r="K499" s="302">
        <v>21700</v>
      </c>
      <c r="L499" s="307">
        <f t="shared" si="130"/>
        <v>3745.6285922313223</v>
      </c>
      <c r="M499" s="304">
        <f t="shared" si="136"/>
        <v>1266.0224641741868</v>
      </c>
      <c r="N499" s="304">
        <f t="shared" si="137"/>
        <v>74.912571844626441</v>
      </c>
      <c r="O499" s="308">
        <v>57</v>
      </c>
      <c r="P499" s="305">
        <f t="shared" si="138"/>
        <v>5143.5636282501355</v>
      </c>
      <c r="Q499" s="309">
        <f t="shared" si="139"/>
        <v>6.9332000000000003</v>
      </c>
      <c r="R499" s="367">
        <f t="shared" si="128"/>
        <v>104.28156192798448</v>
      </c>
      <c r="S499" s="302">
        <v>21700</v>
      </c>
      <c r="T499" s="307">
        <f t="shared" si="131"/>
        <v>2497.0857281542148</v>
      </c>
      <c r="U499" s="101">
        <f t="shared" si="140"/>
        <v>844.01497611612456</v>
      </c>
      <c r="V499" s="304">
        <f t="shared" si="141"/>
        <v>49.941714563084297</v>
      </c>
      <c r="W499" s="308">
        <v>38</v>
      </c>
      <c r="X499" s="305">
        <f t="shared" si="142"/>
        <v>3429.0424188334237</v>
      </c>
      <c r="Y499" s="309">
        <f t="shared" si="143"/>
        <v>4.6220999999999997</v>
      </c>
    </row>
    <row r="500" spans="1:25" ht="15.75" customHeight="1" x14ac:dyDescent="0.2">
      <c r="A500" s="424">
        <v>483</v>
      </c>
      <c r="B500" s="301">
        <f t="shared" si="126"/>
        <v>41.738151548238406</v>
      </c>
      <c r="C500" s="302">
        <v>21700</v>
      </c>
      <c r="D500" s="303">
        <f t="shared" si="129"/>
        <v>6238.8963176542584</v>
      </c>
      <c r="E500" s="304">
        <f t="shared" si="132"/>
        <v>2108.746955367139</v>
      </c>
      <c r="F500" s="304">
        <f t="shared" si="133"/>
        <v>124.77792635308516</v>
      </c>
      <c r="G500" s="101">
        <v>95</v>
      </c>
      <c r="H500" s="305">
        <f t="shared" si="134"/>
        <v>8567.4211993744811</v>
      </c>
      <c r="I500" s="309">
        <f t="shared" si="135"/>
        <v>11.572100000000001</v>
      </c>
      <c r="J500" s="329">
        <f t="shared" si="127"/>
        <v>69.563585913730677</v>
      </c>
      <c r="K500" s="302">
        <v>21700</v>
      </c>
      <c r="L500" s="307">
        <f t="shared" si="130"/>
        <v>3743.3377905925554</v>
      </c>
      <c r="M500" s="304">
        <f t="shared" si="136"/>
        <v>1265.2481732202837</v>
      </c>
      <c r="N500" s="304">
        <f t="shared" si="137"/>
        <v>74.866755811851107</v>
      </c>
      <c r="O500" s="308">
        <v>57</v>
      </c>
      <c r="P500" s="305">
        <f t="shared" si="138"/>
        <v>5140.45271962469</v>
      </c>
      <c r="Q500" s="309">
        <f t="shared" si="139"/>
        <v>6.9432999999999998</v>
      </c>
      <c r="R500" s="367">
        <f t="shared" si="128"/>
        <v>104.34537887059601</v>
      </c>
      <c r="S500" s="302">
        <v>21700</v>
      </c>
      <c r="T500" s="307">
        <f t="shared" si="131"/>
        <v>2495.5585270617039</v>
      </c>
      <c r="U500" s="101">
        <f t="shared" si="140"/>
        <v>843.49878214685589</v>
      </c>
      <c r="V500" s="304">
        <f t="shared" si="141"/>
        <v>49.911170541234078</v>
      </c>
      <c r="W500" s="308">
        <v>38</v>
      </c>
      <c r="X500" s="305">
        <f t="shared" si="142"/>
        <v>3426.9684797497939</v>
      </c>
      <c r="Y500" s="309">
        <f t="shared" si="143"/>
        <v>4.6288999999999998</v>
      </c>
    </row>
    <row r="501" spans="1:25" ht="15.75" customHeight="1" x14ac:dyDescent="0.2">
      <c r="A501" s="424">
        <v>484</v>
      </c>
      <c r="B501" s="301">
        <f t="shared" si="126"/>
        <v>41.763639317788019</v>
      </c>
      <c r="C501" s="302">
        <v>21700</v>
      </c>
      <c r="D501" s="303">
        <f t="shared" si="129"/>
        <v>6235.0888058045784</v>
      </c>
      <c r="E501" s="304">
        <f t="shared" si="132"/>
        <v>2107.4600163619475</v>
      </c>
      <c r="F501" s="304">
        <f t="shared" si="133"/>
        <v>124.70177611609157</v>
      </c>
      <c r="G501" s="101">
        <v>95</v>
      </c>
      <c r="H501" s="305">
        <f t="shared" si="134"/>
        <v>8562.2505982826169</v>
      </c>
      <c r="I501" s="309">
        <f t="shared" si="135"/>
        <v>11.589</v>
      </c>
      <c r="J501" s="329">
        <f t="shared" si="127"/>
        <v>69.606065529646699</v>
      </c>
      <c r="K501" s="302">
        <v>21700</v>
      </c>
      <c r="L501" s="307">
        <f t="shared" si="130"/>
        <v>3741.0532834827463</v>
      </c>
      <c r="M501" s="304">
        <f t="shared" si="136"/>
        <v>1264.4760098171682</v>
      </c>
      <c r="N501" s="304">
        <f t="shared" si="137"/>
        <v>74.821065669654928</v>
      </c>
      <c r="O501" s="308">
        <v>57</v>
      </c>
      <c r="P501" s="305">
        <f t="shared" si="138"/>
        <v>5137.3503589695692</v>
      </c>
      <c r="Q501" s="309">
        <f t="shared" si="139"/>
        <v>6.9534000000000002</v>
      </c>
      <c r="R501" s="367">
        <f t="shared" si="128"/>
        <v>104.40909829447004</v>
      </c>
      <c r="S501" s="302">
        <v>21700</v>
      </c>
      <c r="T501" s="307">
        <f t="shared" si="131"/>
        <v>2494.0355223218312</v>
      </c>
      <c r="U501" s="101">
        <f t="shared" si="140"/>
        <v>842.98400654477882</v>
      </c>
      <c r="V501" s="304">
        <f t="shared" si="141"/>
        <v>49.880710446436623</v>
      </c>
      <c r="W501" s="308">
        <v>38</v>
      </c>
      <c r="X501" s="305">
        <f t="shared" si="142"/>
        <v>3424.9002393130468</v>
      </c>
      <c r="Y501" s="309">
        <f t="shared" si="143"/>
        <v>4.6356000000000002</v>
      </c>
    </row>
    <row r="502" spans="1:25" ht="15.75" customHeight="1" x14ac:dyDescent="0.2">
      <c r="A502" s="424">
        <v>485</v>
      </c>
      <c r="B502" s="301">
        <f t="shared" si="126"/>
        <v>41.78908824086443</v>
      </c>
      <c r="C502" s="302">
        <v>21700</v>
      </c>
      <c r="D502" s="303">
        <f t="shared" si="129"/>
        <v>6231.2917309682252</v>
      </c>
      <c r="E502" s="304">
        <f t="shared" si="132"/>
        <v>2106.17660506726</v>
      </c>
      <c r="F502" s="304">
        <f t="shared" si="133"/>
        <v>124.62583461936451</v>
      </c>
      <c r="G502" s="101">
        <v>95</v>
      </c>
      <c r="H502" s="305">
        <f t="shared" si="134"/>
        <v>8557.0941706548492</v>
      </c>
      <c r="I502" s="309">
        <f t="shared" si="135"/>
        <v>11.6059</v>
      </c>
      <c r="J502" s="329">
        <f t="shared" si="127"/>
        <v>69.648480401440722</v>
      </c>
      <c r="K502" s="302">
        <v>21700</v>
      </c>
      <c r="L502" s="307">
        <f t="shared" si="130"/>
        <v>3738.7750385809341</v>
      </c>
      <c r="M502" s="304">
        <f t="shared" si="136"/>
        <v>1263.7059630403555</v>
      </c>
      <c r="N502" s="304">
        <f t="shared" si="137"/>
        <v>74.775500771618681</v>
      </c>
      <c r="O502" s="308">
        <v>57</v>
      </c>
      <c r="P502" s="305">
        <f t="shared" si="138"/>
        <v>5134.2565023929083</v>
      </c>
      <c r="Q502" s="309">
        <f t="shared" si="139"/>
        <v>6.9634999999999998</v>
      </c>
      <c r="R502" s="367">
        <f t="shared" si="128"/>
        <v>104.47272060216108</v>
      </c>
      <c r="S502" s="302">
        <v>21700</v>
      </c>
      <c r="T502" s="307">
        <f t="shared" si="131"/>
        <v>2492.5166923872898</v>
      </c>
      <c r="U502" s="101">
        <f t="shared" si="140"/>
        <v>842.47064202690387</v>
      </c>
      <c r="V502" s="304">
        <f t="shared" si="141"/>
        <v>49.850333847745794</v>
      </c>
      <c r="W502" s="308">
        <v>38</v>
      </c>
      <c r="X502" s="305">
        <f t="shared" si="142"/>
        <v>3422.8376682619396</v>
      </c>
      <c r="Y502" s="309">
        <f t="shared" si="143"/>
        <v>4.6424000000000003</v>
      </c>
    </row>
    <row r="503" spans="1:25" ht="15.75" customHeight="1" x14ac:dyDescent="0.2">
      <c r="A503" s="424">
        <v>486</v>
      </c>
      <c r="B503" s="301">
        <f t="shared" si="126"/>
        <v>41.814498477494496</v>
      </c>
      <c r="C503" s="302">
        <v>21700</v>
      </c>
      <c r="D503" s="303">
        <f t="shared" si="129"/>
        <v>6227.5050396730967</v>
      </c>
      <c r="E503" s="304">
        <f t="shared" si="132"/>
        <v>2104.8967034095067</v>
      </c>
      <c r="F503" s="304">
        <f t="shared" si="133"/>
        <v>124.55010079346194</v>
      </c>
      <c r="G503" s="101">
        <v>95</v>
      </c>
      <c r="H503" s="305">
        <f t="shared" si="134"/>
        <v>8551.9518438760642</v>
      </c>
      <c r="I503" s="309">
        <f t="shared" si="135"/>
        <v>11.6228</v>
      </c>
      <c r="J503" s="329">
        <f t="shared" si="127"/>
        <v>69.690830795824169</v>
      </c>
      <c r="K503" s="302">
        <v>21700</v>
      </c>
      <c r="L503" s="307">
        <f t="shared" si="130"/>
        <v>3736.5030238038571</v>
      </c>
      <c r="M503" s="304">
        <f t="shared" si="136"/>
        <v>1262.9380220457035</v>
      </c>
      <c r="N503" s="304">
        <f t="shared" si="137"/>
        <v>74.730060476077142</v>
      </c>
      <c r="O503" s="308">
        <v>57</v>
      </c>
      <c r="P503" s="305">
        <f t="shared" si="138"/>
        <v>5131.1711063256371</v>
      </c>
      <c r="Q503" s="309">
        <f t="shared" si="139"/>
        <v>6.9737</v>
      </c>
      <c r="R503" s="367">
        <f t="shared" si="128"/>
        <v>104.53624619373623</v>
      </c>
      <c r="S503" s="302">
        <v>21700</v>
      </c>
      <c r="T503" s="307">
        <f t="shared" si="131"/>
        <v>2491.0020158692387</v>
      </c>
      <c r="U503" s="101">
        <f t="shared" si="140"/>
        <v>841.95868136380261</v>
      </c>
      <c r="V503" s="304">
        <f t="shared" si="141"/>
        <v>49.820040317384773</v>
      </c>
      <c r="W503" s="308">
        <v>38</v>
      </c>
      <c r="X503" s="305">
        <f t="shared" si="142"/>
        <v>3420.7807375504258</v>
      </c>
      <c r="Y503" s="309">
        <f t="shared" si="143"/>
        <v>4.6490999999999998</v>
      </c>
    </row>
    <row r="504" spans="1:25" ht="15.75" customHeight="1" x14ac:dyDescent="0.2">
      <c r="A504" s="424">
        <v>487</v>
      </c>
      <c r="B504" s="301">
        <f t="shared" si="126"/>
        <v>41.839870186718237</v>
      </c>
      <c r="C504" s="302">
        <v>21700</v>
      </c>
      <c r="D504" s="303">
        <f t="shared" si="129"/>
        <v>6223.7286788394977</v>
      </c>
      <c r="E504" s="304">
        <f t="shared" si="132"/>
        <v>2103.6202934477501</v>
      </c>
      <c r="F504" s="304">
        <f t="shared" si="133"/>
        <v>124.47457357678995</v>
      </c>
      <c r="G504" s="101">
        <v>95</v>
      </c>
      <c r="H504" s="305">
        <f t="shared" si="134"/>
        <v>8546.8235458640374</v>
      </c>
      <c r="I504" s="309">
        <f t="shared" si="135"/>
        <v>11.6396</v>
      </c>
      <c r="J504" s="329">
        <f t="shared" si="127"/>
        <v>69.73311697786373</v>
      </c>
      <c r="K504" s="302">
        <v>21700</v>
      </c>
      <c r="L504" s="307">
        <f t="shared" si="130"/>
        <v>3734.2372073036986</v>
      </c>
      <c r="M504" s="304">
        <f t="shared" si="136"/>
        <v>1262.1721760686501</v>
      </c>
      <c r="N504" s="304">
        <f t="shared" si="137"/>
        <v>74.684744146073967</v>
      </c>
      <c r="O504" s="308">
        <v>57</v>
      </c>
      <c r="P504" s="305">
        <f t="shared" si="138"/>
        <v>5128.0941275184232</v>
      </c>
      <c r="Q504" s="309">
        <f t="shared" si="139"/>
        <v>6.9837999999999996</v>
      </c>
      <c r="R504" s="367">
        <f t="shared" si="128"/>
        <v>104.59967546679559</v>
      </c>
      <c r="S504" s="302">
        <v>21700</v>
      </c>
      <c r="T504" s="307">
        <f t="shared" si="131"/>
        <v>2489.4914715357995</v>
      </c>
      <c r="U504" s="101">
        <f t="shared" si="140"/>
        <v>841.44811737910015</v>
      </c>
      <c r="V504" s="304">
        <f t="shared" si="141"/>
        <v>49.78982943071599</v>
      </c>
      <c r="W504" s="308">
        <v>38</v>
      </c>
      <c r="X504" s="305">
        <f t="shared" si="142"/>
        <v>3418.7294183456156</v>
      </c>
      <c r="Y504" s="309">
        <f t="shared" si="143"/>
        <v>4.6558000000000002</v>
      </c>
    </row>
    <row r="505" spans="1:25" ht="15.75" customHeight="1" x14ac:dyDescent="0.2">
      <c r="A505" s="424">
        <v>488</v>
      </c>
      <c r="B505" s="301">
        <f t="shared" si="126"/>
        <v>41.865203526596972</v>
      </c>
      <c r="C505" s="302">
        <v>21700</v>
      </c>
      <c r="D505" s="303">
        <f t="shared" si="129"/>
        <v>6219.9625957764138</v>
      </c>
      <c r="E505" s="304">
        <f t="shared" si="132"/>
        <v>2102.3473573724277</v>
      </c>
      <c r="F505" s="304">
        <f t="shared" si="133"/>
        <v>124.39925191552828</v>
      </c>
      <c r="G505" s="101">
        <v>95</v>
      </c>
      <c r="H505" s="305">
        <f t="shared" si="134"/>
        <v>8541.7092050643696</v>
      </c>
      <c r="I505" s="309">
        <f t="shared" si="135"/>
        <v>11.656499999999999</v>
      </c>
      <c r="J505" s="329">
        <f t="shared" si="127"/>
        <v>69.775339210994957</v>
      </c>
      <c r="K505" s="302">
        <v>21700</v>
      </c>
      <c r="L505" s="307">
        <f t="shared" si="130"/>
        <v>3731.9775574658479</v>
      </c>
      <c r="M505" s="304">
        <f t="shared" si="136"/>
        <v>1261.4084144234564</v>
      </c>
      <c r="N505" s="304">
        <f t="shared" si="137"/>
        <v>74.639551149316958</v>
      </c>
      <c r="O505" s="308">
        <v>57</v>
      </c>
      <c r="P505" s="305">
        <f t="shared" si="138"/>
        <v>5125.025523038621</v>
      </c>
      <c r="Q505" s="309">
        <f t="shared" si="139"/>
        <v>6.9939</v>
      </c>
      <c r="R505" s="367">
        <f t="shared" si="128"/>
        <v>104.66300881649242</v>
      </c>
      <c r="S505" s="302">
        <v>21700</v>
      </c>
      <c r="T505" s="307">
        <f t="shared" si="131"/>
        <v>2487.9850383105659</v>
      </c>
      <c r="U505" s="101">
        <f t="shared" si="140"/>
        <v>840.9389429489712</v>
      </c>
      <c r="V505" s="304">
        <f t="shared" si="141"/>
        <v>49.759700766211317</v>
      </c>
      <c r="W505" s="308">
        <v>38</v>
      </c>
      <c r="X505" s="305">
        <f t="shared" si="142"/>
        <v>3416.6836820257481</v>
      </c>
      <c r="Y505" s="309">
        <f t="shared" si="143"/>
        <v>4.6626000000000003</v>
      </c>
    </row>
    <row r="506" spans="1:25" ht="15.75" customHeight="1" x14ac:dyDescent="0.2">
      <c r="A506" s="424">
        <v>489</v>
      </c>
      <c r="B506" s="301">
        <f t="shared" si="126"/>
        <v>41.890498654221332</v>
      </c>
      <c r="C506" s="302">
        <v>21700</v>
      </c>
      <c r="D506" s="303">
        <f t="shared" si="129"/>
        <v>6216.2067381778306</v>
      </c>
      <c r="E506" s="304">
        <f t="shared" si="132"/>
        <v>2101.0778775041067</v>
      </c>
      <c r="F506" s="304">
        <f t="shared" si="133"/>
        <v>124.32413476355661</v>
      </c>
      <c r="G506" s="101">
        <v>95</v>
      </c>
      <c r="H506" s="305">
        <f t="shared" si="134"/>
        <v>8536.6087504454936</v>
      </c>
      <c r="I506" s="309">
        <f t="shared" si="135"/>
        <v>11.673299999999999</v>
      </c>
      <c r="J506" s="329">
        <f t="shared" si="127"/>
        <v>69.817497757035554</v>
      </c>
      <c r="K506" s="302">
        <v>21700</v>
      </c>
      <c r="L506" s="307">
        <f t="shared" si="130"/>
        <v>3729.7240429066987</v>
      </c>
      <c r="M506" s="304">
        <f t="shared" si="136"/>
        <v>1260.6467265024642</v>
      </c>
      <c r="N506" s="304">
        <f t="shared" si="137"/>
        <v>74.594480858133977</v>
      </c>
      <c r="O506" s="308">
        <v>57</v>
      </c>
      <c r="P506" s="305">
        <f t="shared" si="138"/>
        <v>5121.9652502672971</v>
      </c>
      <c r="Q506" s="309">
        <f t="shared" si="139"/>
        <v>7.0039999999999996</v>
      </c>
      <c r="R506" s="367">
        <f t="shared" si="128"/>
        <v>104.72624663555332</v>
      </c>
      <c r="S506" s="302">
        <v>21700</v>
      </c>
      <c r="T506" s="307">
        <f t="shared" si="131"/>
        <v>2486.4826952711328</v>
      </c>
      <c r="U506" s="101">
        <f t="shared" si="140"/>
        <v>840.43115100164277</v>
      </c>
      <c r="V506" s="304">
        <f t="shared" si="141"/>
        <v>49.729653905422659</v>
      </c>
      <c r="W506" s="308">
        <v>38</v>
      </c>
      <c r="X506" s="305">
        <f t="shared" si="142"/>
        <v>3414.6435001781983</v>
      </c>
      <c r="Y506" s="309">
        <f t="shared" si="143"/>
        <v>4.6692999999999998</v>
      </c>
    </row>
    <row r="507" spans="1:25" ht="15.75" customHeight="1" x14ac:dyDescent="0.2">
      <c r="A507" s="283">
        <v>490</v>
      </c>
      <c r="B507" s="301">
        <f t="shared" si="126"/>
        <v>41.91575572571918</v>
      </c>
      <c r="C507" s="302">
        <v>21700</v>
      </c>
      <c r="D507" s="303">
        <f t="shared" si="129"/>
        <v>6212.4610541190978</v>
      </c>
      <c r="E507" s="304">
        <f t="shared" si="132"/>
        <v>2099.8118362922546</v>
      </c>
      <c r="F507" s="304">
        <f t="shared" si="133"/>
        <v>124.24922108238196</v>
      </c>
      <c r="G507" s="101">
        <v>95</v>
      </c>
      <c r="H507" s="305">
        <f t="shared" si="134"/>
        <v>8531.522111493734</v>
      </c>
      <c r="I507" s="309">
        <f t="shared" si="135"/>
        <v>11.690099999999999</v>
      </c>
      <c r="J507" s="329">
        <f t="shared" si="127"/>
        <v>69.859592876198633</v>
      </c>
      <c r="K507" s="302">
        <v>21700</v>
      </c>
      <c r="L507" s="307">
        <f t="shared" si="130"/>
        <v>3727.4766324714583</v>
      </c>
      <c r="M507" s="304">
        <f t="shared" si="136"/>
        <v>1259.8871017753527</v>
      </c>
      <c r="N507" s="304">
        <f t="shared" si="137"/>
        <v>74.549532649429167</v>
      </c>
      <c r="O507" s="308">
        <v>57</v>
      </c>
      <c r="P507" s="305">
        <f t="shared" si="138"/>
        <v>5118.9132668962402</v>
      </c>
      <c r="Q507" s="309">
        <f t="shared" si="139"/>
        <v>7.0141</v>
      </c>
      <c r="R507" s="367">
        <f t="shared" si="128"/>
        <v>104.78938931429795</v>
      </c>
      <c r="S507" s="302">
        <v>21700</v>
      </c>
      <c r="T507" s="307">
        <f t="shared" si="131"/>
        <v>2484.9844216476395</v>
      </c>
      <c r="U507" s="101">
        <f t="shared" si="140"/>
        <v>839.92473451690205</v>
      </c>
      <c r="V507" s="304">
        <f t="shared" si="141"/>
        <v>49.69968843295279</v>
      </c>
      <c r="W507" s="308">
        <v>38</v>
      </c>
      <c r="X507" s="305">
        <f t="shared" si="142"/>
        <v>3412.6088445974942</v>
      </c>
      <c r="Y507" s="309">
        <f t="shared" si="143"/>
        <v>4.6760000000000002</v>
      </c>
    </row>
    <row r="508" spans="1:25" ht="15.75" customHeight="1" x14ac:dyDescent="0.2">
      <c r="A508" s="424">
        <v>491</v>
      </c>
      <c r="B508" s="301">
        <f t="shared" si="126"/>
        <v>41.940974896263469</v>
      </c>
      <c r="C508" s="302">
        <v>21700</v>
      </c>
      <c r="D508" s="303">
        <f t="shared" si="129"/>
        <v>6208.725492053336</v>
      </c>
      <c r="E508" s="304">
        <f t="shared" si="132"/>
        <v>2098.5492163140275</v>
      </c>
      <c r="F508" s="304">
        <f t="shared" si="133"/>
        <v>124.17450984106672</v>
      </c>
      <c r="G508" s="101">
        <v>95</v>
      </c>
      <c r="H508" s="305">
        <f t="shared" si="134"/>
        <v>8526.4492182084305</v>
      </c>
      <c r="I508" s="309">
        <f t="shared" si="135"/>
        <v>11.706899999999999</v>
      </c>
      <c r="J508" s="329">
        <f t="shared" si="127"/>
        <v>69.901624827105792</v>
      </c>
      <c r="K508" s="302">
        <v>21700</v>
      </c>
      <c r="L508" s="307">
        <f t="shared" si="130"/>
        <v>3725.2352952320007</v>
      </c>
      <c r="M508" s="304">
        <f t="shared" si="136"/>
        <v>1259.1295297884162</v>
      </c>
      <c r="N508" s="304">
        <f t="shared" si="137"/>
        <v>74.504705904640019</v>
      </c>
      <c r="O508" s="308">
        <v>57</v>
      </c>
      <c r="P508" s="305">
        <f t="shared" si="138"/>
        <v>5115.869530925057</v>
      </c>
      <c r="Q508" s="309">
        <f t="shared" si="139"/>
        <v>7.0242000000000004</v>
      </c>
      <c r="R508" s="367">
        <f t="shared" si="128"/>
        <v>104.85243724065867</v>
      </c>
      <c r="S508" s="302">
        <v>21700</v>
      </c>
      <c r="T508" s="307">
        <f t="shared" si="131"/>
        <v>2483.4901968213344</v>
      </c>
      <c r="U508" s="101">
        <f t="shared" si="140"/>
        <v>839.41968652561093</v>
      </c>
      <c r="V508" s="304">
        <f t="shared" si="141"/>
        <v>49.669803936426689</v>
      </c>
      <c r="W508" s="308">
        <v>38</v>
      </c>
      <c r="X508" s="305">
        <f t="shared" si="142"/>
        <v>3410.5796872833721</v>
      </c>
      <c r="Y508" s="309">
        <f t="shared" si="143"/>
        <v>4.6828000000000003</v>
      </c>
    </row>
    <row r="509" spans="1:25" ht="15.75" customHeight="1" x14ac:dyDescent="0.2">
      <c r="A509" s="424">
        <v>492</v>
      </c>
      <c r="B509" s="301">
        <f t="shared" si="126"/>
        <v>41.966156320080003</v>
      </c>
      <c r="C509" s="302">
        <v>21700</v>
      </c>
      <c r="D509" s="303">
        <f t="shared" si="129"/>
        <v>6205.0000008078787</v>
      </c>
      <c r="E509" s="304">
        <f t="shared" si="132"/>
        <v>2097.290000273063</v>
      </c>
      <c r="F509" s="304">
        <f t="shared" si="133"/>
        <v>124.10000001615758</v>
      </c>
      <c r="G509" s="101">
        <v>95</v>
      </c>
      <c r="H509" s="305">
        <f t="shared" si="134"/>
        <v>8521.390001097101</v>
      </c>
      <c r="I509" s="309">
        <f t="shared" si="135"/>
        <v>11.723699999999999</v>
      </c>
      <c r="J509" s="329">
        <f t="shared" si="127"/>
        <v>69.943593866800015</v>
      </c>
      <c r="K509" s="302">
        <v>21700</v>
      </c>
      <c r="L509" s="307">
        <f t="shared" si="130"/>
        <v>3723.000000484727</v>
      </c>
      <c r="M509" s="304">
        <f t="shared" si="136"/>
        <v>1258.3740001638375</v>
      </c>
      <c r="N509" s="304">
        <f t="shared" si="137"/>
        <v>74.460000009694539</v>
      </c>
      <c r="O509" s="308">
        <v>57</v>
      </c>
      <c r="P509" s="305">
        <f t="shared" si="138"/>
        <v>5112.8340006582584</v>
      </c>
      <c r="Q509" s="309">
        <f t="shared" si="139"/>
        <v>7.0342000000000002</v>
      </c>
      <c r="R509" s="367">
        <f t="shared" si="128"/>
        <v>104.9153908002</v>
      </c>
      <c r="S509" s="302">
        <v>21700</v>
      </c>
      <c r="T509" s="307">
        <f t="shared" si="131"/>
        <v>2482.0000003231517</v>
      </c>
      <c r="U509" s="101">
        <f t="shared" si="140"/>
        <v>838.91600010922514</v>
      </c>
      <c r="V509" s="304">
        <f t="shared" si="141"/>
        <v>49.640000006463033</v>
      </c>
      <c r="W509" s="308">
        <v>38</v>
      </c>
      <c r="X509" s="305">
        <f t="shared" si="142"/>
        <v>3408.5560004388399</v>
      </c>
      <c r="Y509" s="309">
        <f t="shared" si="143"/>
        <v>4.6894999999999998</v>
      </c>
    </row>
    <row r="510" spans="1:25" ht="15.75" customHeight="1" x14ac:dyDescent="0.2">
      <c r="A510" s="424">
        <v>493</v>
      </c>
      <c r="B510" s="301">
        <f t="shared" si="126"/>
        <v>41.991300150455146</v>
      </c>
      <c r="C510" s="302">
        <v>21700</v>
      </c>
      <c r="D510" s="303">
        <f t="shared" si="129"/>
        <v>6201.2845295807656</v>
      </c>
      <c r="E510" s="304">
        <f t="shared" si="132"/>
        <v>2096.0341709982986</v>
      </c>
      <c r="F510" s="304">
        <f t="shared" si="133"/>
        <v>124.02569059161532</v>
      </c>
      <c r="G510" s="101">
        <v>95</v>
      </c>
      <c r="H510" s="305">
        <f t="shared" si="134"/>
        <v>8516.34439117068</v>
      </c>
      <c r="I510" s="309">
        <f t="shared" si="135"/>
        <v>11.740500000000001</v>
      </c>
      <c r="J510" s="329">
        <f t="shared" si="127"/>
        <v>69.985500250758577</v>
      </c>
      <c r="K510" s="302">
        <v>21700</v>
      </c>
      <c r="L510" s="307">
        <f t="shared" si="130"/>
        <v>3720.7707177484599</v>
      </c>
      <c r="M510" s="304">
        <f t="shared" si="136"/>
        <v>1257.6205025989793</v>
      </c>
      <c r="N510" s="304">
        <f t="shared" si="137"/>
        <v>74.415414354969201</v>
      </c>
      <c r="O510" s="308">
        <v>57</v>
      </c>
      <c r="P510" s="305">
        <f t="shared" si="138"/>
        <v>5109.8066347024087</v>
      </c>
      <c r="Q510" s="309">
        <f t="shared" si="139"/>
        <v>7.0442999999999998</v>
      </c>
      <c r="R510" s="367">
        <f t="shared" si="128"/>
        <v>104.97825037613786</v>
      </c>
      <c r="S510" s="302">
        <v>21700</v>
      </c>
      <c r="T510" s="307">
        <f t="shared" si="131"/>
        <v>2480.5138118323066</v>
      </c>
      <c r="U510" s="101">
        <f t="shared" si="140"/>
        <v>838.41366839931959</v>
      </c>
      <c r="V510" s="304">
        <f t="shared" si="141"/>
        <v>49.610276236646136</v>
      </c>
      <c r="W510" s="308">
        <v>38</v>
      </c>
      <c r="X510" s="305">
        <f t="shared" si="142"/>
        <v>3406.5377564682726</v>
      </c>
      <c r="Y510" s="309">
        <f t="shared" si="143"/>
        <v>4.6962000000000002</v>
      </c>
    </row>
    <row r="511" spans="1:25" ht="15.75" customHeight="1" x14ac:dyDescent="0.2">
      <c r="A511" s="424">
        <v>494</v>
      </c>
      <c r="B511" s="301">
        <f t="shared" si="126"/>
        <v>42.016406539743436</v>
      </c>
      <c r="C511" s="302">
        <v>21700</v>
      </c>
      <c r="D511" s="303">
        <f t="shared" si="129"/>
        <v>6197.5790279372632</v>
      </c>
      <c r="E511" s="304">
        <f t="shared" si="132"/>
        <v>2094.7817114427949</v>
      </c>
      <c r="F511" s="304">
        <f t="shared" si="133"/>
        <v>123.95158055874526</v>
      </c>
      <c r="G511" s="101">
        <v>95</v>
      </c>
      <c r="H511" s="305">
        <f t="shared" si="134"/>
        <v>8511.3123199388028</v>
      </c>
      <c r="I511" s="309">
        <f t="shared" si="135"/>
        <v>11.757300000000001</v>
      </c>
      <c r="J511" s="329">
        <f t="shared" si="127"/>
        <v>70.027344232905733</v>
      </c>
      <c r="K511" s="302">
        <v>21700</v>
      </c>
      <c r="L511" s="307">
        <f t="shared" si="130"/>
        <v>3718.547416762357</v>
      </c>
      <c r="M511" s="304">
        <f t="shared" si="136"/>
        <v>1256.8690268656765</v>
      </c>
      <c r="N511" s="304">
        <f t="shared" si="137"/>
        <v>74.370948335247135</v>
      </c>
      <c r="O511" s="308">
        <v>57</v>
      </c>
      <c r="P511" s="305">
        <f t="shared" si="138"/>
        <v>5106.7873919632802</v>
      </c>
      <c r="Q511" s="309">
        <f t="shared" si="139"/>
        <v>7.0544000000000002</v>
      </c>
      <c r="R511" s="367">
        <f t="shared" si="128"/>
        <v>105.04101634935859</v>
      </c>
      <c r="S511" s="302">
        <v>21700</v>
      </c>
      <c r="T511" s="307">
        <f t="shared" si="131"/>
        <v>2479.0316111749053</v>
      </c>
      <c r="U511" s="101">
        <f t="shared" si="140"/>
        <v>837.91268457711794</v>
      </c>
      <c r="V511" s="304">
        <f t="shared" si="141"/>
        <v>49.580632223498107</v>
      </c>
      <c r="W511" s="308">
        <v>38</v>
      </c>
      <c r="X511" s="305">
        <f t="shared" si="142"/>
        <v>3404.5249279755212</v>
      </c>
      <c r="Y511" s="309">
        <f t="shared" si="143"/>
        <v>4.7028999999999996</v>
      </c>
    </row>
    <row r="512" spans="1:25" ht="15.75" customHeight="1" x14ac:dyDescent="0.2">
      <c r="A512" s="424">
        <v>495</v>
      </c>
      <c r="B512" s="301">
        <f t="shared" si="126"/>
        <v>42.041475639375079</v>
      </c>
      <c r="C512" s="302">
        <v>21700</v>
      </c>
      <c r="D512" s="303">
        <f t="shared" si="129"/>
        <v>6193.8834458064393</v>
      </c>
      <c r="E512" s="304">
        <f t="shared" si="132"/>
        <v>2093.5326046825762</v>
      </c>
      <c r="F512" s="304">
        <f t="shared" si="133"/>
        <v>123.87766891612878</v>
      </c>
      <c r="G512" s="101">
        <v>95</v>
      </c>
      <c r="H512" s="305">
        <f t="shared" si="134"/>
        <v>8506.2937194051447</v>
      </c>
      <c r="I512" s="309">
        <f t="shared" si="135"/>
        <v>11.774100000000001</v>
      </c>
      <c r="J512" s="329">
        <f t="shared" si="127"/>
        <v>70.069126065625142</v>
      </c>
      <c r="K512" s="302">
        <v>21700</v>
      </c>
      <c r="L512" s="307">
        <f t="shared" si="130"/>
        <v>3716.3300674838633</v>
      </c>
      <c r="M512" s="304">
        <f t="shared" si="136"/>
        <v>1256.1195628095456</v>
      </c>
      <c r="N512" s="304">
        <f t="shared" si="137"/>
        <v>74.326601349677262</v>
      </c>
      <c r="O512" s="308">
        <v>57</v>
      </c>
      <c r="P512" s="305">
        <f t="shared" si="138"/>
        <v>5103.7762316430862</v>
      </c>
      <c r="Q512" s="309">
        <f t="shared" si="139"/>
        <v>7.0644999999999998</v>
      </c>
      <c r="R512" s="367">
        <f t="shared" si="128"/>
        <v>105.1036890984377</v>
      </c>
      <c r="S512" s="302">
        <v>21700</v>
      </c>
      <c r="T512" s="307">
        <f t="shared" si="131"/>
        <v>2477.5533783225756</v>
      </c>
      <c r="U512" s="101">
        <f t="shared" si="140"/>
        <v>837.41304187303047</v>
      </c>
      <c r="V512" s="304">
        <f t="shared" si="141"/>
        <v>49.551067566451515</v>
      </c>
      <c r="W512" s="308">
        <v>38</v>
      </c>
      <c r="X512" s="305">
        <f t="shared" si="142"/>
        <v>3402.5174877620575</v>
      </c>
      <c r="Y512" s="309">
        <f t="shared" si="143"/>
        <v>4.7096</v>
      </c>
    </row>
    <row r="513" spans="1:25" ht="15.75" customHeight="1" x14ac:dyDescent="0.2">
      <c r="A513" s="424">
        <v>496</v>
      </c>
      <c r="B513" s="301">
        <f t="shared" si="126"/>
        <v>42.066507599863506</v>
      </c>
      <c r="C513" s="302">
        <v>21700</v>
      </c>
      <c r="D513" s="303">
        <f t="shared" si="129"/>
        <v>6190.1977334777603</v>
      </c>
      <c r="E513" s="304">
        <f t="shared" si="132"/>
        <v>2092.2868339154829</v>
      </c>
      <c r="F513" s="304">
        <f t="shared" si="133"/>
        <v>123.80395466955521</v>
      </c>
      <c r="G513" s="101">
        <v>95</v>
      </c>
      <c r="H513" s="305">
        <f t="shared" si="134"/>
        <v>8501.2885220627977</v>
      </c>
      <c r="I513" s="309">
        <f t="shared" si="135"/>
        <v>11.790900000000001</v>
      </c>
      <c r="J513" s="329">
        <f t="shared" si="127"/>
        <v>70.110845999772508</v>
      </c>
      <c r="K513" s="302">
        <v>21700</v>
      </c>
      <c r="L513" s="307">
        <f t="shared" si="130"/>
        <v>3714.1186400866554</v>
      </c>
      <c r="M513" s="304">
        <f t="shared" si="136"/>
        <v>1255.3721003492894</v>
      </c>
      <c r="N513" s="304">
        <f t="shared" si="137"/>
        <v>74.282372801733104</v>
      </c>
      <c r="O513" s="308">
        <v>57</v>
      </c>
      <c r="P513" s="305">
        <f t="shared" si="138"/>
        <v>5100.7731132376775</v>
      </c>
      <c r="Q513" s="309">
        <f t="shared" si="139"/>
        <v>7.0744999999999996</v>
      </c>
      <c r="R513" s="367">
        <f t="shared" si="128"/>
        <v>105.16626899965875</v>
      </c>
      <c r="S513" s="302">
        <v>21700</v>
      </c>
      <c r="T513" s="307">
        <f t="shared" si="131"/>
        <v>2476.0790933911039</v>
      </c>
      <c r="U513" s="101">
        <f t="shared" si="140"/>
        <v>836.91473356619304</v>
      </c>
      <c r="V513" s="304">
        <f t="shared" si="141"/>
        <v>49.521581867822078</v>
      </c>
      <c r="W513" s="308">
        <v>38</v>
      </c>
      <c r="X513" s="305">
        <f t="shared" si="142"/>
        <v>3400.5154088251188</v>
      </c>
      <c r="Y513" s="309">
        <f t="shared" si="143"/>
        <v>4.7163000000000004</v>
      </c>
    </row>
    <row r="514" spans="1:25" ht="15.75" customHeight="1" x14ac:dyDescent="0.2">
      <c r="A514" s="424">
        <v>497</v>
      </c>
      <c r="B514" s="301">
        <f t="shared" si="126"/>
        <v>42.091502570812658</v>
      </c>
      <c r="C514" s="302">
        <v>21700</v>
      </c>
      <c r="D514" s="303">
        <f t="shared" si="129"/>
        <v>6186.5218415977415</v>
      </c>
      <c r="E514" s="304">
        <f t="shared" si="132"/>
        <v>2091.0443824600366</v>
      </c>
      <c r="F514" s="304">
        <f t="shared" si="133"/>
        <v>123.73043683195483</v>
      </c>
      <c r="G514" s="101">
        <v>95</v>
      </c>
      <c r="H514" s="305">
        <f t="shared" si="134"/>
        <v>8496.2966608897332</v>
      </c>
      <c r="I514" s="309">
        <f t="shared" si="135"/>
        <v>11.807600000000001</v>
      </c>
      <c r="J514" s="329">
        <f t="shared" si="127"/>
        <v>70.152504284687765</v>
      </c>
      <c r="K514" s="302">
        <v>21700</v>
      </c>
      <c r="L514" s="307">
        <f t="shared" si="130"/>
        <v>3711.9131049586449</v>
      </c>
      <c r="M514" s="304">
        <f t="shared" si="136"/>
        <v>1254.6266294760219</v>
      </c>
      <c r="N514" s="304">
        <f t="shared" si="137"/>
        <v>74.2382620991729</v>
      </c>
      <c r="O514" s="308">
        <v>57</v>
      </c>
      <c r="P514" s="305">
        <f t="shared" si="138"/>
        <v>5097.7779965338395</v>
      </c>
      <c r="Q514" s="309">
        <f t="shared" si="139"/>
        <v>7.0846</v>
      </c>
      <c r="R514" s="367">
        <f t="shared" si="128"/>
        <v>105.22875642703164</v>
      </c>
      <c r="S514" s="302">
        <v>21700</v>
      </c>
      <c r="T514" s="307">
        <f t="shared" si="131"/>
        <v>2474.6087366390966</v>
      </c>
      <c r="U514" s="101">
        <f t="shared" si="140"/>
        <v>836.41775298401456</v>
      </c>
      <c r="V514" s="304">
        <f t="shared" si="141"/>
        <v>49.492174732781933</v>
      </c>
      <c r="W514" s="308">
        <v>38</v>
      </c>
      <c r="X514" s="305">
        <f t="shared" si="142"/>
        <v>3398.5186643558932</v>
      </c>
      <c r="Y514" s="309">
        <f t="shared" si="143"/>
        <v>4.7229999999999999</v>
      </c>
    </row>
    <row r="515" spans="1:25" ht="15.75" customHeight="1" x14ac:dyDescent="0.2">
      <c r="A515" s="424">
        <v>498</v>
      </c>
      <c r="B515" s="301">
        <f t="shared" si="126"/>
        <v>42.116460700924343</v>
      </c>
      <c r="C515" s="302">
        <v>21700</v>
      </c>
      <c r="D515" s="303">
        <f t="shared" si="129"/>
        <v>6182.8557211666393</v>
      </c>
      <c r="E515" s="304">
        <f t="shared" si="132"/>
        <v>2089.805233754324</v>
      </c>
      <c r="F515" s="304">
        <f t="shared" si="133"/>
        <v>123.65711442333279</v>
      </c>
      <c r="G515" s="101">
        <v>95</v>
      </c>
      <c r="H515" s="305">
        <f t="shared" si="134"/>
        <v>8491.3180693442973</v>
      </c>
      <c r="I515" s="309">
        <f t="shared" si="135"/>
        <v>11.824400000000001</v>
      </c>
      <c r="J515" s="329">
        <f t="shared" si="127"/>
        <v>70.19410116820724</v>
      </c>
      <c r="K515" s="302">
        <v>21700</v>
      </c>
      <c r="L515" s="307">
        <f t="shared" si="130"/>
        <v>3709.713432699984</v>
      </c>
      <c r="M515" s="304">
        <f t="shared" si="136"/>
        <v>1253.8831402525946</v>
      </c>
      <c r="N515" s="304">
        <f t="shared" si="137"/>
        <v>74.194268653999686</v>
      </c>
      <c r="O515" s="308">
        <v>57</v>
      </c>
      <c r="P515" s="305">
        <f t="shared" si="138"/>
        <v>5094.7908416065784</v>
      </c>
      <c r="Q515" s="309">
        <f t="shared" si="139"/>
        <v>7.0945999999999998</v>
      </c>
      <c r="R515" s="367">
        <f t="shared" si="128"/>
        <v>105.29115175231085</v>
      </c>
      <c r="S515" s="302">
        <v>21700</v>
      </c>
      <c r="T515" s="307">
        <f t="shared" si="131"/>
        <v>2473.1422884666558</v>
      </c>
      <c r="U515" s="101">
        <f t="shared" si="140"/>
        <v>835.92209350172959</v>
      </c>
      <c r="V515" s="304">
        <f t="shared" si="141"/>
        <v>49.462845769333114</v>
      </c>
      <c r="W515" s="308">
        <v>38</v>
      </c>
      <c r="X515" s="305">
        <f t="shared" si="142"/>
        <v>3396.5272277377185</v>
      </c>
      <c r="Y515" s="309">
        <f t="shared" si="143"/>
        <v>4.7297000000000002</v>
      </c>
    </row>
    <row r="516" spans="1:25" ht="15.75" customHeight="1" x14ac:dyDescent="0.2">
      <c r="A516" s="424">
        <v>499</v>
      </c>
      <c r="B516" s="301">
        <f t="shared" si="126"/>
        <v>42.14138213800549</v>
      </c>
      <c r="C516" s="302">
        <v>21700</v>
      </c>
      <c r="D516" s="303">
        <f t="shared" si="129"/>
        <v>6179.1993235351547</v>
      </c>
      <c r="E516" s="304">
        <f t="shared" si="132"/>
        <v>2088.5693713548822</v>
      </c>
      <c r="F516" s="304">
        <f t="shared" si="133"/>
        <v>123.5839864707031</v>
      </c>
      <c r="G516" s="101">
        <v>95</v>
      </c>
      <c r="H516" s="305">
        <f t="shared" si="134"/>
        <v>8486.3526813607405</v>
      </c>
      <c r="I516" s="309">
        <f t="shared" si="135"/>
        <v>11.841100000000001</v>
      </c>
      <c r="J516" s="329">
        <f t="shared" si="127"/>
        <v>70.235636896675814</v>
      </c>
      <c r="K516" s="302">
        <v>21700</v>
      </c>
      <c r="L516" s="307">
        <f t="shared" si="130"/>
        <v>3707.5195941210936</v>
      </c>
      <c r="M516" s="304">
        <f t="shared" si="136"/>
        <v>1253.1416228129294</v>
      </c>
      <c r="N516" s="304">
        <f t="shared" si="137"/>
        <v>74.150391882421872</v>
      </c>
      <c r="O516" s="308">
        <v>57</v>
      </c>
      <c r="P516" s="305">
        <f t="shared" si="138"/>
        <v>5091.8116088164452</v>
      </c>
      <c r="Q516" s="309">
        <f t="shared" si="139"/>
        <v>7.1047000000000002</v>
      </c>
      <c r="R516" s="367">
        <f t="shared" si="128"/>
        <v>105.35345534501371</v>
      </c>
      <c r="S516" s="302">
        <v>21700</v>
      </c>
      <c r="T516" s="307">
        <f t="shared" si="131"/>
        <v>2471.679729414062</v>
      </c>
      <c r="U516" s="101">
        <f t="shared" si="140"/>
        <v>835.42774854195284</v>
      </c>
      <c r="V516" s="304">
        <f t="shared" si="141"/>
        <v>49.433594588281238</v>
      </c>
      <c r="W516" s="308">
        <v>38</v>
      </c>
      <c r="X516" s="305">
        <f t="shared" si="142"/>
        <v>3394.5410725442962</v>
      </c>
      <c r="Y516" s="309">
        <f t="shared" si="143"/>
        <v>4.7363999999999997</v>
      </c>
    </row>
    <row r="517" spans="1:25" ht="15.75" customHeight="1" thickBot="1" x14ac:dyDescent="0.25">
      <c r="A517" s="284">
        <v>500</v>
      </c>
      <c r="B517" s="310">
        <f t="shared" si="126"/>
        <v>42.166267028975277</v>
      </c>
      <c r="C517" s="311">
        <v>21700</v>
      </c>
      <c r="D517" s="312">
        <f t="shared" si="129"/>
        <v>6175.5526004012081</v>
      </c>
      <c r="E517" s="313">
        <f t="shared" si="132"/>
        <v>2087.336778935608</v>
      </c>
      <c r="F517" s="313">
        <f t="shared" si="133"/>
        <v>123.51105200802417</v>
      </c>
      <c r="G517" s="115">
        <v>95</v>
      </c>
      <c r="H517" s="314">
        <f t="shared" si="134"/>
        <v>8481.4004313448386</v>
      </c>
      <c r="I517" s="318">
        <f t="shared" si="135"/>
        <v>11.857799999999999</v>
      </c>
      <c r="J517" s="331">
        <f t="shared" si="127"/>
        <v>70.277111714958792</v>
      </c>
      <c r="K517" s="311">
        <v>21700</v>
      </c>
      <c r="L517" s="316">
        <f t="shared" si="130"/>
        <v>3705.3315602407251</v>
      </c>
      <c r="M517" s="313">
        <f t="shared" si="136"/>
        <v>1252.402067361365</v>
      </c>
      <c r="N517" s="313">
        <f t="shared" si="137"/>
        <v>74.106631204814505</v>
      </c>
      <c r="O517" s="317">
        <v>57</v>
      </c>
      <c r="P517" s="314">
        <f t="shared" si="138"/>
        <v>5088.8402588069048</v>
      </c>
      <c r="Q517" s="318">
        <f t="shared" si="139"/>
        <v>7.1147</v>
      </c>
      <c r="R517" s="368">
        <f t="shared" si="128"/>
        <v>105.41566757243818</v>
      </c>
      <c r="S517" s="311">
        <v>21700</v>
      </c>
      <c r="T517" s="316">
        <f t="shared" si="131"/>
        <v>2470.2210401604834</v>
      </c>
      <c r="U517" s="115">
        <f t="shared" si="140"/>
        <v>834.93471157424335</v>
      </c>
      <c r="V517" s="313">
        <f t="shared" si="141"/>
        <v>49.404420803209668</v>
      </c>
      <c r="W517" s="317">
        <v>38</v>
      </c>
      <c r="X517" s="314">
        <f t="shared" si="142"/>
        <v>3392.5601725379365</v>
      </c>
      <c r="Y517" s="318">
        <f t="shared" si="143"/>
        <v>4.7431000000000001</v>
      </c>
    </row>
    <row r="518" spans="1:25" ht="15.75" customHeight="1" x14ac:dyDescent="0.2">
      <c r="A518" s="426">
        <v>501</v>
      </c>
      <c r="B518" s="319">
        <v>42.18</v>
      </c>
      <c r="C518" s="320">
        <v>21700</v>
      </c>
      <c r="D518" s="321">
        <f t="shared" si="129"/>
        <v>6173.5419630156466</v>
      </c>
      <c r="E518" s="322">
        <f t="shared" si="132"/>
        <v>2086.6571834992883</v>
      </c>
      <c r="F518" s="322">
        <f t="shared" si="133"/>
        <v>123.47083926031293</v>
      </c>
      <c r="G518" s="106">
        <v>95</v>
      </c>
      <c r="H518" s="323">
        <f t="shared" si="134"/>
        <v>8478.6699857752483</v>
      </c>
      <c r="I518" s="328">
        <f t="shared" si="135"/>
        <v>11.877700000000001</v>
      </c>
      <c r="J518" s="324">
        <v>70.3</v>
      </c>
      <c r="K518" s="320">
        <v>21700</v>
      </c>
      <c r="L518" s="325">
        <f t="shared" si="130"/>
        <v>3704.1251778093883</v>
      </c>
      <c r="M518" s="322">
        <f t="shared" si="136"/>
        <v>1251.9943100995731</v>
      </c>
      <c r="N518" s="322">
        <f t="shared" si="137"/>
        <v>74.082503556187774</v>
      </c>
      <c r="O518" s="326">
        <v>57</v>
      </c>
      <c r="P518" s="323">
        <f t="shared" si="138"/>
        <v>5087.2019914651491</v>
      </c>
      <c r="Q518" s="328">
        <f t="shared" si="139"/>
        <v>7.1265999999999998</v>
      </c>
      <c r="R518" s="366">
        <v>105.45</v>
      </c>
      <c r="S518" s="320">
        <v>21700</v>
      </c>
      <c r="T518" s="325">
        <f t="shared" si="131"/>
        <v>2469.4167852062587</v>
      </c>
      <c r="U518" s="106">
        <f t="shared" si="140"/>
        <v>834.66287339971541</v>
      </c>
      <c r="V518" s="322">
        <f t="shared" si="141"/>
        <v>49.388335704125176</v>
      </c>
      <c r="W518" s="326">
        <v>38</v>
      </c>
      <c r="X518" s="323">
        <f t="shared" si="142"/>
        <v>3391.4679943100991</v>
      </c>
      <c r="Y518" s="328">
        <f t="shared" si="143"/>
        <v>4.7511000000000001</v>
      </c>
    </row>
    <row r="519" spans="1:25" ht="15.75" customHeight="1" x14ac:dyDescent="0.2">
      <c r="A519" s="424">
        <v>502</v>
      </c>
      <c r="B519" s="301">
        <v>42.18</v>
      </c>
      <c r="C519" s="302">
        <v>21700</v>
      </c>
      <c r="D519" s="303">
        <f t="shared" si="129"/>
        <v>6173.5419630156466</v>
      </c>
      <c r="E519" s="304">
        <f t="shared" si="132"/>
        <v>2086.6571834992883</v>
      </c>
      <c r="F519" s="304">
        <f t="shared" si="133"/>
        <v>123.47083926031293</v>
      </c>
      <c r="G519" s="101">
        <v>95</v>
      </c>
      <c r="H519" s="305">
        <f t="shared" si="134"/>
        <v>8478.6699857752483</v>
      </c>
      <c r="I519" s="309">
        <f t="shared" si="135"/>
        <v>11.901400000000001</v>
      </c>
      <c r="J519" s="329">
        <v>70.3</v>
      </c>
      <c r="K519" s="302">
        <v>21700</v>
      </c>
      <c r="L519" s="307">
        <f t="shared" si="130"/>
        <v>3704.1251778093883</v>
      </c>
      <c r="M519" s="304">
        <f t="shared" si="136"/>
        <v>1251.9943100995731</v>
      </c>
      <c r="N519" s="304">
        <f t="shared" si="137"/>
        <v>74.082503556187774</v>
      </c>
      <c r="O519" s="308">
        <v>57</v>
      </c>
      <c r="P519" s="305">
        <f t="shared" si="138"/>
        <v>5087.2019914651491</v>
      </c>
      <c r="Q519" s="309">
        <f t="shared" si="139"/>
        <v>7.1407999999999996</v>
      </c>
      <c r="R519" s="367">
        <v>105.45</v>
      </c>
      <c r="S519" s="302">
        <v>21700</v>
      </c>
      <c r="T519" s="307">
        <f t="shared" si="131"/>
        <v>2469.4167852062587</v>
      </c>
      <c r="U519" s="101">
        <f t="shared" si="140"/>
        <v>834.66287339971541</v>
      </c>
      <c r="V519" s="304">
        <f t="shared" si="141"/>
        <v>49.388335704125176</v>
      </c>
      <c r="W519" s="308">
        <v>38</v>
      </c>
      <c r="X519" s="305">
        <f t="shared" si="142"/>
        <v>3391.4679943100991</v>
      </c>
      <c r="Y519" s="309">
        <f t="shared" si="143"/>
        <v>4.7606000000000002</v>
      </c>
    </row>
    <row r="520" spans="1:25" ht="15.75" customHeight="1" x14ac:dyDescent="0.2">
      <c r="A520" s="424">
        <v>503</v>
      </c>
      <c r="B520" s="301">
        <v>42.18</v>
      </c>
      <c r="C520" s="302">
        <v>21700</v>
      </c>
      <c r="D520" s="303">
        <f t="shared" si="129"/>
        <v>6173.5419630156466</v>
      </c>
      <c r="E520" s="304">
        <f t="shared" si="132"/>
        <v>2086.6571834992883</v>
      </c>
      <c r="F520" s="304">
        <f t="shared" si="133"/>
        <v>123.47083926031293</v>
      </c>
      <c r="G520" s="101">
        <v>95</v>
      </c>
      <c r="H520" s="305">
        <f t="shared" si="134"/>
        <v>8478.6699857752483</v>
      </c>
      <c r="I520" s="309">
        <f t="shared" si="135"/>
        <v>11.9251</v>
      </c>
      <c r="J520" s="329">
        <v>70.3</v>
      </c>
      <c r="K520" s="302">
        <v>21700</v>
      </c>
      <c r="L520" s="307">
        <f t="shared" si="130"/>
        <v>3704.1251778093883</v>
      </c>
      <c r="M520" s="304">
        <f t="shared" si="136"/>
        <v>1251.9943100995731</v>
      </c>
      <c r="N520" s="304">
        <f t="shared" si="137"/>
        <v>74.082503556187774</v>
      </c>
      <c r="O520" s="308">
        <v>57</v>
      </c>
      <c r="P520" s="305">
        <f t="shared" si="138"/>
        <v>5087.2019914651491</v>
      </c>
      <c r="Q520" s="309">
        <f t="shared" si="139"/>
        <v>7.1550000000000002</v>
      </c>
      <c r="R520" s="367">
        <v>105.45</v>
      </c>
      <c r="S520" s="302">
        <v>21700</v>
      </c>
      <c r="T520" s="307">
        <f t="shared" si="131"/>
        <v>2469.4167852062587</v>
      </c>
      <c r="U520" s="101">
        <f t="shared" si="140"/>
        <v>834.66287339971541</v>
      </c>
      <c r="V520" s="304">
        <f t="shared" si="141"/>
        <v>49.388335704125176</v>
      </c>
      <c r="W520" s="308">
        <v>38</v>
      </c>
      <c r="X520" s="305">
        <f t="shared" si="142"/>
        <v>3391.4679943100991</v>
      </c>
      <c r="Y520" s="309">
        <f t="shared" si="143"/>
        <v>4.7699999999999996</v>
      </c>
    </row>
    <row r="521" spans="1:25" ht="15.75" customHeight="1" x14ac:dyDescent="0.2">
      <c r="A521" s="424">
        <v>504</v>
      </c>
      <c r="B521" s="301">
        <v>42.18</v>
      </c>
      <c r="C521" s="302">
        <v>21700</v>
      </c>
      <c r="D521" s="303">
        <f t="shared" si="129"/>
        <v>6173.5419630156466</v>
      </c>
      <c r="E521" s="304">
        <f t="shared" si="132"/>
        <v>2086.6571834992883</v>
      </c>
      <c r="F521" s="304">
        <f t="shared" si="133"/>
        <v>123.47083926031293</v>
      </c>
      <c r="G521" s="101">
        <v>95</v>
      </c>
      <c r="H521" s="305">
        <f t="shared" si="134"/>
        <v>8478.6699857752483</v>
      </c>
      <c r="I521" s="309">
        <f t="shared" si="135"/>
        <v>11.9488</v>
      </c>
      <c r="J521" s="329">
        <v>70.3</v>
      </c>
      <c r="K521" s="302">
        <v>21700</v>
      </c>
      <c r="L521" s="307">
        <f t="shared" si="130"/>
        <v>3704.1251778093883</v>
      </c>
      <c r="M521" s="304">
        <f t="shared" si="136"/>
        <v>1251.9943100995731</v>
      </c>
      <c r="N521" s="304">
        <f t="shared" si="137"/>
        <v>74.082503556187774</v>
      </c>
      <c r="O521" s="308">
        <v>57</v>
      </c>
      <c r="P521" s="305">
        <f t="shared" si="138"/>
        <v>5087.2019914651491</v>
      </c>
      <c r="Q521" s="309">
        <f t="shared" si="139"/>
        <v>7.1692999999999998</v>
      </c>
      <c r="R521" s="367">
        <v>105.45</v>
      </c>
      <c r="S521" s="302">
        <v>21700</v>
      </c>
      <c r="T521" s="307">
        <f t="shared" si="131"/>
        <v>2469.4167852062587</v>
      </c>
      <c r="U521" s="101">
        <f t="shared" si="140"/>
        <v>834.66287339971541</v>
      </c>
      <c r="V521" s="304">
        <f t="shared" si="141"/>
        <v>49.388335704125176</v>
      </c>
      <c r="W521" s="308">
        <v>38</v>
      </c>
      <c r="X521" s="305">
        <f t="shared" si="142"/>
        <v>3391.4679943100991</v>
      </c>
      <c r="Y521" s="309">
        <f t="shared" si="143"/>
        <v>4.7794999999999996</v>
      </c>
    </row>
    <row r="522" spans="1:25" ht="15.75" customHeight="1" x14ac:dyDescent="0.2">
      <c r="A522" s="424">
        <v>505</v>
      </c>
      <c r="B522" s="301">
        <v>42.18</v>
      </c>
      <c r="C522" s="302">
        <v>21700</v>
      </c>
      <c r="D522" s="303">
        <f t="shared" si="129"/>
        <v>6173.5419630156466</v>
      </c>
      <c r="E522" s="304">
        <f t="shared" si="132"/>
        <v>2086.6571834992883</v>
      </c>
      <c r="F522" s="304">
        <f t="shared" si="133"/>
        <v>123.47083926031293</v>
      </c>
      <c r="G522" s="101">
        <v>95</v>
      </c>
      <c r="H522" s="305">
        <f t="shared" si="134"/>
        <v>8478.6699857752483</v>
      </c>
      <c r="I522" s="309">
        <f t="shared" si="135"/>
        <v>11.9725</v>
      </c>
      <c r="J522" s="329">
        <v>70.3</v>
      </c>
      <c r="K522" s="302">
        <v>21700</v>
      </c>
      <c r="L522" s="307">
        <f t="shared" si="130"/>
        <v>3704.1251778093883</v>
      </c>
      <c r="M522" s="304">
        <f t="shared" si="136"/>
        <v>1251.9943100995731</v>
      </c>
      <c r="N522" s="304">
        <f t="shared" si="137"/>
        <v>74.082503556187774</v>
      </c>
      <c r="O522" s="308">
        <v>57</v>
      </c>
      <c r="P522" s="305">
        <f t="shared" si="138"/>
        <v>5087.2019914651491</v>
      </c>
      <c r="Q522" s="309">
        <f t="shared" si="139"/>
        <v>7.1835000000000004</v>
      </c>
      <c r="R522" s="367">
        <v>105.45</v>
      </c>
      <c r="S522" s="302">
        <v>21700</v>
      </c>
      <c r="T522" s="307">
        <f t="shared" si="131"/>
        <v>2469.4167852062587</v>
      </c>
      <c r="U522" s="101">
        <f t="shared" si="140"/>
        <v>834.66287339971541</v>
      </c>
      <c r="V522" s="304">
        <f t="shared" si="141"/>
        <v>49.388335704125176</v>
      </c>
      <c r="W522" s="308">
        <v>38</v>
      </c>
      <c r="X522" s="305">
        <f t="shared" si="142"/>
        <v>3391.4679943100991</v>
      </c>
      <c r="Y522" s="309">
        <f t="shared" si="143"/>
        <v>4.7889999999999997</v>
      </c>
    </row>
    <row r="523" spans="1:25" ht="15.75" customHeight="1" x14ac:dyDescent="0.2">
      <c r="A523" s="424">
        <v>506</v>
      </c>
      <c r="B523" s="301">
        <v>42.18</v>
      </c>
      <c r="C523" s="302">
        <v>21700</v>
      </c>
      <c r="D523" s="303">
        <f t="shared" si="129"/>
        <v>6173.5419630156466</v>
      </c>
      <c r="E523" s="304">
        <f t="shared" si="132"/>
        <v>2086.6571834992883</v>
      </c>
      <c r="F523" s="304">
        <f t="shared" si="133"/>
        <v>123.47083926031293</v>
      </c>
      <c r="G523" s="101">
        <v>95</v>
      </c>
      <c r="H523" s="305">
        <f t="shared" si="134"/>
        <v>8478.6699857752483</v>
      </c>
      <c r="I523" s="309">
        <f t="shared" si="135"/>
        <v>11.9962</v>
      </c>
      <c r="J523" s="329">
        <v>70.3</v>
      </c>
      <c r="K523" s="302">
        <v>21700</v>
      </c>
      <c r="L523" s="307">
        <f t="shared" si="130"/>
        <v>3704.1251778093883</v>
      </c>
      <c r="M523" s="304">
        <f t="shared" si="136"/>
        <v>1251.9943100995731</v>
      </c>
      <c r="N523" s="304">
        <f t="shared" si="137"/>
        <v>74.082503556187774</v>
      </c>
      <c r="O523" s="308">
        <v>57</v>
      </c>
      <c r="P523" s="305">
        <f t="shared" si="138"/>
        <v>5087.2019914651491</v>
      </c>
      <c r="Q523" s="309">
        <f t="shared" si="139"/>
        <v>7.1977000000000002</v>
      </c>
      <c r="R523" s="367">
        <v>105.45</v>
      </c>
      <c r="S523" s="302">
        <v>21700</v>
      </c>
      <c r="T523" s="307">
        <f t="shared" si="131"/>
        <v>2469.4167852062587</v>
      </c>
      <c r="U523" s="101">
        <f t="shared" si="140"/>
        <v>834.66287339971541</v>
      </c>
      <c r="V523" s="304">
        <f t="shared" si="141"/>
        <v>49.388335704125176</v>
      </c>
      <c r="W523" s="308">
        <v>38</v>
      </c>
      <c r="X523" s="305">
        <f t="shared" si="142"/>
        <v>3391.4679943100991</v>
      </c>
      <c r="Y523" s="309">
        <f t="shared" si="143"/>
        <v>4.7984999999999998</v>
      </c>
    </row>
    <row r="524" spans="1:25" ht="15.75" customHeight="1" x14ac:dyDescent="0.2">
      <c r="A524" s="424">
        <v>507</v>
      </c>
      <c r="B524" s="301">
        <v>42.18</v>
      </c>
      <c r="C524" s="302">
        <v>21700</v>
      </c>
      <c r="D524" s="303">
        <f t="shared" si="129"/>
        <v>6173.5419630156466</v>
      </c>
      <c r="E524" s="304">
        <f t="shared" si="132"/>
        <v>2086.6571834992883</v>
      </c>
      <c r="F524" s="304">
        <f t="shared" si="133"/>
        <v>123.47083926031293</v>
      </c>
      <c r="G524" s="101">
        <v>95</v>
      </c>
      <c r="H524" s="305">
        <f t="shared" si="134"/>
        <v>8478.6699857752483</v>
      </c>
      <c r="I524" s="309">
        <f t="shared" si="135"/>
        <v>12.0199</v>
      </c>
      <c r="J524" s="329">
        <v>70.3</v>
      </c>
      <c r="K524" s="302">
        <v>21700</v>
      </c>
      <c r="L524" s="307">
        <f t="shared" si="130"/>
        <v>3704.1251778093883</v>
      </c>
      <c r="M524" s="304">
        <f t="shared" si="136"/>
        <v>1251.9943100995731</v>
      </c>
      <c r="N524" s="304">
        <f t="shared" si="137"/>
        <v>74.082503556187774</v>
      </c>
      <c r="O524" s="308">
        <v>57</v>
      </c>
      <c r="P524" s="305">
        <f t="shared" si="138"/>
        <v>5087.2019914651491</v>
      </c>
      <c r="Q524" s="309">
        <f t="shared" si="139"/>
        <v>7.2119</v>
      </c>
      <c r="R524" s="367">
        <v>105.45</v>
      </c>
      <c r="S524" s="302">
        <v>21700</v>
      </c>
      <c r="T524" s="307">
        <f t="shared" si="131"/>
        <v>2469.4167852062587</v>
      </c>
      <c r="U524" s="101">
        <f t="shared" si="140"/>
        <v>834.66287339971541</v>
      </c>
      <c r="V524" s="304">
        <f t="shared" si="141"/>
        <v>49.388335704125176</v>
      </c>
      <c r="W524" s="308">
        <v>38</v>
      </c>
      <c r="X524" s="305">
        <f t="shared" si="142"/>
        <v>3391.4679943100991</v>
      </c>
      <c r="Y524" s="309">
        <f t="shared" si="143"/>
        <v>4.8079999999999998</v>
      </c>
    </row>
    <row r="525" spans="1:25" ht="15.75" customHeight="1" x14ac:dyDescent="0.2">
      <c r="A525" s="424">
        <v>508</v>
      </c>
      <c r="B525" s="301">
        <v>42.18</v>
      </c>
      <c r="C525" s="302">
        <v>21700</v>
      </c>
      <c r="D525" s="303">
        <f t="shared" si="129"/>
        <v>6173.5419630156466</v>
      </c>
      <c r="E525" s="304">
        <f t="shared" si="132"/>
        <v>2086.6571834992883</v>
      </c>
      <c r="F525" s="304">
        <f t="shared" si="133"/>
        <v>123.47083926031293</v>
      </c>
      <c r="G525" s="101">
        <v>95</v>
      </c>
      <c r="H525" s="305">
        <f t="shared" si="134"/>
        <v>8478.6699857752483</v>
      </c>
      <c r="I525" s="309">
        <f t="shared" si="135"/>
        <v>12.0436</v>
      </c>
      <c r="J525" s="329">
        <v>70.3</v>
      </c>
      <c r="K525" s="302">
        <v>21700</v>
      </c>
      <c r="L525" s="307">
        <f t="shared" si="130"/>
        <v>3704.1251778093883</v>
      </c>
      <c r="M525" s="304">
        <f t="shared" si="136"/>
        <v>1251.9943100995731</v>
      </c>
      <c r="N525" s="304">
        <f t="shared" si="137"/>
        <v>74.082503556187774</v>
      </c>
      <c r="O525" s="308">
        <v>57</v>
      </c>
      <c r="P525" s="305">
        <f t="shared" si="138"/>
        <v>5087.2019914651491</v>
      </c>
      <c r="Q525" s="309">
        <f t="shared" si="139"/>
        <v>7.2262000000000004</v>
      </c>
      <c r="R525" s="367">
        <v>105.45</v>
      </c>
      <c r="S525" s="302">
        <v>21700</v>
      </c>
      <c r="T525" s="307">
        <f t="shared" si="131"/>
        <v>2469.4167852062587</v>
      </c>
      <c r="U525" s="101">
        <f t="shared" si="140"/>
        <v>834.66287339971541</v>
      </c>
      <c r="V525" s="304">
        <f t="shared" si="141"/>
        <v>49.388335704125176</v>
      </c>
      <c r="W525" s="308">
        <v>38</v>
      </c>
      <c r="X525" s="305">
        <f t="shared" si="142"/>
        <v>3391.4679943100991</v>
      </c>
      <c r="Y525" s="309">
        <f t="shared" si="143"/>
        <v>4.8174000000000001</v>
      </c>
    </row>
    <row r="526" spans="1:25" ht="15.75" customHeight="1" x14ac:dyDescent="0.2">
      <c r="A526" s="424">
        <v>509</v>
      </c>
      <c r="B526" s="301">
        <v>42.18</v>
      </c>
      <c r="C526" s="302">
        <v>21700</v>
      </c>
      <c r="D526" s="303">
        <f t="shared" si="129"/>
        <v>6173.5419630156466</v>
      </c>
      <c r="E526" s="304">
        <f t="shared" si="132"/>
        <v>2086.6571834992883</v>
      </c>
      <c r="F526" s="304">
        <f t="shared" si="133"/>
        <v>123.47083926031293</v>
      </c>
      <c r="G526" s="101">
        <v>95</v>
      </c>
      <c r="H526" s="305">
        <f t="shared" si="134"/>
        <v>8478.6699857752483</v>
      </c>
      <c r="I526" s="309">
        <f t="shared" si="135"/>
        <v>12.067299999999999</v>
      </c>
      <c r="J526" s="329">
        <v>70.3</v>
      </c>
      <c r="K526" s="302">
        <v>21700</v>
      </c>
      <c r="L526" s="307">
        <f t="shared" si="130"/>
        <v>3704.1251778093883</v>
      </c>
      <c r="M526" s="304">
        <f t="shared" si="136"/>
        <v>1251.9943100995731</v>
      </c>
      <c r="N526" s="304">
        <f t="shared" si="137"/>
        <v>74.082503556187774</v>
      </c>
      <c r="O526" s="308">
        <v>57</v>
      </c>
      <c r="P526" s="305">
        <f t="shared" si="138"/>
        <v>5087.2019914651491</v>
      </c>
      <c r="Q526" s="309">
        <f t="shared" si="139"/>
        <v>7.2404000000000002</v>
      </c>
      <c r="R526" s="367">
        <v>105.45</v>
      </c>
      <c r="S526" s="302">
        <v>21700</v>
      </c>
      <c r="T526" s="307">
        <f t="shared" si="131"/>
        <v>2469.4167852062587</v>
      </c>
      <c r="U526" s="101">
        <f t="shared" si="140"/>
        <v>834.66287339971541</v>
      </c>
      <c r="V526" s="304">
        <f t="shared" si="141"/>
        <v>49.388335704125176</v>
      </c>
      <c r="W526" s="308">
        <v>38</v>
      </c>
      <c r="X526" s="305">
        <f t="shared" si="142"/>
        <v>3391.4679943100991</v>
      </c>
      <c r="Y526" s="309">
        <f t="shared" si="143"/>
        <v>4.8269000000000002</v>
      </c>
    </row>
    <row r="527" spans="1:25" ht="15.75" customHeight="1" x14ac:dyDescent="0.2">
      <c r="A527" s="283">
        <v>510</v>
      </c>
      <c r="B527" s="301">
        <v>42.18</v>
      </c>
      <c r="C527" s="302">
        <v>21700</v>
      </c>
      <c r="D527" s="303">
        <f t="shared" si="129"/>
        <v>6173.5419630156466</v>
      </c>
      <c r="E527" s="304">
        <f t="shared" si="132"/>
        <v>2086.6571834992883</v>
      </c>
      <c r="F527" s="304">
        <f t="shared" si="133"/>
        <v>123.47083926031293</v>
      </c>
      <c r="G527" s="101">
        <v>95</v>
      </c>
      <c r="H527" s="305">
        <f t="shared" si="134"/>
        <v>8478.6699857752483</v>
      </c>
      <c r="I527" s="309">
        <f t="shared" si="135"/>
        <v>12.090999999999999</v>
      </c>
      <c r="J527" s="329">
        <v>70.3</v>
      </c>
      <c r="K527" s="302">
        <v>21700</v>
      </c>
      <c r="L527" s="307">
        <f t="shared" si="130"/>
        <v>3704.1251778093883</v>
      </c>
      <c r="M527" s="304">
        <f t="shared" si="136"/>
        <v>1251.9943100995731</v>
      </c>
      <c r="N527" s="304">
        <f t="shared" si="137"/>
        <v>74.082503556187774</v>
      </c>
      <c r="O527" s="308">
        <v>57</v>
      </c>
      <c r="P527" s="305">
        <f t="shared" si="138"/>
        <v>5087.2019914651491</v>
      </c>
      <c r="Q527" s="309">
        <f t="shared" si="139"/>
        <v>7.2545999999999999</v>
      </c>
      <c r="R527" s="367">
        <v>105.45</v>
      </c>
      <c r="S527" s="302">
        <v>21700</v>
      </c>
      <c r="T527" s="307">
        <f t="shared" si="131"/>
        <v>2469.4167852062587</v>
      </c>
      <c r="U527" s="101">
        <f t="shared" si="140"/>
        <v>834.66287339971541</v>
      </c>
      <c r="V527" s="304">
        <f t="shared" si="141"/>
        <v>49.388335704125176</v>
      </c>
      <c r="W527" s="308">
        <v>38</v>
      </c>
      <c r="X527" s="305">
        <f t="shared" si="142"/>
        <v>3391.4679943100991</v>
      </c>
      <c r="Y527" s="309">
        <f t="shared" si="143"/>
        <v>4.8364000000000003</v>
      </c>
    </row>
    <row r="528" spans="1:25" ht="15.75" customHeight="1" x14ac:dyDescent="0.2">
      <c r="A528" s="424">
        <v>511</v>
      </c>
      <c r="B528" s="301">
        <v>42.18</v>
      </c>
      <c r="C528" s="302">
        <v>21700</v>
      </c>
      <c r="D528" s="303">
        <f t="shared" si="129"/>
        <v>6173.5419630156466</v>
      </c>
      <c r="E528" s="304">
        <f t="shared" si="132"/>
        <v>2086.6571834992883</v>
      </c>
      <c r="F528" s="304">
        <f t="shared" si="133"/>
        <v>123.47083926031293</v>
      </c>
      <c r="G528" s="101">
        <v>95</v>
      </c>
      <c r="H528" s="305">
        <f t="shared" si="134"/>
        <v>8478.6699857752483</v>
      </c>
      <c r="I528" s="309">
        <f t="shared" si="135"/>
        <v>12.114699999999999</v>
      </c>
      <c r="J528" s="329">
        <v>70.3</v>
      </c>
      <c r="K528" s="302">
        <v>21700</v>
      </c>
      <c r="L528" s="307">
        <f t="shared" si="130"/>
        <v>3704.1251778093883</v>
      </c>
      <c r="M528" s="304">
        <f t="shared" si="136"/>
        <v>1251.9943100995731</v>
      </c>
      <c r="N528" s="304">
        <f t="shared" si="137"/>
        <v>74.082503556187774</v>
      </c>
      <c r="O528" s="308">
        <v>57</v>
      </c>
      <c r="P528" s="305">
        <f t="shared" si="138"/>
        <v>5087.2019914651491</v>
      </c>
      <c r="Q528" s="309">
        <f t="shared" si="139"/>
        <v>7.2687999999999997</v>
      </c>
      <c r="R528" s="367">
        <v>105.45</v>
      </c>
      <c r="S528" s="302">
        <v>21700</v>
      </c>
      <c r="T528" s="307">
        <f t="shared" si="131"/>
        <v>2469.4167852062587</v>
      </c>
      <c r="U528" s="101">
        <f t="shared" si="140"/>
        <v>834.66287339971541</v>
      </c>
      <c r="V528" s="304">
        <f t="shared" si="141"/>
        <v>49.388335704125176</v>
      </c>
      <c r="W528" s="308">
        <v>38</v>
      </c>
      <c r="X528" s="305">
        <f t="shared" si="142"/>
        <v>3391.4679943100991</v>
      </c>
      <c r="Y528" s="309">
        <f t="shared" si="143"/>
        <v>4.8459000000000003</v>
      </c>
    </row>
    <row r="529" spans="1:25" ht="15.75" customHeight="1" x14ac:dyDescent="0.2">
      <c r="A529" s="424">
        <v>512</v>
      </c>
      <c r="B529" s="301">
        <v>42.18</v>
      </c>
      <c r="C529" s="302">
        <v>21700</v>
      </c>
      <c r="D529" s="303">
        <f t="shared" si="129"/>
        <v>6173.5419630156466</v>
      </c>
      <c r="E529" s="304">
        <f t="shared" si="132"/>
        <v>2086.6571834992883</v>
      </c>
      <c r="F529" s="304">
        <f t="shared" si="133"/>
        <v>123.47083926031293</v>
      </c>
      <c r="G529" s="101">
        <v>95</v>
      </c>
      <c r="H529" s="305">
        <f t="shared" si="134"/>
        <v>8478.6699857752483</v>
      </c>
      <c r="I529" s="309">
        <f t="shared" si="135"/>
        <v>12.138500000000001</v>
      </c>
      <c r="J529" s="329">
        <v>70.3</v>
      </c>
      <c r="K529" s="302">
        <v>21700</v>
      </c>
      <c r="L529" s="307">
        <f t="shared" si="130"/>
        <v>3704.1251778093883</v>
      </c>
      <c r="M529" s="304">
        <f t="shared" si="136"/>
        <v>1251.9943100995731</v>
      </c>
      <c r="N529" s="304">
        <f t="shared" si="137"/>
        <v>74.082503556187774</v>
      </c>
      <c r="O529" s="308">
        <v>57</v>
      </c>
      <c r="P529" s="305">
        <f t="shared" si="138"/>
        <v>5087.2019914651491</v>
      </c>
      <c r="Q529" s="309">
        <f t="shared" si="139"/>
        <v>7.2831000000000001</v>
      </c>
      <c r="R529" s="367">
        <v>105.45</v>
      </c>
      <c r="S529" s="302">
        <v>21700</v>
      </c>
      <c r="T529" s="307">
        <f t="shared" si="131"/>
        <v>2469.4167852062587</v>
      </c>
      <c r="U529" s="101">
        <f t="shared" si="140"/>
        <v>834.66287339971541</v>
      </c>
      <c r="V529" s="304">
        <f t="shared" si="141"/>
        <v>49.388335704125176</v>
      </c>
      <c r="W529" s="308">
        <v>38</v>
      </c>
      <c r="X529" s="305">
        <f t="shared" si="142"/>
        <v>3391.4679943100991</v>
      </c>
      <c r="Y529" s="309">
        <f t="shared" si="143"/>
        <v>4.8554000000000004</v>
      </c>
    </row>
    <row r="530" spans="1:25" ht="15.75" customHeight="1" x14ac:dyDescent="0.2">
      <c r="A530" s="424">
        <v>513</v>
      </c>
      <c r="B530" s="301">
        <v>42.18</v>
      </c>
      <c r="C530" s="302">
        <v>21700</v>
      </c>
      <c r="D530" s="303">
        <f t="shared" ref="D530:D593" si="144">12*(1/B530*C530)</f>
        <v>6173.5419630156466</v>
      </c>
      <c r="E530" s="304">
        <f t="shared" si="132"/>
        <v>2086.6571834992883</v>
      </c>
      <c r="F530" s="304">
        <f t="shared" si="133"/>
        <v>123.47083926031293</v>
      </c>
      <c r="G530" s="101">
        <v>95</v>
      </c>
      <c r="H530" s="305">
        <f t="shared" si="134"/>
        <v>8478.6699857752483</v>
      </c>
      <c r="I530" s="309">
        <f t="shared" si="135"/>
        <v>12.1622</v>
      </c>
      <c r="J530" s="329">
        <v>70.3</v>
      </c>
      <c r="K530" s="302">
        <v>21700</v>
      </c>
      <c r="L530" s="307">
        <f t="shared" ref="L530:L593" si="145">12*(1/J530*K530)</f>
        <v>3704.1251778093883</v>
      </c>
      <c r="M530" s="304">
        <f t="shared" si="136"/>
        <v>1251.9943100995731</v>
      </c>
      <c r="N530" s="304">
        <f t="shared" si="137"/>
        <v>74.082503556187774</v>
      </c>
      <c r="O530" s="308">
        <v>57</v>
      </c>
      <c r="P530" s="305">
        <f t="shared" si="138"/>
        <v>5087.2019914651491</v>
      </c>
      <c r="Q530" s="309">
        <f t="shared" si="139"/>
        <v>7.2972999999999999</v>
      </c>
      <c r="R530" s="367">
        <v>105.45</v>
      </c>
      <c r="S530" s="302">
        <v>21700</v>
      </c>
      <c r="T530" s="307">
        <f t="shared" ref="T530:T593" si="146">12*(1/R530*S530)</f>
        <v>2469.4167852062587</v>
      </c>
      <c r="U530" s="101">
        <f t="shared" si="140"/>
        <v>834.66287339971541</v>
      </c>
      <c r="V530" s="304">
        <f t="shared" si="141"/>
        <v>49.388335704125176</v>
      </c>
      <c r="W530" s="308">
        <v>38</v>
      </c>
      <c r="X530" s="305">
        <f t="shared" si="142"/>
        <v>3391.4679943100991</v>
      </c>
      <c r="Y530" s="309">
        <f t="shared" si="143"/>
        <v>4.8648999999999996</v>
      </c>
    </row>
    <row r="531" spans="1:25" ht="15.75" customHeight="1" x14ac:dyDescent="0.2">
      <c r="A531" s="424">
        <v>514</v>
      </c>
      <c r="B531" s="301">
        <v>42.18</v>
      </c>
      <c r="C531" s="302">
        <v>21700</v>
      </c>
      <c r="D531" s="303">
        <f t="shared" si="144"/>
        <v>6173.5419630156466</v>
      </c>
      <c r="E531" s="304">
        <f t="shared" ref="E531:E594" si="147">D531*33.8%</f>
        <v>2086.6571834992883</v>
      </c>
      <c r="F531" s="304">
        <f t="shared" ref="F531:F594" si="148">D531*2%</f>
        <v>123.47083926031293</v>
      </c>
      <c r="G531" s="101">
        <v>95</v>
      </c>
      <c r="H531" s="305">
        <f t="shared" ref="H531:H594" si="149">SUM(D531:G531)</f>
        <v>8478.6699857752483</v>
      </c>
      <c r="I531" s="309">
        <f t="shared" ref="I531:I594" si="150">ROUND(A531/B531,4)</f>
        <v>12.1859</v>
      </c>
      <c r="J531" s="329">
        <v>70.3</v>
      </c>
      <c r="K531" s="302">
        <v>21700</v>
      </c>
      <c r="L531" s="307">
        <f t="shared" si="145"/>
        <v>3704.1251778093883</v>
      </c>
      <c r="M531" s="304">
        <f t="shared" ref="M531:M594" si="151">L531*33.8%</f>
        <v>1251.9943100995731</v>
      </c>
      <c r="N531" s="304">
        <f t="shared" ref="N531:N594" si="152">L531*2%</f>
        <v>74.082503556187774</v>
      </c>
      <c r="O531" s="308">
        <v>57</v>
      </c>
      <c r="P531" s="305">
        <f t="shared" ref="P531:P594" si="153">SUM(L531:O531)</f>
        <v>5087.2019914651491</v>
      </c>
      <c r="Q531" s="309">
        <f t="shared" ref="Q531:Q594" si="154">ROUND(A531/J531,4)</f>
        <v>7.3114999999999997</v>
      </c>
      <c r="R531" s="367">
        <v>105.45</v>
      </c>
      <c r="S531" s="302">
        <v>21700</v>
      </c>
      <c r="T531" s="307">
        <f t="shared" si="146"/>
        <v>2469.4167852062587</v>
      </c>
      <c r="U531" s="101">
        <f t="shared" ref="U531:U594" si="155">T531*33.8%</f>
        <v>834.66287339971541</v>
      </c>
      <c r="V531" s="304">
        <f t="shared" ref="V531:V594" si="156">T531*2%</f>
        <v>49.388335704125176</v>
      </c>
      <c r="W531" s="308">
        <v>38</v>
      </c>
      <c r="X531" s="305">
        <f t="shared" ref="X531:X594" si="157">SUM(T531:W531)</f>
        <v>3391.4679943100991</v>
      </c>
      <c r="Y531" s="309">
        <f t="shared" ref="Y531:Y594" si="158">ROUND(A531/R531,4)</f>
        <v>4.8742999999999999</v>
      </c>
    </row>
    <row r="532" spans="1:25" ht="15.75" customHeight="1" x14ac:dyDescent="0.2">
      <c r="A532" s="424">
        <v>515</v>
      </c>
      <c r="B532" s="301">
        <v>42.18</v>
      </c>
      <c r="C532" s="302">
        <v>21700</v>
      </c>
      <c r="D532" s="303">
        <f t="shared" si="144"/>
        <v>6173.5419630156466</v>
      </c>
      <c r="E532" s="304">
        <f t="shared" si="147"/>
        <v>2086.6571834992883</v>
      </c>
      <c r="F532" s="304">
        <f t="shared" si="148"/>
        <v>123.47083926031293</v>
      </c>
      <c r="G532" s="101">
        <v>95</v>
      </c>
      <c r="H532" s="305">
        <f t="shared" si="149"/>
        <v>8478.6699857752483</v>
      </c>
      <c r="I532" s="309">
        <f t="shared" si="150"/>
        <v>12.2096</v>
      </c>
      <c r="J532" s="329">
        <v>70.3</v>
      </c>
      <c r="K532" s="302">
        <v>21700</v>
      </c>
      <c r="L532" s="307">
        <f t="shared" si="145"/>
        <v>3704.1251778093883</v>
      </c>
      <c r="M532" s="304">
        <f t="shared" si="151"/>
        <v>1251.9943100995731</v>
      </c>
      <c r="N532" s="304">
        <f t="shared" si="152"/>
        <v>74.082503556187774</v>
      </c>
      <c r="O532" s="308">
        <v>57</v>
      </c>
      <c r="P532" s="305">
        <f t="shared" si="153"/>
        <v>5087.2019914651491</v>
      </c>
      <c r="Q532" s="309">
        <f t="shared" si="154"/>
        <v>7.3257000000000003</v>
      </c>
      <c r="R532" s="367">
        <v>105.45</v>
      </c>
      <c r="S532" s="302">
        <v>21700</v>
      </c>
      <c r="T532" s="307">
        <f t="shared" si="146"/>
        <v>2469.4167852062587</v>
      </c>
      <c r="U532" s="101">
        <f t="shared" si="155"/>
        <v>834.66287339971541</v>
      </c>
      <c r="V532" s="304">
        <f t="shared" si="156"/>
        <v>49.388335704125176</v>
      </c>
      <c r="W532" s="308">
        <v>38</v>
      </c>
      <c r="X532" s="305">
        <f t="shared" si="157"/>
        <v>3391.4679943100991</v>
      </c>
      <c r="Y532" s="309">
        <f t="shared" si="158"/>
        <v>4.8837999999999999</v>
      </c>
    </row>
    <row r="533" spans="1:25" ht="15.75" customHeight="1" x14ac:dyDescent="0.2">
      <c r="A533" s="424">
        <v>516</v>
      </c>
      <c r="B533" s="301">
        <v>42.18</v>
      </c>
      <c r="C533" s="302">
        <v>21700</v>
      </c>
      <c r="D533" s="303">
        <f t="shared" si="144"/>
        <v>6173.5419630156466</v>
      </c>
      <c r="E533" s="304">
        <f t="shared" si="147"/>
        <v>2086.6571834992883</v>
      </c>
      <c r="F533" s="304">
        <f t="shared" si="148"/>
        <v>123.47083926031293</v>
      </c>
      <c r="G533" s="101">
        <v>95</v>
      </c>
      <c r="H533" s="305">
        <f t="shared" si="149"/>
        <v>8478.6699857752483</v>
      </c>
      <c r="I533" s="309">
        <f t="shared" si="150"/>
        <v>12.2333</v>
      </c>
      <c r="J533" s="329">
        <v>70.3</v>
      </c>
      <c r="K533" s="302">
        <v>21700</v>
      </c>
      <c r="L533" s="307">
        <f t="shared" si="145"/>
        <v>3704.1251778093883</v>
      </c>
      <c r="M533" s="304">
        <f t="shared" si="151"/>
        <v>1251.9943100995731</v>
      </c>
      <c r="N533" s="304">
        <f t="shared" si="152"/>
        <v>74.082503556187774</v>
      </c>
      <c r="O533" s="308">
        <v>57</v>
      </c>
      <c r="P533" s="305">
        <f t="shared" si="153"/>
        <v>5087.2019914651491</v>
      </c>
      <c r="Q533" s="309">
        <f t="shared" si="154"/>
        <v>7.34</v>
      </c>
      <c r="R533" s="367">
        <v>105.45</v>
      </c>
      <c r="S533" s="302">
        <v>21700</v>
      </c>
      <c r="T533" s="307">
        <f t="shared" si="146"/>
        <v>2469.4167852062587</v>
      </c>
      <c r="U533" s="101">
        <f t="shared" si="155"/>
        <v>834.66287339971541</v>
      </c>
      <c r="V533" s="304">
        <f t="shared" si="156"/>
        <v>49.388335704125176</v>
      </c>
      <c r="W533" s="308">
        <v>38</v>
      </c>
      <c r="X533" s="305">
        <f t="shared" si="157"/>
        <v>3391.4679943100991</v>
      </c>
      <c r="Y533" s="309">
        <f t="shared" si="158"/>
        <v>4.8933</v>
      </c>
    </row>
    <row r="534" spans="1:25" ht="15.75" customHeight="1" x14ac:dyDescent="0.2">
      <c r="A534" s="424">
        <v>517</v>
      </c>
      <c r="B534" s="301">
        <v>42.18</v>
      </c>
      <c r="C534" s="302">
        <v>21700</v>
      </c>
      <c r="D534" s="303">
        <f t="shared" si="144"/>
        <v>6173.5419630156466</v>
      </c>
      <c r="E534" s="304">
        <f t="shared" si="147"/>
        <v>2086.6571834992883</v>
      </c>
      <c r="F534" s="304">
        <f t="shared" si="148"/>
        <v>123.47083926031293</v>
      </c>
      <c r="G534" s="101">
        <v>95</v>
      </c>
      <c r="H534" s="305">
        <f t="shared" si="149"/>
        <v>8478.6699857752483</v>
      </c>
      <c r="I534" s="309">
        <f t="shared" si="150"/>
        <v>12.257</v>
      </c>
      <c r="J534" s="329">
        <v>70.3</v>
      </c>
      <c r="K534" s="302">
        <v>21700</v>
      </c>
      <c r="L534" s="307">
        <f t="shared" si="145"/>
        <v>3704.1251778093883</v>
      </c>
      <c r="M534" s="304">
        <f t="shared" si="151"/>
        <v>1251.9943100995731</v>
      </c>
      <c r="N534" s="304">
        <f t="shared" si="152"/>
        <v>74.082503556187774</v>
      </c>
      <c r="O534" s="308">
        <v>57</v>
      </c>
      <c r="P534" s="305">
        <f t="shared" si="153"/>
        <v>5087.2019914651491</v>
      </c>
      <c r="Q534" s="309">
        <f t="shared" si="154"/>
        <v>7.3541999999999996</v>
      </c>
      <c r="R534" s="367">
        <v>105.45</v>
      </c>
      <c r="S534" s="302">
        <v>21700</v>
      </c>
      <c r="T534" s="307">
        <f t="shared" si="146"/>
        <v>2469.4167852062587</v>
      </c>
      <c r="U534" s="101">
        <f t="shared" si="155"/>
        <v>834.66287339971541</v>
      </c>
      <c r="V534" s="304">
        <f t="shared" si="156"/>
        <v>49.388335704125176</v>
      </c>
      <c r="W534" s="308">
        <v>38</v>
      </c>
      <c r="X534" s="305">
        <f t="shared" si="157"/>
        <v>3391.4679943100991</v>
      </c>
      <c r="Y534" s="309">
        <f t="shared" si="158"/>
        <v>4.9028</v>
      </c>
    </row>
    <row r="535" spans="1:25" ht="15.75" customHeight="1" x14ac:dyDescent="0.2">
      <c r="A535" s="424">
        <v>518</v>
      </c>
      <c r="B535" s="301">
        <v>42.18</v>
      </c>
      <c r="C535" s="302">
        <v>21700</v>
      </c>
      <c r="D535" s="303">
        <f t="shared" si="144"/>
        <v>6173.5419630156466</v>
      </c>
      <c r="E535" s="304">
        <f t="shared" si="147"/>
        <v>2086.6571834992883</v>
      </c>
      <c r="F535" s="304">
        <f t="shared" si="148"/>
        <v>123.47083926031293</v>
      </c>
      <c r="G535" s="101">
        <v>95</v>
      </c>
      <c r="H535" s="305">
        <f t="shared" si="149"/>
        <v>8478.6699857752483</v>
      </c>
      <c r="I535" s="309">
        <f t="shared" si="150"/>
        <v>12.2807</v>
      </c>
      <c r="J535" s="329">
        <v>70.3</v>
      </c>
      <c r="K535" s="302">
        <v>21700</v>
      </c>
      <c r="L535" s="307">
        <f t="shared" si="145"/>
        <v>3704.1251778093883</v>
      </c>
      <c r="M535" s="304">
        <f t="shared" si="151"/>
        <v>1251.9943100995731</v>
      </c>
      <c r="N535" s="304">
        <f t="shared" si="152"/>
        <v>74.082503556187774</v>
      </c>
      <c r="O535" s="308">
        <v>57</v>
      </c>
      <c r="P535" s="305">
        <f t="shared" si="153"/>
        <v>5087.2019914651491</v>
      </c>
      <c r="Q535" s="309">
        <f t="shared" si="154"/>
        <v>7.3684000000000003</v>
      </c>
      <c r="R535" s="367">
        <v>105.45</v>
      </c>
      <c r="S535" s="302">
        <v>21700</v>
      </c>
      <c r="T535" s="307">
        <f t="shared" si="146"/>
        <v>2469.4167852062587</v>
      </c>
      <c r="U535" s="101">
        <f t="shared" si="155"/>
        <v>834.66287339971541</v>
      </c>
      <c r="V535" s="304">
        <f t="shared" si="156"/>
        <v>49.388335704125176</v>
      </c>
      <c r="W535" s="308">
        <v>38</v>
      </c>
      <c r="X535" s="305">
        <f t="shared" si="157"/>
        <v>3391.4679943100991</v>
      </c>
      <c r="Y535" s="309">
        <f t="shared" si="158"/>
        <v>4.9123000000000001</v>
      </c>
    </row>
    <row r="536" spans="1:25" ht="15.75" customHeight="1" x14ac:dyDescent="0.2">
      <c r="A536" s="424">
        <v>519</v>
      </c>
      <c r="B536" s="301">
        <v>42.18</v>
      </c>
      <c r="C536" s="302">
        <v>21700</v>
      </c>
      <c r="D536" s="303">
        <f t="shared" si="144"/>
        <v>6173.5419630156466</v>
      </c>
      <c r="E536" s="304">
        <f t="shared" si="147"/>
        <v>2086.6571834992883</v>
      </c>
      <c r="F536" s="304">
        <f t="shared" si="148"/>
        <v>123.47083926031293</v>
      </c>
      <c r="G536" s="101">
        <v>95</v>
      </c>
      <c r="H536" s="305">
        <f t="shared" si="149"/>
        <v>8478.6699857752483</v>
      </c>
      <c r="I536" s="309">
        <f t="shared" si="150"/>
        <v>12.304399999999999</v>
      </c>
      <c r="J536" s="329">
        <v>70.3</v>
      </c>
      <c r="K536" s="302">
        <v>21700</v>
      </c>
      <c r="L536" s="307">
        <f t="shared" si="145"/>
        <v>3704.1251778093883</v>
      </c>
      <c r="M536" s="304">
        <f t="shared" si="151"/>
        <v>1251.9943100995731</v>
      </c>
      <c r="N536" s="304">
        <f t="shared" si="152"/>
        <v>74.082503556187774</v>
      </c>
      <c r="O536" s="308">
        <v>57</v>
      </c>
      <c r="P536" s="305">
        <f t="shared" si="153"/>
        <v>5087.2019914651491</v>
      </c>
      <c r="Q536" s="309">
        <f t="shared" si="154"/>
        <v>7.3826000000000001</v>
      </c>
      <c r="R536" s="367">
        <v>105.45</v>
      </c>
      <c r="S536" s="302">
        <v>21700</v>
      </c>
      <c r="T536" s="307">
        <f t="shared" si="146"/>
        <v>2469.4167852062587</v>
      </c>
      <c r="U536" s="101">
        <f t="shared" si="155"/>
        <v>834.66287339971541</v>
      </c>
      <c r="V536" s="304">
        <f t="shared" si="156"/>
        <v>49.388335704125176</v>
      </c>
      <c r="W536" s="308">
        <v>38</v>
      </c>
      <c r="X536" s="305">
        <f t="shared" si="157"/>
        <v>3391.4679943100991</v>
      </c>
      <c r="Y536" s="309">
        <f t="shared" si="158"/>
        <v>4.9218000000000002</v>
      </c>
    </row>
    <row r="537" spans="1:25" ht="15.75" customHeight="1" x14ac:dyDescent="0.2">
      <c r="A537" s="283">
        <v>520</v>
      </c>
      <c r="B537" s="301">
        <v>42.18</v>
      </c>
      <c r="C537" s="302">
        <v>21700</v>
      </c>
      <c r="D537" s="303">
        <f t="shared" si="144"/>
        <v>6173.5419630156466</v>
      </c>
      <c r="E537" s="304">
        <f t="shared" si="147"/>
        <v>2086.6571834992883</v>
      </c>
      <c r="F537" s="304">
        <f t="shared" si="148"/>
        <v>123.47083926031293</v>
      </c>
      <c r="G537" s="101">
        <v>95</v>
      </c>
      <c r="H537" s="305">
        <f t="shared" si="149"/>
        <v>8478.6699857752483</v>
      </c>
      <c r="I537" s="309">
        <f t="shared" si="150"/>
        <v>12.328099999999999</v>
      </c>
      <c r="J537" s="329">
        <v>70.3</v>
      </c>
      <c r="K537" s="302">
        <v>21700</v>
      </c>
      <c r="L537" s="307">
        <f t="shared" si="145"/>
        <v>3704.1251778093883</v>
      </c>
      <c r="M537" s="304">
        <f t="shared" si="151"/>
        <v>1251.9943100995731</v>
      </c>
      <c r="N537" s="304">
        <f t="shared" si="152"/>
        <v>74.082503556187774</v>
      </c>
      <c r="O537" s="308">
        <v>57</v>
      </c>
      <c r="P537" s="305">
        <f t="shared" si="153"/>
        <v>5087.2019914651491</v>
      </c>
      <c r="Q537" s="309">
        <f t="shared" si="154"/>
        <v>7.3968999999999996</v>
      </c>
      <c r="R537" s="367">
        <v>105.45</v>
      </c>
      <c r="S537" s="302">
        <v>21700</v>
      </c>
      <c r="T537" s="307">
        <f t="shared" si="146"/>
        <v>2469.4167852062587</v>
      </c>
      <c r="U537" s="101">
        <f t="shared" si="155"/>
        <v>834.66287339971541</v>
      </c>
      <c r="V537" s="304">
        <f t="shared" si="156"/>
        <v>49.388335704125176</v>
      </c>
      <c r="W537" s="308">
        <v>38</v>
      </c>
      <c r="X537" s="305">
        <f t="shared" si="157"/>
        <v>3391.4679943100991</v>
      </c>
      <c r="Y537" s="309">
        <f t="shared" si="158"/>
        <v>4.9311999999999996</v>
      </c>
    </row>
    <row r="538" spans="1:25" ht="15.75" customHeight="1" x14ac:dyDescent="0.2">
      <c r="A538" s="424">
        <v>521</v>
      </c>
      <c r="B538" s="301">
        <v>42.18</v>
      </c>
      <c r="C538" s="302">
        <v>21700</v>
      </c>
      <c r="D538" s="303">
        <f t="shared" si="144"/>
        <v>6173.5419630156466</v>
      </c>
      <c r="E538" s="304">
        <f t="shared" si="147"/>
        <v>2086.6571834992883</v>
      </c>
      <c r="F538" s="304">
        <f t="shared" si="148"/>
        <v>123.47083926031293</v>
      </c>
      <c r="G538" s="101">
        <v>95</v>
      </c>
      <c r="H538" s="305">
        <f t="shared" si="149"/>
        <v>8478.6699857752483</v>
      </c>
      <c r="I538" s="309">
        <f t="shared" si="150"/>
        <v>12.351800000000001</v>
      </c>
      <c r="J538" s="329">
        <v>70.3</v>
      </c>
      <c r="K538" s="302">
        <v>21700</v>
      </c>
      <c r="L538" s="307">
        <f t="shared" si="145"/>
        <v>3704.1251778093883</v>
      </c>
      <c r="M538" s="304">
        <f t="shared" si="151"/>
        <v>1251.9943100995731</v>
      </c>
      <c r="N538" s="304">
        <f t="shared" si="152"/>
        <v>74.082503556187774</v>
      </c>
      <c r="O538" s="308">
        <v>57</v>
      </c>
      <c r="P538" s="305">
        <f t="shared" si="153"/>
        <v>5087.2019914651491</v>
      </c>
      <c r="Q538" s="309">
        <f t="shared" si="154"/>
        <v>7.4111000000000002</v>
      </c>
      <c r="R538" s="367">
        <v>105.45</v>
      </c>
      <c r="S538" s="302">
        <v>21700</v>
      </c>
      <c r="T538" s="307">
        <f t="shared" si="146"/>
        <v>2469.4167852062587</v>
      </c>
      <c r="U538" s="101">
        <f t="shared" si="155"/>
        <v>834.66287339971541</v>
      </c>
      <c r="V538" s="304">
        <f t="shared" si="156"/>
        <v>49.388335704125176</v>
      </c>
      <c r="W538" s="308">
        <v>38</v>
      </c>
      <c r="X538" s="305">
        <f t="shared" si="157"/>
        <v>3391.4679943100991</v>
      </c>
      <c r="Y538" s="309">
        <f t="shared" si="158"/>
        <v>4.9406999999999996</v>
      </c>
    </row>
    <row r="539" spans="1:25" ht="15.75" customHeight="1" x14ac:dyDescent="0.2">
      <c r="A539" s="424">
        <v>522</v>
      </c>
      <c r="B539" s="301">
        <v>42.18</v>
      </c>
      <c r="C539" s="302">
        <v>21700</v>
      </c>
      <c r="D539" s="303">
        <f t="shared" si="144"/>
        <v>6173.5419630156466</v>
      </c>
      <c r="E539" s="304">
        <f t="shared" si="147"/>
        <v>2086.6571834992883</v>
      </c>
      <c r="F539" s="304">
        <f t="shared" si="148"/>
        <v>123.47083926031293</v>
      </c>
      <c r="G539" s="101">
        <v>95</v>
      </c>
      <c r="H539" s="305">
        <f t="shared" si="149"/>
        <v>8478.6699857752483</v>
      </c>
      <c r="I539" s="309">
        <f t="shared" si="150"/>
        <v>12.375500000000001</v>
      </c>
      <c r="J539" s="329">
        <v>70.3</v>
      </c>
      <c r="K539" s="302">
        <v>21700</v>
      </c>
      <c r="L539" s="307">
        <f t="shared" si="145"/>
        <v>3704.1251778093883</v>
      </c>
      <c r="M539" s="304">
        <f t="shared" si="151"/>
        <v>1251.9943100995731</v>
      </c>
      <c r="N539" s="304">
        <f t="shared" si="152"/>
        <v>74.082503556187774</v>
      </c>
      <c r="O539" s="308">
        <v>57</v>
      </c>
      <c r="P539" s="305">
        <f t="shared" si="153"/>
        <v>5087.2019914651491</v>
      </c>
      <c r="Q539" s="309">
        <f t="shared" si="154"/>
        <v>7.4253</v>
      </c>
      <c r="R539" s="367">
        <v>105.45</v>
      </c>
      <c r="S539" s="302">
        <v>21700</v>
      </c>
      <c r="T539" s="307">
        <f t="shared" si="146"/>
        <v>2469.4167852062587</v>
      </c>
      <c r="U539" s="101">
        <f t="shared" si="155"/>
        <v>834.66287339971541</v>
      </c>
      <c r="V539" s="304">
        <f t="shared" si="156"/>
        <v>49.388335704125176</v>
      </c>
      <c r="W539" s="308">
        <v>38</v>
      </c>
      <c r="X539" s="305">
        <f t="shared" si="157"/>
        <v>3391.4679943100991</v>
      </c>
      <c r="Y539" s="309">
        <f t="shared" si="158"/>
        <v>4.9501999999999997</v>
      </c>
    </row>
    <row r="540" spans="1:25" ht="15.75" customHeight="1" x14ac:dyDescent="0.2">
      <c r="A540" s="424">
        <v>523</v>
      </c>
      <c r="B540" s="301">
        <v>42.18</v>
      </c>
      <c r="C540" s="302">
        <v>21700</v>
      </c>
      <c r="D540" s="303">
        <f t="shared" si="144"/>
        <v>6173.5419630156466</v>
      </c>
      <c r="E540" s="304">
        <f t="shared" si="147"/>
        <v>2086.6571834992883</v>
      </c>
      <c r="F540" s="304">
        <f t="shared" si="148"/>
        <v>123.47083926031293</v>
      </c>
      <c r="G540" s="101">
        <v>95</v>
      </c>
      <c r="H540" s="305">
        <f t="shared" si="149"/>
        <v>8478.6699857752483</v>
      </c>
      <c r="I540" s="309">
        <f t="shared" si="150"/>
        <v>12.3992</v>
      </c>
      <c r="J540" s="329">
        <v>70.3</v>
      </c>
      <c r="K540" s="302">
        <v>21700</v>
      </c>
      <c r="L540" s="307">
        <f t="shared" si="145"/>
        <v>3704.1251778093883</v>
      </c>
      <c r="M540" s="304">
        <f t="shared" si="151"/>
        <v>1251.9943100995731</v>
      </c>
      <c r="N540" s="304">
        <f t="shared" si="152"/>
        <v>74.082503556187774</v>
      </c>
      <c r="O540" s="308">
        <v>57</v>
      </c>
      <c r="P540" s="305">
        <f t="shared" si="153"/>
        <v>5087.2019914651491</v>
      </c>
      <c r="Q540" s="309">
        <f t="shared" si="154"/>
        <v>7.4394999999999998</v>
      </c>
      <c r="R540" s="367">
        <v>105.45</v>
      </c>
      <c r="S540" s="302">
        <v>21700</v>
      </c>
      <c r="T540" s="307">
        <f t="shared" si="146"/>
        <v>2469.4167852062587</v>
      </c>
      <c r="U540" s="101">
        <f t="shared" si="155"/>
        <v>834.66287339971541</v>
      </c>
      <c r="V540" s="304">
        <f t="shared" si="156"/>
        <v>49.388335704125176</v>
      </c>
      <c r="W540" s="308">
        <v>38</v>
      </c>
      <c r="X540" s="305">
        <f t="shared" si="157"/>
        <v>3391.4679943100991</v>
      </c>
      <c r="Y540" s="309">
        <f t="shared" si="158"/>
        <v>4.9596999999999998</v>
      </c>
    </row>
    <row r="541" spans="1:25" ht="15.75" customHeight="1" x14ac:dyDescent="0.2">
      <c r="A541" s="424">
        <v>524</v>
      </c>
      <c r="B541" s="301">
        <v>42.18</v>
      </c>
      <c r="C541" s="302">
        <v>21700</v>
      </c>
      <c r="D541" s="303">
        <f t="shared" si="144"/>
        <v>6173.5419630156466</v>
      </c>
      <c r="E541" s="304">
        <f t="shared" si="147"/>
        <v>2086.6571834992883</v>
      </c>
      <c r="F541" s="304">
        <f t="shared" si="148"/>
        <v>123.47083926031293</v>
      </c>
      <c r="G541" s="101">
        <v>95</v>
      </c>
      <c r="H541" s="305">
        <f t="shared" si="149"/>
        <v>8478.6699857752483</v>
      </c>
      <c r="I541" s="309">
        <f t="shared" si="150"/>
        <v>12.4229</v>
      </c>
      <c r="J541" s="329">
        <v>70.3</v>
      </c>
      <c r="K541" s="302">
        <v>21700</v>
      </c>
      <c r="L541" s="307">
        <f t="shared" si="145"/>
        <v>3704.1251778093883</v>
      </c>
      <c r="M541" s="304">
        <f t="shared" si="151"/>
        <v>1251.9943100995731</v>
      </c>
      <c r="N541" s="304">
        <f t="shared" si="152"/>
        <v>74.082503556187774</v>
      </c>
      <c r="O541" s="308">
        <v>57</v>
      </c>
      <c r="P541" s="305">
        <f t="shared" si="153"/>
        <v>5087.2019914651491</v>
      </c>
      <c r="Q541" s="309">
        <f t="shared" si="154"/>
        <v>7.4538000000000002</v>
      </c>
      <c r="R541" s="367">
        <v>105.45</v>
      </c>
      <c r="S541" s="302">
        <v>21700</v>
      </c>
      <c r="T541" s="307">
        <f t="shared" si="146"/>
        <v>2469.4167852062587</v>
      </c>
      <c r="U541" s="101">
        <f t="shared" si="155"/>
        <v>834.66287339971541</v>
      </c>
      <c r="V541" s="304">
        <f t="shared" si="156"/>
        <v>49.388335704125176</v>
      </c>
      <c r="W541" s="308">
        <v>38</v>
      </c>
      <c r="X541" s="305">
        <f t="shared" si="157"/>
        <v>3391.4679943100991</v>
      </c>
      <c r="Y541" s="309">
        <f t="shared" si="158"/>
        <v>4.9691999999999998</v>
      </c>
    </row>
    <row r="542" spans="1:25" ht="15.75" customHeight="1" x14ac:dyDescent="0.2">
      <c r="A542" s="424">
        <v>525</v>
      </c>
      <c r="B542" s="301">
        <v>42.18</v>
      </c>
      <c r="C542" s="302">
        <v>21700</v>
      </c>
      <c r="D542" s="303">
        <f t="shared" si="144"/>
        <v>6173.5419630156466</v>
      </c>
      <c r="E542" s="304">
        <f t="shared" si="147"/>
        <v>2086.6571834992883</v>
      </c>
      <c r="F542" s="304">
        <f t="shared" si="148"/>
        <v>123.47083926031293</v>
      </c>
      <c r="G542" s="101">
        <v>95</v>
      </c>
      <c r="H542" s="305">
        <f t="shared" si="149"/>
        <v>8478.6699857752483</v>
      </c>
      <c r="I542" s="309">
        <f t="shared" si="150"/>
        <v>12.4467</v>
      </c>
      <c r="J542" s="329">
        <v>70.3</v>
      </c>
      <c r="K542" s="302">
        <v>21700</v>
      </c>
      <c r="L542" s="307">
        <f t="shared" si="145"/>
        <v>3704.1251778093883</v>
      </c>
      <c r="M542" s="304">
        <f t="shared" si="151"/>
        <v>1251.9943100995731</v>
      </c>
      <c r="N542" s="304">
        <f t="shared" si="152"/>
        <v>74.082503556187774</v>
      </c>
      <c r="O542" s="308">
        <v>57</v>
      </c>
      <c r="P542" s="305">
        <f t="shared" si="153"/>
        <v>5087.2019914651491</v>
      </c>
      <c r="Q542" s="309">
        <f t="shared" si="154"/>
        <v>7.468</v>
      </c>
      <c r="R542" s="367">
        <v>105.45</v>
      </c>
      <c r="S542" s="302">
        <v>21700</v>
      </c>
      <c r="T542" s="307">
        <f t="shared" si="146"/>
        <v>2469.4167852062587</v>
      </c>
      <c r="U542" s="101">
        <f t="shared" si="155"/>
        <v>834.66287339971541</v>
      </c>
      <c r="V542" s="304">
        <f t="shared" si="156"/>
        <v>49.388335704125176</v>
      </c>
      <c r="W542" s="308">
        <v>38</v>
      </c>
      <c r="X542" s="305">
        <f t="shared" si="157"/>
        <v>3391.4679943100991</v>
      </c>
      <c r="Y542" s="309">
        <f t="shared" si="158"/>
        <v>4.9786999999999999</v>
      </c>
    </row>
    <row r="543" spans="1:25" ht="15.75" customHeight="1" x14ac:dyDescent="0.2">
      <c r="A543" s="424">
        <v>526</v>
      </c>
      <c r="B543" s="301">
        <v>42.18</v>
      </c>
      <c r="C543" s="302">
        <v>21700</v>
      </c>
      <c r="D543" s="303">
        <f t="shared" si="144"/>
        <v>6173.5419630156466</v>
      </c>
      <c r="E543" s="304">
        <f t="shared" si="147"/>
        <v>2086.6571834992883</v>
      </c>
      <c r="F543" s="304">
        <f t="shared" si="148"/>
        <v>123.47083926031293</v>
      </c>
      <c r="G543" s="101">
        <v>95</v>
      </c>
      <c r="H543" s="305">
        <f t="shared" si="149"/>
        <v>8478.6699857752483</v>
      </c>
      <c r="I543" s="309">
        <f t="shared" si="150"/>
        <v>12.4704</v>
      </c>
      <c r="J543" s="329">
        <v>70.3</v>
      </c>
      <c r="K543" s="302">
        <v>21700</v>
      </c>
      <c r="L543" s="307">
        <f t="shared" si="145"/>
        <v>3704.1251778093883</v>
      </c>
      <c r="M543" s="304">
        <f t="shared" si="151"/>
        <v>1251.9943100995731</v>
      </c>
      <c r="N543" s="304">
        <f t="shared" si="152"/>
        <v>74.082503556187774</v>
      </c>
      <c r="O543" s="308">
        <v>57</v>
      </c>
      <c r="P543" s="305">
        <f t="shared" si="153"/>
        <v>5087.2019914651491</v>
      </c>
      <c r="Q543" s="309">
        <f t="shared" si="154"/>
        <v>7.4821999999999997</v>
      </c>
      <c r="R543" s="367">
        <v>105.45</v>
      </c>
      <c r="S543" s="302">
        <v>21700</v>
      </c>
      <c r="T543" s="307">
        <f t="shared" si="146"/>
        <v>2469.4167852062587</v>
      </c>
      <c r="U543" s="101">
        <f t="shared" si="155"/>
        <v>834.66287339971541</v>
      </c>
      <c r="V543" s="304">
        <f t="shared" si="156"/>
        <v>49.388335704125176</v>
      </c>
      <c r="W543" s="308">
        <v>38</v>
      </c>
      <c r="X543" s="305">
        <f t="shared" si="157"/>
        <v>3391.4679943100991</v>
      </c>
      <c r="Y543" s="309">
        <f t="shared" si="158"/>
        <v>4.9881000000000002</v>
      </c>
    </row>
    <row r="544" spans="1:25" ht="15.75" customHeight="1" x14ac:dyDescent="0.2">
      <c r="A544" s="424">
        <v>527</v>
      </c>
      <c r="B544" s="301">
        <v>42.18</v>
      </c>
      <c r="C544" s="302">
        <v>21700</v>
      </c>
      <c r="D544" s="303">
        <f t="shared" si="144"/>
        <v>6173.5419630156466</v>
      </c>
      <c r="E544" s="304">
        <f t="shared" si="147"/>
        <v>2086.6571834992883</v>
      </c>
      <c r="F544" s="304">
        <f t="shared" si="148"/>
        <v>123.47083926031293</v>
      </c>
      <c r="G544" s="101">
        <v>95</v>
      </c>
      <c r="H544" s="305">
        <f t="shared" si="149"/>
        <v>8478.6699857752483</v>
      </c>
      <c r="I544" s="309">
        <f t="shared" si="150"/>
        <v>12.4941</v>
      </c>
      <c r="J544" s="329">
        <v>70.3</v>
      </c>
      <c r="K544" s="302">
        <v>21700</v>
      </c>
      <c r="L544" s="307">
        <f t="shared" si="145"/>
        <v>3704.1251778093883</v>
      </c>
      <c r="M544" s="304">
        <f t="shared" si="151"/>
        <v>1251.9943100995731</v>
      </c>
      <c r="N544" s="304">
        <f t="shared" si="152"/>
        <v>74.082503556187774</v>
      </c>
      <c r="O544" s="308">
        <v>57</v>
      </c>
      <c r="P544" s="305">
        <f t="shared" si="153"/>
        <v>5087.2019914651491</v>
      </c>
      <c r="Q544" s="309">
        <f t="shared" si="154"/>
        <v>7.4964000000000004</v>
      </c>
      <c r="R544" s="367">
        <v>105.45</v>
      </c>
      <c r="S544" s="302">
        <v>21700</v>
      </c>
      <c r="T544" s="307">
        <f t="shared" si="146"/>
        <v>2469.4167852062587</v>
      </c>
      <c r="U544" s="101">
        <f t="shared" si="155"/>
        <v>834.66287339971541</v>
      </c>
      <c r="V544" s="304">
        <f t="shared" si="156"/>
        <v>49.388335704125176</v>
      </c>
      <c r="W544" s="308">
        <v>38</v>
      </c>
      <c r="X544" s="305">
        <f t="shared" si="157"/>
        <v>3391.4679943100991</v>
      </c>
      <c r="Y544" s="309">
        <f t="shared" si="158"/>
        <v>4.9976000000000003</v>
      </c>
    </row>
    <row r="545" spans="1:25" ht="15.75" customHeight="1" x14ac:dyDescent="0.2">
      <c r="A545" s="424">
        <v>528</v>
      </c>
      <c r="B545" s="301">
        <v>42.18</v>
      </c>
      <c r="C545" s="302">
        <v>21700</v>
      </c>
      <c r="D545" s="303">
        <f t="shared" si="144"/>
        <v>6173.5419630156466</v>
      </c>
      <c r="E545" s="304">
        <f t="shared" si="147"/>
        <v>2086.6571834992883</v>
      </c>
      <c r="F545" s="304">
        <f t="shared" si="148"/>
        <v>123.47083926031293</v>
      </c>
      <c r="G545" s="101">
        <v>95</v>
      </c>
      <c r="H545" s="305">
        <f t="shared" si="149"/>
        <v>8478.6699857752483</v>
      </c>
      <c r="I545" s="309">
        <f t="shared" si="150"/>
        <v>12.517799999999999</v>
      </c>
      <c r="J545" s="329">
        <v>70.3</v>
      </c>
      <c r="K545" s="302">
        <v>21700</v>
      </c>
      <c r="L545" s="307">
        <f t="shared" si="145"/>
        <v>3704.1251778093883</v>
      </c>
      <c r="M545" s="304">
        <f t="shared" si="151"/>
        <v>1251.9943100995731</v>
      </c>
      <c r="N545" s="304">
        <f t="shared" si="152"/>
        <v>74.082503556187774</v>
      </c>
      <c r="O545" s="308">
        <v>57</v>
      </c>
      <c r="P545" s="305">
        <f t="shared" si="153"/>
        <v>5087.2019914651491</v>
      </c>
      <c r="Q545" s="309">
        <f t="shared" si="154"/>
        <v>7.5106999999999999</v>
      </c>
      <c r="R545" s="367">
        <v>105.45</v>
      </c>
      <c r="S545" s="302">
        <v>21700</v>
      </c>
      <c r="T545" s="307">
        <f t="shared" si="146"/>
        <v>2469.4167852062587</v>
      </c>
      <c r="U545" s="101">
        <f t="shared" si="155"/>
        <v>834.66287339971541</v>
      </c>
      <c r="V545" s="304">
        <f t="shared" si="156"/>
        <v>49.388335704125176</v>
      </c>
      <c r="W545" s="308">
        <v>38</v>
      </c>
      <c r="X545" s="305">
        <f t="shared" si="157"/>
        <v>3391.4679943100991</v>
      </c>
      <c r="Y545" s="309">
        <f t="shared" si="158"/>
        <v>5.0071000000000003</v>
      </c>
    </row>
    <row r="546" spans="1:25" ht="15.75" customHeight="1" x14ac:dyDescent="0.2">
      <c r="A546" s="424">
        <v>529</v>
      </c>
      <c r="B546" s="301">
        <v>42.18</v>
      </c>
      <c r="C546" s="302">
        <v>21700</v>
      </c>
      <c r="D546" s="303">
        <f t="shared" si="144"/>
        <v>6173.5419630156466</v>
      </c>
      <c r="E546" s="304">
        <f t="shared" si="147"/>
        <v>2086.6571834992883</v>
      </c>
      <c r="F546" s="304">
        <f t="shared" si="148"/>
        <v>123.47083926031293</v>
      </c>
      <c r="G546" s="101">
        <v>95</v>
      </c>
      <c r="H546" s="305">
        <f t="shared" si="149"/>
        <v>8478.6699857752483</v>
      </c>
      <c r="I546" s="309">
        <f t="shared" si="150"/>
        <v>12.541499999999999</v>
      </c>
      <c r="J546" s="329">
        <v>70.3</v>
      </c>
      <c r="K546" s="302">
        <v>21700</v>
      </c>
      <c r="L546" s="307">
        <f t="shared" si="145"/>
        <v>3704.1251778093883</v>
      </c>
      <c r="M546" s="304">
        <f t="shared" si="151"/>
        <v>1251.9943100995731</v>
      </c>
      <c r="N546" s="304">
        <f t="shared" si="152"/>
        <v>74.082503556187774</v>
      </c>
      <c r="O546" s="308">
        <v>57</v>
      </c>
      <c r="P546" s="305">
        <f t="shared" si="153"/>
        <v>5087.2019914651491</v>
      </c>
      <c r="Q546" s="309">
        <f t="shared" si="154"/>
        <v>7.5248999999999997</v>
      </c>
      <c r="R546" s="367">
        <v>105.45</v>
      </c>
      <c r="S546" s="302">
        <v>21700</v>
      </c>
      <c r="T546" s="307">
        <f t="shared" si="146"/>
        <v>2469.4167852062587</v>
      </c>
      <c r="U546" s="101">
        <f t="shared" si="155"/>
        <v>834.66287339971541</v>
      </c>
      <c r="V546" s="304">
        <f t="shared" si="156"/>
        <v>49.388335704125176</v>
      </c>
      <c r="W546" s="308">
        <v>38</v>
      </c>
      <c r="X546" s="305">
        <f t="shared" si="157"/>
        <v>3391.4679943100991</v>
      </c>
      <c r="Y546" s="309">
        <f t="shared" si="158"/>
        <v>5.0166000000000004</v>
      </c>
    </row>
    <row r="547" spans="1:25" ht="15.75" customHeight="1" x14ac:dyDescent="0.2">
      <c r="A547" s="283">
        <v>530</v>
      </c>
      <c r="B547" s="301">
        <v>42.18</v>
      </c>
      <c r="C547" s="302">
        <v>21700</v>
      </c>
      <c r="D547" s="303">
        <f t="shared" si="144"/>
        <v>6173.5419630156466</v>
      </c>
      <c r="E547" s="304">
        <f t="shared" si="147"/>
        <v>2086.6571834992883</v>
      </c>
      <c r="F547" s="304">
        <f t="shared" si="148"/>
        <v>123.47083926031293</v>
      </c>
      <c r="G547" s="101">
        <v>95</v>
      </c>
      <c r="H547" s="305">
        <f t="shared" si="149"/>
        <v>8478.6699857752483</v>
      </c>
      <c r="I547" s="309">
        <f t="shared" si="150"/>
        <v>12.565200000000001</v>
      </c>
      <c r="J547" s="329">
        <v>70.3</v>
      </c>
      <c r="K547" s="302">
        <v>21700</v>
      </c>
      <c r="L547" s="307">
        <f t="shared" si="145"/>
        <v>3704.1251778093883</v>
      </c>
      <c r="M547" s="304">
        <f t="shared" si="151"/>
        <v>1251.9943100995731</v>
      </c>
      <c r="N547" s="304">
        <f t="shared" si="152"/>
        <v>74.082503556187774</v>
      </c>
      <c r="O547" s="308">
        <v>57</v>
      </c>
      <c r="P547" s="305">
        <f t="shared" si="153"/>
        <v>5087.2019914651491</v>
      </c>
      <c r="Q547" s="309">
        <f t="shared" si="154"/>
        <v>7.5391000000000004</v>
      </c>
      <c r="R547" s="367">
        <v>105.45</v>
      </c>
      <c r="S547" s="302">
        <v>21700</v>
      </c>
      <c r="T547" s="307">
        <f t="shared" si="146"/>
        <v>2469.4167852062587</v>
      </c>
      <c r="U547" s="101">
        <f t="shared" si="155"/>
        <v>834.66287339971541</v>
      </c>
      <c r="V547" s="304">
        <f t="shared" si="156"/>
        <v>49.388335704125176</v>
      </c>
      <c r="W547" s="308">
        <v>38</v>
      </c>
      <c r="X547" s="305">
        <f t="shared" si="157"/>
        <v>3391.4679943100991</v>
      </c>
      <c r="Y547" s="309">
        <f t="shared" si="158"/>
        <v>5.0260999999999996</v>
      </c>
    </row>
    <row r="548" spans="1:25" ht="15.75" customHeight="1" x14ac:dyDescent="0.2">
      <c r="A548" s="424">
        <v>531</v>
      </c>
      <c r="B548" s="301">
        <v>42.18</v>
      </c>
      <c r="C548" s="302">
        <v>21700</v>
      </c>
      <c r="D548" s="303">
        <f t="shared" si="144"/>
        <v>6173.5419630156466</v>
      </c>
      <c r="E548" s="304">
        <f t="shared" si="147"/>
        <v>2086.6571834992883</v>
      </c>
      <c r="F548" s="304">
        <f t="shared" si="148"/>
        <v>123.47083926031293</v>
      </c>
      <c r="G548" s="101">
        <v>95</v>
      </c>
      <c r="H548" s="305">
        <f t="shared" si="149"/>
        <v>8478.6699857752483</v>
      </c>
      <c r="I548" s="309">
        <f t="shared" si="150"/>
        <v>12.588900000000001</v>
      </c>
      <c r="J548" s="329">
        <v>70.3</v>
      </c>
      <c r="K548" s="302">
        <v>21700</v>
      </c>
      <c r="L548" s="307">
        <f t="shared" si="145"/>
        <v>3704.1251778093883</v>
      </c>
      <c r="M548" s="304">
        <f t="shared" si="151"/>
        <v>1251.9943100995731</v>
      </c>
      <c r="N548" s="304">
        <f t="shared" si="152"/>
        <v>74.082503556187774</v>
      </c>
      <c r="O548" s="308">
        <v>57</v>
      </c>
      <c r="P548" s="305">
        <f t="shared" si="153"/>
        <v>5087.2019914651491</v>
      </c>
      <c r="Q548" s="309">
        <f t="shared" si="154"/>
        <v>7.5533000000000001</v>
      </c>
      <c r="R548" s="367">
        <v>105.45</v>
      </c>
      <c r="S548" s="302">
        <v>21700</v>
      </c>
      <c r="T548" s="307">
        <f t="shared" si="146"/>
        <v>2469.4167852062587</v>
      </c>
      <c r="U548" s="101">
        <f t="shared" si="155"/>
        <v>834.66287339971541</v>
      </c>
      <c r="V548" s="304">
        <f t="shared" si="156"/>
        <v>49.388335704125176</v>
      </c>
      <c r="W548" s="308">
        <v>38</v>
      </c>
      <c r="X548" s="305">
        <f t="shared" si="157"/>
        <v>3391.4679943100991</v>
      </c>
      <c r="Y548" s="309">
        <f t="shared" si="158"/>
        <v>5.0355999999999996</v>
      </c>
    </row>
    <row r="549" spans="1:25" ht="15.75" customHeight="1" x14ac:dyDescent="0.2">
      <c r="A549" s="424">
        <v>532</v>
      </c>
      <c r="B549" s="301">
        <v>42.18</v>
      </c>
      <c r="C549" s="302">
        <v>21700</v>
      </c>
      <c r="D549" s="303">
        <f t="shared" si="144"/>
        <v>6173.5419630156466</v>
      </c>
      <c r="E549" s="304">
        <f t="shared" si="147"/>
        <v>2086.6571834992883</v>
      </c>
      <c r="F549" s="304">
        <f t="shared" si="148"/>
        <v>123.47083926031293</v>
      </c>
      <c r="G549" s="101">
        <v>95</v>
      </c>
      <c r="H549" s="305">
        <f t="shared" si="149"/>
        <v>8478.6699857752483</v>
      </c>
      <c r="I549" s="309">
        <f t="shared" si="150"/>
        <v>12.6126</v>
      </c>
      <c r="J549" s="329">
        <v>70.3</v>
      </c>
      <c r="K549" s="302">
        <v>21700</v>
      </c>
      <c r="L549" s="307">
        <f t="shared" si="145"/>
        <v>3704.1251778093883</v>
      </c>
      <c r="M549" s="304">
        <f t="shared" si="151"/>
        <v>1251.9943100995731</v>
      </c>
      <c r="N549" s="304">
        <f t="shared" si="152"/>
        <v>74.082503556187774</v>
      </c>
      <c r="O549" s="308">
        <v>57</v>
      </c>
      <c r="P549" s="305">
        <f t="shared" si="153"/>
        <v>5087.2019914651491</v>
      </c>
      <c r="Q549" s="309">
        <f t="shared" si="154"/>
        <v>7.5675999999999997</v>
      </c>
      <c r="R549" s="367">
        <v>105.45</v>
      </c>
      <c r="S549" s="302">
        <v>21700</v>
      </c>
      <c r="T549" s="307">
        <f t="shared" si="146"/>
        <v>2469.4167852062587</v>
      </c>
      <c r="U549" s="101">
        <f t="shared" si="155"/>
        <v>834.66287339971541</v>
      </c>
      <c r="V549" s="304">
        <f t="shared" si="156"/>
        <v>49.388335704125176</v>
      </c>
      <c r="W549" s="308">
        <v>38</v>
      </c>
      <c r="X549" s="305">
        <f t="shared" si="157"/>
        <v>3391.4679943100991</v>
      </c>
      <c r="Y549" s="309">
        <f t="shared" si="158"/>
        <v>5.0449999999999999</v>
      </c>
    </row>
    <row r="550" spans="1:25" ht="15.75" customHeight="1" x14ac:dyDescent="0.2">
      <c r="A550" s="424">
        <v>533</v>
      </c>
      <c r="B550" s="301">
        <v>42.18</v>
      </c>
      <c r="C550" s="302">
        <v>21700</v>
      </c>
      <c r="D550" s="303">
        <f t="shared" si="144"/>
        <v>6173.5419630156466</v>
      </c>
      <c r="E550" s="304">
        <f t="shared" si="147"/>
        <v>2086.6571834992883</v>
      </c>
      <c r="F550" s="304">
        <f t="shared" si="148"/>
        <v>123.47083926031293</v>
      </c>
      <c r="G550" s="101">
        <v>95</v>
      </c>
      <c r="H550" s="305">
        <f t="shared" si="149"/>
        <v>8478.6699857752483</v>
      </c>
      <c r="I550" s="309">
        <f t="shared" si="150"/>
        <v>12.6363</v>
      </c>
      <c r="J550" s="329">
        <v>70.3</v>
      </c>
      <c r="K550" s="302">
        <v>21700</v>
      </c>
      <c r="L550" s="307">
        <f t="shared" si="145"/>
        <v>3704.1251778093883</v>
      </c>
      <c r="M550" s="304">
        <f t="shared" si="151"/>
        <v>1251.9943100995731</v>
      </c>
      <c r="N550" s="304">
        <f t="shared" si="152"/>
        <v>74.082503556187774</v>
      </c>
      <c r="O550" s="308">
        <v>57</v>
      </c>
      <c r="P550" s="305">
        <f t="shared" si="153"/>
        <v>5087.2019914651491</v>
      </c>
      <c r="Q550" s="309">
        <f t="shared" si="154"/>
        <v>7.5818000000000003</v>
      </c>
      <c r="R550" s="367">
        <v>105.45</v>
      </c>
      <c r="S550" s="302">
        <v>21700</v>
      </c>
      <c r="T550" s="307">
        <f t="shared" si="146"/>
        <v>2469.4167852062587</v>
      </c>
      <c r="U550" s="101">
        <f t="shared" si="155"/>
        <v>834.66287339971541</v>
      </c>
      <c r="V550" s="304">
        <f t="shared" si="156"/>
        <v>49.388335704125176</v>
      </c>
      <c r="W550" s="308">
        <v>38</v>
      </c>
      <c r="X550" s="305">
        <f t="shared" si="157"/>
        <v>3391.4679943100991</v>
      </c>
      <c r="Y550" s="309">
        <f t="shared" si="158"/>
        <v>5.0545</v>
      </c>
    </row>
    <row r="551" spans="1:25" ht="15.75" customHeight="1" x14ac:dyDescent="0.2">
      <c r="A551" s="424">
        <v>534</v>
      </c>
      <c r="B551" s="301">
        <v>42.18</v>
      </c>
      <c r="C551" s="302">
        <v>21700</v>
      </c>
      <c r="D551" s="303">
        <f t="shared" si="144"/>
        <v>6173.5419630156466</v>
      </c>
      <c r="E551" s="304">
        <f t="shared" si="147"/>
        <v>2086.6571834992883</v>
      </c>
      <c r="F551" s="304">
        <f t="shared" si="148"/>
        <v>123.47083926031293</v>
      </c>
      <c r="G551" s="101">
        <v>95</v>
      </c>
      <c r="H551" s="305">
        <f t="shared" si="149"/>
        <v>8478.6699857752483</v>
      </c>
      <c r="I551" s="309">
        <f t="shared" si="150"/>
        <v>12.66</v>
      </c>
      <c r="J551" s="329">
        <v>70.3</v>
      </c>
      <c r="K551" s="302">
        <v>21700</v>
      </c>
      <c r="L551" s="307">
        <f t="shared" si="145"/>
        <v>3704.1251778093883</v>
      </c>
      <c r="M551" s="304">
        <f t="shared" si="151"/>
        <v>1251.9943100995731</v>
      </c>
      <c r="N551" s="304">
        <f t="shared" si="152"/>
        <v>74.082503556187774</v>
      </c>
      <c r="O551" s="308">
        <v>57</v>
      </c>
      <c r="P551" s="305">
        <f t="shared" si="153"/>
        <v>5087.2019914651491</v>
      </c>
      <c r="Q551" s="309">
        <f t="shared" si="154"/>
        <v>7.5960000000000001</v>
      </c>
      <c r="R551" s="367">
        <v>105.45</v>
      </c>
      <c r="S551" s="302">
        <v>21700</v>
      </c>
      <c r="T551" s="307">
        <f t="shared" si="146"/>
        <v>2469.4167852062587</v>
      </c>
      <c r="U551" s="101">
        <f t="shared" si="155"/>
        <v>834.66287339971541</v>
      </c>
      <c r="V551" s="304">
        <f t="shared" si="156"/>
        <v>49.388335704125176</v>
      </c>
      <c r="W551" s="308">
        <v>38</v>
      </c>
      <c r="X551" s="305">
        <f t="shared" si="157"/>
        <v>3391.4679943100991</v>
      </c>
      <c r="Y551" s="309">
        <f t="shared" si="158"/>
        <v>5.0640000000000001</v>
      </c>
    </row>
    <row r="552" spans="1:25" ht="15.75" customHeight="1" x14ac:dyDescent="0.2">
      <c r="A552" s="424">
        <v>535</v>
      </c>
      <c r="B552" s="301">
        <v>42.18</v>
      </c>
      <c r="C552" s="302">
        <v>21700</v>
      </c>
      <c r="D552" s="303">
        <f t="shared" si="144"/>
        <v>6173.5419630156466</v>
      </c>
      <c r="E552" s="304">
        <f t="shared" si="147"/>
        <v>2086.6571834992883</v>
      </c>
      <c r="F552" s="304">
        <f t="shared" si="148"/>
        <v>123.47083926031293</v>
      </c>
      <c r="G552" s="101">
        <v>95</v>
      </c>
      <c r="H552" s="305">
        <f t="shared" si="149"/>
        <v>8478.6699857752483</v>
      </c>
      <c r="I552" s="309">
        <f t="shared" si="150"/>
        <v>12.6837</v>
      </c>
      <c r="J552" s="329">
        <v>70.3</v>
      </c>
      <c r="K552" s="302">
        <v>21700</v>
      </c>
      <c r="L552" s="307">
        <f t="shared" si="145"/>
        <v>3704.1251778093883</v>
      </c>
      <c r="M552" s="304">
        <f t="shared" si="151"/>
        <v>1251.9943100995731</v>
      </c>
      <c r="N552" s="304">
        <f t="shared" si="152"/>
        <v>74.082503556187774</v>
      </c>
      <c r="O552" s="308">
        <v>57</v>
      </c>
      <c r="P552" s="305">
        <f t="shared" si="153"/>
        <v>5087.2019914651491</v>
      </c>
      <c r="Q552" s="309">
        <f t="shared" si="154"/>
        <v>7.6101999999999999</v>
      </c>
      <c r="R552" s="367">
        <v>105.45</v>
      </c>
      <c r="S552" s="302">
        <v>21700</v>
      </c>
      <c r="T552" s="307">
        <f t="shared" si="146"/>
        <v>2469.4167852062587</v>
      </c>
      <c r="U552" s="101">
        <f t="shared" si="155"/>
        <v>834.66287339971541</v>
      </c>
      <c r="V552" s="304">
        <f t="shared" si="156"/>
        <v>49.388335704125176</v>
      </c>
      <c r="W552" s="308">
        <v>38</v>
      </c>
      <c r="X552" s="305">
        <f t="shared" si="157"/>
        <v>3391.4679943100991</v>
      </c>
      <c r="Y552" s="309">
        <f t="shared" si="158"/>
        <v>5.0735000000000001</v>
      </c>
    </row>
    <row r="553" spans="1:25" ht="15.75" customHeight="1" x14ac:dyDescent="0.2">
      <c r="A553" s="424">
        <v>536</v>
      </c>
      <c r="B553" s="301">
        <v>42.18</v>
      </c>
      <c r="C553" s="302">
        <v>21700</v>
      </c>
      <c r="D553" s="303">
        <f t="shared" si="144"/>
        <v>6173.5419630156466</v>
      </c>
      <c r="E553" s="304">
        <f t="shared" si="147"/>
        <v>2086.6571834992883</v>
      </c>
      <c r="F553" s="304">
        <f t="shared" si="148"/>
        <v>123.47083926031293</v>
      </c>
      <c r="G553" s="101">
        <v>95</v>
      </c>
      <c r="H553" s="305">
        <f t="shared" si="149"/>
        <v>8478.6699857752483</v>
      </c>
      <c r="I553" s="309">
        <f t="shared" si="150"/>
        <v>12.7074</v>
      </c>
      <c r="J553" s="329">
        <v>70.3</v>
      </c>
      <c r="K553" s="302">
        <v>21700</v>
      </c>
      <c r="L553" s="307">
        <f t="shared" si="145"/>
        <v>3704.1251778093883</v>
      </c>
      <c r="M553" s="304">
        <f t="shared" si="151"/>
        <v>1251.9943100995731</v>
      </c>
      <c r="N553" s="304">
        <f t="shared" si="152"/>
        <v>74.082503556187774</v>
      </c>
      <c r="O553" s="308">
        <v>57</v>
      </c>
      <c r="P553" s="305">
        <f t="shared" si="153"/>
        <v>5087.2019914651491</v>
      </c>
      <c r="Q553" s="309">
        <f t="shared" si="154"/>
        <v>7.6245000000000003</v>
      </c>
      <c r="R553" s="367">
        <v>105.45</v>
      </c>
      <c r="S553" s="302">
        <v>21700</v>
      </c>
      <c r="T553" s="307">
        <f t="shared" si="146"/>
        <v>2469.4167852062587</v>
      </c>
      <c r="U553" s="101">
        <f t="shared" si="155"/>
        <v>834.66287339971541</v>
      </c>
      <c r="V553" s="304">
        <f t="shared" si="156"/>
        <v>49.388335704125176</v>
      </c>
      <c r="W553" s="308">
        <v>38</v>
      </c>
      <c r="X553" s="305">
        <f t="shared" si="157"/>
        <v>3391.4679943100991</v>
      </c>
      <c r="Y553" s="309">
        <f t="shared" si="158"/>
        <v>5.0830000000000002</v>
      </c>
    </row>
    <row r="554" spans="1:25" ht="15.75" customHeight="1" x14ac:dyDescent="0.2">
      <c r="A554" s="424">
        <v>537</v>
      </c>
      <c r="B554" s="301">
        <v>42.18</v>
      </c>
      <c r="C554" s="302">
        <v>21700</v>
      </c>
      <c r="D554" s="303">
        <f t="shared" si="144"/>
        <v>6173.5419630156466</v>
      </c>
      <c r="E554" s="304">
        <f t="shared" si="147"/>
        <v>2086.6571834992883</v>
      </c>
      <c r="F554" s="304">
        <f t="shared" si="148"/>
        <v>123.47083926031293</v>
      </c>
      <c r="G554" s="101">
        <v>95</v>
      </c>
      <c r="H554" s="305">
        <f t="shared" si="149"/>
        <v>8478.6699857752483</v>
      </c>
      <c r="I554" s="309">
        <f t="shared" si="150"/>
        <v>12.731199999999999</v>
      </c>
      <c r="J554" s="329">
        <v>70.3</v>
      </c>
      <c r="K554" s="302">
        <v>21700</v>
      </c>
      <c r="L554" s="307">
        <f t="shared" si="145"/>
        <v>3704.1251778093883</v>
      </c>
      <c r="M554" s="304">
        <f t="shared" si="151"/>
        <v>1251.9943100995731</v>
      </c>
      <c r="N554" s="304">
        <f t="shared" si="152"/>
        <v>74.082503556187774</v>
      </c>
      <c r="O554" s="308">
        <v>57</v>
      </c>
      <c r="P554" s="305">
        <f t="shared" si="153"/>
        <v>5087.2019914651491</v>
      </c>
      <c r="Q554" s="309">
        <f t="shared" si="154"/>
        <v>7.6387</v>
      </c>
      <c r="R554" s="367">
        <v>105.45</v>
      </c>
      <c r="S554" s="302">
        <v>21700</v>
      </c>
      <c r="T554" s="307">
        <f t="shared" si="146"/>
        <v>2469.4167852062587</v>
      </c>
      <c r="U554" s="101">
        <f t="shared" si="155"/>
        <v>834.66287339971541</v>
      </c>
      <c r="V554" s="304">
        <f t="shared" si="156"/>
        <v>49.388335704125176</v>
      </c>
      <c r="W554" s="308">
        <v>38</v>
      </c>
      <c r="X554" s="305">
        <f t="shared" si="157"/>
        <v>3391.4679943100991</v>
      </c>
      <c r="Y554" s="309">
        <f t="shared" si="158"/>
        <v>5.0925000000000002</v>
      </c>
    </row>
    <row r="555" spans="1:25" ht="15.75" customHeight="1" x14ac:dyDescent="0.2">
      <c r="A555" s="424">
        <v>538</v>
      </c>
      <c r="B555" s="301">
        <v>42.18</v>
      </c>
      <c r="C555" s="302">
        <v>21700</v>
      </c>
      <c r="D555" s="303">
        <f t="shared" si="144"/>
        <v>6173.5419630156466</v>
      </c>
      <c r="E555" s="304">
        <f t="shared" si="147"/>
        <v>2086.6571834992883</v>
      </c>
      <c r="F555" s="304">
        <f t="shared" si="148"/>
        <v>123.47083926031293</v>
      </c>
      <c r="G555" s="101">
        <v>95</v>
      </c>
      <c r="H555" s="305">
        <f t="shared" si="149"/>
        <v>8478.6699857752483</v>
      </c>
      <c r="I555" s="309">
        <f t="shared" si="150"/>
        <v>12.754899999999999</v>
      </c>
      <c r="J555" s="329">
        <v>70.3</v>
      </c>
      <c r="K555" s="302">
        <v>21700</v>
      </c>
      <c r="L555" s="307">
        <f t="shared" si="145"/>
        <v>3704.1251778093883</v>
      </c>
      <c r="M555" s="304">
        <f t="shared" si="151"/>
        <v>1251.9943100995731</v>
      </c>
      <c r="N555" s="304">
        <f t="shared" si="152"/>
        <v>74.082503556187774</v>
      </c>
      <c r="O555" s="308">
        <v>57</v>
      </c>
      <c r="P555" s="305">
        <f t="shared" si="153"/>
        <v>5087.2019914651491</v>
      </c>
      <c r="Q555" s="309">
        <f t="shared" si="154"/>
        <v>7.6528999999999998</v>
      </c>
      <c r="R555" s="367">
        <v>105.45</v>
      </c>
      <c r="S555" s="302">
        <v>21700</v>
      </c>
      <c r="T555" s="307">
        <f t="shared" si="146"/>
        <v>2469.4167852062587</v>
      </c>
      <c r="U555" s="101">
        <f t="shared" si="155"/>
        <v>834.66287339971541</v>
      </c>
      <c r="V555" s="304">
        <f t="shared" si="156"/>
        <v>49.388335704125176</v>
      </c>
      <c r="W555" s="308">
        <v>38</v>
      </c>
      <c r="X555" s="305">
        <f t="shared" si="157"/>
        <v>3391.4679943100991</v>
      </c>
      <c r="Y555" s="309">
        <f t="shared" si="158"/>
        <v>5.1018999999999997</v>
      </c>
    </row>
    <row r="556" spans="1:25" ht="15.75" customHeight="1" x14ac:dyDescent="0.2">
      <c r="A556" s="424">
        <v>539</v>
      </c>
      <c r="B556" s="301">
        <v>42.18</v>
      </c>
      <c r="C556" s="302">
        <v>21700</v>
      </c>
      <c r="D556" s="303">
        <f t="shared" si="144"/>
        <v>6173.5419630156466</v>
      </c>
      <c r="E556" s="304">
        <f t="shared" si="147"/>
        <v>2086.6571834992883</v>
      </c>
      <c r="F556" s="304">
        <f t="shared" si="148"/>
        <v>123.47083926031293</v>
      </c>
      <c r="G556" s="101">
        <v>95</v>
      </c>
      <c r="H556" s="305">
        <f t="shared" si="149"/>
        <v>8478.6699857752483</v>
      </c>
      <c r="I556" s="309">
        <f t="shared" si="150"/>
        <v>12.778600000000001</v>
      </c>
      <c r="J556" s="329">
        <v>70.3</v>
      </c>
      <c r="K556" s="302">
        <v>21700</v>
      </c>
      <c r="L556" s="307">
        <f t="shared" si="145"/>
        <v>3704.1251778093883</v>
      </c>
      <c r="M556" s="304">
        <f t="shared" si="151"/>
        <v>1251.9943100995731</v>
      </c>
      <c r="N556" s="304">
        <f t="shared" si="152"/>
        <v>74.082503556187774</v>
      </c>
      <c r="O556" s="308">
        <v>57</v>
      </c>
      <c r="P556" s="305">
        <f t="shared" si="153"/>
        <v>5087.2019914651491</v>
      </c>
      <c r="Q556" s="309">
        <f t="shared" si="154"/>
        <v>7.6670999999999996</v>
      </c>
      <c r="R556" s="367">
        <v>105.45</v>
      </c>
      <c r="S556" s="302">
        <v>21700</v>
      </c>
      <c r="T556" s="307">
        <f t="shared" si="146"/>
        <v>2469.4167852062587</v>
      </c>
      <c r="U556" s="101">
        <f t="shared" si="155"/>
        <v>834.66287339971541</v>
      </c>
      <c r="V556" s="304">
        <f t="shared" si="156"/>
        <v>49.388335704125176</v>
      </c>
      <c r="W556" s="308">
        <v>38</v>
      </c>
      <c r="X556" s="305">
        <f t="shared" si="157"/>
        <v>3391.4679943100991</v>
      </c>
      <c r="Y556" s="309">
        <f t="shared" si="158"/>
        <v>5.1113999999999997</v>
      </c>
    </row>
    <row r="557" spans="1:25" ht="15.75" customHeight="1" x14ac:dyDescent="0.2">
      <c r="A557" s="283">
        <v>540</v>
      </c>
      <c r="B557" s="301">
        <v>42.18</v>
      </c>
      <c r="C557" s="302">
        <v>21700</v>
      </c>
      <c r="D557" s="303">
        <f t="shared" si="144"/>
        <v>6173.5419630156466</v>
      </c>
      <c r="E557" s="304">
        <f t="shared" si="147"/>
        <v>2086.6571834992883</v>
      </c>
      <c r="F557" s="304">
        <f t="shared" si="148"/>
        <v>123.47083926031293</v>
      </c>
      <c r="G557" s="101">
        <v>95</v>
      </c>
      <c r="H557" s="305">
        <f t="shared" si="149"/>
        <v>8478.6699857752483</v>
      </c>
      <c r="I557" s="309">
        <f t="shared" si="150"/>
        <v>12.802300000000001</v>
      </c>
      <c r="J557" s="329">
        <v>70.3</v>
      </c>
      <c r="K557" s="302">
        <v>21700</v>
      </c>
      <c r="L557" s="307">
        <f t="shared" si="145"/>
        <v>3704.1251778093883</v>
      </c>
      <c r="M557" s="304">
        <f t="shared" si="151"/>
        <v>1251.9943100995731</v>
      </c>
      <c r="N557" s="304">
        <f t="shared" si="152"/>
        <v>74.082503556187774</v>
      </c>
      <c r="O557" s="308">
        <v>57</v>
      </c>
      <c r="P557" s="305">
        <f t="shared" si="153"/>
        <v>5087.2019914651491</v>
      </c>
      <c r="Q557" s="309">
        <f t="shared" si="154"/>
        <v>7.6814</v>
      </c>
      <c r="R557" s="367">
        <v>105.45</v>
      </c>
      <c r="S557" s="302">
        <v>21700</v>
      </c>
      <c r="T557" s="307">
        <f t="shared" si="146"/>
        <v>2469.4167852062587</v>
      </c>
      <c r="U557" s="101">
        <f t="shared" si="155"/>
        <v>834.66287339971541</v>
      </c>
      <c r="V557" s="304">
        <f t="shared" si="156"/>
        <v>49.388335704125176</v>
      </c>
      <c r="W557" s="308">
        <v>38</v>
      </c>
      <c r="X557" s="305">
        <f t="shared" si="157"/>
        <v>3391.4679943100991</v>
      </c>
      <c r="Y557" s="309">
        <f t="shared" si="158"/>
        <v>5.1208999999999998</v>
      </c>
    </row>
    <row r="558" spans="1:25" ht="15.75" customHeight="1" x14ac:dyDescent="0.2">
      <c r="A558" s="424">
        <v>541</v>
      </c>
      <c r="B558" s="301">
        <v>42.18</v>
      </c>
      <c r="C558" s="302">
        <v>21700</v>
      </c>
      <c r="D558" s="303">
        <f t="shared" si="144"/>
        <v>6173.5419630156466</v>
      </c>
      <c r="E558" s="304">
        <f t="shared" si="147"/>
        <v>2086.6571834992883</v>
      </c>
      <c r="F558" s="304">
        <f t="shared" si="148"/>
        <v>123.47083926031293</v>
      </c>
      <c r="G558" s="101">
        <v>95</v>
      </c>
      <c r="H558" s="305">
        <f t="shared" si="149"/>
        <v>8478.6699857752483</v>
      </c>
      <c r="I558" s="309">
        <f t="shared" si="150"/>
        <v>12.826000000000001</v>
      </c>
      <c r="J558" s="329">
        <v>70.3</v>
      </c>
      <c r="K558" s="302">
        <v>21700</v>
      </c>
      <c r="L558" s="307">
        <f t="shared" si="145"/>
        <v>3704.1251778093883</v>
      </c>
      <c r="M558" s="304">
        <f t="shared" si="151"/>
        <v>1251.9943100995731</v>
      </c>
      <c r="N558" s="304">
        <f t="shared" si="152"/>
        <v>74.082503556187774</v>
      </c>
      <c r="O558" s="308">
        <v>57</v>
      </c>
      <c r="P558" s="305">
        <f t="shared" si="153"/>
        <v>5087.2019914651491</v>
      </c>
      <c r="Q558" s="309">
        <f t="shared" si="154"/>
        <v>7.6955999999999998</v>
      </c>
      <c r="R558" s="367">
        <v>105.45</v>
      </c>
      <c r="S558" s="302">
        <v>21700</v>
      </c>
      <c r="T558" s="307">
        <f t="shared" si="146"/>
        <v>2469.4167852062587</v>
      </c>
      <c r="U558" s="101">
        <f t="shared" si="155"/>
        <v>834.66287339971541</v>
      </c>
      <c r="V558" s="304">
        <f t="shared" si="156"/>
        <v>49.388335704125176</v>
      </c>
      <c r="W558" s="308">
        <v>38</v>
      </c>
      <c r="X558" s="305">
        <f t="shared" si="157"/>
        <v>3391.4679943100991</v>
      </c>
      <c r="Y558" s="309">
        <f t="shared" si="158"/>
        <v>5.1303999999999998</v>
      </c>
    </row>
    <row r="559" spans="1:25" ht="15.75" customHeight="1" x14ac:dyDescent="0.2">
      <c r="A559" s="424">
        <v>542</v>
      </c>
      <c r="B559" s="301">
        <v>42.18</v>
      </c>
      <c r="C559" s="302">
        <v>21700</v>
      </c>
      <c r="D559" s="303">
        <f t="shared" si="144"/>
        <v>6173.5419630156466</v>
      </c>
      <c r="E559" s="304">
        <f t="shared" si="147"/>
        <v>2086.6571834992883</v>
      </c>
      <c r="F559" s="304">
        <f t="shared" si="148"/>
        <v>123.47083926031293</v>
      </c>
      <c r="G559" s="101">
        <v>95</v>
      </c>
      <c r="H559" s="305">
        <f t="shared" si="149"/>
        <v>8478.6699857752483</v>
      </c>
      <c r="I559" s="309">
        <f t="shared" si="150"/>
        <v>12.8497</v>
      </c>
      <c r="J559" s="329">
        <v>70.3</v>
      </c>
      <c r="K559" s="302">
        <v>21700</v>
      </c>
      <c r="L559" s="307">
        <f t="shared" si="145"/>
        <v>3704.1251778093883</v>
      </c>
      <c r="M559" s="304">
        <f t="shared" si="151"/>
        <v>1251.9943100995731</v>
      </c>
      <c r="N559" s="304">
        <f t="shared" si="152"/>
        <v>74.082503556187774</v>
      </c>
      <c r="O559" s="308">
        <v>57</v>
      </c>
      <c r="P559" s="305">
        <f t="shared" si="153"/>
        <v>5087.2019914651491</v>
      </c>
      <c r="Q559" s="309">
        <f t="shared" si="154"/>
        <v>7.7098000000000004</v>
      </c>
      <c r="R559" s="367">
        <v>105.45</v>
      </c>
      <c r="S559" s="302">
        <v>21700</v>
      </c>
      <c r="T559" s="307">
        <f t="shared" si="146"/>
        <v>2469.4167852062587</v>
      </c>
      <c r="U559" s="101">
        <f t="shared" si="155"/>
        <v>834.66287339971541</v>
      </c>
      <c r="V559" s="304">
        <f t="shared" si="156"/>
        <v>49.388335704125176</v>
      </c>
      <c r="W559" s="308">
        <v>38</v>
      </c>
      <c r="X559" s="305">
        <f t="shared" si="157"/>
        <v>3391.4679943100991</v>
      </c>
      <c r="Y559" s="309">
        <f t="shared" si="158"/>
        <v>5.1398999999999999</v>
      </c>
    </row>
    <row r="560" spans="1:25" ht="15.75" customHeight="1" x14ac:dyDescent="0.2">
      <c r="A560" s="424">
        <v>543</v>
      </c>
      <c r="B560" s="301">
        <v>42.18</v>
      </c>
      <c r="C560" s="302">
        <v>21700</v>
      </c>
      <c r="D560" s="303">
        <f t="shared" si="144"/>
        <v>6173.5419630156466</v>
      </c>
      <c r="E560" s="304">
        <f t="shared" si="147"/>
        <v>2086.6571834992883</v>
      </c>
      <c r="F560" s="304">
        <f t="shared" si="148"/>
        <v>123.47083926031293</v>
      </c>
      <c r="G560" s="101">
        <v>95</v>
      </c>
      <c r="H560" s="305">
        <f t="shared" si="149"/>
        <v>8478.6699857752483</v>
      </c>
      <c r="I560" s="309">
        <f t="shared" si="150"/>
        <v>12.8734</v>
      </c>
      <c r="J560" s="329">
        <v>70.3</v>
      </c>
      <c r="K560" s="302">
        <v>21700</v>
      </c>
      <c r="L560" s="307">
        <f t="shared" si="145"/>
        <v>3704.1251778093883</v>
      </c>
      <c r="M560" s="304">
        <f t="shared" si="151"/>
        <v>1251.9943100995731</v>
      </c>
      <c r="N560" s="304">
        <f t="shared" si="152"/>
        <v>74.082503556187774</v>
      </c>
      <c r="O560" s="308">
        <v>57</v>
      </c>
      <c r="P560" s="305">
        <f t="shared" si="153"/>
        <v>5087.2019914651491</v>
      </c>
      <c r="Q560" s="309">
        <f t="shared" si="154"/>
        <v>7.7240000000000002</v>
      </c>
      <c r="R560" s="367">
        <v>105.45</v>
      </c>
      <c r="S560" s="302">
        <v>21700</v>
      </c>
      <c r="T560" s="307">
        <f t="shared" si="146"/>
        <v>2469.4167852062587</v>
      </c>
      <c r="U560" s="101">
        <f t="shared" si="155"/>
        <v>834.66287339971541</v>
      </c>
      <c r="V560" s="304">
        <f t="shared" si="156"/>
        <v>49.388335704125176</v>
      </c>
      <c r="W560" s="308">
        <v>38</v>
      </c>
      <c r="X560" s="305">
        <f t="shared" si="157"/>
        <v>3391.4679943100991</v>
      </c>
      <c r="Y560" s="309">
        <f t="shared" si="158"/>
        <v>5.1494</v>
      </c>
    </row>
    <row r="561" spans="1:25" ht="15.75" customHeight="1" x14ac:dyDescent="0.2">
      <c r="A561" s="424">
        <v>544</v>
      </c>
      <c r="B561" s="301">
        <v>42.18</v>
      </c>
      <c r="C561" s="302">
        <v>21700</v>
      </c>
      <c r="D561" s="303">
        <f t="shared" si="144"/>
        <v>6173.5419630156466</v>
      </c>
      <c r="E561" s="304">
        <f t="shared" si="147"/>
        <v>2086.6571834992883</v>
      </c>
      <c r="F561" s="304">
        <f t="shared" si="148"/>
        <v>123.47083926031293</v>
      </c>
      <c r="G561" s="101">
        <v>95</v>
      </c>
      <c r="H561" s="305">
        <f t="shared" si="149"/>
        <v>8478.6699857752483</v>
      </c>
      <c r="I561" s="309">
        <f t="shared" si="150"/>
        <v>12.8971</v>
      </c>
      <c r="J561" s="329">
        <v>70.3</v>
      </c>
      <c r="K561" s="302">
        <v>21700</v>
      </c>
      <c r="L561" s="307">
        <f t="shared" si="145"/>
        <v>3704.1251778093883</v>
      </c>
      <c r="M561" s="304">
        <f t="shared" si="151"/>
        <v>1251.9943100995731</v>
      </c>
      <c r="N561" s="304">
        <f t="shared" si="152"/>
        <v>74.082503556187774</v>
      </c>
      <c r="O561" s="308">
        <v>57</v>
      </c>
      <c r="P561" s="305">
        <f t="shared" si="153"/>
        <v>5087.2019914651491</v>
      </c>
      <c r="Q561" s="309">
        <f t="shared" si="154"/>
        <v>7.7382999999999997</v>
      </c>
      <c r="R561" s="367">
        <v>105.45</v>
      </c>
      <c r="S561" s="302">
        <v>21700</v>
      </c>
      <c r="T561" s="307">
        <f t="shared" si="146"/>
        <v>2469.4167852062587</v>
      </c>
      <c r="U561" s="101">
        <f t="shared" si="155"/>
        <v>834.66287339971541</v>
      </c>
      <c r="V561" s="304">
        <f t="shared" si="156"/>
        <v>49.388335704125176</v>
      </c>
      <c r="W561" s="308">
        <v>38</v>
      </c>
      <c r="X561" s="305">
        <f t="shared" si="157"/>
        <v>3391.4679943100991</v>
      </c>
      <c r="Y561" s="309">
        <f t="shared" si="158"/>
        <v>5.1588000000000003</v>
      </c>
    </row>
    <row r="562" spans="1:25" ht="15.75" customHeight="1" x14ac:dyDescent="0.2">
      <c r="A562" s="424">
        <v>545</v>
      </c>
      <c r="B562" s="301">
        <v>42.18</v>
      </c>
      <c r="C562" s="302">
        <v>21700</v>
      </c>
      <c r="D562" s="303">
        <f t="shared" si="144"/>
        <v>6173.5419630156466</v>
      </c>
      <c r="E562" s="304">
        <f t="shared" si="147"/>
        <v>2086.6571834992883</v>
      </c>
      <c r="F562" s="304">
        <f t="shared" si="148"/>
        <v>123.47083926031293</v>
      </c>
      <c r="G562" s="101">
        <v>95</v>
      </c>
      <c r="H562" s="305">
        <f t="shared" si="149"/>
        <v>8478.6699857752483</v>
      </c>
      <c r="I562" s="309">
        <f t="shared" si="150"/>
        <v>12.9208</v>
      </c>
      <c r="J562" s="329">
        <v>70.3</v>
      </c>
      <c r="K562" s="302">
        <v>21700</v>
      </c>
      <c r="L562" s="307">
        <f t="shared" si="145"/>
        <v>3704.1251778093883</v>
      </c>
      <c r="M562" s="304">
        <f t="shared" si="151"/>
        <v>1251.9943100995731</v>
      </c>
      <c r="N562" s="304">
        <f t="shared" si="152"/>
        <v>74.082503556187774</v>
      </c>
      <c r="O562" s="308">
        <v>57</v>
      </c>
      <c r="P562" s="305">
        <f t="shared" si="153"/>
        <v>5087.2019914651491</v>
      </c>
      <c r="Q562" s="309">
        <f t="shared" si="154"/>
        <v>7.7525000000000004</v>
      </c>
      <c r="R562" s="367">
        <v>105.45</v>
      </c>
      <c r="S562" s="302">
        <v>21700</v>
      </c>
      <c r="T562" s="307">
        <f t="shared" si="146"/>
        <v>2469.4167852062587</v>
      </c>
      <c r="U562" s="101">
        <f t="shared" si="155"/>
        <v>834.66287339971541</v>
      </c>
      <c r="V562" s="304">
        <f t="shared" si="156"/>
        <v>49.388335704125176</v>
      </c>
      <c r="W562" s="308">
        <v>38</v>
      </c>
      <c r="X562" s="305">
        <f t="shared" si="157"/>
        <v>3391.4679943100991</v>
      </c>
      <c r="Y562" s="309">
        <f t="shared" si="158"/>
        <v>5.1683000000000003</v>
      </c>
    </row>
    <row r="563" spans="1:25" ht="15.75" customHeight="1" x14ac:dyDescent="0.2">
      <c r="A563" s="424">
        <v>546</v>
      </c>
      <c r="B563" s="301">
        <v>42.18</v>
      </c>
      <c r="C563" s="302">
        <v>21700</v>
      </c>
      <c r="D563" s="303">
        <f t="shared" si="144"/>
        <v>6173.5419630156466</v>
      </c>
      <c r="E563" s="304">
        <f t="shared" si="147"/>
        <v>2086.6571834992883</v>
      </c>
      <c r="F563" s="304">
        <f t="shared" si="148"/>
        <v>123.47083926031293</v>
      </c>
      <c r="G563" s="101">
        <v>95</v>
      </c>
      <c r="H563" s="305">
        <f t="shared" si="149"/>
        <v>8478.6699857752483</v>
      </c>
      <c r="I563" s="309">
        <f t="shared" si="150"/>
        <v>12.9445</v>
      </c>
      <c r="J563" s="329">
        <v>70.3</v>
      </c>
      <c r="K563" s="302">
        <v>21700</v>
      </c>
      <c r="L563" s="307">
        <f t="shared" si="145"/>
        <v>3704.1251778093883</v>
      </c>
      <c r="M563" s="304">
        <f t="shared" si="151"/>
        <v>1251.9943100995731</v>
      </c>
      <c r="N563" s="304">
        <f t="shared" si="152"/>
        <v>74.082503556187774</v>
      </c>
      <c r="O563" s="308">
        <v>57</v>
      </c>
      <c r="P563" s="305">
        <f t="shared" si="153"/>
        <v>5087.2019914651491</v>
      </c>
      <c r="Q563" s="309">
        <f t="shared" si="154"/>
        <v>7.7667000000000002</v>
      </c>
      <c r="R563" s="367">
        <v>105.45</v>
      </c>
      <c r="S563" s="302">
        <v>21700</v>
      </c>
      <c r="T563" s="307">
        <f t="shared" si="146"/>
        <v>2469.4167852062587</v>
      </c>
      <c r="U563" s="101">
        <f t="shared" si="155"/>
        <v>834.66287339971541</v>
      </c>
      <c r="V563" s="304">
        <f t="shared" si="156"/>
        <v>49.388335704125176</v>
      </c>
      <c r="W563" s="308">
        <v>38</v>
      </c>
      <c r="X563" s="305">
        <f t="shared" si="157"/>
        <v>3391.4679943100991</v>
      </c>
      <c r="Y563" s="309">
        <f t="shared" si="158"/>
        <v>5.1778000000000004</v>
      </c>
    </row>
    <row r="564" spans="1:25" ht="15.75" customHeight="1" x14ac:dyDescent="0.2">
      <c r="A564" s="424">
        <v>547</v>
      </c>
      <c r="B564" s="301">
        <v>42.18</v>
      </c>
      <c r="C564" s="302">
        <v>21700</v>
      </c>
      <c r="D564" s="303">
        <f t="shared" si="144"/>
        <v>6173.5419630156466</v>
      </c>
      <c r="E564" s="304">
        <f t="shared" si="147"/>
        <v>2086.6571834992883</v>
      </c>
      <c r="F564" s="304">
        <f t="shared" si="148"/>
        <v>123.47083926031293</v>
      </c>
      <c r="G564" s="101">
        <v>95</v>
      </c>
      <c r="H564" s="305">
        <f t="shared" si="149"/>
        <v>8478.6699857752483</v>
      </c>
      <c r="I564" s="309">
        <f t="shared" si="150"/>
        <v>12.9682</v>
      </c>
      <c r="J564" s="329">
        <v>70.3</v>
      </c>
      <c r="K564" s="302">
        <v>21700</v>
      </c>
      <c r="L564" s="307">
        <f t="shared" si="145"/>
        <v>3704.1251778093883</v>
      </c>
      <c r="M564" s="304">
        <f t="shared" si="151"/>
        <v>1251.9943100995731</v>
      </c>
      <c r="N564" s="304">
        <f t="shared" si="152"/>
        <v>74.082503556187774</v>
      </c>
      <c r="O564" s="308">
        <v>57</v>
      </c>
      <c r="P564" s="305">
        <f t="shared" si="153"/>
        <v>5087.2019914651491</v>
      </c>
      <c r="Q564" s="309">
        <f t="shared" si="154"/>
        <v>7.7808999999999999</v>
      </c>
      <c r="R564" s="367">
        <v>105.45</v>
      </c>
      <c r="S564" s="302">
        <v>21700</v>
      </c>
      <c r="T564" s="307">
        <f t="shared" si="146"/>
        <v>2469.4167852062587</v>
      </c>
      <c r="U564" s="101">
        <f t="shared" si="155"/>
        <v>834.66287339971541</v>
      </c>
      <c r="V564" s="304">
        <f t="shared" si="156"/>
        <v>49.388335704125176</v>
      </c>
      <c r="W564" s="308">
        <v>38</v>
      </c>
      <c r="X564" s="305">
        <f t="shared" si="157"/>
        <v>3391.4679943100991</v>
      </c>
      <c r="Y564" s="309">
        <f t="shared" si="158"/>
        <v>5.1872999999999996</v>
      </c>
    </row>
    <row r="565" spans="1:25" ht="15.75" customHeight="1" x14ac:dyDescent="0.2">
      <c r="A565" s="424">
        <v>548</v>
      </c>
      <c r="B565" s="301">
        <v>42.18</v>
      </c>
      <c r="C565" s="302">
        <v>21700</v>
      </c>
      <c r="D565" s="303">
        <f t="shared" si="144"/>
        <v>6173.5419630156466</v>
      </c>
      <c r="E565" s="304">
        <f t="shared" si="147"/>
        <v>2086.6571834992883</v>
      </c>
      <c r="F565" s="304">
        <f t="shared" si="148"/>
        <v>123.47083926031293</v>
      </c>
      <c r="G565" s="101">
        <v>95</v>
      </c>
      <c r="H565" s="305">
        <f t="shared" si="149"/>
        <v>8478.6699857752483</v>
      </c>
      <c r="I565" s="309">
        <f t="shared" si="150"/>
        <v>12.991899999999999</v>
      </c>
      <c r="J565" s="329">
        <v>70.3</v>
      </c>
      <c r="K565" s="302">
        <v>21700</v>
      </c>
      <c r="L565" s="307">
        <f t="shared" si="145"/>
        <v>3704.1251778093883</v>
      </c>
      <c r="M565" s="304">
        <f t="shared" si="151"/>
        <v>1251.9943100995731</v>
      </c>
      <c r="N565" s="304">
        <f t="shared" si="152"/>
        <v>74.082503556187774</v>
      </c>
      <c r="O565" s="308">
        <v>57</v>
      </c>
      <c r="P565" s="305">
        <f t="shared" si="153"/>
        <v>5087.2019914651491</v>
      </c>
      <c r="Q565" s="309">
        <f t="shared" si="154"/>
        <v>7.7952000000000004</v>
      </c>
      <c r="R565" s="367">
        <v>105.45</v>
      </c>
      <c r="S565" s="302">
        <v>21700</v>
      </c>
      <c r="T565" s="307">
        <f t="shared" si="146"/>
        <v>2469.4167852062587</v>
      </c>
      <c r="U565" s="101">
        <f t="shared" si="155"/>
        <v>834.66287339971541</v>
      </c>
      <c r="V565" s="304">
        <f t="shared" si="156"/>
        <v>49.388335704125176</v>
      </c>
      <c r="W565" s="308">
        <v>38</v>
      </c>
      <c r="X565" s="305">
        <f t="shared" si="157"/>
        <v>3391.4679943100991</v>
      </c>
      <c r="Y565" s="309">
        <f t="shared" si="158"/>
        <v>5.1967999999999996</v>
      </c>
    </row>
    <row r="566" spans="1:25" ht="15.75" customHeight="1" x14ac:dyDescent="0.2">
      <c r="A566" s="424">
        <v>549</v>
      </c>
      <c r="B566" s="301">
        <v>42.18</v>
      </c>
      <c r="C566" s="302">
        <v>21700</v>
      </c>
      <c r="D566" s="303">
        <f t="shared" si="144"/>
        <v>6173.5419630156466</v>
      </c>
      <c r="E566" s="304">
        <f t="shared" si="147"/>
        <v>2086.6571834992883</v>
      </c>
      <c r="F566" s="304">
        <f t="shared" si="148"/>
        <v>123.47083926031293</v>
      </c>
      <c r="G566" s="101">
        <v>95</v>
      </c>
      <c r="H566" s="305">
        <f t="shared" si="149"/>
        <v>8478.6699857752483</v>
      </c>
      <c r="I566" s="309">
        <f t="shared" si="150"/>
        <v>13.015599999999999</v>
      </c>
      <c r="J566" s="329">
        <v>70.3</v>
      </c>
      <c r="K566" s="302">
        <v>21700</v>
      </c>
      <c r="L566" s="307">
        <f t="shared" si="145"/>
        <v>3704.1251778093883</v>
      </c>
      <c r="M566" s="304">
        <f t="shared" si="151"/>
        <v>1251.9943100995731</v>
      </c>
      <c r="N566" s="304">
        <f t="shared" si="152"/>
        <v>74.082503556187774</v>
      </c>
      <c r="O566" s="308">
        <v>57</v>
      </c>
      <c r="P566" s="305">
        <f t="shared" si="153"/>
        <v>5087.2019914651491</v>
      </c>
      <c r="Q566" s="309">
        <f t="shared" si="154"/>
        <v>7.8094000000000001</v>
      </c>
      <c r="R566" s="367">
        <v>105.45</v>
      </c>
      <c r="S566" s="302">
        <v>21700</v>
      </c>
      <c r="T566" s="307">
        <f t="shared" si="146"/>
        <v>2469.4167852062587</v>
      </c>
      <c r="U566" s="101">
        <f t="shared" si="155"/>
        <v>834.66287339971541</v>
      </c>
      <c r="V566" s="304">
        <f t="shared" si="156"/>
        <v>49.388335704125176</v>
      </c>
      <c r="W566" s="308">
        <v>38</v>
      </c>
      <c r="X566" s="305">
        <f t="shared" si="157"/>
        <v>3391.4679943100991</v>
      </c>
      <c r="Y566" s="309">
        <f t="shared" si="158"/>
        <v>5.2062999999999997</v>
      </c>
    </row>
    <row r="567" spans="1:25" ht="15.75" customHeight="1" x14ac:dyDescent="0.2">
      <c r="A567" s="283">
        <v>550</v>
      </c>
      <c r="B567" s="301">
        <v>42.18</v>
      </c>
      <c r="C567" s="302">
        <v>21700</v>
      </c>
      <c r="D567" s="303">
        <f t="shared" si="144"/>
        <v>6173.5419630156466</v>
      </c>
      <c r="E567" s="304">
        <f t="shared" si="147"/>
        <v>2086.6571834992883</v>
      </c>
      <c r="F567" s="304">
        <f t="shared" si="148"/>
        <v>123.47083926031293</v>
      </c>
      <c r="G567" s="101">
        <v>95</v>
      </c>
      <c r="H567" s="305">
        <f t="shared" si="149"/>
        <v>8478.6699857752483</v>
      </c>
      <c r="I567" s="309">
        <f t="shared" si="150"/>
        <v>13.039400000000001</v>
      </c>
      <c r="J567" s="329">
        <v>70.3</v>
      </c>
      <c r="K567" s="302">
        <v>21700</v>
      </c>
      <c r="L567" s="307">
        <f t="shared" si="145"/>
        <v>3704.1251778093883</v>
      </c>
      <c r="M567" s="304">
        <f t="shared" si="151"/>
        <v>1251.9943100995731</v>
      </c>
      <c r="N567" s="304">
        <f t="shared" si="152"/>
        <v>74.082503556187774</v>
      </c>
      <c r="O567" s="308">
        <v>57</v>
      </c>
      <c r="P567" s="305">
        <f t="shared" si="153"/>
        <v>5087.2019914651491</v>
      </c>
      <c r="Q567" s="309">
        <f t="shared" si="154"/>
        <v>7.8235999999999999</v>
      </c>
      <c r="R567" s="367">
        <v>105.45</v>
      </c>
      <c r="S567" s="302">
        <v>21700</v>
      </c>
      <c r="T567" s="307">
        <f t="shared" si="146"/>
        <v>2469.4167852062587</v>
      </c>
      <c r="U567" s="101">
        <f t="shared" si="155"/>
        <v>834.66287339971541</v>
      </c>
      <c r="V567" s="304">
        <f t="shared" si="156"/>
        <v>49.388335704125176</v>
      </c>
      <c r="W567" s="308">
        <v>38</v>
      </c>
      <c r="X567" s="305">
        <f t="shared" si="157"/>
        <v>3391.4679943100991</v>
      </c>
      <c r="Y567" s="309">
        <f t="shared" si="158"/>
        <v>5.2157</v>
      </c>
    </row>
    <row r="568" spans="1:25" ht="15.75" customHeight="1" x14ac:dyDescent="0.2">
      <c r="A568" s="424">
        <v>551</v>
      </c>
      <c r="B568" s="301">
        <v>42.18</v>
      </c>
      <c r="C568" s="302">
        <v>21700</v>
      </c>
      <c r="D568" s="303">
        <f t="shared" si="144"/>
        <v>6173.5419630156466</v>
      </c>
      <c r="E568" s="304">
        <f t="shared" si="147"/>
        <v>2086.6571834992883</v>
      </c>
      <c r="F568" s="304">
        <f t="shared" si="148"/>
        <v>123.47083926031293</v>
      </c>
      <c r="G568" s="101">
        <v>95</v>
      </c>
      <c r="H568" s="305">
        <f t="shared" si="149"/>
        <v>8478.6699857752483</v>
      </c>
      <c r="I568" s="309">
        <f t="shared" si="150"/>
        <v>13.0631</v>
      </c>
      <c r="J568" s="329">
        <v>70.3</v>
      </c>
      <c r="K568" s="302">
        <v>21700</v>
      </c>
      <c r="L568" s="307">
        <f t="shared" si="145"/>
        <v>3704.1251778093883</v>
      </c>
      <c r="M568" s="304">
        <f t="shared" si="151"/>
        <v>1251.9943100995731</v>
      </c>
      <c r="N568" s="304">
        <f t="shared" si="152"/>
        <v>74.082503556187774</v>
      </c>
      <c r="O568" s="308">
        <v>57</v>
      </c>
      <c r="P568" s="305">
        <f t="shared" si="153"/>
        <v>5087.2019914651491</v>
      </c>
      <c r="Q568" s="309">
        <f t="shared" si="154"/>
        <v>7.8377999999999997</v>
      </c>
      <c r="R568" s="367">
        <v>105.45</v>
      </c>
      <c r="S568" s="302">
        <v>21700</v>
      </c>
      <c r="T568" s="307">
        <f t="shared" si="146"/>
        <v>2469.4167852062587</v>
      </c>
      <c r="U568" s="101">
        <f t="shared" si="155"/>
        <v>834.66287339971541</v>
      </c>
      <c r="V568" s="304">
        <f t="shared" si="156"/>
        <v>49.388335704125176</v>
      </c>
      <c r="W568" s="308">
        <v>38</v>
      </c>
      <c r="X568" s="305">
        <f t="shared" si="157"/>
        <v>3391.4679943100991</v>
      </c>
      <c r="Y568" s="309">
        <f t="shared" si="158"/>
        <v>5.2252000000000001</v>
      </c>
    </row>
    <row r="569" spans="1:25" ht="15.75" customHeight="1" x14ac:dyDescent="0.2">
      <c r="A569" s="424">
        <v>552</v>
      </c>
      <c r="B569" s="301">
        <v>42.18</v>
      </c>
      <c r="C569" s="302">
        <v>21700</v>
      </c>
      <c r="D569" s="303">
        <f t="shared" si="144"/>
        <v>6173.5419630156466</v>
      </c>
      <c r="E569" s="304">
        <f t="shared" si="147"/>
        <v>2086.6571834992883</v>
      </c>
      <c r="F569" s="304">
        <f t="shared" si="148"/>
        <v>123.47083926031293</v>
      </c>
      <c r="G569" s="101">
        <v>95</v>
      </c>
      <c r="H569" s="305">
        <f t="shared" si="149"/>
        <v>8478.6699857752483</v>
      </c>
      <c r="I569" s="309">
        <f t="shared" si="150"/>
        <v>13.0868</v>
      </c>
      <c r="J569" s="329">
        <v>70.3</v>
      </c>
      <c r="K569" s="302">
        <v>21700</v>
      </c>
      <c r="L569" s="307">
        <f t="shared" si="145"/>
        <v>3704.1251778093883</v>
      </c>
      <c r="M569" s="304">
        <f t="shared" si="151"/>
        <v>1251.9943100995731</v>
      </c>
      <c r="N569" s="304">
        <f t="shared" si="152"/>
        <v>74.082503556187774</v>
      </c>
      <c r="O569" s="308">
        <v>57</v>
      </c>
      <c r="P569" s="305">
        <f t="shared" si="153"/>
        <v>5087.2019914651491</v>
      </c>
      <c r="Q569" s="309">
        <f t="shared" si="154"/>
        <v>7.8521000000000001</v>
      </c>
      <c r="R569" s="367">
        <v>105.45</v>
      </c>
      <c r="S569" s="302">
        <v>21700</v>
      </c>
      <c r="T569" s="307">
        <f t="shared" si="146"/>
        <v>2469.4167852062587</v>
      </c>
      <c r="U569" s="101">
        <f t="shared" si="155"/>
        <v>834.66287339971541</v>
      </c>
      <c r="V569" s="304">
        <f t="shared" si="156"/>
        <v>49.388335704125176</v>
      </c>
      <c r="W569" s="308">
        <v>38</v>
      </c>
      <c r="X569" s="305">
        <f t="shared" si="157"/>
        <v>3391.4679943100991</v>
      </c>
      <c r="Y569" s="309">
        <f t="shared" si="158"/>
        <v>5.2347000000000001</v>
      </c>
    </row>
    <row r="570" spans="1:25" ht="15.75" customHeight="1" x14ac:dyDescent="0.2">
      <c r="A570" s="424">
        <v>553</v>
      </c>
      <c r="B570" s="301">
        <v>42.18</v>
      </c>
      <c r="C570" s="302">
        <v>21700</v>
      </c>
      <c r="D570" s="303">
        <f t="shared" si="144"/>
        <v>6173.5419630156466</v>
      </c>
      <c r="E570" s="304">
        <f t="shared" si="147"/>
        <v>2086.6571834992883</v>
      </c>
      <c r="F570" s="304">
        <f t="shared" si="148"/>
        <v>123.47083926031293</v>
      </c>
      <c r="G570" s="101">
        <v>95</v>
      </c>
      <c r="H570" s="305">
        <f t="shared" si="149"/>
        <v>8478.6699857752483</v>
      </c>
      <c r="I570" s="309">
        <f t="shared" si="150"/>
        <v>13.1105</v>
      </c>
      <c r="J570" s="329">
        <v>70.3</v>
      </c>
      <c r="K570" s="302">
        <v>21700</v>
      </c>
      <c r="L570" s="307">
        <f t="shared" si="145"/>
        <v>3704.1251778093883</v>
      </c>
      <c r="M570" s="304">
        <f t="shared" si="151"/>
        <v>1251.9943100995731</v>
      </c>
      <c r="N570" s="304">
        <f t="shared" si="152"/>
        <v>74.082503556187774</v>
      </c>
      <c r="O570" s="308">
        <v>57</v>
      </c>
      <c r="P570" s="305">
        <f t="shared" si="153"/>
        <v>5087.2019914651491</v>
      </c>
      <c r="Q570" s="309">
        <f t="shared" si="154"/>
        <v>7.8662999999999998</v>
      </c>
      <c r="R570" s="367">
        <v>105.45</v>
      </c>
      <c r="S570" s="302">
        <v>21700</v>
      </c>
      <c r="T570" s="307">
        <f t="shared" si="146"/>
        <v>2469.4167852062587</v>
      </c>
      <c r="U570" s="101">
        <f t="shared" si="155"/>
        <v>834.66287339971541</v>
      </c>
      <c r="V570" s="304">
        <f t="shared" si="156"/>
        <v>49.388335704125176</v>
      </c>
      <c r="W570" s="308">
        <v>38</v>
      </c>
      <c r="X570" s="305">
        <f t="shared" si="157"/>
        <v>3391.4679943100991</v>
      </c>
      <c r="Y570" s="309">
        <f t="shared" si="158"/>
        <v>5.2442000000000002</v>
      </c>
    </row>
    <row r="571" spans="1:25" ht="15.75" customHeight="1" x14ac:dyDescent="0.2">
      <c r="A571" s="424">
        <v>554</v>
      </c>
      <c r="B571" s="301">
        <v>42.18</v>
      </c>
      <c r="C571" s="302">
        <v>21700</v>
      </c>
      <c r="D571" s="303">
        <f t="shared" si="144"/>
        <v>6173.5419630156466</v>
      </c>
      <c r="E571" s="304">
        <f t="shared" si="147"/>
        <v>2086.6571834992883</v>
      </c>
      <c r="F571" s="304">
        <f t="shared" si="148"/>
        <v>123.47083926031293</v>
      </c>
      <c r="G571" s="101">
        <v>95</v>
      </c>
      <c r="H571" s="305">
        <f t="shared" si="149"/>
        <v>8478.6699857752483</v>
      </c>
      <c r="I571" s="309">
        <f t="shared" si="150"/>
        <v>13.1342</v>
      </c>
      <c r="J571" s="329">
        <v>70.3</v>
      </c>
      <c r="K571" s="302">
        <v>21700</v>
      </c>
      <c r="L571" s="307">
        <f t="shared" si="145"/>
        <v>3704.1251778093883</v>
      </c>
      <c r="M571" s="304">
        <f t="shared" si="151"/>
        <v>1251.9943100995731</v>
      </c>
      <c r="N571" s="304">
        <f t="shared" si="152"/>
        <v>74.082503556187774</v>
      </c>
      <c r="O571" s="308">
        <v>57</v>
      </c>
      <c r="P571" s="305">
        <f t="shared" si="153"/>
        <v>5087.2019914651491</v>
      </c>
      <c r="Q571" s="309">
        <f t="shared" si="154"/>
        <v>7.8804999999999996</v>
      </c>
      <c r="R571" s="367">
        <v>105.45</v>
      </c>
      <c r="S571" s="302">
        <v>21700</v>
      </c>
      <c r="T571" s="307">
        <f t="shared" si="146"/>
        <v>2469.4167852062587</v>
      </c>
      <c r="U571" s="101">
        <f t="shared" si="155"/>
        <v>834.66287339971541</v>
      </c>
      <c r="V571" s="304">
        <f t="shared" si="156"/>
        <v>49.388335704125176</v>
      </c>
      <c r="W571" s="308">
        <v>38</v>
      </c>
      <c r="X571" s="305">
        <f t="shared" si="157"/>
        <v>3391.4679943100991</v>
      </c>
      <c r="Y571" s="309">
        <f t="shared" si="158"/>
        <v>5.2537000000000003</v>
      </c>
    </row>
    <row r="572" spans="1:25" ht="15.75" customHeight="1" x14ac:dyDescent="0.2">
      <c r="A572" s="424">
        <v>555</v>
      </c>
      <c r="B572" s="301">
        <v>42.18</v>
      </c>
      <c r="C572" s="302">
        <v>21700</v>
      </c>
      <c r="D572" s="303">
        <f t="shared" si="144"/>
        <v>6173.5419630156466</v>
      </c>
      <c r="E572" s="304">
        <f t="shared" si="147"/>
        <v>2086.6571834992883</v>
      </c>
      <c r="F572" s="304">
        <f t="shared" si="148"/>
        <v>123.47083926031293</v>
      </c>
      <c r="G572" s="101">
        <v>95</v>
      </c>
      <c r="H572" s="305">
        <f t="shared" si="149"/>
        <v>8478.6699857752483</v>
      </c>
      <c r="I572" s="309">
        <f t="shared" si="150"/>
        <v>13.1579</v>
      </c>
      <c r="J572" s="329">
        <v>70.3</v>
      </c>
      <c r="K572" s="302">
        <v>21700</v>
      </c>
      <c r="L572" s="307">
        <f t="shared" si="145"/>
        <v>3704.1251778093883</v>
      </c>
      <c r="M572" s="304">
        <f t="shared" si="151"/>
        <v>1251.9943100995731</v>
      </c>
      <c r="N572" s="304">
        <f t="shared" si="152"/>
        <v>74.082503556187774</v>
      </c>
      <c r="O572" s="308">
        <v>57</v>
      </c>
      <c r="P572" s="305">
        <f t="shared" si="153"/>
        <v>5087.2019914651491</v>
      </c>
      <c r="Q572" s="309">
        <f t="shared" si="154"/>
        <v>7.8947000000000003</v>
      </c>
      <c r="R572" s="367">
        <v>105.45</v>
      </c>
      <c r="S572" s="302">
        <v>21700</v>
      </c>
      <c r="T572" s="307">
        <f t="shared" si="146"/>
        <v>2469.4167852062587</v>
      </c>
      <c r="U572" s="101">
        <f t="shared" si="155"/>
        <v>834.66287339971541</v>
      </c>
      <c r="V572" s="304">
        <f t="shared" si="156"/>
        <v>49.388335704125176</v>
      </c>
      <c r="W572" s="308">
        <v>38</v>
      </c>
      <c r="X572" s="305">
        <f t="shared" si="157"/>
        <v>3391.4679943100991</v>
      </c>
      <c r="Y572" s="309">
        <f t="shared" si="158"/>
        <v>5.2632000000000003</v>
      </c>
    </row>
    <row r="573" spans="1:25" ht="15.75" customHeight="1" x14ac:dyDescent="0.2">
      <c r="A573" s="424">
        <v>556</v>
      </c>
      <c r="B573" s="301">
        <v>42.18</v>
      </c>
      <c r="C573" s="302">
        <v>21700</v>
      </c>
      <c r="D573" s="303">
        <f t="shared" si="144"/>
        <v>6173.5419630156466</v>
      </c>
      <c r="E573" s="304">
        <f t="shared" si="147"/>
        <v>2086.6571834992883</v>
      </c>
      <c r="F573" s="304">
        <f t="shared" si="148"/>
        <v>123.47083926031293</v>
      </c>
      <c r="G573" s="101">
        <v>95</v>
      </c>
      <c r="H573" s="305">
        <f t="shared" si="149"/>
        <v>8478.6699857752483</v>
      </c>
      <c r="I573" s="309">
        <f t="shared" si="150"/>
        <v>13.1816</v>
      </c>
      <c r="J573" s="329">
        <v>70.3</v>
      </c>
      <c r="K573" s="302">
        <v>21700</v>
      </c>
      <c r="L573" s="307">
        <f t="shared" si="145"/>
        <v>3704.1251778093883</v>
      </c>
      <c r="M573" s="304">
        <f t="shared" si="151"/>
        <v>1251.9943100995731</v>
      </c>
      <c r="N573" s="304">
        <f t="shared" si="152"/>
        <v>74.082503556187774</v>
      </c>
      <c r="O573" s="308">
        <v>57</v>
      </c>
      <c r="P573" s="305">
        <f t="shared" si="153"/>
        <v>5087.2019914651491</v>
      </c>
      <c r="Q573" s="309">
        <f t="shared" si="154"/>
        <v>7.9089999999999998</v>
      </c>
      <c r="R573" s="367">
        <v>105.45</v>
      </c>
      <c r="S573" s="302">
        <v>21700</v>
      </c>
      <c r="T573" s="307">
        <f t="shared" si="146"/>
        <v>2469.4167852062587</v>
      </c>
      <c r="U573" s="101">
        <f t="shared" si="155"/>
        <v>834.66287339971541</v>
      </c>
      <c r="V573" s="304">
        <f t="shared" si="156"/>
        <v>49.388335704125176</v>
      </c>
      <c r="W573" s="308">
        <v>38</v>
      </c>
      <c r="X573" s="305">
        <f t="shared" si="157"/>
        <v>3391.4679943100991</v>
      </c>
      <c r="Y573" s="309">
        <f t="shared" si="158"/>
        <v>5.2725999999999997</v>
      </c>
    </row>
    <row r="574" spans="1:25" ht="15.75" customHeight="1" x14ac:dyDescent="0.2">
      <c r="A574" s="424">
        <v>557</v>
      </c>
      <c r="B574" s="301">
        <v>42.18</v>
      </c>
      <c r="C574" s="302">
        <v>21700</v>
      </c>
      <c r="D574" s="303">
        <f t="shared" si="144"/>
        <v>6173.5419630156466</v>
      </c>
      <c r="E574" s="304">
        <f t="shared" si="147"/>
        <v>2086.6571834992883</v>
      </c>
      <c r="F574" s="304">
        <f t="shared" si="148"/>
        <v>123.47083926031293</v>
      </c>
      <c r="G574" s="101">
        <v>95</v>
      </c>
      <c r="H574" s="305">
        <f t="shared" si="149"/>
        <v>8478.6699857752483</v>
      </c>
      <c r="I574" s="309">
        <f t="shared" si="150"/>
        <v>13.205299999999999</v>
      </c>
      <c r="J574" s="329">
        <v>70.3</v>
      </c>
      <c r="K574" s="302">
        <v>21700</v>
      </c>
      <c r="L574" s="307">
        <f t="shared" si="145"/>
        <v>3704.1251778093883</v>
      </c>
      <c r="M574" s="304">
        <f t="shared" si="151"/>
        <v>1251.9943100995731</v>
      </c>
      <c r="N574" s="304">
        <f t="shared" si="152"/>
        <v>74.082503556187774</v>
      </c>
      <c r="O574" s="308">
        <v>57</v>
      </c>
      <c r="P574" s="305">
        <f t="shared" si="153"/>
        <v>5087.2019914651491</v>
      </c>
      <c r="Q574" s="309">
        <f t="shared" si="154"/>
        <v>7.9231999999999996</v>
      </c>
      <c r="R574" s="367">
        <v>105.45</v>
      </c>
      <c r="S574" s="302">
        <v>21700</v>
      </c>
      <c r="T574" s="307">
        <f t="shared" si="146"/>
        <v>2469.4167852062587</v>
      </c>
      <c r="U574" s="101">
        <f t="shared" si="155"/>
        <v>834.66287339971541</v>
      </c>
      <c r="V574" s="304">
        <f t="shared" si="156"/>
        <v>49.388335704125176</v>
      </c>
      <c r="W574" s="308">
        <v>38</v>
      </c>
      <c r="X574" s="305">
        <f t="shared" si="157"/>
        <v>3391.4679943100991</v>
      </c>
      <c r="Y574" s="309">
        <f t="shared" si="158"/>
        <v>5.2820999999999998</v>
      </c>
    </row>
    <row r="575" spans="1:25" ht="15.75" customHeight="1" x14ac:dyDescent="0.2">
      <c r="A575" s="424">
        <v>558</v>
      </c>
      <c r="B575" s="301">
        <v>42.18</v>
      </c>
      <c r="C575" s="302">
        <v>21700</v>
      </c>
      <c r="D575" s="303">
        <f t="shared" si="144"/>
        <v>6173.5419630156466</v>
      </c>
      <c r="E575" s="304">
        <f t="shared" si="147"/>
        <v>2086.6571834992883</v>
      </c>
      <c r="F575" s="304">
        <f t="shared" si="148"/>
        <v>123.47083926031293</v>
      </c>
      <c r="G575" s="101">
        <v>95</v>
      </c>
      <c r="H575" s="305">
        <f t="shared" si="149"/>
        <v>8478.6699857752483</v>
      </c>
      <c r="I575" s="309">
        <f t="shared" si="150"/>
        <v>13.228999999999999</v>
      </c>
      <c r="J575" s="329">
        <v>70.3</v>
      </c>
      <c r="K575" s="302">
        <v>21700</v>
      </c>
      <c r="L575" s="307">
        <f t="shared" si="145"/>
        <v>3704.1251778093883</v>
      </c>
      <c r="M575" s="304">
        <f t="shared" si="151"/>
        <v>1251.9943100995731</v>
      </c>
      <c r="N575" s="304">
        <f t="shared" si="152"/>
        <v>74.082503556187774</v>
      </c>
      <c r="O575" s="308">
        <v>57</v>
      </c>
      <c r="P575" s="305">
        <f t="shared" si="153"/>
        <v>5087.2019914651491</v>
      </c>
      <c r="Q575" s="309">
        <f t="shared" si="154"/>
        <v>7.9374000000000002</v>
      </c>
      <c r="R575" s="367">
        <v>105.45</v>
      </c>
      <c r="S575" s="302">
        <v>21700</v>
      </c>
      <c r="T575" s="307">
        <f t="shared" si="146"/>
        <v>2469.4167852062587</v>
      </c>
      <c r="U575" s="101">
        <f t="shared" si="155"/>
        <v>834.66287339971541</v>
      </c>
      <c r="V575" s="304">
        <f t="shared" si="156"/>
        <v>49.388335704125176</v>
      </c>
      <c r="W575" s="308">
        <v>38</v>
      </c>
      <c r="X575" s="305">
        <f t="shared" si="157"/>
        <v>3391.4679943100991</v>
      </c>
      <c r="Y575" s="309">
        <f t="shared" si="158"/>
        <v>5.2915999999999999</v>
      </c>
    </row>
    <row r="576" spans="1:25" ht="15.75" customHeight="1" x14ac:dyDescent="0.2">
      <c r="A576" s="424">
        <v>559</v>
      </c>
      <c r="B576" s="301">
        <v>42.18</v>
      </c>
      <c r="C576" s="302">
        <v>21700</v>
      </c>
      <c r="D576" s="303">
        <f t="shared" si="144"/>
        <v>6173.5419630156466</v>
      </c>
      <c r="E576" s="304">
        <f t="shared" si="147"/>
        <v>2086.6571834992883</v>
      </c>
      <c r="F576" s="304">
        <f t="shared" si="148"/>
        <v>123.47083926031293</v>
      </c>
      <c r="G576" s="101">
        <v>95</v>
      </c>
      <c r="H576" s="305">
        <f t="shared" si="149"/>
        <v>8478.6699857752483</v>
      </c>
      <c r="I576" s="309">
        <f t="shared" si="150"/>
        <v>13.252700000000001</v>
      </c>
      <c r="J576" s="329">
        <v>70.3</v>
      </c>
      <c r="K576" s="302">
        <v>21700</v>
      </c>
      <c r="L576" s="307">
        <f t="shared" si="145"/>
        <v>3704.1251778093883</v>
      </c>
      <c r="M576" s="304">
        <f t="shared" si="151"/>
        <v>1251.9943100995731</v>
      </c>
      <c r="N576" s="304">
        <f t="shared" si="152"/>
        <v>74.082503556187774</v>
      </c>
      <c r="O576" s="308">
        <v>57</v>
      </c>
      <c r="P576" s="305">
        <f t="shared" si="153"/>
        <v>5087.2019914651491</v>
      </c>
      <c r="Q576" s="309">
        <f t="shared" si="154"/>
        <v>7.9516</v>
      </c>
      <c r="R576" s="367">
        <v>105.45</v>
      </c>
      <c r="S576" s="302">
        <v>21700</v>
      </c>
      <c r="T576" s="307">
        <f t="shared" si="146"/>
        <v>2469.4167852062587</v>
      </c>
      <c r="U576" s="101">
        <f t="shared" si="155"/>
        <v>834.66287339971541</v>
      </c>
      <c r="V576" s="304">
        <f t="shared" si="156"/>
        <v>49.388335704125176</v>
      </c>
      <c r="W576" s="308">
        <v>38</v>
      </c>
      <c r="X576" s="305">
        <f t="shared" si="157"/>
        <v>3391.4679943100991</v>
      </c>
      <c r="Y576" s="309">
        <f t="shared" si="158"/>
        <v>5.3010999999999999</v>
      </c>
    </row>
    <row r="577" spans="1:25" ht="15.75" customHeight="1" x14ac:dyDescent="0.2">
      <c r="A577" s="283">
        <v>560</v>
      </c>
      <c r="B577" s="301">
        <v>42.18</v>
      </c>
      <c r="C577" s="302">
        <v>21700</v>
      </c>
      <c r="D577" s="303">
        <f t="shared" si="144"/>
        <v>6173.5419630156466</v>
      </c>
      <c r="E577" s="304">
        <f t="shared" si="147"/>
        <v>2086.6571834992883</v>
      </c>
      <c r="F577" s="304">
        <f t="shared" si="148"/>
        <v>123.47083926031293</v>
      </c>
      <c r="G577" s="101">
        <v>95</v>
      </c>
      <c r="H577" s="305">
        <f t="shared" si="149"/>
        <v>8478.6699857752483</v>
      </c>
      <c r="I577" s="309">
        <f t="shared" si="150"/>
        <v>13.276400000000001</v>
      </c>
      <c r="J577" s="329">
        <v>70.3</v>
      </c>
      <c r="K577" s="302">
        <v>21700</v>
      </c>
      <c r="L577" s="307">
        <f t="shared" si="145"/>
        <v>3704.1251778093883</v>
      </c>
      <c r="M577" s="304">
        <f t="shared" si="151"/>
        <v>1251.9943100995731</v>
      </c>
      <c r="N577" s="304">
        <f t="shared" si="152"/>
        <v>74.082503556187774</v>
      </c>
      <c r="O577" s="308">
        <v>57</v>
      </c>
      <c r="P577" s="305">
        <f t="shared" si="153"/>
        <v>5087.2019914651491</v>
      </c>
      <c r="Q577" s="309">
        <f t="shared" si="154"/>
        <v>7.9659000000000004</v>
      </c>
      <c r="R577" s="367">
        <v>105.45</v>
      </c>
      <c r="S577" s="302">
        <v>21700</v>
      </c>
      <c r="T577" s="307">
        <f t="shared" si="146"/>
        <v>2469.4167852062587</v>
      </c>
      <c r="U577" s="101">
        <f t="shared" si="155"/>
        <v>834.66287339971541</v>
      </c>
      <c r="V577" s="304">
        <f t="shared" si="156"/>
        <v>49.388335704125176</v>
      </c>
      <c r="W577" s="308">
        <v>38</v>
      </c>
      <c r="X577" s="305">
        <f t="shared" si="157"/>
        <v>3391.4679943100991</v>
      </c>
      <c r="Y577" s="309">
        <f t="shared" si="158"/>
        <v>5.3106</v>
      </c>
    </row>
    <row r="578" spans="1:25" ht="15.75" customHeight="1" x14ac:dyDescent="0.2">
      <c r="A578" s="424">
        <v>561</v>
      </c>
      <c r="B578" s="301">
        <v>42.18</v>
      </c>
      <c r="C578" s="302">
        <v>21700</v>
      </c>
      <c r="D578" s="303">
        <f t="shared" si="144"/>
        <v>6173.5419630156466</v>
      </c>
      <c r="E578" s="304">
        <f t="shared" si="147"/>
        <v>2086.6571834992883</v>
      </c>
      <c r="F578" s="304">
        <f t="shared" si="148"/>
        <v>123.47083926031293</v>
      </c>
      <c r="G578" s="101">
        <v>95</v>
      </c>
      <c r="H578" s="305">
        <f t="shared" si="149"/>
        <v>8478.6699857752483</v>
      </c>
      <c r="I578" s="309">
        <f t="shared" si="150"/>
        <v>13.3001</v>
      </c>
      <c r="J578" s="329">
        <v>70.3</v>
      </c>
      <c r="K578" s="302">
        <v>21700</v>
      </c>
      <c r="L578" s="307">
        <f t="shared" si="145"/>
        <v>3704.1251778093883</v>
      </c>
      <c r="M578" s="304">
        <f t="shared" si="151"/>
        <v>1251.9943100995731</v>
      </c>
      <c r="N578" s="304">
        <f t="shared" si="152"/>
        <v>74.082503556187774</v>
      </c>
      <c r="O578" s="308">
        <v>57</v>
      </c>
      <c r="P578" s="305">
        <f t="shared" si="153"/>
        <v>5087.2019914651491</v>
      </c>
      <c r="Q578" s="309">
        <f t="shared" si="154"/>
        <v>7.9801000000000002</v>
      </c>
      <c r="R578" s="367">
        <v>105.45</v>
      </c>
      <c r="S578" s="302">
        <v>21700</v>
      </c>
      <c r="T578" s="307">
        <f t="shared" si="146"/>
        <v>2469.4167852062587</v>
      </c>
      <c r="U578" s="101">
        <f t="shared" si="155"/>
        <v>834.66287339971541</v>
      </c>
      <c r="V578" s="304">
        <f t="shared" si="156"/>
        <v>49.388335704125176</v>
      </c>
      <c r="W578" s="308">
        <v>38</v>
      </c>
      <c r="X578" s="305">
        <f t="shared" si="157"/>
        <v>3391.4679943100991</v>
      </c>
      <c r="Y578" s="309">
        <f t="shared" si="158"/>
        <v>5.3201000000000001</v>
      </c>
    </row>
    <row r="579" spans="1:25" ht="15.75" customHeight="1" x14ac:dyDescent="0.2">
      <c r="A579" s="424">
        <v>562</v>
      </c>
      <c r="B579" s="301">
        <v>42.18</v>
      </c>
      <c r="C579" s="302">
        <v>21700</v>
      </c>
      <c r="D579" s="303">
        <f t="shared" si="144"/>
        <v>6173.5419630156466</v>
      </c>
      <c r="E579" s="304">
        <f t="shared" si="147"/>
        <v>2086.6571834992883</v>
      </c>
      <c r="F579" s="304">
        <f t="shared" si="148"/>
        <v>123.47083926031293</v>
      </c>
      <c r="G579" s="101">
        <v>95</v>
      </c>
      <c r="H579" s="305">
        <f t="shared" si="149"/>
        <v>8478.6699857752483</v>
      </c>
      <c r="I579" s="309">
        <f t="shared" si="150"/>
        <v>13.3239</v>
      </c>
      <c r="J579" s="329">
        <v>70.3</v>
      </c>
      <c r="K579" s="302">
        <v>21700</v>
      </c>
      <c r="L579" s="307">
        <f t="shared" si="145"/>
        <v>3704.1251778093883</v>
      </c>
      <c r="M579" s="304">
        <f t="shared" si="151"/>
        <v>1251.9943100995731</v>
      </c>
      <c r="N579" s="304">
        <f t="shared" si="152"/>
        <v>74.082503556187774</v>
      </c>
      <c r="O579" s="308">
        <v>57</v>
      </c>
      <c r="P579" s="305">
        <f t="shared" si="153"/>
        <v>5087.2019914651491</v>
      </c>
      <c r="Q579" s="309">
        <f t="shared" si="154"/>
        <v>7.9943</v>
      </c>
      <c r="R579" s="367">
        <v>105.45</v>
      </c>
      <c r="S579" s="302">
        <v>21700</v>
      </c>
      <c r="T579" s="307">
        <f t="shared" si="146"/>
        <v>2469.4167852062587</v>
      </c>
      <c r="U579" s="101">
        <f t="shared" si="155"/>
        <v>834.66287339971541</v>
      </c>
      <c r="V579" s="304">
        <f t="shared" si="156"/>
        <v>49.388335704125176</v>
      </c>
      <c r="W579" s="308">
        <v>38</v>
      </c>
      <c r="X579" s="305">
        <f t="shared" si="157"/>
        <v>3391.4679943100991</v>
      </c>
      <c r="Y579" s="309">
        <f t="shared" si="158"/>
        <v>5.3295000000000003</v>
      </c>
    </row>
    <row r="580" spans="1:25" ht="15.75" customHeight="1" x14ac:dyDescent="0.2">
      <c r="A580" s="424">
        <v>563</v>
      </c>
      <c r="B580" s="301">
        <v>42.18</v>
      </c>
      <c r="C580" s="302">
        <v>21700</v>
      </c>
      <c r="D580" s="303">
        <f t="shared" si="144"/>
        <v>6173.5419630156466</v>
      </c>
      <c r="E580" s="304">
        <f t="shared" si="147"/>
        <v>2086.6571834992883</v>
      </c>
      <c r="F580" s="304">
        <f t="shared" si="148"/>
        <v>123.47083926031293</v>
      </c>
      <c r="G580" s="101">
        <v>95</v>
      </c>
      <c r="H580" s="305">
        <f t="shared" si="149"/>
        <v>8478.6699857752483</v>
      </c>
      <c r="I580" s="309">
        <f t="shared" si="150"/>
        <v>13.3476</v>
      </c>
      <c r="J580" s="329">
        <v>70.3</v>
      </c>
      <c r="K580" s="302">
        <v>21700</v>
      </c>
      <c r="L580" s="307">
        <f t="shared" si="145"/>
        <v>3704.1251778093883</v>
      </c>
      <c r="M580" s="304">
        <f t="shared" si="151"/>
        <v>1251.9943100995731</v>
      </c>
      <c r="N580" s="304">
        <f t="shared" si="152"/>
        <v>74.082503556187774</v>
      </c>
      <c r="O580" s="308">
        <v>57</v>
      </c>
      <c r="P580" s="305">
        <f t="shared" si="153"/>
        <v>5087.2019914651491</v>
      </c>
      <c r="Q580" s="309">
        <f t="shared" si="154"/>
        <v>8.0084999999999997</v>
      </c>
      <c r="R580" s="367">
        <v>105.45</v>
      </c>
      <c r="S580" s="302">
        <v>21700</v>
      </c>
      <c r="T580" s="307">
        <f t="shared" si="146"/>
        <v>2469.4167852062587</v>
      </c>
      <c r="U580" s="101">
        <f t="shared" si="155"/>
        <v>834.66287339971541</v>
      </c>
      <c r="V580" s="304">
        <f t="shared" si="156"/>
        <v>49.388335704125176</v>
      </c>
      <c r="W580" s="308">
        <v>38</v>
      </c>
      <c r="X580" s="305">
        <f t="shared" si="157"/>
        <v>3391.4679943100991</v>
      </c>
      <c r="Y580" s="309">
        <f t="shared" si="158"/>
        <v>5.3390000000000004</v>
      </c>
    </row>
    <row r="581" spans="1:25" ht="15.75" customHeight="1" x14ac:dyDescent="0.2">
      <c r="A581" s="424">
        <v>564</v>
      </c>
      <c r="B581" s="301">
        <v>42.18</v>
      </c>
      <c r="C581" s="302">
        <v>21700</v>
      </c>
      <c r="D581" s="303">
        <f t="shared" si="144"/>
        <v>6173.5419630156466</v>
      </c>
      <c r="E581" s="304">
        <f t="shared" si="147"/>
        <v>2086.6571834992883</v>
      </c>
      <c r="F581" s="304">
        <f t="shared" si="148"/>
        <v>123.47083926031293</v>
      </c>
      <c r="G581" s="101">
        <v>95</v>
      </c>
      <c r="H581" s="305">
        <f t="shared" si="149"/>
        <v>8478.6699857752483</v>
      </c>
      <c r="I581" s="309">
        <f t="shared" si="150"/>
        <v>13.3713</v>
      </c>
      <c r="J581" s="329">
        <v>70.3</v>
      </c>
      <c r="K581" s="302">
        <v>21700</v>
      </c>
      <c r="L581" s="307">
        <f t="shared" si="145"/>
        <v>3704.1251778093883</v>
      </c>
      <c r="M581" s="304">
        <f t="shared" si="151"/>
        <v>1251.9943100995731</v>
      </c>
      <c r="N581" s="304">
        <f t="shared" si="152"/>
        <v>74.082503556187774</v>
      </c>
      <c r="O581" s="308">
        <v>57</v>
      </c>
      <c r="P581" s="305">
        <f t="shared" si="153"/>
        <v>5087.2019914651491</v>
      </c>
      <c r="Q581" s="309">
        <f t="shared" si="154"/>
        <v>8.0228000000000002</v>
      </c>
      <c r="R581" s="367">
        <v>105.45</v>
      </c>
      <c r="S581" s="302">
        <v>21700</v>
      </c>
      <c r="T581" s="307">
        <f t="shared" si="146"/>
        <v>2469.4167852062587</v>
      </c>
      <c r="U581" s="101">
        <f t="shared" si="155"/>
        <v>834.66287339971541</v>
      </c>
      <c r="V581" s="304">
        <f t="shared" si="156"/>
        <v>49.388335704125176</v>
      </c>
      <c r="W581" s="308">
        <v>38</v>
      </c>
      <c r="X581" s="305">
        <f t="shared" si="157"/>
        <v>3391.4679943100991</v>
      </c>
      <c r="Y581" s="309">
        <f t="shared" si="158"/>
        <v>5.3484999999999996</v>
      </c>
    </row>
    <row r="582" spans="1:25" ht="15.75" customHeight="1" x14ac:dyDescent="0.2">
      <c r="A582" s="424">
        <v>565</v>
      </c>
      <c r="B582" s="301">
        <v>42.18</v>
      </c>
      <c r="C582" s="302">
        <v>21700</v>
      </c>
      <c r="D582" s="303">
        <f t="shared" si="144"/>
        <v>6173.5419630156466</v>
      </c>
      <c r="E582" s="304">
        <f t="shared" si="147"/>
        <v>2086.6571834992883</v>
      </c>
      <c r="F582" s="304">
        <f t="shared" si="148"/>
        <v>123.47083926031293</v>
      </c>
      <c r="G582" s="101">
        <v>95</v>
      </c>
      <c r="H582" s="305">
        <f t="shared" si="149"/>
        <v>8478.6699857752483</v>
      </c>
      <c r="I582" s="309">
        <f t="shared" si="150"/>
        <v>13.395</v>
      </c>
      <c r="J582" s="329">
        <v>70.3</v>
      </c>
      <c r="K582" s="302">
        <v>21700</v>
      </c>
      <c r="L582" s="307">
        <f t="shared" si="145"/>
        <v>3704.1251778093883</v>
      </c>
      <c r="M582" s="304">
        <f t="shared" si="151"/>
        <v>1251.9943100995731</v>
      </c>
      <c r="N582" s="304">
        <f t="shared" si="152"/>
        <v>74.082503556187774</v>
      </c>
      <c r="O582" s="308">
        <v>57</v>
      </c>
      <c r="P582" s="305">
        <f t="shared" si="153"/>
        <v>5087.2019914651491</v>
      </c>
      <c r="Q582" s="309">
        <f t="shared" si="154"/>
        <v>8.0370000000000008</v>
      </c>
      <c r="R582" s="367">
        <v>105.45</v>
      </c>
      <c r="S582" s="302">
        <v>21700</v>
      </c>
      <c r="T582" s="307">
        <f t="shared" si="146"/>
        <v>2469.4167852062587</v>
      </c>
      <c r="U582" s="101">
        <f t="shared" si="155"/>
        <v>834.66287339971541</v>
      </c>
      <c r="V582" s="304">
        <f t="shared" si="156"/>
        <v>49.388335704125176</v>
      </c>
      <c r="W582" s="308">
        <v>38</v>
      </c>
      <c r="X582" s="305">
        <f t="shared" si="157"/>
        <v>3391.4679943100991</v>
      </c>
      <c r="Y582" s="309">
        <f t="shared" si="158"/>
        <v>5.3579999999999997</v>
      </c>
    </row>
    <row r="583" spans="1:25" ht="15.75" customHeight="1" x14ac:dyDescent="0.2">
      <c r="A583" s="424">
        <v>566</v>
      </c>
      <c r="B583" s="301">
        <v>42.18</v>
      </c>
      <c r="C583" s="302">
        <v>21700</v>
      </c>
      <c r="D583" s="303">
        <f t="shared" si="144"/>
        <v>6173.5419630156466</v>
      </c>
      <c r="E583" s="304">
        <f t="shared" si="147"/>
        <v>2086.6571834992883</v>
      </c>
      <c r="F583" s="304">
        <f t="shared" si="148"/>
        <v>123.47083926031293</v>
      </c>
      <c r="G583" s="101">
        <v>95</v>
      </c>
      <c r="H583" s="305">
        <f t="shared" si="149"/>
        <v>8478.6699857752483</v>
      </c>
      <c r="I583" s="309">
        <f t="shared" si="150"/>
        <v>13.418699999999999</v>
      </c>
      <c r="J583" s="329">
        <v>70.3</v>
      </c>
      <c r="K583" s="302">
        <v>21700</v>
      </c>
      <c r="L583" s="307">
        <f t="shared" si="145"/>
        <v>3704.1251778093883</v>
      </c>
      <c r="M583" s="304">
        <f t="shared" si="151"/>
        <v>1251.9943100995731</v>
      </c>
      <c r="N583" s="304">
        <f t="shared" si="152"/>
        <v>74.082503556187774</v>
      </c>
      <c r="O583" s="308">
        <v>57</v>
      </c>
      <c r="P583" s="305">
        <f t="shared" si="153"/>
        <v>5087.2019914651491</v>
      </c>
      <c r="Q583" s="309">
        <f t="shared" si="154"/>
        <v>8.0511999999999997</v>
      </c>
      <c r="R583" s="367">
        <v>105.45</v>
      </c>
      <c r="S583" s="302">
        <v>21700</v>
      </c>
      <c r="T583" s="307">
        <f t="shared" si="146"/>
        <v>2469.4167852062587</v>
      </c>
      <c r="U583" s="101">
        <f t="shared" si="155"/>
        <v>834.66287339971541</v>
      </c>
      <c r="V583" s="304">
        <f t="shared" si="156"/>
        <v>49.388335704125176</v>
      </c>
      <c r="W583" s="308">
        <v>38</v>
      </c>
      <c r="X583" s="305">
        <f t="shared" si="157"/>
        <v>3391.4679943100991</v>
      </c>
      <c r="Y583" s="309">
        <f t="shared" si="158"/>
        <v>5.3674999999999997</v>
      </c>
    </row>
    <row r="584" spans="1:25" ht="15.75" customHeight="1" x14ac:dyDescent="0.2">
      <c r="A584" s="424">
        <v>567</v>
      </c>
      <c r="B584" s="301">
        <v>42.18</v>
      </c>
      <c r="C584" s="302">
        <v>21700</v>
      </c>
      <c r="D584" s="303">
        <f t="shared" si="144"/>
        <v>6173.5419630156466</v>
      </c>
      <c r="E584" s="304">
        <f t="shared" si="147"/>
        <v>2086.6571834992883</v>
      </c>
      <c r="F584" s="304">
        <f t="shared" si="148"/>
        <v>123.47083926031293</v>
      </c>
      <c r="G584" s="101">
        <v>95</v>
      </c>
      <c r="H584" s="305">
        <f t="shared" si="149"/>
        <v>8478.6699857752483</v>
      </c>
      <c r="I584" s="309">
        <f t="shared" si="150"/>
        <v>13.442399999999999</v>
      </c>
      <c r="J584" s="329">
        <v>70.3</v>
      </c>
      <c r="K584" s="302">
        <v>21700</v>
      </c>
      <c r="L584" s="307">
        <f t="shared" si="145"/>
        <v>3704.1251778093883</v>
      </c>
      <c r="M584" s="304">
        <f t="shared" si="151"/>
        <v>1251.9943100995731</v>
      </c>
      <c r="N584" s="304">
        <f t="shared" si="152"/>
        <v>74.082503556187774</v>
      </c>
      <c r="O584" s="308">
        <v>57</v>
      </c>
      <c r="P584" s="305">
        <f t="shared" si="153"/>
        <v>5087.2019914651491</v>
      </c>
      <c r="Q584" s="309">
        <f t="shared" si="154"/>
        <v>8.0654000000000003</v>
      </c>
      <c r="R584" s="367">
        <v>105.45</v>
      </c>
      <c r="S584" s="302">
        <v>21700</v>
      </c>
      <c r="T584" s="307">
        <f t="shared" si="146"/>
        <v>2469.4167852062587</v>
      </c>
      <c r="U584" s="101">
        <f t="shared" si="155"/>
        <v>834.66287339971541</v>
      </c>
      <c r="V584" s="304">
        <f t="shared" si="156"/>
        <v>49.388335704125176</v>
      </c>
      <c r="W584" s="308">
        <v>38</v>
      </c>
      <c r="X584" s="305">
        <f t="shared" si="157"/>
        <v>3391.4679943100991</v>
      </c>
      <c r="Y584" s="309">
        <f t="shared" si="158"/>
        <v>5.3769999999999998</v>
      </c>
    </row>
    <row r="585" spans="1:25" ht="15.75" customHeight="1" x14ac:dyDescent="0.2">
      <c r="A585" s="424">
        <v>568</v>
      </c>
      <c r="B585" s="301">
        <v>42.18</v>
      </c>
      <c r="C585" s="302">
        <v>21700</v>
      </c>
      <c r="D585" s="303">
        <f t="shared" si="144"/>
        <v>6173.5419630156466</v>
      </c>
      <c r="E585" s="304">
        <f t="shared" si="147"/>
        <v>2086.6571834992883</v>
      </c>
      <c r="F585" s="304">
        <f t="shared" si="148"/>
        <v>123.47083926031293</v>
      </c>
      <c r="G585" s="101">
        <v>95</v>
      </c>
      <c r="H585" s="305">
        <f t="shared" si="149"/>
        <v>8478.6699857752483</v>
      </c>
      <c r="I585" s="309">
        <f t="shared" si="150"/>
        <v>13.466100000000001</v>
      </c>
      <c r="J585" s="329">
        <v>70.3</v>
      </c>
      <c r="K585" s="302">
        <v>21700</v>
      </c>
      <c r="L585" s="307">
        <f t="shared" si="145"/>
        <v>3704.1251778093883</v>
      </c>
      <c r="M585" s="304">
        <f t="shared" si="151"/>
        <v>1251.9943100995731</v>
      </c>
      <c r="N585" s="304">
        <f t="shared" si="152"/>
        <v>74.082503556187774</v>
      </c>
      <c r="O585" s="308">
        <v>57</v>
      </c>
      <c r="P585" s="305">
        <f t="shared" si="153"/>
        <v>5087.2019914651491</v>
      </c>
      <c r="Q585" s="309">
        <f t="shared" si="154"/>
        <v>8.0797000000000008</v>
      </c>
      <c r="R585" s="367">
        <v>105.45</v>
      </c>
      <c r="S585" s="302">
        <v>21700</v>
      </c>
      <c r="T585" s="307">
        <f t="shared" si="146"/>
        <v>2469.4167852062587</v>
      </c>
      <c r="U585" s="101">
        <f t="shared" si="155"/>
        <v>834.66287339971541</v>
      </c>
      <c r="V585" s="304">
        <f t="shared" si="156"/>
        <v>49.388335704125176</v>
      </c>
      <c r="W585" s="308">
        <v>38</v>
      </c>
      <c r="X585" s="305">
        <f t="shared" si="157"/>
        <v>3391.4679943100991</v>
      </c>
      <c r="Y585" s="309">
        <f t="shared" si="158"/>
        <v>5.3864000000000001</v>
      </c>
    </row>
    <row r="586" spans="1:25" ht="15.75" customHeight="1" x14ac:dyDescent="0.2">
      <c r="A586" s="424">
        <v>569</v>
      </c>
      <c r="B586" s="301">
        <v>42.18</v>
      </c>
      <c r="C586" s="302">
        <v>21700</v>
      </c>
      <c r="D586" s="303">
        <f t="shared" si="144"/>
        <v>6173.5419630156466</v>
      </c>
      <c r="E586" s="304">
        <f t="shared" si="147"/>
        <v>2086.6571834992883</v>
      </c>
      <c r="F586" s="304">
        <f t="shared" si="148"/>
        <v>123.47083926031293</v>
      </c>
      <c r="G586" s="101">
        <v>95</v>
      </c>
      <c r="H586" s="305">
        <f t="shared" si="149"/>
        <v>8478.6699857752483</v>
      </c>
      <c r="I586" s="309">
        <f t="shared" si="150"/>
        <v>13.489800000000001</v>
      </c>
      <c r="J586" s="329">
        <v>70.3</v>
      </c>
      <c r="K586" s="302">
        <v>21700</v>
      </c>
      <c r="L586" s="307">
        <f t="shared" si="145"/>
        <v>3704.1251778093883</v>
      </c>
      <c r="M586" s="304">
        <f t="shared" si="151"/>
        <v>1251.9943100995731</v>
      </c>
      <c r="N586" s="304">
        <f t="shared" si="152"/>
        <v>74.082503556187774</v>
      </c>
      <c r="O586" s="308">
        <v>57</v>
      </c>
      <c r="P586" s="305">
        <f t="shared" si="153"/>
        <v>5087.2019914651491</v>
      </c>
      <c r="Q586" s="309">
        <f t="shared" si="154"/>
        <v>8.0938999999999997</v>
      </c>
      <c r="R586" s="367">
        <v>105.45</v>
      </c>
      <c r="S586" s="302">
        <v>21700</v>
      </c>
      <c r="T586" s="307">
        <f t="shared" si="146"/>
        <v>2469.4167852062587</v>
      </c>
      <c r="U586" s="101">
        <f t="shared" si="155"/>
        <v>834.66287339971541</v>
      </c>
      <c r="V586" s="304">
        <f t="shared" si="156"/>
        <v>49.388335704125176</v>
      </c>
      <c r="W586" s="308">
        <v>38</v>
      </c>
      <c r="X586" s="305">
        <f t="shared" si="157"/>
        <v>3391.4679943100991</v>
      </c>
      <c r="Y586" s="309">
        <f t="shared" si="158"/>
        <v>5.3959000000000001</v>
      </c>
    </row>
    <row r="587" spans="1:25" ht="15.75" customHeight="1" x14ac:dyDescent="0.2">
      <c r="A587" s="283">
        <v>570</v>
      </c>
      <c r="B587" s="301">
        <v>42.18</v>
      </c>
      <c r="C587" s="302">
        <v>21700</v>
      </c>
      <c r="D587" s="303">
        <f t="shared" si="144"/>
        <v>6173.5419630156466</v>
      </c>
      <c r="E587" s="304">
        <f t="shared" si="147"/>
        <v>2086.6571834992883</v>
      </c>
      <c r="F587" s="304">
        <f t="shared" si="148"/>
        <v>123.47083926031293</v>
      </c>
      <c r="G587" s="101">
        <v>95</v>
      </c>
      <c r="H587" s="305">
        <f t="shared" si="149"/>
        <v>8478.6699857752483</v>
      </c>
      <c r="I587" s="309">
        <f t="shared" si="150"/>
        <v>13.513500000000001</v>
      </c>
      <c r="J587" s="329">
        <v>70.3</v>
      </c>
      <c r="K587" s="302">
        <v>21700</v>
      </c>
      <c r="L587" s="307">
        <f t="shared" si="145"/>
        <v>3704.1251778093883</v>
      </c>
      <c r="M587" s="304">
        <f t="shared" si="151"/>
        <v>1251.9943100995731</v>
      </c>
      <c r="N587" s="304">
        <f t="shared" si="152"/>
        <v>74.082503556187774</v>
      </c>
      <c r="O587" s="308">
        <v>57</v>
      </c>
      <c r="P587" s="305">
        <f t="shared" si="153"/>
        <v>5087.2019914651491</v>
      </c>
      <c r="Q587" s="309">
        <f t="shared" si="154"/>
        <v>8.1081000000000003</v>
      </c>
      <c r="R587" s="367">
        <v>105.45</v>
      </c>
      <c r="S587" s="302">
        <v>21700</v>
      </c>
      <c r="T587" s="307">
        <f t="shared" si="146"/>
        <v>2469.4167852062587</v>
      </c>
      <c r="U587" s="101">
        <f t="shared" si="155"/>
        <v>834.66287339971541</v>
      </c>
      <c r="V587" s="304">
        <f t="shared" si="156"/>
        <v>49.388335704125176</v>
      </c>
      <c r="W587" s="308">
        <v>38</v>
      </c>
      <c r="X587" s="305">
        <f t="shared" si="157"/>
        <v>3391.4679943100991</v>
      </c>
      <c r="Y587" s="309">
        <f t="shared" si="158"/>
        <v>5.4054000000000002</v>
      </c>
    </row>
    <row r="588" spans="1:25" ht="15.75" customHeight="1" x14ac:dyDescent="0.2">
      <c r="A588" s="424">
        <v>571</v>
      </c>
      <c r="B588" s="301">
        <v>42.18</v>
      </c>
      <c r="C588" s="302">
        <v>21700</v>
      </c>
      <c r="D588" s="303">
        <f t="shared" si="144"/>
        <v>6173.5419630156466</v>
      </c>
      <c r="E588" s="304">
        <f t="shared" si="147"/>
        <v>2086.6571834992883</v>
      </c>
      <c r="F588" s="304">
        <f t="shared" si="148"/>
        <v>123.47083926031293</v>
      </c>
      <c r="G588" s="101">
        <v>95</v>
      </c>
      <c r="H588" s="305">
        <f t="shared" si="149"/>
        <v>8478.6699857752483</v>
      </c>
      <c r="I588" s="309">
        <f t="shared" si="150"/>
        <v>13.5372</v>
      </c>
      <c r="J588" s="329">
        <v>70.3</v>
      </c>
      <c r="K588" s="302">
        <v>21700</v>
      </c>
      <c r="L588" s="307">
        <f t="shared" si="145"/>
        <v>3704.1251778093883</v>
      </c>
      <c r="M588" s="304">
        <f t="shared" si="151"/>
        <v>1251.9943100995731</v>
      </c>
      <c r="N588" s="304">
        <f t="shared" si="152"/>
        <v>74.082503556187774</v>
      </c>
      <c r="O588" s="308">
        <v>57</v>
      </c>
      <c r="P588" s="305">
        <f t="shared" si="153"/>
        <v>5087.2019914651491</v>
      </c>
      <c r="Q588" s="309">
        <f t="shared" si="154"/>
        <v>8.1222999999999992</v>
      </c>
      <c r="R588" s="367">
        <v>105.45</v>
      </c>
      <c r="S588" s="302">
        <v>21700</v>
      </c>
      <c r="T588" s="307">
        <f t="shared" si="146"/>
        <v>2469.4167852062587</v>
      </c>
      <c r="U588" s="101">
        <f t="shared" si="155"/>
        <v>834.66287339971541</v>
      </c>
      <c r="V588" s="304">
        <f t="shared" si="156"/>
        <v>49.388335704125176</v>
      </c>
      <c r="W588" s="308">
        <v>38</v>
      </c>
      <c r="X588" s="305">
        <f t="shared" si="157"/>
        <v>3391.4679943100991</v>
      </c>
      <c r="Y588" s="309">
        <f t="shared" si="158"/>
        <v>5.4149000000000003</v>
      </c>
    </row>
    <row r="589" spans="1:25" ht="15.75" customHeight="1" x14ac:dyDescent="0.2">
      <c r="A589" s="424">
        <v>572</v>
      </c>
      <c r="B589" s="301">
        <v>42.18</v>
      </c>
      <c r="C589" s="302">
        <v>21700</v>
      </c>
      <c r="D589" s="303">
        <f t="shared" si="144"/>
        <v>6173.5419630156466</v>
      </c>
      <c r="E589" s="304">
        <f t="shared" si="147"/>
        <v>2086.6571834992883</v>
      </c>
      <c r="F589" s="304">
        <f t="shared" si="148"/>
        <v>123.47083926031293</v>
      </c>
      <c r="G589" s="101">
        <v>95</v>
      </c>
      <c r="H589" s="305">
        <f t="shared" si="149"/>
        <v>8478.6699857752483</v>
      </c>
      <c r="I589" s="309">
        <f t="shared" si="150"/>
        <v>13.5609</v>
      </c>
      <c r="J589" s="329">
        <v>70.3</v>
      </c>
      <c r="K589" s="302">
        <v>21700</v>
      </c>
      <c r="L589" s="307">
        <f t="shared" si="145"/>
        <v>3704.1251778093883</v>
      </c>
      <c r="M589" s="304">
        <f t="shared" si="151"/>
        <v>1251.9943100995731</v>
      </c>
      <c r="N589" s="304">
        <f t="shared" si="152"/>
        <v>74.082503556187774</v>
      </c>
      <c r="O589" s="308">
        <v>57</v>
      </c>
      <c r="P589" s="305">
        <f t="shared" si="153"/>
        <v>5087.2019914651491</v>
      </c>
      <c r="Q589" s="309">
        <f t="shared" si="154"/>
        <v>8.1365999999999996</v>
      </c>
      <c r="R589" s="367">
        <v>105.45</v>
      </c>
      <c r="S589" s="302">
        <v>21700</v>
      </c>
      <c r="T589" s="307">
        <f t="shared" si="146"/>
        <v>2469.4167852062587</v>
      </c>
      <c r="U589" s="101">
        <f t="shared" si="155"/>
        <v>834.66287339971541</v>
      </c>
      <c r="V589" s="304">
        <f t="shared" si="156"/>
        <v>49.388335704125176</v>
      </c>
      <c r="W589" s="308">
        <v>38</v>
      </c>
      <c r="X589" s="305">
        <f t="shared" si="157"/>
        <v>3391.4679943100991</v>
      </c>
      <c r="Y589" s="309">
        <f t="shared" si="158"/>
        <v>5.4244000000000003</v>
      </c>
    </row>
    <row r="590" spans="1:25" ht="15.75" customHeight="1" x14ac:dyDescent="0.2">
      <c r="A590" s="424">
        <v>573</v>
      </c>
      <c r="B590" s="301">
        <v>42.18</v>
      </c>
      <c r="C590" s="302">
        <v>21700</v>
      </c>
      <c r="D590" s="303">
        <f t="shared" si="144"/>
        <v>6173.5419630156466</v>
      </c>
      <c r="E590" s="304">
        <f t="shared" si="147"/>
        <v>2086.6571834992883</v>
      </c>
      <c r="F590" s="304">
        <f t="shared" si="148"/>
        <v>123.47083926031293</v>
      </c>
      <c r="G590" s="101">
        <v>95</v>
      </c>
      <c r="H590" s="305">
        <f t="shared" si="149"/>
        <v>8478.6699857752483</v>
      </c>
      <c r="I590" s="309">
        <f t="shared" si="150"/>
        <v>13.5846</v>
      </c>
      <c r="J590" s="329">
        <v>70.3</v>
      </c>
      <c r="K590" s="302">
        <v>21700</v>
      </c>
      <c r="L590" s="307">
        <f t="shared" si="145"/>
        <v>3704.1251778093883</v>
      </c>
      <c r="M590" s="304">
        <f t="shared" si="151"/>
        <v>1251.9943100995731</v>
      </c>
      <c r="N590" s="304">
        <f t="shared" si="152"/>
        <v>74.082503556187774</v>
      </c>
      <c r="O590" s="308">
        <v>57</v>
      </c>
      <c r="P590" s="305">
        <f t="shared" si="153"/>
        <v>5087.2019914651491</v>
      </c>
      <c r="Q590" s="309">
        <f t="shared" si="154"/>
        <v>8.1508000000000003</v>
      </c>
      <c r="R590" s="367">
        <v>105.45</v>
      </c>
      <c r="S590" s="302">
        <v>21700</v>
      </c>
      <c r="T590" s="307">
        <f t="shared" si="146"/>
        <v>2469.4167852062587</v>
      </c>
      <c r="U590" s="101">
        <f t="shared" si="155"/>
        <v>834.66287339971541</v>
      </c>
      <c r="V590" s="304">
        <f t="shared" si="156"/>
        <v>49.388335704125176</v>
      </c>
      <c r="W590" s="308">
        <v>38</v>
      </c>
      <c r="X590" s="305">
        <f t="shared" si="157"/>
        <v>3391.4679943100991</v>
      </c>
      <c r="Y590" s="309">
        <f t="shared" si="158"/>
        <v>5.4339000000000004</v>
      </c>
    </row>
    <row r="591" spans="1:25" ht="15.75" customHeight="1" x14ac:dyDescent="0.2">
      <c r="A591" s="424">
        <v>574</v>
      </c>
      <c r="B591" s="301">
        <v>42.18</v>
      </c>
      <c r="C591" s="302">
        <v>21700</v>
      </c>
      <c r="D591" s="303">
        <f t="shared" si="144"/>
        <v>6173.5419630156466</v>
      </c>
      <c r="E591" s="304">
        <f t="shared" si="147"/>
        <v>2086.6571834992883</v>
      </c>
      <c r="F591" s="304">
        <f t="shared" si="148"/>
        <v>123.47083926031293</v>
      </c>
      <c r="G591" s="101">
        <v>95</v>
      </c>
      <c r="H591" s="305">
        <f t="shared" si="149"/>
        <v>8478.6699857752483</v>
      </c>
      <c r="I591" s="309">
        <f t="shared" si="150"/>
        <v>13.6083</v>
      </c>
      <c r="J591" s="329">
        <v>70.3</v>
      </c>
      <c r="K591" s="302">
        <v>21700</v>
      </c>
      <c r="L591" s="307">
        <f t="shared" si="145"/>
        <v>3704.1251778093883</v>
      </c>
      <c r="M591" s="304">
        <f t="shared" si="151"/>
        <v>1251.9943100995731</v>
      </c>
      <c r="N591" s="304">
        <f t="shared" si="152"/>
        <v>74.082503556187774</v>
      </c>
      <c r="O591" s="308">
        <v>57</v>
      </c>
      <c r="P591" s="305">
        <f t="shared" si="153"/>
        <v>5087.2019914651491</v>
      </c>
      <c r="Q591" s="309">
        <f t="shared" si="154"/>
        <v>8.1649999999999991</v>
      </c>
      <c r="R591" s="367">
        <v>105.45</v>
      </c>
      <c r="S591" s="302">
        <v>21700</v>
      </c>
      <c r="T591" s="307">
        <f t="shared" si="146"/>
        <v>2469.4167852062587</v>
      </c>
      <c r="U591" s="101">
        <f t="shared" si="155"/>
        <v>834.66287339971541</v>
      </c>
      <c r="V591" s="304">
        <f t="shared" si="156"/>
        <v>49.388335704125176</v>
      </c>
      <c r="W591" s="308">
        <v>38</v>
      </c>
      <c r="X591" s="305">
        <f t="shared" si="157"/>
        <v>3391.4679943100991</v>
      </c>
      <c r="Y591" s="309">
        <f t="shared" si="158"/>
        <v>5.4432999999999998</v>
      </c>
    </row>
    <row r="592" spans="1:25" ht="15.75" customHeight="1" x14ac:dyDescent="0.2">
      <c r="A592" s="424">
        <v>575</v>
      </c>
      <c r="B592" s="301">
        <v>42.18</v>
      </c>
      <c r="C592" s="302">
        <v>21700</v>
      </c>
      <c r="D592" s="303">
        <f t="shared" si="144"/>
        <v>6173.5419630156466</v>
      </c>
      <c r="E592" s="304">
        <f t="shared" si="147"/>
        <v>2086.6571834992883</v>
      </c>
      <c r="F592" s="304">
        <f t="shared" si="148"/>
        <v>123.47083926031293</v>
      </c>
      <c r="G592" s="101">
        <v>95</v>
      </c>
      <c r="H592" s="305">
        <f t="shared" si="149"/>
        <v>8478.6699857752483</v>
      </c>
      <c r="I592" s="309">
        <f t="shared" si="150"/>
        <v>13.632099999999999</v>
      </c>
      <c r="J592" s="329">
        <v>70.3</v>
      </c>
      <c r="K592" s="302">
        <v>21700</v>
      </c>
      <c r="L592" s="307">
        <f t="shared" si="145"/>
        <v>3704.1251778093883</v>
      </c>
      <c r="M592" s="304">
        <f t="shared" si="151"/>
        <v>1251.9943100995731</v>
      </c>
      <c r="N592" s="304">
        <f t="shared" si="152"/>
        <v>74.082503556187774</v>
      </c>
      <c r="O592" s="308">
        <v>57</v>
      </c>
      <c r="P592" s="305">
        <f t="shared" si="153"/>
        <v>5087.2019914651491</v>
      </c>
      <c r="Q592" s="309">
        <f t="shared" si="154"/>
        <v>8.1791999999999998</v>
      </c>
      <c r="R592" s="367">
        <v>105.45</v>
      </c>
      <c r="S592" s="302">
        <v>21700</v>
      </c>
      <c r="T592" s="307">
        <f t="shared" si="146"/>
        <v>2469.4167852062587</v>
      </c>
      <c r="U592" s="101">
        <f t="shared" si="155"/>
        <v>834.66287339971541</v>
      </c>
      <c r="V592" s="304">
        <f t="shared" si="156"/>
        <v>49.388335704125176</v>
      </c>
      <c r="W592" s="308">
        <v>38</v>
      </c>
      <c r="X592" s="305">
        <f t="shared" si="157"/>
        <v>3391.4679943100991</v>
      </c>
      <c r="Y592" s="309">
        <f t="shared" si="158"/>
        <v>5.4527999999999999</v>
      </c>
    </row>
    <row r="593" spans="1:25" ht="15.75" customHeight="1" x14ac:dyDescent="0.2">
      <c r="A593" s="424">
        <v>576</v>
      </c>
      <c r="B593" s="301">
        <v>42.18</v>
      </c>
      <c r="C593" s="302">
        <v>21700</v>
      </c>
      <c r="D593" s="303">
        <f t="shared" si="144"/>
        <v>6173.5419630156466</v>
      </c>
      <c r="E593" s="304">
        <f t="shared" si="147"/>
        <v>2086.6571834992883</v>
      </c>
      <c r="F593" s="304">
        <f t="shared" si="148"/>
        <v>123.47083926031293</v>
      </c>
      <c r="G593" s="101">
        <v>95</v>
      </c>
      <c r="H593" s="305">
        <f t="shared" si="149"/>
        <v>8478.6699857752483</v>
      </c>
      <c r="I593" s="309">
        <f t="shared" si="150"/>
        <v>13.655799999999999</v>
      </c>
      <c r="J593" s="329">
        <v>70.3</v>
      </c>
      <c r="K593" s="302">
        <v>21700</v>
      </c>
      <c r="L593" s="307">
        <f t="shared" si="145"/>
        <v>3704.1251778093883</v>
      </c>
      <c r="M593" s="304">
        <f t="shared" si="151"/>
        <v>1251.9943100995731</v>
      </c>
      <c r="N593" s="304">
        <f t="shared" si="152"/>
        <v>74.082503556187774</v>
      </c>
      <c r="O593" s="308">
        <v>57</v>
      </c>
      <c r="P593" s="305">
        <f t="shared" si="153"/>
        <v>5087.2019914651491</v>
      </c>
      <c r="Q593" s="309">
        <f t="shared" si="154"/>
        <v>8.1935000000000002</v>
      </c>
      <c r="R593" s="367">
        <v>105.45</v>
      </c>
      <c r="S593" s="302">
        <v>21700</v>
      </c>
      <c r="T593" s="307">
        <f t="shared" si="146"/>
        <v>2469.4167852062587</v>
      </c>
      <c r="U593" s="101">
        <f t="shared" si="155"/>
        <v>834.66287339971541</v>
      </c>
      <c r="V593" s="304">
        <f t="shared" si="156"/>
        <v>49.388335704125176</v>
      </c>
      <c r="W593" s="308">
        <v>38</v>
      </c>
      <c r="X593" s="305">
        <f t="shared" si="157"/>
        <v>3391.4679943100991</v>
      </c>
      <c r="Y593" s="309">
        <f t="shared" si="158"/>
        <v>5.4622999999999999</v>
      </c>
    </row>
    <row r="594" spans="1:25" ht="15.75" customHeight="1" x14ac:dyDescent="0.2">
      <c r="A594" s="424">
        <v>577</v>
      </c>
      <c r="B594" s="301">
        <v>42.18</v>
      </c>
      <c r="C594" s="302">
        <v>21700</v>
      </c>
      <c r="D594" s="303">
        <f t="shared" ref="D594:D657" si="159">12*(1/B594*C594)</f>
        <v>6173.5419630156466</v>
      </c>
      <c r="E594" s="304">
        <f t="shared" si="147"/>
        <v>2086.6571834992883</v>
      </c>
      <c r="F594" s="304">
        <f t="shared" si="148"/>
        <v>123.47083926031293</v>
      </c>
      <c r="G594" s="101">
        <v>95</v>
      </c>
      <c r="H594" s="305">
        <f t="shared" si="149"/>
        <v>8478.6699857752483</v>
      </c>
      <c r="I594" s="309">
        <f t="shared" si="150"/>
        <v>13.679500000000001</v>
      </c>
      <c r="J594" s="329">
        <v>70.3</v>
      </c>
      <c r="K594" s="302">
        <v>21700</v>
      </c>
      <c r="L594" s="307">
        <f t="shared" ref="L594:L657" si="160">12*(1/J594*K594)</f>
        <v>3704.1251778093883</v>
      </c>
      <c r="M594" s="304">
        <f t="shared" si="151"/>
        <v>1251.9943100995731</v>
      </c>
      <c r="N594" s="304">
        <f t="shared" si="152"/>
        <v>74.082503556187774</v>
      </c>
      <c r="O594" s="308">
        <v>57</v>
      </c>
      <c r="P594" s="305">
        <f t="shared" si="153"/>
        <v>5087.2019914651491</v>
      </c>
      <c r="Q594" s="309">
        <f t="shared" si="154"/>
        <v>8.2077000000000009</v>
      </c>
      <c r="R594" s="367">
        <v>105.45</v>
      </c>
      <c r="S594" s="302">
        <v>21700</v>
      </c>
      <c r="T594" s="307">
        <f t="shared" ref="T594:T657" si="161">12*(1/R594*S594)</f>
        <v>2469.4167852062587</v>
      </c>
      <c r="U594" s="101">
        <f t="shared" si="155"/>
        <v>834.66287339971541</v>
      </c>
      <c r="V594" s="304">
        <f t="shared" si="156"/>
        <v>49.388335704125176</v>
      </c>
      <c r="W594" s="308">
        <v>38</v>
      </c>
      <c r="X594" s="305">
        <f t="shared" si="157"/>
        <v>3391.4679943100991</v>
      </c>
      <c r="Y594" s="309">
        <f t="shared" si="158"/>
        <v>5.4718</v>
      </c>
    </row>
    <row r="595" spans="1:25" ht="15.75" customHeight="1" x14ac:dyDescent="0.2">
      <c r="A595" s="424">
        <v>578</v>
      </c>
      <c r="B595" s="301">
        <v>42.18</v>
      </c>
      <c r="C595" s="302">
        <v>21700</v>
      </c>
      <c r="D595" s="303">
        <f t="shared" si="159"/>
        <v>6173.5419630156466</v>
      </c>
      <c r="E595" s="304">
        <f t="shared" ref="E595:E658" si="162">D595*33.8%</f>
        <v>2086.6571834992883</v>
      </c>
      <c r="F595" s="304">
        <f t="shared" ref="F595:F658" si="163">D595*2%</f>
        <v>123.47083926031293</v>
      </c>
      <c r="G595" s="101">
        <v>95</v>
      </c>
      <c r="H595" s="305">
        <f t="shared" ref="H595:H658" si="164">SUM(D595:G595)</f>
        <v>8478.6699857752483</v>
      </c>
      <c r="I595" s="309">
        <f t="shared" ref="I595:I658" si="165">ROUND(A595/B595,4)</f>
        <v>13.703200000000001</v>
      </c>
      <c r="J595" s="329">
        <v>70.3</v>
      </c>
      <c r="K595" s="302">
        <v>21700</v>
      </c>
      <c r="L595" s="307">
        <f t="shared" si="160"/>
        <v>3704.1251778093883</v>
      </c>
      <c r="M595" s="304">
        <f t="shared" ref="M595:M658" si="166">L595*33.8%</f>
        <v>1251.9943100995731</v>
      </c>
      <c r="N595" s="304">
        <f t="shared" ref="N595:N658" si="167">L595*2%</f>
        <v>74.082503556187774</v>
      </c>
      <c r="O595" s="308">
        <v>57</v>
      </c>
      <c r="P595" s="305">
        <f t="shared" ref="P595:P658" si="168">SUM(L595:O595)</f>
        <v>5087.2019914651491</v>
      </c>
      <c r="Q595" s="309">
        <f t="shared" ref="Q595:Q658" si="169">ROUND(A595/J595,4)</f>
        <v>8.2218999999999998</v>
      </c>
      <c r="R595" s="367">
        <v>105.45</v>
      </c>
      <c r="S595" s="302">
        <v>21700</v>
      </c>
      <c r="T595" s="307">
        <f t="shared" si="161"/>
        <v>2469.4167852062587</v>
      </c>
      <c r="U595" s="101">
        <f t="shared" ref="U595:U658" si="170">T595*33.8%</f>
        <v>834.66287339971541</v>
      </c>
      <c r="V595" s="304">
        <f t="shared" ref="V595:V658" si="171">T595*2%</f>
        <v>49.388335704125176</v>
      </c>
      <c r="W595" s="308">
        <v>38</v>
      </c>
      <c r="X595" s="305">
        <f t="shared" ref="X595:X658" si="172">SUM(T595:W595)</f>
        <v>3391.4679943100991</v>
      </c>
      <c r="Y595" s="309">
        <f t="shared" ref="Y595:Y658" si="173">ROUND(A595/R595,4)</f>
        <v>5.4813000000000001</v>
      </c>
    </row>
    <row r="596" spans="1:25" ht="15.75" customHeight="1" x14ac:dyDescent="0.2">
      <c r="A596" s="424">
        <v>579</v>
      </c>
      <c r="B596" s="301">
        <v>42.18</v>
      </c>
      <c r="C596" s="302">
        <v>21700</v>
      </c>
      <c r="D596" s="303">
        <f t="shared" si="159"/>
        <v>6173.5419630156466</v>
      </c>
      <c r="E596" s="304">
        <f t="shared" si="162"/>
        <v>2086.6571834992883</v>
      </c>
      <c r="F596" s="304">
        <f t="shared" si="163"/>
        <v>123.47083926031293</v>
      </c>
      <c r="G596" s="101">
        <v>95</v>
      </c>
      <c r="H596" s="305">
        <f t="shared" si="164"/>
        <v>8478.6699857752483</v>
      </c>
      <c r="I596" s="309">
        <f t="shared" si="165"/>
        <v>13.726900000000001</v>
      </c>
      <c r="J596" s="329">
        <v>70.3</v>
      </c>
      <c r="K596" s="302">
        <v>21700</v>
      </c>
      <c r="L596" s="307">
        <f t="shared" si="160"/>
        <v>3704.1251778093883</v>
      </c>
      <c r="M596" s="304">
        <f t="shared" si="166"/>
        <v>1251.9943100995731</v>
      </c>
      <c r="N596" s="304">
        <f t="shared" si="167"/>
        <v>74.082503556187774</v>
      </c>
      <c r="O596" s="308">
        <v>57</v>
      </c>
      <c r="P596" s="305">
        <f t="shared" si="168"/>
        <v>5087.2019914651491</v>
      </c>
      <c r="Q596" s="309">
        <f t="shared" si="169"/>
        <v>8.2361000000000004</v>
      </c>
      <c r="R596" s="367">
        <v>105.45</v>
      </c>
      <c r="S596" s="302">
        <v>21700</v>
      </c>
      <c r="T596" s="307">
        <f t="shared" si="161"/>
        <v>2469.4167852062587</v>
      </c>
      <c r="U596" s="101">
        <f t="shared" si="170"/>
        <v>834.66287339971541</v>
      </c>
      <c r="V596" s="304">
        <f t="shared" si="171"/>
        <v>49.388335704125176</v>
      </c>
      <c r="W596" s="308">
        <v>38</v>
      </c>
      <c r="X596" s="305">
        <f t="shared" si="172"/>
        <v>3391.4679943100991</v>
      </c>
      <c r="Y596" s="309">
        <f t="shared" si="173"/>
        <v>5.4908000000000001</v>
      </c>
    </row>
    <row r="597" spans="1:25" ht="15.75" customHeight="1" x14ac:dyDescent="0.2">
      <c r="A597" s="283">
        <v>580</v>
      </c>
      <c r="B597" s="301">
        <v>42.18</v>
      </c>
      <c r="C597" s="302">
        <v>21700</v>
      </c>
      <c r="D597" s="303">
        <f t="shared" si="159"/>
        <v>6173.5419630156466</v>
      </c>
      <c r="E597" s="304">
        <f t="shared" si="162"/>
        <v>2086.6571834992883</v>
      </c>
      <c r="F597" s="304">
        <f t="shared" si="163"/>
        <v>123.47083926031293</v>
      </c>
      <c r="G597" s="101">
        <v>95</v>
      </c>
      <c r="H597" s="305">
        <f t="shared" si="164"/>
        <v>8478.6699857752483</v>
      </c>
      <c r="I597" s="309">
        <f t="shared" si="165"/>
        <v>13.7506</v>
      </c>
      <c r="J597" s="329">
        <v>70.3</v>
      </c>
      <c r="K597" s="302">
        <v>21700</v>
      </c>
      <c r="L597" s="307">
        <f t="shared" si="160"/>
        <v>3704.1251778093883</v>
      </c>
      <c r="M597" s="304">
        <f t="shared" si="166"/>
        <v>1251.9943100995731</v>
      </c>
      <c r="N597" s="304">
        <f t="shared" si="167"/>
        <v>74.082503556187774</v>
      </c>
      <c r="O597" s="308">
        <v>57</v>
      </c>
      <c r="P597" s="305">
        <f t="shared" si="168"/>
        <v>5087.2019914651491</v>
      </c>
      <c r="Q597" s="309">
        <f t="shared" si="169"/>
        <v>8.2504000000000008</v>
      </c>
      <c r="R597" s="367">
        <v>105.45</v>
      </c>
      <c r="S597" s="302">
        <v>21700</v>
      </c>
      <c r="T597" s="307">
        <f t="shared" si="161"/>
        <v>2469.4167852062587</v>
      </c>
      <c r="U597" s="101">
        <f t="shared" si="170"/>
        <v>834.66287339971541</v>
      </c>
      <c r="V597" s="304">
        <f t="shared" si="171"/>
        <v>49.388335704125176</v>
      </c>
      <c r="W597" s="308">
        <v>38</v>
      </c>
      <c r="X597" s="305">
        <f t="shared" si="172"/>
        <v>3391.4679943100991</v>
      </c>
      <c r="Y597" s="309">
        <f t="shared" si="173"/>
        <v>5.5002000000000004</v>
      </c>
    </row>
    <row r="598" spans="1:25" ht="15.75" customHeight="1" x14ac:dyDescent="0.2">
      <c r="A598" s="424">
        <v>581</v>
      </c>
      <c r="B598" s="301">
        <v>42.18</v>
      </c>
      <c r="C598" s="302">
        <v>21700</v>
      </c>
      <c r="D598" s="303">
        <f t="shared" si="159"/>
        <v>6173.5419630156466</v>
      </c>
      <c r="E598" s="304">
        <f t="shared" si="162"/>
        <v>2086.6571834992883</v>
      </c>
      <c r="F598" s="304">
        <f t="shared" si="163"/>
        <v>123.47083926031293</v>
      </c>
      <c r="G598" s="101">
        <v>95</v>
      </c>
      <c r="H598" s="305">
        <f t="shared" si="164"/>
        <v>8478.6699857752483</v>
      </c>
      <c r="I598" s="309">
        <f t="shared" si="165"/>
        <v>13.7743</v>
      </c>
      <c r="J598" s="329">
        <v>70.3</v>
      </c>
      <c r="K598" s="302">
        <v>21700</v>
      </c>
      <c r="L598" s="307">
        <f t="shared" si="160"/>
        <v>3704.1251778093883</v>
      </c>
      <c r="M598" s="304">
        <f t="shared" si="166"/>
        <v>1251.9943100995731</v>
      </c>
      <c r="N598" s="304">
        <f t="shared" si="167"/>
        <v>74.082503556187774</v>
      </c>
      <c r="O598" s="308">
        <v>57</v>
      </c>
      <c r="P598" s="305">
        <f t="shared" si="168"/>
        <v>5087.2019914651491</v>
      </c>
      <c r="Q598" s="309">
        <f t="shared" si="169"/>
        <v>8.2645999999999997</v>
      </c>
      <c r="R598" s="367">
        <v>105.45</v>
      </c>
      <c r="S598" s="302">
        <v>21700</v>
      </c>
      <c r="T598" s="307">
        <f t="shared" si="161"/>
        <v>2469.4167852062587</v>
      </c>
      <c r="U598" s="101">
        <f t="shared" si="170"/>
        <v>834.66287339971541</v>
      </c>
      <c r="V598" s="304">
        <f t="shared" si="171"/>
        <v>49.388335704125176</v>
      </c>
      <c r="W598" s="308">
        <v>38</v>
      </c>
      <c r="X598" s="305">
        <f t="shared" si="172"/>
        <v>3391.4679943100991</v>
      </c>
      <c r="Y598" s="309">
        <f t="shared" si="173"/>
        <v>5.5096999999999996</v>
      </c>
    </row>
    <row r="599" spans="1:25" ht="15.75" customHeight="1" x14ac:dyDescent="0.2">
      <c r="A599" s="424">
        <v>582</v>
      </c>
      <c r="B599" s="301">
        <v>42.18</v>
      </c>
      <c r="C599" s="302">
        <v>21700</v>
      </c>
      <c r="D599" s="303">
        <f t="shared" si="159"/>
        <v>6173.5419630156466</v>
      </c>
      <c r="E599" s="304">
        <f t="shared" si="162"/>
        <v>2086.6571834992883</v>
      </c>
      <c r="F599" s="304">
        <f t="shared" si="163"/>
        <v>123.47083926031293</v>
      </c>
      <c r="G599" s="101">
        <v>95</v>
      </c>
      <c r="H599" s="305">
        <f t="shared" si="164"/>
        <v>8478.6699857752483</v>
      </c>
      <c r="I599" s="309">
        <f t="shared" si="165"/>
        <v>13.798</v>
      </c>
      <c r="J599" s="329">
        <v>70.3</v>
      </c>
      <c r="K599" s="302">
        <v>21700</v>
      </c>
      <c r="L599" s="307">
        <f t="shared" si="160"/>
        <v>3704.1251778093883</v>
      </c>
      <c r="M599" s="304">
        <f t="shared" si="166"/>
        <v>1251.9943100995731</v>
      </c>
      <c r="N599" s="304">
        <f t="shared" si="167"/>
        <v>74.082503556187774</v>
      </c>
      <c r="O599" s="308">
        <v>57</v>
      </c>
      <c r="P599" s="305">
        <f t="shared" si="168"/>
        <v>5087.2019914651491</v>
      </c>
      <c r="Q599" s="309">
        <f t="shared" si="169"/>
        <v>8.2788000000000004</v>
      </c>
      <c r="R599" s="367">
        <v>105.45</v>
      </c>
      <c r="S599" s="302">
        <v>21700</v>
      </c>
      <c r="T599" s="307">
        <f t="shared" si="161"/>
        <v>2469.4167852062587</v>
      </c>
      <c r="U599" s="101">
        <f t="shared" si="170"/>
        <v>834.66287339971541</v>
      </c>
      <c r="V599" s="304">
        <f t="shared" si="171"/>
        <v>49.388335704125176</v>
      </c>
      <c r="W599" s="308">
        <v>38</v>
      </c>
      <c r="X599" s="305">
        <f t="shared" si="172"/>
        <v>3391.4679943100991</v>
      </c>
      <c r="Y599" s="309">
        <f t="shared" si="173"/>
        <v>5.5191999999999997</v>
      </c>
    </row>
    <row r="600" spans="1:25" ht="15.75" customHeight="1" x14ac:dyDescent="0.2">
      <c r="A600" s="424">
        <v>583</v>
      </c>
      <c r="B600" s="301">
        <v>42.18</v>
      </c>
      <c r="C600" s="302">
        <v>21700</v>
      </c>
      <c r="D600" s="303">
        <f t="shared" si="159"/>
        <v>6173.5419630156466</v>
      </c>
      <c r="E600" s="304">
        <f t="shared" si="162"/>
        <v>2086.6571834992883</v>
      </c>
      <c r="F600" s="304">
        <f t="shared" si="163"/>
        <v>123.47083926031293</v>
      </c>
      <c r="G600" s="101">
        <v>95</v>
      </c>
      <c r="H600" s="305">
        <f t="shared" si="164"/>
        <v>8478.6699857752483</v>
      </c>
      <c r="I600" s="309">
        <f t="shared" si="165"/>
        <v>13.8217</v>
      </c>
      <c r="J600" s="329">
        <v>70.3</v>
      </c>
      <c r="K600" s="302">
        <v>21700</v>
      </c>
      <c r="L600" s="307">
        <f t="shared" si="160"/>
        <v>3704.1251778093883</v>
      </c>
      <c r="M600" s="304">
        <f t="shared" si="166"/>
        <v>1251.9943100995731</v>
      </c>
      <c r="N600" s="304">
        <f t="shared" si="167"/>
        <v>74.082503556187774</v>
      </c>
      <c r="O600" s="308">
        <v>57</v>
      </c>
      <c r="P600" s="305">
        <f t="shared" si="168"/>
        <v>5087.2019914651491</v>
      </c>
      <c r="Q600" s="309">
        <f t="shared" si="169"/>
        <v>8.2929999999999993</v>
      </c>
      <c r="R600" s="367">
        <v>105.45</v>
      </c>
      <c r="S600" s="302">
        <v>21700</v>
      </c>
      <c r="T600" s="307">
        <f t="shared" si="161"/>
        <v>2469.4167852062587</v>
      </c>
      <c r="U600" s="101">
        <f t="shared" si="170"/>
        <v>834.66287339971541</v>
      </c>
      <c r="V600" s="304">
        <f t="shared" si="171"/>
        <v>49.388335704125176</v>
      </c>
      <c r="W600" s="308">
        <v>38</v>
      </c>
      <c r="X600" s="305">
        <f t="shared" si="172"/>
        <v>3391.4679943100991</v>
      </c>
      <c r="Y600" s="309">
        <f t="shared" si="173"/>
        <v>5.5286999999999997</v>
      </c>
    </row>
    <row r="601" spans="1:25" ht="15.75" customHeight="1" x14ac:dyDescent="0.2">
      <c r="A601" s="424">
        <v>584</v>
      </c>
      <c r="B601" s="301">
        <v>42.18</v>
      </c>
      <c r="C601" s="302">
        <v>21700</v>
      </c>
      <c r="D601" s="303">
        <f t="shared" si="159"/>
        <v>6173.5419630156466</v>
      </c>
      <c r="E601" s="304">
        <f t="shared" si="162"/>
        <v>2086.6571834992883</v>
      </c>
      <c r="F601" s="304">
        <f t="shared" si="163"/>
        <v>123.47083926031293</v>
      </c>
      <c r="G601" s="101">
        <v>95</v>
      </c>
      <c r="H601" s="305">
        <f t="shared" si="164"/>
        <v>8478.6699857752483</v>
      </c>
      <c r="I601" s="309">
        <f t="shared" si="165"/>
        <v>13.8454</v>
      </c>
      <c r="J601" s="329">
        <v>70.3</v>
      </c>
      <c r="K601" s="302">
        <v>21700</v>
      </c>
      <c r="L601" s="307">
        <f t="shared" si="160"/>
        <v>3704.1251778093883</v>
      </c>
      <c r="M601" s="304">
        <f t="shared" si="166"/>
        <v>1251.9943100995731</v>
      </c>
      <c r="N601" s="304">
        <f t="shared" si="167"/>
        <v>74.082503556187774</v>
      </c>
      <c r="O601" s="308">
        <v>57</v>
      </c>
      <c r="P601" s="305">
        <f t="shared" si="168"/>
        <v>5087.2019914651491</v>
      </c>
      <c r="Q601" s="309">
        <f t="shared" si="169"/>
        <v>8.3072999999999997</v>
      </c>
      <c r="R601" s="367">
        <v>105.45</v>
      </c>
      <c r="S601" s="302">
        <v>21700</v>
      </c>
      <c r="T601" s="307">
        <f t="shared" si="161"/>
        <v>2469.4167852062587</v>
      </c>
      <c r="U601" s="101">
        <f t="shared" si="170"/>
        <v>834.66287339971541</v>
      </c>
      <c r="V601" s="304">
        <f t="shared" si="171"/>
        <v>49.388335704125176</v>
      </c>
      <c r="W601" s="308">
        <v>38</v>
      </c>
      <c r="X601" s="305">
        <f t="shared" si="172"/>
        <v>3391.4679943100991</v>
      </c>
      <c r="Y601" s="309">
        <f t="shared" si="173"/>
        <v>5.5381999999999998</v>
      </c>
    </row>
    <row r="602" spans="1:25" ht="15.75" customHeight="1" x14ac:dyDescent="0.2">
      <c r="A602" s="424">
        <v>585</v>
      </c>
      <c r="B602" s="301">
        <v>42.18</v>
      </c>
      <c r="C602" s="302">
        <v>21700</v>
      </c>
      <c r="D602" s="303">
        <f t="shared" si="159"/>
        <v>6173.5419630156466</v>
      </c>
      <c r="E602" s="304">
        <f t="shared" si="162"/>
        <v>2086.6571834992883</v>
      </c>
      <c r="F602" s="304">
        <f t="shared" si="163"/>
        <v>123.47083926031293</v>
      </c>
      <c r="G602" s="101">
        <v>95</v>
      </c>
      <c r="H602" s="305">
        <f t="shared" si="164"/>
        <v>8478.6699857752483</v>
      </c>
      <c r="I602" s="309">
        <f t="shared" si="165"/>
        <v>13.8691</v>
      </c>
      <c r="J602" s="329">
        <v>70.3</v>
      </c>
      <c r="K602" s="302">
        <v>21700</v>
      </c>
      <c r="L602" s="307">
        <f t="shared" si="160"/>
        <v>3704.1251778093883</v>
      </c>
      <c r="M602" s="304">
        <f t="shared" si="166"/>
        <v>1251.9943100995731</v>
      </c>
      <c r="N602" s="304">
        <f t="shared" si="167"/>
        <v>74.082503556187774</v>
      </c>
      <c r="O602" s="308">
        <v>57</v>
      </c>
      <c r="P602" s="305">
        <f t="shared" si="168"/>
        <v>5087.2019914651491</v>
      </c>
      <c r="Q602" s="309">
        <f t="shared" si="169"/>
        <v>8.3215000000000003</v>
      </c>
      <c r="R602" s="367">
        <v>105.45</v>
      </c>
      <c r="S602" s="302">
        <v>21700</v>
      </c>
      <c r="T602" s="307">
        <f t="shared" si="161"/>
        <v>2469.4167852062587</v>
      </c>
      <c r="U602" s="101">
        <f t="shared" si="170"/>
        <v>834.66287339971541</v>
      </c>
      <c r="V602" s="304">
        <f t="shared" si="171"/>
        <v>49.388335704125176</v>
      </c>
      <c r="W602" s="308">
        <v>38</v>
      </c>
      <c r="X602" s="305">
        <f t="shared" si="172"/>
        <v>3391.4679943100991</v>
      </c>
      <c r="Y602" s="309">
        <f t="shared" si="173"/>
        <v>5.5476999999999999</v>
      </c>
    </row>
    <row r="603" spans="1:25" ht="15.75" customHeight="1" x14ac:dyDescent="0.2">
      <c r="A603" s="424">
        <v>586</v>
      </c>
      <c r="B603" s="301">
        <v>42.18</v>
      </c>
      <c r="C603" s="302">
        <v>21700</v>
      </c>
      <c r="D603" s="303">
        <f t="shared" si="159"/>
        <v>6173.5419630156466</v>
      </c>
      <c r="E603" s="304">
        <f t="shared" si="162"/>
        <v>2086.6571834992883</v>
      </c>
      <c r="F603" s="304">
        <f t="shared" si="163"/>
        <v>123.47083926031293</v>
      </c>
      <c r="G603" s="101">
        <v>95</v>
      </c>
      <c r="H603" s="305">
        <f t="shared" si="164"/>
        <v>8478.6699857752483</v>
      </c>
      <c r="I603" s="309">
        <f t="shared" si="165"/>
        <v>13.892799999999999</v>
      </c>
      <c r="J603" s="329">
        <v>70.3</v>
      </c>
      <c r="K603" s="302">
        <v>21700</v>
      </c>
      <c r="L603" s="307">
        <f t="shared" si="160"/>
        <v>3704.1251778093883</v>
      </c>
      <c r="M603" s="304">
        <f t="shared" si="166"/>
        <v>1251.9943100995731</v>
      </c>
      <c r="N603" s="304">
        <f t="shared" si="167"/>
        <v>74.082503556187774</v>
      </c>
      <c r="O603" s="308">
        <v>57</v>
      </c>
      <c r="P603" s="305">
        <f t="shared" si="168"/>
        <v>5087.2019914651491</v>
      </c>
      <c r="Q603" s="309">
        <f t="shared" si="169"/>
        <v>8.3356999999999992</v>
      </c>
      <c r="R603" s="367">
        <v>105.45</v>
      </c>
      <c r="S603" s="302">
        <v>21700</v>
      </c>
      <c r="T603" s="307">
        <f t="shared" si="161"/>
        <v>2469.4167852062587</v>
      </c>
      <c r="U603" s="101">
        <f t="shared" si="170"/>
        <v>834.66287339971541</v>
      </c>
      <c r="V603" s="304">
        <f t="shared" si="171"/>
        <v>49.388335704125176</v>
      </c>
      <c r="W603" s="308">
        <v>38</v>
      </c>
      <c r="X603" s="305">
        <f t="shared" si="172"/>
        <v>3391.4679943100991</v>
      </c>
      <c r="Y603" s="309">
        <f t="shared" si="173"/>
        <v>5.5571000000000002</v>
      </c>
    </row>
    <row r="604" spans="1:25" ht="15.75" customHeight="1" x14ac:dyDescent="0.2">
      <c r="A604" s="424">
        <v>587</v>
      </c>
      <c r="B604" s="301">
        <v>42.18</v>
      </c>
      <c r="C604" s="302">
        <v>21700</v>
      </c>
      <c r="D604" s="303">
        <f t="shared" si="159"/>
        <v>6173.5419630156466</v>
      </c>
      <c r="E604" s="304">
        <f t="shared" si="162"/>
        <v>2086.6571834992883</v>
      </c>
      <c r="F604" s="304">
        <f t="shared" si="163"/>
        <v>123.47083926031293</v>
      </c>
      <c r="G604" s="101">
        <v>95</v>
      </c>
      <c r="H604" s="305">
        <f t="shared" si="164"/>
        <v>8478.6699857752483</v>
      </c>
      <c r="I604" s="309">
        <f t="shared" si="165"/>
        <v>13.916499999999999</v>
      </c>
      <c r="J604" s="329">
        <v>70.3</v>
      </c>
      <c r="K604" s="302">
        <v>21700</v>
      </c>
      <c r="L604" s="307">
        <f t="shared" si="160"/>
        <v>3704.1251778093883</v>
      </c>
      <c r="M604" s="304">
        <f t="shared" si="166"/>
        <v>1251.9943100995731</v>
      </c>
      <c r="N604" s="304">
        <f t="shared" si="167"/>
        <v>74.082503556187774</v>
      </c>
      <c r="O604" s="308">
        <v>57</v>
      </c>
      <c r="P604" s="305">
        <f t="shared" si="168"/>
        <v>5087.2019914651491</v>
      </c>
      <c r="Q604" s="309">
        <f t="shared" si="169"/>
        <v>8.3498999999999999</v>
      </c>
      <c r="R604" s="367">
        <v>105.45</v>
      </c>
      <c r="S604" s="302">
        <v>21700</v>
      </c>
      <c r="T604" s="307">
        <f t="shared" si="161"/>
        <v>2469.4167852062587</v>
      </c>
      <c r="U604" s="101">
        <f t="shared" si="170"/>
        <v>834.66287339971541</v>
      </c>
      <c r="V604" s="304">
        <f t="shared" si="171"/>
        <v>49.388335704125176</v>
      </c>
      <c r="W604" s="308">
        <v>38</v>
      </c>
      <c r="X604" s="305">
        <f t="shared" si="172"/>
        <v>3391.4679943100991</v>
      </c>
      <c r="Y604" s="309">
        <f t="shared" si="173"/>
        <v>5.5666000000000002</v>
      </c>
    </row>
    <row r="605" spans="1:25" ht="15.75" customHeight="1" x14ac:dyDescent="0.2">
      <c r="A605" s="424">
        <v>588</v>
      </c>
      <c r="B605" s="301">
        <v>42.18</v>
      </c>
      <c r="C605" s="302">
        <v>21700</v>
      </c>
      <c r="D605" s="303">
        <f t="shared" si="159"/>
        <v>6173.5419630156466</v>
      </c>
      <c r="E605" s="304">
        <f t="shared" si="162"/>
        <v>2086.6571834992883</v>
      </c>
      <c r="F605" s="304">
        <f t="shared" si="163"/>
        <v>123.47083926031293</v>
      </c>
      <c r="G605" s="101">
        <v>95</v>
      </c>
      <c r="H605" s="305">
        <f t="shared" si="164"/>
        <v>8478.6699857752483</v>
      </c>
      <c r="I605" s="309">
        <f t="shared" si="165"/>
        <v>13.940300000000001</v>
      </c>
      <c r="J605" s="329">
        <v>70.3</v>
      </c>
      <c r="K605" s="302">
        <v>21700</v>
      </c>
      <c r="L605" s="307">
        <f t="shared" si="160"/>
        <v>3704.1251778093883</v>
      </c>
      <c r="M605" s="304">
        <f t="shared" si="166"/>
        <v>1251.9943100995731</v>
      </c>
      <c r="N605" s="304">
        <f t="shared" si="167"/>
        <v>74.082503556187774</v>
      </c>
      <c r="O605" s="308">
        <v>57</v>
      </c>
      <c r="P605" s="305">
        <f t="shared" si="168"/>
        <v>5087.2019914651491</v>
      </c>
      <c r="Q605" s="309">
        <f t="shared" si="169"/>
        <v>8.3642000000000003</v>
      </c>
      <c r="R605" s="367">
        <v>105.45</v>
      </c>
      <c r="S605" s="302">
        <v>21700</v>
      </c>
      <c r="T605" s="307">
        <f t="shared" si="161"/>
        <v>2469.4167852062587</v>
      </c>
      <c r="U605" s="101">
        <f t="shared" si="170"/>
        <v>834.66287339971541</v>
      </c>
      <c r="V605" s="304">
        <f t="shared" si="171"/>
        <v>49.388335704125176</v>
      </c>
      <c r="W605" s="308">
        <v>38</v>
      </c>
      <c r="X605" s="305">
        <f t="shared" si="172"/>
        <v>3391.4679943100991</v>
      </c>
      <c r="Y605" s="309">
        <f t="shared" si="173"/>
        <v>5.5761000000000003</v>
      </c>
    </row>
    <row r="606" spans="1:25" ht="15.75" customHeight="1" x14ac:dyDescent="0.2">
      <c r="A606" s="424">
        <v>589</v>
      </c>
      <c r="B606" s="301">
        <v>42.18</v>
      </c>
      <c r="C606" s="302">
        <v>21700</v>
      </c>
      <c r="D606" s="303">
        <f t="shared" si="159"/>
        <v>6173.5419630156466</v>
      </c>
      <c r="E606" s="304">
        <f t="shared" si="162"/>
        <v>2086.6571834992883</v>
      </c>
      <c r="F606" s="304">
        <f t="shared" si="163"/>
        <v>123.47083926031293</v>
      </c>
      <c r="G606" s="101">
        <v>95</v>
      </c>
      <c r="H606" s="305">
        <f t="shared" si="164"/>
        <v>8478.6699857752483</v>
      </c>
      <c r="I606" s="309">
        <f t="shared" si="165"/>
        <v>13.964</v>
      </c>
      <c r="J606" s="329">
        <v>70.3</v>
      </c>
      <c r="K606" s="302">
        <v>21700</v>
      </c>
      <c r="L606" s="307">
        <f t="shared" si="160"/>
        <v>3704.1251778093883</v>
      </c>
      <c r="M606" s="304">
        <f t="shared" si="166"/>
        <v>1251.9943100995731</v>
      </c>
      <c r="N606" s="304">
        <f t="shared" si="167"/>
        <v>74.082503556187774</v>
      </c>
      <c r="O606" s="308">
        <v>57</v>
      </c>
      <c r="P606" s="305">
        <f t="shared" si="168"/>
        <v>5087.2019914651491</v>
      </c>
      <c r="Q606" s="309">
        <f t="shared" si="169"/>
        <v>8.3783999999999992</v>
      </c>
      <c r="R606" s="367">
        <v>105.45</v>
      </c>
      <c r="S606" s="302">
        <v>21700</v>
      </c>
      <c r="T606" s="307">
        <f t="shared" si="161"/>
        <v>2469.4167852062587</v>
      </c>
      <c r="U606" s="101">
        <f t="shared" si="170"/>
        <v>834.66287339971541</v>
      </c>
      <c r="V606" s="304">
        <f t="shared" si="171"/>
        <v>49.388335704125176</v>
      </c>
      <c r="W606" s="308">
        <v>38</v>
      </c>
      <c r="X606" s="305">
        <f t="shared" si="172"/>
        <v>3391.4679943100991</v>
      </c>
      <c r="Y606" s="309">
        <f t="shared" si="173"/>
        <v>5.5856000000000003</v>
      </c>
    </row>
    <row r="607" spans="1:25" ht="15.75" customHeight="1" x14ac:dyDescent="0.2">
      <c r="A607" s="283">
        <v>590</v>
      </c>
      <c r="B607" s="301">
        <v>42.18</v>
      </c>
      <c r="C607" s="302">
        <v>21700</v>
      </c>
      <c r="D607" s="303">
        <f t="shared" si="159"/>
        <v>6173.5419630156466</v>
      </c>
      <c r="E607" s="304">
        <f t="shared" si="162"/>
        <v>2086.6571834992883</v>
      </c>
      <c r="F607" s="304">
        <f t="shared" si="163"/>
        <v>123.47083926031293</v>
      </c>
      <c r="G607" s="101">
        <v>95</v>
      </c>
      <c r="H607" s="305">
        <f t="shared" si="164"/>
        <v>8478.6699857752483</v>
      </c>
      <c r="I607" s="309">
        <f t="shared" si="165"/>
        <v>13.9877</v>
      </c>
      <c r="J607" s="329">
        <v>70.3</v>
      </c>
      <c r="K607" s="302">
        <v>21700</v>
      </c>
      <c r="L607" s="307">
        <f t="shared" si="160"/>
        <v>3704.1251778093883</v>
      </c>
      <c r="M607" s="304">
        <f t="shared" si="166"/>
        <v>1251.9943100995731</v>
      </c>
      <c r="N607" s="304">
        <f t="shared" si="167"/>
        <v>74.082503556187774</v>
      </c>
      <c r="O607" s="308">
        <v>57</v>
      </c>
      <c r="P607" s="305">
        <f t="shared" si="168"/>
        <v>5087.2019914651491</v>
      </c>
      <c r="Q607" s="309">
        <f t="shared" si="169"/>
        <v>8.3925999999999998</v>
      </c>
      <c r="R607" s="367">
        <v>105.45</v>
      </c>
      <c r="S607" s="302">
        <v>21700</v>
      </c>
      <c r="T607" s="307">
        <f t="shared" si="161"/>
        <v>2469.4167852062587</v>
      </c>
      <c r="U607" s="101">
        <f t="shared" si="170"/>
        <v>834.66287339971541</v>
      </c>
      <c r="V607" s="304">
        <f t="shared" si="171"/>
        <v>49.388335704125176</v>
      </c>
      <c r="W607" s="308">
        <v>38</v>
      </c>
      <c r="X607" s="305">
        <f t="shared" si="172"/>
        <v>3391.4679943100991</v>
      </c>
      <c r="Y607" s="309">
        <f t="shared" si="173"/>
        <v>5.5951000000000004</v>
      </c>
    </row>
    <row r="608" spans="1:25" ht="15.75" customHeight="1" x14ac:dyDescent="0.2">
      <c r="A608" s="424">
        <v>591</v>
      </c>
      <c r="B608" s="301">
        <v>42.18</v>
      </c>
      <c r="C608" s="302">
        <v>21700</v>
      </c>
      <c r="D608" s="303">
        <f t="shared" si="159"/>
        <v>6173.5419630156466</v>
      </c>
      <c r="E608" s="304">
        <f t="shared" si="162"/>
        <v>2086.6571834992883</v>
      </c>
      <c r="F608" s="304">
        <f t="shared" si="163"/>
        <v>123.47083926031293</v>
      </c>
      <c r="G608" s="101">
        <v>95</v>
      </c>
      <c r="H608" s="305">
        <f t="shared" si="164"/>
        <v>8478.6699857752483</v>
      </c>
      <c r="I608" s="309">
        <f t="shared" si="165"/>
        <v>14.0114</v>
      </c>
      <c r="J608" s="329">
        <v>70.3</v>
      </c>
      <c r="K608" s="302">
        <v>21700</v>
      </c>
      <c r="L608" s="307">
        <f t="shared" si="160"/>
        <v>3704.1251778093883</v>
      </c>
      <c r="M608" s="304">
        <f t="shared" si="166"/>
        <v>1251.9943100995731</v>
      </c>
      <c r="N608" s="304">
        <f t="shared" si="167"/>
        <v>74.082503556187774</v>
      </c>
      <c r="O608" s="308">
        <v>57</v>
      </c>
      <c r="P608" s="305">
        <f t="shared" si="168"/>
        <v>5087.2019914651491</v>
      </c>
      <c r="Q608" s="309">
        <f t="shared" si="169"/>
        <v>8.4068000000000005</v>
      </c>
      <c r="R608" s="367">
        <v>105.45</v>
      </c>
      <c r="S608" s="302">
        <v>21700</v>
      </c>
      <c r="T608" s="307">
        <f t="shared" si="161"/>
        <v>2469.4167852062587</v>
      </c>
      <c r="U608" s="101">
        <f t="shared" si="170"/>
        <v>834.66287339971541</v>
      </c>
      <c r="V608" s="304">
        <f t="shared" si="171"/>
        <v>49.388335704125176</v>
      </c>
      <c r="W608" s="308">
        <v>38</v>
      </c>
      <c r="X608" s="305">
        <f t="shared" si="172"/>
        <v>3391.4679943100991</v>
      </c>
      <c r="Y608" s="309">
        <f t="shared" si="173"/>
        <v>5.6045999999999996</v>
      </c>
    </row>
    <row r="609" spans="1:25" ht="15.75" customHeight="1" x14ac:dyDescent="0.2">
      <c r="A609" s="424">
        <v>592</v>
      </c>
      <c r="B609" s="301">
        <v>42.18</v>
      </c>
      <c r="C609" s="302">
        <v>21700</v>
      </c>
      <c r="D609" s="303">
        <f t="shared" si="159"/>
        <v>6173.5419630156466</v>
      </c>
      <c r="E609" s="304">
        <f t="shared" si="162"/>
        <v>2086.6571834992883</v>
      </c>
      <c r="F609" s="304">
        <f t="shared" si="163"/>
        <v>123.47083926031293</v>
      </c>
      <c r="G609" s="101">
        <v>95</v>
      </c>
      <c r="H609" s="305">
        <f t="shared" si="164"/>
        <v>8478.6699857752483</v>
      </c>
      <c r="I609" s="309">
        <f t="shared" si="165"/>
        <v>14.0351</v>
      </c>
      <c r="J609" s="329">
        <v>70.3</v>
      </c>
      <c r="K609" s="302">
        <v>21700</v>
      </c>
      <c r="L609" s="307">
        <f t="shared" si="160"/>
        <v>3704.1251778093883</v>
      </c>
      <c r="M609" s="304">
        <f t="shared" si="166"/>
        <v>1251.9943100995731</v>
      </c>
      <c r="N609" s="304">
        <f t="shared" si="167"/>
        <v>74.082503556187774</v>
      </c>
      <c r="O609" s="308">
        <v>57</v>
      </c>
      <c r="P609" s="305">
        <f t="shared" si="168"/>
        <v>5087.2019914651491</v>
      </c>
      <c r="Q609" s="309">
        <f t="shared" si="169"/>
        <v>8.4210999999999991</v>
      </c>
      <c r="R609" s="367">
        <v>105.45</v>
      </c>
      <c r="S609" s="302">
        <v>21700</v>
      </c>
      <c r="T609" s="307">
        <f t="shared" si="161"/>
        <v>2469.4167852062587</v>
      </c>
      <c r="U609" s="101">
        <f t="shared" si="170"/>
        <v>834.66287339971541</v>
      </c>
      <c r="V609" s="304">
        <f t="shared" si="171"/>
        <v>49.388335704125176</v>
      </c>
      <c r="W609" s="308">
        <v>38</v>
      </c>
      <c r="X609" s="305">
        <f t="shared" si="172"/>
        <v>3391.4679943100991</v>
      </c>
      <c r="Y609" s="309">
        <f t="shared" si="173"/>
        <v>5.6139999999999999</v>
      </c>
    </row>
    <row r="610" spans="1:25" ht="15.75" customHeight="1" x14ac:dyDescent="0.2">
      <c r="A610" s="424">
        <v>593</v>
      </c>
      <c r="B610" s="301">
        <v>42.18</v>
      </c>
      <c r="C610" s="302">
        <v>21700</v>
      </c>
      <c r="D610" s="303">
        <f t="shared" si="159"/>
        <v>6173.5419630156466</v>
      </c>
      <c r="E610" s="304">
        <f t="shared" si="162"/>
        <v>2086.6571834992883</v>
      </c>
      <c r="F610" s="304">
        <f t="shared" si="163"/>
        <v>123.47083926031293</v>
      </c>
      <c r="G610" s="101">
        <v>95</v>
      </c>
      <c r="H610" s="305">
        <f t="shared" si="164"/>
        <v>8478.6699857752483</v>
      </c>
      <c r="I610" s="309">
        <f t="shared" si="165"/>
        <v>14.0588</v>
      </c>
      <c r="J610" s="329">
        <v>70.3</v>
      </c>
      <c r="K610" s="302">
        <v>21700</v>
      </c>
      <c r="L610" s="307">
        <f t="shared" si="160"/>
        <v>3704.1251778093883</v>
      </c>
      <c r="M610" s="304">
        <f t="shared" si="166"/>
        <v>1251.9943100995731</v>
      </c>
      <c r="N610" s="304">
        <f t="shared" si="167"/>
        <v>74.082503556187774</v>
      </c>
      <c r="O610" s="308">
        <v>57</v>
      </c>
      <c r="P610" s="305">
        <f t="shared" si="168"/>
        <v>5087.2019914651491</v>
      </c>
      <c r="Q610" s="309">
        <f t="shared" si="169"/>
        <v>8.4352999999999998</v>
      </c>
      <c r="R610" s="367">
        <v>105.45</v>
      </c>
      <c r="S610" s="302">
        <v>21700</v>
      </c>
      <c r="T610" s="307">
        <f t="shared" si="161"/>
        <v>2469.4167852062587</v>
      </c>
      <c r="U610" s="101">
        <f t="shared" si="170"/>
        <v>834.66287339971541</v>
      </c>
      <c r="V610" s="304">
        <f t="shared" si="171"/>
        <v>49.388335704125176</v>
      </c>
      <c r="W610" s="308">
        <v>38</v>
      </c>
      <c r="X610" s="305">
        <f t="shared" si="172"/>
        <v>3391.4679943100991</v>
      </c>
      <c r="Y610" s="309">
        <f t="shared" si="173"/>
        <v>5.6234999999999999</v>
      </c>
    </row>
    <row r="611" spans="1:25" ht="15.75" customHeight="1" x14ac:dyDescent="0.2">
      <c r="A611" s="424">
        <v>594</v>
      </c>
      <c r="B611" s="301">
        <v>42.18</v>
      </c>
      <c r="C611" s="302">
        <v>21700</v>
      </c>
      <c r="D611" s="303">
        <f t="shared" si="159"/>
        <v>6173.5419630156466</v>
      </c>
      <c r="E611" s="304">
        <f t="shared" si="162"/>
        <v>2086.6571834992883</v>
      </c>
      <c r="F611" s="304">
        <f t="shared" si="163"/>
        <v>123.47083926031293</v>
      </c>
      <c r="G611" s="101">
        <v>95</v>
      </c>
      <c r="H611" s="305">
        <f t="shared" si="164"/>
        <v>8478.6699857752483</v>
      </c>
      <c r="I611" s="309">
        <f t="shared" si="165"/>
        <v>14.0825</v>
      </c>
      <c r="J611" s="329">
        <v>70.3</v>
      </c>
      <c r="K611" s="302">
        <v>21700</v>
      </c>
      <c r="L611" s="307">
        <f t="shared" si="160"/>
        <v>3704.1251778093883</v>
      </c>
      <c r="M611" s="304">
        <f t="shared" si="166"/>
        <v>1251.9943100995731</v>
      </c>
      <c r="N611" s="304">
        <f t="shared" si="167"/>
        <v>74.082503556187774</v>
      </c>
      <c r="O611" s="308">
        <v>57</v>
      </c>
      <c r="P611" s="305">
        <f t="shared" si="168"/>
        <v>5087.2019914651491</v>
      </c>
      <c r="Q611" s="309">
        <f t="shared" si="169"/>
        <v>8.4495000000000005</v>
      </c>
      <c r="R611" s="367">
        <v>105.45</v>
      </c>
      <c r="S611" s="302">
        <v>21700</v>
      </c>
      <c r="T611" s="307">
        <f t="shared" si="161"/>
        <v>2469.4167852062587</v>
      </c>
      <c r="U611" s="101">
        <f t="shared" si="170"/>
        <v>834.66287339971541</v>
      </c>
      <c r="V611" s="304">
        <f t="shared" si="171"/>
        <v>49.388335704125176</v>
      </c>
      <c r="W611" s="308">
        <v>38</v>
      </c>
      <c r="X611" s="305">
        <f t="shared" si="172"/>
        <v>3391.4679943100991</v>
      </c>
      <c r="Y611" s="309">
        <f t="shared" si="173"/>
        <v>5.633</v>
      </c>
    </row>
    <row r="612" spans="1:25" ht="15.75" customHeight="1" x14ac:dyDescent="0.2">
      <c r="A612" s="424">
        <v>595</v>
      </c>
      <c r="B612" s="301">
        <v>42.18</v>
      </c>
      <c r="C612" s="302">
        <v>21700</v>
      </c>
      <c r="D612" s="303">
        <f t="shared" si="159"/>
        <v>6173.5419630156466</v>
      </c>
      <c r="E612" s="304">
        <f t="shared" si="162"/>
        <v>2086.6571834992883</v>
      </c>
      <c r="F612" s="304">
        <f t="shared" si="163"/>
        <v>123.47083926031293</v>
      </c>
      <c r="G612" s="101">
        <v>95</v>
      </c>
      <c r="H612" s="305">
        <f t="shared" si="164"/>
        <v>8478.6699857752483</v>
      </c>
      <c r="I612" s="309">
        <f t="shared" si="165"/>
        <v>14.106199999999999</v>
      </c>
      <c r="J612" s="329">
        <v>70.3</v>
      </c>
      <c r="K612" s="302">
        <v>21700</v>
      </c>
      <c r="L612" s="307">
        <f t="shared" si="160"/>
        <v>3704.1251778093883</v>
      </c>
      <c r="M612" s="304">
        <f t="shared" si="166"/>
        <v>1251.9943100995731</v>
      </c>
      <c r="N612" s="304">
        <f t="shared" si="167"/>
        <v>74.082503556187774</v>
      </c>
      <c r="O612" s="308">
        <v>57</v>
      </c>
      <c r="P612" s="305">
        <f t="shared" si="168"/>
        <v>5087.2019914651491</v>
      </c>
      <c r="Q612" s="309">
        <f t="shared" si="169"/>
        <v>8.4636999999999993</v>
      </c>
      <c r="R612" s="367">
        <v>105.45</v>
      </c>
      <c r="S612" s="302">
        <v>21700</v>
      </c>
      <c r="T612" s="307">
        <f t="shared" si="161"/>
        <v>2469.4167852062587</v>
      </c>
      <c r="U612" s="101">
        <f t="shared" si="170"/>
        <v>834.66287339971541</v>
      </c>
      <c r="V612" s="304">
        <f t="shared" si="171"/>
        <v>49.388335704125176</v>
      </c>
      <c r="W612" s="308">
        <v>38</v>
      </c>
      <c r="X612" s="305">
        <f t="shared" si="172"/>
        <v>3391.4679943100991</v>
      </c>
      <c r="Y612" s="309">
        <f t="shared" si="173"/>
        <v>5.6425000000000001</v>
      </c>
    </row>
    <row r="613" spans="1:25" ht="15.75" customHeight="1" x14ac:dyDescent="0.2">
      <c r="A613" s="424">
        <v>596</v>
      </c>
      <c r="B613" s="301">
        <v>42.18</v>
      </c>
      <c r="C613" s="302">
        <v>21700</v>
      </c>
      <c r="D613" s="303">
        <f t="shared" si="159"/>
        <v>6173.5419630156466</v>
      </c>
      <c r="E613" s="304">
        <f t="shared" si="162"/>
        <v>2086.6571834992883</v>
      </c>
      <c r="F613" s="304">
        <f t="shared" si="163"/>
        <v>123.47083926031293</v>
      </c>
      <c r="G613" s="101">
        <v>95</v>
      </c>
      <c r="H613" s="305">
        <f t="shared" si="164"/>
        <v>8478.6699857752483</v>
      </c>
      <c r="I613" s="309">
        <f t="shared" si="165"/>
        <v>14.129899999999999</v>
      </c>
      <c r="J613" s="329">
        <v>70.3</v>
      </c>
      <c r="K613" s="302">
        <v>21700</v>
      </c>
      <c r="L613" s="307">
        <f t="shared" si="160"/>
        <v>3704.1251778093883</v>
      </c>
      <c r="M613" s="304">
        <f t="shared" si="166"/>
        <v>1251.9943100995731</v>
      </c>
      <c r="N613" s="304">
        <f t="shared" si="167"/>
        <v>74.082503556187774</v>
      </c>
      <c r="O613" s="308">
        <v>57</v>
      </c>
      <c r="P613" s="305">
        <f t="shared" si="168"/>
        <v>5087.2019914651491</v>
      </c>
      <c r="Q613" s="309">
        <f t="shared" si="169"/>
        <v>8.4779999999999998</v>
      </c>
      <c r="R613" s="367">
        <v>105.45</v>
      </c>
      <c r="S613" s="302">
        <v>21700</v>
      </c>
      <c r="T613" s="307">
        <f t="shared" si="161"/>
        <v>2469.4167852062587</v>
      </c>
      <c r="U613" s="101">
        <f t="shared" si="170"/>
        <v>834.66287339971541</v>
      </c>
      <c r="V613" s="304">
        <f t="shared" si="171"/>
        <v>49.388335704125176</v>
      </c>
      <c r="W613" s="308">
        <v>38</v>
      </c>
      <c r="X613" s="305">
        <f t="shared" si="172"/>
        <v>3391.4679943100991</v>
      </c>
      <c r="Y613" s="309">
        <f t="shared" si="173"/>
        <v>5.6520000000000001</v>
      </c>
    </row>
    <row r="614" spans="1:25" ht="15.75" customHeight="1" x14ac:dyDescent="0.2">
      <c r="A614" s="424">
        <v>597</v>
      </c>
      <c r="B614" s="301">
        <v>42.18</v>
      </c>
      <c r="C614" s="302">
        <v>21700</v>
      </c>
      <c r="D614" s="303">
        <f t="shared" si="159"/>
        <v>6173.5419630156466</v>
      </c>
      <c r="E614" s="304">
        <f t="shared" si="162"/>
        <v>2086.6571834992883</v>
      </c>
      <c r="F614" s="304">
        <f t="shared" si="163"/>
        <v>123.47083926031293</v>
      </c>
      <c r="G614" s="101">
        <v>95</v>
      </c>
      <c r="H614" s="305">
        <f t="shared" si="164"/>
        <v>8478.6699857752483</v>
      </c>
      <c r="I614" s="309">
        <f t="shared" si="165"/>
        <v>14.153600000000001</v>
      </c>
      <c r="J614" s="329">
        <v>70.3</v>
      </c>
      <c r="K614" s="302">
        <v>21700</v>
      </c>
      <c r="L614" s="307">
        <f t="shared" si="160"/>
        <v>3704.1251778093883</v>
      </c>
      <c r="M614" s="304">
        <f t="shared" si="166"/>
        <v>1251.9943100995731</v>
      </c>
      <c r="N614" s="304">
        <f t="shared" si="167"/>
        <v>74.082503556187774</v>
      </c>
      <c r="O614" s="308">
        <v>57</v>
      </c>
      <c r="P614" s="305">
        <f t="shared" si="168"/>
        <v>5087.2019914651491</v>
      </c>
      <c r="Q614" s="309">
        <f t="shared" si="169"/>
        <v>8.4922000000000004</v>
      </c>
      <c r="R614" s="367">
        <v>105.45</v>
      </c>
      <c r="S614" s="302">
        <v>21700</v>
      </c>
      <c r="T614" s="307">
        <f t="shared" si="161"/>
        <v>2469.4167852062587</v>
      </c>
      <c r="U614" s="101">
        <f t="shared" si="170"/>
        <v>834.66287339971541</v>
      </c>
      <c r="V614" s="304">
        <f t="shared" si="171"/>
        <v>49.388335704125176</v>
      </c>
      <c r="W614" s="308">
        <v>38</v>
      </c>
      <c r="X614" s="305">
        <f t="shared" si="172"/>
        <v>3391.4679943100991</v>
      </c>
      <c r="Y614" s="309">
        <f t="shared" si="173"/>
        <v>5.6615000000000002</v>
      </c>
    </row>
    <row r="615" spans="1:25" ht="15.75" customHeight="1" x14ac:dyDescent="0.2">
      <c r="A615" s="424">
        <v>598</v>
      </c>
      <c r="B615" s="301">
        <v>42.18</v>
      </c>
      <c r="C615" s="302">
        <v>21700</v>
      </c>
      <c r="D615" s="303">
        <f t="shared" si="159"/>
        <v>6173.5419630156466</v>
      </c>
      <c r="E615" s="304">
        <f t="shared" si="162"/>
        <v>2086.6571834992883</v>
      </c>
      <c r="F615" s="304">
        <f t="shared" si="163"/>
        <v>123.47083926031293</v>
      </c>
      <c r="G615" s="101">
        <v>95</v>
      </c>
      <c r="H615" s="305">
        <f t="shared" si="164"/>
        <v>8478.6699857752483</v>
      </c>
      <c r="I615" s="309">
        <f t="shared" si="165"/>
        <v>14.177300000000001</v>
      </c>
      <c r="J615" s="329">
        <v>70.3</v>
      </c>
      <c r="K615" s="302">
        <v>21700</v>
      </c>
      <c r="L615" s="307">
        <f t="shared" si="160"/>
        <v>3704.1251778093883</v>
      </c>
      <c r="M615" s="304">
        <f t="shared" si="166"/>
        <v>1251.9943100995731</v>
      </c>
      <c r="N615" s="304">
        <f t="shared" si="167"/>
        <v>74.082503556187774</v>
      </c>
      <c r="O615" s="308">
        <v>57</v>
      </c>
      <c r="P615" s="305">
        <f t="shared" si="168"/>
        <v>5087.2019914651491</v>
      </c>
      <c r="Q615" s="309">
        <f t="shared" si="169"/>
        <v>8.5063999999999993</v>
      </c>
      <c r="R615" s="367">
        <v>105.45</v>
      </c>
      <c r="S615" s="302">
        <v>21700</v>
      </c>
      <c r="T615" s="307">
        <f t="shared" si="161"/>
        <v>2469.4167852062587</v>
      </c>
      <c r="U615" s="101">
        <f t="shared" si="170"/>
        <v>834.66287339971541</v>
      </c>
      <c r="V615" s="304">
        <f t="shared" si="171"/>
        <v>49.388335704125176</v>
      </c>
      <c r="W615" s="308">
        <v>38</v>
      </c>
      <c r="X615" s="305">
        <f t="shared" si="172"/>
        <v>3391.4679943100991</v>
      </c>
      <c r="Y615" s="309">
        <f t="shared" si="173"/>
        <v>5.6708999999999996</v>
      </c>
    </row>
    <row r="616" spans="1:25" ht="15.75" customHeight="1" x14ac:dyDescent="0.2">
      <c r="A616" s="424">
        <v>599</v>
      </c>
      <c r="B616" s="301">
        <v>42.18</v>
      </c>
      <c r="C616" s="302">
        <v>21700</v>
      </c>
      <c r="D616" s="303">
        <f t="shared" si="159"/>
        <v>6173.5419630156466</v>
      </c>
      <c r="E616" s="304">
        <f t="shared" si="162"/>
        <v>2086.6571834992883</v>
      </c>
      <c r="F616" s="304">
        <f t="shared" si="163"/>
        <v>123.47083926031293</v>
      </c>
      <c r="G616" s="101">
        <v>95</v>
      </c>
      <c r="H616" s="305">
        <f t="shared" si="164"/>
        <v>8478.6699857752483</v>
      </c>
      <c r="I616" s="309">
        <f t="shared" si="165"/>
        <v>14.201000000000001</v>
      </c>
      <c r="J616" s="329">
        <v>70.3</v>
      </c>
      <c r="K616" s="302">
        <v>21700</v>
      </c>
      <c r="L616" s="307">
        <f t="shared" si="160"/>
        <v>3704.1251778093883</v>
      </c>
      <c r="M616" s="304">
        <f t="shared" si="166"/>
        <v>1251.9943100995731</v>
      </c>
      <c r="N616" s="304">
        <f t="shared" si="167"/>
        <v>74.082503556187774</v>
      </c>
      <c r="O616" s="308">
        <v>57</v>
      </c>
      <c r="P616" s="305">
        <f t="shared" si="168"/>
        <v>5087.2019914651491</v>
      </c>
      <c r="Q616" s="309">
        <f t="shared" si="169"/>
        <v>8.5206</v>
      </c>
      <c r="R616" s="367">
        <v>105.45</v>
      </c>
      <c r="S616" s="302">
        <v>21700</v>
      </c>
      <c r="T616" s="307">
        <f t="shared" si="161"/>
        <v>2469.4167852062587</v>
      </c>
      <c r="U616" s="101">
        <f t="shared" si="170"/>
        <v>834.66287339971541</v>
      </c>
      <c r="V616" s="304">
        <f t="shared" si="171"/>
        <v>49.388335704125176</v>
      </c>
      <c r="W616" s="308">
        <v>38</v>
      </c>
      <c r="X616" s="305">
        <f t="shared" si="172"/>
        <v>3391.4679943100991</v>
      </c>
      <c r="Y616" s="309">
        <f t="shared" si="173"/>
        <v>5.6803999999999997</v>
      </c>
    </row>
    <row r="617" spans="1:25" ht="15.75" customHeight="1" x14ac:dyDescent="0.2">
      <c r="A617" s="283">
        <v>600</v>
      </c>
      <c r="B617" s="301">
        <v>42.18</v>
      </c>
      <c r="C617" s="302">
        <v>21700</v>
      </c>
      <c r="D617" s="303">
        <f t="shared" si="159"/>
        <v>6173.5419630156466</v>
      </c>
      <c r="E617" s="304">
        <f t="shared" si="162"/>
        <v>2086.6571834992883</v>
      </c>
      <c r="F617" s="304">
        <f t="shared" si="163"/>
        <v>123.47083926031293</v>
      </c>
      <c r="G617" s="101">
        <v>95</v>
      </c>
      <c r="H617" s="305">
        <f t="shared" si="164"/>
        <v>8478.6699857752483</v>
      </c>
      <c r="I617" s="309">
        <f t="shared" si="165"/>
        <v>14.2248</v>
      </c>
      <c r="J617" s="329">
        <v>70.3</v>
      </c>
      <c r="K617" s="302">
        <v>21700</v>
      </c>
      <c r="L617" s="307">
        <f t="shared" si="160"/>
        <v>3704.1251778093883</v>
      </c>
      <c r="M617" s="304">
        <f t="shared" si="166"/>
        <v>1251.9943100995731</v>
      </c>
      <c r="N617" s="304">
        <f t="shared" si="167"/>
        <v>74.082503556187774</v>
      </c>
      <c r="O617" s="308">
        <v>57</v>
      </c>
      <c r="P617" s="305">
        <f t="shared" si="168"/>
        <v>5087.2019914651491</v>
      </c>
      <c r="Q617" s="309">
        <f t="shared" si="169"/>
        <v>8.5349000000000004</v>
      </c>
      <c r="R617" s="367">
        <v>105.45</v>
      </c>
      <c r="S617" s="302">
        <v>21700</v>
      </c>
      <c r="T617" s="307">
        <f t="shared" si="161"/>
        <v>2469.4167852062587</v>
      </c>
      <c r="U617" s="101">
        <f t="shared" si="170"/>
        <v>834.66287339971541</v>
      </c>
      <c r="V617" s="304">
        <f t="shared" si="171"/>
        <v>49.388335704125176</v>
      </c>
      <c r="W617" s="308">
        <v>38</v>
      </c>
      <c r="X617" s="305">
        <f t="shared" si="172"/>
        <v>3391.4679943100991</v>
      </c>
      <c r="Y617" s="309">
        <f t="shared" si="173"/>
        <v>5.6898999999999997</v>
      </c>
    </row>
    <row r="618" spans="1:25" ht="15.75" customHeight="1" x14ac:dyDescent="0.2">
      <c r="A618" s="424">
        <v>601</v>
      </c>
      <c r="B618" s="301">
        <v>42.18</v>
      </c>
      <c r="C618" s="302">
        <v>21700</v>
      </c>
      <c r="D618" s="303">
        <f t="shared" si="159"/>
        <v>6173.5419630156466</v>
      </c>
      <c r="E618" s="304">
        <f t="shared" si="162"/>
        <v>2086.6571834992883</v>
      </c>
      <c r="F618" s="304">
        <f t="shared" si="163"/>
        <v>123.47083926031293</v>
      </c>
      <c r="G618" s="101">
        <v>95</v>
      </c>
      <c r="H618" s="305">
        <f t="shared" si="164"/>
        <v>8478.6699857752483</v>
      </c>
      <c r="I618" s="309">
        <f t="shared" si="165"/>
        <v>14.2485</v>
      </c>
      <c r="J618" s="329">
        <v>70.3</v>
      </c>
      <c r="K618" s="302">
        <v>21700</v>
      </c>
      <c r="L618" s="307">
        <f t="shared" si="160"/>
        <v>3704.1251778093883</v>
      </c>
      <c r="M618" s="304">
        <f t="shared" si="166"/>
        <v>1251.9943100995731</v>
      </c>
      <c r="N618" s="304">
        <f t="shared" si="167"/>
        <v>74.082503556187774</v>
      </c>
      <c r="O618" s="308">
        <v>57</v>
      </c>
      <c r="P618" s="305">
        <f t="shared" si="168"/>
        <v>5087.2019914651491</v>
      </c>
      <c r="Q618" s="309">
        <f t="shared" si="169"/>
        <v>8.5490999999999993</v>
      </c>
      <c r="R618" s="367">
        <v>105.45</v>
      </c>
      <c r="S618" s="302">
        <v>21700</v>
      </c>
      <c r="T618" s="307">
        <f t="shared" si="161"/>
        <v>2469.4167852062587</v>
      </c>
      <c r="U618" s="101">
        <f t="shared" si="170"/>
        <v>834.66287339971541</v>
      </c>
      <c r="V618" s="304">
        <f t="shared" si="171"/>
        <v>49.388335704125176</v>
      </c>
      <c r="W618" s="308">
        <v>38</v>
      </c>
      <c r="X618" s="305">
        <f t="shared" si="172"/>
        <v>3391.4679943100991</v>
      </c>
      <c r="Y618" s="309">
        <f t="shared" si="173"/>
        <v>5.6993999999999998</v>
      </c>
    </row>
    <row r="619" spans="1:25" ht="15.75" customHeight="1" x14ac:dyDescent="0.2">
      <c r="A619" s="424">
        <v>602</v>
      </c>
      <c r="B619" s="301">
        <v>42.18</v>
      </c>
      <c r="C619" s="302">
        <v>21700</v>
      </c>
      <c r="D619" s="303">
        <f t="shared" si="159"/>
        <v>6173.5419630156466</v>
      </c>
      <c r="E619" s="304">
        <f t="shared" si="162"/>
        <v>2086.6571834992883</v>
      </c>
      <c r="F619" s="304">
        <f t="shared" si="163"/>
        <v>123.47083926031293</v>
      </c>
      <c r="G619" s="101">
        <v>95</v>
      </c>
      <c r="H619" s="305">
        <f t="shared" si="164"/>
        <v>8478.6699857752483</v>
      </c>
      <c r="I619" s="309">
        <f t="shared" si="165"/>
        <v>14.2722</v>
      </c>
      <c r="J619" s="329">
        <v>70.3</v>
      </c>
      <c r="K619" s="302">
        <v>21700</v>
      </c>
      <c r="L619" s="307">
        <f t="shared" si="160"/>
        <v>3704.1251778093883</v>
      </c>
      <c r="M619" s="304">
        <f t="shared" si="166"/>
        <v>1251.9943100995731</v>
      </c>
      <c r="N619" s="304">
        <f t="shared" si="167"/>
        <v>74.082503556187774</v>
      </c>
      <c r="O619" s="308">
        <v>57</v>
      </c>
      <c r="P619" s="305">
        <f t="shared" si="168"/>
        <v>5087.2019914651491</v>
      </c>
      <c r="Q619" s="309">
        <f t="shared" si="169"/>
        <v>8.5632999999999999</v>
      </c>
      <c r="R619" s="367">
        <v>105.45</v>
      </c>
      <c r="S619" s="302">
        <v>21700</v>
      </c>
      <c r="T619" s="307">
        <f t="shared" si="161"/>
        <v>2469.4167852062587</v>
      </c>
      <c r="U619" s="101">
        <f t="shared" si="170"/>
        <v>834.66287339971541</v>
      </c>
      <c r="V619" s="304">
        <f t="shared" si="171"/>
        <v>49.388335704125176</v>
      </c>
      <c r="W619" s="308">
        <v>38</v>
      </c>
      <c r="X619" s="305">
        <f t="shared" si="172"/>
        <v>3391.4679943100991</v>
      </c>
      <c r="Y619" s="309">
        <f t="shared" si="173"/>
        <v>5.7088999999999999</v>
      </c>
    </row>
    <row r="620" spans="1:25" ht="15.75" customHeight="1" x14ac:dyDescent="0.2">
      <c r="A620" s="424">
        <v>603</v>
      </c>
      <c r="B620" s="301">
        <v>42.18</v>
      </c>
      <c r="C620" s="302">
        <v>21700</v>
      </c>
      <c r="D620" s="303">
        <f t="shared" si="159"/>
        <v>6173.5419630156466</v>
      </c>
      <c r="E620" s="304">
        <f t="shared" si="162"/>
        <v>2086.6571834992883</v>
      </c>
      <c r="F620" s="304">
        <f t="shared" si="163"/>
        <v>123.47083926031293</v>
      </c>
      <c r="G620" s="101">
        <v>95</v>
      </c>
      <c r="H620" s="305">
        <f t="shared" si="164"/>
        <v>8478.6699857752483</v>
      </c>
      <c r="I620" s="309">
        <f t="shared" si="165"/>
        <v>14.2959</v>
      </c>
      <c r="J620" s="329">
        <v>70.3</v>
      </c>
      <c r="K620" s="302">
        <v>21700</v>
      </c>
      <c r="L620" s="307">
        <f t="shared" si="160"/>
        <v>3704.1251778093883</v>
      </c>
      <c r="M620" s="304">
        <f t="shared" si="166"/>
        <v>1251.9943100995731</v>
      </c>
      <c r="N620" s="304">
        <f t="shared" si="167"/>
        <v>74.082503556187774</v>
      </c>
      <c r="O620" s="308">
        <v>57</v>
      </c>
      <c r="P620" s="305">
        <f t="shared" si="168"/>
        <v>5087.2019914651491</v>
      </c>
      <c r="Q620" s="309">
        <f t="shared" si="169"/>
        <v>8.5775000000000006</v>
      </c>
      <c r="R620" s="367">
        <v>105.45</v>
      </c>
      <c r="S620" s="302">
        <v>21700</v>
      </c>
      <c r="T620" s="307">
        <f t="shared" si="161"/>
        <v>2469.4167852062587</v>
      </c>
      <c r="U620" s="101">
        <f t="shared" si="170"/>
        <v>834.66287339971541</v>
      </c>
      <c r="V620" s="304">
        <f t="shared" si="171"/>
        <v>49.388335704125176</v>
      </c>
      <c r="W620" s="308">
        <v>38</v>
      </c>
      <c r="X620" s="305">
        <f t="shared" si="172"/>
        <v>3391.4679943100991</v>
      </c>
      <c r="Y620" s="309">
        <f t="shared" si="173"/>
        <v>5.7183000000000002</v>
      </c>
    </row>
    <row r="621" spans="1:25" ht="15.75" customHeight="1" x14ac:dyDescent="0.2">
      <c r="A621" s="424">
        <v>604</v>
      </c>
      <c r="B621" s="301">
        <v>42.18</v>
      </c>
      <c r="C621" s="302">
        <v>21700</v>
      </c>
      <c r="D621" s="303">
        <f t="shared" si="159"/>
        <v>6173.5419630156466</v>
      </c>
      <c r="E621" s="304">
        <f t="shared" si="162"/>
        <v>2086.6571834992883</v>
      </c>
      <c r="F621" s="304">
        <f t="shared" si="163"/>
        <v>123.47083926031293</v>
      </c>
      <c r="G621" s="101">
        <v>95</v>
      </c>
      <c r="H621" s="305">
        <f t="shared" si="164"/>
        <v>8478.6699857752483</v>
      </c>
      <c r="I621" s="309">
        <f t="shared" si="165"/>
        <v>14.319599999999999</v>
      </c>
      <c r="J621" s="329">
        <v>70.3</v>
      </c>
      <c r="K621" s="302">
        <v>21700</v>
      </c>
      <c r="L621" s="307">
        <f t="shared" si="160"/>
        <v>3704.1251778093883</v>
      </c>
      <c r="M621" s="304">
        <f t="shared" si="166"/>
        <v>1251.9943100995731</v>
      </c>
      <c r="N621" s="304">
        <f t="shared" si="167"/>
        <v>74.082503556187774</v>
      </c>
      <c r="O621" s="308">
        <v>57</v>
      </c>
      <c r="P621" s="305">
        <f t="shared" si="168"/>
        <v>5087.2019914651491</v>
      </c>
      <c r="Q621" s="309">
        <f t="shared" si="169"/>
        <v>8.5916999999999994</v>
      </c>
      <c r="R621" s="367">
        <v>105.45</v>
      </c>
      <c r="S621" s="302">
        <v>21700</v>
      </c>
      <c r="T621" s="307">
        <f t="shared" si="161"/>
        <v>2469.4167852062587</v>
      </c>
      <c r="U621" s="101">
        <f t="shared" si="170"/>
        <v>834.66287339971541</v>
      </c>
      <c r="V621" s="304">
        <f t="shared" si="171"/>
        <v>49.388335704125176</v>
      </c>
      <c r="W621" s="308">
        <v>38</v>
      </c>
      <c r="X621" s="305">
        <f t="shared" si="172"/>
        <v>3391.4679943100991</v>
      </c>
      <c r="Y621" s="309">
        <f t="shared" si="173"/>
        <v>5.7278000000000002</v>
      </c>
    </row>
    <row r="622" spans="1:25" ht="15.75" customHeight="1" x14ac:dyDescent="0.2">
      <c r="A622" s="424">
        <v>605</v>
      </c>
      <c r="B622" s="301">
        <v>42.18</v>
      </c>
      <c r="C622" s="302">
        <v>21700</v>
      </c>
      <c r="D622" s="303">
        <f t="shared" si="159"/>
        <v>6173.5419630156466</v>
      </c>
      <c r="E622" s="304">
        <f t="shared" si="162"/>
        <v>2086.6571834992883</v>
      </c>
      <c r="F622" s="304">
        <f t="shared" si="163"/>
        <v>123.47083926031293</v>
      </c>
      <c r="G622" s="101">
        <v>95</v>
      </c>
      <c r="H622" s="305">
        <f t="shared" si="164"/>
        <v>8478.6699857752483</v>
      </c>
      <c r="I622" s="309">
        <f t="shared" si="165"/>
        <v>14.343299999999999</v>
      </c>
      <c r="J622" s="329">
        <v>70.3</v>
      </c>
      <c r="K622" s="302">
        <v>21700</v>
      </c>
      <c r="L622" s="307">
        <f t="shared" si="160"/>
        <v>3704.1251778093883</v>
      </c>
      <c r="M622" s="304">
        <f t="shared" si="166"/>
        <v>1251.9943100995731</v>
      </c>
      <c r="N622" s="304">
        <f t="shared" si="167"/>
        <v>74.082503556187774</v>
      </c>
      <c r="O622" s="308">
        <v>57</v>
      </c>
      <c r="P622" s="305">
        <f t="shared" si="168"/>
        <v>5087.2019914651491</v>
      </c>
      <c r="Q622" s="309">
        <f t="shared" si="169"/>
        <v>8.6059999999999999</v>
      </c>
      <c r="R622" s="367">
        <v>105.45</v>
      </c>
      <c r="S622" s="302">
        <v>21700</v>
      </c>
      <c r="T622" s="307">
        <f t="shared" si="161"/>
        <v>2469.4167852062587</v>
      </c>
      <c r="U622" s="101">
        <f t="shared" si="170"/>
        <v>834.66287339971541</v>
      </c>
      <c r="V622" s="304">
        <f t="shared" si="171"/>
        <v>49.388335704125176</v>
      </c>
      <c r="W622" s="308">
        <v>38</v>
      </c>
      <c r="X622" s="305">
        <f t="shared" si="172"/>
        <v>3391.4679943100991</v>
      </c>
      <c r="Y622" s="309">
        <f t="shared" si="173"/>
        <v>5.7373000000000003</v>
      </c>
    </row>
    <row r="623" spans="1:25" ht="15.75" customHeight="1" x14ac:dyDescent="0.2">
      <c r="A623" s="424">
        <v>606</v>
      </c>
      <c r="B623" s="301">
        <v>42.18</v>
      </c>
      <c r="C623" s="302">
        <v>21700</v>
      </c>
      <c r="D623" s="303">
        <f t="shared" si="159"/>
        <v>6173.5419630156466</v>
      </c>
      <c r="E623" s="304">
        <f t="shared" si="162"/>
        <v>2086.6571834992883</v>
      </c>
      <c r="F623" s="304">
        <f t="shared" si="163"/>
        <v>123.47083926031293</v>
      </c>
      <c r="G623" s="101">
        <v>95</v>
      </c>
      <c r="H623" s="305">
        <f t="shared" si="164"/>
        <v>8478.6699857752483</v>
      </c>
      <c r="I623" s="309">
        <f t="shared" si="165"/>
        <v>14.367000000000001</v>
      </c>
      <c r="J623" s="329">
        <v>70.3</v>
      </c>
      <c r="K623" s="302">
        <v>21700</v>
      </c>
      <c r="L623" s="307">
        <f t="shared" si="160"/>
        <v>3704.1251778093883</v>
      </c>
      <c r="M623" s="304">
        <f t="shared" si="166"/>
        <v>1251.9943100995731</v>
      </c>
      <c r="N623" s="304">
        <f t="shared" si="167"/>
        <v>74.082503556187774</v>
      </c>
      <c r="O623" s="308">
        <v>57</v>
      </c>
      <c r="P623" s="305">
        <f t="shared" si="168"/>
        <v>5087.2019914651491</v>
      </c>
      <c r="Q623" s="309">
        <f t="shared" si="169"/>
        <v>8.6202000000000005</v>
      </c>
      <c r="R623" s="367">
        <v>105.45</v>
      </c>
      <c r="S623" s="302">
        <v>21700</v>
      </c>
      <c r="T623" s="307">
        <f t="shared" si="161"/>
        <v>2469.4167852062587</v>
      </c>
      <c r="U623" s="101">
        <f t="shared" si="170"/>
        <v>834.66287339971541</v>
      </c>
      <c r="V623" s="304">
        <f t="shared" si="171"/>
        <v>49.388335704125176</v>
      </c>
      <c r="W623" s="308">
        <v>38</v>
      </c>
      <c r="X623" s="305">
        <f t="shared" si="172"/>
        <v>3391.4679943100991</v>
      </c>
      <c r="Y623" s="309">
        <f t="shared" si="173"/>
        <v>5.7468000000000004</v>
      </c>
    </row>
    <row r="624" spans="1:25" ht="15.75" customHeight="1" x14ac:dyDescent="0.2">
      <c r="A624" s="424">
        <v>607</v>
      </c>
      <c r="B624" s="301">
        <v>42.18</v>
      </c>
      <c r="C624" s="302">
        <v>21700</v>
      </c>
      <c r="D624" s="303">
        <f t="shared" si="159"/>
        <v>6173.5419630156466</v>
      </c>
      <c r="E624" s="304">
        <f t="shared" si="162"/>
        <v>2086.6571834992883</v>
      </c>
      <c r="F624" s="304">
        <f t="shared" si="163"/>
        <v>123.47083926031293</v>
      </c>
      <c r="G624" s="101">
        <v>95</v>
      </c>
      <c r="H624" s="305">
        <f t="shared" si="164"/>
        <v>8478.6699857752483</v>
      </c>
      <c r="I624" s="309">
        <f t="shared" si="165"/>
        <v>14.390700000000001</v>
      </c>
      <c r="J624" s="329">
        <v>70.3</v>
      </c>
      <c r="K624" s="302">
        <v>21700</v>
      </c>
      <c r="L624" s="307">
        <f t="shared" si="160"/>
        <v>3704.1251778093883</v>
      </c>
      <c r="M624" s="304">
        <f t="shared" si="166"/>
        <v>1251.9943100995731</v>
      </c>
      <c r="N624" s="304">
        <f t="shared" si="167"/>
        <v>74.082503556187774</v>
      </c>
      <c r="O624" s="308">
        <v>57</v>
      </c>
      <c r="P624" s="305">
        <f t="shared" si="168"/>
        <v>5087.2019914651491</v>
      </c>
      <c r="Q624" s="309">
        <f t="shared" si="169"/>
        <v>8.6343999999999994</v>
      </c>
      <c r="R624" s="367">
        <v>105.45</v>
      </c>
      <c r="S624" s="302">
        <v>21700</v>
      </c>
      <c r="T624" s="307">
        <f t="shared" si="161"/>
        <v>2469.4167852062587</v>
      </c>
      <c r="U624" s="101">
        <f t="shared" si="170"/>
        <v>834.66287339971541</v>
      </c>
      <c r="V624" s="304">
        <f t="shared" si="171"/>
        <v>49.388335704125176</v>
      </c>
      <c r="W624" s="308">
        <v>38</v>
      </c>
      <c r="X624" s="305">
        <f t="shared" si="172"/>
        <v>3391.4679943100991</v>
      </c>
      <c r="Y624" s="309">
        <f t="shared" si="173"/>
        <v>5.7563000000000004</v>
      </c>
    </row>
    <row r="625" spans="1:25" ht="15.75" customHeight="1" x14ac:dyDescent="0.2">
      <c r="A625" s="424">
        <v>608</v>
      </c>
      <c r="B625" s="301">
        <v>42.18</v>
      </c>
      <c r="C625" s="302">
        <v>21700</v>
      </c>
      <c r="D625" s="303">
        <f t="shared" si="159"/>
        <v>6173.5419630156466</v>
      </c>
      <c r="E625" s="304">
        <f t="shared" si="162"/>
        <v>2086.6571834992883</v>
      </c>
      <c r="F625" s="304">
        <f t="shared" si="163"/>
        <v>123.47083926031293</v>
      </c>
      <c r="G625" s="101">
        <v>95</v>
      </c>
      <c r="H625" s="305">
        <f t="shared" si="164"/>
        <v>8478.6699857752483</v>
      </c>
      <c r="I625" s="309">
        <f t="shared" si="165"/>
        <v>14.414400000000001</v>
      </c>
      <c r="J625" s="329">
        <v>70.3</v>
      </c>
      <c r="K625" s="302">
        <v>21700</v>
      </c>
      <c r="L625" s="307">
        <f t="shared" si="160"/>
        <v>3704.1251778093883</v>
      </c>
      <c r="M625" s="304">
        <f t="shared" si="166"/>
        <v>1251.9943100995731</v>
      </c>
      <c r="N625" s="304">
        <f t="shared" si="167"/>
        <v>74.082503556187774</v>
      </c>
      <c r="O625" s="308">
        <v>57</v>
      </c>
      <c r="P625" s="305">
        <f t="shared" si="168"/>
        <v>5087.2019914651491</v>
      </c>
      <c r="Q625" s="309">
        <f t="shared" si="169"/>
        <v>8.6486000000000001</v>
      </c>
      <c r="R625" s="367">
        <v>105.45</v>
      </c>
      <c r="S625" s="302">
        <v>21700</v>
      </c>
      <c r="T625" s="307">
        <f t="shared" si="161"/>
        <v>2469.4167852062587</v>
      </c>
      <c r="U625" s="101">
        <f t="shared" si="170"/>
        <v>834.66287339971541</v>
      </c>
      <c r="V625" s="304">
        <f t="shared" si="171"/>
        <v>49.388335704125176</v>
      </c>
      <c r="W625" s="308">
        <v>38</v>
      </c>
      <c r="X625" s="305">
        <f t="shared" si="172"/>
        <v>3391.4679943100991</v>
      </c>
      <c r="Y625" s="309">
        <f t="shared" si="173"/>
        <v>5.7657999999999996</v>
      </c>
    </row>
    <row r="626" spans="1:25" ht="15.75" customHeight="1" x14ac:dyDescent="0.2">
      <c r="A626" s="424">
        <v>609</v>
      </c>
      <c r="B626" s="301">
        <v>42.18</v>
      </c>
      <c r="C626" s="302">
        <v>21700</v>
      </c>
      <c r="D626" s="303">
        <f t="shared" si="159"/>
        <v>6173.5419630156466</v>
      </c>
      <c r="E626" s="304">
        <f t="shared" si="162"/>
        <v>2086.6571834992883</v>
      </c>
      <c r="F626" s="304">
        <f t="shared" si="163"/>
        <v>123.47083926031293</v>
      </c>
      <c r="G626" s="101">
        <v>95</v>
      </c>
      <c r="H626" s="305">
        <f t="shared" si="164"/>
        <v>8478.6699857752483</v>
      </c>
      <c r="I626" s="309">
        <f t="shared" si="165"/>
        <v>14.4381</v>
      </c>
      <c r="J626" s="329">
        <v>70.3</v>
      </c>
      <c r="K626" s="302">
        <v>21700</v>
      </c>
      <c r="L626" s="307">
        <f t="shared" si="160"/>
        <v>3704.1251778093883</v>
      </c>
      <c r="M626" s="304">
        <f t="shared" si="166"/>
        <v>1251.9943100995731</v>
      </c>
      <c r="N626" s="304">
        <f t="shared" si="167"/>
        <v>74.082503556187774</v>
      </c>
      <c r="O626" s="308">
        <v>57</v>
      </c>
      <c r="P626" s="305">
        <f t="shared" si="168"/>
        <v>5087.2019914651491</v>
      </c>
      <c r="Q626" s="309">
        <f t="shared" si="169"/>
        <v>8.6629000000000005</v>
      </c>
      <c r="R626" s="367">
        <v>105.45</v>
      </c>
      <c r="S626" s="302">
        <v>21700</v>
      </c>
      <c r="T626" s="307">
        <f t="shared" si="161"/>
        <v>2469.4167852062587</v>
      </c>
      <c r="U626" s="101">
        <f t="shared" si="170"/>
        <v>834.66287339971541</v>
      </c>
      <c r="V626" s="304">
        <f t="shared" si="171"/>
        <v>49.388335704125176</v>
      </c>
      <c r="W626" s="308">
        <v>38</v>
      </c>
      <c r="X626" s="305">
        <f t="shared" si="172"/>
        <v>3391.4679943100991</v>
      </c>
      <c r="Y626" s="309">
        <f t="shared" si="173"/>
        <v>5.7751999999999999</v>
      </c>
    </row>
    <row r="627" spans="1:25" ht="15.75" customHeight="1" x14ac:dyDescent="0.2">
      <c r="A627" s="283">
        <v>610</v>
      </c>
      <c r="B627" s="301">
        <v>42.18</v>
      </c>
      <c r="C627" s="302">
        <v>21700</v>
      </c>
      <c r="D627" s="303">
        <f t="shared" si="159"/>
        <v>6173.5419630156466</v>
      </c>
      <c r="E627" s="304">
        <f t="shared" si="162"/>
        <v>2086.6571834992883</v>
      </c>
      <c r="F627" s="304">
        <f t="shared" si="163"/>
        <v>123.47083926031293</v>
      </c>
      <c r="G627" s="101">
        <v>95</v>
      </c>
      <c r="H627" s="305">
        <f t="shared" si="164"/>
        <v>8478.6699857752483</v>
      </c>
      <c r="I627" s="309">
        <f t="shared" si="165"/>
        <v>14.4618</v>
      </c>
      <c r="J627" s="329">
        <v>70.3</v>
      </c>
      <c r="K627" s="302">
        <v>21700</v>
      </c>
      <c r="L627" s="307">
        <f t="shared" si="160"/>
        <v>3704.1251778093883</v>
      </c>
      <c r="M627" s="304">
        <f t="shared" si="166"/>
        <v>1251.9943100995731</v>
      </c>
      <c r="N627" s="304">
        <f t="shared" si="167"/>
        <v>74.082503556187774</v>
      </c>
      <c r="O627" s="308">
        <v>57</v>
      </c>
      <c r="P627" s="305">
        <f t="shared" si="168"/>
        <v>5087.2019914651491</v>
      </c>
      <c r="Q627" s="309">
        <f t="shared" si="169"/>
        <v>8.6770999999999994</v>
      </c>
      <c r="R627" s="367">
        <v>105.45</v>
      </c>
      <c r="S627" s="302">
        <v>21700</v>
      </c>
      <c r="T627" s="307">
        <f t="shared" si="161"/>
        <v>2469.4167852062587</v>
      </c>
      <c r="U627" s="101">
        <f t="shared" si="170"/>
        <v>834.66287339971541</v>
      </c>
      <c r="V627" s="304">
        <f t="shared" si="171"/>
        <v>49.388335704125176</v>
      </c>
      <c r="W627" s="308">
        <v>38</v>
      </c>
      <c r="X627" s="305">
        <f t="shared" si="172"/>
        <v>3391.4679943100991</v>
      </c>
      <c r="Y627" s="309">
        <f t="shared" si="173"/>
        <v>5.7847</v>
      </c>
    </row>
    <row r="628" spans="1:25" ht="15.75" customHeight="1" x14ac:dyDescent="0.2">
      <c r="A628" s="424">
        <v>611</v>
      </c>
      <c r="B628" s="301">
        <v>42.18</v>
      </c>
      <c r="C628" s="302">
        <v>21700</v>
      </c>
      <c r="D628" s="303">
        <f t="shared" si="159"/>
        <v>6173.5419630156466</v>
      </c>
      <c r="E628" s="304">
        <f t="shared" si="162"/>
        <v>2086.6571834992883</v>
      </c>
      <c r="F628" s="304">
        <f t="shared" si="163"/>
        <v>123.47083926031293</v>
      </c>
      <c r="G628" s="101">
        <v>95</v>
      </c>
      <c r="H628" s="305">
        <f t="shared" si="164"/>
        <v>8478.6699857752483</v>
      </c>
      <c r="I628" s="309">
        <f t="shared" si="165"/>
        <v>14.4855</v>
      </c>
      <c r="J628" s="329">
        <v>70.3</v>
      </c>
      <c r="K628" s="302">
        <v>21700</v>
      </c>
      <c r="L628" s="307">
        <f t="shared" si="160"/>
        <v>3704.1251778093883</v>
      </c>
      <c r="M628" s="304">
        <f t="shared" si="166"/>
        <v>1251.9943100995731</v>
      </c>
      <c r="N628" s="304">
        <f t="shared" si="167"/>
        <v>74.082503556187774</v>
      </c>
      <c r="O628" s="308">
        <v>57</v>
      </c>
      <c r="P628" s="305">
        <f t="shared" si="168"/>
        <v>5087.2019914651491</v>
      </c>
      <c r="Q628" s="309">
        <f t="shared" si="169"/>
        <v>8.6913</v>
      </c>
      <c r="R628" s="367">
        <v>105.45</v>
      </c>
      <c r="S628" s="302">
        <v>21700</v>
      </c>
      <c r="T628" s="307">
        <f t="shared" si="161"/>
        <v>2469.4167852062587</v>
      </c>
      <c r="U628" s="101">
        <f t="shared" si="170"/>
        <v>834.66287339971541</v>
      </c>
      <c r="V628" s="304">
        <f t="shared" si="171"/>
        <v>49.388335704125176</v>
      </c>
      <c r="W628" s="308">
        <v>38</v>
      </c>
      <c r="X628" s="305">
        <f t="shared" si="172"/>
        <v>3391.4679943100991</v>
      </c>
      <c r="Y628" s="309">
        <f t="shared" si="173"/>
        <v>5.7942</v>
      </c>
    </row>
    <row r="629" spans="1:25" ht="15.75" customHeight="1" x14ac:dyDescent="0.2">
      <c r="A629" s="424">
        <v>612</v>
      </c>
      <c r="B629" s="301">
        <v>42.18</v>
      </c>
      <c r="C629" s="302">
        <v>21700</v>
      </c>
      <c r="D629" s="303">
        <f t="shared" si="159"/>
        <v>6173.5419630156466</v>
      </c>
      <c r="E629" s="304">
        <f t="shared" si="162"/>
        <v>2086.6571834992883</v>
      </c>
      <c r="F629" s="304">
        <f t="shared" si="163"/>
        <v>123.47083926031293</v>
      </c>
      <c r="G629" s="101">
        <v>95</v>
      </c>
      <c r="H629" s="305">
        <f t="shared" si="164"/>
        <v>8478.6699857752483</v>
      </c>
      <c r="I629" s="309">
        <f t="shared" si="165"/>
        <v>14.5092</v>
      </c>
      <c r="J629" s="329">
        <v>70.3</v>
      </c>
      <c r="K629" s="302">
        <v>21700</v>
      </c>
      <c r="L629" s="307">
        <f t="shared" si="160"/>
        <v>3704.1251778093883</v>
      </c>
      <c r="M629" s="304">
        <f t="shared" si="166"/>
        <v>1251.9943100995731</v>
      </c>
      <c r="N629" s="304">
        <f t="shared" si="167"/>
        <v>74.082503556187774</v>
      </c>
      <c r="O629" s="308">
        <v>57</v>
      </c>
      <c r="P629" s="305">
        <f t="shared" si="168"/>
        <v>5087.2019914651491</v>
      </c>
      <c r="Q629" s="309">
        <f t="shared" si="169"/>
        <v>8.7055000000000007</v>
      </c>
      <c r="R629" s="367">
        <v>105.45</v>
      </c>
      <c r="S629" s="302">
        <v>21700</v>
      </c>
      <c r="T629" s="307">
        <f t="shared" si="161"/>
        <v>2469.4167852062587</v>
      </c>
      <c r="U629" s="101">
        <f t="shared" si="170"/>
        <v>834.66287339971541</v>
      </c>
      <c r="V629" s="304">
        <f t="shared" si="171"/>
        <v>49.388335704125176</v>
      </c>
      <c r="W629" s="308">
        <v>38</v>
      </c>
      <c r="X629" s="305">
        <f t="shared" si="172"/>
        <v>3391.4679943100991</v>
      </c>
      <c r="Y629" s="309">
        <f t="shared" si="173"/>
        <v>5.8037000000000001</v>
      </c>
    </row>
    <row r="630" spans="1:25" ht="15.75" customHeight="1" x14ac:dyDescent="0.2">
      <c r="A630" s="424">
        <v>613</v>
      </c>
      <c r="B630" s="301">
        <v>42.18</v>
      </c>
      <c r="C630" s="302">
        <v>21700</v>
      </c>
      <c r="D630" s="303">
        <f t="shared" si="159"/>
        <v>6173.5419630156466</v>
      </c>
      <c r="E630" s="304">
        <f t="shared" si="162"/>
        <v>2086.6571834992883</v>
      </c>
      <c r="F630" s="304">
        <f t="shared" si="163"/>
        <v>123.47083926031293</v>
      </c>
      <c r="G630" s="101">
        <v>95</v>
      </c>
      <c r="H630" s="305">
        <f t="shared" si="164"/>
        <v>8478.6699857752483</v>
      </c>
      <c r="I630" s="309">
        <f t="shared" si="165"/>
        <v>14.532999999999999</v>
      </c>
      <c r="J630" s="329">
        <v>70.3</v>
      </c>
      <c r="K630" s="302">
        <v>21700</v>
      </c>
      <c r="L630" s="307">
        <f t="shared" si="160"/>
        <v>3704.1251778093883</v>
      </c>
      <c r="M630" s="304">
        <f t="shared" si="166"/>
        <v>1251.9943100995731</v>
      </c>
      <c r="N630" s="304">
        <f t="shared" si="167"/>
        <v>74.082503556187774</v>
      </c>
      <c r="O630" s="308">
        <v>57</v>
      </c>
      <c r="P630" s="305">
        <f t="shared" si="168"/>
        <v>5087.2019914651491</v>
      </c>
      <c r="Q630" s="309">
        <f t="shared" si="169"/>
        <v>8.7197999999999993</v>
      </c>
      <c r="R630" s="367">
        <v>105.45</v>
      </c>
      <c r="S630" s="302">
        <v>21700</v>
      </c>
      <c r="T630" s="307">
        <f t="shared" si="161"/>
        <v>2469.4167852062587</v>
      </c>
      <c r="U630" s="101">
        <f t="shared" si="170"/>
        <v>834.66287339971541</v>
      </c>
      <c r="V630" s="304">
        <f t="shared" si="171"/>
        <v>49.388335704125176</v>
      </c>
      <c r="W630" s="308">
        <v>38</v>
      </c>
      <c r="X630" s="305">
        <f t="shared" si="172"/>
        <v>3391.4679943100991</v>
      </c>
      <c r="Y630" s="309">
        <f t="shared" si="173"/>
        <v>5.8132000000000001</v>
      </c>
    </row>
    <row r="631" spans="1:25" ht="15.75" customHeight="1" x14ac:dyDescent="0.2">
      <c r="A631" s="424">
        <v>614</v>
      </c>
      <c r="B631" s="301">
        <v>42.18</v>
      </c>
      <c r="C631" s="302">
        <v>21700</v>
      </c>
      <c r="D631" s="303">
        <f t="shared" si="159"/>
        <v>6173.5419630156466</v>
      </c>
      <c r="E631" s="304">
        <f t="shared" si="162"/>
        <v>2086.6571834992883</v>
      </c>
      <c r="F631" s="304">
        <f t="shared" si="163"/>
        <v>123.47083926031293</v>
      </c>
      <c r="G631" s="101">
        <v>95</v>
      </c>
      <c r="H631" s="305">
        <f t="shared" si="164"/>
        <v>8478.6699857752483</v>
      </c>
      <c r="I631" s="309">
        <f t="shared" si="165"/>
        <v>14.556699999999999</v>
      </c>
      <c r="J631" s="329">
        <v>70.3</v>
      </c>
      <c r="K631" s="302">
        <v>21700</v>
      </c>
      <c r="L631" s="307">
        <f t="shared" si="160"/>
        <v>3704.1251778093883</v>
      </c>
      <c r="M631" s="304">
        <f t="shared" si="166"/>
        <v>1251.9943100995731</v>
      </c>
      <c r="N631" s="304">
        <f t="shared" si="167"/>
        <v>74.082503556187774</v>
      </c>
      <c r="O631" s="308">
        <v>57</v>
      </c>
      <c r="P631" s="305">
        <f t="shared" si="168"/>
        <v>5087.2019914651491</v>
      </c>
      <c r="Q631" s="309">
        <f t="shared" si="169"/>
        <v>8.734</v>
      </c>
      <c r="R631" s="367">
        <v>105.45</v>
      </c>
      <c r="S631" s="302">
        <v>21700</v>
      </c>
      <c r="T631" s="307">
        <f t="shared" si="161"/>
        <v>2469.4167852062587</v>
      </c>
      <c r="U631" s="101">
        <f t="shared" si="170"/>
        <v>834.66287339971541</v>
      </c>
      <c r="V631" s="304">
        <f t="shared" si="171"/>
        <v>49.388335704125176</v>
      </c>
      <c r="W631" s="308">
        <v>38</v>
      </c>
      <c r="X631" s="305">
        <f t="shared" si="172"/>
        <v>3391.4679943100991</v>
      </c>
      <c r="Y631" s="309">
        <f t="shared" si="173"/>
        <v>5.8227000000000002</v>
      </c>
    </row>
    <row r="632" spans="1:25" ht="15.75" customHeight="1" x14ac:dyDescent="0.2">
      <c r="A632" s="424">
        <v>615</v>
      </c>
      <c r="B632" s="301">
        <v>42.18</v>
      </c>
      <c r="C632" s="302">
        <v>21700</v>
      </c>
      <c r="D632" s="303">
        <f t="shared" si="159"/>
        <v>6173.5419630156466</v>
      </c>
      <c r="E632" s="304">
        <f t="shared" si="162"/>
        <v>2086.6571834992883</v>
      </c>
      <c r="F632" s="304">
        <f t="shared" si="163"/>
        <v>123.47083926031293</v>
      </c>
      <c r="G632" s="101">
        <v>95</v>
      </c>
      <c r="H632" s="305">
        <f t="shared" si="164"/>
        <v>8478.6699857752483</v>
      </c>
      <c r="I632" s="309">
        <f t="shared" si="165"/>
        <v>14.580399999999999</v>
      </c>
      <c r="J632" s="329">
        <v>70.3</v>
      </c>
      <c r="K632" s="302">
        <v>21700</v>
      </c>
      <c r="L632" s="307">
        <f t="shared" si="160"/>
        <v>3704.1251778093883</v>
      </c>
      <c r="M632" s="304">
        <f t="shared" si="166"/>
        <v>1251.9943100995731</v>
      </c>
      <c r="N632" s="304">
        <f t="shared" si="167"/>
        <v>74.082503556187774</v>
      </c>
      <c r="O632" s="308">
        <v>57</v>
      </c>
      <c r="P632" s="305">
        <f t="shared" si="168"/>
        <v>5087.2019914651491</v>
      </c>
      <c r="Q632" s="309">
        <f t="shared" si="169"/>
        <v>8.7482000000000006</v>
      </c>
      <c r="R632" s="367">
        <v>105.45</v>
      </c>
      <c r="S632" s="302">
        <v>21700</v>
      </c>
      <c r="T632" s="307">
        <f t="shared" si="161"/>
        <v>2469.4167852062587</v>
      </c>
      <c r="U632" s="101">
        <f t="shared" si="170"/>
        <v>834.66287339971541</v>
      </c>
      <c r="V632" s="304">
        <f t="shared" si="171"/>
        <v>49.388335704125176</v>
      </c>
      <c r="W632" s="308">
        <v>38</v>
      </c>
      <c r="X632" s="305">
        <f t="shared" si="172"/>
        <v>3391.4679943100991</v>
      </c>
      <c r="Y632" s="309">
        <f t="shared" si="173"/>
        <v>5.8320999999999996</v>
      </c>
    </row>
    <row r="633" spans="1:25" ht="15.75" customHeight="1" x14ac:dyDescent="0.2">
      <c r="A633" s="424">
        <v>616</v>
      </c>
      <c r="B633" s="301">
        <v>42.18</v>
      </c>
      <c r="C633" s="302">
        <v>21700</v>
      </c>
      <c r="D633" s="303">
        <f t="shared" si="159"/>
        <v>6173.5419630156466</v>
      </c>
      <c r="E633" s="304">
        <f t="shared" si="162"/>
        <v>2086.6571834992883</v>
      </c>
      <c r="F633" s="304">
        <f t="shared" si="163"/>
        <v>123.47083926031293</v>
      </c>
      <c r="G633" s="101">
        <v>95</v>
      </c>
      <c r="H633" s="305">
        <f t="shared" si="164"/>
        <v>8478.6699857752483</v>
      </c>
      <c r="I633" s="309">
        <f t="shared" si="165"/>
        <v>14.604100000000001</v>
      </c>
      <c r="J633" s="329">
        <v>70.3</v>
      </c>
      <c r="K633" s="302">
        <v>21700</v>
      </c>
      <c r="L633" s="307">
        <f t="shared" si="160"/>
        <v>3704.1251778093883</v>
      </c>
      <c r="M633" s="304">
        <f t="shared" si="166"/>
        <v>1251.9943100995731</v>
      </c>
      <c r="N633" s="304">
        <f t="shared" si="167"/>
        <v>74.082503556187774</v>
      </c>
      <c r="O633" s="308">
        <v>57</v>
      </c>
      <c r="P633" s="305">
        <f t="shared" si="168"/>
        <v>5087.2019914651491</v>
      </c>
      <c r="Q633" s="309">
        <f t="shared" si="169"/>
        <v>8.7623999999999995</v>
      </c>
      <c r="R633" s="367">
        <v>105.45</v>
      </c>
      <c r="S633" s="302">
        <v>21700</v>
      </c>
      <c r="T633" s="307">
        <f t="shared" si="161"/>
        <v>2469.4167852062587</v>
      </c>
      <c r="U633" s="101">
        <f t="shared" si="170"/>
        <v>834.66287339971541</v>
      </c>
      <c r="V633" s="304">
        <f t="shared" si="171"/>
        <v>49.388335704125176</v>
      </c>
      <c r="W633" s="308">
        <v>38</v>
      </c>
      <c r="X633" s="305">
        <f t="shared" si="172"/>
        <v>3391.4679943100991</v>
      </c>
      <c r="Y633" s="309">
        <f t="shared" si="173"/>
        <v>5.8415999999999997</v>
      </c>
    </row>
    <row r="634" spans="1:25" ht="15.75" customHeight="1" x14ac:dyDescent="0.2">
      <c r="A634" s="424">
        <v>617</v>
      </c>
      <c r="B634" s="301">
        <v>42.18</v>
      </c>
      <c r="C634" s="302">
        <v>21700</v>
      </c>
      <c r="D634" s="303">
        <f t="shared" si="159"/>
        <v>6173.5419630156466</v>
      </c>
      <c r="E634" s="304">
        <f t="shared" si="162"/>
        <v>2086.6571834992883</v>
      </c>
      <c r="F634" s="304">
        <f t="shared" si="163"/>
        <v>123.47083926031293</v>
      </c>
      <c r="G634" s="101">
        <v>95</v>
      </c>
      <c r="H634" s="305">
        <f t="shared" si="164"/>
        <v>8478.6699857752483</v>
      </c>
      <c r="I634" s="309">
        <f t="shared" si="165"/>
        <v>14.627800000000001</v>
      </c>
      <c r="J634" s="329">
        <v>70.3</v>
      </c>
      <c r="K634" s="302">
        <v>21700</v>
      </c>
      <c r="L634" s="307">
        <f t="shared" si="160"/>
        <v>3704.1251778093883</v>
      </c>
      <c r="M634" s="304">
        <f t="shared" si="166"/>
        <v>1251.9943100995731</v>
      </c>
      <c r="N634" s="304">
        <f t="shared" si="167"/>
        <v>74.082503556187774</v>
      </c>
      <c r="O634" s="308">
        <v>57</v>
      </c>
      <c r="P634" s="305">
        <f t="shared" si="168"/>
        <v>5087.2019914651491</v>
      </c>
      <c r="Q634" s="309">
        <f t="shared" si="169"/>
        <v>8.7766999999999999</v>
      </c>
      <c r="R634" s="367">
        <v>105.45</v>
      </c>
      <c r="S634" s="302">
        <v>21700</v>
      </c>
      <c r="T634" s="307">
        <f t="shared" si="161"/>
        <v>2469.4167852062587</v>
      </c>
      <c r="U634" s="101">
        <f t="shared" si="170"/>
        <v>834.66287339971541</v>
      </c>
      <c r="V634" s="304">
        <f t="shared" si="171"/>
        <v>49.388335704125176</v>
      </c>
      <c r="W634" s="308">
        <v>38</v>
      </c>
      <c r="X634" s="305">
        <f t="shared" si="172"/>
        <v>3391.4679943100991</v>
      </c>
      <c r="Y634" s="309">
        <f t="shared" si="173"/>
        <v>5.8510999999999997</v>
      </c>
    </row>
    <row r="635" spans="1:25" ht="15.75" customHeight="1" x14ac:dyDescent="0.2">
      <c r="A635" s="424">
        <v>618</v>
      </c>
      <c r="B635" s="301">
        <v>42.18</v>
      </c>
      <c r="C635" s="302">
        <v>21700</v>
      </c>
      <c r="D635" s="303">
        <f t="shared" si="159"/>
        <v>6173.5419630156466</v>
      </c>
      <c r="E635" s="304">
        <f t="shared" si="162"/>
        <v>2086.6571834992883</v>
      </c>
      <c r="F635" s="304">
        <f t="shared" si="163"/>
        <v>123.47083926031293</v>
      </c>
      <c r="G635" s="101">
        <v>95</v>
      </c>
      <c r="H635" s="305">
        <f t="shared" si="164"/>
        <v>8478.6699857752483</v>
      </c>
      <c r="I635" s="309">
        <f t="shared" si="165"/>
        <v>14.6515</v>
      </c>
      <c r="J635" s="329">
        <v>70.3</v>
      </c>
      <c r="K635" s="302">
        <v>21700</v>
      </c>
      <c r="L635" s="307">
        <f t="shared" si="160"/>
        <v>3704.1251778093883</v>
      </c>
      <c r="M635" s="304">
        <f t="shared" si="166"/>
        <v>1251.9943100995731</v>
      </c>
      <c r="N635" s="304">
        <f t="shared" si="167"/>
        <v>74.082503556187774</v>
      </c>
      <c r="O635" s="308">
        <v>57</v>
      </c>
      <c r="P635" s="305">
        <f t="shared" si="168"/>
        <v>5087.2019914651491</v>
      </c>
      <c r="Q635" s="309">
        <f t="shared" si="169"/>
        <v>8.7909000000000006</v>
      </c>
      <c r="R635" s="367">
        <v>105.45</v>
      </c>
      <c r="S635" s="302">
        <v>21700</v>
      </c>
      <c r="T635" s="307">
        <f t="shared" si="161"/>
        <v>2469.4167852062587</v>
      </c>
      <c r="U635" s="101">
        <f t="shared" si="170"/>
        <v>834.66287339971541</v>
      </c>
      <c r="V635" s="304">
        <f t="shared" si="171"/>
        <v>49.388335704125176</v>
      </c>
      <c r="W635" s="308">
        <v>38</v>
      </c>
      <c r="X635" s="305">
        <f t="shared" si="172"/>
        <v>3391.4679943100991</v>
      </c>
      <c r="Y635" s="309">
        <f t="shared" si="173"/>
        <v>5.8605999999999998</v>
      </c>
    </row>
    <row r="636" spans="1:25" ht="15.75" customHeight="1" x14ac:dyDescent="0.2">
      <c r="A636" s="424">
        <v>619</v>
      </c>
      <c r="B636" s="301">
        <v>42.18</v>
      </c>
      <c r="C636" s="302">
        <v>21700</v>
      </c>
      <c r="D636" s="303">
        <f t="shared" si="159"/>
        <v>6173.5419630156466</v>
      </c>
      <c r="E636" s="304">
        <f t="shared" si="162"/>
        <v>2086.6571834992883</v>
      </c>
      <c r="F636" s="304">
        <f t="shared" si="163"/>
        <v>123.47083926031293</v>
      </c>
      <c r="G636" s="101">
        <v>95</v>
      </c>
      <c r="H636" s="305">
        <f t="shared" si="164"/>
        <v>8478.6699857752483</v>
      </c>
      <c r="I636" s="309">
        <f t="shared" si="165"/>
        <v>14.6752</v>
      </c>
      <c r="J636" s="329">
        <v>70.3</v>
      </c>
      <c r="K636" s="302">
        <v>21700</v>
      </c>
      <c r="L636" s="307">
        <f t="shared" si="160"/>
        <v>3704.1251778093883</v>
      </c>
      <c r="M636" s="304">
        <f t="shared" si="166"/>
        <v>1251.9943100995731</v>
      </c>
      <c r="N636" s="304">
        <f t="shared" si="167"/>
        <v>74.082503556187774</v>
      </c>
      <c r="O636" s="308">
        <v>57</v>
      </c>
      <c r="P636" s="305">
        <f t="shared" si="168"/>
        <v>5087.2019914651491</v>
      </c>
      <c r="Q636" s="309">
        <f t="shared" si="169"/>
        <v>8.8050999999999995</v>
      </c>
      <c r="R636" s="367">
        <v>105.45</v>
      </c>
      <c r="S636" s="302">
        <v>21700</v>
      </c>
      <c r="T636" s="307">
        <f t="shared" si="161"/>
        <v>2469.4167852062587</v>
      </c>
      <c r="U636" s="101">
        <f t="shared" si="170"/>
        <v>834.66287339971541</v>
      </c>
      <c r="V636" s="304">
        <f t="shared" si="171"/>
        <v>49.388335704125176</v>
      </c>
      <c r="W636" s="308">
        <v>38</v>
      </c>
      <c r="X636" s="305">
        <f t="shared" si="172"/>
        <v>3391.4679943100991</v>
      </c>
      <c r="Y636" s="309">
        <f t="shared" si="173"/>
        <v>5.8700999999999999</v>
      </c>
    </row>
    <row r="637" spans="1:25" ht="15.75" customHeight="1" x14ac:dyDescent="0.2">
      <c r="A637" s="283">
        <v>620</v>
      </c>
      <c r="B637" s="301">
        <v>42.18</v>
      </c>
      <c r="C637" s="302">
        <v>21700</v>
      </c>
      <c r="D637" s="303">
        <f t="shared" si="159"/>
        <v>6173.5419630156466</v>
      </c>
      <c r="E637" s="304">
        <f t="shared" si="162"/>
        <v>2086.6571834992883</v>
      </c>
      <c r="F637" s="304">
        <f t="shared" si="163"/>
        <v>123.47083926031293</v>
      </c>
      <c r="G637" s="101">
        <v>95</v>
      </c>
      <c r="H637" s="305">
        <f t="shared" si="164"/>
        <v>8478.6699857752483</v>
      </c>
      <c r="I637" s="309">
        <f t="shared" si="165"/>
        <v>14.6989</v>
      </c>
      <c r="J637" s="329">
        <v>70.3</v>
      </c>
      <c r="K637" s="302">
        <v>21700</v>
      </c>
      <c r="L637" s="307">
        <f t="shared" si="160"/>
        <v>3704.1251778093883</v>
      </c>
      <c r="M637" s="304">
        <f t="shared" si="166"/>
        <v>1251.9943100995731</v>
      </c>
      <c r="N637" s="304">
        <f t="shared" si="167"/>
        <v>74.082503556187774</v>
      </c>
      <c r="O637" s="308">
        <v>57</v>
      </c>
      <c r="P637" s="305">
        <f t="shared" si="168"/>
        <v>5087.2019914651491</v>
      </c>
      <c r="Q637" s="309">
        <f t="shared" si="169"/>
        <v>8.8193000000000001</v>
      </c>
      <c r="R637" s="367">
        <v>105.45</v>
      </c>
      <c r="S637" s="302">
        <v>21700</v>
      </c>
      <c r="T637" s="307">
        <f t="shared" si="161"/>
        <v>2469.4167852062587</v>
      </c>
      <c r="U637" s="101">
        <f t="shared" si="170"/>
        <v>834.66287339971541</v>
      </c>
      <c r="V637" s="304">
        <f t="shared" si="171"/>
        <v>49.388335704125176</v>
      </c>
      <c r="W637" s="308">
        <v>38</v>
      </c>
      <c r="X637" s="305">
        <f t="shared" si="172"/>
        <v>3391.4679943100991</v>
      </c>
      <c r="Y637" s="309">
        <f t="shared" si="173"/>
        <v>5.8795999999999999</v>
      </c>
    </row>
    <row r="638" spans="1:25" ht="15.75" customHeight="1" x14ac:dyDescent="0.2">
      <c r="A638" s="424">
        <v>621</v>
      </c>
      <c r="B638" s="301">
        <v>42.18</v>
      </c>
      <c r="C638" s="302">
        <v>21700</v>
      </c>
      <c r="D638" s="303">
        <f t="shared" si="159"/>
        <v>6173.5419630156466</v>
      </c>
      <c r="E638" s="304">
        <f t="shared" si="162"/>
        <v>2086.6571834992883</v>
      </c>
      <c r="F638" s="304">
        <f t="shared" si="163"/>
        <v>123.47083926031293</v>
      </c>
      <c r="G638" s="101">
        <v>95</v>
      </c>
      <c r="H638" s="305">
        <f t="shared" si="164"/>
        <v>8478.6699857752483</v>
      </c>
      <c r="I638" s="309">
        <f t="shared" si="165"/>
        <v>14.7226</v>
      </c>
      <c r="J638" s="329">
        <v>70.3</v>
      </c>
      <c r="K638" s="302">
        <v>21700</v>
      </c>
      <c r="L638" s="307">
        <f t="shared" si="160"/>
        <v>3704.1251778093883</v>
      </c>
      <c r="M638" s="304">
        <f t="shared" si="166"/>
        <v>1251.9943100995731</v>
      </c>
      <c r="N638" s="304">
        <f t="shared" si="167"/>
        <v>74.082503556187774</v>
      </c>
      <c r="O638" s="308">
        <v>57</v>
      </c>
      <c r="P638" s="305">
        <f t="shared" si="168"/>
        <v>5087.2019914651491</v>
      </c>
      <c r="Q638" s="309">
        <f t="shared" si="169"/>
        <v>8.8336000000000006</v>
      </c>
      <c r="R638" s="367">
        <v>105.45</v>
      </c>
      <c r="S638" s="302">
        <v>21700</v>
      </c>
      <c r="T638" s="307">
        <f t="shared" si="161"/>
        <v>2469.4167852062587</v>
      </c>
      <c r="U638" s="101">
        <f t="shared" si="170"/>
        <v>834.66287339971541</v>
      </c>
      <c r="V638" s="304">
        <f t="shared" si="171"/>
        <v>49.388335704125176</v>
      </c>
      <c r="W638" s="308">
        <v>38</v>
      </c>
      <c r="X638" s="305">
        <f t="shared" si="172"/>
        <v>3391.4679943100991</v>
      </c>
      <c r="Y638" s="309">
        <f t="shared" si="173"/>
        <v>5.8890000000000002</v>
      </c>
    </row>
    <row r="639" spans="1:25" ht="15.75" customHeight="1" x14ac:dyDescent="0.2">
      <c r="A639" s="424">
        <v>622</v>
      </c>
      <c r="B639" s="301">
        <v>42.18</v>
      </c>
      <c r="C639" s="302">
        <v>21700</v>
      </c>
      <c r="D639" s="303">
        <f t="shared" si="159"/>
        <v>6173.5419630156466</v>
      </c>
      <c r="E639" s="304">
        <f t="shared" si="162"/>
        <v>2086.6571834992883</v>
      </c>
      <c r="F639" s="304">
        <f t="shared" si="163"/>
        <v>123.47083926031293</v>
      </c>
      <c r="G639" s="101">
        <v>95</v>
      </c>
      <c r="H639" s="305">
        <f t="shared" si="164"/>
        <v>8478.6699857752483</v>
      </c>
      <c r="I639" s="309">
        <f t="shared" si="165"/>
        <v>14.7463</v>
      </c>
      <c r="J639" s="329">
        <v>70.3</v>
      </c>
      <c r="K639" s="302">
        <v>21700</v>
      </c>
      <c r="L639" s="307">
        <f t="shared" si="160"/>
        <v>3704.1251778093883</v>
      </c>
      <c r="M639" s="304">
        <f t="shared" si="166"/>
        <v>1251.9943100995731</v>
      </c>
      <c r="N639" s="304">
        <f t="shared" si="167"/>
        <v>74.082503556187774</v>
      </c>
      <c r="O639" s="308">
        <v>57</v>
      </c>
      <c r="P639" s="305">
        <f t="shared" si="168"/>
        <v>5087.2019914651491</v>
      </c>
      <c r="Q639" s="309">
        <f t="shared" si="169"/>
        <v>8.8477999999999994</v>
      </c>
      <c r="R639" s="367">
        <v>105.45</v>
      </c>
      <c r="S639" s="302">
        <v>21700</v>
      </c>
      <c r="T639" s="307">
        <f t="shared" si="161"/>
        <v>2469.4167852062587</v>
      </c>
      <c r="U639" s="101">
        <f t="shared" si="170"/>
        <v>834.66287339971541</v>
      </c>
      <c r="V639" s="304">
        <f t="shared" si="171"/>
        <v>49.388335704125176</v>
      </c>
      <c r="W639" s="308">
        <v>38</v>
      </c>
      <c r="X639" s="305">
        <f t="shared" si="172"/>
        <v>3391.4679943100991</v>
      </c>
      <c r="Y639" s="309">
        <f t="shared" si="173"/>
        <v>5.8985000000000003</v>
      </c>
    </row>
    <row r="640" spans="1:25" ht="15.75" customHeight="1" x14ac:dyDescent="0.2">
      <c r="A640" s="424">
        <v>623</v>
      </c>
      <c r="B640" s="301">
        <v>42.18</v>
      </c>
      <c r="C640" s="302">
        <v>21700</v>
      </c>
      <c r="D640" s="303">
        <f t="shared" si="159"/>
        <v>6173.5419630156466</v>
      </c>
      <c r="E640" s="304">
        <f t="shared" si="162"/>
        <v>2086.6571834992883</v>
      </c>
      <c r="F640" s="304">
        <f t="shared" si="163"/>
        <v>123.47083926031293</v>
      </c>
      <c r="G640" s="101">
        <v>95</v>
      </c>
      <c r="H640" s="305">
        <f t="shared" si="164"/>
        <v>8478.6699857752483</v>
      </c>
      <c r="I640" s="309">
        <f t="shared" si="165"/>
        <v>14.77</v>
      </c>
      <c r="J640" s="329">
        <v>70.3</v>
      </c>
      <c r="K640" s="302">
        <v>21700</v>
      </c>
      <c r="L640" s="307">
        <f t="shared" si="160"/>
        <v>3704.1251778093883</v>
      </c>
      <c r="M640" s="304">
        <f t="shared" si="166"/>
        <v>1251.9943100995731</v>
      </c>
      <c r="N640" s="304">
        <f t="shared" si="167"/>
        <v>74.082503556187774</v>
      </c>
      <c r="O640" s="308">
        <v>57</v>
      </c>
      <c r="P640" s="305">
        <f t="shared" si="168"/>
        <v>5087.2019914651491</v>
      </c>
      <c r="Q640" s="309">
        <f t="shared" si="169"/>
        <v>8.8620000000000001</v>
      </c>
      <c r="R640" s="367">
        <v>105.45</v>
      </c>
      <c r="S640" s="302">
        <v>21700</v>
      </c>
      <c r="T640" s="307">
        <f t="shared" si="161"/>
        <v>2469.4167852062587</v>
      </c>
      <c r="U640" s="101">
        <f t="shared" si="170"/>
        <v>834.66287339971541</v>
      </c>
      <c r="V640" s="304">
        <f t="shared" si="171"/>
        <v>49.388335704125176</v>
      </c>
      <c r="W640" s="308">
        <v>38</v>
      </c>
      <c r="X640" s="305">
        <f t="shared" si="172"/>
        <v>3391.4679943100991</v>
      </c>
      <c r="Y640" s="309">
        <f t="shared" si="173"/>
        <v>5.9080000000000004</v>
      </c>
    </row>
    <row r="641" spans="1:25" ht="15.75" customHeight="1" x14ac:dyDescent="0.2">
      <c r="A641" s="424">
        <v>624</v>
      </c>
      <c r="B641" s="301">
        <v>42.18</v>
      </c>
      <c r="C641" s="302">
        <v>21700</v>
      </c>
      <c r="D641" s="303">
        <f t="shared" si="159"/>
        <v>6173.5419630156466</v>
      </c>
      <c r="E641" s="304">
        <f t="shared" si="162"/>
        <v>2086.6571834992883</v>
      </c>
      <c r="F641" s="304">
        <f t="shared" si="163"/>
        <v>123.47083926031293</v>
      </c>
      <c r="G641" s="101">
        <v>95</v>
      </c>
      <c r="H641" s="305">
        <f t="shared" si="164"/>
        <v>8478.6699857752483</v>
      </c>
      <c r="I641" s="309">
        <f t="shared" si="165"/>
        <v>14.793699999999999</v>
      </c>
      <c r="J641" s="329">
        <v>70.3</v>
      </c>
      <c r="K641" s="302">
        <v>21700</v>
      </c>
      <c r="L641" s="307">
        <f t="shared" si="160"/>
        <v>3704.1251778093883</v>
      </c>
      <c r="M641" s="304">
        <f t="shared" si="166"/>
        <v>1251.9943100995731</v>
      </c>
      <c r="N641" s="304">
        <f t="shared" si="167"/>
        <v>74.082503556187774</v>
      </c>
      <c r="O641" s="308">
        <v>57</v>
      </c>
      <c r="P641" s="305">
        <f t="shared" si="168"/>
        <v>5087.2019914651491</v>
      </c>
      <c r="Q641" s="309">
        <f t="shared" si="169"/>
        <v>8.8762000000000008</v>
      </c>
      <c r="R641" s="367">
        <v>105.45</v>
      </c>
      <c r="S641" s="302">
        <v>21700</v>
      </c>
      <c r="T641" s="307">
        <f t="shared" si="161"/>
        <v>2469.4167852062587</v>
      </c>
      <c r="U641" s="101">
        <f t="shared" si="170"/>
        <v>834.66287339971541</v>
      </c>
      <c r="V641" s="304">
        <f t="shared" si="171"/>
        <v>49.388335704125176</v>
      </c>
      <c r="W641" s="308">
        <v>38</v>
      </c>
      <c r="X641" s="305">
        <f t="shared" si="172"/>
        <v>3391.4679943100991</v>
      </c>
      <c r="Y641" s="309">
        <f t="shared" si="173"/>
        <v>5.9175000000000004</v>
      </c>
    </row>
    <row r="642" spans="1:25" ht="15.75" customHeight="1" x14ac:dyDescent="0.2">
      <c r="A642" s="424">
        <v>625</v>
      </c>
      <c r="B642" s="301">
        <v>42.18</v>
      </c>
      <c r="C642" s="302">
        <v>21700</v>
      </c>
      <c r="D642" s="303">
        <f t="shared" si="159"/>
        <v>6173.5419630156466</v>
      </c>
      <c r="E642" s="304">
        <f t="shared" si="162"/>
        <v>2086.6571834992883</v>
      </c>
      <c r="F642" s="304">
        <f t="shared" si="163"/>
        <v>123.47083926031293</v>
      </c>
      <c r="G642" s="101">
        <v>95</v>
      </c>
      <c r="H642" s="305">
        <f t="shared" si="164"/>
        <v>8478.6699857752483</v>
      </c>
      <c r="I642" s="309">
        <f t="shared" si="165"/>
        <v>14.817399999999999</v>
      </c>
      <c r="J642" s="329">
        <v>70.3</v>
      </c>
      <c r="K642" s="302">
        <v>21700</v>
      </c>
      <c r="L642" s="307">
        <f t="shared" si="160"/>
        <v>3704.1251778093883</v>
      </c>
      <c r="M642" s="304">
        <f t="shared" si="166"/>
        <v>1251.9943100995731</v>
      </c>
      <c r="N642" s="304">
        <f t="shared" si="167"/>
        <v>74.082503556187774</v>
      </c>
      <c r="O642" s="308">
        <v>57</v>
      </c>
      <c r="P642" s="305">
        <f t="shared" si="168"/>
        <v>5087.2019914651491</v>
      </c>
      <c r="Q642" s="309">
        <f t="shared" si="169"/>
        <v>8.8904999999999994</v>
      </c>
      <c r="R642" s="367">
        <v>105.45</v>
      </c>
      <c r="S642" s="302">
        <v>21700</v>
      </c>
      <c r="T642" s="307">
        <f t="shared" si="161"/>
        <v>2469.4167852062587</v>
      </c>
      <c r="U642" s="101">
        <f t="shared" si="170"/>
        <v>834.66287339971541</v>
      </c>
      <c r="V642" s="304">
        <f t="shared" si="171"/>
        <v>49.388335704125176</v>
      </c>
      <c r="W642" s="308">
        <v>38</v>
      </c>
      <c r="X642" s="305">
        <f t="shared" si="172"/>
        <v>3391.4679943100991</v>
      </c>
      <c r="Y642" s="309">
        <f t="shared" si="173"/>
        <v>5.9269999999999996</v>
      </c>
    </row>
    <row r="643" spans="1:25" ht="15.75" customHeight="1" x14ac:dyDescent="0.2">
      <c r="A643" s="424">
        <v>626</v>
      </c>
      <c r="B643" s="301">
        <v>42.18</v>
      </c>
      <c r="C643" s="302">
        <v>21700</v>
      </c>
      <c r="D643" s="303">
        <f t="shared" si="159"/>
        <v>6173.5419630156466</v>
      </c>
      <c r="E643" s="304">
        <f t="shared" si="162"/>
        <v>2086.6571834992883</v>
      </c>
      <c r="F643" s="304">
        <f t="shared" si="163"/>
        <v>123.47083926031293</v>
      </c>
      <c r="G643" s="101">
        <v>95</v>
      </c>
      <c r="H643" s="305">
        <f t="shared" si="164"/>
        <v>8478.6699857752483</v>
      </c>
      <c r="I643" s="309">
        <f t="shared" si="165"/>
        <v>14.841200000000001</v>
      </c>
      <c r="J643" s="329">
        <v>70.3</v>
      </c>
      <c r="K643" s="302">
        <v>21700</v>
      </c>
      <c r="L643" s="307">
        <f t="shared" si="160"/>
        <v>3704.1251778093883</v>
      </c>
      <c r="M643" s="304">
        <f t="shared" si="166"/>
        <v>1251.9943100995731</v>
      </c>
      <c r="N643" s="304">
        <f t="shared" si="167"/>
        <v>74.082503556187774</v>
      </c>
      <c r="O643" s="308">
        <v>57</v>
      </c>
      <c r="P643" s="305">
        <f t="shared" si="168"/>
        <v>5087.2019914651491</v>
      </c>
      <c r="Q643" s="309">
        <f t="shared" si="169"/>
        <v>8.9047000000000001</v>
      </c>
      <c r="R643" s="367">
        <v>105.45</v>
      </c>
      <c r="S643" s="302">
        <v>21700</v>
      </c>
      <c r="T643" s="307">
        <f t="shared" si="161"/>
        <v>2469.4167852062587</v>
      </c>
      <c r="U643" s="101">
        <f t="shared" si="170"/>
        <v>834.66287339971541</v>
      </c>
      <c r="V643" s="304">
        <f t="shared" si="171"/>
        <v>49.388335704125176</v>
      </c>
      <c r="W643" s="308">
        <v>38</v>
      </c>
      <c r="X643" s="305">
        <f t="shared" si="172"/>
        <v>3391.4679943100991</v>
      </c>
      <c r="Y643" s="309">
        <f t="shared" si="173"/>
        <v>5.9364999999999997</v>
      </c>
    </row>
    <row r="644" spans="1:25" ht="15.75" customHeight="1" x14ac:dyDescent="0.2">
      <c r="A644" s="424">
        <v>627</v>
      </c>
      <c r="B644" s="301">
        <v>42.18</v>
      </c>
      <c r="C644" s="302">
        <v>21700</v>
      </c>
      <c r="D644" s="303">
        <f t="shared" si="159"/>
        <v>6173.5419630156466</v>
      </c>
      <c r="E644" s="304">
        <f t="shared" si="162"/>
        <v>2086.6571834992883</v>
      </c>
      <c r="F644" s="304">
        <f t="shared" si="163"/>
        <v>123.47083926031293</v>
      </c>
      <c r="G644" s="101">
        <v>95</v>
      </c>
      <c r="H644" s="305">
        <f t="shared" si="164"/>
        <v>8478.6699857752483</v>
      </c>
      <c r="I644" s="309">
        <f t="shared" si="165"/>
        <v>14.8649</v>
      </c>
      <c r="J644" s="329">
        <v>70.3</v>
      </c>
      <c r="K644" s="302">
        <v>21700</v>
      </c>
      <c r="L644" s="307">
        <f t="shared" si="160"/>
        <v>3704.1251778093883</v>
      </c>
      <c r="M644" s="304">
        <f t="shared" si="166"/>
        <v>1251.9943100995731</v>
      </c>
      <c r="N644" s="304">
        <f t="shared" si="167"/>
        <v>74.082503556187774</v>
      </c>
      <c r="O644" s="308">
        <v>57</v>
      </c>
      <c r="P644" s="305">
        <f t="shared" si="168"/>
        <v>5087.2019914651491</v>
      </c>
      <c r="Q644" s="309">
        <f t="shared" si="169"/>
        <v>8.9189000000000007</v>
      </c>
      <c r="R644" s="367">
        <v>105.45</v>
      </c>
      <c r="S644" s="302">
        <v>21700</v>
      </c>
      <c r="T644" s="307">
        <f t="shared" si="161"/>
        <v>2469.4167852062587</v>
      </c>
      <c r="U644" s="101">
        <f t="shared" si="170"/>
        <v>834.66287339971541</v>
      </c>
      <c r="V644" s="304">
        <f t="shared" si="171"/>
        <v>49.388335704125176</v>
      </c>
      <c r="W644" s="308">
        <v>38</v>
      </c>
      <c r="X644" s="305">
        <f t="shared" si="172"/>
        <v>3391.4679943100991</v>
      </c>
      <c r="Y644" s="309">
        <f t="shared" si="173"/>
        <v>5.9459</v>
      </c>
    </row>
    <row r="645" spans="1:25" ht="15.75" customHeight="1" x14ac:dyDescent="0.2">
      <c r="A645" s="424">
        <v>628</v>
      </c>
      <c r="B645" s="301">
        <v>42.18</v>
      </c>
      <c r="C645" s="302">
        <v>21700</v>
      </c>
      <c r="D645" s="303">
        <f t="shared" si="159"/>
        <v>6173.5419630156466</v>
      </c>
      <c r="E645" s="304">
        <f t="shared" si="162"/>
        <v>2086.6571834992883</v>
      </c>
      <c r="F645" s="304">
        <f t="shared" si="163"/>
        <v>123.47083926031293</v>
      </c>
      <c r="G645" s="101">
        <v>95</v>
      </c>
      <c r="H645" s="305">
        <f t="shared" si="164"/>
        <v>8478.6699857752483</v>
      </c>
      <c r="I645" s="309">
        <f t="shared" si="165"/>
        <v>14.8886</v>
      </c>
      <c r="J645" s="329">
        <v>70.3</v>
      </c>
      <c r="K645" s="302">
        <v>21700</v>
      </c>
      <c r="L645" s="307">
        <f t="shared" si="160"/>
        <v>3704.1251778093883</v>
      </c>
      <c r="M645" s="304">
        <f t="shared" si="166"/>
        <v>1251.9943100995731</v>
      </c>
      <c r="N645" s="304">
        <f t="shared" si="167"/>
        <v>74.082503556187774</v>
      </c>
      <c r="O645" s="308">
        <v>57</v>
      </c>
      <c r="P645" s="305">
        <f t="shared" si="168"/>
        <v>5087.2019914651491</v>
      </c>
      <c r="Q645" s="309">
        <f t="shared" si="169"/>
        <v>8.9330999999999996</v>
      </c>
      <c r="R645" s="367">
        <v>105.45</v>
      </c>
      <c r="S645" s="302">
        <v>21700</v>
      </c>
      <c r="T645" s="307">
        <f t="shared" si="161"/>
        <v>2469.4167852062587</v>
      </c>
      <c r="U645" s="101">
        <f t="shared" si="170"/>
        <v>834.66287339971541</v>
      </c>
      <c r="V645" s="304">
        <f t="shared" si="171"/>
        <v>49.388335704125176</v>
      </c>
      <c r="W645" s="308">
        <v>38</v>
      </c>
      <c r="X645" s="305">
        <f t="shared" si="172"/>
        <v>3391.4679943100991</v>
      </c>
      <c r="Y645" s="309">
        <f t="shared" si="173"/>
        <v>5.9554</v>
      </c>
    </row>
    <row r="646" spans="1:25" ht="15.75" customHeight="1" x14ac:dyDescent="0.2">
      <c r="A646" s="424">
        <v>629</v>
      </c>
      <c r="B646" s="301">
        <v>42.18</v>
      </c>
      <c r="C646" s="302">
        <v>21700</v>
      </c>
      <c r="D646" s="303">
        <f t="shared" si="159"/>
        <v>6173.5419630156466</v>
      </c>
      <c r="E646" s="304">
        <f t="shared" si="162"/>
        <v>2086.6571834992883</v>
      </c>
      <c r="F646" s="304">
        <f t="shared" si="163"/>
        <v>123.47083926031293</v>
      </c>
      <c r="G646" s="101">
        <v>95</v>
      </c>
      <c r="H646" s="305">
        <f t="shared" si="164"/>
        <v>8478.6699857752483</v>
      </c>
      <c r="I646" s="309">
        <f t="shared" si="165"/>
        <v>14.9123</v>
      </c>
      <c r="J646" s="329">
        <v>70.3</v>
      </c>
      <c r="K646" s="302">
        <v>21700</v>
      </c>
      <c r="L646" s="307">
        <f t="shared" si="160"/>
        <v>3704.1251778093883</v>
      </c>
      <c r="M646" s="304">
        <f t="shared" si="166"/>
        <v>1251.9943100995731</v>
      </c>
      <c r="N646" s="304">
        <f t="shared" si="167"/>
        <v>74.082503556187774</v>
      </c>
      <c r="O646" s="308">
        <v>57</v>
      </c>
      <c r="P646" s="305">
        <f t="shared" si="168"/>
        <v>5087.2019914651491</v>
      </c>
      <c r="Q646" s="309">
        <f t="shared" si="169"/>
        <v>8.9474</v>
      </c>
      <c r="R646" s="367">
        <v>105.45</v>
      </c>
      <c r="S646" s="302">
        <v>21700</v>
      </c>
      <c r="T646" s="307">
        <f t="shared" si="161"/>
        <v>2469.4167852062587</v>
      </c>
      <c r="U646" s="101">
        <f t="shared" si="170"/>
        <v>834.66287339971541</v>
      </c>
      <c r="V646" s="304">
        <f t="shared" si="171"/>
        <v>49.388335704125176</v>
      </c>
      <c r="W646" s="308">
        <v>38</v>
      </c>
      <c r="X646" s="305">
        <f t="shared" si="172"/>
        <v>3391.4679943100991</v>
      </c>
      <c r="Y646" s="309">
        <f t="shared" si="173"/>
        <v>5.9649000000000001</v>
      </c>
    </row>
    <row r="647" spans="1:25" ht="15.75" customHeight="1" x14ac:dyDescent="0.2">
      <c r="A647" s="283">
        <v>630</v>
      </c>
      <c r="B647" s="301">
        <v>42.18</v>
      </c>
      <c r="C647" s="302">
        <v>21700</v>
      </c>
      <c r="D647" s="303">
        <f t="shared" si="159"/>
        <v>6173.5419630156466</v>
      </c>
      <c r="E647" s="304">
        <f t="shared" si="162"/>
        <v>2086.6571834992883</v>
      </c>
      <c r="F647" s="304">
        <f t="shared" si="163"/>
        <v>123.47083926031293</v>
      </c>
      <c r="G647" s="101">
        <v>95</v>
      </c>
      <c r="H647" s="305">
        <f t="shared" si="164"/>
        <v>8478.6699857752483</v>
      </c>
      <c r="I647" s="309">
        <f t="shared" si="165"/>
        <v>14.936</v>
      </c>
      <c r="J647" s="329">
        <v>70.3</v>
      </c>
      <c r="K647" s="302">
        <v>21700</v>
      </c>
      <c r="L647" s="307">
        <f t="shared" si="160"/>
        <v>3704.1251778093883</v>
      </c>
      <c r="M647" s="304">
        <f t="shared" si="166"/>
        <v>1251.9943100995731</v>
      </c>
      <c r="N647" s="304">
        <f t="shared" si="167"/>
        <v>74.082503556187774</v>
      </c>
      <c r="O647" s="308">
        <v>57</v>
      </c>
      <c r="P647" s="305">
        <f t="shared" si="168"/>
        <v>5087.2019914651491</v>
      </c>
      <c r="Q647" s="309">
        <f t="shared" si="169"/>
        <v>8.9616000000000007</v>
      </c>
      <c r="R647" s="367">
        <v>105.45</v>
      </c>
      <c r="S647" s="302">
        <v>21700</v>
      </c>
      <c r="T647" s="307">
        <f t="shared" si="161"/>
        <v>2469.4167852062587</v>
      </c>
      <c r="U647" s="101">
        <f t="shared" si="170"/>
        <v>834.66287339971541</v>
      </c>
      <c r="V647" s="304">
        <f t="shared" si="171"/>
        <v>49.388335704125176</v>
      </c>
      <c r="W647" s="308">
        <v>38</v>
      </c>
      <c r="X647" s="305">
        <f t="shared" si="172"/>
        <v>3391.4679943100991</v>
      </c>
      <c r="Y647" s="309">
        <f t="shared" si="173"/>
        <v>5.9744000000000002</v>
      </c>
    </row>
    <row r="648" spans="1:25" ht="15.75" customHeight="1" x14ac:dyDescent="0.2">
      <c r="A648" s="424">
        <v>631</v>
      </c>
      <c r="B648" s="301">
        <v>42.18</v>
      </c>
      <c r="C648" s="302">
        <v>21700</v>
      </c>
      <c r="D648" s="303">
        <f t="shared" si="159"/>
        <v>6173.5419630156466</v>
      </c>
      <c r="E648" s="304">
        <f t="shared" si="162"/>
        <v>2086.6571834992883</v>
      </c>
      <c r="F648" s="304">
        <f t="shared" si="163"/>
        <v>123.47083926031293</v>
      </c>
      <c r="G648" s="101">
        <v>95</v>
      </c>
      <c r="H648" s="305">
        <f t="shared" si="164"/>
        <v>8478.6699857752483</v>
      </c>
      <c r="I648" s="309">
        <f t="shared" si="165"/>
        <v>14.9597</v>
      </c>
      <c r="J648" s="329">
        <v>70.3</v>
      </c>
      <c r="K648" s="302">
        <v>21700</v>
      </c>
      <c r="L648" s="307">
        <f t="shared" si="160"/>
        <v>3704.1251778093883</v>
      </c>
      <c r="M648" s="304">
        <f t="shared" si="166"/>
        <v>1251.9943100995731</v>
      </c>
      <c r="N648" s="304">
        <f t="shared" si="167"/>
        <v>74.082503556187774</v>
      </c>
      <c r="O648" s="308">
        <v>57</v>
      </c>
      <c r="P648" s="305">
        <f t="shared" si="168"/>
        <v>5087.2019914651491</v>
      </c>
      <c r="Q648" s="309">
        <f t="shared" si="169"/>
        <v>8.9757999999999996</v>
      </c>
      <c r="R648" s="367">
        <v>105.45</v>
      </c>
      <c r="S648" s="302">
        <v>21700</v>
      </c>
      <c r="T648" s="307">
        <f t="shared" si="161"/>
        <v>2469.4167852062587</v>
      </c>
      <c r="U648" s="101">
        <f t="shared" si="170"/>
        <v>834.66287339971541</v>
      </c>
      <c r="V648" s="304">
        <f t="shared" si="171"/>
        <v>49.388335704125176</v>
      </c>
      <c r="W648" s="308">
        <v>38</v>
      </c>
      <c r="X648" s="305">
        <f t="shared" si="172"/>
        <v>3391.4679943100991</v>
      </c>
      <c r="Y648" s="309">
        <f t="shared" si="173"/>
        <v>5.9839000000000002</v>
      </c>
    </row>
    <row r="649" spans="1:25" ht="15.75" customHeight="1" x14ac:dyDescent="0.2">
      <c r="A649" s="424">
        <v>632</v>
      </c>
      <c r="B649" s="301">
        <v>42.18</v>
      </c>
      <c r="C649" s="302">
        <v>21700</v>
      </c>
      <c r="D649" s="303">
        <f t="shared" si="159"/>
        <v>6173.5419630156466</v>
      </c>
      <c r="E649" s="304">
        <f t="shared" si="162"/>
        <v>2086.6571834992883</v>
      </c>
      <c r="F649" s="304">
        <f t="shared" si="163"/>
        <v>123.47083926031293</v>
      </c>
      <c r="G649" s="101">
        <v>95</v>
      </c>
      <c r="H649" s="305">
        <f t="shared" si="164"/>
        <v>8478.6699857752483</v>
      </c>
      <c r="I649" s="309">
        <f t="shared" si="165"/>
        <v>14.9834</v>
      </c>
      <c r="J649" s="329">
        <v>70.3</v>
      </c>
      <c r="K649" s="302">
        <v>21700</v>
      </c>
      <c r="L649" s="307">
        <f t="shared" si="160"/>
        <v>3704.1251778093883</v>
      </c>
      <c r="M649" s="304">
        <f t="shared" si="166"/>
        <v>1251.9943100995731</v>
      </c>
      <c r="N649" s="304">
        <f t="shared" si="167"/>
        <v>74.082503556187774</v>
      </c>
      <c r="O649" s="308">
        <v>57</v>
      </c>
      <c r="P649" s="305">
        <f t="shared" si="168"/>
        <v>5087.2019914651491</v>
      </c>
      <c r="Q649" s="309">
        <f t="shared" si="169"/>
        <v>8.99</v>
      </c>
      <c r="R649" s="367">
        <v>105.45</v>
      </c>
      <c r="S649" s="302">
        <v>21700</v>
      </c>
      <c r="T649" s="307">
        <f t="shared" si="161"/>
        <v>2469.4167852062587</v>
      </c>
      <c r="U649" s="101">
        <f t="shared" si="170"/>
        <v>834.66287339971541</v>
      </c>
      <c r="V649" s="304">
        <f t="shared" si="171"/>
        <v>49.388335704125176</v>
      </c>
      <c r="W649" s="308">
        <v>38</v>
      </c>
      <c r="X649" s="305">
        <f t="shared" si="172"/>
        <v>3391.4679943100991</v>
      </c>
      <c r="Y649" s="309">
        <f t="shared" si="173"/>
        <v>5.9934000000000003</v>
      </c>
    </row>
    <row r="650" spans="1:25" ht="15.75" customHeight="1" x14ac:dyDescent="0.2">
      <c r="A650" s="424">
        <v>633</v>
      </c>
      <c r="B650" s="301">
        <v>42.18</v>
      </c>
      <c r="C650" s="302">
        <v>21700</v>
      </c>
      <c r="D650" s="303">
        <f t="shared" si="159"/>
        <v>6173.5419630156466</v>
      </c>
      <c r="E650" s="304">
        <f t="shared" si="162"/>
        <v>2086.6571834992883</v>
      </c>
      <c r="F650" s="304">
        <f t="shared" si="163"/>
        <v>123.47083926031293</v>
      </c>
      <c r="G650" s="101">
        <v>95</v>
      </c>
      <c r="H650" s="305">
        <f t="shared" si="164"/>
        <v>8478.6699857752483</v>
      </c>
      <c r="I650" s="309">
        <f t="shared" si="165"/>
        <v>15.007099999999999</v>
      </c>
      <c r="J650" s="329">
        <v>70.3</v>
      </c>
      <c r="K650" s="302">
        <v>21700</v>
      </c>
      <c r="L650" s="307">
        <f t="shared" si="160"/>
        <v>3704.1251778093883</v>
      </c>
      <c r="M650" s="304">
        <f t="shared" si="166"/>
        <v>1251.9943100995731</v>
      </c>
      <c r="N650" s="304">
        <f t="shared" si="167"/>
        <v>74.082503556187774</v>
      </c>
      <c r="O650" s="308">
        <v>57</v>
      </c>
      <c r="P650" s="305">
        <f t="shared" si="168"/>
        <v>5087.2019914651491</v>
      </c>
      <c r="Q650" s="309">
        <f t="shared" si="169"/>
        <v>9.0043000000000006</v>
      </c>
      <c r="R650" s="367">
        <v>105.45</v>
      </c>
      <c r="S650" s="302">
        <v>21700</v>
      </c>
      <c r="T650" s="307">
        <f t="shared" si="161"/>
        <v>2469.4167852062587</v>
      </c>
      <c r="U650" s="101">
        <f t="shared" si="170"/>
        <v>834.66287339971541</v>
      </c>
      <c r="V650" s="304">
        <f t="shared" si="171"/>
        <v>49.388335704125176</v>
      </c>
      <c r="W650" s="308">
        <v>38</v>
      </c>
      <c r="X650" s="305">
        <f t="shared" si="172"/>
        <v>3391.4679943100991</v>
      </c>
      <c r="Y650" s="309">
        <f t="shared" si="173"/>
        <v>6.0027999999999997</v>
      </c>
    </row>
    <row r="651" spans="1:25" ht="15.75" customHeight="1" x14ac:dyDescent="0.2">
      <c r="A651" s="424">
        <v>634</v>
      </c>
      <c r="B651" s="301">
        <v>42.18</v>
      </c>
      <c r="C651" s="302">
        <v>21700</v>
      </c>
      <c r="D651" s="303">
        <f t="shared" si="159"/>
        <v>6173.5419630156466</v>
      </c>
      <c r="E651" s="304">
        <f t="shared" si="162"/>
        <v>2086.6571834992883</v>
      </c>
      <c r="F651" s="304">
        <f t="shared" si="163"/>
        <v>123.47083926031293</v>
      </c>
      <c r="G651" s="101">
        <v>95</v>
      </c>
      <c r="H651" s="305">
        <f t="shared" si="164"/>
        <v>8478.6699857752483</v>
      </c>
      <c r="I651" s="309">
        <f t="shared" si="165"/>
        <v>15.030799999999999</v>
      </c>
      <c r="J651" s="329">
        <v>70.3</v>
      </c>
      <c r="K651" s="302">
        <v>21700</v>
      </c>
      <c r="L651" s="307">
        <f t="shared" si="160"/>
        <v>3704.1251778093883</v>
      </c>
      <c r="M651" s="304">
        <f t="shared" si="166"/>
        <v>1251.9943100995731</v>
      </c>
      <c r="N651" s="304">
        <f t="shared" si="167"/>
        <v>74.082503556187774</v>
      </c>
      <c r="O651" s="308">
        <v>57</v>
      </c>
      <c r="P651" s="305">
        <f t="shared" si="168"/>
        <v>5087.2019914651491</v>
      </c>
      <c r="Q651" s="309">
        <f t="shared" si="169"/>
        <v>9.0184999999999995</v>
      </c>
      <c r="R651" s="367">
        <v>105.45</v>
      </c>
      <c r="S651" s="302">
        <v>21700</v>
      </c>
      <c r="T651" s="307">
        <f t="shared" si="161"/>
        <v>2469.4167852062587</v>
      </c>
      <c r="U651" s="101">
        <f t="shared" si="170"/>
        <v>834.66287339971541</v>
      </c>
      <c r="V651" s="304">
        <f t="shared" si="171"/>
        <v>49.388335704125176</v>
      </c>
      <c r="W651" s="308">
        <v>38</v>
      </c>
      <c r="X651" s="305">
        <f t="shared" si="172"/>
        <v>3391.4679943100991</v>
      </c>
      <c r="Y651" s="309">
        <f t="shared" si="173"/>
        <v>6.0122999999999998</v>
      </c>
    </row>
    <row r="652" spans="1:25" ht="15.75" customHeight="1" x14ac:dyDescent="0.2">
      <c r="A652" s="424">
        <v>635</v>
      </c>
      <c r="B652" s="301">
        <v>42.18</v>
      </c>
      <c r="C652" s="302">
        <v>21700</v>
      </c>
      <c r="D652" s="303">
        <f t="shared" si="159"/>
        <v>6173.5419630156466</v>
      </c>
      <c r="E652" s="304">
        <f t="shared" si="162"/>
        <v>2086.6571834992883</v>
      </c>
      <c r="F652" s="304">
        <f t="shared" si="163"/>
        <v>123.47083926031293</v>
      </c>
      <c r="G652" s="101">
        <v>95</v>
      </c>
      <c r="H652" s="305">
        <f t="shared" si="164"/>
        <v>8478.6699857752483</v>
      </c>
      <c r="I652" s="309">
        <f t="shared" si="165"/>
        <v>15.054500000000001</v>
      </c>
      <c r="J652" s="329">
        <v>70.3</v>
      </c>
      <c r="K652" s="302">
        <v>21700</v>
      </c>
      <c r="L652" s="307">
        <f t="shared" si="160"/>
        <v>3704.1251778093883</v>
      </c>
      <c r="M652" s="304">
        <f t="shared" si="166"/>
        <v>1251.9943100995731</v>
      </c>
      <c r="N652" s="304">
        <f t="shared" si="167"/>
        <v>74.082503556187774</v>
      </c>
      <c r="O652" s="308">
        <v>57</v>
      </c>
      <c r="P652" s="305">
        <f t="shared" si="168"/>
        <v>5087.2019914651491</v>
      </c>
      <c r="Q652" s="309">
        <f t="shared" si="169"/>
        <v>9.0327000000000002</v>
      </c>
      <c r="R652" s="367">
        <v>105.45</v>
      </c>
      <c r="S652" s="302">
        <v>21700</v>
      </c>
      <c r="T652" s="307">
        <f t="shared" si="161"/>
        <v>2469.4167852062587</v>
      </c>
      <c r="U652" s="101">
        <f t="shared" si="170"/>
        <v>834.66287339971541</v>
      </c>
      <c r="V652" s="304">
        <f t="shared" si="171"/>
        <v>49.388335704125176</v>
      </c>
      <c r="W652" s="308">
        <v>38</v>
      </c>
      <c r="X652" s="305">
        <f t="shared" si="172"/>
        <v>3391.4679943100991</v>
      </c>
      <c r="Y652" s="309">
        <f t="shared" si="173"/>
        <v>6.0217999999999998</v>
      </c>
    </row>
    <row r="653" spans="1:25" ht="15.75" customHeight="1" x14ac:dyDescent="0.2">
      <c r="A653" s="424">
        <v>636</v>
      </c>
      <c r="B653" s="301">
        <v>42.18</v>
      </c>
      <c r="C653" s="302">
        <v>21700</v>
      </c>
      <c r="D653" s="303">
        <f t="shared" si="159"/>
        <v>6173.5419630156466</v>
      </c>
      <c r="E653" s="304">
        <f t="shared" si="162"/>
        <v>2086.6571834992883</v>
      </c>
      <c r="F653" s="304">
        <f t="shared" si="163"/>
        <v>123.47083926031293</v>
      </c>
      <c r="G653" s="101">
        <v>95</v>
      </c>
      <c r="H653" s="305">
        <f t="shared" si="164"/>
        <v>8478.6699857752483</v>
      </c>
      <c r="I653" s="309">
        <f t="shared" si="165"/>
        <v>15.078200000000001</v>
      </c>
      <c r="J653" s="329">
        <v>70.3</v>
      </c>
      <c r="K653" s="302">
        <v>21700</v>
      </c>
      <c r="L653" s="307">
        <f t="shared" si="160"/>
        <v>3704.1251778093883</v>
      </c>
      <c r="M653" s="304">
        <f t="shared" si="166"/>
        <v>1251.9943100995731</v>
      </c>
      <c r="N653" s="304">
        <f t="shared" si="167"/>
        <v>74.082503556187774</v>
      </c>
      <c r="O653" s="308">
        <v>57</v>
      </c>
      <c r="P653" s="305">
        <f t="shared" si="168"/>
        <v>5087.2019914651491</v>
      </c>
      <c r="Q653" s="309">
        <f t="shared" si="169"/>
        <v>9.0469000000000008</v>
      </c>
      <c r="R653" s="367">
        <v>105.45</v>
      </c>
      <c r="S653" s="302">
        <v>21700</v>
      </c>
      <c r="T653" s="307">
        <f t="shared" si="161"/>
        <v>2469.4167852062587</v>
      </c>
      <c r="U653" s="101">
        <f t="shared" si="170"/>
        <v>834.66287339971541</v>
      </c>
      <c r="V653" s="304">
        <f t="shared" si="171"/>
        <v>49.388335704125176</v>
      </c>
      <c r="W653" s="308">
        <v>38</v>
      </c>
      <c r="X653" s="305">
        <f t="shared" si="172"/>
        <v>3391.4679943100991</v>
      </c>
      <c r="Y653" s="309">
        <f t="shared" si="173"/>
        <v>6.0312999999999999</v>
      </c>
    </row>
    <row r="654" spans="1:25" ht="15.75" customHeight="1" x14ac:dyDescent="0.2">
      <c r="A654" s="424">
        <v>637</v>
      </c>
      <c r="B654" s="301">
        <v>42.18</v>
      </c>
      <c r="C654" s="302">
        <v>21700</v>
      </c>
      <c r="D654" s="303">
        <f t="shared" si="159"/>
        <v>6173.5419630156466</v>
      </c>
      <c r="E654" s="304">
        <f t="shared" si="162"/>
        <v>2086.6571834992883</v>
      </c>
      <c r="F654" s="304">
        <f t="shared" si="163"/>
        <v>123.47083926031293</v>
      </c>
      <c r="G654" s="101">
        <v>95</v>
      </c>
      <c r="H654" s="305">
        <f t="shared" si="164"/>
        <v>8478.6699857752483</v>
      </c>
      <c r="I654" s="309">
        <f t="shared" si="165"/>
        <v>15.101900000000001</v>
      </c>
      <c r="J654" s="329">
        <v>70.3</v>
      </c>
      <c r="K654" s="302">
        <v>21700</v>
      </c>
      <c r="L654" s="307">
        <f t="shared" si="160"/>
        <v>3704.1251778093883</v>
      </c>
      <c r="M654" s="304">
        <f t="shared" si="166"/>
        <v>1251.9943100995731</v>
      </c>
      <c r="N654" s="304">
        <f t="shared" si="167"/>
        <v>74.082503556187774</v>
      </c>
      <c r="O654" s="308">
        <v>57</v>
      </c>
      <c r="P654" s="305">
        <f t="shared" si="168"/>
        <v>5087.2019914651491</v>
      </c>
      <c r="Q654" s="309">
        <f t="shared" si="169"/>
        <v>9.0611999999999995</v>
      </c>
      <c r="R654" s="367">
        <v>105.45</v>
      </c>
      <c r="S654" s="302">
        <v>21700</v>
      </c>
      <c r="T654" s="307">
        <f t="shared" si="161"/>
        <v>2469.4167852062587</v>
      </c>
      <c r="U654" s="101">
        <f t="shared" si="170"/>
        <v>834.66287339971541</v>
      </c>
      <c r="V654" s="304">
        <f t="shared" si="171"/>
        <v>49.388335704125176</v>
      </c>
      <c r="W654" s="308">
        <v>38</v>
      </c>
      <c r="X654" s="305">
        <f t="shared" si="172"/>
        <v>3391.4679943100991</v>
      </c>
      <c r="Y654" s="309">
        <f t="shared" si="173"/>
        <v>6.0407999999999999</v>
      </c>
    </row>
    <row r="655" spans="1:25" ht="15.75" customHeight="1" x14ac:dyDescent="0.2">
      <c r="A655" s="424">
        <v>638</v>
      </c>
      <c r="B655" s="301">
        <v>42.18</v>
      </c>
      <c r="C655" s="302">
        <v>21700</v>
      </c>
      <c r="D655" s="303">
        <f t="shared" si="159"/>
        <v>6173.5419630156466</v>
      </c>
      <c r="E655" s="304">
        <f t="shared" si="162"/>
        <v>2086.6571834992883</v>
      </c>
      <c r="F655" s="304">
        <f t="shared" si="163"/>
        <v>123.47083926031293</v>
      </c>
      <c r="G655" s="101">
        <v>95</v>
      </c>
      <c r="H655" s="305">
        <f t="shared" si="164"/>
        <v>8478.6699857752483</v>
      </c>
      <c r="I655" s="309">
        <f t="shared" si="165"/>
        <v>15.1257</v>
      </c>
      <c r="J655" s="329">
        <v>70.3</v>
      </c>
      <c r="K655" s="302">
        <v>21700</v>
      </c>
      <c r="L655" s="307">
        <f t="shared" si="160"/>
        <v>3704.1251778093883</v>
      </c>
      <c r="M655" s="304">
        <f t="shared" si="166"/>
        <v>1251.9943100995731</v>
      </c>
      <c r="N655" s="304">
        <f t="shared" si="167"/>
        <v>74.082503556187774</v>
      </c>
      <c r="O655" s="308">
        <v>57</v>
      </c>
      <c r="P655" s="305">
        <f t="shared" si="168"/>
        <v>5087.2019914651491</v>
      </c>
      <c r="Q655" s="309">
        <f t="shared" si="169"/>
        <v>9.0754000000000001</v>
      </c>
      <c r="R655" s="367">
        <v>105.45</v>
      </c>
      <c r="S655" s="302">
        <v>21700</v>
      </c>
      <c r="T655" s="307">
        <f t="shared" si="161"/>
        <v>2469.4167852062587</v>
      </c>
      <c r="U655" s="101">
        <f t="shared" si="170"/>
        <v>834.66287339971541</v>
      </c>
      <c r="V655" s="304">
        <f t="shared" si="171"/>
        <v>49.388335704125176</v>
      </c>
      <c r="W655" s="308">
        <v>38</v>
      </c>
      <c r="X655" s="305">
        <f t="shared" si="172"/>
        <v>3391.4679943100991</v>
      </c>
      <c r="Y655" s="309">
        <f t="shared" si="173"/>
        <v>6.0503</v>
      </c>
    </row>
    <row r="656" spans="1:25" ht="15.75" customHeight="1" x14ac:dyDescent="0.2">
      <c r="A656" s="424">
        <v>639</v>
      </c>
      <c r="B656" s="301">
        <v>42.18</v>
      </c>
      <c r="C656" s="302">
        <v>21700</v>
      </c>
      <c r="D656" s="303">
        <f t="shared" si="159"/>
        <v>6173.5419630156466</v>
      </c>
      <c r="E656" s="304">
        <f t="shared" si="162"/>
        <v>2086.6571834992883</v>
      </c>
      <c r="F656" s="304">
        <f t="shared" si="163"/>
        <v>123.47083926031293</v>
      </c>
      <c r="G656" s="101">
        <v>95</v>
      </c>
      <c r="H656" s="305">
        <f t="shared" si="164"/>
        <v>8478.6699857752483</v>
      </c>
      <c r="I656" s="309">
        <f t="shared" si="165"/>
        <v>15.1494</v>
      </c>
      <c r="J656" s="329">
        <v>70.3</v>
      </c>
      <c r="K656" s="302">
        <v>21700</v>
      </c>
      <c r="L656" s="307">
        <f t="shared" si="160"/>
        <v>3704.1251778093883</v>
      </c>
      <c r="M656" s="304">
        <f t="shared" si="166"/>
        <v>1251.9943100995731</v>
      </c>
      <c r="N656" s="304">
        <f t="shared" si="167"/>
        <v>74.082503556187774</v>
      </c>
      <c r="O656" s="308">
        <v>57</v>
      </c>
      <c r="P656" s="305">
        <f t="shared" si="168"/>
        <v>5087.2019914651491</v>
      </c>
      <c r="Q656" s="309">
        <f t="shared" si="169"/>
        <v>9.0896000000000008</v>
      </c>
      <c r="R656" s="367">
        <v>105.45</v>
      </c>
      <c r="S656" s="302">
        <v>21700</v>
      </c>
      <c r="T656" s="307">
        <f t="shared" si="161"/>
        <v>2469.4167852062587</v>
      </c>
      <c r="U656" s="101">
        <f t="shared" si="170"/>
        <v>834.66287339971541</v>
      </c>
      <c r="V656" s="304">
        <f t="shared" si="171"/>
        <v>49.388335704125176</v>
      </c>
      <c r="W656" s="308">
        <v>38</v>
      </c>
      <c r="X656" s="305">
        <f t="shared" si="172"/>
        <v>3391.4679943100991</v>
      </c>
      <c r="Y656" s="309">
        <f t="shared" si="173"/>
        <v>6.0597000000000003</v>
      </c>
    </row>
    <row r="657" spans="1:25" ht="15.75" customHeight="1" x14ac:dyDescent="0.2">
      <c r="A657" s="283">
        <v>640</v>
      </c>
      <c r="B657" s="301">
        <v>42.18</v>
      </c>
      <c r="C657" s="302">
        <v>21700</v>
      </c>
      <c r="D657" s="303">
        <f t="shared" si="159"/>
        <v>6173.5419630156466</v>
      </c>
      <c r="E657" s="304">
        <f t="shared" si="162"/>
        <v>2086.6571834992883</v>
      </c>
      <c r="F657" s="304">
        <f t="shared" si="163"/>
        <v>123.47083926031293</v>
      </c>
      <c r="G657" s="101">
        <v>95</v>
      </c>
      <c r="H657" s="305">
        <f t="shared" si="164"/>
        <v>8478.6699857752483</v>
      </c>
      <c r="I657" s="309">
        <f t="shared" si="165"/>
        <v>15.1731</v>
      </c>
      <c r="J657" s="329">
        <v>70.3</v>
      </c>
      <c r="K657" s="302">
        <v>21700</v>
      </c>
      <c r="L657" s="307">
        <f t="shared" si="160"/>
        <v>3704.1251778093883</v>
      </c>
      <c r="M657" s="304">
        <f t="shared" si="166"/>
        <v>1251.9943100995731</v>
      </c>
      <c r="N657" s="304">
        <f t="shared" si="167"/>
        <v>74.082503556187774</v>
      </c>
      <c r="O657" s="308">
        <v>57</v>
      </c>
      <c r="P657" s="305">
        <f t="shared" si="168"/>
        <v>5087.2019914651491</v>
      </c>
      <c r="Q657" s="309">
        <f t="shared" si="169"/>
        <v>9.1037999999999997</v>
      </c>
      <c r="R657" s="367">
        <v>105.45</v>
      </c>
      <c r="S657" s="302">
        <v>21700</v>
      </c>
      <c r="T657" s="307">
        <f t="shared" si="161"/>
        <v>2469.4167852062587</v>
      </c>
      <c r="U657" s="101">
        <f t="shared" si="170"/>
        <v>834.66287339971541</v>
      </c>
      <c r="V657" s="304">
        <f t="shared" si="171"/>
        <v>49.388335704125176</v>
      </c>
      <c r="W657" s="308">
        <v>38</v>
      </c>
      <c r="X657" s="305">
        <f t="shared" si="172"/>
        <v>3391.4679943100991</v>
      </c>
      <c r="Y657" s="309">
        <f t="shared" si="173"/>
        <v>6.0692000000000004</v>
      </c>
    </row>
    <row r="658" spans="1:25" ht="15.75" customHeight="1" x14ac:dyDescent="0.2">
      <c r="A658" s="424">
        <v>641</v>
      </c>
      <c r="B658" s="301">
        <v>42.18</v>
      </c>
      <c r="C658" s="302">
        <v>21700</v>
      </c>
      <c r="D658" s="303">
        <f t="shared" ref="D658:D721" si="174">12*(1/B658*C658)</f>
        <v>6173.5419630156466</v>
      </c>
      <c r="E658" s="304">
        <f t="shared" si="162"/>
        <v>2086.6571834992883</v>
      </c>
      <c r="F658" s="304">
        <f t="shared" si="163"/>
        <v>123.47083926031293</v>
      </c>
      <c r="G658" s="101">
        <v>95</v>
      </c>
      <c r="H658" s="305">
        <f t="shared" si="164"/>
        <v>8478.6699857752483</v>
      </c>
      <c r="I658" s="309">
        <f t="shared" si="165"/>
        <v>15.1968</v>
      </c>
      <c r="J658" s="329">
        <v>70.3</v>
      </c>
      <c r="K658" s="302">
        <v>21700</v>
      </c>
      <c r="L658" s="307">
        <f t="shared" ref="L658:L721" si="175">12*(1/J658*K658)</f>
        <v>3704.1251778093883</v>
      </c>
      <c r="M658" s="304">
        <f t="shared" si="166"/>
        <v>1251.9943100995731</v>
      </c>
      <c r="N658" s="304">
        <f t="shared" si="167"/>
        <v>74.082503556187774</v>
      </c>
      <c r="O658" s="308">
        <v>57</v>
      </c>
      <c r="P658" s="305">
        <f t="shared" si="168"/>
        <v>5087.2019914651491</v>
      </c>
      <c r="Q658" s="309">
        <f t="shared" si="169"/>
        <v>9.1181000000000001</v>
      </c>
      <c r="R658" s="367">
        <v>105.45</v>
      </c>
      <c r="S658" s="302">
        <v>21700</v>
      </c>
      <c r="T658" s="307">
        <f t="shared" ref="T658:T721" si="176">12*(1/R658*S658)</f>
        <v>2469.4167852062587</v>
      </c>
      <c r="U658" s="101">
        <f t="shared" si="170"/>
        <v>834.66287339971541</v>
      </c>
      <c r="V658" s="304">
        <f t="shared" si="171"/>
        <v>49.388335704125176</v>
      </c>
      <c r="W658" s="308">
        <v>38</v>
      </c>
      <c r="X658" s="305">
        <f t="shared" si="172"/>
        <v>3391.4679943100991</v>
      </c>
      <c r="Y658" s="309">
        <f t="shared" si="173"/>
        <v>6.0787000000000004</v>
      </c>
    </row>
    <row r="659" spans="1:25" ht="15.75" customHeight="1" x14ac:dyDescent="0.2">
      <c r="A659" s="424">
        <v>642</v>
      </c>
      <c r="B659" s="301">
        <v>42.18</v>
      </c>
      <c r="C659" s="302">
        <v>21700</v>
      </c>
      <c r="D659" s="303">
        <f t="shared" si="174"/>
        <v>6173.5419630156466</v>
      </c>
      <c r="E659" s="304">
        <f t="shared" ref="E659:E722" si="177">D659*33.8%</f>
        <v>2086.6571834992883</v>
      </c>
      <c r="F659" s="304">
        <f t="shared" ref="F659:F722" si="178">D659*2%</f>
        <v>123.47083926031293</v>
      </c>
      <c r="G659" s="101">
        <v>95</v>
      </c>
      <c r="H659" s="305">
        <f t="shared" ref="H659:H722" si="179">SUM(D659:G659)</f>
        <v>8478.6699857752483</v>
      </c>
      <c r="I659" s="309">
        <f t="shared" ref="I659:I722" si="180">ROUND(A659/B659,4)</f>
        <v>15.220499999999999</v>
      </c>
      <c r="J659" s="329">
        <v>70.3</v>
      </c>
      <c r="K659" s="302">
        <v>21700</v>
      </c>
      <c r="L659" s="307">
        <f t="shared" si="175"/>
        <v>3704.1251778093883</v>
      </c>
      <c r="M659" s="304">
        <f t="shared" ref="M659:M722" si="181">L659*33.8%</f>
        <v>1251.9943100995731</v>
      </c>
      <c r="N659" s="304">
        <f t="shared" ref="N659:N722" si="182">L659*2%</f>
        <v>74.082503556187774</v>
      </c>
      <c r="O659" s="308">
        <v>57</v>
      </c>
      <c r="P659" s="305">
        <f t="shared" ref="P659:P722" si="183">SUM(L659:O659)</f>
        <v>5087.2019914651491</v>
      </c>
      <c r="Q659" s="309">
        <f t="shared" ref="Q659:Q722" si="184">ROUND(A659/J659,4)</f>
        <v>9.1323000000000008</v>
      </c>
      <c r="R659" s="367">
        <v>105.45</v>
      </c>
      <c r="S659" s="302">
        <v>21700</v>
      </c>
      <c r="T659" s="307">
        <f t="shared" si="176"/>
        <v>2469.4167852062587</v>
      </c>
      <c r="U659" s="101">
        <f t="shared" ref="U659:U722" si="185">T659*33.8%</f>
        <v>834.66287339971541</v>
      </c>
      <c r="V659" s="304">
        <f t="shared" ref="V659:V722" si="186">T659*2%</f>
        <v>49.388335704125176</v>
      </c>
      <c r="W659" s="308">
        <v>38</v>
      </c>
      <c r="X659" s="305">
        <f t="shared" ref="X659:X722" si="187">SUM(T659:W659)</f>
        <v>3391.4679943100991</v>
      </c>
      <c r="Y659" s="309">
        <f t="shared" ref="Y659:Y722" si="188">ROUND(A659/R659,4)</f>
        <v>6.0881999999999996</v>
      </c>
    </row>
    <row r="660" spans="1:25" ht="15.75" customHeight="1" x14ac:dyDescent="0.2">
      <c r="A660" s="424">
        <v>643</v>
      </c>
      <c r="B660" s="301">
        <v>42.18</v>
      </c>
      <c r="C660" s="302">
        <v>21700</v>
      </c>
      <c r="D660" s="303">
        <f t="shared" si="174"/>
        <v>6173.5419630156466</v>
      </c>
      <c r="E660" s="304">
        <f t="shared" si="177"/>
        <v>2086.6571834992883</v>
      </c>
      <c r="F660" s="304">
        <f t="shared" si="178"/>
        <v>123.47083926031293</v>
      </c>
      <c r="G660" s="101">
        <v>95</v>
      </c>
      <c r="H660" s="305">
        <f t="shared" si="179"/>
        <v>8478.6699857752483</v>
      </c>
      <c r="I660" s="309">
        <f t="shared" si="180"/>
        <v>15.244199999999999</v>
      </c>
      <c r="J660" s="329">
        <v>70.3</v>
      </c>
      <c r="K660" s="302">
        <v>21700</v>
      </c>
      <c r="L660" s="307">
        <f t="shared" si="175"/>
        <v>3704.1251778093883</v>
      </c>
      <c r="M660" s="304">
        <f t="shared" si="181"/>
        <v>1251.9943100995731</v>
      </c>
      <c r="N660" s="304">
        <f t="shared" si="182"/>
        <v>74.082503556187774</v>
      </c>
      <c r="O660" s="308">
        <v>57</v>
      </c>
      <c r="P660" s="305">
        <f t="shared" si="183"/>
        <v>5087.2019914651491</v>
      </c>
      <c r="Q660" s="309">
        <f t="shared" si="184"/>
        <v>9.1464999999999996</v>
      </c>
      <c r="R660" s="367">
        <v>105.45</v>
      </c>
      <c r="S660" s="302">
        <v>21700</v>
      </c>
      <c r="T660" s="307">
        <f t="shared" si="176"/>
        <v>2469.4167852062587</v>
      </c>
      <c r="U660" s="101">
        <f t="shared" si="185"/>
        <v>834.66287339971541</v>
      </c>
      <c r="V660" s="304">
        <f t="shared" si="186"/>
        <v>49.388335704125176</v>
      </c>
      <c r="W660" s="308">
        <v>38</v>
      </c>
      <c r="X660" s="305">
        <f t="shared" si="187"/>
        <v>3391.4679943100991</v>
      </c>
      <c r="Y660" s="309">
        <f t="shared" si="188"/>
        <v>6.0976999999999997</v>
      </c>
    </row>
    <row r="661" spans="1:25" ht="15.75" customHeight="1" x14ac:dyDescent="0.2">
      <c r="A661" s="424">
        <v>644</v>
      </c>
      <c r="B661" s="301">
        <v>42.18</v>
      </c>
      <c r="C661" s="302">
        <v>21700</v>
      </c>
      <c r="D661" s="303">
        <f t="shared" si="174"/>
        <v>6173.5419630156466</v>
      </c>
      <c r="E661" s="304">
        <f t="shared" si="177"/>
        <v>2086.6571834992883</v>
      </c>
      <c r="F661" s="304">
        <f t="shared" si="178"/>
        <v>123.47083926031293</v>
      </c>
      <c r="G661" s="101">
        <v>95</v>
      </c>
      <c r="H661" s="305">
        <f t="shared" si="179"/>
        <v>8478.6699857752483</v>
      </c>
      <c r="I661" s="309">
        <f t="shared" si="180"/>
        <v>15.267899999999999</v>
      </c>
      <c r="J661" s="329">
        <v>70.3</v>
      </c>
      <c r="K661" s="302">
        <v>21700</v>
      </c>
      <c r="L661" s="307">
        <f t="shared" si="175"/>
        <v>3704.1251778093883</v>
      </c>
      <c r="M661" s="304">
        <f t="shared" si="181"/>
        <v>1251.9943100995731</v>
      </c>
      <c r="N661" s="304">
        <f t="shared" si="182"/>
        <v>74.082503556187774</v>
      </c>
      <c r="O661" s="308">
        <v>57</v>
      </c>
      <c r="P661" s="305">
        <f t="shared" si="183"/>
        <v>5087.2019914651491</v>
      </c>
      <c r="Q661" s="309">
        <f t="shared" si="184"/>
        <v>9.1607000000000003</v>
      </c>
      <c r="R661" s="367">
        <v>105.45</v>
      </c>
      <c r="S661" s="302">
        <v>21700</v>
      </c>
      <c r="T661" s="307">
        <f t="shared" si="176"/>
        <v>2469.4167852062587</v>
      </c>
      <c r="U661" s="101">
        <f t="shared" si="185"/>
        <v>834.66287339971541</v>
      </c>
      <c r="V661" s="304">
        <f t="shared" si="186"/>
        <v>49.388335704125176</v>
      </c>
      <c r="W661" s="308">
        <v>38</v>
      </c>
      <c r="X661" s="305">
        <f t="shared" si="187"/>
        <v>3391.4679943100991</v>
      </c>
      <c r="Y661" s="309">
        <f t="shared" si="188"/>
        <v>6.1071999999999997</v>
      </c>
    </row>
    <row r="662" spans="1:25" ht="15.75" customHeight="1" x14ac:dyDescent="0.2">
      <c r="A662" s="424">
        <v>645</v>
      </c>
      <c r="B662" s="301">
        <v>42.18</v>
      </c>
      <c r="C662" s="302">
        <v>21700</v>
      </c>
      <c r="D662" s="303">
        <f t="shared" si="174"/>
        <v>6173.5419630156466</v>
      </c>
      <c r="E662" s="304">
        <f t="shared" si="177"/>
        <v>2086.6571834992883</v>
      </c>
      <c r="F662" s="304">
        <f t="shared" si="178"/>
        <v>123.47083926031293</v>
      </c>
      <c r="G662" s="101">
        <v>95</v>
      </c>
      <c r="H662" s="305">
        <f t="shared" si="179"/>
        <v>8478.6699857752483</v>
      </c>
      <c r="I662" s="309">
        <f t="shared" si="180"/>
        <v>15.291600000000001</v>
      </c>
      <c r="J662" s="329">
        <v>70.3</v>
      </c>
      <c r="K662" s="302">
        <v>21700</v>
      </c>
      <c r="L662" s="307">
        <f t="shared" si="175"/>
        <v>3704.1251778093883</v>
      </c>
      <c r="M662" s="304">
        <f t="shared" si="181"/>
        <v>1251.9943100995731</v>
      </c>
      <c r="N662" s="304">
        <f t="shared" si="182"/>
        <v>74.082503556187774</v>
      </c>
      <c r="O662" s="308">
        <v>57</v>
      </c>
      <c r="P662" s="305">
        <f t="shared" si="183"/>
        <v>5087.2019914651491</v>
      </c>
      <c r="Q662" s="309">
        <f t="shared" si="184"/>
        <v>9.1750000000000007</v>
      </c>
      <c r="R662" s="367">
        <v>105.45</v>
      </c>
      <c r="S662" s="302">
        <v>21700</v>
      </c>
      <c r="T662" s="307">
        <f t="shared" si="176"/>
        <v>2469.4167852062587</v>
      </c>
      <c r="U662" s="101">
        <f t="shared" si="185"/>
        <v>834.66287339971541</v>
      </c>
      <c r="V662" s="304">
        <f t="shared" si="186"/>
        <v>49.388335704125176</v>
      </c>
      <c r="W662" s="308">
        <v>38</v>
      </c>
      <c r="X662" s="305">
        <f t="shared" si="187"/>
        <v>3391.4679943100991</v>
      </c>
      <c r="Y662" s="309">
        <f t="shared" si="188"/>
        <v>6.1166</v>
      </c>
    </row>
    <row r="663" spans="1:25" ht="15.75" customHeight="1" x14ac:dyDescent="0.2">
      <c r="A663" s="424">
        <v>646</v>
      </c>
      <c r="B663" s="301">
        <v>42.18</v>
      </c>
      <c r="C663" s="302">
        <v>21700</v>
      </c>
      <c r="D663" s="303">
        <f t="shared" si="174"/>
        <v>6173.5419630156466</v>
      </c>
      <c r="E663" s="304">
        <f t="shared" si="177"/>
        <v>2086.6571834992883</v>
      </c>
      <c r="F663" s="304">
        <f t="shared" si="178"/>
        <v>123.47083926031293</v>
      </c>
      <c r="G663" s="101">
        <v>95</v>
      </c>
      <c r="H663" s="305">
        <f t="shared" si="179"/>
        <v>8478.6699857752483</v>
      </c>
      <c r="I663" s="309">
        <f t="shared" si="180"/>
        <v>15.315300000000001</v>
      </c>
      <c r="J663" s="329">
        <v>70.3</v>
      </c>
      <c r="K663" s="302">
        <v>21700</v>
      </c>
      <c r="L663" s="307">
        <f t="shared" si="175"/>
        <v>3704.1251778093883</v>
      </c>
      <c r="M663" s="304">
        <f t="shared" si="181"/>
        <v>1251.9943100995731</v>
      </c>
      <c r="N663" s="304">
        <f t="shared" si="182"/>
        <v>74.082503556187774</v>
      </c>
      <c r="O663" s="308">
        <v>57</v>
      </c>
      <c r="P663" s="305">
        <f t="shared" si="183"/>
        <v>5087.2019914651491</v>
      </c>
      <c r="Q663" s="309">
        <f t="shared" si="184"/>
        <v>9.1891999999999996</v>
      </c>
      <c r="R663" s="367">
        <v>105.45</v>
      </c>
      <c r="S663" s="302">
        <v>21700</v>
      </c>
      <c r="T663" s="307">
        <f t="shared" si="176"/>
        <v>2469.4167852062587</v>
      </c>
      <c r="U663" s="101">
        <f t="shared" si="185"/>
        <v>834.66287339971541</v>
      </c>
      <c r="V663" s="304">
        <f t="shared" si="186"/>
        <v>49.388335704125176</v>
      </c>
      <c r="W663" s="308">
        <v>38</v>
      </c>
      <c r="X663" s="305">
        <f t="shared" si="187"/>
        <v>3391.4679943100991</v>
      </c>
      <c r="Y663" s="309">
        <f t="shared" si="188"/>
        <v>6.1261000000000001</v>
      </c>
    </row>
    <row r="664" spans="1:25" ht="15.75" customHeight="1" x14ac:dyDescent="0.2">
      <c r="A664" s="424">
        <v>647</v>
      </c>
      <c r="B664" s="301">
        <v>42.18</v>
      </c>
      <c r="C664" s="302">
        <v>21700</v>
      </c>
      <c r="D664" s="303">
        <f t="shared" si="174"/>
        <v>6173.5419630156466</v>
      </c>
      <c r="E664" s="304">
        <f t="shared" si="177"/>
        <v>2086.6571834992883</v>
      </c>
      <c r="F664" s="304">
        <f t="shared" si="178"/>
        <v>123.47083926031293</v>
      </c>
      <c r="G664" s="101">
        <v>95</v>
      </c>
      <c r="H664" s="305">
        <f t="shared" si="179"/>
        <v>8478.6699857752483</v>
      </c>
      <c r="I664" s="309">
        <f t="shared" si="180"/>
        <v>15.339</v>
      </c>
      <c r="J664" s="329">
        <v>70.3</v>
      </c>
      <c r="K664" s="302">
        <v>21700</v>
      </c>
      <c r="L664" s="307">
        <f t="shared" si="175"/>
        <v>3704.1251778093883</v>
      </c>
      <c r="M664" s="304">
        <f t="shared" si="181"/>
        <v>1251.9943100995731</v>
      </c>
      <c r="N664" s="304">
        <f t="shared" si="182"/>
        <v>74.082503556187774</v>
      </c>
      <c r="O664" s="308">
        <v>57</v>
      </c>
      <c r="P664" s="305">
        <f t="shared" si="183"/>
        <v>5087.2019914651491</v>
      </c>
      <c r="Q664" s="309">
        <f t="shared" si="184"/>
        <v>9.2034000000000002</v>
      </c>
      <c r="R664" s="367">
        <v>105.45</v>
      </c>
      <c r="S664" s="302">
        <v>21700</v>
      </c>
      <c r="T664" s="307">
        <f t="shared" si="176"/>
        <v>2469.4167852062587</v>
      </c>
      <c r="U664" s="101">
        <f t="shared" si="185"/>
        <v>834.66287339971541</v>
      </c>
      <c r="V664" s="304">
        <f t="shared" si="186"/>
        <v>49.388335704125176</v>
      </c>
      <c r="W664" s="308">
        <v>38</v>
      </c>
      <c r="X664" s="305">
        <f t="shared" si="187"/>
        <v>3391.4679943100991</v>
      </c>
      <c r="Y664" s="309">
        <f t="shared" si="188"/>
        <v>6.1356000000000002</v>
      </c>
    </row>
    <row r="665" spans="1:25" ht="15.75" customHeight="1" x14ac:dyDescent="0.2">
      <c r="A665" s="424">
        <v>648</v>
      </c>
      <c r="B665" s="301">
        <v>42.18</v>
      </c>
      <c r="C665" s="302">
        <v>21700</v>
      </c>
      <c r="D665" s="303">
        <f t="shared" si="174"/>
        <v>6173.5419630156466</v>
      </c>
      <c r="E665" s="304">
        <f t="shared" si="177"/>
        <v>2086.6571834992883</v>
      </c>
      <c r="F665" s="304">
        <f t="shared" si="178"/>
        <v>123.47083926031293</v>
      </c>
      <c r="G665" s="101">
        <v>95</v>
      </c>
      <c r="H665" s="305">
        <f t="shared" si="179"/>
        <v>8478.6699857752483</v>
      </c>
      <c r="I665" s="309">
        <f t="shared" si="180"/>
        <v>15.3627</v>
      </c>
      <c r="J665" s="329">
        <v>70.3</v>
      </c>
      <c r="K665" s="302">
        <v>21700</v>
      </c>
      <c r="L665" s="307">
        <f t="shared" si="175"/>
        <v>3704.1251778093883</v>
      </c>
      <c r="M665" s="304">
        <f t="shared" si="181"/>
        <v>1251.9943100995731</v>
      </c>
      <c r="N665" s="304">
        <f t="shared" si="182"/>
        <v>74.082503556187774</v>
      </c>
      <c r="O665" s="308">
        <v>57</v>
      </c>
      <c r="P665" s="305">
        <f t="shared" si="183"/>
        <v>5087.2019914651491</v>
      </c>
      <c r="Q665" s="309">
        <f t="shared" si="184"/>
        <v>9.2175999999999991</v>
      </c>
      <c r="R665" s="367">
        <v>105.45</v>
      </c>
      <c r="S665" s="302">
        <v>21700</v>
      </c>
      <c r="T665" s="307">
        <f t="shared" si="176"/>
        <v>2469.4167852062587</v>
      </c>
      <c r="U665" s="101">
        <f t="shared" si="185"/>
        <v>834.66287339971541</v>
      </c>
      <c r="V665" s="304">
        <f t="shared" si="186"/>
        <v>49.388335704125176</v>
      </c>
      <c r="W665" s="308">
        <v>38</v>
      </c>
      <c r="X665" s="305">
        <f t="shared" si="187"/>
        <v>3391.4679943100991</v>
      </c>
      <c r="Y665" s="309">
        <f t="shared" si="188"/>
        <v>6.1451000000000002</v>
      </c>
    </row>
    <row r="666" spans="1:25" ht="15.75" customHeight="1" x14ac:dyDescent="0.2">
      <c r="A666" s="424">
        <v>649</v>
      </c>
      <c r="B666" s="301">
        <v>42.18</v>
      </c>
      <c r="C666" s="302">
        <v>21700</v>
      </c>
      <c r="D666" s="303">
        <f t="shared" si="174"/>
        <v>6173.5419630156466</v>
      </c>
      <c r="E666" s="304">
        <f t="shared" si="177"/>
        <v>2086.6571834992883</v>
      </c>
      <c r="F666" s="304">
        <f t="shared" si="178"/>
        <v>123.47083926031293</v>
      </c>
      <c r="G666" s="101">
        <v>95</v>
      </c>
      <c r="H666" s="305">
        <f t="shared" si="179"/>
        <v>8478.6699857752483</v>
      </c>
      <c r="I666" s="309">
        <f t="shared" si="180"/>
        <v>15.3864</v>
      </c>
      <c r="J666" s="329">
        <v>70.3</v>
      </c>
      <c r="K666" s="302">
        <v>21700</v>
      </c>
      <c r="L666" s="307">
        <f t="shared" si="175"/>
        <v>3704.1251778093883</v>
      </c>
      <c r="M666" s="304">
        <f t="shared" si="181"/>
        <v>1251.9943100995731</v>
      </c>
      <c r="N666" s="304">
        <f t="shared" si="182"/>
        <v>74.082503556187774</v>
      </c>
      <c r="O666" s="308">
        <v>57</v>
      </c>
      <c r="P666" s="305">
        <f t="shared" si="183"/>
        <v>5087.2019914651491</v>
      </c>
      <c r="Q666" s="309">
        <f t="shared" si="184"/>
        <v>9.2318999999999996</v>
      </c>
      <c r="R666" s="367">
        <v>105.45</v>
      </c>
      <c r="S666" s="302">
        <v>21700</v>
      </c>
      <c r="T666" s="307">
        <f t="shared" si="176"/>
        <v>2469.4167852062587</v>
      </c>
      <c r="U666" s="101">
        <f t="shared" si="185"/>
        <v>834.66287339971541</v>
      </c>
      <c r="V666" s="304">
        <f t="shared" si="186"/>
        <v>49.388335704125176</v>
      </c>
      <c r="W666" s="308">
        <v>38</v>
      </c>
      <c r="X666" s="305">
        <f t="shared" si="187"/>
        <v>3391.4679943100991</v>
      </c>
      <c r="Y666" s="309">
        <f t="shared" si="188"/>
        <v>6.1546000000000003</v>
      </c>
    </row>
    <row r="667" spans="1:25" ht="15.75" customHeight="1" x14ac:dyDescent="0.2">
      <c r="A667" s="283">
        <v>650</v>
      </c>
      <c r="B667" s="301">
        <v>42.18</v>
      </c>
      <c r="C667" s="302">
        <v>21700</v>
      </c>
      <c r="D667" s="303">
        <f t="shared" si="174"/>
        <v>6173.5419630156466</v>
      </c>
      <c r="E667" s="304">
        <f t="shared" si="177"/>
        <v>2086.6571834992883</v>
      </c>
      <c r="F667" s="304">
        <f t="shared" si="178"/>
        <v>123.47083926031293</v>
      </c>
      <c r="G667" s="101">
        <v>95</v>
      </c>
      <c r="H667" s="305">
        <f t="shared" si="179"/>
        <v>8478.6699857752483</v>
      </c>
      <c r="I667" s="309">
        <f t="shared" si="180"/>
        <v>15.4101</v>
      </c>
      <c r="J667" s="329">
        <v>70.3</v>
      </c>
      <c r="K667" s="302">
        <v>21700</v>
      </c>
      <c r="L667" s="307">
        <f t="shared" si="175"/>
        <v>3704.1251778093883</v>
      </c>
      <c r="M667" s="304">
        <f t="shared" si="181"/>
        <v>1251.9943100995731</v>
      </c>
      <c r="N667" s="304">
        <f t="shared" si="182"/>
        <v>74.082503556187774</v>
      </c>
      <c r="O667" s="308">
        <v>57</v>
      </c>
      <c r="P667" s="305">
        <f t="shared" si="183"/>
        <v>5087.2019914651491</v>
      </c>
      <c r="Q667" s="309">
        <f t="shared" si="184"/>
        <v>9.2461000000000002</v>
      </c>
      <c r="R667" s="367">
        <v>105.45</v>
      </c>
      <c r="S667" s="302">
        <v>21700</v>
      </c>
      <c r="T667" s="307">
        <f t="shared" si="176"/>
        <v>2469.4167852062587</v>
      </c>
      <c r="U667" s="101">
        <f t="shared" si="185"/>
        <v>834.66287339971541</v>
      </c>
      <c r="V667" s="304">
        <f t="shared" si="186"/>
        <v>49.388335704125176</v>
      </c>
      <c r="W667" s="308">
        <v>38</v>
      </c>
      <c r="X667" s="305">
        <f t="shared" si="187"/>
        <v>3391.4679943100991</v>
      </c>
      <c r="Y667" s="309">
        <f t="shared" si="188"/>
        <v>6.1641000000000004</v>
      </c>
    </row>
    <row r="668" spans="1:25" ht="15.75" customHeight="1" x14ac:dyDescent="0.2">
      <c r="A668" s="424">
        <v>651</v>
      </c>
      <c r="B668" s="301">
        <v>42.18</v>
      </c>
      <c r="C668" s="302">
        <v>21700</v>
      </c>
      <c r="D668" s="303">
        <f t="shared" si="174"/>
        <v>6173.5419630156466</v>
      </c>
      <c r="E668" s="304">
        <f t="shared" si="177"/>
        <v>2086.6571834992883</v>
      </c>
      <c r="F668" s="304">
        <f t="shared" si="178"/>
        <v>123.47083926031293</v>
      </c>
      <c r="G668" s="101">
        <v>95</v>
      </c>
      <c r="H668" s="305">
        <f t="shared" si="179"/>
        <v>8478.6699857752483</v>
      </c>
      <c r="I668" s="309">
        <f t="shared" si="180"/>
        <v>15.4339</v>
      </c>
      <c r="J668" s="329">
        <v>70.3</v>
      </c>
      <c r="K668" s="302">
        <v>21700</v>
      </c>
      <c r="L668" s="307">
        <f t="shared" si="175"/>
        <v>3704.1251778093883</v>
      </c>
      <c r="M668" s="304">
        <f t="shared" si="181"/>
        <v>1251.9943100995731</v>
      </c>
      <c r="N668" s="304">
        <f t="shared" si="182"/>
        <v>74.082503556187774</v>
      </c>
      <c r="O668" s="308">
        <v>57</v>
      </c>
      <c r="P668" s="305">
        <f t="shared" si="183"/>
        <v>5087.2019914651491</v>
      </c>
      <c r="Q668" s="309">
        <f t="shared" si="184"/>
        <v>9.2603000000000009</v>
      </c>
      <c r="R668" s="367">
        <v>105.45</v>
      </c>
      <c r="S668" s="302">
        <v>21700</v>
      </c>
      <c r="T668" s="307">
        <f t="shared" si="176"/>
        <v>2469.4167852062587</v>
      </c>
      <c r="U668" s="101">
        <f t="shared" si="185"/>
        <v>834.66287339971541</v>
      </c>
      <c r="V668" s="304">
        <f t="shared" si="186"/>
        <v>49.388335704125176</v>
      </c>
      <c r="W668" s="308">
        <v>38</v>
      </c>
      <c r="X668" s="305">
        <f t="shared" si="187"/>
        <v>3391.4679943100991</v>
      </c>
      <c r="Y668" s="309">
        <f t="shared" si="188"/>
        <v>6.1734999999999998</v>
      </c>
    </row>
    <row r="669" spans="1:25" ht="15.75" customHeight="1" x14ac:dyDescent="0.2">
      <c r="A669" s="424">
        <v>652</v>
      </c>
      <c r="B669" s="301">
        <v>42.18</v>
      </c>
      <c r="C669" s="302">
        <v>21700</v>
      </c>
      <c r="D669" s="303">
        <f t="shared" si="174"/>
        <v>6173.5419630156466</v>
      </c>
      <c r="E669" s="304">
        <f t="shared" si="177"/>
        <v>2086.6571834992883</v>
      </c>
      <c r="F669" s="304">
        <f t="shared" si="178"/>
        <v>123.47083926031293</v>
      </c>
      <c r="G669" s="101">
        <v>95</v>
      </c>
      <c r="H669" s="305">
        <f t="shared" si="179"/>
        <v>8478.6699857752483</v>
      </c>
      <c r="I669" s="309">
        <f t="shared" si="180"/>
        <v>15.457599999999999</v>
      </c>
      <c r="J669" s="329">
        <v>70.3</v>
      </c>
      <c r="K669" s="302">
        <v>21700</v>
      </c>
      <c r="L669" s="307">
        <f t="shared" si="175"/>
        <v>3704.1251778093883</v>
      </c>
      <c r="M669" s="304">
        <f t="shared" si="181"/>
        <v>1251.9943100995731</v>
      </c>
      <c r="N669" s="304">
        <f t="shared" si="182"/>
        <v>74.082503556187774</v>
      </c>
      <c r="O669" s="308">
        <v>57</v>
      </c>
      <c r="P669" s="305">
        <f t="shared" si="183"/>
        <v>5087.2019914651491</v>
      </c>
      <c r="Q669" s="309">
        <f t="shared" si="184"/>
        <v>9.2744999999999997</v>
      </c>
      <c r="R669" s="367">
        <v>105.45</v>
      </c>
      <c r="S669" s="302">
        <v>21700</v>
      </c>
      <c r="T669" s="307">
        <f t="shared" si="176"/>
        <v>2469.4167852062587</v>
      </c>
      <c r="U669" s="101">
        <f t="shared" si="185"/>
        <v>834.66287339971541</v>
      </c>
      <c r="V669" s="304">
        <f t="shared" si="186"/>
        <v>49.388335704125176</v>
      </c>
      <c r="W669" s="308">
        <v>38</v>
      </c>
      <c r="X669" s="305">
        <f t="shared" si="187"/>
        <v>3391.4679943100991</v>
      </c>
      <c r="Y669" s="309">
        <f t="shared" si="188"/>
        <v>6.1829999999999998</v>
      </c>
    </row>
    <row r="670" spans="1:25" ht="15.75" customHeight="1" x14ac:dyDescent="0.2">
      <c r="A670" s="424">
        <v>653</v>
      </c>
      <c r="B670" s="301">
        <v>42.18</v>
      </c>
      <c r="C670" s="302">
        <v>21700</v>
      </c>
      <c r="D670" s="303">
        <f t="shared" si="174"/>
        <v>6173.5419630156466</v>
      </c>
      <c r="E670" s="304">
        <f t="shared" si="177"/>
        <v>2086.6571834992883</v>
      </c>
      <c r="F670" s="304">
        <f t="shared" si="178"/>
        <v>123.47083926031293</v>
      </c>
      <c r="G670" s="101">
        <v>95</v>
      </c>
      <c r="H670" s="305">
        <f t="shared" si="179"/>
        <v>8478.6699857752483</v>
      </c>
      <c r="I670" s="309">
        <f t="shared" si="180"/>
        <v>15.481299999999999</v>
      </c>
      <c r="J670" s="329">
        <v>70.3</v>
      </c>
      <c r="K670" s="302">
        <v>21700</v>
      </c>
      <c r="L670" s="307">
        <f t="shared" si="175"/>
        <v>3704.1251778093883</v>
      </c>
      <c r="M670" s="304">
        <f t="shared" si="181"/>
        <v>1251.9943100995731</v>
      </c>
      <c r="N670" s="304">
        <f t="shared" si="182"/>
        <v>74.082503556187774</v>
      </c>
      <c r="O670" s="308">
        <v>57</v>
      </c>
      <c r="P670" s="305">
        <f t="shared" si="183"/>
        <v>5087.2019914651491</v>
      </c>
      <c r="Q670" s="309">
        <f t="shared" si="184"/>
        <v>9.2888000000000002</v>
      </c>
      <c r="R670" s="367">
        <v>105.45</v>
      </c>
      <c r="S670" s="302">
        <v>21700</v>
      </c>
      <c r="T670" s="307">
        <f t="shared" si="176"/>
        <v>2469.4167852062587</v>
      </c>
      <c r="U670" s="101">
        <f t="shared" si="185"/>
        <v>834.66287339971541</v>
      </c>
      <c r="V670" s="304">
        <f t="shared" si="186"/>
        <v>49.388335704125176</v>
      </c>
      <c r="W670" s="308">
        <v>38</v>
      </c>
      <c r="X670" s="305">
        <f t="shared" si="187"/>
        <v>3391.4679943100991</v>
      </c>
      <c r="Y670" s="309">
        <f t="shared" si="188"/>
        <v>6.1924999999999999</v>
      </c>
    </row>
    <row r="671" spans="1:25" ht="15.75" customHeight="1" x14ac:dyDescent="0.2">
      <c r="A671" s="424">
        <v>654</v>
      </c>
      <c r="B671" s="301">
        <v>42.18</v>
      </c>
      <c r="C671" s="302">
        <v>21700</v>
      </c>
      <c r="D671" s="303">
        <f t="shared" si="174"/>
        <v>6173.5419630156466</v>
      </c>
      <c r="E671" s="304">
        <f t="shared" si="177"/>
        <v>2086.6571834992883</v>
      </c>
      <c r="F671" s="304">
        <f t="shared" si="178"/>
        <v>123.47083926031293</v>
      </c>
      <c r="G671" s="101">
        <v>95</v>
      </c>
      <c r="H671" s="305">
        <f t="shared" si="179"/>
        <v>8478.6699857752483</v>
      </c>
      <c r="I671" s="309">
        <f t="shared" si="180"/>
        <v>15.505000000000001</v>
      </c>
      <c r="J671" s="329">
        <v>70.3</v>
      </c>
      <c r="K671" s="302">
        <v>21700</v>
      </c>
      <c r="L671" s="307">
        <f t="shared" si="175"/>
        <v>3704.1251778093883</v>
      </c>
      <c r="M671" s="304">
        <f t="shared" si="181"/>
        <v>1251.9943100995731</v>
      </c>
      <c r="N671" s="304">
        <f t="shared" si="182"/>
        <v>74.082503556187774</v>
      </c>
      <c r="O671" s="308">
        <v>57</v>
      </c>
      <c r="P671" s="305">
        <f t="shared" si="183"/>
        <v>5087.2019914651491</v>
      </c>
      <c r="Q671" s="309">
        <f t="shared" si="184"/>
        <v>9.3030000000000008</v>
      </c>
      <c r="R671" s="367">
        <v>105.45</v>
      </c>
      <c r="S671" s="302">
        <v>21700</v>
      </c>
      <c r="T671" s="307">
        <f t="shared" si="176"/>
        <v>2469.4167852062587</v>
      </c>
      <c r="U671" s="101">
        <f t="shared" si="185"/>
        <v>834.66287339971541</v>
      </c>
      <c r="V671" s="304">
        <f t="shared" si="186"/>
        <v>49.388335704125176</v>
      </c>
      <c r="W671" s="308">
        <v>38</v>
      </c>
      <c r="X671" s="305">
        <f t="shared" si="187"/>
        <v>3391.4679943100991</v>
      </c>
      <c r="Y671" s="309">
        <f t="shared" si="188"/>
        <v>6.202</v>
      </c>
    </row>
    <row r="672" spans="1:25" ht="15.75" customHeight="1" x14ac:dyDescent="0.2">
      <c r="A672" s="424">
        <v>655</v>
      </c>
      <c r="B672" s="301">
        <v>42.18</v>
      </c>
      <c r="C672" s="302">
        <v>21700</v>
      </c>
      <c r="D672" s="303">
        <f t="shared" si="174"/>
        <v>6173.5419630156466</v>
      </c>
      <c r="E672" s="304">
        <f t="shared" si="177"/>
        <v>2086.6571834992883</v>
      </c>
      <c r="F672" s="304">
        <f t="shared" si="178"/>
        <v>123.47083926031293</v>
      </c>
      <c r="G672" s="101">
        <v>95</v>
      </c>
      <c r="H672" s="305">
        <f t="shared" si="179"/>
        <v>8478.6699857752483</v>
      </c>
      <c r="I672" s="309">
        <f t="shared" si="180"/>
        <v>15.528700000000001</v>
      </c>
      <c r="J672" s="329">
        <v>70.3</v>
      </c>
      <c r="K672" s="302">
        <v>21700</v>
      </c>
      <c r="L672" s="307">
        <f t="shared" si="175"/>
        <v>3704.1251778093883</v>
      </c>
      <c r="M672" s="304">
        <f t="shared" si="181"/>
        <v>1251.9943100995731</v>
      </c>
      <c r="N672" s="304">
        <f t="shared" si="182"/>
        <v>74.082503556187774</v>
      </c>
      <c r="O672" s="308">
        <v>57</v>
      </c>
      <c r="P672" s="305">
        <f t="shared" si="183"/>
        <v>5087.2019914651491</v>
      </c>
      <c r="Q672" s="309">
        <f t="shared" si="184"/>
        <v>9.3171999999999997</v>
      </c>
      <c r="R672" s="367">
        <v>105.45</v>
      </c>
      <c r="S672" s="302">
        <v>21700</v>
      </c>
      <c r="T672" s="307">
        <f t="shared" si="176"/>
        <v>2469.4167852062587</v>
      </c>
      <c r="U672" s="101">
        <f t="shared" si="185"/>
        <v>834.66287339971541</v>
      </c>
      <c r="V672" s="304">
        <f t="shared" si="186"/>
        <v>49.388335704125176</v>
      </c>
      <c r="W672" s="308">
        <v>38</v>
      </c>
      <c r="X672" s="305">
        <f t="shared" si="187"/>
        <v>3391.4679943100991</v>
      </c>
      <c r="Y672" s="309">
        <f t="shared" si="188"/>
        <v>6.2115</v>
      </c>
    </row>
    <row r="673" spans="1:25" ht="15.75" customHeight="1" x14ac:dyDescent="0.2">
      <c r="A673" s="424">
        <v>656</v>
      </c>
      <c r="B673" s="301">
        <v>42.18</v>
      </c>
      <c r="C673" s="302">
        <v>21700</v>
      </c>
      <c r="D673" s="303">
        <f t="shared" si="174"/>
        <v>6173.5419630156466</v>
      </c>
      <c r="E673" s="304">
        <f t="shared" si="177"/>
        <v>2086.6571834992883</v>
      </c>
      <c r="F673" s="304">
        <f t="shared" si="178"/>
        <v>123.47083926031293</v>
      </c>
      <c r="G673" s="101">
        <v>95</v>
      </c>
      <c r="H673" s="305">
        <f t="shared" si="179"/>
        <v>8478.6699857752483</v>
      </c>
      <c r="I673" s="309">
        <f t="shared" si="180"/>
        <v>15.5524</v>
      </c>
      <c r="J673" s="329">
        <v>70.3</v>
      </c>
      <c r="K673" s="302">
        <v>21700</v>
      </c>
      <c r="L673" s="307">
        <f t="shared" si="175"/>
        <v>3704.1251778093883</v>
      </c>
      <c r="M673" s="304">
        <f t="shared" si="181"/>
        <v>1251.9943100995731</v>
      </c>
      <c r="N673" s="304">
        <f t="shared" si="182"/>
        <v>74.082503556187774</v>
      </c>
      <c r="O673" s="308">
        <v>57</v>
      </c>
      <c r="P673" s="305">
        <f t="shared" si="183"/>
        <v>5087.2019914651491</v>
      </c>
      <c r="Q673" s="309">
        <f t="shared" si="184"/>
        <v>9.3314000000000004</v>
      </c>
      <c r="R673" s="367">
        <v>105.45</v>
      </c>
      <c r="S673" s="302">
        <v>21700</v>
      </c>
      <c r="T673" s="307">
        <f t="shared" si="176"/>
        <v>2469.4167852062587</v>
      </c>
      <c r="U673" s="101">
        <f t="shared" si="185"/>
        <v>834.66287339971541</v>
      </c>
      <c r="V673" s="304">
        <f t="shared" si="186"/>
        <v>49.388335704125176</v>
      </c>
      <c r="W673" s="308">
        <v>38</v>
      </c>
      <c r="X673" s="305">
        <f t="shared" si="187"/>
        <v>3391.4679943100991</v>
      </c>
      <c r="Y673" s="309">
        <f t="shared" si="188"/>
        <v>6.2210000000000001</v>
      </c>
    </row>
    <row r="674" spans="1:25" ht="15.75" customHeight="1" x14ac:dyDescent="0.2">
      <c r="A674" s="424">
        <v>657</v>
      </c>
      <c r="B674" s="301">
        <v>42.18</v>
      </c>
      <c r="C674" s="302">
        <v>21700</v>
      </c>
      <c r="D674" s="303">
        <f t="shared" si="174"/>
        <v>6173.5419630156466</v>
      </c>
      <c r="E674" s="304">
        <f t="shared" si="177"/>
        <v>2086.6571834992883</v>
      </c>
      <c r="F674" s="304">
        <f t="shared" si="178"/>
        <v>123.47083926031293</v>
      </c>
      <c r="G674" s="101">
        <v>95</v>
      </c>
      <c r="H674" s="305">
        <f t="shared" si="179"/>
        <v>8478.6699857752483</v>
      </c>
      <c r="I674" s="309">
        <f t="shared" si="180"/>
        <v>15.5761</v>
      </c>
      <c r="J674" s="329">
        <v>70.3</v>
      </c>
      <c r="K674" s="302">
        <v>21700</v>
      </c>
      <c r="L674" s="307">
        <f t="shared" si="175"/>
        <v>3704.1251778093883</v>
      </c>
      <c r="M674" s="304">
        <f t="shared" si="181"/>
        <v>1251.9943100995731</v>
      </c>
      <c r="N674" s="304">
        <f t="shared" si="182"/>
        <v>74.082503556187774</v>
      </c>
      <c r="O674" s="308">
        <v>57</v>
      </c>
      <c r="P674" s="305">
        <f t="shared" si="183"/>
        <v>5087.2019914651491</v>
      </c>
      <c r="Q674" s="309">
        <f t="shared" si="184"/>
        <v>9.3457000000000008</v>
      </c>
      <c r="R674" s="367">
        <v>105.45</v>
      </c>
      <c r="S674" s="302">
        <v>21700</v>
      </c>
      <c r="T674" s="307">
        <f t="shared" si="176"/>
        <v>2469.4167852062587</v>
      </c>
      <c r="U674" s="101">
        <f t="shared" si="185"/>
        <v>834.66287339971541</v>
      </c>
      <c r="V674" s="304">
        <f t="shared" si="186"/>
        <v>49.388335704125176</v>
      </c>
      <c r="W674" s="308">
        <v>38</v>
      </c>
      <c r="X674" s="305">
        <f t="shared" si="187"/>
        <v>3391.4679943100991</v>
      </c>
      <c r="Y674" s="309">
        <f t="shared" si="188"/>
        <v>6.2304000000000004</v>
      </c>
    </row>
    <row r="675" spans="1:25" ht="15.75" customHeight="1" x14ac:dyDescent="0.2">
      <c r="A675" s="424">
        <v>658</v>
      </c>
      <c r="B675" s="301">
        <v>42.18</v>
      </c>
      <c r="C675" s="302">
        <v>21700</v>
      </c>
      <c r="D675" s="303">
        <f t="shared" si="174"/>
        <v>6173.5419630156466</v>
      </c>
      <c r="E675" s="304">
        <f t="shared" si="177"/>
        <v>2086.6571834992883</v>
      </c>
      <c r="F675" s="304">
        <f t="shared" si="178"/>
        <v>123.47083926031293</v>
      </c>
      <c r="G675" s="101">
        <v>95</v>
      </c>
      <c r="H675" s="305">
        <f t="shared" si="179"/>
        <v>8478.6699857752483</v>
      </c>
      <c r="I675" s="309">
        <f t="shared" si="180"/>
        <v>15.5998</v>
      </c>
      <c r="J675" s="329">
        <v>70.3</v>
      </c>
      <c r="K675" s="302">
        <v>21700</v>
      </c>
      <c r="L675" s="307">
        <f t="shared" si="175"/>
        <v>3704.1251778093883</v>
      </c>
      <c r="M675" s="304">
        <f t="shared" si="181"/>
        <v>1251.9943100995731</v>
      </c>
      <c r="N675" s="304">
        <f t="shared" si="182"/>
        <v>74.082503556187774</v>
      </c>
      <c r="O675" s="308">
        <v>57</v>
      </c>
      <c r="P675" s="305">
        <f t="shared" si="183"/>
        <v>5087.2019914651491</v>
      </c>
      <c r="Q675" s="309">
        <f t="shared" si="184"/>
        <v>9.3598999999999997</v>
      </c>
      <c r="R675" s="367">
        <v>105.45</v>
      </c>
      <c r="S675" s="302">
        <v>21700</v>
      </c>
      <c r="T675" s="307">
        <f t="shared" si="176"/>
        <v>2469.4167852062587</v>
      </c>
      <c r="U675" s="101">
        <f t="shared" si="185"/>
        <v>834.66287339971541</v>
      </c>
      <c r="V675" s="304">
        <f t="shared" si="186"/>
        <v>49.388335704125176</v>
      </c>
      <c r="W675" s="308">
        <v>38</v>
      </c>
      <c r="X675" s="305">
        <f t="shared" si="187"/>
        <v>3391.4679943100991</v>
      </c>
      <c r="Y675" s="309">
        <f t="shared" si="188"/>
        <v>6.2398999999999996</v>
      </c>
    </row>
    <row r="676" spans="1:25" ht="15.75" customHeight="1" x14ac:dyDescent="0.2">
      <c r="A676" s="424">
        <v>659</v>
      </c>
      <c r="B676" s="301">
        <v>42.18</v>
      </c>
      <c r="C676" s="302">
        <v>21700</v>
      </c>
      <c r="D676" s="303">
        <f t="shared" si="174"/>
        <v>6173.5419630156466</v>
      </c>
      <c r="E676" s="304">
        <f t="shared" si="177"/>
        <v>2086.6571834992883</v>
      </c>
      <c r="F676" s="304">
        <f t="shared" si="178"/>
        <v>123.47083926031293</v>
      </c>
      <c r="G676" s="101">
        <v>95</v>
      </c>
      <c r="H676" s="305">
        <f t="shared" si="179"/>
        <v>8478.6699857752483</v>
      </c>
      <c r="I676" s="309">
        <f t="shared" si="180"/>
        <v>15.6235</v>
      </c>
      <c r="J676" s="329">
        <v>70.3</v>
      </c>
      <c r="K676" s="302">
        <v>21700</v>
      </c>
      <c r="L676" s="307">
        <f t="shared" si="175"/>
        <v>3704.1251778093883</v>
      </c>
      <c r="M676" s="304">
        <f t="shared" si="181"/>
        <v>1251.9943100995731</v>
      </c>
      <c r="N676" s="304">
        <f t="shared" si="182"/>
        <v>74.082503556187774</v>
      </c>
      <c r="O676" s="308">
        <v>57</v>
      </c>
      <c r="P676" s="305">
        <f t="shared" si="183"/>
        <v>5087.2019914651491</v>
      </c>
      <c r="Q676" s="309">
        <f t="shared" si="184"/>
        <v>9.3741000000000003</v>
      </c>
      <c r="R676" s="367">
        <v>105.45</v>
      </c>
      <c r="S676" s="302">
        <v>21700</v>
      </c>
      <c r="T676" s="307">
        <f t="shared" si="176"/>
        <v>2469.4167852062587</v>
      </c>
      <c r="U676" s="101">
        <f t="shared" si="185"/>
        <v>834.66287339971541</v>
      </c>
      <c r="V676" s="304">
        <f t="shared" si="186"/>
        <v>49.388335704125176</v>
      </c>
      <c r="W676" s="308">
        <v>38</v>
      </c>
      <c r="X676" s="305">
        <f t="shared" si="187"/>
        <v>3391.4679943100991</v>
      </c>
      <c r="Y676" s="309">
        <f t="shared" si="188"/>
        <v>6.2493999999999996</v>
      </c>
    </row>
    <row r="677" spans="1:25" ht="15.75" customHeight="1" x14ac:dyDescent="0.2">
      <c r="A677" s="283">
        <v>660</v>
      </c>
      <c r="B677" s="301">
        <v>42.18</v>
      </c>
      <c r="C677" s="302">
        <v>21700</v>
      </c>
      <c r="D677" s="303">
        <f t="shared" si="174"/>
        <v>6173.5419630156466</v>
      </c>
      <c r="E677" s="304">
        <f t="shared" si="177"/>
        <v>2086.6571834992883</v>
      </c>
      <c r="F677" s="304">
        <f t="shared" si="178"/>
        <v>123.47083926031293</v>
      </c>
      <c r="G677" s="101">
        <v>95</v>
      </c>
      <c r="H677" s="305">
        <f t="shared" si="179"/>
        <v>8478.6699857752483</v>
      </c>
      <c r="I677" s="309">
        <f t="shared" si="180"/>
        <v>15.6472</v>
      </c>
      <c r="J677" s="329">
        <v>70.3</v>
      </c>
      <c r="K677" s="302">
        <v>21700</v>
      </c>
      <c r="L677" s="307">
        <f t="shared" si="175"/>
        <v>3704.1251778093883</v>
      </c>
      <c r="M677" s="304">
        <f t="shared" si="181"/>
        <v>1251.9943100995731</v>
      </c>
      <c r="N677" s="304">
        <f t="shared" si="182"/>
        <v>74.082503556187774</v>
      </c>
      <c r="O677" s="308">
        <v>57</v>
      </c>
      <c r="P677" s="305">
        <f t="shared" si="183"/>
        <v>5087.2019914651491</v>
      </c>
      <c r="Q677" s="309">
        <f t="shared" si="184"/>
        <v>9.3882999999999992</v>
      </c>
      <c r="R677" s="367">
        <v>105.45</v>
      </c>
      <c r="S677" s="302">
        <v>21700</v>
      </c>
      <c r="T677" s="307">
        <f t="shared" si="176"/>
        <v>2469.4167852062587</v>
      </c>
      <c r="U677" s="101">
        <f t="shared" si="185"/>
        <v>834.66287339971541</v>
      </c>
      <c r="V677" s="304">
        <f t="shared" si="186"/>
        <v>49.388335704125176</v>
      </c>
      <c r="W677" s="308">
        <v>38</v>
      </c>
      <c r="X677" s="305">
        <f t="shared" si="187"/>
        <v>3391.4679943100991</v>
      </c>
      <c r="Y677" s="309">
        <f t="shared" si="188"/>
        <v>6.2588999999999997</v>
      </c>
    </row>
    <row r="678" spans="1:25" ht="15.75" customHeight="1" x14ac:dyDescent="0.2">
      <c r="A678" s="424">
        <v>661</v>
      </c>
      <c r="B678" s="301">
        <v>42.18</v>
      </c>
      <c r="C678" s="302">
        <v>21700</v>
      </c>
      <c r="D678" s="303">
        <f t="shared" si="174"/>
        <v>6173.5419630156466</v>
      </c>
      <c r="E678" s="304">
        <f t="shared" si="177"/>
        <v>2086.6571834992883</v>
      </c>
      <c r="F678" s="304">
        <f t="shared" si="178"/>
        <v>123.47083926031293</v>
      </c>
      <c r="G678" s="101">
        <v>95</v>
      </c>
      <c r="H678" s="305">
        <f t="shared" si="179"/>
        <v>8478.6699857752483</v>
      </c>
      <c r="I678" s="309">
        <f t="shared" si="180"/>
        <v>15.6709</v>
      </c>
      <c r="J678" s="329">
        <v>70.3</v>
      </c>
      <c r="K678" s="302">
        <v>21700</v>
      </c>
      <c r="L678" s="307">
        <f t="shared" si="175"/>
        <v>3704.1251778093883</v>
      </c>
      <c r="M678" s="304">
        <f t="shared" si="181"/>
        <v>1251.9943100995731</v>
      </c>
      <c r="N678" s="304">
        <f t="shared" si="182"/>
        <v>74.082503556187774</v>
      </c>
      <c r="O678" s="308">
        <v>57</v>
      </c>
      <c r="P678" s="305">
        <f t="shared" si="183"/>
        <v>5087.2019914651491</v>
      </c>
      <c r="Q678" s="309">
        <f t="shared" si="184"/>
        <v>9.4025999999999996</v>
      </c>
      <c r="R678" s="367">
        <v>105.45</v>
      </c>
      <c r="S678" s="302">
        <v>21700</v>
      </c>
      <c r="T678" s="307">
        <f t="shared" si="176"/>
        <v>2469.4167852062587</v>
      </c>
      <c r="U678" s="101">
        <f t="shared" si="185"/>
        <v>834.66287339971541</v>
      </c>
      <c r="V678" s="304">
        <f t="shared" si="186"/>
        <v>49.388335704125176</v>
      </c>
      <c r="W678" s="308">
        <v>38</v>
      </c>
      <c r="X678" s="305">
        <f t="shared" si="187"/>
        <v>3391.4679943100991</v>
      </c>
      <c r="Y678" s="309">
        <f t="shared" si="188"/>
        <v>6.2683999999999997</v>
      </c>
    </row>
    <row r="679" spans="1:25" ht="15.75" customHeight="1" x14ac:dyDescent="0.2">
      <c r="A679" s="424">
        <v>662</v>
      </c>
      <c r="B679" s="301">
        <v>42.18</v>
      </c>
      <c r="C679" s="302">
        <v>21700</v>
      </c>
      <c r="D679" s="303">
        <f t="shared" si="174"/>
        <v>6173.5419630156466</v>
      </c>
      <c r="E679" s="304">
        <f t="shared" si="177"/>
        <v>2086.6571834992883</v>
      </c>
      <c r="F679" s="304">
        <f t="shared" si="178"/>
        <v>123.47083926031293</v>
      </c>
      <c r="G679" s="101">
        <v>95</v>
      </c>
      <c r="H679" s="305">
        <f t="shared" si="179"/>
        <v>8478.6699857752483</v>
      </c>
      <c r="I679" s="309">
        <f t="shared" si="180"/>
        <v>15.694599999999999</v>
      </c>
      <c r="J679" s="329">
        <v>70.3</v>
      </c>
      <c r="K679" s="302">
        <v>21700</v>
      </c>
      <c r="L679" s="307">
        <f t="shared" si="175"/>
        <v>3704.1251778093883</v>
      </c>
      <c r="M679" s="304">
        <f t="shared" si="181"/>
        <v>1251.9943100995731</v>
      </c>
      <c r="N679" s="304">
        <f t="shared" si="182"/>
        <v>74.082503556187774</v>
      </c>
      <c r="O679" s="308">
        <v>57</v>
      </c>
      <c r="P679" s="305">
        <f t="shared" si="183"/>
        <v>5087.2019914651491</v>
      </c>
      <c r="Q679" s="309">
        <f t="shared" si="184"/>
        <v>9.4168000000000003</v>
      </c>
      <c r="R679" s="367">
        <v>105.45</v>
      </c>
      <c r="S679" s="302">
        <v>21700</v>
      </c>
      <c r="T679" s="307">
        <f t="shared" si="176"/>
        <v>2469.4167852062587</v>
      </c>
      <c r="U679" s="101">
        <f t="shared" si="185"/>
        <v>834.66287339971541</v>
      </c>
      <c r="V679" s="304">
        <f t="shared" si="186"/>
        <v>49.388335704125176</v>
      </c>
      <c r="W679" s="308">
        <v>38</v>
      </c>
      <c r="X679" s="305">
        <f t="shared" si="187"/>
        <v>3391.4679943100991</v>
      </c>
      <c r="Y679" s="309">
        <f t="shared" si="188"/>
        <v>6.2778999999999998</v>
      </c>
    </row>
    <row r="680" spans="1:25" ht="15.75" customHeight="1" x14ac:dyDescent="0.2">
      <c r="A680" s="424">
        <v>663</v>
      </c>
      <c r="B680" s="301">
        <v>42.18</v>
      </c>
      <c r="C680" s="302">
        <v>21700</v>
      </c>
      <c r="D680" s="303">
        <f t="shared" si="174"/>
        <v>6173.5419630156466</v>
      </c>
      <c r="E680" s="304">
        <f t="shared" si="177"/>
        <v>2086.6571834992883</v>
      </c>
      <c r="F680" s="304">
        <f t="shared" si="178"/>
        <v>123.47083926031293</v>
      </c>
      <c r="G680" s="101">
        <v>95</v>
      </c>
      <c r="H680" s="305">
        <f t="shared" si="179"/>
        <v>8478.6699857752483</v>
      </c>
      <c r="I680" s="309">
        <f t="shared" si="180"/>
        <v>15.718299999999999</v>
      </c>
      <c r="J680" s="329">
        <v>70.3</v>
      </c>
      <c r="K680" s="302">
        <v>21700</v>
      </c>
      <c r="L680" s="307">
        <f t="shared" si="175"/>
        <v>3704.1251778093883</v>
      </c>
      <c r="M680" s="304">
        <f t="shared" si="181"/>
        <v>1251.9943100995731</v>
      </c>
      <c r="N680" s="304">
        <f t="shared" si="182"/>
        <v>74.082503556187774</v>
      </c>
      <c r="O680" s="308">
        <v>57</v>
      </c>
      <c r="P680" s="305">
        <f t="shared" si="183"/>
        <v>5087.2019914651491</v>
      </c>
      <c r="Q680" s="309">
        <f t="shared" si="184"/>
        <v>9.4309999999999992</v>
      </c>
      <c r="R680" s="367">
        <v>105.45</v>
      </c>
      <c r="S680" s="302">
        <v>21700</v>
      </c>
      <c r="T680" s="307">
        <f t="shared" si="176"/>
        <v>2469.4167852062587</v>
      </c>
      <c r="U680" s="101">
        <f t="shared" si="185"/>
        <v>834.66287339971541</v>
      </c>
      <c r="V680" s="304">
        <f t="shared" si="186"/>
        <v>49.388335704125176</v>
      </c>
      <c r="W680" s="308">
        <v>38</v>
      </c>
      <c r="X680" s="305">
        <f t="shared" si="187"/>
        <v>3391.4679943100991</v>
      </c>
      <c r="Y680" s="309">
        <f t="shared" si="188"/>
        <v>6.2873000000000001</v>
      </c>
    </row>
    <row r="681" spans="1:25" ht="15.75" customHeight="1" x14ac:dyDescent="0.2">
      <c r="A681" s="424">
        <v>664</v>
      </c>
      <c r="B681" s="301">
        <v>42.18</v>
      </c>
      <c r="C681" s="302">
        <v>21700</v>
      </c>
      <c r="D681" s="303">
        <f t="shared" si="174"/>
        <v>6173.5419630156466</v>
      </c>
      <c r="E681" s="304">
        <f t="shared" si="177"/>
        <v>2086.6571834992883</v>
      </c>
      <c r="F681" s="304">
        <f t="shared" si="178"/>
        <v>123.47083926031293</v>
      </c>
      <c r="G681" s="101">
        <v>95</v>
      </c>
      <c r="H681" s="305">
        <f t="shared" si="179"/>
        <v>8478.6699857752483</v>
      </c>
      <c r="I681" s="309">
        <f t="shared" si="180"/>
        <v>15.742100000000001</v>
      </c>
      <c r="J681" s="329">
        <v>70.3</v>
      </c>
      <c r="K681" s="302">
        <v>21700</v>
      </c>
      <c r="L681" s="307">
        <f t="shared" si="175"/>
        <v>3704.1251778093883</v>
      </c>
      <c r="M681" s="304">
        <f t="shared" si="181"/>
        <v>1251.9943100995731</v>
      </c>
      <c r="N681" s="304">
        <f t="shared" si="182"/>
        <v>74.082503556187774</v>
      </c>
      <c r="O681" s="308">
        <v>57</v>
      </c>
      <c r="P681" s="305">
        <f t="shared" si="183"/>
        <v>5087.2019914651491</v>
      </c>
      <c r="Q681" s="309">
        <f t="shared" si="184"/>
        <v>9.4451999999999998</v>
      </c>
      <c r="R681" s="367">
        <v>105.45</v>
      </c>
      <c r="S681" s="302">
        <v>21700</v>
      </c>
      <c r="T681" s="307">
        <f t="shared" si="176"/>
        <v>2469.4167852062587</v>
      </c>
      <c r="U681" s="101">
        <f t="shared" si="185"/>
        <v>834.66287339971541</v>
      </c>
      <c r="V681" s="304">
        <f t="shared" si="186"/>
        <v>49.388335704125176</v>
      </c>
      <c r="W681" s="308">
        <v>38</v>
      </c>
      <c r="X681" s="305">
        <f t="shared" si="187"/>
        <v>3391.4679943100991</v>
      </c>
      <c r="Y681" s="309">
        <f t="shared" si="188"/>
        <v>6.2968000000000002</v>
      </c>
    </row>
    <row r="682" spans="1:25" ht="15.75" customHeight="1" x14ac:dyDescent="0.2">
      <c r="A682" s="424">
        <v>665</v>
      </c>
      <c r="B682" s="301">
        <v>42.18</v>
      </c>
      <c r="C682" s="302">
        <v>21700</v>
      </c>
      <c r="D682" s="303">
        <f t="shared" si="174"/>
        <v>6173.5419630156466</v>
      </c>
      <c r="E682" s="304">
        <f t="shared" si="177"/>
        <v>2086.6571834992883</v>
      </c>
      <c r="F682" s="304">
        <f t="shared" si="178"/>
        <v>123.47083926031293</v>
      </c>
      <c r="G682" s="101">
        <v>95</v>
      </c>
      <c r="H682" s="305">
        <f t="shared" si="179"/>
        <v>8478.6699857752483</v>
      </c>
      <c r="I682" s="309">
        <f t="shared" si="180"/>
        <v>15.7658</v>
      </c>
      <c r="J682" s="329">
        <v>70.3</v>
      </c>
      <c r="K682" s="302">
        <v>21700</v>
      </c>
      <c r="L682" s="307">
        <f t="shared" si="175"/>
        <v>3704.1251778093883</v>
      </c>
      <c r="M682" s="304">
        <f t="shared" si="181"/>
        <v>1251.9943100995731</v>
      </c>
      <c r="N682" s="304">
        <f t="shared" si="182"/>
        <v>74.082503556187774</v>
      </c>
      <c r="O682" s="308">
        <v>57</v>
      </c>
      <c r="P682" s="305">
        <f t="shared" si="183"/>
        <v>5087.2019914651491</v>
      </c>
      <c r="Q682" s="309">
        <f t="shared" si="184"/>
        <v>9.4595000000000002</v>
      </c>
      <c r="R682" s="367">
        <v>105.45</v>
      </c>
      <c r="S682" s="302">
        <v>21700</v>
      </c>
      <c r="T682" s="307">
        <f t="shared" si="176"/>
        <v>2469.4167852062587</v>
      </c>
      <c r="U682" s="101">
        <f t="shared" si="185"/>
        <v>834.66287339971541</v>
      </c>
      <c r="V682" s="304">
        <f t="shared" si="186"/>
        <v>49.388335704125176</v>
      </c>
      <c r="W682" s="308">
        <v>38</v>
      </c>
      <c r="X682" s="305">
        <f t="shared" si="187"/>
        <v>3391.4679943100991</v>
      </c>
      <c r="Y682" s="309">
        <f t="shared" si="188"/>
        <v>6.3063000000000002</v>
      </c>
    </row>
    <row r="683" spans="1:25" ht="15.75" customHeight="1" x14ac:dyDescent="0.2">
      <c r="A683" s="424">
        <v>666</v>
      </c>
      <c r="B683" s="301">
        <v>42.18</v>
      </c>
      <c r="C683" s="302">
        <v>21700</v>
      </c>
      <c r="D683" s="303">
        <f t="shared" si="174"/>
        <v>6173.5419630156466</v>
      </c>
      <c r="E683" s="304">
        <f t="shared" si="177"/>
        <v>2086.6571834992883</v>
      </c>
      <c r="F683" s="304">
        <f t="shared" si="178"/>
        <v>123.47083926031293</v>
      </c>
      <c r="G683" s="101">
        <v>95</v>
      </c>
      <c r="H683" s="305">
        <f t="shared" si="179"/>
        <v>8478.6699857752483</v>
      </c>
      <c r="I683" s="309">
        <f t="shared" si="180"/>
        <v>15.7895</v>
      </c>
      <c r="J683" s="329">
        <v>70.3</v>
      </c>
      <c r="K683" s="302">
        <v>21700</v>
      </c>
      <c r="L683" s="307">
        <f t="shared" si="175"/>
        <v>3704.1251778093883</v>
      </c>
      <c r="M683" s="304">
        <f t="shared" si="181"/>
        <v>1251.9943100995731</v>
      </c>
      <c r="N683" s="304">
        <f t="shared" si="182"/>
        <v>74.082503556187774</v>
      </c>
      <c r="O683" s="308">
        <v>57</v>
      </c>
      <c r="P683" s="305">
        <f t="shared" si="183"/>
        <v>5087.2019914651491</v>
      </c>
      <c r="Q683" s="309">
        <f t="shared" si="184"/>
        <v>9.4736999999999991</v>
      </c>
      <c r="R683" s="367">
        <v>105.45</v>
      </c>
      <c r="S683" s="302">
        <v>21700</v>
      </c>
      <c r="T683" s="307">
        <f t="shared" si="176"/>
        <v>2469.4167852062587</v>
      </c>
      <c r="U683" s="101">
        <f t="shared" si="185"/>
        <v>834.66287339971541</v>
      </c>
      <c r="V683" s="304">
        <f t="shared" si="186"/>
        <v>49.388335704125176</v>
      </c>
      <c r="W683" s="308">
        <v>38</v>
      </c>
      <c r="X683" s="305">
        <f t="shared" si="187"/>
        <v>3391.4679943100991</v>
      </c>
      <c r="Y683" s="309">
        <f t="shared" si="188"/>
        <v>6.3158000000000003</v>
      </c>
    </row>
    <row r="684" spans="1:25" ht="15.75" customHeight="1" x14ac:dyDescent="0.2">
      <c r="A684" s="424">
        <v>667</v>
      </c>
      <c r="B684" s="301">
        <v>42.18</v>
      </c>
      <c r="C684" s="302">
        <v>21700</v>
      </c>
      <c r="D684" s="303">
        <f t="shared" si="174"/>
        <v>6173.5419630156466</v>
      </c>
      <c r="E684" s="304">
        <f t="shared" si="177"/>
        <v>2086.6571834992883</v>
      </c>
      <c r="F684" s="304">
        <f t="shared" si="178"/>
        <v>123.47083926031293</v>
      </c>
      <c r="G684" s="101">
        <v>95</v>
      </c>
      <c r="H684" s="305">
        <f t="shared" si="179"/>
        <v>8478.6699857752483</v>
      </c>
      <c r="I684" s="309">
        <f t="shared" si="180"/>
        <v>15.8132</v>
      </c>
      <c r="J684" s="329">
        <v>70.3</v>
      </c>
      <c r="K684" s="302">
        <v>21700</v>
      </c>
      <c r="L684" s="307">
        <f t="shared" si="175"/>
        <v>3704.1251778093883</v>
      </c>
      <c r="M684" s="304">
        <f t="shared" si="181"/>
        <v>1251.9943100995731</v>
      </c>
      <c r="N684" s="304">
        <f t="shared" si="182"/>
        <v>74.082503556187774</v>
      </c>
      <c r="O684" s="308">
        <v>57</v>
      </c>
      <c r="P684" s="305">
        <f t="shared" si="183"/>
        <v>5087.2019914651491</v>
      </c>
      <c r="Q684" s="309">
        <f t="shared" si="184"/>
        <v>9.4878999999999998</v>
      </c>
      <c r="R684" s="367">
        <v>105.45</v>
      </c>
      <c r="S684" s="302">
        <v>21700</v>
      </c>
      <c r="T684" s="307">
        <f t="shared" si="176"/>
        <v>2469.4167852062587</v>
      </c>
      <c r="U684" s="101">
        <f t="shared" si="185"/>
        <v>834.66287339971541</v>
      </c>
      <c r="V684" s="304">
        <f t="shared" si="186"/>
        <v>49.388335704125176</v>
      </c>
      <c r="W684" s="308">
        <v>38</v>
      </c>
      <c r="X684" s="305">
        <f t="shared" si="187"/>
        <v>3391.4679943100991</v>
      </c>
      <c r="Y684" s="309">
        <f t="shared" si="188"/>
        <v>6.3253000000000004</v>
      </c>
    </row>
    <row r="685" spans="1:25" ht="15.75" customHeight="1" x14ac:dyDescent="0.2">
      <c r="A685" s="424">
        <v>668</v>
      </c>
      <c r="B685" s="301">
        <v>42.18</v>
      </c>
      <c r="C685" s="302">
        <v>21700</v>
      </c>
      <c r="D685" s="303">
        <f t="shared" si="174"/>
        <v>6173.5419630156466</v>
      </c>
      <c r="E685" s="304">
        <f t="shared" si="177"/>
        <v>2086.6571834992883</v>
      </c>
      <c r="F685" s="304">
        <f t="shared" si="178"/>
        <v>123.47083926031293</v>
      </c>
      <c r="G685" s="101">
        <v>95</v>
      </c>
      <c r="H685" s="305">
        <f t="shared" si="179"/>
        <v>8478.6699857752483</v>
      </c>
      <c r="I685" s="309">
        <f t="shared" si="180"/>
        <v>15.8369</v>
      </c>
      <c r="J685" s="329">
        <v>70.3</v>
      </c>
      <c r="K685" s="302">
        <v>21700</v>
      </c>
      <c r="L685" s="307">
        <f t="shared" si="175"/>
        <v>3704.1251778093883</v>
      </c>
      <c r="M685" s="304">
        <f t="shared" si="181"/>
        <v>1251.9943100995731</v>
      </c>
      <c r="N685" s="304">
        <f t="shared" si="182"/>
        <v>74.082503556187774</v>
      </c>
      <c r="O685" s="308">
        <v>57</v>
      </c>
      <c r="P685" s="305">
        <f t="shared" si="183"/>
        <v>5087.2019914651491</v>
      </c>
      <c r="Q685" s="309">
        <f t="shared" si="184"/>
        <v>9.5021000000000004</v>
      </c>
      <c r="R685" s="367">
        <v>105.45</v>
      </c>
      <c r="S685" s="302">
        <v>21700</v>
      </c>
      <c r="T685" s="307">
        <f t="shared" si="176"/>
        <v>2469.4167852062587</v>
      </c>
      <c r="U685" s="101">
        <f t="shared" si="185"/>
        <v>834.66287339971541</v>
      </c>
      <c r="V685" s="304">
        <f t="shared" si="186"/>
        <v>49.388335704125176</v>
      </c>
      <c r="W685" s="308">
        <v>38</v>
      </c>
      <c r="X685" s="305">
        <f t="shared" si="187"/>
        <v>3391.4679943100991</v>
      </c>
      <c r="Y685" s="309">
        <f t="shared" si="188"/>
        <v>6.3348000000000004</v>
      </c>
    </row>
    <row r="686" spans="1:25" ht="15.75" customHeight="1" x14ac:dyDescent="0.2">
      <c r="A686" s="424">
        <v>669</v>
      </c>
      <c r="B686" s="301">
        <v>42.18</v>
      </c>
      <c r="C686" s="302">
        <v>21700</v>
      </c>
      <c r="D686" s="303">
        <f t="shared" si="174"/>
        <v>6173.5419630156466</v>
      </c>
      <c r="E686" s="304">
        <f t="shared" si="177"/>
        <v>2086.6571834992883</v>
      </c>
      <c r="F686" s="304">
        <f t="shared" si="178"/>
        <v>123.47083926031293</v>
      </c>
      <c r="G686" s="101">
        <v>95</v>
      </c>
      <c r="H686" s="305">
        <f t="shared" si="179"/>
        <v>8478.6699857752483</v>
      </c>
      <c r="I686" s="309">
        <f t="shared" si="180"/>
        <v>15.8606</v>
      </c>
      <c r="J686" s="329">
        <v>70.3</v>
      </c>
      <c r="K686" s="302">
        <v>21700</v>
      </c>
      <c r="L686" s="307">
        <f t="shared" si="175"/>
        <v>3704.1251778093883</v>
      </c>
      <c r="M686" s="304">
        <f t="shared" si="181"/>
        <v>1251.9943100995731</v>
      </c>
      <c r="N686" s="304">
        <f t="shared" si="182"/>
        <v>74.082503556187774</v>
      </c>
      <c r="O686" s="308">
        <v>57</v>
      </c>
      <c r="P686" s="305">
        <f t="shared" si="183"/>
        <v>5087.2019914651491</v>
      </c>
      <c r="Q686" s="309">
        <f t="shared" si="184"/>
        <v>9.5164000000000009</v>
      </c>
      <c r="R686" s="367">
        <v>105.45</v>
      </c>
      <c r="S686" s="302">
        <v>21700</v>
      </c>
      <c r="T686" s="307">
        <f t="shared" si="176"/>
        <v>2469.4167852062587</v>
      </c>
      <c r="U686" s="101">
        <f t="shared" si="185"/>
        <v>834.66287339971541</v>
      </c>
      <c r="V686" s="304">
        <f t="shared" si="186"/>
        <v>49.388335704125176</v>
      </c>
      <c r="W686" s="308">
        <v>38</v>
      </c>
      <c r="X686" s="305">
        <f t="shared" si="187"/>
        <v>3391.4679943100991</v>
      </c>
      <c r="Y686" s="309">
        <f t="shared" si="188"/>
        <v>6.3441999999999998</v>
      </c>
    </row>
    <row r="687" spans="1:25" ht="15.75" customHeight="1" x14ac:dyDescent="0.2">
      <c r="A687" s="283">
        <v>670</v>
      </c>
      <c r="B687" s="301">
        <v>42.18</v>
      </c>
      <c r="C687" s="302">
        <v>21700</v>
      </c>
      <c r="D687" s="303">
        <f t="shared" si="174"/>
        <v>6173.5419630156466</v>
      </c>
      <c r="E687" s="304">
        <f t="shared" si="177"/>
        <v>2086.6571834992883</v>
      </c>
      <c r="F687" s="304">
        <f t="shared" si="178"/>
        <v>123.47083926031293</v>
      </c>
      <c r="G687" s="101">
        <v>95</v>
      </c>
      <c r="H687" s="305">
        <f t="shared" si="179"/>
        <v>8478.6699857752483</v>
      </c>
      <c r="I687" s="309">
        <f t="shared" si="180"/>
        <v>15.8843</v>
      </c>
      <c r="J687" s="329">
        <v>70.3</v>
      </c>
      <c r="K687" s="302">
        <v>21700</v>
      </c>
      <c r="L687" s="307">
        <f t="shared" si="175"/>
        <v>3704.1251778093883</v>
      </c>
      <c r="M687" s="304">
        <f t="shared" si="181"/>
        <v>1251.9943100995731</v>
      </c>
      <c r="N687" s="304">
        <f t="shared" si="182"/>
        <v>74.082503556187774</v>
      </c>
      <c r="O687" s="308">
        <v>57</v>
      </c>
      <c r="P687" s="305">
        <f t="shared" si="183"/>
        <v>5087.2019914651491</v>
      </c>
      <c r="Q687" s="309">
        <f t="shared" si="184"/>
        <v>9.5305999999999997</v>
      </c>
      <c r="R687" s="367">
        <v>105.45</v>
      </c>
      <c r="S687" s="302">
        <v>21700</v>
      </c>
      <c r="T687" s="307">
        <f t="shared" si="176"/>
        <v>2469.4167852062587</v>
      </c>
      <c r="U687" s="101">
        <f t="shared" si="185"/>
        <v>834.66287339971541</v>
      </c>
      <c r="V687" s="304">
        <f t="shared" si="186"/>
        <v>49.388335704125176</v>
      </c>
      <c r="W687" s="308">
        <v>38</v>
      </c>
      <c r="X687" s="305">
        <f t="shared" si="187"/>
        <v>3391.4679943100991</v>
      </c>
      <c r="Y687" s="309">
        <f t="shared" si="188"/>
        <v>6.3536999999999999</v>
      </c>
    </row>
    <row r="688" spans="1:25" ht="15.75" customHeight="1" x14ac:dyDescent="0.2">
      <c r="A688" s="424">
        <v>671</v>
      </c>
      <c r="B688" s="301">
        <v>42.18</v>
      </c>
      <c r="C688" s="302">
        <v>21700</v>
      </c>
      <c r="D688" s="303">
        <f t="shared" si="174"/>
        <v>6173.5419630156466</v>
      </c>
      <c r="E688" s="304">
        <f t="shared" si="177"/>
        <v>2086.6571834992883</v>
      </c>
      <c r="F688" s="304">
        <f t="shared" si="178"/>
        <v>123.47083926031293</v>
      </c>
      <c r="G688" s="101">
        <v>95</v>
      </c>
      <c r="H688" s="305">
        <f t="shared" si="179"/>
        <v>8478.6699857752483</v>
      </c>
      <c r="I688" s="309">
        <f t="shared" si="180"/>
        <v>15.907999999999999</v>
      </c>
      <c r="J688" s="329">
        <v>70.3</v>
      </c>
      <c r="K688" s="302">
        <v>21700</v>
      </c>
      <c r="L688" s="307">
        <f t="shared" si="175"/>
        <v>3704.1251778093883</v>
      </c>
      <c r="M688" s="304">
        <f t="shared" si="181"/>
        <v>1251.9943100995731</v>
      </c>
      <c r="N688" s="304">
        <f t="shared" si="182"/>
        <v>74.082503556187774</v>
      </c>
      <c r="O688" s="308">
        <v>57</v>
      </c>
      <c r="P688" s="305">
        <f t="shared" si="183"/>
        <v>5087.2019914651491</v>
      </c>
      <c r="Q688" s="309">
        <f t="shared" si="184"/>
        <v>9.5448000000000004</v>
      </c>
      <c r="R688" s="367">
        <v>105.45</v>
      </c>
      <c r="S688" s="302">
        <v>21700</v>
      </c>
      <c r="T688" s="307">
        <f t="shared" si="176"/>
        <v>2469.4167852062587</v>
      </c>
      <c r="U688" s="101">
        <f t="shared" si="185"/>
        <v>834.66287339971541</v>
      </c>
      <c r="V688" s="304">
        <f t="shared" si="186"/>
        <v>49.388335704125176</v>
      </c>
      <c r="W688" s="308">
        <v>38</v>
      </c>
      <c r="X688" s="305">
        <f t="shared" si="187"/>
        <v>3391.4679943100991</v>
      </c>
      <c r="Y688" s="309">
        <f t="shared" si="188"/>
        <v>6.3632</v>
      </c>
    </row>
    <row r="689" spans="1:25" ht="15.75" customHeight="1" x14ac:dyDescent="0.2">
      <c r="A689" s="424">
        <v>672</v>
      </c>
      <c r="B689" s="301">
        <v>42.18</v>
      </c>
      <c r="C689" s="302">
        <v>21700</v>
      </c>
      <c r="D689" s="303">
        <f t="shared" si="174"/>
        <v>6173.5419630156466</v>
      </c>
      <c r="E689" s="304">
        <f t="shared" si="177"/>
        <v>2086.6571834992883</v>
      </c>
      <c r="F689" s="304">
        <f t="shared" si="178"/>
        <v>123.47083926031293</v>
      </c>
      <c r="G689" s="101">
        <v>95</v>
      </c>
      <c r="H689" s="305">
        <f t="shared" si="179"/>
        <v>8478.6699857752483</v>
      </c>
      <c r="I689" s="309">
        <f t="shared" si="180"/>
        <v>15.931699999999999</v>
      </c>
      <c r="J689" s="329">
        <v>70.3</v>
      </c>
      <c r="K689" s="302">
        <v>21700</v>
      </c>
      <c r="L689" s="307">
        <f t="shared" si="175"/>
        <v>3704.1251778093883</v>
      </c>
      <c r="M689" s="304">
        <f t="shared" si="181"/>
        <v>1251.9943100995731</v>
      </c>
      <c r="N689" s="304">
        <f t="shared" si="182"/>
        <v>74.082503556187774</v>
      </c>
      <c r="O689" s="308">
        <v>57</v>
      </c>
      <c r="P689" s="305">
        <f t="shared" si="183"/>
        <v>5087.2019914651491</v>
      </c>
      <c r="Q689" s="309">
        <f t="shared" si="184"/>
        <v>9.5589999999999993</v>
      </c>
      <c r="R689" s="367">
        <v>105.45</v>
      </c>
      <c r="S689" s="302">
        <v>21700</v>
      </c>
      <c r="T689" s="307">
        <f t="shared" si="176"/>
        <v>2469.4167852062587</v>
      </c>
      <c r="U689" s="101">
        <f t="shared" si="185"/>
        <v>834.66287339971541</v>
      </c>
      <c r="V689" s="304">
        <f t="shared" si="186"/>
        <v>49.388335704125176</v>
      </c>
      <c r="W689" s="308">
        <v>38</v>
      </c>
      <c r="X689" s="305">
        <f t="shared" si="187"/>
        <v>3391.4679943100991</v>
      </c>
      <c r="Y689" s="309">
        <f t="shared" si="188"/>
        <v>6.3727</v>
      </c>
    </row>
    <row r="690" spans="1:25" ht="15.75" customHeight="1" x14ac:dyDescent="0.2">
      <c r="A690" s="424">
        <v>673</v>
      </c>
      <c r="B690" s="301">
        <v>42.18</v>
      </c>
      <c r="C690" s="302">
        <v>21700</v>
      </c>
      <c r="D690" s="303">
        <f t="shared" si="174"/>
        <v>6173.5419630156466</v>
      </c>
      <c r="E690" s="304">
        <f t="shared" si="177"/>
        <v>2086.6571834992883</v>
      </c>
      <c r="F690" s="304">
        <f t="shared" si="178"/>
        <v>123.47083926031293</v>
      </c>
      <c r="G690" s="101">
        <v>95</v>
      </c>
      <c r="H690" s="305">
        <f t="shared" si="179"/>
        <v>8478.6699857752483</v>
      </c>
      <c r="I690" s="309">
        <f t="shared" si="180"/>
        <v>15.955399999999999</v>
      </c>
      <c r="J690" s="329">
        <v>70.3</v>
      </c>
      <c r="K690" s="302">
        <v>21700</v>
      </c>
      <c r="L690" s="307">
        <f t="shared" si="175"/>
        <v>3704.1251778093883</v>
      </c>
      <c r="M690" s="304">
        <f t="shared" si="181"/>
        <v>1251.9943100995731</v>
      </c>
      <c r="N690" s="304">
        <f t="shared" si="182"/>
        <v>74.082503556187774</v>
      </c>
      <c r="O690" s="308">
        <v>57</v>
      </c>
      <c r="P690" s="305">
        <f t="shared" si="183"/>
        <v>5087.2019914651491</v>
      </c>
      <c r="Q690" s="309">
        <f t="shared" si="184"/>
        <v>9.5732999999999997</v>
      </c>
      <c r="R690" s="367">
        <v>105.45</v>
      </c>
      <c r="S690" s="302">
        <v>21700</v>
      </c>
      <c r="T690" s="307">
        <f t="shared" si="176"/>
        <v>2469.4167852062587</v>
      </c>
      <c r="U690" s="101">
        <f t="shared" si="185"/>
        <v>834.66287339971541</v>
      </c>
      <c r="V690" s="304">
        <f t="shared" si="186"/>
        <v>49.388335704125176</v>
      </c>
      <c r="W690" s="308">
        <v>38</v>
      </c>
      <c r="X690" s="305">
        <f t="shared" si="187"/>
        <v>3391.4679943100991</v>
      </c>
      <c r="Y690" s="309">
        <f t="shared" si="188"/>
        <v>6.3822000000000001</v>
      </c>
    </row>
    <row r="691" spans="1:25" ht="15.75" customHeight="1" x14ac:dyDescent="0.2">
      <c r="A691" s="424">
        <v>674</v>
      </c>
      <c r="B691" s="301">
        <v>42.18</v>
      </c>
      <c r="C691" s="302">
        <v>21700</v>
      </c>
      <c r="D691" s="303">
        <f t="shared" si="174"/>
        <v>6173.5419630156466</v>
      </c>
      <c r="E691" s="304">
        <f t="shared" si="177"/>
        <v>2086.6571834992883</v>
      </c>
      <c r="F691" s="304">
        <f t="shared" si="178"/>
        <v>123.47083926031293</v>
      </c>
      <c r="G691" s="101">
        <v>95</v>
      </c>
      <c r="H691" s="305">
        <f t="shared" si="179"/>
        <v>8478.6699857752483</v>
      </c>
      <c r="I691" s="309">
        <f t="shared" si="180"/>
        <v>15.979100000000001</v>
      </c>
      <c r="J691" s="329">
        <v>70.3</v>
      </c>
      <c r="K691" s="302">
        <v>21700</v>
      </c>
      <c r="L691" s="307">
        <f t="shared" si="175"/>
        <v>3704.1251778093883</v>
      </c>
      <c r="M691" s="304">
        <f t="shared" si="181"/>
        <v>1251.9943100995731</v>
      </c>
      <c r="N691" s="304">
        <f t="shared" si="182"/>
        <v>74.082503556187774</v>
      </c>
      <c r="O691" s="308">
        <v>57</v>
      </c>
      <c r="P691" s="305">
        <f t="shared" si="183"/>
        <v>5087.2019914651491</v>
      </c>
      <c r="Q691" s="309">
        <f t="shared" si="184"/>
        <v>9.5875000000000004</v>
      </c>
      <c r="R691" s="367">
        <v>105.45</v>
      </c>
      <c r="S691" s="302">
        <v>21700</v>
      </c>
      <c r="T691" s="307">
        <f t="shared" si="176"/>
        <v>2469.4167852062587</v>
      </c>
      <c r="U691" s="101">
        <f t="shared" si="185"/>
        <v>834.66287339971541</v>
      </c>
      <c r="V691" s="304">
        <f t="shared" si="186"/>
        <v>49.388335704125176</v>
      </c>
      <c r="W691" s="308">
        <v>38</v>
      </c>
      <c r="X691" s="305">
        <f t="shared" si="187"/>
        <v>3391.4679943100991</v>
      </c>
      <c r="Y691" s="309">
        <f t="shared" si="188"/>
        <v>6.3917000000000002</v>
      </c>
    </row>
    <row r="692" spans="1:25" ht="15.75" customHeight="1" x14ac:dyDescent="0.2">
      <c r="A692" s="424">
        <v>675</v>
      </c>
      <c r="B692" s="301">
        <v>42.18</v>
      </c>
      <c r="C692" s="302">
        <v>21700</v>
      </c>
      <c r="D692" s="303">
        <f t="shared" si="174"/>
        <v>6173.5419630156466</v>
      </c>
      <c r="E692" s="304">
        <f t="shared" si="177"/>
        <v>2086.6571834992883</v>
      </c>
      <c r="F692" s="304">
        <f t="shared" si="178"/>
        <v>123.47083926031293</v>
      </c>
      <c r="G692" s="101">
        <v>95</v>
      </c>
      <c r="H692" s="305">
        <f t="shared" si="179"/>
        <v>8478.6699857752483</v>
      </c>
      <c r="I692" s="309">
        <f t="shared" si="180"/>
        <v>16.002800000000001</v>
      </c>
      <c r="J692" s="329">
        <v>70.3</v>
      </c>
      <c r="K692" s="302">
        <v>21700</v>
      </c>
      <c r="L692" s="307">
        <f t="shared" si="175"/>
        <v>3704.1251778093883</v>
      </c>
      <c r="M692" s="304">
        <f t="shared" si="181"/>
        <v>1251.9943100995731</v>
      </c>
      <c r="N692" s="304">
        <f t="shared" si="182"/>
        <v>74.082503556187774</v>
      </c>
      <c r="O692" s="308">
        <v>57</v>
      </c>
      <c r="P692" s="305">
        <f t="shared" si="183"/>
        <v>5087.2019914651491</v>
      </c>
      <c r="Q692" s="309">
        <f t="shared" si="184"/>
        <v>9.6016999999999992</v>
      </c>
      <c r="R692" s="367">
        <v>105.45</v>
      </c>
      <c r="S692" s="302">
        <v>21700</v>
      </c>
      <c r="T692" s="307">
        <f t="shared" si="176"/>
        <v>2469.4167852062587</v>
      </c>
      <c r="U692" s="101">
        <f t="shared" si="185"/>
        <v>834.66287339971541</v>
      </c>
      <c r="V692" s="304">
        <f t="shared" si="186"/>
        <v>49.388335704125176</v>
      </c>
      <c r="W692" s="308">
        <v>38</v>
      </c>
      <c r="X692" s="305">
        <f t="shared" si="187"/>
        <v>3391.4679943100991</v>
      </c>
      <c r="Y692" s="309">
        <f t="shared" si="188"/>
        <v>6.4010999999999996</v>
      </c>
    </row>
    <row r="693" spans="1:25" ht="15.75" customHeight="1" x14ac:dyDescent="0.2">
      <c r="A693" s="424">
        <v>676</v>
      </c>
      <c r="B693" s="301">
        <v>42.18</v>
      </c>
      <c r="C693" s="302">
        <v>21700</v>
      </c>
      <c r="D693" s="303">
        <f t="shared" si="174"/>
        <v>6173.5419630156466</v>
      </c>
      <c r="E693" s="304">
        <f t="shared" si="177"/>
        <v>2086.6571834992883</v>
      </c>
      <c r="F693" s="304">
        <f t="shared" si="178"/>
        <v>123.47083926031293</v>
      </c>
      <c r="G693" s="101">
        <v>95</v>
      </c>
      <c r="H693" s="305">
        <f t="shared" si="179"/>
        <v>8478.6699857752483</v>
      </c>
      <c r="I693" s="309">
        <f t="shared" si="180"/>
        <v>16.026599999999998</v>
      </c>
      <c r="J693" s="329">
        <v>70.3</v>
      </c>
      <c r="K693" s="302">
        <v>21700</v>
      </c>
      <c r="L693" s="307">
        <f t="shared" si="175"/>
        <v>3704.1251778093883</v>
      </c>
      <c r="M693" s="304">
        <f t="shared" si="181"/>
        <v>1251.9943100995731</v>
      </c>
      <c r="N693" s="304">
        <f t="shared" si="182"/>
        <v>74.082503556187774</v>
      </c>
      <c r="O693" s="308">
        <v>57</v>
      </c>
      <c r="P693" s="305">
        <f t="shared" si="183"/>
        <v>5087.2019914651491</v>
      </c>
      <c r="Q693" s="309">
        <f t="shared" si="184"/>
        <v>9.6158999999999999</v>
      </c>
      <c r="R693" s="367">
        <v>105.45</v>
      </c>
      <c r="S693" s="302">
        <v>21700</v>
      </c>
      <c r="T693" s="307">
        <f t="shared" si="176"/>
        <v>2469.4167852062587</v>
      </c>
      <c r="U693" s="101">
        <f t="shared" si="185"/>
        <v>834.66287339971541</v>
      </c>
      <c r="V693" s="304">
        <f t="shared" si="186"/>
        <v>49.388335704125176</v>
      </c>
      <c r="W693" s="308">
        <v>38</v>
      </c>
      <c r="X693" s="305">
        <f t="shared" si="187"/>
        <v>3391.4679943100991</v>
      </c>
      <c r="Y693" s="309">
        <f t="shared" si="188"/>
        <v>6.4105999999999996</v>
      </c>
    </row>
    <row r="694" spans="1:25" ht="15.75" customHeight="1" x14ac:dyDescent="0.2">
      <c r="A694" s="424">
        <v>677</v>
      </c>
      <c r="B694" s="301">
        <v>42.18</v>
      </c>
      <c r="C694" s="302">
        <v>21700</v>
      </c>
      <c r="D694" s="303">
        <f t="shared" si="174"/>
        <v>6173.5419630156466</v>
      </c>
      <c r="E694" s="304">
        <f t="shared" si="177"/>
        <v>2086.6571834992883</v>
      </c>
      <c r="F694" s="304">
        <f t="shared" si="178"/>
        <v>123.47083926031293</v>
      </c>
      <c r="G694" s="101">
        <v>95</v>
      </c>
      <c r="H694" s="305">
        <f t="shared" si="179"/>
        <v>8478.6699857752483</v>
      </c>
      <c r="I694" s="309">
        <f t="shared" si="180"/>
        <v>16.0503</v>
      </c>
      <c r="J694" s="329">
        <v>70.3</v>
      </c>
      <c r="K694" s="302">
        <v>21700</v>
      </c>
      <c r="L694" s="307">
        <f t="shared" si="175"/>
        <v>3704.1251778093883</v>
      </c>
      <c r="M694" s="304">
        <f t="shared" si="181"/>
        <v>1251.9943100995731</v>
      </c>
      <c r="N694" s="304">
        <f t="shared" si="182"/>
        <v>74.082503556187774</v>
      </c>
      <c r="O694" s="308">
        <v>57</v>
      </c>
      <c r="P694" s="305">
        <f t="shared" si="183"/>
        <v>5087.2019914651491</v>
      </c>
      <c r="Q694" s="309">
        <f t="shared" si="184"/>
        <v>9.6302000000000003</v>
      </c>
      <c r="R694" s="367">
        <v>105.45</v>
      </c>
      <c r="S694" s="302">
        <v>21700</v>
      </c>
      <c r="T694" s="307">
        <f t="shared" si="176"/>
        <v>2469.4167852062587</v>
      </c>
      <c r="U694" s="101">
        <f t="shared" si="185"/>
        <v>834.66287339971541</v>
      </c>
      <c r="V694" s="304">
        <f t="shared" si="186"/>
        <v>49.388335704125176</v>
      </c>
      <c r="W694" s="308">
        <v>38</v>
      </c>
      <c r="X694" s="305">
        <f t="shared" si="187"/>
        <v>3391.4679943100991</v>
      </c>
      <c r="Y694" s="309">
        <f t="shared" si="188"/>
        <v>6.4200999999999997</v>
      </c>
    </row>
    <row r="695" spans="1:25" ht="15.75" customHeight="1" x14ac:dyDescent="0.2">
      <c r="A695" s="424">
        <v>678</v>
      </c>
      <c r="B695" s="301">
        <v>42.18</v>
      </c>
      <c r="C695" s="302">
        <v>21700</v>
      </c>
      <c r="D695" s="303">
        <f t="shared" si="174"/>
        <v>6173.5419630156466</v>
      </c>
      <c r="E695" s="304">
        <f t="shared" si="177"/>
        <v>2086.6571834992883</v>
      </c>
      <c r="F695" s="304">
        <f t="shared" si="178"/>
        <v>123.47083926031293</v>
      </c>
      <c r="G695" s="101">
        <v>95</v>
      </c>
      <c r="H695" s="305">
        <f t="shared" si="179"/>
        <v>8478.6699857752483</v>
      </c>
      <c r="I695" s="309">
        <f t="shared" si="180"/>
        <v>16.074000000000002</v>
      </c>
      <c r="J695" s="329">
        <v>70.3</v>
      </c>
      <c r="K695" s="302">
        <v>21700</v>
      </c>
      <c r="L695" s="307">
        <f t="shared" si="175"/>
        <v>3704.1251778093883</v>
      </c>
      <c r="M695" s="304">
        <f t="shared" si="181"/>
        <v>1251.9943100995731</v>
      </c>
      <c r="N695" s="304">
        <f t="shared" si="182"/>
        <v>74.082503556187774</v>
      </c>
      <c r="O695" s="308">
        <v>57</v>
      </c>
      <c r="P695" s="305">
        <f t="shared" si="183"/>
        <v>5087.2019914651491</v>
      </c>
      <c r="Q695" s="309">
        <f t="shared" si="184"/>
        <v>9.6443999999999992</v>
      </c>
      <c r="R695" s="367">
        <v>105.45</v>
      </c>
      <c r="S695" s="302">
        <v>21700</v>
      </c>
      <c r="T695" s="307">
        <f t="shared" si="176"/>
        <v>2469.4167852062587</v>
      </c>
      <c r="U695" s="101">
        <f t="shared" si="185"/>
        <v>834.66287339971541</v>
      </c>
      <c r="V695" s="304">
        <f t="shared" si="186"/>
        <v>49.388335704125176</v>
      </c>
      <c r="W695" s="308">
        <v>38</v>
      </c>
      <c r="X695" s="305">
        <f t="shared" si="187"/>
        <v>3391.4679943100991</v>
      </c>
      <c r="Y695" s="309">
        <f t="shared" si="188"/>
        <v>6.4295999999999998</v>
      </c>
    </row>
    <row r="696" spans="1:25" ht="15.75" customHeight="1" x14ac:dyDescent="0.2">
      <c r="A696" s="424">
        <v>679</v>
      </c>
      <c r="B696" s="301">
        <v>42.18</v>
      </c>
      <c r="C696" s="302">
        <v>21700</v>
      </c>
      <c r="D696" s="303">
        <f t="shared" si="174"/>
        <v>6173.5419630156466</v>
      </c>
      <c r="E696" s="304">
        <f t="shared" si="177"/>
        <v>2086.6571834992883</v>
      </c>
      <c r="F696" s="304">
        <f t="shared" si="178"/>
        <v>123.47083926031293</v>
      </c>
      <c r="G696" s="101">
        <v>95</v>
      </c>
      <c r="H696" s="305">
        <f t="shared" si="179"/>
        <v>8478.6699857752483</v>
      </c>
      <c r="I696" s="309">
        <f t="shared" si="180"/>
        <v>16.0977</v>
      </c>
      <c r="J696" s="329">
        <v>70.3</v>
      </c>
      <c r="K696" s="302">
        <v>21700</v>
      </c>
      <c r="L696" s="307">
        <f t="shared" si="175"/>
        <v>3704.1251778093883</v>
      </c>
      <c r="M696" s="304">
        <f t="shared" si="181"/>
        <v>1251.9943100995731</v>
      </c>
      <c r="N696" s="304">
        <f t="shared" si="182"/>
        <v>74.082503556187774</v>
      </c>
      <c r="O696" s="308">
        <v>57</v>
      </c>
      <c r="P696" s="305">
        <f t="shared" si="183"/>
        <v>5087.2019914651491</v>
      </c>
      <c r="Q696" s="309">
        <f t="shared" si="184"/>
        <v>9.6585999999999999</v>
      </c>
      <c r="R696" s="367">
        <v>105.45</v>
      </c>
      <c r="S696" s="302">
        <v>21700</v>
      </c>
      <c r="T696" s="307">
        <f t="shared" si="176"/>
        <v>2469.4167852062587</v>
      </c>
      <c r="U696" s="101">
        <f t="shared" si="185"/>
        <v>834.66287339971541</v>
      </c>
      <c r="V696" s="304">
        <f t="shared" si="186"/>
        <v>49.388335704125176</v>
      </c>
      <c r="W696" s="308">
        <v>38</v>
      </c>
      <c r="X696" s="305">
        <f t="shared" si="187"/>
        <v>3391.4679943100991</v>
      </c>
      <c r="Y696" s="309">
        <f t="shared" si="188"/>
        <v>6.4390999999999998</v>
      </c>
    </row>
    <row r="697" spans="1:25" ht="15.75" customHeight="1" x14ac:dyDescent="0.2">
      <c r="A697" s="283">
        <v>680</v>
      </c>
      <c r="B697" s="301">
        <v>42.18</v>
      </c>
      <c r="C697" s="302">
        <v>21700</v>
      </c>
      <c r="D697" s="303">
        <f t="shared" si="174"/>
        <v>6173.5419630156466</v>
      </c>
      <c r="E697" s="304">
        <f t="shared" si="177"/>
        <v>2086.6571834992883</v>
      </c>
      <c r="F697" s="304">
        <f t="shared" si="178"/>
        <v>123.47083926031293</v>
      </c>
      <c r="G697" s="101">
        <v>95</v>
      </c>
      <c r="H697" s="305">
        <f t="shared" si="179"/>
        <v>8478.6699857752483</v>
      </c>
      <c r="I697" s="309">
        <f t="shared" si="180"/>
        <v>16.121400000000001</v>
      </c>
      <c r="J697" s="329">
        <v>70.3</v>
      </c>
      <c r="K697" s="302">
        <v>21700</v>
      </c>
      <c r="L697" s="307">
        <f t="shared" si="175"/>
        <v>3704.1251778093883</v>
      </c>
      <c r="M697" s="304">
        <f t="shared" si="181"/>
        <v>1251.9943100995731</v>
      </c>
      <c r="N697" s="304">
        <f t="shared" si="182"/>
        <v>74.082503556187774</v>
      </c>
      <c r="O697" s="308">
        <v>57</v>
      </c>
      <c r="P697" s="305">
        <f t="shared" si="183"/>
        <v>5087.2019914651491</v>
      </c>
      <c r="Q697" s="309">
        <f t="shared" si="184"/>
        <v>9.6728000000000005</v>
      </c>
      <c r="R697" s="367">
        <v>105.45</v>
      </c>
      <c r="S697" s="302">
        <v>21700</v>
      </c>
      <c r="T697" s="307">
        <f t="shared" si="176"/>
        <v>2469.4167852062587</v>
      </c>
      <c r="U697" s="101">
        <f t="shared" si="185"/>
        <v>834.66287339971541</v>
      </c>
      <c r="V697" s="304">
        <f t="shared" si="186"/>
        <v>49.388335704125176</v>
      </c>
      <c r="W697" s="308">
        <v>38</v>
      </c>
      <c r="X697" s="305">
        <f t="shared" si="187"/>
        <v>3391.4679943100991</v>
      </c>
      <c r="Y697" s="309">
        <f t="shared" si="188"/>
        <v>6.4485999999999999</v>
      </c>
    </row>
    <row r="698" spans="1:25" ht="15.75" customHeight="1" x14ac:dyDescent="0.2">
      <c r="A698" s="424">
        <v>681</v>
      </c>
      <c r="B698" s="301">
        <v>42.18</v>
      </c>
      <c r="C698" s="302">
        <v>21700</v>
      </c>
      <c r="D698" s="303">
        <f t="shared" si="174"/>
        <v>6173.5419630156466</v>
      </c>
      <c r="E698" s="304">
        <f t="shared" si="177"/>
        <v>2086.6571834992883</v>
      </c>
      <c r="F698" s="304">
        <f t="shared" si="178"/>
        <v>123.47083926031293</v>
      </c>
      <c r="G698" s="101">
        <v>95</v>
      </c>
      <c r="H698" s="305">
        <f t="shared" si="179"/>
        <v>8478.6699857752483</v>
      </c>
      <c r="I698" s="309">
        <f t="shared" si="180"/>
        <v>16.145099999999999</v>
      </c>
      <c r="J698" s="329">
        <v>70.3</v>
      </c>
      <c r="K698" s="302">
        <v>21700</v>
      </c>
      <c r="L698" s="307">
        <f t="shared" si="175"/>
        <v>3704.1251778093883</v>
      </c>
      <c r="M698" s="304">
        <f t="shared" si="181"/>
        <v>1251.9943100995731</v>
      </c>
      <c r="N698" s="304">
        <f t="shared" si="182"/>
        <v>74.082503556187774</v>
      </c>
      <c r="O698" s="308">
        <v>57</v>
      </c>
      <c r="P698" s="305">
        <f t="shared" si="183"/>
        <v>5087.2019914651491</v>
      </c>
      <c r="Q698" s="309">
        <f t="shared" si="184"/>
        <v>9.6870999999999992</v>
      </c>
      <c r="R698" s="367">
        <v>105.45</v>
      </c>
      <c r="S698" s="302">
        <v>21700</v>
      </c>
      <c r="T698" s="307">
        <f t="shared" si="176"/>
        <v>2469.4167852062587</v>
      </c>
      <c r="U698" s="101">
        <f t="shared" si="185"/>
        <v>834.66287339971541</v>
      </c>
      <c r="V698" s="304">
        <f t="shared" si="186"/>
        <v>49.388335704125176</v>
      </c>
      <c r="W698" s="308">
        <v>38</v>
      </c>
      <c r="X698" s="305">
        <f t="shared" si="187"/>
        <v>3391.4679943100991</v>
      </c>
      <c r="Y698" s="309">
        <f t="shared" si="188"/>
        <v>6.4580000000000002</v>
      </c>
    </row>
    <row r="699" spans="1:25" ht="15.75" customHeight="1" x14ac:dyDescent="0.2">
      <c r="A699" s="424">
        <v>682</v>
      </c>
      <c r="B699" s="301">
        <v>42.18</v>
      </c>
      <c r="C699" s="302">
        <v>21700</v>
      </c>
      <c r="D699" s="303">
        <f t="shared" si="174"/>
        <v>6173.5419630156466</v>
      </c>
      <c r="E699" s="304">
        <f t="shared" si="177"/>
        <v>2086.6571834992883</v>
      </c>
      <c r="F699" s="304">
        <f t="shared" si="178"/>
        <v>123.47083926031293</v>
      </c>
      <c r="G699" s="101">
        <v>95</v>
      </c>
      <c r="H699" s="305">
        <f t="shared" si="179"/>
        <v>8478.6699857752483</v>
      </c>
      <c r="I699" s="309">
        <f t="shared" si="180"/>
        <v>16.168800000000001</v>
      </c>
      <c r="J699" s="329">
        <v>70.3</v>
      </c>
      <c r="K699" s="302">
        <v>21700</v>
      </c>
      <c r="L699" s="307">
        <f t="shared" si="175"/>
        <v>3704.1251778093883</v>
      </c>
      <c r="M699" s="304">
        <f t="shared" si="181"/>
        <v>1251.9943100995731</v>
      </c>
      <c r="N699" s="304">
        <f t="shared" si="182"/>
        <v>74.082503556187774</v>
      </c>
      <c r="O699" s="308">
        <v>57</v>
      </c>
      <c r="P699" s="305">
        <f t="shared" si="183"/>
        <v>5087.2019914651491</v>
      </c>
      <c r="Q699" s="309">
        <f t="shared" si="184"/>
        <v>9.7012999999999998</v>
      </c>
      <c r="R699" s="367">
        <v>105.45</v>
      </c>
      <c r="S699" s="302">
        <v>21700</v>
      </c>
      <c r="T699" s="307">
        <f t="shared" si="176"/>
        <v>2469.4167852062587</v>
      </c>
      <c r="U699" s="101">
        <f t="shared" si="185"/>
        <v>834.66287339971541</v>
      </c>
      <c r="V699" s="304">
        <f t="shared" si="186"/>
        <v>49.388335704125176</v>
      </c>
      <c r="W699" s="308">
        <v>38</v>
      </c>
      <c r="X699" s="305">
        <f t="shared" si="187"/>
        <v>3391.4679943100991</v>
      </c>
      <c r="Y699" s="309">
        <f t="shared" si="188"/>
        <v>6.4675000000000002</v>
      </c>
    </row>
    <row r="700" spans="1:25" ht="15.75" customHeight="1" x14ac:dyDescent="0.2">
      <c r="A700" s="424">
        <v>683</v>
      </c>
      <c r="B700" s="301">
        <v>42.18</v>
      </c>
      <c r="C700" s="302">
        <v>21700</v>
      </c>
      <c r="D700" s="303">
        <f t="shared" si="174"/>
        <v>6173.5419630156466</v>
      </c>
      <c r="E700" s="304">
        <f t="shared" si="177"/>
        <v>2086.6571834992883</v>
      </c>
      <c r="F700" s="304">
        <f t="shared" si="178"/>
        <v>123.47083926031293</v>
      </c>
      <c r="G700" s="101">
        <v>95</v>
      </c>
      <c r="H700" s="305">
        <f t="shared" si="179"/>
        <v>8478.6699857752483</v>
      </c>
      <c r="I700" s="309">
        <f t="shared" si="180"/>
        <v>16.192499999999999</v>
      </c>
      <c r="J700" s="329">
        <v>70.3</v>
      </c>
      <c r="K700" s="302">
        <v>21700</v>
      </c>
      <c r="L700" s="307">
        <f t="shared" si="175"/>
        <v>3704.1251778093883</v>
      </c>
      <c r="M700" s="304">
        <f t="shared" si="181"/>
        <v>1251.9943100995731</v>
      </c>
      <c r="N700" s="304">
        <f t="shared" si="182"/>
        <v>74.082503556187774</v>
      </c>
      <c r="O700" s="308">
        <v>57</v>
      </c>
      <c r="P700" s="305">
        <f t="shared" si="183"/>
        <v>5087.2019914651491</v>
      </c>
      <c r="Q700" s="309">
        <f t="shared" si="184"/>
        <v>9.7155000000000005</v>
      </c>
      <c r="R700" s="367">
        <v>105.45</v>
      </c>
      <c r="S700" s="302">
        <v>21700</v>
      </c>
      <c r="T700" s="307">
        <f t="shared" si="176"/>
        <v>2469.4167852062587</v>
      </c>
      <c r="U700" s="101">
        <f t="shared" si="185"/>
        <v>834.66287339971541</v>
      </c>
      <c r="V700" s="304">
        <f t="shared" si="186"/>
        <v>49.388335704125176</v>
      </c>
      <c r="W700" s="308">
        <v>38</v>
      </c>
      <c r="X700" s="305">
        <f t="shared" si="187"/>
        <v>3391.4679943100991</v>
      </c>
      <c r="Y700" s="309">
        <f t="shared" si="188"/>
        <v>6.4770000000000003</v>
      </c>
    </row>
    <row r="701" spans="1:25" ht="15.75" customHeight="1" x14ac:dyDescent="0.2">
      <c r="A701" s="424">
        <v>684</v>
      </c>
      <c r="B701" s="301">
        <v>42.18</v>
      </c>
      <c r="C701" s="302">
        <v>21700</v>
      </c>
      <c r="D701" s="303">
        <f t="shared" si="174"/>
        <v>6173.5419630156466</v>
      </c>
      <c r="E701" s="304">
        <f t="shared" si="177"/>
        <v>2086.6571834992883</v>
      </c>
      <c r="F701" s="304">
        <f t="shared" si="178"/>
        <v>123.47083926031293</v>
      </c>
      <c r="G701" s="101">
        <v>95</v>
      </c>
      <c r="H701" s="305">
        <f t="shared" si="179"/>
        <v>8478.6699857752483</v>
      </c>
      <c r="I701" s="309">
        <f t="shared" si="180"/>
        <v>16.216200000000001</v>
      </c>
      <c r="J701" s="329">
        <v>70.3</v>
      </c>
      <c r="K701" s="302">
        <v>21700</v>
      </c>
      <c r="L701" s="307">
        <f t="shared" si="175"/>
        <v>3704.1251778093883</v>
      </c>
      <c r="M701" s="304">
        <f t="shared" si="181"/>
        <v>1251.9943100995731</v>
      </c>
      <c r="N701" s="304">
        <f t="shared" si="182"/>
        <v>74.082503556187774</v>
      </c>
      <c r="O701" s="308">
        <v>57</v>
      </c>
      <c r="P701" s="305">
        <f t="shared" si="183"/>
        <v>5087.2019914651491</v>
      </c>
      <c r="Q701" s="309">
        <f t="shared" si="184"/>
        <v>9.7296999999999993</v>
      </c>
      <c r="R701" s="367">
        <v>105.45</v>
      </c>
      <c r="S701" s="302">
        <v>21700</v>
      </c>
      <c r="T701" s="307">
        <f t="shared" si="176"/>
        <v>2469.4167852062587</v>
      </c>
      <c r="U701" s="101">
        <f t="shared" si="185"/>
        <v>834.66287339971541</v>
      </c>
      <c r="V701" s="304">
        <f t="shared" si="186"/>
        <v>49.388335704125176</v>
      </c>
      <c r="W701" s="308">
        <v>38</v>
      </c>
      <c r="X701" s="305">
        <f t="shared" si="187"/>
        <v>3391.4679943100991</v>
      </c>
      <c r="Y701" s="309">
        <f t="shared" si="188"/>
        <v>6.4865000000000004</v>
      </c>
    </row>
    <row r="702" spans="1:25" ht="15.75" customHeight="1" x14ac:dyDescent="0.2">
      <c r="A702" s="424">
        <v>685</v>
      </c>
      <c r="B702" s="301">
        <v>42.18</v>
      </c>
      <c r="C702" s="302">
        <v>21700</v>
      </c>
      <c r="D702" s="303">
        <f t="shared" si="174"/>
        <v>6173.5419630156466</v>
      </c>
      <c r="E702" s="304">
        <f t="shared" si="177"/>
        <v>2086.6571834992883</v>
      </c>
      <c r="F702" s="304">
        <f t="shared" si="178"/>
        <v>123.47083926031293</v>
      </c>
      <c r="G702" s="101">
        <v>95</v>
      </c>
      <c r="H702" s="305">
        <f t="shared" si="179"/>
        <v>8478.6699857752483</v>
      </c>
      <c r="I702" s="309">
        <f t="shared" si="180"/>
        <v>16.239899999999999</v>
      </c>
      <c r="J702" s="329">
        <v>70.3</v>
      </c>
      <c r="K702" s="302">
        <v>21700</v>
      </c>
      <c r="L702" s="307">
        <f t="shared" si="175"/>
        <v>3704.1251778093883</v>
      </c>
      <c r="M702" s="304">
        <f t="shared" si="181"/>
        <v>1251.9943100995731</v>
      </c>
      <c r="N702" s="304">
        <f t="shared" si="182"/>
        <v>74.082503556187774</v>
      </c>
      <c r="O702" s="308">
        <v>57</v>
      </c>
      <c r="P702" s="305">
        <f t="shared" si="183"/>
        <v>5087.2019914651491</v>
      </c>
      <c r="Q702" s="309">
        <f t="shared" si="184"/>
        <v>9.7439999999999998</v>
      </c>
      <c r="R702" s="367">
        <v>105.45</v>
      </c>
      <c r="S702" s="302">
        <v>21700</v>
      </c>
      <c r="T702" s="307">
        <f t="shared" si="176"/>
        <v>2469.4167852062587</v>
      </c>
      <c r="U702" s="101">
        <f t="shared" si="185"/>
        <v>834.66287339971541</v>
      </c>
      <c r="V702" s="304">
        <f t="shared" si="186"/>
        <v>49.388335704125176</v>
      </c>
      <c r="W702" s="308">
        <v>38</v>
      </c>
      <c r="X702" s="305">
        <f t="shared" si="187"/>
        <v>3391.4679943100991</v>
      </c>
      <c r="Y702" s="309">
        <f t="shared" si="188"/>
        <v>6.4960000000000004</v>
      </c>
    </row>
    <row r="703" spans="1:25" ht="15.75" customHeight="1" x14ac:dyDescent="0.2">
      <c r="A703" s="424">
        <v>686</v>
      </c>
      <c r="B703" s="301">
        <v>42.18</v>
      </c>
      <c r="C703" s="302">
        <v>21700</v>
      </c>
      <c r="D703" s="303">
        <f t="shared" si="174"/>
        <v>6173.5419630156466</v>
      </c>
      <c r="E703" s="304">
        <f t="shared" si="177"/>
        <v>2086.6571834992883</v>
      </c>
      <c r="F703" s="304">
        <f t="shared" si="178"/>
        <v>123.47083926031293</v>
      </c>
      <c r="G703" s="101">
        <v>95</v>
      </c>
      <c r="H703" s="305">
        <f t="shared" si="179"/>
        <v>8478.6699857752483</v>
      </c>
      <c r="I703" s="309">
        <f t="shared" si="180"/>
        <v>16.2636</v>
      </c>
      <c r="J703" s="329">
        <v>70.3</v>
      </c>
      <c r="K703" s="302">
        <v>21700</v>
      </c>
      <c r="L703" s="307">
        <f t="shared" si="175"/>
        <v>3704.1251778093883</v>
      </c>
      <c r="M703" s="304">
        <f t="shared" si="181"/>
        <v>1251.9943100995731</v>
      </c>
      <c r="N703" s="304">
        <f t="shared" si="182"/>
        <v>74.082503556187774</v>
      </c>
      <c r="O703" s="308">
        <v>57</v>
      </c>
      <c r="P703" s="305">
        <f t="shared" si="183"/>
        <v>5087.2019914651491</v>
      </c>
      <c r="Q703" s="309">
        <f t="shared" si="184"/>
        <v>9.7582000000000004</v>
      </c>
      <c r="R703" s="367">
        <v>105.45</v>
      </c>
      <c r="S703" s="302">
        <v>21700</v>
      </c>
      <c r="T703" s="307">
        <f t="shared" si="176"/>
        <v>2469.4167852062587</v>
      </c>
      <c r="U703" s="101">
        <f t="shared" si="185"/>
        <v>834.66287339971541</v>
      </c>
      <c r="V703" s="304">
        <f t="shared" si="186"/>
        <v>49.388335704125176</v>
      </c>
      <c r="W703" s="308">
        <v>38</v>
      </c>
      <c r="X703" s="305">
        <f t="shared" si="187"/>
        <v>3391.4679943100991</v>
      </c>
      <c r="Y703" s="309">
        <f t="shared" si="188"/>
        <v>6.5054999999999996</v>
      </c>
    </row>
    <row r="704" spans="1:25" ht="15.75" customHeight="1" x14ac:dyDescent="0.2">
      <c r="A704" s="424">
        <v>687</v>
      </c>
      <c r="B704" s="301">
        <v>42.18</v>
      </c>
      <c r="C704" s="302">
        <v>21700</v>
      </c>
      <c r="D704" s="303">
        <f t="shared" si="174"/>
        <v>6173.5419630156466</v>
      </c>
      <c r="E704" s="304">
        <f t="shared" si="177"/>
        <v>2086.6571834992883</v>
      </c>
      <c r="F704" s="304">
        <f t="shared" si="178"/>
        <v>123.47083926031293</v>
      </c>
      <c r="G704" s="101">
        <v>95</v>
      </c>
      <c r="H704" s="305">
        <f t="shared" si="179"/>
        <v>8478.6699857752483</v>
      </c>
      <c r="I704" s="309">
        <f t="shared" si="180"/>
        <v>16.287299999999998</v>
      </c>
      <c r="J704" s="329">
        <v>70.3</v>
      </c>
      <c r="K704" s="302">
        <v>21700</v>
      </c>
      <c r="L704" s="307">
        <f t="shared" si="175"/>
        <v>3704.1251778093883</v>
      </c>
      <c r="M704" s="304">
        <f t="shared" si="181"/>
        <v>1251.9943100995731</v>
      </c>
      <c r="N704" s="304">
        <f t="shared" si="182"/>
        <v>74.082503556187774</v>
      </c>
      <c r="O704" s="308">
        <v>57</v>
      </c>
      <c r="P704" s="305">
        <f t="shared" si="183"/>
        <v>5087.2019914651491</v>
      </c>
      <c r="Q704" s="309">
        <f t="shared" si="184"/>
        <v>9.7723999999999993</v>
      </c>
      <c r="R704" s="367">
        <v>105.45</v>
      </c>
      <c r="S704" s="302">
        <v>21700</v>
      </c>
      <c r="T704" s="307">
        <f t="shared" si="176"/>
        <v>2469.4167852062587</v>
      </c>
      <c r="U704" s="101">
        <f t="shared" si="185"/>
        <v>834.66287339971541</v>
      </c>
      <c r="V704" s="304">
        <f t="shared" si="186"/>
        <v>49.388335704125176</v>
      </c>
      <c r="W704" s="308">
        <v>38</v>
      </c>
      <c r="X704" s="305">
        <f t="shared" si="187"/>
        <v>3391.4679943100991</v>
      </c>
      <c r="Y704" s="309">
        <f t="shared" si="188"/>
        <v>6.5148999999999999</v>
      </c>
    </row>
    <row r="705" spans="1:25" ht="15.75" customHeight="1" x14ac:dyDescent="0.2">
      <c r="A705" s="424">
        <v>688</v>
      </c>
      <c r="B705" s="301">
        <v>42.18</v>
      </c>
      <c r="C705" s="302">
        <v>21700</v>
      </c>
      <c r="D705" s="303">
        <f t="shared" si="174"/>
        <v>6173.5419630156466</v>
      </c>
      <c r="E705" s="304">
        <f t="shared" si="177"/>
        <v>2086.6571834992883</v>
      </c>
      <c r="F705" s="304">
        <f t="shared" si="178"/>
        <v>123.47083926031293</v>
      </c>
      <c r="G705" s="101">
        <v>95</v>
      </c>
      <c r="H705" s="305">
        <f t="shared" si="179"/>
        <v>8478.6699857752483</v>
      </c>
      <c r="I705" s="309">
        <f t="shared" si="180"/>
        <v>16.311</v>
      </c>
      <c r="J705" s="329">
        <v>70.3</v>
      </c>
      <c r="K705" s="302">
        <v>21700</v>
      </c>
      <c r="L705" s="307">
        <f t="shared" si="175"/>
        <v>3704.1251778093883</v>
      </c>
      <c r="M705" s="304">
        <f t="shared" si="181"/>
        <v>1251.9943100995731</v>
      </c>
      <c r="N705" s="304">
        <f t="shared" si="182"/>
        <v>74.082503556187774</v>
      </c>
      <c r="O705" s="308">
        <v>57</v>
      </c>
      <c r="P705" s="305">
        <f t="shared" si="183"/>
        <v>5087.2019914651491</v>
      </c>
      <c r="Q705" s="309">
        <f t="shared" si="184"/>
        <v>9.7866</v>
      </c>
      <c r="R705" s="367">
        <v>105.45</v>
      </c>
      <c r="S705" s="302">
        <v>21700</v>
      </c>
      <c r="T705" s="307">
        <f t="shared" si="176"/>
        <v>2469.4167852062587</v>
      </c>
      <c r="U705" s="101">
        <f t="shared" si="185"/>
        <v>834.66287339971541</v>
      </c>
      <c r="V705" s="304">
        <f t="shared" si="186"/>
        <v>49.388335704125176</v>
      </c>
      <c r="W705" s="308">
        <v>38</v>
      </c>
      <c r="X705" s="305">
        <f t="shared" si="187"/>
        <v>3391.4679943100991</v>
      </c>
      <c r="Y705" s="309">
        <f t="shared" si="188"/>
        <v>6.5244</v>
      </c>
    </row>
    <row r="706" spans="1:25" ht="15.75" customHeight="1" x14ac:dyDescent="0.2">
      <c r="A706" s="424">
        <v>689</v>
      </c>
      <c r="B706" s="301">
        <v>42.18</v>
      </c>
      <c r="C706" s="302">
        <v>21700</v>
      </c>
      <c r="D706" s="303">
        <f t="shared" si="174"/>
        <v>6173.5419630156466</v>
      </c>
      <c r="E706" s="304">
        <f t="shared" si="177"/>
        <v>2086.6571834992883</v>
      </c>
      <c r="F706" s="304">
        <f t="shared" si="178"/>
        <v>123.47083926031293</v>
      </c>
      <c r="G706" s="101">
        <v>95</v>
      </c>
      <c r="H706" s="305">
        <f t="shared" si="179"/>
        <v>8478.6699857752483</v>
      </c>
      <c r="I706" s="309">
        <f t="shared" si="180"/>
        <v>16.334800000000001</v>
      </c>
      <c r="J706" s="329">
        <v>70.3</v>
      </c>
      <c r="K706" s="302">
        <v>21700</v>
      </c>
      <c r="L706" s="307">
        <f t="shared" si="175"/>
        <v>3704.1251778093883</v>
      </c>
      <c r="M706" s="304">
        <f t="shared" si="181"/>
        <v>1251.9943100995731</v>
      </c>
      <c r="N706" s="304">
        <f t="shared" si="182"/>
        <v>74.082503556187774</v>
      </c>
      <c r="O706" s="308">
        <v>57</v>
      </c>
      <c r="P706" s="305">
        <f t="shared" si="183"/>
        <v>5087.2019914651491</v>
      </c>
      <c r="Q706" s="309">
        <f t="shared" si="184"/>
        <v>9.8009000000000004</v>
      </c>
      <c r="R706" s="367">
        <v>105.45</v>
      </c>
      <c r="S706" s="302">
        <v>21700</v>
      </c>
      <c r="T706" s="307">
        <f t="shared" si="176"/>
        <v>2469.4167852062587</v>
      </c>
      <c r="U706" s="101">
        <f t="shared" si="185"/>
        <v>834.66287339971541</v>
      </c>
      <c r="V706" s="304">
        <f t="shared" si="186"/>
        <v>49.388335704125176</v>
      </c>
      <c r="W706" s="308">
        <v>38</v>
      </c>
      <c r="X706" s="305">
        <f t="shared" si="187"/>
        <v>3391.4679943100991</v>
      </c>
      <c r="Y706" s="309">
        <f t="shared" si="188"/>
        <v>6.5339</v>
      </c>
    </row>
    <row r="707" spans="1:25" ht="15.75" customHeight="1" x14ac:dyDescent="0.2">
      <c r="A707" s="283">
        <v>690</v>
      </c>
      <c r="B707" s="301">
        <v>42.18</v>
      </c>
      <c r="C707" s="302">
        <v>21700</v>
      </c>
      <c r="D707" s="303">
        <f t="shared" si="174"/>
        <v>6173.5419630156466</v>
      </c>
      <c r="E707" s="304">
        <f t="shared" si="177"/>
        <v>2086.6571834992883</v>
      </c>
      <c r="F707" s="304">
        <f t="shared" si="178"/>
        <v>123.47083926031293</v>
      </c>
      <c r="G707" s="101">
        <v>95</v>
      </c>
      <c r="H707" s="305">
        <f t="shared" si="179"/>
        <v>8478.6699857752483</v>
      </c>
      <c r="I707" s="309">
        <f t="shared" si="180"/>
        <v>16.358499999999999</v>
      </c>
      <c r="J707" s="329">
        <v>70.3</v>
      </c>
      <c r="K707" s="302">
        <v>21700</v>
      </c>
      <c r="L707" s="307">
        <f t="shared" si="175"/>
        <v>3704.1251778093883</v>
      </c>
      <c r="M707" s="304">
        <f t="shared" si="181"/>
        <v>1251.9943100995731</v>
      </c>
      <c r="N707" s="304">
        <f t="shared" si="182"/>
        <v>74.082503556187774</v>
      </c>
      <c r="O707" s="308">
        <v>57</v>
      </c>
      <c r="P707" s="305">
        <f t="shared" si="183"/>
        <v>5087.2019914651491</v>
      </c>
      <c r="Q707" s="309">
        <f t="shared" si="184"/>
        <v>9.8150999999999993</v>
      </c>
      <c r="R707" s="367">
        <v>105.45</v>
      </c>
      <c r="S707" s="302">
        <v>21700</v>
      </c>
      <c r="T707" s="307">
        <f t="shared" si="176"/>
        <v>2469.4167852062587</v>
      </c>
      <c r="U707" s="101">
        <f t="shared" si="185"/>
        <v>834.66287339971541</v>
      </c>
      <c r="V707" s="304">
        <f t="shared" si="186"/>
        <v>49.388335704125176</v>
      </c>
      <c r="W707" s="308">
        <v>38</v>
      </c>
      <c r="X707" s="305">
        <f t="shared" si="187"/>
        <v>3391.4679943100991</v>
      </c>
      <c r="Y707" s="309">
        <f t="shared" si="188"/>
        <v>6.5434000000000001</v>
      </c>
    </row>
    <row r="708" spans="1:25" ht="15.75" customHeight="1" x14ac:dyDescent="0.2">
      <c r="A708" s="424">
        <v>691</v>
      </c>
      <c r="B708" s="301">
        <v>42.18</v>
      </c>
      <c r="C708" s="302">
        <v>21700</v>
      </c>
      <c r="D708" s="303">
        <f t="shared" si="174"/>
        <v>6173.5419630156466</v>
      </c>
      <c r="E708" s="304">
        <f t="shared" si="177"/>
        <v>2086.6571834992883</v>
      </c>
      <c r="F708" s="304">
        <f t="shared" si="178"/>
        <v>123.47083926031293</v>
      </c>
      <c r="G708" s="101">
        <v>95</v>
      </c>
      <c r="H708" s="305">
        <f t="shared" si="179"/>
        <v>8478.6699857752483</v>
      </c>
      <c r="I708" s="309">
        <f t="shared" si="180"/>
        <v>16.382200000000001</v>
      </c>
      <c r="J708" s="329">
        <v>70.3</v>
      </c>
      <c r="K708" s="302">
        <v>21700</v>
      </c>
      <c r="L708" s="307">
        <f t="shared" si="175"/>
        <v>3704.1251778093883</v>
      </c>
      <c r="M708" s="304">
        <f t="shared" si="181"/>
        <v>1251.9943100995731</v>
      </c>
      <c r="N708" s="304">
        <f t="shared" si="182"/>
        <v>74.082503556187774</v>
      </c>
      <c r="O708" s="308">
        <v>57</v>
      </c>
      <c r="P708" s="305">
        <f t="shared" si="183"/>
        <v>5087.2019914651491</v>
      </c>
      <c r="Q708" s="309">
        <f t="shared" si="184"/>
        <v>9.8292999999999999</v>
      </c>
      <c r="R708" s="367">
        <v>105.45</v>
      </c>
      <c r="S708" s="302">
        <v>21700</v>
      </c>
      <c r="T708" s="307">
        <f t="shared" si="176"/>
        <v>2469.4167852062587</v>
      </c>
      <c r="U708" s="101">
        <f t="shared" si="185"/>
        <v>834.66287339971541</v>
      </c>
      <c r="V708" s="304">
        <f t="shared" si="186"/>
        <v>49.388335704125176</v>
      </c>
      <c r="W708" s="308">
        <v>38</v>
      </c>
      <c r="X708" s="305">
        <f t="shared" si="187"/>
        <v>3391.4679943100991</v>
      </c>
      <c r="Y708" s="309">
        <f t="shared" si="188"/>
        <v>6.5529000000000002</v>
      </c>
    </row>
    <row r="709" spans="1:25" ht="15.75" customHeight="1" x14ac:dyDescent="0.2">
      <c r="A709" s="424">
        <v>692</v>
      </c>
      <c r="B709" s="301">
        <v>42.18</v>
      </c>
      <c r="C709" s="302">
        <v>21700</v>
      </c>
      <c r="D709" s="303">
        <f t="shared" si="174"/>
        <v>6173.5419630156466</v>
      </c>
      <c r="E709" s="304">
        <f t="shared" si="177"/>
        <v>2086.6571834992883</v>
      </c>
      <c r="F709" s="304">
        <f t="shared" si="178"/>
        <v>123.47083926031293</v>
      </c>
      <c r="G709" s="101">
        <v>95</v>
      </c>
      <c r="H709" s="305">
        <f t="shared" si="179"/>
        <v>8478.6699857752483</v>
      </c>
      <c r="I709" s="309">
        <f t="shared" si="180"/>
        <v>16.405899999999999</v>
      </c>
      <c r="J709" s="329">
        <v>70.3</v>
      </c>
      <c r="K709" s="302">
        <v>21700</v>
      </c>
      <c r="L709" s="307">
        <f t="shared" si="175"/>
        <v>3704.1251778093883</v>
      </c>
      <c r="M709" s="304">
        <f t="shared" si="181"/>
        <v>1251.9943100995731</v>
      </c>
      <c r="N709" s="304">
        <f t="shared" si="182"/>
        <v>74.082503556187774</v>
      </c>
      <c r="O709" s="308">
        <v>57</v>
      </c>
      <c r="P709" s="305">
        <f t="shared" si="183"/>
        <v>5087.2019914651491</v>
      </c>
      <c r="Q709" s="309">
        <f t="shared" si="184"/>
        <v>9.8435000000000006</v>
      </c>
      <c r="R709" s="367">
        <v>105.45</v>
      </c>
      <c r="S709" s="302">
        <v>21700</v>
      </c>
      <c r="T709" s="307">
        <f t="shared" si="176"/>
        <v>2469.4167852062587</v>
      </c>
      <c r="U709" s="101">
        <f t="shared" si="185"/>
        <v>834.66287339971541</v>
      </c>
      <c r="V709" s="304">
        <f t="shared" si="186"/>
        <v>49.388335704125176</v>
      </c>
      <c r="W709" s="308">
        <v>38</v>
      </c>
      <c r="X709" s="305">
        <f t="shared" si="187"/>
        <v>3391.4679943100991</v>
      </c>
      <c r="Y709" s="309">
        <f t="shared" si="188"/>
        <v>6.5624000000000002</v>
      </c>
    </row>
    <row r="710" spans="1:25" ht="15.75" customHeight="1" x14ac:dyDescent="0.2">
      <c r="A710" s="424">
        <v>693</v>
      </c>
      <c r="B710" s="301">
        <v>42.18</v>
      </c>
      <c r="C710" s="302">
        <v>21700</v>
      </c>
      <c r="D710" s="303">
        <f t="shared" si="174"/>
        <v>6173.5419630156466</v>
      </c>
      <c r="E710" s="304">
        <f t="shared" si="177"/>
        <v>2086.6571834992883</v>
      </c>
      <c r="F710" s="304">
        <f t="shared" si="178"/>
        <v>123.47083926031293</v>
      </c>
      <c r="G710" s="101">
        <v>95</v>
      </c>
      <c r="H710" s="305">
        <f t="shared" si="179"/>
        <v>8478.6699857752483</v>
      </c>
      <c r="I710" s="309">
        <f t="shared" si="180"/>
        <v>16.429600000000001</v>
      </c>
      <c r="J710" s="329">
        <v>70.3</v>
      </c>
      <c r="K710" s="302">
        <v>21700</v>
      </c>
      <c r="L710" s="307">
        <f t="shared" si="175"/>
        <v>3704.1251778093883</v>
      </c>
      <c r="M710" s="304">
        <f t="shared" si="181"/>
        <v>1251.9943100995731</v>
      </c>
      <c r="N710" s="304">
        <f t="shared" si="182"/>
        <v>74.082503556187774</v>
      </c>
      <c r="O710" s="308">
        <v>57</v>
      </c>
      <c r="P710" s="305">
        <f t="shared" si="183"/>
        <v>5087.2019914651491</v>
      </c>
      <c r="Q710" s="309">
        <f t="shared" si="184"/>
        <v>9.8577999999999992</v>
      </c>
      <c r="R710" s="367">
        <v>105.45</v>
      </c>
      <c r="S710" s="302">
        <v>21700</v>
      </c>
      <c r="T710" s="307">
        <f t="shared" si="176"/>
        <v>2469.4167852062587</v>
      </c>
      <c r="U710" s="101">
        <f t="shared" si="185"/>
        <v>834.66287339971541</v>
      </c>
      <c r="V710" s="304">
        <f t="shared" si="186"/>
        <v>49.388335704125176</v>
      </c>
      <c r="W710" s="308">
        <v>38</v>
      </c>
      <c r="X710" s="305">
        <f t="shared" si="187"/>
        <v>3391.4679943100991</v>
      </c>
      <c r="Y710" s="309">
        <f t="shared" si="188"/>
        <v>6.5717999999999996</v>
      </c>
    </row>
    <row r="711" spans="1:25" ht="15.75" customHeight="1" x14ac:dyDescent="0.2">
      <c r="A711" s="424">
        <v>694</v>
      </c>
      <c r="B711" s="301">
        <v>42.18</v>
      </c>
      <c r="C711" s="302">
        <v>21700</v>
      </c>
      <c r="D711" s="303">
        <f t="shared" si="174"/>
        <v>6173.5419630156466</v>
      </c>
      <c r="E711" s="304">
        <f t="shared" si="177"/>
        <v>2086.6571834992883</v>
      </c>
      <c r="F711" s="304">
        <f t="shared" si="178"/>
        <v>123.47083926031293</v>
      </c>
      <c r="G711" s="101">
        <v>95</v>
      </c>
      <c r="H711" s="305">
        <f t="shared" si="179"/>
        <v>8478.6699857752483</v>
      </c>
      <c r="I711" s="309">
        <f t="shared" si="180"/>
        <v>16.453299999999999</v>
      </c>
      <c r="J711" s="329">
        <v>70.3</v>
      </c>
      <c r="K711" s="302">
        <v>21700</v>
      </c>
      <c r="L711" s="307">
        <f t="shared" si="175"/>
        <v>3704.1251778093883</v>
      </c>
      <c r="M711" s="304">
        <f t="shared" si="181"/>
        <v>1251.9943100995731</v>
      </c>
      <c r="N711" s="304">
        <f t="shared" si="182"/>
        <v>74.082503556187774</v>
      </c>
      <c r="O711" s="308">
        <v>57</v>
      </c>
      <c r="P711" s="305">
        <f t="shared" si="183"/>
        <v>5087.2019914651491</v>
      </c>
      <c r="Q711" s="309">
        <f t="shared" si="184"/>
        <v>9.8719999999999999</v>
      </c>
      <c r="R711" s="367">
        <v>105.45</v>
      </c>
      <c r="S711" s="302">
        <v>21700</v>
      </c>
      <c r="T711" s="307">
        <f t="shared" si="176"/>
        <v>2469.4167852062587</v>
      </c>
      <c r="U711" s="101">
        <f t="shared" si="185"/>
        <v>834.66287339971541</v>
      </c>
      <c r="V711" s="304">
        <f t="shared" si="186"/>
        <v>49.388335704125176</v>
      </c>
      <c r="W711" s="308">
        <v>38</v>
      </c>
      <c r="X711" s="305">
        <f t="shared" si="187"/>
        <v>3391.4679943100991</v>
      </c>
      <c r="Y711" s="309">
        <f t="shared" si="188"/>
        <v>6.5812999999999997</v>
      </c>
    </row>
    <row r="712" spans="1:25" ht="15.75" customHeight="1" x14ac:dyDescent="0.2">
      <c r="A712" s="424">
        <v>695</v>
      </c>
      <c r="B712" s="301">
        <v>42.18</v>
      </c>
      <c r="C712" s="302">
        <v>21700</v>
      </c>
      <c r="D712" s="303">
        <f t="shared" si="174"/>
        <v>6173.5419630156466</v>
      </c>
      <c r="E712" s="304">
        <f t="shared" si="177"/>
        <v>2086.6571834992883</v>
      </c>
      <c r="F712" s="304">
        <f t="shared" si="178"/>
        <v>123.47083926031293</v>
      </c>
      <c r="G712" s="101">
        <v>95</v>
      </c>
      <c r="H712" s="305">
        <f t="shared" si="179"/>
        <v>8478.6699857752483</v>
      </c>
      <c r="I712" s="309">
        <f t="shared" si="180"/>
        <v>16.477</v>
      </c>
      <c r="J712" s="329">
        <v>70.3</v>
      </c>
      <c r="K712" s="302">
        <v>21700</v>
      </c>
      <c r="L712" s="307">
        <f t="shared" si="175"/>
        <v>3704.1251778093883</v>
      </c>
      <c r="M712" s="304">
        <f t="shared" si="181"/>
        <v>1251.9943100995731</v>
      </c>
      <c r="N712" s="304">
        <f t="shared" si="182"/>
        <v>74.082503556187774</v>
      </c>
      <c r="O712" s="308">
        <v>57</v>
      </c>
      <c r="P712" s="305">
        <f t="shared" si="183"/>
        <v>5087.2019914651491</v>
      </c>
      <c r="Q712" s="309">
        <f t="shared" si="184"/>
        <v>9.8862000000000005</v>
      </c>
      <c r="R712" s="367">
        <v>105.45</v>
      </c>
      <c r="S712" s="302">
        <v>21700</v>
      </c>
      <c r="T712" s="307">
        <f t="shared" si="176"/>
        <v>2469.4167852062587</v>
      </c>
      <c r="U712" s="101">
        <f t="shared" si="185"/>
        <v>834.66287339971541</v>
      </c>
      <c r="V712" s="304">
        <f t="shared" si="186"/>
        <v>49.388335704125176</v>
      </c>
      <c r="W712" s="308">
        <v>38</v>
      </c>
      <c r="X712" s="305">
        <f t="shared" si="187"/>
        <v>3391.4679943100991</v>
      </c>
      <c r="Y712" s="309">
        <f t="shared" si="188"/>
        <v>6.5907999999999998</v>
      </c>
    </row>
    <row r="713" spans="1:25" ht="15.75" customHeight="1" x14ac:dyDescent="0.2">
      <c r="A713" s="424">
        <v>696</v>
      </c>
      <c r="B713" s="301">
        <v>42.18</v>
      </c>
      <c r="C713" s="302">
        <v>21700</v>
      </c>
      <c r="D713" s="303">
        <f t="shared" si="174"/>
        <v>6173.5419630156466</v>
      </c>
      <c r="E713" s="304">
        <f t="shared" si="177"/>
        <v>2086.6571834992883</v>
      </c>
      <c r="F713" s="304">
        <f t="shared" si="178"/>
        <v>123.47083926031293</v>
      </c>
      <c r="G713" s="101">
        <v>95</v>
      </c>
      <c r="H713" s="305">
        <f t="shared" si="179"/>
        <v>8478.6699857752483</v>
      </c>
      <c r="I713" s="309">
        <f t="shared" si="180"/>
        <v>16.500699999999998</v>
      </c>
      <c r="J713" s="329">
        <v>70.3</v>
      </c>
      <c r="K713" s="302">
        <v>21700</v>
      </c>
      <c r="L713" s="307">
        <f t="shared" si="175"/>
        <v>3704.1251778093883</v>
      </c>
      <c r="M713" s="304">
        <f t="shared" si="181"/>
        <v>1251.9943100995731</v>
      </c>
      <c r="N713" s="304">
        <f t="shared" si="182"/>
        <v>74.082503556187774</v>
      </c>
      <c r="O713" s="308">
        <v>57</v>
      </c>
      <c r="P713" s="305">
        <f t="shared" si="183"/>
        <v>5087.2019914651491</v>
      </c>
      <c r="Q713" s="309">
        <f t="shared" si="184"/>
        <v>9.9003999999999994</v>
      </c>
      <c r="R713" s="367">
        <v>105.45</v>
      </c>
      <c r="S713" s="302">
        <v>21700</v>
      </c>
      <c r="T713" s="307">
        <f t="shared" si="176"/>
        <v>2469.4167852062587</v>
      </c>
      <c r="U713" s="101">
        <f t="shared" si="185"/>
        <v>834.66287339971541</v>
      </c>
      <c r="V713" s="304">
        <f t="shared" si="186"/>
        <v>49.388335704125176</v>
      </c>
      <c r="W713" s="308">
        <v>38</v>
      </c>
      <c r="X713" s="305">
        <f t="shared" si="187"/>
        <v>3391.4679943100991</v>
      </c>
      <c r="Y713" s="309">
        <f t="shared" si="188"/>
        <v>6.6002999999999998</v>
      </c>
    </row>
    <row r="714" spans="1:25" ht="15.75" customHeight="1" x14ac:dyDescent="0.2">
      <c r="A714" s="424">
        <v>697</v>
      </c>
      <c r="B714" s="301">
        <v>42.18</v>
      </c>
      <c r="C714" s="302">
        <v>21700</v>
      </c>
      <c r="D714" s="303">
        <f t="shared" si="174"/>
        <v>6173.5419630156466</v>
      </c>
      <c r="E714" s="304">
        <f t="shared" si="177"/>
        <v>2086.6571834992883</v>
      </c>
      <c r="F714" s="304">
        <f t="shared" si="178"/>
        <v>123.47083926031293</v>
      </c>
      <c r="G714" s="101">
        <v>95</v>
      </c>
      <c r="H714" s="305">
        <f t="shared" si="179"/>
        <v>8478.6699857752483</v>
      </c>
      <c r="I714" s="309">
        <f t="shared" si="180"/>
        <v>16.5244</v>
      </c>
      <c r="J714" s="329">
        <v>70.3</v>
      </c>
      <c r="K714" s="302">
        <v>21700</v>
      </c>
      <c r="L714" s="307">
        <f t="shared" si="175"/>
        <v>3704.1251778093883</v>
      </c>
      <c r="M714" s="304">
        <f t="shared" si="181"/>
        <v>1251.9943100995731</v>
      </c>
      <c r="N714" s="304">
        <f t="shared" si="182"/>
        <v>74.082503556187774</v>
      </c>
      <c r="O714" s="308">
        <v>57</v>
      </c>
      <c r="P714" s="305">
        <f t="shared" si="183"/>
        <v>5087.2019914651491</v>
      </c>
      <c r="Q714" s="309">
        <f t="shared" si="184"/>
        <v>9.9146999999999998</v>
      </c>
      <c r="R714" s="367">
        <v>105.45</v>
      </c>
      <c r="S714" s="302">
        <v>21700</v>
      </c>
      <c r="T714" s="307">
        <f t="shared" si="176"/>
        <v>2469.4167852062587</v>
      </c>
      <c r="U714" s="101">
        <f t="shared" si="185"/>
        <v>834.66287339971541</v>
      </c>
      <c r="V714" s="304">
        <f t="shared" si="186"/>
        <v>49.388335704125176</v>
      </c>
      <c r="W714" s="308">
        <v>38</v>
      </c>
      <c r="X714" s="305">
        <f t="shared" si="187"/>
        <v>3391.4679943100991</v>
      </c>
      <c r="Y714" s="309">
        <f t="shared" si="188"/>
        <v>6.6097999999999999</v>
      </c>
    </row>
    <row r="715" spans="1:25" ht="15.75" customHeight="1" x14ac:dyDescent="0.2">
      <c r="A715" s="424">
        <v>698</v>
      </c>
      <c r="B715" s="301">
        <v>42.18</v>
      </c>
      <c r="C715" s="302">
        <v>21700</v>
      </c>
      <c r="D715" s="303">
        <f t="shared" si="174"/>
        <v>6173.5419630156466</v>
      </c>
      <c r="E715" s="304">
        <f t="shared" si="177"/>
        <v>2086.6571834992883</v>
      </c>
      <c r="F715" s="304">
        <f t="shared" si="178"/>
        <v>123.47083926031293</v>
      </c>
      <c r="G715" s="101">
        <v>95</v>
      </c>
      <c r="H715" s="305">
        <f t="shared" si="179"/>
        <v>8478.6699857752483</v>
      </c>
      <c r="I715" s="309">
        <f t="shared" si="180"/>
        <v>16.548100000000002</v>
      </c>
      <c r="J715" s="329">
        <v>70.3</v>
      </c>
      <c r="K715" s="302">
        <v>21700</v>
      </c>
      <c r="L715" s="307">
        <f t="shared" si="175"/>
        <v>3704.1251778093883</v>
      </c>
      <c r="M715" s="304">
        <f t="shared" si="181"/>
        <v>1251.9943100995731</v>
      </c>
      <c r="N715" s="304">
        <f t="shared" si="182"/>
        <v>74.082503556187774</v>
      </c>
      <c r="O715" s="308">
        <v>57</v>
      </c>
      <c r="P715" s="305">
        <f t="shared" si="183"/>
        <v>5087.2019914651491</v>
      </c>
      <c r="Q715" s="309">
        <f t="shared" si="184"/>
        <v>9.9289000000000005</v>
      </c>
      <c r="R715" s="367">
        <v>105.45</v>
      </c>
      <c r="S715" s="302">
        <v>21700</v>
      </c>
      <c r="T715" s="307">
        <f t="shared" si="176"/>
        <v>2469.4167852062587</v>
      </c>
      <c r="U715" s="101">
        <f t="shared" si="185"/>
        <v>834.66287339971541</v>
      </c>
      <c r="V715" s="304">
        <f t="shared" si="186"/>
        <v>49.388335704125176</v>
      </c>
      <c r="W715" s="308">
        <v>38</v>
      </c>
      <c r="X715" s="305">
        <f t="shared" si="187"/>
        <v>3391.4679943100991</v>
      </c>
      <c r="Y715" s="309">
        <f t="shared" si="188"/>
        <v>6.6193</v>
      </c>
    </row>
    <row r="716" spans="1:25" ht="15.75" customHeight="1" x14ac:dyDescent="0.2">
      <c r="A716" s="424">
        <v>699</v>
      </c>
      <c r="B716" s="301">
        <v>42.18</v>
      </c>
      <c r="C716" s="302">
        <v>21700</v>
      </c>
      <c r="D716" s="303">
        <f t="shared" si="174"/>
        <v>6173.5419630156466</v>
      </c>
      <c r="E716" s="304">
        <f t="shared" si="177"/>
        <v>2086.6571834992883</v>
      </c>
      <c r="F716" s="304">
        <f t="shared" si="178"/>
        <v>123.47083926031293</v>
      </c>
      <c r="G716" s="101">
        <v>95</v>
      </c>
      <c r="H716" s="305">
        <f t="shared" si="179"/>
        <v>8478.6699857752483</v>
      </c>
      <c r="I716" s="309">
        <f t="shared" si="180"/>
        <v>16.5718</v>
      </c>
      <c r="J716" s="329">
        <v>70.3</v>
      </c>
      <c r="K716" s="302">
        <v>21700</v>
      </c>
      <c r="L716" s="307">
        <f t="shared" si="175"/>
        <v>3704.1251778093883</v>
      </c>
      <c r="M716" s="304">
        <f t="shared" si="181"/>
        <v>1251.9943100995731</v>
      </c>
      <c r="N716" s="304">
        <f t="shared" si="182"/>
        <v>74.082503556187774</v>
      </c>
      <c r="O716" s="308">
        <v>57</v>
      </c>
      <c r="P716" s="305">
        <f t="shared" si="183"/>
        <v>5087.2019914651491</v>
      </c>
      <c r="Q716" s="309">
        <f t="shared" si="184"/>
        <v>9.9430999999999994</v>
      </c>
      <c r="R716" s="367">
        <v>105.45</v>
      </c>
      <c r="S716" s="302">
        <v>21700</v>
      </c>
      <c r="T716" s="307">
        <f t="shared" si="176"/>
        <v>2469.4167852062587</v>
      </c>
      <c r="U716" s="101">
        <f t="shared" si="185"/>
        <v>834.66287339971541</v>
      </c>
      <c r="V716" s="304">
        <f t="shared" si="186"/>
        <v>49.388335704125176</v>
      </c>
      <c r="W716" s="308">
        <v>38</v>
      </c>
      <c r="X716" s="305">
        <f t="shared" si="187"/>
        <v>3391.4679943100991</v>
      </c>
      <c r="Y716" s="309">
        <f t="shared" si="188"/>
        <v>6.6287000000000003</v>
      </c>
    </row>
    <row r="717" spans="1:25" ht="15.75" customHeight="1" x14ac:dyDescent="0.2">
      <c r="A717" s="283">
        <v>700</v>
      </c>
      <c r="B717" s="301">
        <v>42.18</v>
      </c>
      <c r="C717" s="302">
        <v>21700</v>
      </c>
      <c r="D717" s="303">
        <f t="shared" si="174"/>
        <v>6173.5419630156466</v>
      </c>
      <c r="E717" s="304">
        <f t="shared" si="177"/>
        <v>2086.6571834992883</v>
      </c>
      <c r="F717" s="304">
        <f t="shared" si="178"/>
        <v>123.47083926031293</v>
      </c>
      <c r="G717" s="101">
        <v>95</v>
      </c>
      <c r="H717" s="305">
        <f t="shared" si="179"/>
        <v>8478.6699857752483</v>
      </c>
      <c r="I717" s="309">
        <f t="shared" si="180"/>
        <v>16.595500000000001</v>
      </c>
      <c r="J717" s="329">
        <v>70.3</v>
      </c>
      <c r="K717" s="302">
        <v>21700</v>
      </c>
      <c r="L717" s="307">
        <f t="shared" si="175"/>
        <v>3704.1251778093883</v>
      </c>
      <c r="M717" s="304">
        <f t="shared" si="181"/>
        <v>1251.9943100995731</v>
      </c>
      <c r="N717" s="304">
        <f t="shared" si="182"/>
        <v>74.082503556187774</v>
      </c>
      <c r="O717" s="308">
        <v>57</v>
      </c>
      <c r="P717" s="305">
        <f t="shared" si="183"/>
        <v>5087.2019914651491</v>
      </c>
      <c r="Q717" s="309">
        <f t="shared" si="184"/>
        <v>9.9573</v>
      </c>
      <c r="R717" s="367">
        <v>105.45</v>
      </c>
      <c r="S717" s="302">
        <v>21700</v>
      </c>
      <c r="T717" s="307">
        <f t="shared" si="176"/>
        <v>2469.4167852062587</v>
      </c>
      <c r="U717" s="101">
        <f t="shared" si="185"/>
        <v>834.66287339971541</v>
      </c>
      <c r="V717" s="304">
        <f t="shared" si="186"/>
        <v>49.388335704125176</v>
      </c>
      <c r="W717" s="308">
        <v>38</v>
      </c>
      <c r="X717" s="305">
        <f t="shared" si="187"/>
        <v>3391.4679943100991</v>
      </c>
      <c r="Y717" s="309">
        <f t="shared" si="188"/>
        <v>6.6382000000000003</v>
      </c>
    </row>
    <row r="718" spans="1:25" ht="15.75" customHeight="1" x14ac:dyDescent="0.2">
      <c r="A718" s="424">
        <v>701</v>
      </c>
      <c r="B718" s="301">
        <v>42.18</v>
      </c>
      <c r="C718" s="302">
        <v>21700</v>
      </c>
      <c r="D718" s="303">
        <f t="shared" si="174"/>
        <v>6173.5419630156466</v>
      </c>
      <c r="E718" s="304">
        <f t="shared" si="177"/>
        <v>2086.6571834992883</v>
      </c>
      <c r="F718" s="304">
        <f t="shared" si="178"/>
        <v>123.47083926031293</v>
      </c>
      <c r="G718" s="101">
        <v>95</v>
      </c>
      <c r="H718" s="305">
        <f t="shared" si="179"/>
        <v>8478.6699857752483</v>
      </c>
      <c r="I718" s="309">
        <f t="shared" si="180"/>
        <v>16.619299999999999</v>
      </c>
      <c r="J718" s="329">
        <v>70.3</v>
      </c>
      <c r="K718" s="302">
        <v>21700</v>
      </c>
      <c r="L718" s="307">
        <f t="shared" si="175"/>
        <v>3704.1251778093883</v>
      </c>
      <c r="M718" s="304">
        <f t="shared" si="181"/>
        <v>1251.9943100995731</v>
      </c>
      <c r="N718" s="304">
        <f t="shared" si="182"/>
        <v>74.082503556187774</v>
      </c>
      <c r="O718" s="308">
        <v>57</v>
      </c>
      <c r="P718" s="305">
        <f t="shared" si="183"/>
        <v>5087.2019914651491</v>
      </c>
      <c r="Q718" s="309">
        <f t="shared" si="184"/>
        <v>9.9716000000000005</v>
      </c>
      <c r="R718" s="367">
        <v>105.45</v>
      </c>
      <c r="S718" s="302">
        <v>21700</v>
      </c>
      <c r="T718" s="307">
        <f t="shared" si="176"/>
        <v>2469.4167852062587</v>
      </c>
      <c r="U718" s="101">
        <f t="shared" si="185"/>
        <v>834.66287339971541</v>
      </c>
      <c r="V718" s="304">
        <f t="shared" si="186"/>
        <v>49.388335704125176</v>
      </c>
      <c r="W718" s="308">
        <v>38</v>
      </c>
      <c r="X718" s="305">
        <f t="shared" si="187"/>
        <v>3391.4679943100991</v>
      </c>
      <c r="Y718" s="309">
        <f t="shared" si="188"/>
        <v>6.6477000000000004</v>
      </c>
    </row>
    <row r="719" spans="1:25" ht="15.75" customHeight="1" x14ac:dyDescent="0.2">
      <c r="A719" s="424">
        <v>702</v>
      </c>
      <c r="B719" s="301">
        <v>42.18</v>
      </c>
      <c r="C719" s="302">
        <v>21700</v>
      </c>
      <c r="D719" s="303">
        <f t="shared" si="174"/>
        <v>6173.5419630156466</v>
      </c>
      <c r="E719" s="304">
        <f t="shared" si="177"/>
        <v>2086.6571834992883</v>
      </c>
      <c r="F719" s="304">
        <f t="shared" si="178"/>
        <v>123.47083926031293</v>
      </c>
      <c r="G719" s="101">
        <v>95</v>
      </c>
      <c r="H719" s="305">
        <f t="shared" si="179"/>
        <v>8478.6699857752483</v>
      </c>
      <c r="I719" s="309">
        <f t="shared" si="180"/>
        <v>16.643000000000001</v>
      </c>
      <c r="J719" s="329">
        <v>70.3</v>
      </c>
      <c r="K719" s="302">
        <v>21700</v>
      </c>
      <c r="L719" s="307">
        <f t="shared" si="175"/>
        <v>3704.1251778093883</v>
      </c>
      <c r="M719" s="304">
        <f t="shared" si="181"/>
        <v>1251.9943100995731</v>
      </c>
      <c r="N719" s="304">
        <f t="shared" si="182"/>
        <v>74.082503556187774</v>
      </c>
      <c r="O719" s="308">
        <v>57</v>
      </c>
      <c r="P719" s="305">
        <f t="shared" si="183"/>
        <v>5087.2019914651491</v>
      </c>
      <c r="Q719" s="309">
        <f t="shared" si="184"/>
        <v>9.9857999999999993</v>
      </c>
      <c r="R719" s="367">
        <v>105.45</v>
      </c>
      <c r="S719" s="302">
        <v>21700</v>
      </c>
      <c r="T719" s="307">
        <f t="shared" si="176"/>
        <v>2469.4167852062587</v>
      </c>
      <c r="U719" s="101">
        <f t="shared" si="185"/>
        <v>834.66287339971541</v>
      </c>
      <c r="V719" s="304">
        <f t="shared" si="186"/>
        <v>49.388335704125176</v>
      </c>
      <c r="W719" s="308">
        <v>38</v>
      </c>
      <c r="X719" s="305">
        <f t="shared" si="187"/>
        <v>3391.4679943100991</v>
      </c>
      <c r="Y719" s="309">
        <f t="shared" si="188"/>
        <v>6.6571999999999996</v>
      </c>
    </row>
    <row r="720" spans="1:25" ht="15.75" customHeight="1" x14ac:dyDescent="0.2">
      <c r="A720" s="424">
        <v>703</v>
      </c>
      <c r="B720" s="301">
        <v>42.18</v>
      </c>
      <c r="C720" s="302">
        <v>21700</v>
      </c>
      <c r="D720" s="303">
        <f t="shared" si="174"/>
        <v>6173.5419630156466</v>
      </c>
      <c r="E720" s="304">
        <f t="shared" si="177"/>
        <v>2086.6571834992883</v>
      </c>
      <c r="F720" s="304">
        <f t="shared" si="178"/>
        <v>123.47083926031293</v>
      </c>
      <c r="G720" s="101">
        <v>95</v>
      </c>
      <c r="H720" s="305">
        <f t="shared" si="179"/>
        <v>8478.6699857752483</v>
      </c>
      <c r="I720" s="309">
        <f t="shared" si="180"/>
        <v>16.666699999999999</v>
      </c>
      <c r="J720" s="329">
        <v>70.3</v>
      </c>
      <c r="K720" s="302">
        <v>21700</v>
      </c>
      <c r="L720" s="307">
        <f t="shared" si="175"/>
        <v>3704.1251778093883</v>
      </c>
      <c r="M720" s="304">
        <f t="shared" si="181"/>
        <v>1251.9943100995731</v>
      </c>
      <c r="N720" s="304">
        <f t="shared" si="182"/>
        <v>74.082503556187774</v>
      </c>
      <c r="O720" s="308">
        <v>57</v>
      </c>
      <c r="P720" s="305">
        <f t="shared" si="183"/>
        <v>5087.2019914651491</v>
      </c>
      <c r="Q720" s="309">
        <f t="shared" si="184"/>
        <v>10</v>
      </c>
      <c r="R720" s="367">
        <v>105.45</v>
      </c>
      <c r="S720" s="302">
        <v>21700</v>
      </c>
      <c r="T720" s="307">
        <f t="shared" si="176"/>
        <v>2469.4167852062587</v>
      </c>
      <c r="U720" s="101">
        <f t="shared" si="185"/>
        <v>834.66287339971541</v>
      </c>
      <c r="V720" s="304">
        <f t="shared" si="186"/>
        <v>49.388335704125176</v>
      </c>
      <c r="W720" s="308">
        <v>38</v>
      </c>
      <c r="X720" s="305">
        <f t="shared" si="187"/>
        <v>3391.4679943100991</v>
      </c>
      <c r="Y720" s="309">
        <f t="shared" si="188"/>
        <v>6.6666999999999996</v>
      </c>
    </row>
    <row r="721" spans="1:25" ht="15.75" customHeight="1" x14ac:dyDescent="0.2">
      <c r="A721" s="424">
        <v>704</v>
      </c>
      <c r="B721" s="301">
        <v>42.18</v>
      </c>
      <c r="C721" s="302">
        <v>21700</v>
      </c>
      <c r="D721" s="303">
        <f t="shared" si="174"/>
        <v>6173.5419630156466</v>
      </c>
      <c r="E721" s="304">
        <f t="shared" si="177"/>
        <v>2086.6571834992883</v>
      </c>
      <c r="F721" s="304">
        <f t="shared" si="178"/>
        <v>123.47083926031293</v>
      </c>
      <c r="G721" s="101">
        <v>95</v>
      </c>
      <c r="H721" s="305">
        <f t="shared" si="179"/>
        <v>8478.6699857752483</v>
      </c>
      <c r="I721" s="309">
        <f t="shared" si="180"/>
        <v>16.6904</v>
      </c>
      <c r="J721" s="329">
        <v>70.3</v>
      </c>
      <c r="K721" s="302">
        <v>21700</v>
      </c>
      <c r="L721" s="307">
        <f t="shared" si="175"/>
        <v>3704.1251778093883</v>
      </c>
      <c r="M721" s="304">
        <f t="shared" si="181"/>
        <v>1251.9943100995731</v>
      </c>
      <c r="N721" s="304">
        <f t="shared" si="182"/>
        <v>74.082503556187774</v>
      </c>
      <c r="O721" s="308">
        <v>57</v>
      </c>
      <c r="P721" s="305">
        <f t="shared" si="183"/>
        <v>5087.2019914651491</v>
      </c>
      <c r="Q721" s="309">
        <f t="shared" si="184"/>
        <v>10.014200000000001</v>
      </c>
      <c r="R721" s="367">
        <v>105.45</v>
      </c>
      <c r="S721" s="302">
        <v>21700</v>
      </c>
      <c r="T721" s="307">
        <f t="shared" si="176"/>
        <v>2469.4167852062587</v>
      </c>
      <c r="U721" s="101">
        <f t="shared" si="185"/>
        <v>834.66287339971541</v>
      </c>
      <c r="V721" s="304">
        <f t="shared" si="186"/>
        <v>49.388335704125176</v>
      </c>
      <c r="W721" s="308">
        <v>38</v>
      </c>
      <c r="X721" s="305">
        <f t="shared" si="187"/>
        <v>3391.4679943100991</v>
      </c>
      <c r="Y721" s="309">
        <f t="shared" si="188"/>
        <v>6.6760999999999999</v>
      </c>
    </row>
    <row r="722" spans="1:25" ht="15.75" customHeight="1" x14ac:dyDescent="0.2">
      <c r="A722" s="424">
        <v>705</v>
      </c>
      <c r="B722" s="301">
        <v>42.18</v>
      </c>
      <c r="C722" s="302">
        <v>21700</v>
      </c>
      <c r="D722" s="303">
        <f t="shared" ref="D722:D785" si="189">12*(1/B722*C722)</f>
        <v>6173.5419630156466</v>
      </c>
      <c r="E722" s="304">
        <f t="shared" si="177"/>
        <v>2086.6571834992883</v>
      </c>
      <c r="F722" s="304">
        <f t="shared" si="178"/>
        <v>123.47083926031293</v>
      </c>
      <c r="G722" s="101">
        <v>95</v>
      </c>
      <c r="H722" s="305">
        <f t="shared" si="179"/>
        <v>8478.6699857752483</v>
      </c>
      <c r="I722" s="309">
        <f t="shared" si="180"/>
        <v>16.714099999999998</v>
      </c>
      <c r="J722" s="329">
        <v>70.3</v>
      </c>
      <c r="K722" s="302">
        <v>21700</v>
      </c>
      <c r="L722" s="307">
        <f t="shared" ref="L722:L785" si="190">12*(1/J722*K722)</f>
        <v>3704.1251778093883</v>
      </c>
      <c r="M722" s="304">
        <f t="shared" si="181"/>
        <v>1251.9943100995731</v>
      </c>
      <c r="N722" s="304">
        <f t="shared" si="182"/>
        <v>74.082503556187774</v>
      </c>
      <c r="O722" s="308">
        <v>57</v>
      </c>
      <c r="P722" s="305">
        <f t="shared" si="183"/>
        <v>5087.2019914651491</v>
      </c>
      <c r="Q722" s="309">
        <f t="shared" si="184"/>
        <v>10.0284</v>
      </c>
      <c r="R722" s="367">
        <v>105.45</v>
      </c>
      <c r="S722" s="302">
        <v>21700</v>
      </c>
      <c r="T722" s="307">
        <f t="shared" ref="T722:T785" si="191">12*(1/R722*S722)</f>
        <v>2469.4167852062587</v>
      </c>
      <c r="U722" s="101">
        <f t="shared" si="185"/>
        <v>834.66287339971541</v>
      </c>
      <c r="V722" s="304">
        <f t="shared" si="186"/>
        <v>49.388335704125176</v>
      </c>
      <c r="W722" s="308">
        <v>38</v>
      </c>
      <c r="X722" s="305">
        <f t="shared" si="187"/>
        <v>3391.4679943100991</v>
      </c>
      <c r="Y722" s="309">
        <f t="shared" si="188"/>
        <v>6.6856</v>
      </c>
    </row>
    <row r="723" spans="1:25" ht="15.75" customHeight="1" x14ac:dyDescent="0.2">
      <c r="A723" s="424">
        <v>706</v>
      </c>
      <c r="B723" s="301">
        <v>42.18</v>
      </c>
      <c r="C723" s="302">
        <v>21700</v>
      </c>
      <c r="D723" s="303">
        <f t="shared" si="189"/>
        <v>6173.5419630156466</v>
      </c>
      <c r="E723" s="304">
        <f t="shared" ref="E723:E786" si="192">D723*33.8%</f>
        <v>2086.6571834992883</v>
      </c>
      <c r="F723" s="304">
        <f t="shared" ref="F723:F786" si="193">D723*2%</f>
        <v>123.47083926031293</v>
      </c>
      <c r="G723" s="101">
        <v>95</v>
      </c>
      <c r="H723" s="305">
        <f t="shared" ref="H723:H786" si="194">SUM(D723:G723)</f>
        <v>8478.6699857752483</v>
      </c>
      <c r="I723" s="309">
        <f t="shared" ref="I723:I786" si="195">ROUND(A723/B723,4)</f>
        <v>16.7378</v>
      </c>
      <c r="J723" s="329">
        <v>70.3</v>
      </c>
      <c r="K723" s="302">
        <v>21700</v>
      </c>
      <c r="L723" s="307">
        <f t="shared" si="190"/>
        <v>3704.1251778093883</v>
      </c>
      <c r="M723" s="304">
        <f t="shared" ref="M723:M786" si="196">L723*33.8%</f>
        <v>1251.9943100995731</v>
      </c>
      <c r="N723" s="304">
        <f t="shared" ref="N723:N786" si="197">L723*2%</f>
        <v>74.082503556187774</v>
      </c>
      <c r="O723" s="308">
        <v>57</v>
      </c>
      <c r="P723" s="305">
        <f t="shared" ref="P723:P786" si="198">SUM(L723:O723)</f>
        <v>5087.2019914651491</v>
      </c>
      <c r="Q723" s="309">
        <f t="shared" ref="Q723:Q786" si="199">ROUND(A723/J723,4)</f>
        <v>10.0427</v>
      </c>
      <c r="R723" s="367">
        <v>105.45</v>
      </c>
      <c r="S723" s="302">
        <v>21700</v>
      </c>
      <c r="T723" s="307">
        <f t="shared" si="191"/>
        <v>2469.4167852062587</v>
      </c>
      <c r="U723" s="101">
        <f t="shared" ref="U723:U786" si="200">T723*33.8%</f>
        <v>834.66287339971541</v>
      </c>
      <c r="V723" s="304">
        <f t="shared" ref="V723:V786" si="201">T723*2%</f>
        <v>49.388335704125176</v>
      </c>
      <c r="W723" s="308">
        <v>38</v>
      </c>
      <c r="X723" s="305">
        <f t="shared" ref="X723:X786" si="202">SUM(T723:W723)</f>
        <v>3391.4679943100991</v>
      </c>
      <c r="Y723" s="309">
        <f t="shared" ref="Y723:Y786" si="203">ROUND(A723/R723,4)</f>
        <v>6.6951000000000001</v>
      </c>
    </row>
    <row r="724" spans="1:25" ht="15.75" customHeight="1" x14ac:dyDescent="0.2">
      <c r="A724" s="424">
        <v>707</v>
      </c>
      <c r="B724" s="301">
        <v>42.18</v>
      </c>
      <c r="C724" s="302">
        <v>21700</v>
      </c>
      <c r="D724" s="303">
        <f t="shared" si="189"/>
        <v>6173.5419630156466</v>
      </c>
      <c r="E724" s="304">
        <f t="shared" si="192"/>
        <v>2086.6571834992883</v>
      </c>
      <c r="F724" s="304">
        <f t="shared" si="193"/>
        <v>123.47083926031293</v>
      </c>
      <c r="G724" s="101">
        <v>95</v>
      </c>
      <c r="H724" s="305">
        <f t="shared" si="194"/>
        <v>8478.6699857752483</v>
      </c>
      <c r="I724" s="309">
        <f t="shared" si="195"/>
        <v>16.761500000000002</v>
      </c>
      <c r="J724" s="329">
        <v>70.3</v>
      </c>
      <c r="K724" s="302">
        <v>21700</v>
      </c>
      <c r="L724" s="307">
        <f t="shared" si="190"/>
        <v>3704.1251778093883</v>
      </c>
      <c r="M724" s="304">
        <f t="shared" si="196"/>
        <v>1251.9943100995731</v>
      </c>
      <c r="N724" s="304">
        <f t="shared" si="197"/>
        <v>74.082503556187774</v>
      </c>
      <c r="O724" s="308">
        <v>57</v>
      </c>
      <c r="P724" s="305">
        <f t="shared" si="198"/>
        <v>5087.2019914651491</v>
      </c>
      <c r="Q724" s="309">
        <f t="shared" si="199"/>
        <v>10.056900000000001</v>
      </c>
      <c r="R724" s="367">
        <v>105.45</v>
      </c>
      <c r="S724" s="302">
        <v>21700</v>
      </c>
      <c r="T724" s="307">
        <f t="shared" si="191"/>
        <v>2469.4167852062587</v>
      </c>
      <c r="U724" s="101">
        <f t="shared" si="200"/>
        <v>834.66287339971541</v>
      </c>
      <c r="V724" s="304">
        <f t="shared" si="201"/>
        <v>49.388335704125176</v>
      </c>
      <c r="W724" s="308">
        <v>38</v>
      </c>
      <c r="X724" s="305">
        <f t="shared" si="202"/>
        <v>3391.4679943100991</v>
      </c>
      <c r="Y724" s="309">
        <f t="shared" si="203"/>
        <v>6.7046000000000001</v>
      </c>
    </row>
    <row r="725" spans="1:25" ht="15.75" customHeight="1" x14ac:dyDescent="0.2">
      <c r="A725" s="424">
        <v>708</v>
      </c>
      <c r="B725" s="301">
        <v>42.18</v>
      </c>
      <c r="C725" s="302">
        <v>21700</v>
      </c>
      <c r="D725" s="303">
        <f t="shared" si="189"/>
        <v>6173.5419630156466</v>
      </c>
      <c r="E725" s="304">
        <f t="shared" si="192"/>
        <v>2086.6571834992883</v>
      </c>
      <c r="F725" s="304">
        <f t="shared" si="193"/>
        <v>123.47083926031293</v>
      </c>
      <c r="G725" s="101">
        <v>95</v>
      </c>
      <c r="H725" s="305">
        <f t="shared" si="194"/>
        <v>8478.6699857752483</v>
      </c>
      <c r="I725" s="309">
        <f t="shared" si="195"/>
        <v>16.7852</v>
      </c>
      <c r="J725" s="329">
        <v>70.3</v>
      </c>
      <c r="K725" s="302">
        <v>21700</v>
      </c>
      <c r="L725" s="307">
        <f t="shared" si="190"/>
        <v>3704.1251778093883</v>
      </c>
      <c r="M725" s="304">
        <f t="shared" si="196"/>
        <v>1251.9943100995731</v>
      </c>
      <c r="N725" s="304">
        <f t="shared" si="197"/>
        <v>74.082503556187774</v>
      </c>
      <c r="O725" s="308">
        <v>57</v>
      </c>
      <c r="P725" s="305">
        <f t="shared" si="198"/>
        <v>5087.2019914651491</v>
      </c>
      <c r="Q725" s="309">
        <f t="shared" si="199"/>
        <v>10.071099999999999</v>
      </c>
      <c r="R725" s="367">
        <v>105.45</v>
      </c>
      <c r="S725" s="302">
        <v>21700</v>
      </c>
      <c r="T725" s="307">
        <f t="shared" si="191"/>
        <v>2469.4167852062587</v>
      </c>
      <c r="U725" s="101">
        <f t="shared" si="200"/>
        <v>834.66287339971541</v>
      </c>
      <c r="V725" s="304">
        <f t="shared" si="201"/>
        <v>49.388335704125176</v>
      </c>
      <c r="W725" s="308">
        <v>38</v>
      </c>
      <c r="X725" s="305">
        <f t="shared" si="202"/>
        <v>3391.4679943100991</v>
      </c>
      <c r="Y725" s="309">
        <f t="shared" si="203"/>
        <v>6.7141000000000002</v>
      </c>
    </row>
    <row r="726" spans="1:25" ht="15.75" customHeight="1" x14ac:dyDescent="0.2">
      <c r="A726" s="424">
        <v>709</v>
      </c>
      <c r="B726" s="301">
        <v>42.18</v>
      </c>
      <c r="C726" s="302">
        <v>21700</v>
      </c>
      <c r="D726" s="303">
        <f t="shared" si="189"/>
        <v>6173.5419630156466</v>
      </c>
      <c r="E726" s="304">
        <f t="shared" si="192"/>
        <v>2086.6571834992883</v>
      </c>
      <c r="F726" s="304">
        <f t="shared" si="193"/>
        <v>123.47083926031293</v>
      </c>
      <c r="G726" s="101">
        <v>95</v>
      </c>
      <c r="H726" s="305">
        <f t="shared" si="194"/>
        <v>8478.6699857752483</v>
      </c>
      <c r="I726" s="309">
        <f t="shared" si="195"/>
        <v>16.808900000000001</v>
      </c>
      <c r="J726" s="329">
        <v>70.3</v>
      </c>
      <c r="K726" s="302">
        <v>21700</v>
      </c>
      <c r="L726" s="307">
        <f t="shared" si="190"/>
        <v>3704.1251778093883</v>
      </c>
      <c r="M726" s="304">
        <f t="shared" si="196"/>
        <v>1251.9943100995731</v>
      </c>
      <c r="N726" s="304">
        <f t="shared" si="197"/>
        <v>74.082503556187774</v>
      </c>
      <c r="O726" s="308">
        <v>57</v>
      </c>
      <c r="P726" s="305">
        <f t="shared" si="198"/>
        <v>5087.2019914651491</v>
      </c>
      <c r="Q726" s="309">
        <f t="shared" si="199"/>
        <v>10.0853</v>
      </c>
      <c r="R726" s="367">
        <v>105.45</v>
      </c>
      <c r="S726" s="302">
        <v>21700</v>
      </c>
      <c r="T726" s="307">
        <f t="shared" si="191"/>
        <v>2469.4167852062587</v>
      </c>
      <c r="U726" s="101">
        <f t="shared" si="200"/>
        <v>834.66287339971541</v>
      </c>
      <c r="V726" s="304">
        <f t="shared" si="201"/>
        <v>49.388335704125176</v>
      </c>
      <c r="W726" s="308">
        <v>38</v>
      </c>
      <c r="X726" s="305">
        <f t="shared" si="202"/>
        <v>3391.4679943100991</v>
      </c>
      <c r="Y726" s="309">
        <f t="shared" si="203"/>
        <v>6.7236000000000002</v>
      </c>
    </row>
    <row r="727" spans="1:25" ht="15.75" customHeight="1" x14ac:dyDescent="0.2">
      <c r="A727" s="283">
        <v>710</v>
      </c>
      <c r="B727" s="301">
        <v>42.18</v>
      </c>
      <c r="C727" s="302">
        <v>21700</v>
      </c>
      <c r="D727" s="303">
        <f t="shared" si="189"/>
        <v>6173.5419630156466</v>
      </c>
      <c r="E727" s="304">
        <f t="shared" si="192"/>
        <v>2086.6571834992883</v>
      </c>
      <c r="F727" s="304">
        <f t="shared" si="193"/>
        <v>123.47083926031293</v>
      </c>
      <c r="G727" s="101">
        <v>95</v>
      </c>
      <c r="H727" s="305">
        <f t="shared" si="194"/>
        <v>8478.6699857752483</v>
      </c>
      <c r="I727" s="309">
        <f t="shared" si="195"/>
        <v>16.832599999999999</v>
      </c>
      <c r="J727" s="329">
        <v>70.3</v>
      </c>
      <c r="K727" s="302">
        <v>21700</v>
      </c>
      <c r="L727" s="307">
        <f t="shared" si="190"/>
        <v>3704.1251778093883</v>
      </c>
      <c r="M727" s="304">
        <f t="shared" si="196"/>
        <v>1251.9943100995731</v>
      </c>
      <c r="N727" s="304">
        <f t="shared" si="197"/>
        <v>74.082503556187774</v>
      </c>
      <c r="O727" s="308">
        <v>57</v>
      </c>
      <c r="P727" s="305">
        <f t="shared" si="198"/>
        <v>5087.2019914651491</v>
      </c>
      <c r="Q727" s="309">
        <f t="shared" si="199"/>
        <v>10.099600000000001</v>
      </c>
      <c r="R727" s="367">
        <v>105.45</v>
      </c>
      <c r="S727" s="302">
        <v>21700</v>
      </c>
      <c r="T727" s="307">
        <f t="shared" si="191"/>
        <v>2469.4167852062587</v>
      </c>
      <c r="U727" s="101">
        <f t="shared" si="200"/>
        <v>834.66287339971541</v>
      </c>
      <c r="V727" s="304">
        <f t="shared" si="201"/>
        <v>49.388335704125176</v>
      </c>
      <c r="W727" s="308">
        <v>38</v>
      </c>
      <c r="X727" s="305">
        <f t="shared" si="202"/>
        <v>3391.4679943100991</v>
      </c>
      <c r="Y727" s="309">
        <f t="shared" si="203"/>
        <v>6.7329999999999997</v>
      </c>
    </row>
    <row r="728" spans="1:25" ht="15.75" customHeight="1" x14ac:dyDescent="0.2">
      <c r="A728" s="424">
        <v>711</v>
      </c>
      <c r="B728" s="301">
        <v>42.18</v>
      </c>
      <c r="C728" s="302">
        <v>21700</v>
      </c>
      <c r="D728" s="303">
        <f t="shared" si="189"/>
        <v>6173.5419630156466</v>
      </c>
      <c r="E728" s="304">
        <f t="shared" si="192"/>
        <v>2086.6571834992883</v>
      </c>
      <c r="F728" s="304">
        <f t="shared" si="193"/>
        <v>123.47083926031293</v>
      </c>
      <c r="G728" s="101">
        <v>95</v>
      </c>
      <c r="H728" s="305">
        <f t="shared" si="194"/>
        <v>8478.6699857752483</v>
      </c>
      <c r="I728" s="309">
        <f t="shared" si="195"/>
        <v>16.856300000000001</v>
      </c>
      <c r="J728" s="329">
        <v>70.3</v>
      </c>
      <c r="K728" s="302">
        <v>21700</v>
      </c>
      <c r="L728" s="307">
        <f t="shared" si="190"/>
        <v>3704.1251778093883</v>
      </c>
      <c r="M728" s="304">
        <f t="shared" si="196"/>
        <v>1251.9943100995731</v>
      </c>
      <c r="N728" s="304">
        <f t="shared" si="197"/>
        <v>74.082503556187774</v>
      </c>
      <c r="O728" s="308">
        <v>57</v>
      </c>
      <c r="P728" s="305">
        <f t="shared" si="198"/>
        <v>5087.2019914651491</v>
      </c>
      <c r="Q728" s="309">
        <f t="shared" si="199"/>
        <v>10.113799999999999</v>
      </c>
      <c r="R728" s="367">
        <v>105.45</v>
      </c>
      <c r="S728" s="302">
        <v>21700</v>
      </c>
      <c r="T728" s="307">
        <f t="shared" si="191"/>
        <v>2469.4167852062587</v>
      </c>
      <c r="U728" s="101">
        <f t="shared" si="200"/>
        <v>834.66287339971541</v>
      </c>
      <c r="V728" s="304">
        <f t="shared" si="201"/>
        <v>49.388335704125176</v>
      </c>
      <c r="W728" s="308">
        <v>38</v>
      </c>
      <c r="X728" s="305">
        <f t="shared" si="202"/>
        <v>3391.4679943100991</v>
      </c>
      <c r="Y728" s="309">
        <f t="shared" si="203"/>
        <v>6.7424999999999997</v>
      </c>
    </row>
    <row r="729" spans="1:25" ht="15.75" customHeight="1" x14ac:dyDescent="0.2">
      <c r="A729" s="424">
        <v>712</v>
      </c>
      <c r="B729" s="301">
        <v>42.18</v>
      </c>
      <c r="C729" s="302">
        <v>21700</v>
      </c>
      <c r="D729" s="303">
        <f t="shared" si="189"/>
        <v>6173.5419630156466</v>
      </c>
      <c r="E729" s="304">
        <f t="shared" si="192"/>
        <v>2086.6571834992883</v>
      </c>
      <c r="F729" s="304">
        <f t="shared" si="193"/>
        <v>123.47083926031293</v>
      </c>
      <c r="G729" s="101">
        <v>95</v>
      </c>
      <c r="H729" s="305">
        <f t="shared" si="194"/>
        <v>8478.6699857752483</v>
      </c>
      <c r="I729" s="309">
        <f t="shared" si="195"/>
        <v>16.88</v>
      </c>
      <c r="J729" s="329">
        <v>70.3</v>
      </c>
      <c r="K729" s="302">
        <v>21700</v>
      </c>
      <c r="L729" s="307">
        <f t="shared" si="190"/>
        <v>3704.1251778093883</v>
      </c>
      <c r="M729" s="304">
        <f t="shared" si="196"/>
        <v>1251.9943100995731</v>
      </c>
      <c r="N729" s="304">
        <f t="shared" si="197"/>
        <v>74.082503556187774</v>
      </c>
      <c r="O729" s="308">
        <v>57</v>
      </c>
      <c r="P729" s="305">
        <f t="shared" si="198"/>
        <v>5087.2019914651491</v>
      </c>
      <c r="Q729" s="309">
        <f t="shared" si="199"/>
        <v>10.128</v>
      </c>
      <c r="R729" s="367">
        <v>105.45</v>
      </c>
      <c r="S729" s="302">
        <v>21700</v>
      </c>
      <c r="T729" s="307">
        <f t="shared" si="191"/>
        <v>2469.4167852062587</v>
      </c>
      <c r="U729" s="101">
        <f t="shared" si="200"/>
        <v>834.66287339971541</v>
      </c>
      <c r="V729" s="304">
        <f t="shared" si="201"/>
        <v>49.388335704125176</v>
      </c>
      <c r="W729" s="308">
        <v>38</v>
      </c>
      <c r="X729" s="305">
        <f t="shared" si="202"/>
        <v>3391.4679943100991</v>
      </c>
      <c r="Y729" s="309">
        <f t="shared" si="203"/>
        <v>6.7519999999999998</v>
      </c>
    </row>
    <row r="730" spans="1:25" ht="15.75" customHeight="1" x14ac:dyDescent="0.2">
      <c r="A730" s="424">
        <v>713</v>
      </c>
      <c r="B730" s="301">
        <v>42.18</v>
      </c>
      <c r="C730" s="302">
        <v>21700</v>
      </c>
      <c r="D730" s="303">
        <f t="shared" si="189"/>
        <v>6173.5419630156466</v>
      </c>
      <c r="E730" s="304">
        <f t="shared" si="192"/>
        <v>2086.6571834992883</v>
      </c>
      <c r="F730" s="304">
        <f t="shared" si="193"/>
        <v>123.47083926031293</v>
      </c>
      <c r="G730" s="101">
        <v>95</v>
      </c>
      <c r="H730" s="305">
        <f t="shared" si="194"/>
        <v>8478.6699857752483</v>
      </c>
      <c r="I730" s="309">
        <f t="shared" si="195"/>
        <v>16.903700000000001</v>
      </c>
      <c r="J730" s="329">
        <v>70.3</v>
      </c>
      <c r="K730" s="302">
        <v>21700</v>
      </c>
      <c r="L730" s="307">
        <f t="shared" si="190"/>
        <v>3704.1251778093883</v>
      </c>
      <c r="M730" s="304">
        <f t="shared" si="196"/>
        <v>1251.9943100995731</v>
      </c>
      <c r="N730" s="304">
        <f t="shared" si="197"/>
        <v>74.082503556187774</v>
      </c>
      <c r="O730" s="308">
        <v>57</v>
      </c>
      <c r="P730" s="305">
        <f t="shared" si="198"/>
        <v>5087.2019914651491</v>
      </c>
      <c r="Q730" s="309">
        <f t="shared" si="199"/>
        <v>10.142200000000001</v>
      </c>
      <c r="R730" s="367">
        <v>105.45</v>
      </c>
      <c r="S730" s="302">
        <v>21700</v>
      </c>
      <c r="T730" s="307">
        <f t="shared" si="191"/>
        <v>2469.4167852062587</v>
      </c>
      <c r="U730" s="101">
        <f t="shared" si="200"/>
        <v>834.66287339971541</v>
      </c>
      <c r="V730" s="304">
        <f t="shared" si="201"/>
        <v>49.388335704125176</v>
      </c>
      <c r="W730" s="308">
        <v>38</v>
      </c>
      <c r="X730" s="305">
        <f t="shared" si="202"/>
        <v>3391.4679943100991</v>
      </c>
      <c r="Y730" s="309">
        <f t="shared" si="203"/>
        <v>6.7614999999999998</v>
      </c>
    </row>
    <row r="731" spans="1:25" ht="15.75" customHeight="1" x14ac:dyDescent="0.2">
      <c r="A731" s="424">
        <v>714</v>
      </c>
      <c r="B731" s="301">
        <v>42.18</v>
      </c>
      <c r="C731" s="302">
        <v>21700</v>
      </c>
      <c r="D731" s="303">
        <f t="shared" si="189"/>
        <v>6173.5419630156466</v>
      </c>
      <c r="E731" s="304">
        <f t="shared" si="192"/>
        <v>2086.6571834992883</v>
      </c>
      <c r="F731" s="304">
        <f t="shared" si="193"/>
        <v>123.47083926031293</v>
      </c>
      <c r="G731" s="101">
        <v>95</v>
      </c>
      <c r="H731" s="305">
        <f t="shared" si="194"/>
        <v>8478.6699857752483</v>
      </c>
      <c r="I731" s="309">
        <f t="shared" si="195"/>
        <v>16.927499999999998</v>
      </c>
      <c r="J731" s="329">
        <v>70.3</v>
      </c>
      <c r="K731" s="302">
        <v>21700</v>
      </c>
      <c r="L731" s="307">
        <f t="shared" si="190"/>
        <v>3704.1251778093883</v>
      </c>
      <c r="M731" s="304">
        <f t="shared" si="196"/>
        <v>1251.9943100995731</v>
      </c>
      <c r="N731" s="304">
        <f t="shared" si="197"/>
        <v>74.082503556187774</v>
      </c>
      <c r="O731" s="308">
        <v>57</v>
      </c>
      <c r="P731" s="305">
        <f t="shared" si="198"/>
        <v>5087.2019914651491</v>
      </c>
      <c r="Q731" s="309">
        <f t="shared" si="199"/>
        <v>10.156499999999999</v>
      </c>
      <c r="R731" s="367">
        <v>105.45</v>
      </c>
      <c r="S731" s="302">
        <v>21700</v>
      </c>
      <c r="T731" s="307">
        <f t="shared" si="191"/>
        <v>2469.4167852062587</v>
      </c>
      <c r="U731" s="101">
        <f t="shared" si="200"/>
        <v>834.66287339971541</v>
      </c>
      <c r="V731" s="304">
        <f t="shared" si="201"/>
        <v>49.388335704125176</v>
      </c>
      <c r="W731" s="308">
        <v>38</v>
      </c>
      <c r="X731" s="305">
        <f t="shared" si="202"/>
        <v>3391.4679943100991</v>
      </c>
      <c r="Y731" s="309">
        <f t="shared" si="203"/>
        <v>6.7709999999999999</v>
      </c>
    </row>
    <row r="732" spans="1:25" ht="15.75" customHeight="1" x14ac:dyDescent="0.2">
      <c r="A732" s="424">
        <v>715</v>
      </c>
      <c r="B732" s="301">
        <v>42.18</v>
      </c>
      <c r="C732" s="302">
        <v>21700</v>
      </c>
      <c r="D732" s="303">
        <f t="shared" si="189"/>
        <v>6173.5419630156466</v>
      </c>
      <c r="E732" s="304">
        <f t="shared" si="192"/>
        <v>2086.6571834992883</v>
      </c>
      <c r="F732" s="304">
        <f t="shared" si="193"/>
        <v>123.47083926031293</v>
      </c>
      <c r="G732" s="101">
        <v>95</v>
      </c>
      <c r="H732" s="305">
        <f t="shared" si="194"/>
        <v>8478.6699857752483</v>
      </c>
      <c r="I732" s="309">
        <f t="shared" si="195"/>
        <v>16.9512</v>
      </c>
      <c r="J732" s="329">
        <v>70.3</v>
      </c>
      <c r="K732" s="302">
        <v>21700</v>
      </c>
      <c r="L732" s="307">
        <f t="shared" si="190"/>
        <v>3704.1251778093883</v>
      </c>
      <c r="M732" s="304">
        <f t="shared" si="196"/>
        <v>1251.9943100995731</v>
      </c>
      <c r="N732" s="304">
        <f t="shared" si="197"/>
        <v>74.082503556187774</v>
      </c>
      <c r="O732" s="308">
        <v>57</v>
      </c>
      <c r="P732" s="305">
        <f t="shared" si="198"/>
        <v>5087.2019914651491</v>
      </c>
      <c r="Q732" s="309">
        <f t="shared" si="199"/>
        <v>10.1707</v>
      </c>
      <c r="R732" s="367">
        <v>105.45</v>
      </c>
      <c r="S732" s="302">
        <v>21700</v>
      </c>
      <c r="T732" s="307">
        <f t="shared" si="191"/>
        <v>2469.4167852062587</v>
      </c>
      <c r="U732" s="101">
        <f t="shared" si="200"/>
        <v>834.66287339971541</v>
      </c>
      <c r="V732" s="304">
        <f t="shared" si="201"/>
        <v>49.388335704125176</v>
      </c>
      <c r="W732" s="308">
        <v>38</v>
      </c>
      <c r="X732" s="305">
        <f t="shared" si="202"/>
        <v>3391.4679943100991</v>
      </c>
      <c r="Y732" s="309">
        <f t="shared" si="203"/>
        <v>6.7805</v>
      </c>
    </row>
    <row r="733" spans="1:25" ht="15.75" customHeight="1" x14ac:dyDescent="0.2">
      <c r="A733" s="424">
        <v>716</v>
      </c>
      <c r="B733" s="301">
        <v>42.18</v>
      </c>
      <c r="C733" s="302">
        <v>21700</v>
      </c>
      <c r="D733" s="303">
        <f t="shared" si="189"/>
        <v>6173.5419630156466</v>
      </c>
      <c r="E733" s="304">
        <f t="shared" si="192"/>
        <v>2086.6571834992883</v>
      </c>
      <c r="F733" s="304">
        <f t="shared" si="193"/>
        <v>123.47083926031293</v>
      </c>
      <c r="G733" s="101">
        <v>95</v>
      </c>
      <c r="H733" s="305">
        <f t="shared" si="194"/>
        <v>8478.6699857752483</v>
      </c>
      <c r="I733" s="309">
        <f t="shared" si="195"/>
        <v>16.974900000000002</v>
      </c>
      <c r="J733" s="329">
        <v>70.3</v>
      </c>
      <c r="K733" s="302">
        <v>21700</v>
      </c>
      <c r="L733" s="307">
        <f t="shared" si="190"/>
        <v>3704.1251778093883</v>
      </c>
      <c r="M733" s="304">
        <f t="shared" si="196"/>
        <v>1251.9943100995731</v>
      </c>
      <c r="N733" s="304">
        <f t="shared" si="197"/>
        <v>74.082503556187774</v>
      </c>
      <c r="O733" s="308">
        <v>57</v>
      </c>
      <c r="P733" s="305">
        <f t="shared" si="198"/>
        <v>5087.2019914651491</v>
      </c>
      <c r="Q733" s="309">
        <f t="shared" si="199"/>
        <v>10.184900000000001</v>
      </c>
      <c r="R733" s="367">
        <v>105.45</v>
      </c>
      <c r="S733" s="302">
        <v>21700</v>
      </c>
      <c r="T733" s="307">
        <f t="shared" si="191"/>
        <v>2469.4167852062587</v>
      </c>
      <c r="U733" s="101">
        <f t="shared" si="200"/>
        <v>834.66287339971541</v>
      </c>
      <c r="V733" s="304">
        <f t="shared" si="201"/>
        <v>49.388335704125176</v>
      </c>
      <c r="W733" s="308">
        <v>38</v>
      </c>
      <c r="X733" s="305">
        <f t="shared" si="202"/>
        <v>3391.4679943100991</v>
      </c>
      <c r="Y733" s="309">
        <f t="shared" si="203"/>
        <v>6.7899000000000003</v>
      </c>
    </row>
    <row r="734" spans="1:25" ht="15.75" customHeight="1" x14ac:dyDescent="0.2">
      <c r="A734" s="424">
        <v>717</v>
      </c>
      <c r="B734" s="301">
        <v>42.18</v>
      </c>
      <c r="C734" s="302">
        <v>21700</v>
      </c>
      <c r="D734" s="303">
        <f t="shared" si="189"/>
        <v>6173.5419630156466</v>
      </c>
      <c r="E734" s="304">
        <f t="shared" si="192"/>
        <v>2086.6571834992883</v>
      </c>
      <c r="F734" s="304">
        <f t="shared" si="193"/>
        <v>123.47083926031293</v>
      </c>
      <c r="G734" s="101">
        <v>95</v>
      </c>
      <c r="H734" s="305">
        <f t="shared" si="194"/>
        <v>8478.6699857752483</v>
      </c>
      <c r="I734" s="309">
        <f t="shared" si="195"/>
        <v>16.9986</v>
      </c>
      <c r="J734" s="329">
        <v>70.3</v>
      </c>
      <c r="K734" s="302">
        <v>21700</v>
      </c>
      <c r="L734" s="307">
        <f t="shared" si="190"/>
        <v>3704.1251778093883</v>
      </c>
      <c r="M734" s="304">
        <f t="shared" si="196"/>
        <v>1251.9943100995731</v>
      </c>
      <c r="N734" s="304">
        <f t="shared" si="197"/>
        <v>74.082503556187774</v>
      </c>
      <c r="O734" s="308">
        <v>57</v>
      </c>
      <c r="P734" s="305">
        <f t="shared" si="198"/>
        <v>5087.2019914651491</v>
      </c>
      <c r="Q734" s="309">
        <f t="shared" si="199"/>
        <v>10.1991</v>
      </c>
      <c r="R734" s="367">
        <v>105.45</v>
      </c>
      <c r="S734" s="302">
        <v>21700</v>
      </c>
      <c r="T734" s="307">
        <f t="shared" si="191"/>
        <v>2469.4167852062587</v>
      </c>
      <c r="U734" s="101">
        <f t="shared" si="200"/>
        <v>834.66287339971541</v>
      </c>
      <c r="V734" s="304">
        <f t="shared" si="201"/>
        <v>49.388335704125176</v>
      </c>
      <c r="W734" s="308">
        <v>38</v>
      </c>
      <c r="X734" s="305">
        <f t="shared" si="202"/>
        <v>3391.4679943100991</v>
      </c>
      <c r="Y734" s="309">
        <f t="shared" si="203"/>
        <v>6.7994000000000003</v>
      </c>
    </row>
    <row r="735" spans="1:25" ht="15.75" customHeight="1" x14ac:dyDescent="0.2">
      <c r="A735" s="424">
        <v>718</v>
      </c>
      <c r="B735" s="301">
        <v>42.18</v>
      </c>
      <c r="C735" s="302">
        <v>21700</v>
      </c>
      <c r="D735" s="303">
        <f t="shared" si="189"/>
        <v>6173.5419630156466</v>
      </c>
      <c r="E735" s="304">
        <f t="shared" si="192"/>
        <v>2086.6571834992883</v>
      </c>
      <c r="F735" s="304">
        <f t="shared" si="193"/>
        <v>123.47083926031293</v>
      </c>
      <c r="G735" s="101">
        <v>95</v>
      </c>
      <c r="H735" s="305">
        <f t="shared" si="194"/>
        <v>8478.6699857752483</v>
      </c>
      <c r="I735" s="309">
        <f t="shared" si="195"/>
        <v>17.022300000000001</v>
      </c>
      <c r="J735" s="329">
        <v>70.3</v>
      </c>
      <c r="K735" s="302">
        <v>21700</v>
      </c>
      <c r="L735" s="307">
        <f t="shared" si="190"/>
        <v>3704.1251778093883</v>
      </c>
      <c r="M735" s="304">
        <f t="shared" si="196"/>
        <v>1251.9943100995731</v>
      </c>
      <c r="N735" s="304">
        <f t="shared" si="197"/>
        <v>74.082503556187774</v>
      </c>
      <c r="O735" s="308">
        <v>57</v>
      </c>
      <c r="P735" s="305">
        <f t="shared" si="198"/>
        <v>5087.2019914651491</v>
      </c>
      <c r="Q735" s="309">
        <f t="shared" si="199"/>
        <v>10.2134</v>
      </c>
      <c r="R735" s="367">
        <v>105.45</v>
      </c>
      <c r="S735" s="302">
        <v>21700</v>
      </c>
      <c r="T735" s="307">
        <f t="shared" si="191"/>
        <v>2469.4167852062587</v>
      </c>
      <c r="U735" s="101">
        <f t="shared" si="200"/>
        <v>834.66287339971541</v>
      </c>
      <c r="V735" s="304">
        <f t="shared" si="201"/>
        <v>49.388335704125176</v>
      </c>
      <c r="W735" s="308">
        <v>38</v>
      </c>
      <c r="X735" s="305">
        <f t="shared" si="202"/>
        <v>3391.4679943100991</v>
      </c>
      <c r="Y735" s="309">
        <f t="shared" si="203"/>
        <v>6.8089000000000004</v>
      </c>
    </row>
    <row r="736" spans="1:25" ht="15.75" customHeight="1" x14ac:dyDescent="0.2">
      <c r="A736" s="424">
        <v>719</v>
      </c>
      <c r="B736" s="301">
        <v>42.18</v>
      </c>
      <c r="C736" s="302">
        <v>21700</v>
      </c>
      <c r="D736" s="303">
        <f t="shared" si="189"/>
        <v>6173.5419630156466</v>
      </c>
      <c r="E736" s="304">
        <f t="shared" si="192"/>
        <v>2086.6571834992883</v>
      </c>
      <c r="F736" s="304">
        <f t="shared" si="193"/>
        <v>123.47083926031293</v>
      </c>
      <c r="G736" s="101">
        <v>95</v>
      </c>
      <c r="H736" s="305">
        <f t="shared" si="194"/>
        <v>8478.6699857752483</v>
      </c>
      <c r="I736" s="309">
        <f t="shared" si="195"/>
        <v>17.045999999999999</v>
      </c>
      <c r="J736" s="329">
        <v>70.3</v>
      </c>
      <c r="K736" s="302">
        <v>21700</v>
      </c>
      <c r="L736" s="307">
        <f t="shared" si="190"/>
        <v>3704.1251778093883</v>
      </c>
      <c r="M736" s="304">
        <f t="shared" si="196"/>
        <v>1251.9943100995731</v>
      </c>
      <c r="N736" s="304">
        <f t="shared" si="197"/>
        <v>74.082503556187774</v>
      </c>
      <c r="O736" s="308">
        <v>57</v>
      </c>
      <c r="P736" s="305">
        <f t="shared" si="198"/>
        <v>5087.2019914651491</v>
      </c>
      <c r="Q736" s="309">
        <f t="shared" si="199"/>
        <v>10.227600000000001</v>
      </c>
      <c r="R736" s="367">
        <v>105.45</v>
      </c>
      <c r="S736" s="302">
        <v>21700</v>
      </c>
      <c r="T736" s="307">
        <f t="shared" si="191"/>
        <v>2469.4167852062587</v>
      </c>
      <c r="U736" s="101">
        <f t="shared" si="200"/>
        <v>834.66287339971541</v>
      </c>
      <c r="V736" s="304">
        <f t="shared" si="201"/>
        <v>49.388335704125176</v>
      </c>
      <c r="W736" s="308">
        <v>38</v>
      </c>
      <c r="X736" s="305">
        <f t="shared" si="202"/>
        <v>3391.4679943100991</v>
      </c>
      <c r="Y736" s="309">
        <f t="shared" si="203"/>
        <v>6.8183999999999996</v>
      </c>
    </row>
    <row r="737" spans="1:25" ht="15.75" customHeight="1" x14ac:dyDescent="0.2">
      <c r="A737" s="283">
        <v>720</v>
      </c>
      <c r="B737" s="301">
        <v>42.18</v>
      </c>
      <c r="C737" s="302">
        <v>21700</v>
      </c>
      <c r="D737" s="303">
        <f t="shared" si="189"/>
        <v>6173.5419630156466</v>
      </c>
      <c r="E737" s="304">
        <f t="shared" si="192"/>
        <v>2086.6571834992883</v>
      </c>
      <c r="F737" s="304">
        <f t="shared" si="193"/>
        <v>123.47083926031293</v>
      </c>
      <c r="G737" s="101">
        <v>95</v>
      </c>
      <c r="H737" s="305">
        <f t="shared" si="194"/>
        <v>8478.6699857752483</v>
      </c>
      <c r="I737" s="309">
        <f t="shared" si="195"/>
        <v>17.069700000000001</v>
      </c>
      <c r="J737" s="329">
        <v>70.3</v>
      </c>
      <c r="K737" s="302">
        <v>21700</v>
      </c>
      <c r="L737" s="307">
        <f t="shared" si="190"/>
        <v>3704.1251778093883</v>
      </c>
      <c r="M737" s="304">
        <f t="shared" si="196"/>
        <v>1251.9943100995731</v>
      </c>
      <c r="N737" s="304">
        <f t="shared" si="197"/>
        <v>74.082503556187774</v>
      </c>
      <c r="O737" s="308">
        <v>57</v>
      </c>
      <c r="P737" s="305">
        <f t="shared" si="198"/>
        <v>5087.2019914651491</v>
      </c>
      <c r="Q737" s="309">
        <f t="shared" si="199"/>
        <v>10.2418</v>
      </c>
      <c r="R737" s="367">
        <v>105.45</v>
      </c>
      <c r="S737" s="302">
        <v>21700</v>
      </c>
      <c r="T737" s="307">
        <f t="shared" si="191"/>
        <v>2469.4167852062587</v>
      </c>
      <c r="U737" s="101">
        <f t="shared" si="200"/>
        <v>834.66287339971541</v>
      </c>
      <c r="V737" s="304">
        <f t="shared" si="201"/>
        <v>49.388335704125176</v>
      </c>
      <c r="W737" s="308">
        <v>38</v>
      </c>
      <c r="X737" s="305">
        <f t="shared" si="202"/>
        <v>3391.4679943100991</v>
      </c>
      <c r="Y737" s="309">
        <f t="shared" si="203"/>
        <v>6.8278999999999996</v>
      </c>
    </row>
    <row r="738" spans="1:25" ht="15.75" customHeight="1" x14ac:dyDescent="0.2">
      <c r="A738" s="424">
        <v>721</v>
      </c>
      <c r="B738" s="301">
        <v>42.18</v>
      </c>
      <c r="C738" s="302">
        <v>21700</v>
      </c>
      <c r="D738" s="303">
        <f t="shared" si="189"/>
        <v>6173.5419630156466</v>
      </c>
      <c r="E738" s="304">
        <f t="shared" si="192"/>
        <v>2086.6571834992883</v>
      </c>
      <c r="F738" s="304">
        <f t="shared" si="193"/>
        <v>123.47083926031293</v>
      </c>
      <c r="G738" s="101">
        <v>95</v>
      </c>
      <c r="H738" s="305">
        <f t="shared" si="194"/>
        <v>8478.6699857752483</v>
      </c>
      <c r="I738" s="309">
        <f t="shared" si="195"/>
        <v>17.093399999999999</v>
      </c>
      <c r="J738" s="329">
        <v>70.3</v>
      </c>
      <c r="K738" s="302">
        <v>21700</v>
      </c>
      <c r="L738" s="307">
        <f t="shared" si="190"/>
        <v>3704.1251778093883</v>
      </c>
      <c r="M738" s="304">
        <f t="shared" si="196"/>
        <v>1251.9943100995731</v>
      </c>
      <c r="N738" s="304">
        <f t="shared" si="197"/>
        <v>74.082503556187774</v>
      </c>
      <c r="O738" s="308">
        <v>57</v>
      </c>
      <c r="P738" s="305">
        <f t="shared" si="198"/>
        <v>5087.2019914651491</v>
      </c>
      <c r="Q738" s="309">
        <f t="shared" si="199"/>
        <v>10.256</v>
      </c>
      <c r="R738" s="367">
        <v>105.45</v>
      </c>
      <c r="S738" s="302">
        <v>21700</v>
      </c>
      <c r="T738" s="307">
        <f t="shared" si="191"/>
        <v>2469.4167852062587</v>
      </c>
      <c r="U738" s="101">
        <f t="shared" si="200"/>
        <v>834.66287339971541</v>
      </c>
      <c r="V738" s="304">
        <f t="shared" si="201"/>
        <v>49.388335704125176</v>
      </c>
      <c r="W738" s="308">
        <v>38</v>
      </c>
      <c r="X738" s="305">
        <f t="shared" si="202"/>
        <v>3391.4679943100991</v>
      </c>
      <c r="Y738" s="309">
        <f t="shared" si="203"/>
        <v>6.8373999999999997</v>
      </c>
    </row>
    <row r="739" spans="1:25" ht="15.75" customHeight="1" x14ac:dyDescent="0.2">
      <c r="A739" s="424">
        <v>722</v>
      </c>
      <c r="B739" s="301">
        <v>42.18</v>
      </c>
      <c r="C739" s="302">
        <v>21700</v>
      </c>
      <c r="D739" s="303">
        <f t="shared" si="189"/>
        <v>6173.5419630156466</v>
      </c>
      <c r="E739" s="304">
        <f t="shared" si="192"/>
        <v>2086.6571834992883</v>
      </c>
      <c r="F739" s="304">
        <f t="shared" si="193"/>
        <v>123.47083926031293</v>
      </c>
      <c r="G739" s="101">
        <v>95</v>
      </c>
      <c r="H739" s="305">
        <f t="shared" si="194"/>
        <v>8478.6699857752483</v>
      </c>
      <c r="I739" s="309">
        <f t="shared" si="195"/>
        <v>17.117100000000001</v>
      </c>
      <c r="J739" s="329">
        <v>70.3</v>
      </c>
      <c r="K739" s="302">
        <v>21700</v>
      </c>
      <c r="L739" s="307">
        <f t="shared" si="190"/>
        <v>3704.1251778093883</v>
      </c>
      <c r="M739" s="304">
        <f t="shared" si="196"/>
        <v>1251.9943100995731</v>
      </c>
      <c r="N739" s="304">
        <f t="shared" si="197"/>
        <v>74.082503556187774</v>
      </c>
      <c r="O739" s="308">
        <v>57</v>
      </c>
      <c r="P739" s="305">
        <f t="shared" si="198"/>
        <v>5087.2019914651491</v>
      </c>
      <c r="Q739" s="309">
        <f t="shared" si="199"/>
        <v>10.270300000000001</v>
      </c>
      <c r="R739" s="367">
        <v>105.45</v>
      </c>
      <c r="S739" s="302">
        <v>21700</v>
      </c>
      <c r="T739" s="307">
        <f t="shared" si="191"/>
        <v>2469.4167852062587</v>
      </c>
      <c r="U739" s="101">
        <f t="shared" si="200"/>
        <v>834.66287339971541</v>
      </c>
      <c r="V739" s="304">
        <f t="shared" si="201"/>
        <v>49.388335704125176</v>
      </c>
      <c r="W739" s="308">
        <v>38</v>
      </c>
      <c r="X739" s="305">
        <f t="shared" si="202"/>
        <v>3391.4679943100991</v>
      </c>
      <c r="Y739" s="309">
        <f t="shared" si="203"/>
        <v>6.8468</v>
      </c>
    </row>
    <row r="740" spans="1:25" ht="15.75" customHeight="1" x14ac:dyDescent="0.2">
      <c r="A740" s="424">
        <v>723</v>
      </c>
      <c r="B740" s="301">
        <v>42.18</v>
      </c>
      <c r="C740" s="302">
        <v>21700</v>
      </c>
      <c r="D740" s="303">
        <f t="shared" si="189"/>
        <v>6173.5419630156466</v>
      </c>
      <c r="E740" s="304">
        <f t="shared" si="192"/>
        <v>2086.6571834992883</v>
      </c>
      <c r="F740" s="304">
        <f t="shared" si="193"/>
        <v>123.47083926031293</v>
      </c>
      <c r="G740" s="101">
        <v>95</v>
      </c>
      <c r="H740" s="305">
        <f t="shared" si="194"/>
        <v>8478.6699857752483</v>
      </c>
      <c r="I740" s="309">
        <f t="shared" si="195"/>
        <v>17.140799999999999</v>
      </c>
      <c r="J740" s="329">
        <v>70.3</v>
      </c>
      <c r="K740" s="302">
        <v>21700</v>
      </c>
      <c r="L740" s="307">
        <f t="shared" si="190"/>
        <v>3704.1251778093883</v>
      </c>
      <c r="M740" s="304">
        <f t="shared" si="196"/>
        <v>1251.9943100995731</v>
      </c>
      <c r="N740" s="304">
        <f t="shared" si="197"/>
        <v>74.082503556187774</v>
      </c>
      <c r="O740" s="308">
        <v>57</v>
      </c>
      <c r="P740" s="305">
        <f t="shared" si="198"/>
        <v>5087.2019914651491</v>
      </c>
      <c r="Q740" s="309">
        <f t="shared" si="199"/>
        <v>10.2845</v>
      </c>
      <c r="R740" s="367">
        <v>105.45</v>
      </c>
      <c r="S740" s="302">
        <v>21700</v>
      </c>
      <c r="T740" s="307">
        <f t="shared" si="191"/>
        <v>2469.4167852062587</v>
      </c>
      <c r="U740" s="101">
        <f t="shared" si="200"/>
        <v>834.66287339971541</v>
      </c>
      <c r="V740" s="304">
        <f t="shared" si="201"/>
        <v>49.388335704125176</v>
      </c>
      <c r="W740" s="308">
        <v>38</v>
      </c>
      <c r="X740" s="305">
        <f t="shared" si="202"/>
        <v>3391.4679943100991</v>
      </c>
      <c r="Y740" s="309">
        <f t="shared" si="203"/>
        <v>6.8563000000000001</v>
      </c>
    </row>
    <row r="741" spans="1:25" ht="15.75" customHeight="1" x14ac:dyDescent="0.2">
      <c r="A741" s="424">
        <v>724</v>
      </c>
      <c r="B741" s="301">
        <v>42.18</v>
      </c>
      <c r="C741" s="302">
        <v>21700</v>
      </c>
      <c r="D741" s="303">
        <f t="shared" si="189"/>
        <v>6173.5419630156466</v>
      </c>
      <c r="E741" s="304">
        <f t="shared" si="192"/>
        <v>2086.6571834992883</v>
      </c>
      <c r="F741" s="304">
        <f t="shared" si="193"/>
        <v>123.47083926031293</v>
      </c>
      <c r="G741" s="101">
        <v>95</v>
      </c>
      <c r="H741" s="305">
        <f t="shared" si="194"/>
        <v>8478.6699857752483</v>
      </c>
      <c r="I741" s="309">
        <f t="shared" si="195"/>
        <v>17.1645</v>
      </c>
      <c r="J741" s="329">
        <v>70.3</v>
      </c>
      <c r="K741" s="302">
        <v>21700</v>
      </c>
      <c r="L741" s="307">
        <f t="shared" si="190"/>
        <v>3704.1251778093883</v>
      </c>
      <c r="M741" s="304">
        <f t="shared" si="196"/>
        <v>1251.9943100995731</v>
      </c>
      <c r="N741" s="304">
        <f t="shared" si="197"/>
        <v>74.082503556187774</v>
      </c>
      <c r="O741" s="308">
        <v>57</v>
      </c>
      <c r="P741" s="305">
        <f t="shared" si="198"/>
        <v>5087.2019914651491</v>
      </c>
      <c r="Q741" s="309">
        <f t="shared" si="199"/>
        <v>10.2987</v>
      </c>
      <c r="R741" s="367">
        <v>105.45</v>
      </c>
      <c r="S741" s="302">
        <v>21700</v>
      </c>
      <c r="T741" s="307">
        <f t="shared" si="191"/>
        <v>2469.4167852062587</v>
      </c>
      <c r="U741" s="101">
        <f t="shared" si="200"/>
        <v>834.66287339971541</v>
      </c>
      <c r="V741" s="304">
        <f t="shared" si="201"/>
        <v>49.388335704125176</v>
      </c>
      <c r="W741" s="308">
        <v>38</v>
      </c>
      <c r="X741" s="305">
        <f t="shared" si="202"/>
        <v>3391.4679943100991</v>
      </c>
      <c r="Y741" s="309">
        <f t="shared" si="203"/>
        <v>6.8658000000000001</v>
      </c>
    </row>
    <row r="742" spans="1:25" ht="15.75" customHeight="1" x14ac:dyDescent="0.2">
      <c r="A742" s="424">
        <v>725</v>
      </c>
      <c r="B742" s="301">
        <v>42.18</v>
      </c>
      <c r="C742" s="302">
        <v>21700</v>
      </c>
      <c r="D742" s="303">
        <f t="shared" si="189"/>
        <v>6173.5419630156466</v>
      </c>
      <c r="E742" s="304">
        <f t="shared" si="192"/>
        <v>2086.6571834992883</v>
      </c>
      <c r="F742" s="304">
        <f t="shared" si="193"/>
        <v>123.47083926031293</v>
      </c>
      <c r="G742" s="101">
        <v>95</v>
      </c>
      <c r="H742" s="305">
        <f t="shared" si="194"/>
        <v>8478.6699857752483</v>
      </c>
      <c r="I742" s="309">
        <f t="shared" si="195"/>
        <v>17.188199999999998</v>
      </c>
      <c r="J742" s="329">
        <v>70.3</v>
      </c>
      <c r="K742" s="302">
        <v>21700</v>
      </c>
      <c r="L742" s="307">
        <f t="shared" si="190"/>
        <v>3704.1251778093883</v>
      </c>
      <c r="M742" s="304">
        <f t="shared" si="196"/>
        <v>1251.9943100995731</v>
      </c>
      <c r="N742" s="304">
        <f t="shared" si="197"/>
        <v>74.082503556187774</v>
      </c>
      <c r="O742" s="308">
        <v>57</v>
      </c>
      <c r="P742" s="305">
        <f t="shared" si="198"/>
        <v>5087.2019914651491</v>
      </c>
      <c r="Q742" s="309">
        <f t="shared" si="199"/>
        <v>10.312900000000001</v>
      </c>
      <c r="R742" s="367">
        <v>105.45</v>
      </c>
      <c r="S742" s="302">
        <v>21700</v>
      </c>
      <c r="T742" s="307">
        <f t="shared" si="191"/>
        <v>2469.4167852062587</v>
      </c>
      <c r="U742" s="101">
        <f t="shared" si="200"/>
        <v>834.66287339971541</v>
      </c>
      <c r="V742" s="304">
        <f t="shared" si="201"/>
        <v>49.388335704125176</v>
      </c>
      <c r="W742" s="308">
        <v>38</v>
      </c>
      <c r="X742" s="305">
        <f t="shared" si="202"/>
        <v>3391.4679943100991</v>
      </c>
      <c r="Y742" s="309">
        <f t="shared" si="203"/>
        <v>6.8753000000000002</v>
      </c>
    </row>
    <row r="743" spans="1:25" ht="15.75" customHeight="1" x14ac:dyDescent="0.2">
      <c r="A743" s="424">
        <v>726</v>
      </c>
      <c r="B743" s="301">
        <v>42.18</v>
      </c>
      <c r="C743" s="302">
        <v>21700</v>
      </c>
      <c r="D743" s="303">
        <f t="shared" si="189"/>
        <v>6173.5419630156466</v>
      </c>
      <c r="E743" s="304">
        <f t="shared" si="192"/>
        <v>2086.6571834992883</v>
      </c>
      <c r="F743" s="304">
        <f t="shared" si="193"/>
        <v>123.47083926031293</v>
      </c>
      <c r="G743" s="101">
        <v>95</v>
      </c>
      <c r="H743" s="305">
        <f t="shared" si="194"/>
        <v>8478.6699857752483</v>
      </c>
      <c r="I743" s="309">
        <f t="shared" si="195"/>
        <v>17.2119</v>
      </c>
      <c r="J743" s="329">
        <v>70.3</v>
      </c>
      <c r="K743" s="302">
        <v>21700</v>
      </c>
      <c r="L743" s="307">
        <f t="shared" si="190"/>
        <v>3704.1251778093883</v>
      </c>
      <c r="M743" s="304">
        <f t="shared" si="196"/>
        <v>1251.9943100995731</v>
      </c>
      <c r="N743" s="304">
        <f t="shared" si="197"/>
        <v>74.082503556187774</v>
      </c>
      <c r="O743" s="308">
        <v>57</v>
      </c>
      <c r="P743" s="305">
        <f t="shared" si="198"/>
        <v>5087.2019914651491</v>
      </c>
      <c r="Q743" s="309">
        <f t="shared" si="199"/>
        <v>10.327199999999999</v>
      </c>
      <c r="R743" s="367">
        <v>105.45</v>
      </c>
      <c r="S743" s="302">
        <v>21700</v>
      </c>
      <c r="T743" s="307">
        <f t="shared" si="191"/>
        <v>2469.4167852062587</v>
      </c>
      <c r="U743" s="101">
        <f t="shared" si="200"/>
        <v>834.66287339971541</v>
      </c>
      <c r="V743" s="304">
        <f t="shared" si="201"/>
        <v>49.388335704125176</v>
      </c>
      <c r="W743" s="308">
        <v>38</v>
      </c>
      <c r="X743" s="305">
        <f t="shared" si="202"/>
        <v>3391.4679943100991</v>
      </c>
      <c r="Y743" s="309">
        <f t="shared" si="203"/>
        <v>6.8848000000000003</v>
      </c>
    </row>
    <row r="744" spans="1:25" ht="15.75" customHeight="1" x14ac:dyDescent="0.2">
      <c r="A744" s="424">
        <v>727</v>
      </c>
      <c r="B744" s="301">
        <v>42.18</v>
      </c>
      <c r="C744" s="302">
        <v>21700</v>
      </c>
      <c r="D744" s="303">
        <f t="shared" si="189"/>
        <v>6173.5419630156466</v>
      </c>
      <c r="E744" s="304">
        <f t="shared" si="192"/>
        <v>2086.6571834992883</v>
      </c>
      <c r="F744" s="304">
        <f t="shared" si="193"/>
        <v>123.47083926031293</v>
      </c>
      <c r="G744" s="101">
        <v>95</v>
      </c>
      <c r="H744" s="305">
        <f t="shared" si="194"/>
        <v>8478.6699857752483</v>
      </c>
      <c r="I744" s="309">
        <f t="shared" si="195"/>
        <v>17.235700000000001</v>
      </c>
      <c r="J744" s="329">
        <v>70.3</v>
      </c>
      <c r="K744" s="302">
        <v>21700</v>
      </c>
      <c r="L744" s="307">
        <f t="shared" si="190"/>
        <v>3704.1251778093883</v>
      </c>
      <c r="M744" s="304">
        <f t="shared" si="196"/>
        <v>1251.9943100995731</v>
      </c>
      <c r="N744" s="304">
        <f t="shared" si="197"/>
        <v>74.082503556187774</v>
      </c>
      <c r="O744" s="308">
        <v>57</v>
      </c>
      <c r="P744" s="305">
        <f t="shared" si="198"/>
        <v>5087.2019914651491</v>
      </c>
      <c r="Q744" s="309">
        <f t="shared" si="199"/>
        <v>10.3414</v>
      </c>
      <c r="R744" s="367">
        <v>105.45</v>
      </c>
      <c r="S744" s="302">
        <v>21700</v>
      </c>
      <c r="T744" s="307">
        <f t="shared" si="191"/>
        <v>2469.4167852062587</v>
      </c>
      <c r="U744" s="101">
        <f t="shared" si="200"/>
        <v>834.66287339971541</v>
      </c>
      <c r="V744" s="304">
        <f t="shared" si="201"/>
        <v>49.388335704125176</v>
      </c>
      <c r="W744" s="308">
        <v>38</v>
      </c>
      <c r="X744" s="305">
        <f t="shared" si="202"/>
        <v>3391.4679943100991</v>
      </c>
      <c r="Y744" s="309">
        <f t="shared" si="203"/>
        <v>6.8943000000000003</v>
      </c>
    </row>
    <row r="745" spans="1:25" ht="15.75" customHeight="1" x14ac:dyDescent="0.2">
      <c r="A745" s="424">
        <v>728</v>
      </c>
      <c r="B745" s="301">
        <v>42.18</v>
      </c>
      <c r="C745" s="302">
        <v>21700</v>
      </c>
      <c r="D745" s="303">
        <f t="shared" si="189"/>
        <v>6173.5419630156466</v>
      </c>
      <c r="E745" s="304">
        <f t="shared" si="192"/>
        <v>2086.6571834992883</v>
      </c>
      <c r="F745" s="304">
        <f t="shared" si="193"/>
        <v>123.47083926031293</v>
      </c>
      <c r="G745" s="101">
        <v>95</v>
      </c>
      <c r="H745" s="305">
        <f t="shared" si="194"/>
        <v>8478.6699857752483</v>
      </c>
      <c r="I745" s="309">
        <f t="shared" si="195"/>
        <v>17.259399999999999</v>
      </c>
      <c r="J745" s="329">
        <v>70.3</v>
      </c>
      <c r="K745" s="302">
        <v>21700</v>
      </c>
      <c r="L745" s="307">
        <f t="shared" si="190"/>
        <v>3704.1251778093883</v>
      </c>
      <c r="M745" s="304">
        <f t="shared" si="196"/>
        <v>1251.9943100995731</v>
      </c>
      <c r="N745" s="304">
        <f t="shared" si="197"/>
        <v>74.082503556187774</v>
      </c>
      <c r="O745" s="308">
        <v>57</v>
      </c>
      <c r="P745" s="305">
        <f t="shared" si="198"/>
        <v>5087.2019914651491</v>
      </c>
      <c r="Q745" s="309">
        <f t="shared" si="199"/>
        <v>10.355600000000001</v>
      </c>
      <c r="R745" s="367">
        <v>105.45</v>
      </c>
      <c r="S745" s="302">
        <v>21700</v>
      </c>
      <c r="T745" s="307">
        <f t="shared" si="191"/>
        <v>2469.4167852062587</v>
      </c>
      <c r="U745" s="101">
        <f t="shared" si="200"/>
        <v>834.66287339971541</v>
      </c>
      <c r="V745" s="304">
        <f t="shared" si="201"/>
        <v>49.388335704125176</v>
      </c>
      <c r="W745" s="308">
        <v>38</v>
      </c>
      <c r="X745" s="305">
        <f t="shared" si="202"/>
        <v>3391.4679943100991</v>
      </c>
      <c r="Y745" s="309">
        <f t="shared" si="203"/>
        <v>6.9036999999999997</v>
      </c>
    </row>
    <row r="746" spans="1:25" ht="15.75" customHeight="1" x14ac:dyDescent="0.2">
      <c r="A746" s="424">
        <v>729</v>
      </c>
      <c r="B746" s="301">
        <v>42.18</v>
      </c>
      <c r="C746" s="302">
        <v>21700</v>
      </c>
      <c r="D746" s="303">
        <f t="shared" si="189"/>
        <v>6173.5419630156466</v>
      </c>
      <c r="E746" s="304">
        <f t="shared" si="192"/>
        <v>2086.6571834992883</v>
      </c>
      <c r="F746" s="304">
        <f t="shared" si="193"/>
        <v>123.47083926031293</v>
      </c>
      <c r="G746" s="101">
        <v>95</v>
      </c>
      <c r="H746" s="305">
        <f t="shared" si="194"/>
        <v>8478.6699857752483</v>
      </c>
      <c r="I746" s="309">
        <f t="shared" si="195"/>
        <v>17.283100000000001</v>
      </c>
      <c r="J746" s="329">
        <v>70.3</v>
      </c>
      <c r="K746" s="302">
        <v>21700</v>
      </c>
      <c r="L746" s="307">
        <f t="shared" si="190"/>
        <v>3704.1251778093883</v>
      </c>
      <c r="M746" s="304">
        <f t="shared" si="196"/>
        <v>1251.9943100995731</v>
      </c>
      <c r="N746" s="304">
        <f t="shared" si="197"/>
        <v>74.082503556187774</v>
      </c>
      <c r="O746" s="308">
        <v>57</v>
      </c>
      <c r="P746" s="305">
        <f t="shared" si="198"/>
        <v>5087.2019914651491</v>
      </c>
      <c r="Q746" s="309">
        <f t="shared" si="199"/>
        <v>10.3698</v>
      </c>
      <c r="R746" s="367">
        <v>105.45</v>
      </c>
      <c r="S746" s="302">
        <v>21700</v>
      </c>
      <c r="T746" s="307">
        <f t="shared" si="191"/>
        <v>2469.4167852062587</v>
      </c>
      <c r="U746" s="101">
        <f t="shared" si="200"/>
        <v>834.66287339971541</v>
      </c>
      <c r="V746" s="304">
        <f t="shared" si="201"/>
        <v>49.388335704125176</v>
      </c>
      <c r="W746" s="308">
        <v>38</v>
      </c>
      <c r="X746" s="305">
        <f t="shared" si="202"/>
        <v>3391.4679943100991</v>
      </c>
      <c r="Y746" s="309">
        <f t="shared" si="203"/>
        <v>6.9131999999999998</v>
      </c>
    </row>
    <row r="747" spans="1:25" ht="15.75" customHeight="1" x14ac:dyDescent="0.2">
      <c r="A747" s="283">
        <v>730</v>
      </c>
      <c r="B747" s="301">
        <v>42.18</v>
      </c>
      <c r="C747" s="302">
        <v>21700</v>
      </c>
      <c r="D747" s="303">
        <f t="shared" si="189"/>
        <v>6173.5419630156466</v>
      </c>
      <c r="E747" s="304">
        <f t="shared" si="192"/>
        <v>2086.6571834992883</v>
      </c>
      <c r="F747" s="304">
        <f t="shared" si="193"/>
        <v>123.47083926031293</v>
      </c>
      <c r="G747" s="101">
        <v>95</v>
      </c>
      <c r="H747" s="305">
        <f t="shared" si="194"/>
        <v>8478.6699857752483</v>
      </c>
      <c r="I747" s="309">
        <f t="shared" si="195"/>
        <v>17.306799999999999</v>
      </c>
      <c r="J747" s="329">
        <v>70.3</v>
      </c>
      <c r="K747" s="302">
        <v>21700</v>
      </c>
      <c r="L747" s="307">
        <f t="shared" si="190"/>
        <v>3704.1251778093883</v>
      </c>
      <c r="M747" s="304">
        <f t="shared" si="196"/>
        <v>1251.9943100995731</v>
      </c>
      <c r="N747" s="304">
        <f t="shared" si="197"/>
        <v>74.082503556187774</v>
      </c>
      <c r="O747" s="308">
        <v>57</v>
      </c>
      <c r="P747" s="305">
        <f t="shared" si="198"/>
        <v>5087.2019914651491</v>
      </c>
      <c r="Q747" s="309">
        <f t="shared" si="199"/>
        <v>10.3841</v>
      </c>
      <c r="R747" s="367">
        <v>105.45</v>
      </c>
      <c r="S747" s="302">
        <v>21700</v>
      </c>
      <c r="T747" s="307">
        <f t="shared" si="191"/>
        <v>2469.4167852062587</v>
      </c>
      <c r="U747" s="101">
        <f t="shared" si="200"/>
        <v>834.66287339971541</v>
      </c>
      <c r="V747" s="304">
        <f t="shared" si="201"/>
        <v>49.388335704125176</v>
      </c>
      <c r="W747" s="308">
        <v>38</v>
      </c>
      <c r="X747" s="305">
        <f t="shared" si="202"/>
        <v>3391.4679943100991</v>
      </c>
      <c r="Y747" s="309">
        <f t="shared" si="203"/>
        <v>6.9226999999999999</v>
      </c>
    </row>
    <row r="748" spans="1:25" ht="15.75" customHeight="1" x14ac:dyDescent="0.2">
      <c r="A748" s="424">
        <v>731</v>
      </c>
      <c r="B748" s="301">
        <v>42.18</v>
      </c>
      <c r="C748" s="302">
        <v>21700</v>
      </c>
      <c r="D748" s="303">
        <f t="shared" si="189"/>
        <v>6173.5419630156466</v>
      </c>
      <c r="E748" s="304">
        <f t="shared" si="192"/>
        <v>2086.6571834992883</v>
      </c>
      <c r="F748" s="304">
        <f t="shared" si="193"/>
        <v>123.47083926031293</v>
      </c>
      <c r="G748" s="101">
        <v>95</v>
      </c>
      <c r="H748" s="305">
        <f t="shared" si="194"/>
        <v>8478.6699857752483</v>
      </c>
      <c r="I748" s="309">
        <f t="shared" si="195"/>
        <v>17.330500000000001</v>
      </c>
      <c r="J748" s="329">
        <v>70.3</v>
      </c>
      <c r="K748" s="302">
        <v>21700</v>
      </c>
      <c r="L748" s="307">
        <f t="shared" si="190"/>
        <v>3704.1251778093883</v>
      </c>
      <c r="M748" s="304">
        <f t="shared" si="196"/>
        <v>1251.9943100995731</v>
      </c>
      <c r="N748" s="304">
        <f t="shared" si="197"/>
        <v>74.082503556187774</v>
      </c>
      <c r="O748" s="308">
        <v>57</v>
      </c>
      <c r="P748" s="305">
        <f t="shared" si="198"/>
        <v>5087.2019914651491</v>
      </c>
      <c r="Q748" s="309">
        <f t="shared" si="199"/>
        <v>10.398300000000001</v>
      </c>
      <c r="R748" s="367">
        <v>105.45</v>
      </c>
      <c r="S748" s="302">
        <v>21700</v>
      </c>
      <c r="T748" s="307">
        <f t="shared" si="191"/>
        <v>2469.4167852062587</v>
      </c>
      <c r="U748" s="101">
        <f t="shared" si="200"/>
        <v>834.66287339971541</v>
      </c>
      <c r="V748" s="304">
        <f t="shared" si="201"/>
        <v>49.388335704125176</v>
      </c>
      <c r="W748" s="308">
        <v>38</v>
      </c>
      <c r="X748" s="305">
        <f t="shared" si="202"/>
        <v>3391.4679943100991</v>
      </c>
      <c r="Y748" s="309">
        <f t="shared" si="203"/>
        <v>6.9321999999999999</v>
      </c>
    </row>
    <row r="749" spans="1:25" ht="15.75" customHeight="1" x14ac:dyDescent="0.2">
      <c r="A749" s="424">
        <v>732</v>
      </c>
      <c r="B749" s="301">
        <v>42.18</v>
      </c>
      <c r="C749" s="302">
        <v>21700</v>
      </c>
      <c r="D749" s="303">
        <f t="shared" si="189"/>
        <v>6173.5419630156466</v>
      </c>
      <c r="E749" s="304">
        <f t="shared" si="192"/>
        <v>2086.6571834992883</v>
      </c>
      <c r="F749" s="304">
        <f t="shared" si="193"/>
        <v>123.47083926031293</v>
      </c>
      <c r="G749" s="101">
        <v>95</v>
      </c>
      <c r="H749" s="305">
        <f t="shared" si="194"/>
        <v>8478.6699857752483</v>
      </c>
      <c r="I749" s="309">
        <f t="shared" si="195"/>
        <v>17.354199999999999</v>
      </c>
      <c r="J749" s="329">
        <v>70.3</v>
      </c>
      <c r="K749" s="302">
        <v>21700</v>
      </c>
      <c r="L749" s="307">
        <f t="shared" si="190"/>
        <v>3704.1251778093883</v>
      </c>
      <c r="M749" s="304">
        <f t="shared" si="196"/>
        <v>1251.9943100995731</v>
      </c>
      <c r="N749" s="304">
        <f t="shared" si="197"/>
        <v>74.082503556187774</v>
      </c>
      <c r="O749" s="308">
        <v>57</v>
      </c>
      <c r="P749" s="305">
        <f t="shared" si="198"/>
        <v>5087.2019914651491</v>
      </c>
      <c r="Q749" s="309">
        <f t="shared" si="199"/>
        <v>10.4125</v>
      </c>
      <c r="R749" s="367">
        <v>105.45</v>
      </c>
      <c r="S749" s="302">
        <v>21700</v>
      </c>
      <c r="T749" s="307">
        <f t="shared" si="191"/>
        <v>2469.4167852062587</v>
      </c>
      <c r="U749" s="101">
        <f t="shared" si="200"/>
        <v>834.66287339971541</v>
      </c>
      <c r="V749" s="304">
        <f t="shared" si="201"/>
        <v>49.388335704125176</v>
      </c>
      <c r="W749" s="308">
        <v>38</v>
      </c>
      <c r="X749" s="305">
        <f t="shared" si="202"/>
        <v>3391.4679943100991</v>
      </c>
      <c r="Y749" s="309">
        <f t="shared" si="203"/>
        <v>6.9417</v>
      </c>
    </row>
    <row r="750" spans="1:25" ht="15.75" customHeight="1" x14ac:dyDescent="0.2">
      <c r="A750" s="424">
        <v>733</v>
      </c>
      <c r="B750" s="301">
        <v>42.18</v>
      </c>
      <c r="C750" s="302">
        <v>21700</v>
      </c>
      <c r="D750" s="303">
        <f t="shared" si="189"/>
        <v>6173.5419630156466</v>
      </c>
      <c r="E750" s="304">
        <f t="shared" si="192"/>
        <v>2086.6571834992883</v>
      </c>
      <c r="F750" s="304">
        <f t="shared" si="193"/>
        <v>123.47083926031293</v>
      </c>
      <c r="G750" s="101">
        <v>95</v>
      </c>
      <c r="H750" s="305">
        <f t="shared" si="194"/>
        <v>8478.6699857752483</v>
      </c>
      <c r="I750" s="309">
        <f t="shared" si="195"/>
        <v>17.3779</v>
      </c>
      <c r="J750" s="329">
        <v>70.3</v>
      </c>
      <c r="K750" s="302">
        <v>21700</v>
      </c>
      <c r="L750" s="307">
        <f t="shared" si="190"/>
        <v>3704.1251778093883</v>
      </c>
      <c r="M750" s="304">
        <f t="shared" si="196"/>
        <v>1251.9943100995731</v>
      </c>
      <c r="N750" s="304">
        <f t="shared" si="197"/>
        <v>74.082503556187774</v>
      </c>
      <c r="O750" s="308">
        <v>57</v>
      </c>
      <c r="P750" s="305">
        <f t="shared" si="198"/>
        <v>5087.2019914651491</v>
      </c>
      <c r="Q750" s="309">
        <f t="shared" si="199"/>
        <v>10.4267</v>
      </c>
      <c r="R750" s="367">
        <v>105.45</v>
      </c>
      <c r="S750" s="302">
        <v>21700</v>
      </c>
      <c r="T750" s="307">
        <f t="shared" si="191"/>
        <v>2469.4167852062587</v>
      </c>
      <c r="U750" s="101">
        <f t="shared" si="200"/>
        <v>834.66287339971541</v>
      </c>
      <c r="V750" s="304">
        <f t="shared" si="201"/>
        <v>49.388335704125176</v>
      </c>
      <c r="W750" s="308">
        <v>38</v>
      </c>
      <c r="X750" s="305">
        <f t="shared" si="202"/>
        <v>3391.4679943100991</v>
      </c>
      <c r="Y750" s="309">
        <f t="shared" si="203"/>
        <v>6.9512</v>
      </c>
    </row>
    <row r="751" spans="1:25" ht="15.75" customHeight="1" x14ac:dyDescent="0.2">
      <c r="A751" s="424">
        <v>734</v>
      </c>
      <c r="B751" s="301">
        <v>42.18</v>
      </c>
      <c r="C751" s="302">
        <v>21700</v>
      </c>
      <c r="D751" s="303">
        <f t="shared" si="189"/>
        <v>6173.5419630156466</v>
      </c>
      <c r="E751" s="304">
        <f t="shared" si="192"/>
        <v>2086.6571834992883</v>
      </c>
      <c r="F751" s="304">
        <f t="shared" si="193"/>
        <v>123.47083926031293</v>
      </c>
      <c r="G751" s="101">
        <v>95</v>
      </c>
      <c r="H751" s="305">
        <f t="shared" si="194"/>
        <v>8478.6699857752483</v>
      </c>
      <c r="I751" s="309">
        <f t="shared" si="195"/>
        <v>17.401599999999998</v>
      </c>
      <c r="J751" s="329">
        <v>70.3</v>
      </c>
      <c r="K751" s="302">
        <v>21700</v>
      </c>
      <c r="L751" s="307">
        <f t="shared" si="190"/>
        <v>3704.1251778093883</v>
      </c>
      <c r="M751" s="304">
        <f t="shared" si="196"/>
        <v>1251.9943100995731</v>
      </c>
      <c r="N751" s="304">
        <f t="shared" si="197"/>
        <v>74.082503556187774</v>
      </c>
      <c r="O751" s="308">
        <v>57</v>
      </c>
      <c r="P751" s="305">
        <f t="shared" si="198"/>
        <v>5087.2019914651491</v>
      </c>
      <c r="Q751" s="309">
        <f t="shared" si="199"/>
        <v>10.441000000000001</v>
      </c>
      <c r="R751" s="367">
        <v>105.45</v>
      </c>
      <c r="S751" s="302">
        <v>21700</v>
      </c>
      <c r="T751" s="307">
        <f t="shared" si="191"/>
        <v>2469.4167852062587</v>
      </c>
      <c r="U751" s="101">
        <f t="shared" si="200"/>
        <v>834.66287339971541</v>
      </c>
      <c r="V751" s="304">
        <f t="shared" si="201"/>
        <v>49.388335704125176</v>
      </c>
      <c r="W751" s="308">
        <v>38</v>
      </c>
      <c r="X751" s="305">
        <f t="shared" si="202"/>
        <v>3391.4679943100991</v>
      </c>
      <c r="Y751" s="309">
        <f t="shared" si="203"/>
        <v>6.9606000000000003</v>
      </c>
    </row>
    <row r="752" spans="1:25" ht="15.75" customHeight="1" x14ac:dyDescent="0.2">
      <c r="A752" s="424">
        <v>735</v>
      </c>
      <c r="B752" s="301">
        <v>42.18</v>
      </c>
      <c r="C752" s="302">
        <v>21700</v>
      </c>
      <c r="D752" s="303">
        <f t="shared" si="189"/>
        <v>6173.5419630156466</v>
      </c>
      <c r="E752" s="304">
        <f t="shared" si="192"/>
        <v>2086.6571834992883</v>
      </c>
      <c r="F752" s="304">
        <f t="shared" si="193"/>
        <v>123.47083926031293</v>
      </c>
      <c r="G752" s="101">
        <v>95</v>
      </c>
      <c r="H752" s="305">
        <f t="shared" si="194"/>
        <v>8478.6699857752483</v>
      </c>
      <c r="I752" s="309">
        <f t="shared" si="195"/>
        <v>17.4253</v>
      </c>
      <c r="J752" s="329">
        <v>70.3</v>
      </c>
      <c r="K752" s="302">
        <v>21700</v>
      </c>
      <c r="L752" s="307">
        <f t="shared" si="190"/>
        <v>3704.1251778093883</v>
      </c>
      <c r="M752" s="304">
        <f t="shared" si="196"/>
        <v>1251.9943100995731</v>
      </c>
      <c r="N752" s="304">
        <f t="shared" si="197"/>
        <v>74.082503556187774</v>
      </c>
      <c r="O752" s="308">
        <v>57</v>
      </c>
      <c r="P752" s="305">
        <f t="shared" si="198"/>
        <v>5087.2019914651491</v>
      </c>
      <c r="Q752" s="309">
        <f t="shared" si="199"/>
        <v>10.4552</v>
      </c>
      <c r="R752" s="367">
        <v>105.45</v>
      </c>
      <c r="S752" s="302">
        <v>21700</v>
      </c>
      <c r="T752" s="307">
        <f t="shared" si="191"/>
        <v>2469.4167852062587</v>
      </c>
      <c r="U752" s="101">
        <f t="shared" si="200"/>
        <v>834.66287339971541</v>
      </c>
      <c r="V752" s="304">
        <f t="shared" si="201"/>
        <v>49.388335704125176</v>
      </c>
      <c r="W752" s="308">
        <v>38</v>
      </c>
      <c r="X752" s="305">
        <f t="shared" si="202"/>
        <v>3391.4679943100991</v>
      </c>
      <c r="Y752" s="309">
        <f t="shared" si="203"/>
        <v>6.9701000000000004</v>
      </c>
    </row>
    <row r="753" spans="1:25" ht="15.75" customHeight="1" x14ac:dyDescent="0.2">
      <c r="A753" s="424">
        <v>736</v>
      </c>
      <c r="B753" s="301">
        <v>42.18</v>
      </c>
      <c r="C753" s="302">
        <v>21700</v>
      </c>
      <c r="D753" s="303">
        <f t="shared" si="189"/>
        <v>6173.5419630156466</v>
      </c>
      <c r="E753" s="304">
        <f t="shared" si="192"/>
        <v>2086.6571834992883</v>
      </c>
      <c r="F753" s="304">
        <f t="shared" si="193"/>
        <v>123.47083926031293</v>
      </c>
      <c r="G753" s="101">
        <v>95</v>
      </c>
      <c r="H753" s="305">
        <f t="shared" si="194"/>
        <v>8478.6699857752483</v>
      </c>
      <c r="I753" s="309">
        <f t="shared" si="195"/>
        <v>17.449000000000002</v>
      </c>
      <c r="J753" s="329">
        <v>70.3</v>
      </c>
      <c r="K753" s="302">
        <v>21700</v>
      </c>
      <c r="L753" s="307">
        <f t="shared" si="190"/>
        <v>3704.1251778093883</v>
      </c>
      <c r="M753" s="304">
        <f t="shared" si="196"/>
        <v>1251.9943100995731</v>
      </c>
      <c r="N753" s="304">
        <f t="shared" si="197"/>
        <v>74.082503556187774</v>
      </c>
      <c r="O753" s="308">
        <v>57</v>
      </c>
      <c r="P753" s="305">
        <f t="shared" si="198"/>
        <v>5087.2019914651491</v>
      </c>
      <c r="Q753" s="309">
        <f t="shared" si="199"/>
        <v>10.4694</v>
      </c>
      <c r="R753" s="367">
        <v>105.45</v>
      </c>
      <c r="S753" s="302">
        <v>21700</v>
      </c>
      <c r="T753" s="307">
        <f t="shared" si="191"/>
        <v>2469.4167852062587</v>
      </c>
      <c r="U753" s="101">
        <f t="shared" si="200"/>
        <v>834.66287339971541</v>
      </c>
      <c r="V753" s="304">
        <f t="shared" si="201"/>
        <v>49.388335704125176</v>
      </c>
      <c r="W753" s="308">
        <v>38</v>
      </c>
      <c r="X753" s="305">
        <f t="shared" si="202"/>
        <v>3391.4679943100991</v>
      </c>
      <c r="Y753" s="309">
        <f t="shared" si="203"/>
        <v>6.9795999999999996</v>
      </c>
    </row>
    <row r="754" spans="1:25" ht="15.75" customHeight="1" x14ac:dyDescent="0.2">
      <c r="A754" s="424">
        <v>737</v>
      </c>
      <c r="B754" s="301">
        <v>42.18</v>
      </c>
      <c r="C754" s="302">
        <v>21700</v>
      </c>
      <c r="D754" s="303">
        <f t="shared" si="189"/>
        <v>6173.5419630156466</v>
      </c>
      <c r="E754" s="304">
        <f t="shared" si="192"/>
        <v>2086.6571834992883</v>
      </c>
      <c r="F754" s="304">
        <f t="shared" si="193"/>
        <v>123.47083926031293</v>
      </c>
      <c r="G754" s="101">
        <v>95</v>
      </c>
      <c r="H754" s="305">
        <f t="shared" si="194"/>
        <v>8478.6699857752483</v>
      </c>
      <c r="I754" s="309">
        <f t="shared" si="195"/>
        <v>17.4727</v>
      </c>
      <c r="J754" s="329">
        <v>70.3</v>
      </c>
      <c r="K754" s="302">
        <v>21700</v>
      </c>
      <c r="L754" s="307">
        <f t="shared" si="190"/>
        <v>3704.1251778093883</v>
      </c>
      <c r="M754" s="304">
        <f t="shared" si="196"/>
        <v>1251.9943100995731</v>
      </c>
      <c r="N754" s="304">
        <f t="shared" si="197"/>
        <v>74.082503556187774</v>
      </c>
      <c r="O754" s="308">
        <v>57</v>
      </c>
      <c r="P754" s="305">
        <f t="shared" si="198"/>
        <v>5087.2019914651491</v>
      </c>
      <c r="Q754" s="309">
        <f t="shared" si="199"/>
        <v>10.483599999999999</v>
      </c>
      <c r="R754" s="367">
        <v>105.45</v>
      </c>
      <c r="S754" s="302">
        <v>21700</v>
      </c>
      <c r="T754" s="307">
        <f t="shared" si="191"/>
        <v>2469.4167852062587</v>
      </c>
      <c r="U754" s="101">
        <f t="shared" si="200"/>
        <v>834.66287339971541</v>
      </c>
      <c r="V754" s="304">
        <f t="shared" si="201"/>
        <v>49.388335704125176</v>
      </c>
      <c r="W754" s="308">
        <v>38</v>
      </c>
      <c r="X754" s="305">
        <f t="shared" si="202"/>
        <v>3391.4679943100991</v>
      </c>
      <c r="Y754" s="309">
        <f t="shared" si="203"/>
        <v>6.9890999999999996</v>
      </c>
    </row>
    <row r="755" spans="1:25" ht="15.75" customHeight="1" x14ac:dyDescent="0.2">
      <c r="A755" s="424">
        <v>738</v>
      </c>
      <c r="B755" s="301">
        <v>42.18</v>
      </c>
      <c r="C755" s="302">
        <v>21700</v>
      </c>
      <c r="D755" s="303">
        <f t="shared" si="189"/>
        <v>6173.5419630156466</v>
      </c>
      <c r="E755" s="304">
        <f t="shared" si="192"/>
        <v>2086.6571834992883</v>
      </c>
      <c r="F755" s="304">
        <f t="shared" si="193"/>
        <v>123.47083926031293</v>
      </c>
      <c r="G755" s="101">
        <v>95</v>
      </c>
      <c r="H755" s="305">
        <f t="shared" si="194"/>
        <v>8478.6699857752483</v>
      </c>
      <c r="I755" s="309">
        <f t="shared" si="195"/>
        <v>17.496400000000001</v>
      </c>
      <c r="J755" s="329">
        <v>70.3</v>
      </c>
      <c r="K755" s="302">
        <v>21700</v>
      </c>
      <c r="L755" s="307">
        <f t="shared" si="190"/>
        <v>3704.1251778093883</v>
      </c>
      <c r="M755" s="304">
        <f t="shared" si="196"/>
        <v>1251.9943100995731</v>
      </c>
      <c r="N755" s="304">
        <f t="shared" si="197"/>
        <v>74.082503556187774</v>
      </c>
      <c r="O755" s="308">
        <v>57</v>
      </c>
      <c r="P755" s="305">
        <f t="shared" si="198"/>
        <v>5087.2019914651491</v>
      </c>
      <c r="Q755" s="309">
        <f t="shared" si="199"/>
        <v>10.4979</v>
      </c>
      <c r="R755" s="367">
        <v>105.45</v>
      </c>
      <c r="S755" s="302">
        <v>21700</v>
      </c>
      <c r="T755" s="307">
        <f t="shared" si="191"/>
        <v>2469.4167852062587</v>
      </c>
      <c r="U755" s="101">
        <f t="shared" si="200"/>
        <v>834.66287339971541</v>
      </c>
      <c r="V755" s="304">
        <f t="shared" si="201"/>
        <v>49.388335704125176</v>
      </c>
      <c r="W755" s="308">
        <v>38</v>
      </c>
      <c r="X755" s="305">
        <f t="shared" si="202"/>
        <v>3391.4679943100991</v>
      </c>
      <c r="Y755" s="309">
        <f t="shared" si="203"/>
        <v>6.9985999999999997</v>
      </c>
    </row>
    <row r="756" spans="1:25" ht="15.75" customHeight="1" x14ac:dyDescent="0.2">
      <c r="A756" s="424">
        <v>739</v>
      </c>
      <c r="B756" s="301">
        <v>42.18</v>
      </c>
      <c r="C756" s="302">
        <v>21700</v>
      </c>
      <c r="D756" s="303">
        <f t="shared" si="189"/>
        <v>6173.5419630156466</v>
      </c>
      <c r="E756" s="304">
        <f t="shared" si="192"/>
        <v>2086.6571834992883</v>
      </c>
      <c r="F756" s="304">
        <f t="shared" si="193"/>
        <v>123.47083926031293</v>
      </c>
      <c r="G756" s="101">
        <v>95</v>
      </c>
      <c r="H756" s="305">
        <f t="shared" si="194"/>
        <v>8478.6699857752483</v>
      </c>
      <c r="I756" s="309">
        <f t="shared" si="195"/>
        <v>17.520199999999999</v>
      </c>
      <c r="J756" s="329">
        <v>70.3</v>
      </c>
      <c r="K756" s="302">
        <v>21700</v>
      </c>
      <c r="L756" s="307">
        <f t="shared" si="190"/>
        <v>3704.1251778093883</v>
      </c>
      <c r="M756" s="304">
        <f t="shared" si="196"/>
        <v>1251.9943100995731</v>
      </c>
      <c r="N756" s="304">
        <f t="shared" si="197"/>
        <v>74.082503556187774</v>
      </c>
      <c r="O756" s="308">
        <v>57</v>
      </c>
      <c r="P756" s="305">
        <f t="shared" si="198"/>
        <v>5087.2019914651491</v>
      </c>
      <c r="Q756" s="309">
        <f t="shared" si="199"/>
        <v>10.5121</v>
      </c>
      <c r="R756" s="367">
        <v>105.45</v>
      </c>
      <c r="S756" s="302">
        <v>21700</v>
      </c>
      <c r="T756" s="307">
        <f t="shared" si="191"/>
        <v>2469.4167852062587</v>
      </c>
      <c r="U756" s="101">
        <f t="shared" si="200"/>
        <v>834.66287339971541</v>
      </c>
      <c r="V756" s="304">
        <f t="shared" si="201"/>
        <v>49.388335704125176</v>
      </c>
      <c r="W756" s="308">
        <v>38</v>
      </c>
      <c r="X756" s="305">
        <f t="shared" si="202"/>
        <v>3391.4679943100991</v>
      </c>
      <c r="Y756" s="309">
        <f t="shared" si="203"/>
        <v>7.0080999999999998</v>
      </c>
    </row>
    <row r="757" spans="1:25" ht="15.75" customHeight="1" x14ac:dyDescent="0.2">
      <c r="A757" s="283">
        <v>740</v>
      </c>
      <c r="B757" s="301">
        <v>42.18</v>
      </c>
      <c r="C757" s="302">
        <v>21700</v>
      </c>
      <c r="D757" s="303">
        <f t="shared" si="189"/>
        <v>6173.5419630156466</v>
      </c>
      <c r="E757" s="304">
        <f t="shared" si="192"/>
        <v>2086.6571834992883</v>
      </c>
      <c r="F757" s="304">
        <f t="shared" si="193"/>
        <v>123.47083926031293</v>
      </c>
      <c r="G757" s="101">
        <v>95</v>
      </c>
      <c r="H757" s="305">
        <f t="shared" si="194"/>
        <v>8478.6699857752483</v>
      </c>
      <c r="I757" s="309">
        <f t="shared" si="195"/>
        <v>17.543900000000001</v>
      </c>
      <c r="J757" s="329">
        <v>70.3</v>
      </c>
      <c r="K757" s="302">
        <v>21700</v>
      </c>
      <c r="L757" s="307">
        <f t="shared" si="190"/>
        <v>3704.1251778093883</v>
      </c>
      <c r="M757" s="304">
        <f t="shared" si="196"/>
        <v>1251.9943100995731</v>
      </c>
      <c r="N757" s="304">
        <f t="shared" si="197"/>
        <v>74.082503556187774</v>
      </c>
      <c r="O757" s="308">
        <v>57</v>
      </c>
      <c r="P757" s="305">
        <f t="shared" si="198"/>
        <v>5087.2019914651491</v>
      </c>
      <c r="Q757" s="309">
        <f t="shared" si="199"/>
        <v>10.526300000000001</v>
      </c>
      <c r="R757" s="367">
        <v>105.45</v>
      </c>
      <c r="S757" s="302">
        <v>21700</v>
      </c>
      <c r="T757" s="307">
        <f t="shared" si="191"/>
        <v>2469.4167852062587</v>
      </c>
      <c r="U757" s="101">
        <f t="shared" si="200"/>
        <v>834.66287339971541</v>
      </c>
      <c r="V757" s="304">
        <f t="shared" si="201"/>
        <v>49.388335704125176</v>
      </c>
      <c r="W757" s="308">
        <v>38</v>
      </c>
      <c r="X757" s="305">
        <f t="shared" si="202"/>
        <v>3391.4679943100991</v>
      </c>
      <c r="Y757" s="309">
        <f t="shared" si="203"/>
        <v>7.0175000000000001</v>
      </c>
    </row>
    <row r="758" spans="1:25" ht="15.75" customHeight="1" x14ac:dyDescent="0.2">
      <c r="A758" s="424">
        <v>741</v>
      </c>
      <c r="B758" s="301">
        <v>42.18</v>
      </c>
      <c r="C758" s="302">
        <v>21700</v>
      </c>
      <c r="D758" s="303">
        <f t="shared" si="189"/>
        <v>6173.5419630156466</v>
      </c>
      <c r="E758" s="304">
        <f t="shared" si="192"/>
        <v>2086.6571834992883</v>
      </c>
      <c r="F758" s="304">
        <f t="shared" si="193"/>
        <v>123.47083926031293</v>
      </c>
      <c r="G758" s="101">
        <v>95</v>
      </c>
      <c r="H758" s="305">
        <f t="shared" si="194"/>
        <v>8478.6699857752483</v>
      </c>
      <c r="I758" s="309">
        <f t="shared" si="195"/>
        <v>17.567599999999999</v>
      </c>
      <c r="J758" s="329">
        <v>70.3</v>
      </c>
      <c r="K758" s="302">
        <v>21700</v>
      </c>
      <c r="L758" s="307">
        <f t="shared" si="190"/>
        <v>3704.1251778093883</v>
      </c>
      <c r="M758" s="304">
        <f t="shared" si="196"/>
        <v>1251.9943100995731</v>
      </c>
      <c r="N758" s="304">
        <f t="shared" si="197"/>
        <v>74.082503556187774</v>
      </c>
      <c r="O758" s="308">
        <v>57</v>
      </c>
      <c r="P758" s="305">
        <f t="shared" si="198"/>
        <v>5087.2019914651491</v>
      </c>
      <c r="Q758" s="309">
        <f t="shared" si="199"/>
        <v>10.5405</v>
      </c>
      <c r="R758" s="367">
        <v>105.45</v>
      </c>
      <c r="S758" s="302">
        <v>21700</v>
      </c>
      <c r="T758" s="307">
        <f t="shared" si="191"/>
        <v>2469.4167852062587</v>
      </c>
      <c r="U758" s="101">
        <f t="shared" si="200"/>
        <v>834.66287339971541</v>
      </c>
      <c r="V758" s="304">
        <f t="shared" si="201"/>
        <v>49.388335704125176</v>
      </c>
      <c r="W758" s="308">
        <v>38</v>
      </c>
      <c r="X758" s="305">
        <f t="shared" si="202"/>
        <v>3391.4679943100991</v>
      </c>
      <c r="Y758" s="309">
        <f t="shared" si="203"/>
        <v>7.0270000000000001</v>
      </c>
    </row>
    <row r="759" spans="1:25" ht="15.75" customHeight="1" x14ac:dyDescent="0.2">
      <c r="A759" s="424">
        <v>742</v>
      </c>
      <c r="B759" s="301">
        <v>42.18</v>
      </c>
      <c r="C759" s="302">
        <v>21700</v>
      </c>
      <c r="D759" s="303">
        <f t="shared" si="189"/>
        <v>6173.5419630156466</v>
      </c>
      <c r="E759" s="304">
        <f t="shared" si="192"/>
        <v>2086.6571834992883</v>
      </c>
      <c r="F759" s="304">
        <f t="shared" si="193"/>
        <v>123.47083926031293</v>
      </c>
      <c r="G759" s="101">
        <v>95</v>
      </c>
      <c r="H759" s="305">
        <f t="shared" si="194"/>
        <v>8478.6699857752483</v>
      </c>
      <c r="I759" s="309">
        <f t="shared" si="195"/>
        <v>17.5913</v>
      </c>
      <c r="J759" s="329">
        <v>70.3</v>
      </c>
      <c r="K759" s="302">
        <v>21700</v>
      </c>
      <c r="L759" s="307">
        <f t="shared" si="190"/>
        <v>3704.1251778093883</v>
      </c>
      <c r="M759" s="304">
        <f t="shared" si="196"/>
        <v>1251.9943100995731</v>
      </c>
      <c r="N759" s="304">
        <f t="shared" si="197"/>
        <v>74.082503556187774</v>
      </c>
      <c r="O759" s="308">
        <v>57</v>
      </c>
      <c r="P759" s="305">
        <f t="shared" si="198"/>
        <v>5087.2019914651491</v>
      </c>
      <c r="Q759" s="309">
        <f t="shared" si="199"/>
        <v>10.5548</v>
      </c>
      <c r="R759" s="367">
        <v>105.45</v>
      </c>
      <c r="S759" s="302">
        <v>21700</v>
      </c>
      <c r="T759" s="307">
        <f t="shared" si="191"/>
        <v>2469.4167852062587</v>
      </c>
      <c r="U759" s="101">
        <f t="shared" si="200"/>
        <v>834.66287339971541</v>
      </c>
      <c r="V759" s="304">
        <f t="shared" si="201"/>
        <v>49.388335704125176</v>
      </c>
      <c r="W759" s="308">
        <v>38</v>
      </c>
      <c r="X759" s="305">
        <f t="shared" si="202"/>
        <v>3391.4679943100991</v>
      </c>
      <c r="Y759" s="309">
        <f t="shared" si="203"/>
        <v>7.0365000000000002</v>
      </c>
    </row>
    <row r="760" spans="1:25" ht="15.75" customHeight="1" x14ac:dyDescent="0.2">
      <c r="A760" s="424">
        <v>743</v>
      </c>
      <c r="B760" s="301">
        <v>42.18</v>
      </c>
      <c r="C760" s="302">
        <v>21700</v>
      </c>
      <c r="D760" s="303">
        <f t="shared" si="189"/>
        <v>6173.5419630156466</v>
      </c>
      <c r="E760" s="304">
        <f t="shared" si="192"/>
        <v>2086.6571834992883</v>
      </c>
      <c r="F760" s="304">
        <f t="shared" si="193"/>
        <v>123.47083926031293</v>
      </c>
      <c r="G760" s="101">
        <v>95</v>
      </c>
      <c r="H760" s="305">
        <f t="shared" si="194"/>
        <v>8478.6699857752483</v>
      </c>
      <c r="I760" s="309">
        <f t="shared" si="195"/>
        <v>17.614999999999998</v>
      </c>
      <c r="J760" s="329">
        <v>70.3</v>
      </c>
      <c r="K760" s="302">
        <v>21700</v>
      </c>
      <c r="L760" s="307">
        <f t="shared" si="190"/>
        <v>3704.1251778093883</v>
      </c>
      <c r="M760" s="304">
        <f t="shared" si="196"/>
        <v>1251.9943100995731</v>
      </c>
      <c r="N760" s="304">
        <f t="shared" si="197"/>
        <v>74.082503556187774</v>
      </c>
      <c r="O760" s="308">
        <v>57</v>
      </c>
      <c r="P760" s="305">
        <f t="shared" si="198"/>
        <v>5087.2019914651491</v>
      </c>
      <c r="Q760" s="309">
        <f t="shared" si="199"/>
        <v>10.569000000000001</v>
      </c>
      <c r="R760" s="367">
        <v>105.45</v>
      </c>
      <c r="S760" s="302">
        <v>21700</v>
      </c>
      <c r="T760" s="307">
        <f t="shared" si="191"/>
        <v>2469.4167852062587</v>
      </c>
      <c r="U760" s="101">
        <f t="shared" si="200"/>
        <v>834.66287339971541</v>
      </c>
      <c r="V760" s="304">
        <f t="shared" si="201"/>
        <v>49.388335704125176</v>
      </c>
      <c r="W760" s="308">
        <v>38</v>
      </c>
      <c r="X760" s="305">
        <f t="shared" si="202"/>
        <v>3391.4679943100991</v>
      </c>
      <c r="Y760" s="309">
        <f t="shared" si="203"/>
        <v>7.0460000000000003</v>
      </c>
    </row>
    <row r="761" spans="1:25" ht="15.75" customHeight="1" x14ac:dyDescent="0.2">
      <c r="A761" s="424">
        <v>744</v>
      </c>
      <c r="B761" s="301">
        <v>42.18</v>
      </c>
      <c r="C761" s="302">
        <v>21700</v>
      </c>
      <c r="D761" s="303">
        <f t="shared" si="189"/>
        <v>6173.5419630156466</v>
      </c>
      <c r="E761" s="304">
        <f t="shared" si="192"/>
        <v>2086.6571834992883</v>
      </c>
      <c r="F761" s="304">
        <f t="shared" si="193"/>
        <v>123.47083926031293</v>
      </c>
      <c r="G761" s="101">
        <v>95</v>
      </c>
      <c r="H761" s="305">
        <f t="shared" si="194"/>
        <v>8478.6699857752483</v>
      </c>
      <c r="I761" s="309">
        <f t="shared" si="195"/>
        <v>17.6387</v>
      </c>
      <c r="J761" s="329">
        <v>70.3</v>
      </c>
      <c r="K761" s="302">
        <v>21700</v>
      </c>
      <c r="L761" s="307">
        <f t="shared" si="190"/>
        <v>3704.1251778093883</v>
      </c>
      <c r="M761" s="304">
        <f t="shared" si="196"/>
        <v>1251.9943100995731</v>
      </c>
      <c r="N761" s="304">
        <f t="shared" si="197"/>
        <v>74.082503556187774</v>
      </c>
      <c r="O761" s="308">
        <v>57</v>
      </c>
      <c r="P761" s="305">
        <f t="shared" si="198"/>
        <v>5087.2019914651491</v>
      </c>
      <c r="Q761" s="309">
        <f t="shared" si="199"/>
        <v>10.5832</v>
      </c>
      <c r="R761" s="367">
        <v>105.45</v>
      </c>
      <c r="S761" s="302">
        <v>21700</v>
      </c>
      <c r="T761" s="307">
        <f t="shared" si="191"/>
        <v>2469.4167852062587</v>
      </c>
      <c r="U761" s="101">
        <f t="shared" si="200"/>
        <v>834.66287339971541</v>
      </c>
      <c r="V761" s="304">
        <f t="shared" si="201"/>
        <v>49.388335704125176</v>
      </c>
      <c r="W761" s="308">
        <v>38</v>
      </c>
      <c r="X761" s="305">
        <f t="shared" si="202"/>
        <v>3391.4679943100991</v>
      </c>
      <c r="Y761" s="309">
        <f t="shared" si="203"/>
        <v>7.0555000000000003</v>
      </c>
    </row>
    <row r="762" spans="1:25" ht="15.75" customHeight="1" x14ac:dyDescent="0.2">
      <c r="A762" s="424">
        <v>745</v>
      </c>
      <c r="B762" s="301">
        <v>42.18</v>
      </c>
      <c r="C762" s="302">
        <v>21700</v>
      </c>
      <c r="D762" s="303">
        <f t="shared" si="189"/>
        <v>6173.5419630156466</v>
      </c>
      <c r="E762" s="304">
        <f t="shared" si="192"/>
        <v>2086.6571834992883</v>
      </c>
      <c r="F762" s="304">
        <f t="shared" si="193"/>
        <v>123.47083926031293</v>
      </c>
      <c r="G762" s="101">
        <v>95</v>
      </c>
      <c r="H762" s="305">
        <f t="shared" si="194"/>
        <v>8478.6699857752483</v>
      </c>
      <c r="I762" s="309">
        <f t="shared" si="195"/>
        <v>17.662400000000002</v>
      </c>
      <c r="J762" s="329">
        <v>70.3</v>
      </c>
      <c r="K762" s="302">
        <v>21700</v>
      </c>
      <c r="L762" s="307">
        <f t="shared" si="190"/>
        <v>3704.1251778093883</v>
      </c>
      <c r="M762" s="304">
        <f t="shared" si="196"/>
        <v>1251.9943100995731</v>
      </c>
      <c r="N762" s="304">
        <f t="shared" si="197"/>
        <v>74.082503556187774</v>
      </c>
      <c r="O762" s="308">
        <v>57</v>
      </c>
      <c r="P762" s="305">
        <f t="shared" si="198"/>
        <v>5087.2019914651491</v>
      </c>
      <c r="Q762" s="309">
        <f t="shared" si="199"/>
        <v>10.5974</v>
      </c>
      <c r="R762" s="367">
        <v>105.45</v>
      </c>
      <c r="S762" s="302">
        <v>21700</v>
      </c>
      <c r="T762" s="307">
        <f t="shared" si="191"/>
        <v>2469.4167852062587</v>
      </c>
      <c r="U762" s="101">
        <f t="shared" si="200"/>
        <v>834.66287339971541</v>
      </c>
      <c r="V762" s="304">
        <f t="shared" si="201"/>
        <v>49.388335704125176</v>
      </c>
      <c r="W762" s="308">
        <v>38</v>
      </c>
      <c r="X762" s="305">
        <f t="shared" si="202"/>
        <v>3391.4679943100991</v>
      </c>
      <c r="Y762" s="309">
        <f t="shared" si="203"/>
        <v>7.0650000000000004</v>
      </c>
    </row>
    <row r="763" spans="1:25" ht="15.75" customHeight="1" x14ac:dyDescent="0.2">
      <c r="A763" s="424">
        <v>746</v>
      </c>
      <c r="B763" s="301">
        <v>42.18</v>
      </c>
      <c r="C763" s="302">
        <v>21700</v>
      </c>
      <c r="D763" s="303">
        <f t="shared" si="189"/>
        <v>6173.5419630156466</v>
      </c>
      <c r="E763" s="304">
        <f t="shared" si="192"/>
        <v>2086.6571834992883</v>
      </c>
      <c r="F763" s="304">
        <f t="shared" si="193"/>
        <v>123.47083926031293</v>
      </c>
      <c r="G763" s="101">
        <v>95</v>
      </c>
      <c r="H763" s="305">
        <f t="shared" si="194"/>
        <v>8478.6699857752483</v>
      </c>
      <c r="I763" s="309">
        <f t="shared" si="195"/>
        <v>17.6861</v>
      </c>
      <c r="J763" s="329">
        <v>70.3</v>
      </c>
      <c r="K763" s="302">
        <v>21700</v>
      </c>
      <c r="L763" s="307">
        <f t="shared" si="190"/>
        <v>3704.1251778093883</v>
      </c>
      <c r="M763" s="304">
        <f t="shared" si="196"/>
        <v>1251.9943100995731</v>
      </c>
      <c r="N763" s="304">
        <f t="shared" si="197"/>
        <v>74.082503556187774</v>
      </c>
      <c r="O763" s="308">
        <v>57</v>
      </c>
      <c r="P763" s="305">
        <f t="shared" si="198"/>
        <v>5087.2019914651491</v>
      </c>
      <c r="Q763" s="309">
        <f t="shared" si="199"/>
        <v>10.611700000000001</v>
      </c>
      <c r="R763" s="367">
        <v>105.45</v>
      </c>
      <c r="S763" s="302">
        <v>21700</v>
      </c>
      <c r="T763" s="307">
        <f t="shared" si="191"/>
        <v>2469.4167852062587</v>
      </c>
      <c r="U763" s="101">
        <f t="shared" si="200"/>
        <v>834.66287339971541</v>
      </c>
      <c r="V763" s="304">
        <f t="shared" si="201"/>
        <v>49.388335704125176</v>
      </c>
      <c r="W763" s="308">
        <v>38</v>
      </c>
      <c r="X763" s="305">
        <f t="shared" si="202"/>
        <v>3391.4679943100991</v>
      </c>
      <c r="Y763" s="309">
        <f t="shared" si="203"/>
        <v>7.0743999999999998</v>
      </c>
    </row>
    <row r="764" spans="1:25" ht="15.75" customHeight="1" x14ac:dyDescent="0.2">
      <c r="A764" s="424">
        <v>747</v>
      </c>
      <c r="B764" s="301">
        <v>42.18</v>
      </c>
      <c r="C764" s="302">
        <v>21700</v>
      </c>
      <c r="D764" s="303">
        <f t="shared" si="189"/>
        <v>6173.5419630156466</v>
      </c>
      <c r="E764" s="304">
        <f t="shared" si="192"/>
        <v>2086.6571834992883</v>
      </c>
      <c r="F764" s="304">
        <f t="shared" si="193"/>
        <v>123.47083926031293</v>
      </c>
      <c r="G764" s="101">
        <v>95</v>
      </c>
      <c r="H764" s="305">
        <f t="shared" si="194"/>
        <v>8478.6699857752483</v>
      </c>
      <c r="I764" s="309">
        <f t="shared" si="195"/>
        <v>17.709800000000001</v>
      </c>
      <c r="J764" s="329">
        <v>70.3</v>
      </c>
      <c r="K764" s="302">
        <v>21700</v>
      </c>
      <c r="L764" s="307">
        <f t="shared" si="190"/>
        <v>3704.1251778093883</v>
      </c>
      <c r="M764" s="304">
        <f t="shared" si="196"/>
        <v>1251.9943100995731</v>
      </c>
      <c r="N764" s="304">
        <f t="shared" si="197"/>
        <v>74.082503556187774</v>
      </c>
      <c r="O764" s="308">
        <v>57</v>
      </c>
      <c r="P764" s="305">
        <f t="shared" si="198"/>
        <v>5087.2019914651491</v>
      </c>
      <c r="Q764" s="309">
        <f t="shared" si="199"/>
        <v>10.6259</v>
      </c>
      <c r="R764" s="367">
        <v>105.45</v>
      </c>
      <c r="S764" s="302">
        <v>21700</v>
      </c>
      <c r="T764" s="307">
        <f t="shared" si="191"/>
        <v>2469.4167852062587</v>
      </c>
      <c r="U764" s="101">
        <f t="shared" si="200"/>
        <v>834.66287339971541</v>
      </c>
      <c r="V764" s="304">
        <f t="shared" si="201"/>
        <v>49.388335704125176</v>
      </c>
      <c r="W764" s="308">
        <v>38</v>
      </c>
      <c r="X764" s="305">
        <f t="shared" si="202"/>
        <v>3391.4679943100991</v>
      </c>
      <c r="Y764" s="309">
        <f t="shared" si="203"/>
        <v>7.0838999999999999</v>
      </c>
    </row>
    <row r="765" spans="1:25" ht="15.75" customHeight="1" x14ac:dyDescent="0.2">
      <c r="A765" s="424">
        <v>748</v>
      </c>
      <c r="B765" s="301">
        <v>42.18</v>
      </c>
      <c r="C765" s="302">
        <v>21700</v>
      </c>
      <c r="D765" s="303">
        <f t="shared" si="189"/>
        <v>6173.5419630156466</v>
      </c>
      <c r="E765" s="304">
        <f t="shared" si="192"/>
        <v>2086.6571834992883</v>
      </c>
      <c r="F765" s="304">
        <f t="shared" si="193"/>
        <v>123.47083926031293</v>
      </c>
      <c r="G765" s="101">
        <v>95</v>
      </c>
      <c r="H765" s="305">
        <f t="shared" si="194"/>
        <v>8478.6699857752483</v>
      </c>
      <c r="I765" s="309">
        <f t="shared" si="195"/>
        <v>17.733499999999999</v>
      </c>
      <c r="J765" s="329">
        <v>70.3</v>
      </c>
      <c r="K765" s="302">
        <v>21700</v>
      </c>
      <c r="L765" s="307">
        <f t="shared" si="190"/>
        <v>3704.1251778093883</v>
      </c>
      <c r="M765" s="304">
        <f t="shared" si="196"/>
        <v>1251.9943100995731</v>
      </c>
      <c r="N765" s="304">
        <f t="shared" si="197"/>
        <v>74.082503556187774</v>
      </c>
      <c r="O765" s="308">
        <v>57</v>
      </c>
      <c r="P765" s="305">
        <f t="shared" si="198"/>
        <v>5087.2019914651491</v>
      </c>
      <c r="Q765" s="309">
        <f t="shared" si="199"/>
        <v>10.6401</v>
      </c>
      <c r="R765" s="367">
        <v>105.45</v>
      </c>
      <c r="S765" s="302">
        <v>21700</v>
      </c>
      <c r="T765" s="307">
        <f t="shared" si="191"/>
        <v>2469.4167852062587</v>
      </c>
      <c r="U765" s="101">
        <f t="shared" si="200"/>
        <v>834.66287339971541</v>
      </c>
      <c r="V765" s="304">
        <f t="shared" si="201"/>
        <v>49.388335704125176</v>
      </c>
      <c r="W765" s="308">
        <v>38</v>
      </c>
      <c r="X765" s="305">
        <f t="shared" si="202"/>
        <v>3391.4679943100991</v>
      </c>
      <c r="Y765" s="309">
        <f t="shared" si="203"/>
        <v>7.0933999999999999</v>
      </c>
    </row>
    <row r="766" spans="1:25" ht="15.75" customHeight="1" x14ac:dyDescent="0.2">
      <c r="A766" s="424">
        <v>749</v>
      </c>
      <c r="B766" s="301">
        <v>42.18</v>
      </c>
      <c r="C766" s="302">
        <v>21700</v>
      </c>
      <c r="D766" s="303">
        <f t="shared" si="189"/>
        <v>6173.5419630156466</v>
      </c>
      <c r="E766" s="304">
        <f t="shared" si="192"/>
        <v>2086.6571834992883</v>
      </c>
      <c r="F766" s="304">
        <f t="shared" si="193"/>
        <v>123.47083926031293</v>
      </c>
      <c r="G766" s="101">
        <v>95</v>
      </c>
      <c r="H766" s="305">
        <f t="shared" si="194"/>
        <v>8478.6699857752483</v>
      </c>
      <c r="I766" s="309">
        <f t="shared" si="195"/>
        <v>17.757200000000001</v>
      </c>
      <c r="J766" s="329">
        <v>70.3</v>
      </c>
      <c r="K766" s="302">
        <v>21700</v>
      </c>
      <c r="L766" s="307">
        <f t="shared" si="190"/>
        <v>3704.1251778093883</v>
      </c>
      <c r="M766" s="304">
        <f t="shared" si="196"/>
        <v>1251.9943100995731</v>
      </c>
      <c r="N766" s="304">
        <f t="shared" si="197"/>
        <v>74.082503556187774</v>
      </c>
      <c r="O766" s="308">
        <v>57</v>
      </c>
      <c r="P766" s="305">
        <f t="shared" si="198"/>
        <v>5087.2019914651491</v>
      </c>
      <c r="Q766" s="309">
        <f t="shared" si="199"/>
        <v>10.654299999999999</v>
      </c>
      <c r="R766" s="367">
        <v>105.45</v>
      </c>
      <c r="S766" s="302">
        <v>21700</v>
      </c>
      <c r="T766" s="307">
        <f t="shared" si="191"/>
        <v>2469.4167852062587</v>
      </c>
      <c r="U766" s="101">
        <f t="shared" si="200"/>
        <v>834.66287339971541</v>
      </c>
      <c r="V766" s="304">
        <f t="shared" si="201"/>
        <v>49.388335704125176</v>
      </c>
      <c r="W766" s="308">
        <v>38</v>
      </c>
      <c r="X766" s="305">
        <f t="shared" si="202"/>
        <v>3391.4679943100991</v>
      </c>
      <c r="Y766" s="309">
        <f t="shared" si="203"/>
        <v>7.1029</v>
      </c>
    </row>
    <row r="767" spans="1:25" ht="15.75" customHeight="1" x14ac:dyDescent="0.2">
      <c r="A767" s="283">
        <v>750</v>
      </c>
      <c r="B767" s="301">
        <v>42.18</v>
      </c>
      <c r="C767" s="302">
        <v>21700</v>
      </c>
      <c r="D767" s="303">
        <f t="shared" si="189"/>
        <v>6173.5419630156466</v>
      </c>
      <c r="E767" s="304">
        <f t="shared" si="192"/>
        <v>2086.6571834992883</v>
      </c>
      <c r="F767" s="304">
        <f t="shared" si="193"/>
        <v>123.47083926031293</v>
      </c>
      <c r="G767" s="101">
        <v>95</v>
      </c>
      <c r="H767" s="305">
        <f t="shared" si="194"/>
        <v>8478.6699857752483</v>
      </c>
      <c r="I767" s="309">
        <f t="shared" si="195"/>
        <v>17.780899999999999</v>
      </c>
      <c r="J767" s="329">
        <v>70.3</v>
      </c>
      <c r="K767" s="302">
        <v>21700</v>
      </c>
      <c r="L767" s="307">
        <f t="shared" si="190"/>
        <v>3704.1251778093883</v>
      </c>
      <c r="M767" s="304">
        <f t="shared" si="196"/>
        <v>1251.9943100995731</v>
      </c>
      <c r="N767" s="304">
        <f t="shared" si="197"/>
        <v>74.082503556187774</v>
      </c>
      <c r="O767" s="308">
        <v>57</v>
      </c>
      <c r="P767" s="305">
        <f t="shared" si="198"/>
        <v>5087.2019914651491</v>
      </c>
      <c r="Q767" s="309">
        <f t="shared" si="199"/>
        <v>10.6686</v>
      </c>
      <c r="R767" s="367">
        <v>105.45</v>
      </c>
      <c r="S767" s="302">
        <v>21700</v>
      </c>
      <c r="T767" s="307">
        <f t="shared" si="191"/>
        <v>2469.4167852062587</v>
      </c>
      <c r="U767" s="101">
        <f t="shared" si="200"/>
        <v>834.66287339971541</v>
      </c>
      <c r="V767" s="304">
        <f t="shared" si="201"/>
        <v>49.388335704125176</v>
      </c>
      <c r="W767" s="308">
        <v>38</v>
      </c>
      <c r="X767" s="305">
        <f t="shared" si="202"/>
        <v>3391.4679943100991</v>
      </c>
      <c r="Y767" s="309">
        <f t="shared" si="203"/>
        <v>7.1124000000000001</v>
      </c>
    </row>
    <row r="768" spans="1:25" ht="15.75" customHeight="1" x14ac:dyDescent="0.2">
      <c r="A768" s="424">
        <v>751</v>
      </c>
      <c r="B768" s="301">
        <v>42.18</v>
      </c>
      <c r="C768" s="302">
        <v>21700</v>
      </c>
      <c r="D768" s="303">
        <f t="shared" si="189"/>
        <v>6173.5419630156466</v>
      </c>
      <c r="E768" s="304">
        <f t="shared" si="192"/>
        <v>2086.6571834992883</v>
      </c>
      <c r="F768" s="304">
        <f t="shared" si="193"/>
        <v>123.47083926031293</v>
      </c>
      <c r="G768" s="101">
        <v>95</v>
      </c>
      <c r="H768" s="305">
        <f t="shared" si="194"/>
        <v>8478.6699857752483</v>
      </c>
      <c r="I768" s="309">
        <f t="shared" si="195"/>
        <v>17.804600000000001</v>
      </c>
      <c r="J768" s="329">
        <v>70.3</v>
      </c>
      <c r="K768" s="302">
        <v>21700</v>
      </c>
      <c r="L768" s="307">
        <f t="shared" si="190"/>
        <v>3704.1251778093883</v>
      </c>
      <c r="M768" s="304">
        <f t="shared" si="196"/>
        <v>1251.9943100995731</v>
      </c>
      <c r="N768" s="304">
        <f t="shared" si="197"/>
        <v>74.082503556187774</v>
      </c>
      <c r="O768" s="308">
        <v>57</v>
      </c>
      <c r="P768" s="305">
        <f t="shared" si="198"/>
        <v>5087.2019914651491</v>
      </c>
      <c r="Q768" s="309">
        <f t="shared" si="199"/>
        <v>10.6828</v>
      </c>
      <c r="R768" s="367">
        <v>105.45</v>
      </c>
      <c r="S768" s="302">
        <v>21700</v>
      </c>
      <c r="T768" s="307">
        <f t="shared" si="191"/>
        <v>2469.4167852062587</v>
      </c>
      <c r="U768" s="101">
        <f t="shared" si="200"/>
        <v>834.66287339971541</v>
      </c>
      <c r="V768" s="304">
        <f t="shared" si="201"/>
        <v>49.388335704125176</v>
      </c>
      <c r="W768" s="308">
        <v>38</v>
      </c>
      <c r="X768" s="305">
        <f t="shared" si="202"/>
        <v>3391.4679943100991</v>
      </c>
      <c r="Y768" s="309">
        <f t="shared" si="203"/>
        <v>7.1219000000000001</v>
      </c>
    </row>
    <row r="769" spans="1:25" ht="15.75" customHeight="1" x14ac:dyDescent="0.2">
      <c r="A769" s="424">
        <v>752</v>
      </c>
      <c r="B769" s="301">
        <v>42.18</v>
      </c>
      <c r="C769" s="302">
        <v>21700</v>
      </c>
      <c r="D769" s="303">
        <f t="shared" si="189"/>
        <v>6173.5419630156466</v>
      </c>
      <c r="E769" s="304">
        <f t="shared" si="192"/>
        <v>2086.6571834992883</v>
      </c>
      <c r="F769" s="304">
        <f t="shared" si="193"/>
        <v>123.47083926031293</v>
      </c>
      <c r="G769" s="101">
        <v>95</v>
      </c>
      <c r="H769" s="305">
        <f t="shared" si="194"/>
        <v>8478.6699857752483</v>
      </c>
      <c r="I769" s="309">
        <f t="shared" si="195"/>
        <v>17.828399999999998</v>
      </c>
      <c r="J769" s="329">
        <v>70.3</v>
      </c>
      <c r="K769" s="302">
        <v>21700</v>
      </c>
      <c r="L769" s="307">
        <f t="shared" si="190"/>
        <v>3704.1251778093883</v>
      </c>
      <c r="M769" s="304">
        <f t="shared" si="196"/>
        <v>1251.9943100995731</v>
      </c>
      <c r="N769" s="304">
        <f t="shared" si="197"/>
        <v>74.082503556187774</v>
      </c>
      <c r="O769" s="308">
        <v>57</v>
      </c>
      <c r="P769" s="305">
        <f t="shared" si="198"/>
        <v>5087.2019914651491</v>
      </c>
      <c r="Q769" s="309">
        <f t="shared" si="199"/>
        <v>10.696999999999999</v>
      </c>
      <c r="R769" s="367">
        <v>105.45</v>
      </c>
      <c r="S769" s="302">
        <v>21700</v>
      </c>
      <c r="T769" s="307">
        <f t="shared" si="191"/>
        <v>2469.4167852062587</v>
      </c>
      <c r="U769" s="101">
        <f t="shared" si="200"/>
        <v>834.66287339971541</v>
      </c>
      <c r="V769" s="304">
        <f t="shared" si="201"/>
        <v>49.388335704125176</v>
      </c>
      <c r="W769" s="308">
        <v>38</v>
      </c>
      <c r="X769" s="305">
        <f t="shared" si="202"/>
        <v>3391.4679943100991</v>
      </c>
      <c r="Y769" s="309">
        <f t="shared" si="203"/>
        <v>7.1313000000000004</v>
      </c>
    </row>
    <row r="770" spans="1:25" ht="15.75" customHeight="1" x14ac:dyDescent="0.2">
      <c r="A770" s="424">
        <v>753</v>
      </c>
      <c r="B770" s="301">
        <v>42.18</v>
      </c>
      <c r="C770" s="302">
        <v>21700</v>
      </c>
      <c r="D770" s="303">
        <f t="shared" si="189"/>
        <v>6173.5419630156466</v>
      </c>
      <c r="E770" s="304">
        <f t="shared" si="192"/>
        <v>2086.6571834992883</v>
      </c>
      <c r="F770" s="304">
        <f t="shared" si="193"/>
        <v>123.47083926031293</v>
      </c>
      <c r="G770" s="101">
        <v>95</v>
      </c>
      <c r="H770" s="305">
        <f t="shared" si="194"/>
        <v>8478.6699857752483</v>
      </c>
      <c r="I770" s="309">
        <f t="shared" si="195"/>
        <v>17.8521</v>
      </c>
      <c r="J770" s="329">
        <v>70.3</v>
      </c>
      <c r="K770" s="302">
        <v>21700</v>
      </c>
      <c r="L770" s="307">
        <f t="shared" si="190"/>
        <v>3704.1251778093883</v>
      </c>
      <c r="M770" s="304">
        <f t="shared" si="196"/>
        <v>1251.9943100995731</v>
      </c>
      <c r="N770" s="304">
        <f t="shared" si="197"/>
        <v>74.082503556187774</v>
      </c>
      <c r="O770" s="308">
        <v>57</v>
      </c>
      <c r="P770" s="305">
        <f t="shared" si="198"/>
        <v>5087.2019914651491</v>
      </c>
      <c r="Q770" s="309">
        <f t="shared" si="199"/>
        <v>10.7112</v>
      </c>
      <c r="R770" s="367">
        <v>105.45</v>
      </c>
      <c r="S770" s="302">
        <v>21700</v>
      </c>
      <c r="T770" s="307">
        <f t="shared" si="191"/>
        <v>2469.4167852062587</v>
      </c>
      <c r="U770" s="101">
        <f t="shared" si="200"/>
        <v>834.66287339971541</v>
      </c>
      <c r="V770" s="304">
        <f t="shared" si="201"/>
        <v>49.388335704125176</v>
      </c>
      <c r="W770" s="308">
        <v>38</v>
      </c>
      <c r="X770" s="305">
        <f t="shared" si="202"/>
        <v>3391.4679943100991</v>
      </c>
      <c r="Y770" s="309">
        <f t="shared" si="203"/>
        <v>7.1407999999999996</v>
      </c>
    </row>
    <row r="771" spans="1:25" ht="15.75" customHeight="1" x14ac:dyDescent="0.2">
      <c r="A771" s="424">
        <v>754</v>
      </c>
      <c r="B771" s="301">
        <v>42.18</v>
      </c>
      <c r="C771" s="302">
        <v>21700</v>
      </c>
      <c r="D771" s="303">
        <f t="shared" si="189"/>
        <v>6173.5419630156466</v>
      </c>
      <c r="E771" s="304">
        <f t="shared" si="192"/>
        <v>2086.6571834992883</v>
      </c>
      <c r="F771" s="304">
        <f t="shared" si="193"/>
        <v>123.47083926031293</v>
      </c>
      <c r="G771" s="101">
        <v>95</v>
      </c>
      <c r="H771" s="305">
        <f t="shared" si="194"/>
        <v>8478.6699857752483</v>
      </c>
      <c r="I771" s="309">
        <f t="shared" si="195"/>
        <v>17.875800000000002</v>
      </c>
      <c r="J771" s="329">
        <v>70.3</v>
      </c>
      <c r="K771" s="302">
        <v>21700</v>
      </c>
      <c r="L771" s="307">
        <f t="shared" si="190"/>
        <v>3704.1251778093883</v>
      </c>
      <c r="M771" s="304">
        <f t="shared" si="196"/>
        <v>1251.9943100995731</v>
      </c>
      <c r="N771" s="304">
        <f t="shared" si="197"/>
        <v>74.082503556187774</v>
      </c>
      <c r="O771" s="308">
        <v>57</v>
      </c>
      <c r="P771" s="305">
        <f t="shared" si="198"/>
        <v>5087.2019914651491</v>
      </c>
      <c r="Q771" s="309">
        <f t="shared" si="199"/>
        <v>10.7255</v>
      </c>
      <c r="R771" s="367">
        <v>105.45</v>
      </c>
      <c r="S771" s="302">
        <v>21700</v>
      </c>
      <c r="T771" s="307">
        <f t="shared" si="191"/>
        <v>2469.4167852062587</v>
      </c>
      <c r="U771" s="101">
        <f t="shared" si="200"/>
        <v>834.66287339971541</v>
      </c>
      <c r="V771" s="304">
        <f t="shared" si="201"/>
        <v>49.388335704125176</v>
      </c>
      <c r="W771" s="308">
        <v>38</v>
      </c>
      <c r="X771" s="305">
        <f t="shared" si="202"/>
        <v>3391.4679943100991</v>
      </c>
      <c r="Y771" s="309">
        <f t="shared" si="203"/>
        <v>7.1502999999999997</v>
      </c>
    </row>
    <row r="772" spans="1:25" ht="15.75" customHeight="1" x14ac:dyDescent="0.2">
      <c r="A772" s="424">
        <v>755</v>
      </c>
      <c r="B772" s="301">
        <v>42.18</v>
      </c>
      <c r="C772" s="302">
        <v>21700</v>
      </c>
      <c r="D772" s="303">
        <f t="shared" si="189"/>
        <v>6173.5419630156466</v>
      </c>
      <c r="E772" s="304">
        <f t="shared" si="192"/>
        <v>2086.6571834992883</v>
      </c>
      <c r="F772" s="304">
        <f t="shared" si="193"/>
        <v>123.47083926031293</v>
      </c>
      <c r="G772" s="101">
        <v>95</v>
      </c>
      <c r="H772" s="305">
        <f t="shared" si="194"/>
        <v>8478.6699857752483</v>
      </c>
      <c r="I772" s="309">
        <f t="shared" si="195"/>
        <v>17.8995</v>
      </c>
      <c r="J772" s="329">
        <v>70.3</v>
      </c>
      <c r="K772" s="302">
        <v>21700</v>
      </c>
      <c r="L772" s="307">
        <f t="shared" si="190"/>
        <v>3704.1251778093883</v>
      </c>
      <c r="M772" s="304">
        <f t="shared" si="196"/>
        <v>1251.9943100995731</v>
      </c>
      <c r="N772" s="304">
        <f t="shared" si="197"/>
        <v>74.082503556187774</v>
      </c>
      <c r="O772" s="308">
        <v>57</v>
      </c>
      <c r="P772" s="305">
        <f t="shared" si="198"/>
        <v>5087.2019914651491</v>
      </c>
      <c r="Q772" s="309">
        <f t="shared" si="199"/>
        <v>10.739699999999999</v>
      </c>
      <c r="R772" s="367">
        <v>105.45</v>
      </c>
      <c r="S772" s="302">
        <v>21700</v>
      </c>
      <c r="T772" s="307">
        <f t="shared" si="191"/>
        <v>2469.4167852062587</v>
      </c>
      <c r="U772" s="101">
        <f t="shared" si="200"/>
        <v>834.66287339971541</v>
      </c>
      <c r="V772" s="304">
        <f t="shared" si="201"/>
        <v>49.388335704125176</v>
      </c>
      <c r="W772" s="308">
        <v>38</v>
      </c>
      <c r="X772" s="305">
        <f t="shared" si="202"/>
        <v>3391.4679943100991</v>
      </c>
      <c r="Y772" s="309">
        <f t="shared" si="203"/>
        <v>7.1597999999999997</v>
      </c>
    </row>
    <row r="773" spans="1:25" ht="15.75" customHeight="1" x14ac:dyDescent="0.2">
      <c r="A773" s="424">
        <v>756</v>
      </c>
      <c r="B773" s="301">
        <v>42.18</v>
      </c>
      <c r="C773" s="302">
        <v>21700</v>
      </c>
      <c r="D773" s="303">
        <f t="shared" si="189"/>
        <v>6173.5419630156466</v>
      </c>
      <c r="E773" s="304">
        <f t="shared" si="192"/>
        <v>2086.6571834992883</v>
      </c>
      <c r="F773" s="304">
        <f t="shared" si="193"/>
        <v>123.47083926031293</v>
      </c>
      <c r="G773" s="101">
        <v>95</v>
      </c>
      <c r="H773" s="305">
        <f t="shared" si="194"/>
        <v>8478.6699857752483</v>
      </c>
      <c r="I773" s="309">
        <f t="shared" si="195"/>
        <v>17.923200000000001</v>
      </c>
      <c r="J773" s="329">
        <v>70.3</v>
      </c>
      <c r="K773" s="302">
        <v>21700</v>
      </c>
      <c r="L773" s="307">
        <f t="shared" si="190"/>
        <v>3704.1251778093883</v>
      </c>
      <c r="M773" s="304">
        <f t="shared" si="196"/>
        <v>1251.9943100995731</v>
      </c>
      <c r="N773" s="304">
        <f t="shared" si="197"/>
        <v>74.082503556187774</v>
      </c>
      <c r="O773" s="308">
        <v>57</v>
      </c>
      <c r="P773" s="305">
        <f t="shared" si="198"/>
        <v>5087.2019914651491</v>
      </c>
      <c r="Q773" s="309">
        <f t="shared" si="199"/>
        <v>10.7539</v>
      </c>
      <c r="R773" s="367">
        <v>105.45</v>
      </c>
      <c r="S773" s="302">
        <v>21700</v>
      </c>
      <c r="T773" s="307">
        <f t="shared" si="191"/>
        <v>2469.4167852062587</v>
      </c>
      <c r="U773" s="101">
        <f t="shared" si="200"/>
        <v>834.66287339971541</v>
      </c>
      <c r="V773" s="304">
        <f t="shared" si="201"/>
        <v>49.388335704125176</v>
      </c>
      <c r="W773" s="308">
        <v>38</v>
      </c>
      <c r="X773" s="305">
        <f t="shared" si="202"/>
        <v>3391.4679943100991</v>
      </c>
      <c r="Y773" s="309">
        <f t="shared" si="203"/>
        <v>7.1692999999999998</v>
      </c>
    </row>
    <row r="774" spans="1:25" ht="15.75" customHeight="1" x14ac:dyDescent="0.2">
      <c r="A774" s="424">
        <v>757</v>
      </c>
      <c r="B774" s="301">
        <v>42.18</v>
      </c>
      <c r="C774" s="302">
        <v>21700</v>
      </c>
      <c r="D774" s="303">
        <f t="shared" si="189"/>
        <v>6173.5419630156466</v>
      </c>
      <c r="E774" s="304">
        <f t="shared" si="192"/>
        <v>2086.6571834992883</v>
      </c>
      <c r="F774" s="304">
        <f t="shared" si="193"/>
        <v>123.47083926031293</v>
      </c>
      <c r="G774" s="101">
        <v>95</v>
      </c>
      <c r="H774" s="305">
        <f t="shared" si="194"/>
        <v>8478.6699857752483</v>
      </c>
      <c r="I774" s="309">
        <f t="shared" si="195"/>
        <v>17.946899999999999</v>
      </c>
      <c r="J774" s="329">
        <v>70.3</v>
      </c>
      <c r="K774" s="302">
        <v>21700</v>
      </c>
      <c r="L774" s="307">
        <f t="shared" si="190"/>
        <v>3704.1251778093883</v>
      </c>
      <c r="M774" s="304">
        <f t="shared" si="196"/>
        <v>1251.9943100995731</v>
      </c>
      <c r="N774" s="304">
        <f t="shared" si="197"/>
        <v>74.082503556187774</v>
      </c>
      <c r="O774" s="308">
        <v>57</v>
      </c>
      <c r="P774" s="305">
        <f t="shared" si="198"/>
        <v>5087.2019914651491</v>
      </c>
      <c r="Q774" s="309">
        <f t="shared" si="199"/>
        <v>10.7681</v>
      </c>
      <c r="R774" s="367">
        <v>105.45</v>
      </c>
      <c r="S774" s="302">
        <v>21700</v>
      </c>
      <c r="T774" s="307">
        <f t="shared" si="191"/>
        <v>2469.4167852062587</v>
      </c>
      <c r="U774" s="101">
        <f t="shared" si="200"/>
        <v>834.66287339971541</v>
      </c>
      <c r="V774" s="304">
        <f t="shared" si="201"/>
        <v>49.388335704125176</v>
      </c>
      <c r="W774" s="308">
        <v>38</v>
      </c>
      <c r="X774" s="305">
        <f t="shared" si="202"/>
        <v>3391.4679943100991</v>
      </c>
      <c r="Y774" s="309">
        <f t="shared" si="203"/>
        <v>7.1787999999999998</v>
      </c>
    </row>
    <row r="775" spans="1:25" ht="15.75" customHeight="1" x14ac:dyDescent="0.2">
      <c r="A775" s="424">
        <v>758</v>
      </c>
      <c r="B775" s="301">
        <v>42.18</v>
      </c>
      <c r="C775" s="302">
        <v>21700</v>
      </c>
      <c r="D775" s="303">
        <f t="shared" si="189"/>
        <v>6173.5419630156466</v>
      </c>
      <c r="E775" s="304">
        <f t="shared" si="192"/>
        <v>2086.6571834992883</v>
      </c>
      <c r="F775" s="304">
        <f t="shared" si="193"/>
        <v>123.47083926031293</v>
      </c>
      <c r="G775" s="101">
        <v>95</v>
      </c>
      <c r="H775" s="305">
        <f t="shared" si="194"/>
        <v>8478.6699857752483</v>
      </c>
      <c r="I775" s="309">
        <f t="shared" si="195"/>
        <v>17.970600000000001</v>
      </c>
      <c r="J775" s="329">
        <v>70.3</v>
      </c>
      <c r="K775" s="302">
        <v>21700</v>
      </c>
      <c r="L775" s="307">
        <f t="shared" si="190"/>
        <v>3704.1251778093883</v>
      </c>
      <c r="M775" s="304">
        <f t="shared" si="196"/>
        <v>1251.9943100995731</v>
      </c>
      <c r="N775" s="304">
        <f t="shared" si="197"/>
        <v>74.082503556187774</v>
      </c>
      <c r="O775" s="308">
        <v>57</v>
      </c>
      <c r="P775" s="305">
        <f t="shared" si="198"/>
        <v>5087.2019914651491</v>
      </c>
      <c r="Q775" s="309">
        <f t="shared" si="199"/>
        <v>10.782400000000001</v>
      </c>
      <c r="R775" s="367">
        <v>105.45</v>
      </c>
      <c r="S775" s="302">
        <v>21700</v>
      </c>
      <c r="T775" s="307">
        <f t="shared" si="191"/>
        <v>2469.4167852062587</v>
      </c>
      <c r="U775" s="101">
        <f t="shared" si="200"/>
        <v>834.66287339971541</v>
      </c>
      <c r="V775" s="304">
        <f t="shared" si="201"/>
        <v>49.388335704125176</v>
      </c>
      <c r="W775" s="308">
        <v>38</v>
      </c>
      <c r="X775" s="305">
        <f t="shared" si="202"/>
        <v>3391.4679943100991</v>
      </c>
      <c r="Y775" s="309">
        <f t="shared" si="203"/>
        <v>7.1882000000000001</v>
      </c>
    </row>
    <row r="776" spans="1:25" ht="15.75" customHeight="1" x14ac:dyDescent="0.2">
      <c r="A776" s="424">
        <v>759</v>
      </c>
      <c r="B776" s="301">
        <v>42.18</v>
      </c>
      <c r="C776" s="302">
        <v>21700</v>
      </c>
      <c r="D776" s="303">
        <f t="shared" si="189"/>
        <v>6173.5419630156466</v>
      </c>
      <c r="E776" s="304">
        <f t="shared" si="192"/>
        <v>2086.6571834992883</v>
      </c>
      <c r="F776" s="304">
        <f t="shared" si="193"/>
        <v>123.47083926031293</v>
      </c>
      <c r="G776" s="101">
        <v>95</v>
      </c>
      <c r="H776" s="305">
        <f t="shared" si="194"/>
        <v>8478.6699857752483</v>
      </c>
      <c r="I776" s="309">
        <f t="shared" si="195"/>
        <v>17.994299999999999</v>
      </c>
      <c r="J776" s="329">
        <v>70.3</v>
      </c>
      <c r="K776" s="302">
        <v>21700</v>
      </c>
      <c r="L776" s="307">
        <f t="shared" si="190"/>
        <v>3704.1251778093883</v>
      </c>
      <c r="M776" s="304">
        <f t="shared" si="196"/>
        <v>1251.9943100995731</v>
      </c>
      <c r="N776" s="304">
        <f t="shared" si="197"/>
        <v>74.082503556187774</v>
      </c>
      <c r="O776" s="308">
        <v>57</v>
      </c>
      <c r="P776" s="305">
        <f t="shared" si="198"/>
        <v>5087.2019914651491</v>
      </c>
      <c r="Q776" s="309">
        <f t="shared" si="199"/>
        <v>10.7966</v>
      </c>
      <c r="R776" s="367">
        <v>105.45</v>
      </c>
      <c r="S776" s="302">
        <v>21700</v>
      </c>
      <c r="T776" s="307">
        <f t="shared" si="191"/>
        <v>2469.4167852062587</v>
      </c>
      <c r="U776" s="101">
        <f t="shared" si="200"/>
        <v>834.66287339971541</v>
      </c>
      <c r="V776" s="304">
        <f t="shared" si="201"/>
        <v>49.388335704125176</v>
      </c>
      <c r="W776" s="308">
        <v>38</v>
      </c>
      <c r="X776" s="305">
        <f t="shared" si="202"/>
        <v>3391.4679943100991</v>
      </c>
      <c r="Y776" s="309">
        <f t="shared" si="203"/>
        <v>7.1977000000000002</v>
      </c>
    </row>
    <row r="777" spans="1:25" ht="15.75" customHeight="1" x14ac:dyDescent="0.2">
      <c r="A777" s="283">
        <v>760</v>
      </c>
      <c r="B777" s="301">
        <v>42.18</v>
      </c>
      <c r="C777" s="302">
        <v>21700</v>
      </c>
      <c r="D777" s="303">
        <f t="shared" si="189"/>
        <v>6173.5419630156466</v>
      </c>
      <c r="E777" s="304">
        <f t="shared" si="192"/>
        <v>2086.6571834992883</v>
      </c>
      <c r="F777" s="304">
        <f t="shared" si="193"/>
        <v>123.47083926031293</v>
      </c>
      <c r="G777" s="101">
        <v>95</v>
      </c>
      <c r="H777" s="305">
        <f t="shared" si="194"/>
        <v>8478.6699857752483</v>
      </c>
      <c r="I777" s="309">
        <f t="shared" si="195"/>
        <v>18.018000000000001</v>
      </c>
      <c r="J777" s="329">
        <v>70.3</v>
      </c>
      <c r="K777" s="302">
        <v>21700</v>
      </c>
      <c r="L777" s="307">
        <f t="shared" si="190"/>
        <v>3704.1251778093883</v>
      </c>
      <c r="M777" s="304">
        <f t="shared" si="196"/>
        <v>1251.9943100995731</v>
      </c>
      <c r="N777" s="304">
        <f t="shared" si="197"/>
        <v>74.082503556187774</v>
      </c>
      <c r="O777" s="308">
        <v>57</v>
      </c>
      <c r="P777" s="305">
        <f t="shared" si="198"/>
        <v>5087.2019914651491</v>
      </c>
      <c r="Q777" s="309">
        <f t="shared" si="199"/>
        <v>10.8108</v>
      </c>
      <c r="R777" s="367">
        <v>105.45</v>
      </c>
      <c r="S777" s="302">
        <v>21700</v>
      </c>
      <c r="T777" s="307">
        <f t="shared" si="191"/>
        <v>2469.4167852062587</v>
      </c>
      <c r="U777" s="101">
        <f t="shared" si="200"/>
        <v>834.66287339971541</v>
      </c>
      <c r="V777" s="304">
        <f t="shared" si="201"/>
        <v>49.388335704125176</v>
      </c>
      <c r="W777" s="308">
        <v>38</v>
      </c>
      <c r="X777" s="305">
        <f t="shared" si="202"/>
        <v>3391.4679943100991</v>
      </c>
      <c r="Y777" s="309">
        <f t="shared" si="203"/>
        <v>7.2072000000000003</v>
      </c>
    </row>
    <row r="778" spans="1:25" ht="15.75" customHeight="1" x14ac:dyDescent="0.2">
      <c r="A778" s="424">
        <v>761</v>
      </c>
      <c r="B778" s="301">
        <v>42.18</v>
      </c>
      <c r="C778" s="302">
        <v>21700</v>
      </c>
      <c r="D778" s="303">
        <f t="shared" si="189"/>
        <v>6173.5419630156466</v>
      </c>
      <c r="E778" s="304">
        <f t="shared" si="192"/>
        <v>2086.6571834992883</v>
      </c>
      <c r="F778" s="304">
        <f t="shared" si="193"/>
        <v>123.47083926031293</v>
      </c>
      <c r="G778" s="101">
        <v>95</v>
      </c>
      <c r="H778" s="305">
        <f t="shared" si="194"/>
        <v>8478.6699857752483</v>
      </c>
      <c r="I778" s="309">
        <f t="shared" si="195"/>
        <v>18.041699999999999</v>
      </c>
      <c r="J778" s="329">
        <v>70.3</v>
      </c>
      <c r="K778" s="302">
        <v>21700</v>
      </c>
      <c r="L778" s="307">
        <f t="shared" si="190"/>
        <v>3704.1251778093883</v>
      </c>
      <c r="M778" s="304">
        <f t="shared" si="196"/>
        <v>1251.9943100995731</v>
      </c>
      <c r="N778" s="304">
        <f t="shared" si="197"/>
        <v>74.082503556187774</v>
      </c>
      <c r="O778" s="308">
        <v>57</v>
      </c>
      <c r="P778" s="305">
        <f t="shared" si="198"/>
        <v>5087.2019914651491</v>
      </c>
      <c r="Q778" s="309">
        <f t="shared" si="199"/>
        <v>10.824999999999999</v>
      </c>
      <c r="R778" s="367">
        <v>105.45</v>
      </c>
      <c r="S778" s="302">
        <v>21700</v>
      </c>
      <c r="T778" s="307">
        <f t="shared" si="191"/>
        <v>2469.4167852062587</v>
      </c>
      <c r="U778" s="101">
        <f t="shared" si="200"/>
        <v>834.66287339971541</v>
      </c>
      <c r="V778" s="304">
        <f t="shared" si="201"/>
        <v>49.388335704125176</v>
      </c>
      <c r="W778" s="308">
        <v>38</v>
      </c>
      <c r="X778" s="305">
        <f t="shared" si="202"/>
        <v>3391.4679943100991</v>
      </c>
      <c r="Y778" s="309">
        <f t="shared" si="203"/>
        <v>7.2167000000000003</v>
      </c>
    </row>
    <row r="779" spans="1:25" ht="15.75" customHeight="1" x14ac:dyDescent="0.2">
      <c r="A779" s="424">
        <v>762</v>
      </c>
      <c r="B779" s="301">
        <v>42.18</v>
      </c>
      <c r="C779" s="302">
        <v>21700</v>
      </c>
      <c r="D779" s="303">
        <f t="shared" si="189"/>
        <v>6173.5419630156466</v>
      </c>
      <c r="E779" s="304">
        <f t="shared" si="192"/>
        <v>2086.6571834992883</v>
      </c>
      <c r="F779" s="304">
        <f t="shared" si="193"/>
        <v>123.47083926031293</v>
      </c>
      <c r="G779" s="101">
        <v>95</v>
      </c>
      <c r="H779" s="305">
        <f t="shared" si="194"/>
        <v>8478.6699857752483</v>
      </c>
      <c r="I779" s="309">
        <f t="shared" si="195"/>
        <v>18.0654</v>
      </c>
      <c r="J779" s="329">
        <v>70.3</v>
      </c>
      <c r="K779" s="302">
        <v>21700</v>
      </c>
      <c r="L779" s="307">
        <f t="shared" si="190"/>
        <v>3704.1251778093883</v>
      </c>
      <c r="M779" s="304">
        <f t="shared" si="196"/>
        <v>1251.9943100995731</v>
      </c>
      <c r="N779" s="304">
        <f t="shared" si="197"/>
        <v>74.082503556187774</v>
      </c>
      <c r="O779" s="308">
        <v>57</v>
      </c>
      <c r="P779" s="305">
        <f t="shared" si="198"/>
        <v>5087.2019914651491</v>
      </c>
      <c r="Q779" s="309">
        <f t="shared" si="199"/>
        <v>10.8393</v>
      </c>
      <c r="R779" s="367">
        <v>105.45</v>
      </c>
      <c r="S779" s="302">
        <v>21700</v>
      </c>
      <c r="T779" s="307">
        <f t="shared" si="191"/>
        <v>2469.4167852062587</v>
      </c>
      <c r="U779" s="101">
        <f t="shared" si="200"/>
        <v>834.66287339971541</v>
      </c>
      <c r="V779" s="304">
        <f t="shared" si="201"/>
        <v>49.388335704125176</v>
      </c>
      <c r="W779" s="308">
        <v>38</v>
      </c>
      <c r="X779" s="305">
        <f t="shared" si="202"/>
        <v>3391.4679943100991</v>
      </c>
      <c r="Y779" s="309">
        <f t="shared" si="203"/>
        <v>7.2262000000000004</v>
      </c>
    </row>
    <row r="780" spans="1:25" ht="15.75" customHeight="1" x14ac:dyDescent="0.2">
      <c r="A780" s="424">
        <v>763</v>
      </c>
      <c r="B780" s="301">
        <v>42.18</v>
      </c>
      <c r="C780" s="302">
        <v>21700</v>
      </c>
      <c r="D780" s="303">
        <f t="shared" si="189"/>
        <v>6173.5419630156466</v>
      </c>
      <c r="E780" s="304">
        <f t="shared" si="192"/>
        <v>2086.6571834992883</v>
      </c>
      <c r="F780" s="304">
        <f t="shared" si="193"/>
        <v>123.47083926031293</v>
      </c>
      <c r="G780" s="101">
        <v>95</v>
      </c>
      <c r="H780" s="305">
        <f t="shared" si="194"/>
        <v>8478.6699857752483</v>
      </c>
      <c r="I780" s="309">
        <f t="shared" si="195"/>
        <v>18.089099999999998</v>
      </c>
      <c r="J780" s="329">
        <v>70.3</v>
      </c>
      <c r="K780" s="302">
        <v>21700</v>
      </c>
      <c r="L780" s="307">
        <f t="shared" si="190"/>
        <v>3704.1251778093883</v>
      </c>
      <c r="M780" s="304">
        <f t="shared" si="196"/>
        <v>1251.9943100995731</v>
      </c>
      <c r="N780" s="304">
        <f t="shared" si="197"/>
        <v>74.082503556187774</v>
      </c>
      <c r="O780" s="308">
        <v>57</v>
      </c>
      <c r="P780" s="305">
        <f t="shared" si="198"/>
        <v>5087.2019914651491</v>
      </c>
      <c r="Q780" s="309">
        <f t="shared" si="199"/>
        <v>10.8535</v>
      </c>
      <c r="R780" s="367">
        <v>105.45</v>
      </c>
      <c r="S780" s="302">
        <v>21700</v>
      </c>
      <c r="T780" s="307">
        <f t="shared" si="191"/>
        <v>2469.4167852062587</v>
      </c>
      <c r="U780" s="101">
        <f t="shared" si="200"/>
        <v>834.66287339971541</v>
      </c>
      <c r="V780" s="304">
        <f t="shared" si="201"/>
        <v>49.388335704125176</v>
      </c>
      <c r="W780" s="308">
        <v>38</v>
      </c>
      <c r="X780" s="305">
        <f t="shared" si="202"/>
        <v>3391.4679943100991</v>
      </c>
      <c r="Y780" s="309">
        <f t="shared" si="203"/>
        <v>7.2356999999999996</v>
      </c>
    </row>
    <row r="781" spans="1:25" ht="15.75" customHeight="1" x14ac:dyDescent="0.2">
      <c r="A781" s="424">
        <v>764</v>
      </c>
      <c r="B781" s="301">
        <v>42.18</v>
      </c>
      <c r="C781" s="302">
        <v>21700</v>
      </c>
      <c r="D781" s="303">
        <f t="shared" si="189"/>
        <v>6173.5419630156466</v>
      </c>
      <c r="E781" s="304">
        <f t="shared" si="192"/>
        <v>2086.6571834992883</v>
      </c>
      <c r="F781" s="304">
        <f t="shared" si="193"/>
        <v>123.47083926031293</v>
      </c>
      <c r="G781" s="101">
        <v>95</v>
      </c>
      <c r="H781" s="305">
        <f t="shared" si="194"/>
        <v>8478.6699857752483</v>
      </c>
      <c r="I781" s="309">
        <f t="shared" si="195"/>
        <v>18.1128</v>
      </c>
      <c r="J781" s="329">
        <v>70.3</v>
      </c>
      <c r="K781" s="302">
        <v>21700</v>
      </c>
      <c r="L781" s="307">
        <f t="shared" si="190"/>
        <v>3704.1251778093883</v>
      </c>
      <c r="M781" s="304">
        <f t="shared" si="196"/>
        <v>1251.9943100995731</v>
      </c>
      <c r="N781" s="304">
        <f t="shared" si="197"/>
        <v>74.082503556187774</v>
      </c>
      <c r="O781" s="308">
        <v>57</v>
      </c>
      <c r="P781" s="305">
        <f t="shared" si="198"/>
        <v>5087.2019914651491</v>
      </c>
      <c r="Q781" s="309">
        <f t="shared" si="199"/>
        <v>10.867699999999999</v>
      </c>
      <c r="R781" s="367">
        <v>105.45</v>
      </c>
      <c r="S781" s="302">
        <v>21700</v>
      </c>
      <c r="T781" s="307">
        <f t="shared" si="191"/>
        <v>2469.4167852062587</v>
      </c>
      <c r="U781" s="101">
        <f t="shared" si="200"/>
        <v>834.66287339971541</v>
      </c>
      <c r="V781" s="304">
        <f t="shared" si="201"/>
        <v>49.388335704125176</v>
      </c>
      <c r="W781" s="308">
        <v>38</v>
      </c>
      <c r="X781" s="305">
        <f t="shared" si="202"/>
        <v>3391.4679943100991</v>
      </c>
      <c r="Y781" s="309">
        <f t="shared" si="203"/>
        <v>7.2450999999999999</v>
      </c>
    </row>
    <row r="782" spans="1:25" ht="15.75" customHeight="1" x14ac:dyDescent="0.2">
      <c r="A782" s="424">
        <v>765</v>
      </c>
      <c r="B782" s="301">
        <v>42.18</v>
      </c>
      <c r="C782" s="302">
        <v>21700</v>
      </c>
      <c r="D782" s="303">
        <f t="shared" si="189"/>
        <v>6173.5419630156466</v>
      </c>
      <c r="E782" s="304">
        <f t="shared" si="192"/>
        <v>2086.6571834992883</v>
      </c>
      <c r="F782" s="304">
        <f t="shared" si="193"/>
        <v>123.47083926031293</v>
      </c>
      <c r="G782" s="101">
        <v>95</v>
      </c>
      <c r="H782" s="305">
        <f t="shared" si="194"/>
        <v>8478.6699857752483</v>
      </c>
      <c r="I782" s="309">
        <f t="shared" si="195"/>
        <v>18.136600000000001</v>
      </c>
      <c r="J782" s="329">
        <v>70.3</v>
      </c>
      <c r="K782" s="302">
        <v>21700</v>
      </c>
      <c r="L782" s="307">
        <f t="shared" si="190"/>
        <v>3704.1251778093883</v>
      </c>
      <c r="M782" s="304">
        <f t="shared" si="196"/>
        <v>1251.9943100995731</v>
      </c>
      <c r="N782" s="304">
        <f t="shared" si="197"/>
        <v>74.082503556187774</v>
      </c>
      <c r="O782" s="308">
        <v>57</v>
      </c>
      <c r="P782" s="305">
        <f t="shared" si="198"/>
        <v>5087.2019914651491</v>
      </c>
      <c r="Q782" s="309">
        <f t="shared" si="199"/>
        <v>10.8819</v>
      </c>
      <c r="R782" s="367">
        <v>105.45</v>
      </c>
      <c r="S782" s="302">
        <v>21700</v>
      </c>
      <c r="T782" s="307">
        <f t="shared" si="191"/>
        <v>2469.4167852062587</v>
      </c>
      <c r="U782" s="101">
        <f t="shared" si="200"/>
        <v>834.66287339971541</v>
      </c>
      <c r="V782" s="304">
        <f t="shared" si="201"/>
        <v>49.388335704125176</v>
      </c>
      <c r="W782" s="308">
        <v>38</v>
      </c>
      <c r="X782" s="305">
        <f t="shared" si="202"/>
        <v>3391.4679943100991</v>
      </c>
      <c r="Y782" s="309">
        <f t="shared" si="203"/>
        <v>7.2545999999999999</v>
      </c>
    </row>
    <row r="783" spans="1:25" ht="15.75" customHeight="1" x14ac:dyDescent="0.2">
      <c r="A783" s="424">
        <v>766</v>
      </c>
      <c r="B783" s="301">
        <v>42.18</v>
      </c>
      <c r="C783" s="302">
        <v>21700</v>
      </c>
      <c r="D783" s="303">
        <f t="shared" si="189"/>
        <v>6173.5419630156466</v>
      </c>
      <c r="E783" s="304">
        <f t="shared" si="192"/>
        <v>2086.6571834992883</v>
      </c>
      <c r="F783" s="304">
        <f t="shared" si="193"/>
        <v>123.47083926031293</v>
      </c>
      <c r="G783" s="101">
        <v>95</v>
      </c>
      <c r="H783" s="305">
        <f t="shared" si="194"/>
        <v>8478.6699857752483</v>
      </c>
      <c r="I783" s="309">
        <f t="shared" si="195"/>
        <v>18.160299999999999</v>
      </c>
      <c r="J783" s="329">
        <v>70.3</v>
      </c>
      <c r="K783" s="302">
        <v>21700</v>
      </c>
      <c r="L783" s="307">
        <f t="shared" si="190"/>
        <v>3704.1251778093883</v>
      </c>
      <c r="M783" s="304">
        <f t="shared" si="196"/>
        <v>1251.9943100995731</v>
      </c>
      <c r="N783" s="304">
        <f t="shared" si="197"/>
        <v>74.082503556187774</v>
      </c>
      <c r="O783" s="308">
        <v>57</v>
      </c>
      <c r="P783" s="305">
        <f t="shared" si="198"/>
        <v>5087.2019914651491</v>
      </c>
      <c r="Q783" s="309">
        <f t="shared" si="199"/>
        <v>10.8962</v>
      </c>
      <c r="R783" s="367">
        <v>105.45</v>
      </c>
      <c r="S783" s="302">
        <v>21700</v>
      </c>
      <c r="T783" s="307">
        <f t="shared" si="191"/>
        <v>2469.4167852062587</v>
      </c>
      <c r="U783" s="101">
        <f t="shared" si="200"/>
        <v>834.66287339971541</v>
      </c>
      <c r="V783" s="304">
        <f t="shared" si="201"/>
        <v>49.388335704125176</v>
      </c>
      <c r="W783" s="308">
        <v>38</v>
      </c>
      <c r="X783" s="305">
        <f t="shared" si="202"/>
        <v>3391.4679943100991</v>
      </c>
      <c r="Y783" s="309">
        <f t="shared" si="203"/>
        <v>7.2641</v>
      </c>
    </row>
    <row r="784" spans="1:25" ht="15.75" customHeight="1" x14ac:dyDescent="0.2">
      <c r="A784" s="424">
        <v>767</v>
      </c>
      <c r="B784" s="301">
        <v>42.18</v>
      </c>
      <c r="C784" s="302">
        <v>21700</v>
      </c>
      <c r="D784" s="303">
        <f t="shared" si="189"/>
        <v>6173.5419630156466</v>
      </c>
      <c r="E784" s="304">
        <f t="shared" si="192"/>
        <v>2086.6571834992883</v>
      </c>
      <c r="F784" s="304">
        <f t="shared" si="193"/>
        <v>123.47083926031293</v>
      </c>
      <c r="G784" s="101">
        <v>95</v>
      </c>
      <c r="H784" s="305">
        <f t="shared" si="194"/>
        <v>8478.6699857752483</v>
      </c>
      <c r="I784" s="309">
        <f t="shared" si="195"/>
        <v>18.184000000000001</v>
      </c>
      <c r="J784" s="329">
        <v>70.3</v>
      </c>
      <c r="K784" s="302">
        <v>21700</v>
      </c>
      <c r="L784" s="307">
        <f t="shared" si="190"/>
        <v>3704.1251778093883</v>
      </c>
      <c r="M784" s="304">
        <f t="shared" si="196"/>
        <v>1251.9943100995731</v>
      </c>
      <c r="N784" s="304">
        <f t="shared" si="197"/>
        <v>74.082503556187774</v>
      </c>
      <c r="O784" s="308">
        <v>57</v>
      </c>
      <c r="P784" s="305">
        <f t="shared" si="198"/>
        <v>5087.2019914651491</v>
      </c>
      <c r="Q784" s="309">
        <f t="shared" si="199"/>
        <v>10.910399999999999</v>
      </c>
      <c r="R784" s="367">
        <v>105.45</v>
      </c>
      <c r="S784" s="302">
        <v>21700</v>
      </c>
      <c r="T784" s="307">
        <f t="shared" si="191"/>
        <v>2469.4167852062587</v>
      </c>
      <c r="U784" s="101">
        <f t="shared" si="200"/>
        <v>834.66287339971541</v>
      </c>
      <c r="V784" s="304">
        <f t="shared" si="201"/>
        <v>49.388335704125176</v>
      </c>
      <c r="W784" s="308">
        <v>38</v>
      </c>
      <c r="X784" s="305">
        <f t="shared" si="202"/>
        <v>3391.4679943100991</v>
      </c>
      <c r="Y784" s="309">
        <f t="shared" si="203"/>
        <v>7.2736000000000001</v>
      </c>
    </row>
    <row r="785" spans="1:25" ht="15.75" customHeight="1" x14ac:dyDescent="0.2">
      <c r="A785" s="424">
        <v>768</v>
      </c>
      <c r="B785" s="301">
        <v>42.18</v>
      </c>
      <c r="C785" s="302">
        <v>21700</v>
      </c>
      <c r="D785" s="303">
        <f t="shared" si="189"/>
        <v>6173.5419630156466</v>
      </c>
      <c r="E785" s="304">
        <f t="shared" si="192"/>
        <v>2086.6571834992883</v>
      </c>
      <c r="F785" s="304">
        <f t="shared" si="193"/>
        <v>123.47083926031293</v>
      </c>
      <c r="G785" s="101">
        <v>95</v>
      </c>
      <c r="H785" s="305">
        <f t="shared" si="194"/>
        <v>8478.6699857752483</v>
      </c>
      <c r="I785" s="309">
        <f t="shared" si="195"/>
        <v>18.207699999999999</v>
      </c>
      <c r="J785" s="329">
        <v>70.3</v>
      </c>
      <c r="K785" s="302">
        <v>21700</v>
      </c>
      <c r="L785" s="307">
        <f t="shared" si="190"/>
        <v>3704.1251778093883</v>
      </c>
      <c r="M785" s="304">
        <f t="shared" si="196"/>
        <v>1251.9943100995731</v>
      </c>
      <c r="N785" s="304">
        <f t="shared" si="197"/>
        <v>74.082503556187774</v>
      </c>
      <c r="O785" s="308">
        <v>57</v>
      </c>
      <c r="P785" s="305">
        <f t="shared" si="198"/>
        <v>5087.2019914651491</v>
      </c>
      <c r="Q785" s="309">
        <f t="shared" si="199"/>
        <v>10.9246</v>
      </c>
      <c r="R785" s="367">
        <v>105.45</v>
      </c>
      <c r="S785" s="302">
        <v>21700</v>
      </c>
      <c r="T785" s="307">
        <f t="shared" si="191"/>
        <v>2469.4167852062587</v>
      </c>
      <c r="U785" s="101">
        <f t="shared" si="200"/>
        <v>834.66287339971541</v>
      </c>
      <c r="V785" s="304">
        <f t="shared" si="201"/>
        <v>49.388335704125176</v>
      </c>
      <c r="W785" s="308">
        <v>38</v>
      </c>
      <c r="X785" s="305">
        <f t="shared" si="202"/>
        <v>3391.4679943100991</v>
      </c>
      <c r="Y785" s="309">
        <f t="shared" si="203"/>
        <v>7.2831000000000001</v>
      </c>
    </row>
    <row r="786" spans="1:25" ht="15.75" customHeight="1" x14ac:dyDescent="0.2">
      <c r="A786" s="424">
        <v>769</v>
      </c>
      <c r="B786" s="301">
        <v>42.18</v>
      </c>
      <c r="C786" s="302">
        <v>21700</v>
      </c>
      <c r="D786" s="303">
        <f t="shared" ref="D786:D849" si="204">12*(1/B786*C786)</f>
        <v>6173.5419630156466</v>
      </c>
      <c r="E786" s="304">
        <f t="shared" si="192"/>
        <v>2086.6571834992883</v>
      </c>
      <c r="F786" s="304">
        <f t="shared" si="193"/>
        <v>123.47083926031293</v>
      </c>
      <c r="G786" s="101">
        <v>95</v>
      </c>
      <c r="H786" s="305">
        <f t="shared" si="194"/>
        <v>8478.6699857752483</v>
      </c>
      <c r="I786" s="309">
        <f t="shared" si="195"/>
        <v>18.231400000000001</v>
      </c>
      <c r="J786" s="329">
        <v>70.3</v>
      </c>
      <c r="K786" s="302">
        <v>21700</v>
      </c>
      <c r="L786" s="307">
        <f t="shared" ref="L786:L849" si="205">12*(1/J786*K786)</f>
        <v>3704.1251778093883</v>
      </c>
      <c r="M786" s="304">
        <f t="shared" si="196"/>
        <v>1251.9943100995731</v>
      </c>
      <c r="N786" s="304">
        <f t="shared" si="197"/>
        <v>74.082503556187774</v>
      </c>
      <c r="O786" s="308">
        <v>57</v>
      </c>
      <c r="P786" s="305">
        <f t="shared" si="198"/>
        <v>5087.2019914651491</v>
      </c>
      <c r="Q786" s="309">
        <f t="shared" si="199"/>
        <v>10.938800000000001</v>
      </c>
      <c r="R786" s="367">
        <v>105.45</v>
      </c>
      <c r="S786" s="302">
        <v>21700</v>
      </c>
      <c r="T786" s="307">
        <f t="shared" ref="T786:T849" si="206">12*(1/R786*S786)</f>
        <v>2469.4167852062587</v>
      </c>
      <c r="U786" s="101">
        <f t="shared" si="200"/>
        <v>834.66287339971541</v>
      </c>
      <c r="V786" s="304">
        <f t="shared" si="201"/>
        <v>49.388335704125176</v>
      </c>
      <c r="W786" s="308">
        <v>38</v>
      </c>
      <c r="X786" s="305">
        <f t="shared" si="202"/>
        <v>3391.4679943100991</v>
      </c>
      <c r="Y786" s="309">
        <f t="shared" si="203"/>
        <v>7.2926000000000002</v>
      </c>
    </row>
    <row r="787" spans="1:25" ht="15.75" customHeight="1" x14ac:dyDescent="0.2">
      <c r="A787" s="283">
        <v>770</v>
      </c>
      <c r="B787" s="301">
        <v>42.18</v>
      </c>
      <c r="C787" s="302">
        <v>21700</v>
      </c>
      <c r="D787" s="303">
        <f t="shared" si="204"/>
        <v>6173.5419630156466</v>
      </c>
      <c r="E787" s="304">
        <f t="shared" ref="E787:E850" si="207">D787*33.8%</f>
        <v>2086.6571834992883</v>
      </c>
      <c r="F787" s="304">
        <f t="shared" ref="F787:F850" si="208">D787*2%</f>
        <v>123.47083926031293</v>
      </c>
      <c r="G787" s="101">
        <v>95</v>
      </c>
      <c r="H787" s="305">
        <f t="shared" ref="H787:H850" si="209">SUM(D787:G787)</f>
        <v>8478.6699857752483</v>
      </c>
      <c r="I787" s="309">
        <f t="shared" ref="I787:I850" si="210">ROUND(A787/B787,4)</f>
        <v>18.255099999999999</v>
      </c>
      <c r="J787" s="329">
        <v>70.3</v>
      </c>
      <c r="K787" s="302">
        <v>21700</v>
      </c>
      <c r="L787" s="307">
        <f t="shared" si="205"/>
        <v>3704.1251778093883</v>
      </c>
      <c r="M787" s="304">
        <f t="shared" ref="M787:M850" si="211">L787*33.8%</f>
        <v>1251.9943100995731</v>
      </c>
      <c r="N787" s="304">
        <f t="shared" ref="N787:N850" si="212">L787*2%</f>
        <v>74.082503556187774</v>
      </c>
      <c r="O787" s="308">
        <v>57</v>
      </c>
      <c r="P787" s="305">
        <f t="shared" ref="P787:P850" si="213">SUM(L787:O787)</f>
        <v>5087.2019914651491</v>
      </c>
      <c r="Q787" s="309">
        <f t="shared" ref="Q787:Q850" si="214">ROUND(A787/J787,4)</f>
        <v>10.953099999999999</v>
      </c>
      <c r="R787" s="367">
        <v>105.45</v>
      </c>
      <c r="S787" s="302">
        <v>21700</v>
      </c>
      <c r="T787" s="307">
        <f t="shared" si="206"/>
        <v>2469.4167852062587</v>
      </c>
      <c r="U787" s="101">
        <f t="shared" ref="U787:U850" si="215">T787*33.8%</f>
        <v>834.66287339971541</v>
      </c>
      <c r="V787" s="304">
        <f t="shared" ref="V787:V850" si="216">T787*2%</f>
        <v>49.388335704125176</v>
      </c>
      <c r="W787" s="308">
        <v>38</v>
      </c>
      <c r="X787" s="305">
        <f t="shared" ref="X787:X850" si="217">SUM(T787:W787)</f>
        <v>3391.4679943100991</v>
      </c>
      <c r="Y787" s="309">
        <f t="shared" ref="Y787:Y850" si="218">ROUND(A787/R787,4)</f>
        <v>7.3019999999999996</v>
      </c>
    </row>
    <row r="788" spans="1:25" ht="15.75" customHeight="1" x14ac:dyDescent="0.2">
      <c r="A788" s="424">
        <v>771</v>
      </c>
      <c r="B788" s="301">
        <v>42.18</v>
      </c>
      <c r="C788" s="302">
        <v>21700</v>
      </c>
      <c r="D788" s="303">
        <f t="shared" si="204"/>
        <v>6173.5419630156466</v>
      </c>
      <c r="E788" s="304">
        <f t="shared" si="207"/>
        <v>2086.6571834992883</v>
      </c>
      <c r="F788" s="304">
        <f t="shared" si="208"/>
        <v>123.47083926031293</v>
      </c>
      <c r="G788" s="101">
        <v>95</v>
      </c>
      <c r="H788" s="305">
        <f t="shared" si="209"/>
        <v>8478.6699857752483</v>
      </c>
      <c r="I788" s="309">
        <f t="shared" si="210"/>
        <v>18.2788</v>
      </c>
      <c r="J788" s="329">
        <v>70.3</v>
      </c>
      <c r="K788" s="302">
        <v>21700</v>
      </c>
      <c r="L788" s="307">
        <f t="shared" si="205"/>
        <v>3704.1251778093883</v>
      </c>
      <c r="M788" s="304">
        <f t="shared" si="211"/>
        <v>1251.9943100995731</v>
      </c>
      <c r="N788" s="304">
        <f t="shared" si="212"/>
        <v>74.082503556187774</v>
      </c>
      <c r="O788" s="308">
        <v>57</v>
      </c>
      <c r="P788" s="305">
        <f t="shared" si="213"/>
        <v>5087.2019914651491</v>
      </c>
      <c r="Q788" s="309">
        <f t="shared" si="214"/>
        <v>10.9673</v>
      </c>
      <c r="R788" s="367">
        <v>105.45</v>
      </c>
      <c r="S788" s="302">
        <v>21700</v>
      </c>
      <c r="T788" s="307">
        <f t="shared" si="206"/>
        <v>2469.4167852062587</v>
      </c>
      <c r="U788" s="101">
        <f t="shared" si="215"/>
        <v>834.66287339971541</v>
      </c>
      <c r="V788" s="304">
        <f t="shared" si="216"/>
        <v>49.388335704125176</v>
      </c>
      <c r="W788" s="308">
        <v>38</v>
      </c>
      <c r="X788" s="305">
        <f t="shared" si="217"/>
        <v>3391.4679943100991</v>
      </c>
      <c r="Y788" s="309">
        <f t="shared" si="218"/>
        <v>7.3114999999999997</v>
      </c>
    </row>
    <row r="789" spans="1:25" ht="15.75" customHeight="1" x14ac:dyDescent="0.2">
      <c r="A789" s="424">
        <v>772</v>
      </c>
      <c r="B789" s="301">
        <v>42.18</v>
      </c>
      <c r="C789" s="302">
        <v>21700</v>
      </c>
      <c r="D789" s="303">
        <f t="shared" si="204"/>
        <v>6173.5419630156466</v>
      </c>
      <c r="E789" s="304">
        <f t="shared" si="207"/>
        <v>2086.6571834992883</v>
      </c>
      <c r="F789" s="304">
        <f t="shared" si="208"/>
        <v>123.47083926031293</v>
      </c>
      <c r="G789" s="101">
        <v>95</v>
      </c>
      <c r="H789" s="305">
        <f t="shared" si="209"/>
        <v>8478.6699857752483</v>
      </c>
      <c r="I789" s="309">
        <f t="shared" si="210"/>
        <v>18.302499999999998</v>
      </c>
      <c r="J789" s="329">
        <v>70.3</v>
      </c>
      <c r="K789" s="302">
        <v>21700</v>
      </c>
      <c r="L789" s="307">
        <f t="shared" si="205"/>
        <v>3704.1251778093883</v>
      </c>
      <c r="M789" s="304">
        <f t="shared" si="211"/>
        <v>1251.9943100995731</v>
      </c>
      <c r="N789" s="304">
        <f t="shared" si="212"/>
        <v>74.082503556187774</v>
      </c>
      <c r="O789" s="308">
        <v>57</v>
      </c>
      <c r="P789" s="305">
        <f t="shared" si="213"/>
        <v>5087.2019914651491</v>
      </c>
      <c r="Q789" s="309">
        <f t="shared" si="214"/>
        <v>10.9815</v>
      </c>
      <c r="R789" s="367">
        <v>105.45</v>
      </c>
      <c r="S789" s="302">
        <v>21700</v>
      </c>
      <c r="T789" s="307">
        <f t="shared" si="206"/>
        <v>2469.4167852062587</v>
      </c>
      <c r="U789" s="101">
        <f t="shared" si="215"/>
        <v>834.66287339971541</v>
      </c>
      <c r="V789" s="304">
        <f t="shared" si="216"/>
        <v>49.388335704125176</v>
      </c>
      <c r="W789" s="308">
        <v>38</v>
      </c>
      <c r="X789" s="305">
        <f t="shared" si="217"/>
        <v>3391.4679943100991</v>
      </c>
      <c r="Y789" s="309">
        <f t="shared" si="218"/>
        <v>7.3209999999999997</v>
      </c>
    </row>
    <row r="790" spans="1:25" ht="15.75" customHeight="1" x14ac:dyDescent="0.2">
      <c r="A790" s="424">
        <v>773</v>
      </c>
      <c r="B790" s="301">
        <v>42.18</v>
      </c>
      <c r="C790" s="302">
        <v>21700</v>
      </c>
      <c r="D790" s="303">
        <f t="shared" si="204"/>
        <v>6173.5419630156466</v>
      </c>
      <c r="E790" s="304">
        <f t="shared" si="207"/>
        <v>2086.6571834992883</v>
      </c>
      <c r="F790" s="304">
        <f t="shared" si="208"/>
        <v>123.47083926031293</v>
      </c>
      <c r="G790" s="101">
        <v>95</v>
      </c>
      <c r="H790" s="305">
        <f t="shared" si="209"/>
        <v>8478.6699857752483</v>
      </c>
      <c r="I790" s="309">
        <f t="shared" si="210"/>
        <v>18.3262</v>
      </c>
      <c r="J790" s="329">
        <v>70.3</v>
      </c>
      <c r="K790" s="302">
        <v>21700</v>
      </c>
      <c r="L790" s="307">
        <f t="shared" si="205"/>
        <v>3704.1251778093883</v>
      </c>
      <c r="M790" s="304">
        <f t="shared" si="211"/>
        <v>1251.9943100995731</v>
      </c>
      <c r="N790" s="304">
        <f t="shared" si="212"/>
        <v>74.082503556187774</v>
      </c>
      <c r="O790" s="308">
        <v>57</v>
      </c>
      <c r="P790" s="305">
        <f t="shared" si="213"/>
        <v>5087.2019914651491</v>
      </c>
      <c r="Q790" s="309">
        <f t="shared" si="214"/>
        <v>10.995699999999999</v>
      </c>
      <c r="R790" s="367">
        <v>105.45</v>
      </c>
      <c r="S790" s="302">
        <v>21700</v>
      </c>
      <c r="T790" s="307">
        <f t="shared" si="206"/>
        <v>2469.4167852062587</v>
      </c>
      <c r="U790" s="101">
        <f t="shared" si="215"/>
        <v>834.66287339971541</v>
      </c>
      <c r="V790" s="304">
        <f t="shared" si="216"/>
        <v>49.388335704125176</v>
      </c>
      <c r="W790" s="308">
        <v>38</v>
      </c>
      <c r="X790" s="305">
        <f t="shared" si="217"/>
        <v>3391.4679943100991</v>
      </c>
      <c r="Y790" s="309">
        <f t="shared" si="218"/>
        <v>7.3304999999999998</v>
      </c>
    </row>
    <row r="791" spans="1:25" ht="15.75" customHeight="1" x14ac:dyDescent="0.2">
      <c r="A791" s="424">
        <v>774</v>
      </c>
      <c r="B791" s="301">
        <v>42.18</v>
      </c>
      <c r="C791" s="302">
        <v>21700</v>
      </c>
      <c r="D791" s="303">
        <f t="shared" si="204"/>
        <v>6173.5419630156466</v>
      </c>
      <c r="E791" s="304">
        <f t="shared" si="207"/>
        <v>2086.6571834992883</v>
      </c>
      <c r="F791" s="304">
        <f t="shared" si="208"/>
        <v>123.47083926031293</v>
      </c>
      <c r="G791" s="101">
        <v>95</v>
      </c>
      <c r="H791" s="305">
        <f t="shared" si="209"/>
        <v>8478.6699857752483</v>
      </c>
      <c r="I791" s="309">
        <f t="shared" si="210"/>
        <v>18.349900000000002</v>
      </c>
      <c r="J791" s="329">
        <v>70.3</v>
      </c>
      <c r="K791" s="302">
        <v>21700</v>
      </c>
      <c r="L791" s="307">
        <f t="shared" si="205"/>
        <v>3704.1251778093883</v>
      </c>
      <c r="M791" s="304">
        <f t="shared" si="211"/>
        <v>1251.9943100995731</v>
      </c>
      <c r="N791" s="304">
        <f t="shared" si="212"/>
        <v>74.082503556187774</v>
      </c>
      <c r="O791" s="308">
        <v>57</v>
      </c>
      <c r="P791" s="305">
        <f t="shared" si="213"/>
        <v>5087.2019914651491</v>
      </c>
      <c r="Q791" s="309">
        <f t="shared" si="214"/>
        <v>11.01</v>
      </c>
      <c r="R791" s="367">
        <v>105.45</v>
      </c>
      <c r="S791" s="302">
        <v>21700</v>
      </c>
      <c r="T791" s="307">
        <f t="shared" si="206"/>
        <v>2469.4167852062587</v>
      </c>
      <c r="U791" s="101">
        <f t="shared" si="215"/>
        <v>834.66287339971541</v>
      </c>
      <c r="V791" s="304">
        <f t="shared" si="216"/>
        <v>49.388335704125176</v>
      </c>
      <c r="W791" s="308">
        <v>38</v>
      </c>
      <c r="X791" s="305">
        <f t="shared" si="217"/>
        <v>3391.4679943100991</v>
      </c>
      <c r="Y791" s="309">
        <f t="shared" si="218"/>
        <v>7.34</v>
      </c>
    </row>
    <row r="792" spans="1:25" ht="15.75" customHeight="1" x14ac:dyDescent="0.2">
      <c r="A792" s="424">
        <v>775</v>
      </c>
      <c r="B792" s="301">
        <v>42.18</v>
      </c>
      <c r="C792" s="302">
        <v>21700</v>
      </c>
      <c r="D792" s="303">
        <f t="shared" si="204"/>
        <v>6173.5419630156466</v>
      </c>
      <c r="E792" s="304">
        <f t="shared" si="207"/>
        <v>2086.6571834992883</v>
      </c>
      <c r="F792" s="304">
        <f t="shared" si="208"/>
        <v>123.47083926031293</v>
      </c>
      <c r="G792" s="101">
        <v>95</v>
      </c>
      <c r="H792" s="305">
        <f t="shared" si="209"/>
        <v>8478.6699857752483</v>
      </c>
      <c r="I792" s="309">
        <f t="shared" si="210"/>
        <v>18.3736</v>
      </c>
      <c r="J792" s="329">
        <v>70.3</v>
      </c>
      <c r="K792" s="302">
        <v>21700</v>
      </c>
      <c r="L792" s="307">
        <f t="shared" si="205"/>
        <v>3704.1251778093883</v>
      </c>
      <c r="M792" s="304">
        <f t="shared" si="211"/>
        <v>1251.9943100995731</v>
      </c>
      <c r="N792" s="304">
        <f t="shared" si="212"/>
        <v>74.082503556187774</v>
      </c>
      <c r="O792" s="308">
        <v>57</v>
      </c>
      <c r="P792" s="305">
        <f t="shared" si="213"/>
        <v>5087.2019914651491</v>
      </c>
      <c r="Q792" s="309">
        <f t="shared" si="214"/>
        <v>11.0242</v>
      </c>
      <c r="R792" s="367">
        <v>105.45</v>
      </c>
      <c r="S792" s="302">
        <v>21700</v>
      </c>
      <c r="T792" s="307">
        <f t="shared" si="206"/>
        <v>2469.4167852062587</v>
      </c>
      <c r="U792" s="101">
        <f t="shared" si="215"/>
        <v>834.66287339971541</v>
      </c>
      <c r="V792" s="304">
        <f t="shared" si="216"/>
        <v>49.388335704125176</v>
      </c>
      <c r="W792" s="308">
        <v>38</v>
      </c>
      <c r="X792" s="305">
        <f t="shared" si="217"/>
        <v>3391.4679943100991</v>
      </c>
      <c r="Y792" s="309">
        <f t="shared" si="218"/>
        <v>7.3494999999999999</v>
      </c>
    </row>
    <row r="793" spans="1:25" ht="15.75" customHeight="1" x14ac:dyDescent="0.2">
      <c r="A793" s="424">
        <v>776</v>
      </c>
      <c r="B793" s="301">
        <v>42.18</v>
      </c>
      <c r="C793" s="302">
        <v>21700</v>
      </c>
      <c r="D793" s="303">
        <f t="shared" si="204"/>
        <v>6173.5419630156466</v>
      </c>
      <c r="E793" s="304">
        <f t="shared" si="207"/>
        <v>2086.6571834992883</v>
      </c>
      <c r="F793" s="304">
        <f t="shared" si="208"/>
        <v>123.47083926031293</v>
      </c>
      <c r="G793" s="101">
        <v>95</v>
      </c>
      <c r="H793" s="305">
        <f t="shared" si="209"/>
        <v>8478.6699857752483</v>
      </c>
      <c r="I793" s="309">
        <f t="shared" si="210"/>
        <v>18.397300000000001</v>
      </c>
      <c r="J793" s="329">
        <v>70.3</v>
      </c>
      <c r="K793" s="302">
        <v>21700</v>
      </c>
      <c r="L793" s="307">
        <f t="shared" si="205"/>
        <v>3704.1251778093883</v>
      </c>
      <c r="M793" s="304">
        <f t="shared" si="211"/>
        <v>1251.9943100995731</v>
      </c>
      <c r="N793" s="304">
        <f t="shared" si="212"/>
        <v>74.082503556187774</v>
      </c>
      <c r="O793" s="308">
        <v>57</v>
      </c>
      <c r="P793" s="305">
        <f t="shared" si="213"/>
        <v>5087.2019914651491</v>
      </c>
      <c r="Q793" s="309">
        <f t="shared" si="214"/>
        <v>11.038399999999999</v>
      </c>
      <c r="R793" s="367">
        <v>105.45</v>
      </c>
      <c r="S793" s="302">
        <v>21700</v>
      </c>
      <c r="T793" s="307">
        <f t="shared" si="206"/>
        <v>2469.4167852062587</v>
      </c>
      <c r="U793" s="101">
        <f t="shared" si="215"/>
        <v>834.66287339971541</v>
      </c>
      <c r="V793" s="304">
        <f t="shared" si="216"/>
        <v>49.388335704125176</v>
      </c>
      <c r="W793" s="308">
        <v>38</v>
      </c>
      <c r="X793" s="305">
        <f t="shared" si="217"/>
        <v>3391.4679943100991</v>
      </c>
      <c r="Y793" s="309">
        <f t="shared" si="218"/>
        <v>7.3589000000000002</v>
      </c>
    </row>
    <row r="794" spans="1:25" ht="15.75" customHeight="1" x14ac:dyDescent="0.2">
      <c r="A794" s="424">
        <v>777</v>
      </c>
      <c r="B794" s="301">
        <v>42.18</v>
      </c>
      <c r="C794" s="302">
        <v>21700</v>
      </c>
      <c r="D794" s="303">
        <f t="shared" si="204"/>
        <v>6173.5419630156466</v>
      </c>
      <c r="E794" s="304">
        <f t="shared" si="207"/>
        <v>2086.6571834992883</v>
      </c>
      <c r="F794" s="304">
        <f t="shared" si="208"/>
        <v>123.47083926031293</v>
      </c>
      <c r="G794" s="101">
        <v>95</v>
      </c>
      <c r="H794" s="305">
        <f t="shared" si="209"/>
        <v>8478.6699857752483</v>
      </c>
      <c r="I794" s="309">
        <f t="shared" si="210"/>
        <v>18.421099999999999</v>
      </c>
      <c r="J794" s="329">
        <v>70.3</v>
      </c>
      <c r="K794" s="302">
        <v>21700</v>
      </c>
      <c r="L794" s="307">
        <f t="shared" si="205"/>
        <v>3704.1251778093883</v>
      </c>
      <c r="M794" s="304">
        <f t="shared" si="211"/>
        <v>1251.9943100995731</v>
      </c>
      <c r="N794" s="304">
        <f t="shared" si="212"/>
        <v>74.082503556187774</v>
      </c>
      <c r="O794" s="308">
        <v>57</v>
      </c>
      <c r="P794" s="305">
        <f t="shared" si="213"/>
        <v>5087.2019914651491</v>
      </c>
      <c r="Q794" s="309">
        <f t="shared" si="214"/>
        <v>11.0526</v>
      </c>
      <c r="R794" s="367">
        <v>105.45</v>
      </c>
      <c r="S794" s="302">
        <v>21700</v>
      </c>
      <c r="T794" s="307">
        <f t="shared" si="206"/>
        <v>2469.4167852062587</v>
      </c>
      <c r="U794" s="101">
        <f t="shared" si="215"/>
        <v>834.66287339971541</v>
      </c>
      <c r="V794" s="304">
        <f t="shared" si="216"/>
        <v>49.388335704125176</v>
      </c>
      <c r="W794" s="308">
        <v>38</v>
      </c>
      <c r="X794" s="305">
        <f t="shared" si="217"/>
        <v>3391.4679943100991</v>
      </c>
      <c r="Y794" s="309">
        <f t="shared" si="218"/>
        <v>7.3684000000000003</v>
      </c>
    </row>
    <row r="795" spans="1:25" ht="15.75" customHeight="1" x14ac:dyDescent="0.2">
      <c r="A795" s="424">
        <v>778</v>
      </c>
      <c r="B795" s="301">
        <v>42.18</v>
      </c>
      <c r="C795" s="302">
        <v>21700</v>
      </c>
      <c r="D795" s="303">
        <f t="shared" si="204"/>
        <v>6173.5419630156466</v>
      </c>
      <c r="E795" s="304">
        <f t="shared" si="207"/>
        <v>2086.6571834992883</v>
      </c>
      <c r="F795" s="304">
        <f t="shared" si="208"/>
        <v>123.47083926031293</v>
      </c>
      <c r="G795" s="101">
        <v>95</v>
      </c>
      <c r="H795" s="305">
        <f t="shared" si="209"/>
        <v>8478.6699857752483</v>
      </c>
      <c r="I795" s="309">
        <f t="shared" si="210"/>
        <v>18.444800000000001</v>
      </c>
      <c r="J795" s="329">
        <v>70.3</v>
      </c>
      <c r="K795" s="302">
        <v>21700</v>
      </c>
      <c r="L795" s="307">
        <f t="shared" si="205"/>
        <v>3704.1251778093883</v>
      </c>
      <c r="M795" s="304">
        <f t="shared" si="211"/>
        <v>1251.9943100995731</v>
      </c>
      <c r="N795" s="304">
        <f t="shared" si="212"/>
        <v>74.082503556187774</v>
      </c>
      <c r="O795" s="308">
        <v>57</v>
      </c>
      <c r="P795" s="305">
        <f t="shared" si="213"/>
        <v>5087.2019914651491</v>
      </c>
      <c r="Q795" s="309">
        <f t="shared" si="214"/>
        <v>11.0669</v>
      </c>
      <c r="R795" s="367">
        <v>105.45</v>
      </c>
      <c r="S795" s="302">
        <v>21700</v>
      </c>
      <c r="T795" s="307">
        <f t="shared" si="206"/>
        <v>2469.4167852062587</v>
      </c>
      <c r="U795" s="101">
        <f t="shared" si="215"/>
        <v>834.66287339971541</v>
      </c>
      <c r="V795" s="304">
        <f t="shared" si="216"/>
        <v>49.388335704125176</v>
      </c>
      <c r="W795" s="308">
        <v>38</v>
      </c>
      <c r="X795" s="305">
        <f t="shared" si="217"/>
        <v>3391.4679943100991</v>
      </c>
      <c r="Y795" s="309">
        <f t="shared" si="218"/>
        <v>7.3779000000000003</v>
      </c>
    </row>
    <row r="796" spans="1:25" ht="15.75" customHeight="1" x14ac:dyDescent="0.2">
      <c r="A796" s="424">
        <v>779</v>
      </c>
      <c r="B796" s="301">
        <v>42.18</v>
      </c>
      <c r="C796" s="302">
        <v>21700</v>
      </c>
      <c r="D796" s="303">
        <f t="shared" si="204"/>
        <v>6173.5419630156466</v>
      </c>
      <c r="E796" s="304">
        <f t="shared" si="207"/>
        <v>2086.6571834992883</v>
      </c>
      <c r="F796" s="304">
        <f t="shared" si="208"/>
        <v>123.47083926031293</v>
      </c>
      <c r="G796" s="101">
        <v>95</v>
      </c>
      <c r="H796" s="305">
        <f t="shared" si="209"/>
        <v>8478.6699857752483</v>
      </c>
      <c r="I796" s="309">
        <f t="shared" si="210"/>
        <v>18.468499999999999</v>
      </c>
      <c r="J796" s="329">
        <v>70.3</v>
      </c>
      <c r="K796" s="302">
        <v>21700</v>
      </c>
      <c r="L796" s="307">
        <f t="shared" si="205"/>
        <v>3704.1251778093883</v>
      </c>
      <c r="M796" s="304">
        <f t="shared" si="211"/>
        <v>1251.9943100995731</v>
      </c>
      <c r="N796" s="304">
        <f t="shared" si="212"/>
        <v>74.082503556187774</v>
      </c>
      <c r="O796" s="308">
        <v>57</v>
      </c>
      <c r="P796" s="305">
        <f t="shared" si="213"/>
        <v>5087.2019914651491</v>
      </c>
      <c r="Q796" s="309">
        <f t="shared" si="214"/>
        <v>11.081099999999999</v>
      </c>
      <c r="R796" s="367">
        <v>105.45</v>
      </c>
      <c r="S796" s="302">
        <v>21700</v>
      </c>
      <c r="T796" s="307">
        <f t="shared" si="206"/>
        <v>2469.4167852062587</v>
      </c>
      <c r="U796" s="101">
        <f t="shared" si="215"/>
        <v>834.66287339971541</v>
      </c>
      <c r="V796" s="304">
        <f t="shared" si="216"/>
        <v>49.388335704125176</v>
      </c>
      <c r="W796" s="308">
        <v>38</v>
      </c>
      <c r="X796" s="305">
        <f t="shared" si="217"/>
        <v>3391.4679943100991</v>
      </c>
      <c r="Y796" s="309">
        <f t="shared" si="218"/>
        <v>7.3874000000000004</v>
      </c>
    </row>
    <row r="797" spans="1:25" ht="15.75" customHeight="1" x14ac:dyDescent="0.2">
      <c r="A797" s="283">
        <v>780</v>
      </c>
      <c r="B797" s="301">
        <v>42.18</v>
      </c>
      <c r="C797" s="302">
        <v>21700</v>
      </c>
      <c r="D797" s="303">
        <f t="shared" si="204"/>
        <v>6173.5419630156466</v>
      </c>
      <c r="E797" s="304">
        <f t="shared" si="207"/>
        <v>2086.6571834992883</v>
      </c>
      <c r="F797" s="304">
        <f t="shared" si="208"/>
        <v>123.47083926031293</v>
      </c>
      <c r="G797" s="101">
        <v>95</v>
      </c>
      <c r="H797" s="305">
        <f t="shared" si="209"/>
        <v>8478.6699857752483</v>
      </c>
      <c r="I797" s="309">
        <f t="shared" si="210"/>
        <v>18.4922</v>
      </c>
      <c r="J797" s="329">
        <v>70.3</v>
      </c>
      <c r="K797" s="302">
        <v>21700</v>
      </c>
      <c r="L797" s="307">
        <f t="shared" si="205"/>
        <v>3704.1251778093883</v>
      </c>
      <c r="M797" s="304">
        <f t="shared" si="211"/>
        <v>1251.9943100995731</v>
      </c>
      <c r="N797" s="304">
        <f t="shared" si="212"/>
        <v>74.082503556187774</v>
      </c>
      <c r="O797" s="308">
        <v>57</v>
      </c>
      <c r="P797" s="305">
        <f t="shared" si="213"/>
        <v>5087.2019914651491</v>
      </c>
      <c r="Q797" s="309">
        <f t="shared" si="214"/>
        <v>11.0953</v>
      </c>
      <c r="R797" s="367">
        <v>105.45</v>
      </c>
      <c r="S797" s="302">
        <v>21700</v>
      </c>
      <c r="T797" s="307">
        <f t="shared" si="206"/>
        <v>2469.4167852062587</v>
      </c>
      <c r="U797" s="101">
        <f t="shared" si="215"/>
        <v>834.66287339971541</v>
      </c>
      <c r="V797" s="304">
        <f t="shared" si="216"/>
        <v>49.388335704125176</v>
      </c>
      <c r="W797" s="308">
        <v>38</v>
      </c>
      <c r="X797" s="305">
        <f t="shared" si="217"/>
        <v>3391.4679943100991</v>
      </c>
      <c r="Y797" s="309">
        <f t="shared" si="218"/>
        <v>7.3968999999999996</v>
      </c>
    </row>
    <row r="798" spans="1:25" ht="15.75" customHeight="1" x14ac:dyDescent="0.2">
      <c r="A798" s="424">
        <v>781</v>
      </c>
      <c r="B798" s="301">
        <v>42.18</v>
      </c>
      <c r="C798" s="302">
        <v>21700</v>
      </c>
      <c r="D798" s="303">
        <f t="shared" si="204"/>
        <v>6173.5419630156466</v>
      </c>
      <c r="E798" s="304">
        <f t="shared" si="207"/>
        <v>2086.6571834992883</v>
      </c>
      <c r="F798" s="304">
        <f t="shared" si="208"/>
        <v>123.47083926031293</v>
      </c>
      <c r="G798" s="101">
        <v>95</v>
      </c>
      <c r="H798" s="305">
        <f t="shared" si="209"/>
        <v>8478.6699857752483</v>
      </c>
      <c r="I798" s="309">
        <f t="shared" si="210"/>
        <v>18.515899999999998</v>
      </c>
      <c r="J798" s="329">
        <v>70.3</v>
      </c>
      <c r="K798" s="302">
        <v>21700</v>
      </c>
      <c r="L798" s="307">
        <f t="shared" si="205"/>
        <v>3704.1251778093883</v>
      </c>
      <c r="M798" s="304">
        <f t="shared" si="211"/>
        <v>1251.9943100995731</v>
      </c>
      <c r="N798" s="304">
        <f t="shared" si="212"/>
        <v>74.082503556187774</v>
      </c>
      <c r="O798" s="308">
        <v>57</v>
      </c>
      <c r="P798" s="305">
        <f t="shared" si="213"/>
        <v>5087.2019914651491</v>
      </c>
      <c r="Q798" s="309">
        <f t="shared" si="214"/>
        <v>11.109500000000001</v>
      </c>
      <c r="R798" s="367">
        <v>105.45</v>
      </c>
      <c r="S798" s="302">
        <v>21700</v>
      </c>
      <c r="T798" s="307">
        <f t="shared" si="206"/>
        <v>2469.4167852062587</v>
      </c>
      <c r="U798" s="101">
        <f t="shared" si="215"/>
        <v>834.66287339971541</v>
      </c>
      <c r="V798" s="304">
        <f t="shared" si="216"/>
        <v>49.388335704125176</v>
      </c>
      <c r="W798" s="308">
        <v>38</v>
      </c>
      <c r="X798" s="305">
        <f t="shared" si="217"/>
        <v>3391.4679943100991</v>
      </c>
      <c r="Y798" s="309">
        <f t="shared" si="218"/>
        <v>7.4063999999999997</v>
      </c>
    </row>
    <row r="799" spans="1:25" ht="15.75" customHeight="1" x14ac:dyDescent="0.2">
      <c r="A799" s="424">
        <v>782</v>
      </c>
      <c r="B799" s="301">
        <v>42.18</v>
      </c>
      <c r="C799" s="302">
        <v>21700</v>
      </c>
      <c r="D799" s="303">
        <f t="shared" si="204"/>
        <v>6173.5419630156466</v>
      </c>
      <c r="E799" s="304">
        <f t="shared" si="207"/>
        <v>2086.6571834992883</v>
      </c>
      <c r="F799" s="304">
        <f t="shared" si="208"/>
        <v>123.47083926031293</v>
      </c>
      <c r="G799" s="101">
        <v>95</v>
      </c>
      <c r="H799" s="305">
        <f t="shared" si="209"/>
        <v>8478.6699857752483</v>
      </c>
      <c r="I799" s="309">
        <f t="shared" si="210"/>
        <v>18.5396</v>
      </c>
      <c r="J799" s="329">
        <v>70.3</v>
      </c>
      <c r="K799" s="302">
        <v>21700</v>
      </c>
      <c r="L799" s="307">
        <f t="shared" si="205"/>
        <v>3704.1251778093883</v>
      </c>
      <c r="M799" s="304">
        <f t="shared" si="211"/>
        <v>1251.9943100995731</v>
      </c>
      <c r="N799" s="304">
        <f t="shared" si="212"/>
        <v>74.082503556187774</v>
      </c>
      <c r="O799" s="308">
        <v>57</v>
      </c>
      <c r="P799" s="305">
        <f t="shared" si="213"/>
        <v>5087.2019914651491</v>
      </c>
      <c r="Q799" s="309">
        <f t="shared" si="214"/>
        <v>11.123799999999999</v>
      </c>
      <c r="R799" s="367">
        <v>105.45</v>
      </c>
      <c r="S799" s="302">
        <v>21700</v>
      </c>
      <c r="T799" s="307">
        <f t="shared" si="206"/>
        <v>2469.4167852062587</v>
      </c>
      <c r="U799" s="101">
        <f t="shared" si="215"/>
        <v>834.66287339971541</v>
      </c>
      <c r="V799" s="304">
        <f t="shared" si="216"/>
        <v>49.388335704125176</v>
      </c>
      <c r="W799" s="308">
        <v>38</v>
      </c>
      <c r="X799" s="305">
        <f t="shared" si="217"/>
        <v>3391.4679943100991</v>
      </c>
      <c r="Y799" s="309">
        <f t="shared" si="218"/>
        <v>7.4157999999999999</v>
      </c>
    </row>
    <row r="800" spans="1:25" ht="15.75" customHeight="1" x14ac:dyDescent="0.2">
      <c r="A800" s="424">
        <v>783</v>
      </c>
      <c r="B800" s="301">
        <v>42.18</v>
      </c>
      <c r="C800" s="302">
        <v>21700</v>
      </c>
      <c r="D800" s="303">
        <f t="shared" si="204"/>
        <v>6173.5419630156466</v>
      </c>
      <c r="E800" s="304">
        <f t="shared" si="207"/>
        <v>2086.6571834992883</v>
      </c>
      <c r="F800" s="304">
        <f t="shared" si="208"/>
        <v>123.47083926031293</v>
      </c>
      <c r="G800" s="101">
        <v>95</v>
      </c>
      <c r="H800" s="305">
        <f t="shared" si="209"/>
        <v>8478.6699857752483</v>
      </c>
      <c r="I800" s="309">
        <f t="shared" si="210"/>
        <v>18.563300000000002</v>
      </c>
      <c r="J800" s="329">
        <v>70.3</v>
      </c>
      <c r="K800" s="302">
        <v>21700</v>
      </c>
      <c r="L800" s="307">
        <f t="shared" si="205"/>
        <v>3704.1251778093883</v>
      </c>
      <c r="M800" s="304">
        <f t="shared" si="211"/>
        <v>1251.9943100995731</v>
      </c>
      <c r="N800" s="304">
        <f t="shared" si="212"/>
        <v>74.082503556187774</v>
      </c>
      <c r="O800" s="308">
        <v>57</v>
      </c>
      <c r="P800" s="305">
        <f t="shared" si="213"/>
        <v>5087.2019914651491</v>
      </c>
      <c r="Q800" s="309">
        <f t="shared" si="214"/>
        <v>11.138</v>
      </c>
      <c r="R800" s="367">
        <v>105.45</v>
      </c>
      <c r="S800" s="302">
        <v>21700</v>
      </c>
      <c r="T800" s="307">
        <f t="shared" si="206"/>
        <v>2469.4167852062587</v>
      </c>
      <c r="U800" s="101">
        <f t="shared" si="215"/>
        <v>834.66287339971541</v>
      </c>
      <c r="V800" s="304">
        <f t="shared" si="216"/>
        <v>49.388335704125176</v>
      </c>
      <c r="W800" s="308">
        <v>38</v>
      </c>
      <c r="X800" s="305">
        <f t="shared" si="217"/>
        <v>3391.4679943100991</v>
      </c>
      <c r="Y800" s="309">
        <f t="shared" si="218"/>
        <v>7.4253</v>
      </c>
    </row>
    <row r="801" spans="1:25" ht="15.75" customHeight="1" x14ac:dyDescent="0.2">
      <c r="A801" s="424">
        <v>784</v>
      </c>
      <c r="B801" s="301">
        <v>42.18</v>
      </c>
      <c r="C801" s="302">
        <v>21700</v>
      </c>
      <c r="D801" s="303">
        <f t="shared" si="204"/>
        <v>6173.5419630156466</v>
      </c>
      <c r="E801" s="304">
        <f t="shared" si="207"/>
        <v>2086.6571834992883</v>
      </c>
      <c r="F801" s="304">
        <f t="shared" si="208"/>
        <v>123.47083926031293</v>
      </c>
      <c r="G801" s="101">
        <v>95</v>
      </c>
      <c r="H801" s="305">
        <f t="shared" si="209"/>
        <v>8478.6699857752483</v>
      </c>
      <c r="I801" s="309">
        <f t="shared" si="210"/>
        <v>18.587</v>
      </c>
      <c r="J801" s="329">
        <v>70.3</v>
      </c>
      <c r="K801" s="302">
        <v>21700</v>
      </c>
      <c r="L801" s="307">
        <f t="shared" si="205"/>
        <v>3704.1251778093883</v>
      </c>
      <c r="M801" s="304">
        <f t="shared" si="211"/>
        <v>1251.9943100995731</v>
      </c>
      <c r="N801" s="304">
        <f t="shared" si="212"/>
        <v>74.082503556187774</v>
      </c>
      <c r="O801" s="308">
        <v>57</v>
      </c>
      <c r="P801" s="305">
        <f t="shared" si="213"/>
        <v>5087.2019914651491</v>
      </c>
      <c r="Q801" s="309">
        <f t="shared" si="214"/>
        <v>11.152200000000001</v>
      </c>
      <c r="R801" s="367">
        <v>105.45</v>
      </c>
      <c r="S801" s="302">
        <v>21700</v>
      </c>
      <c r="T801" s="307">
        <f t="shared" si="206"/>
        <v>2469.4167852062587</v>
      </c>
      <c r="U801" s="101">
        <f t="shared" si="215"/>
        <v>834.66287339971541</v>
      </c>
      <c r="V801" s="304">
        <f t="shared" si="216"/>
        <v>49.388335704125176</v>
      </c>
      <c r="W801" s="308">
        <v>38</v>
      </c>
      <c r="X801" s="305">
        <f t="shared" si="217"/>
        <v>3391.4679943100991</v>
      </c>
      <c r="Y801" s="309">
        <f t="shared" si="218"/>
        <v>7.4348000000000001</v>
      </c>
    </row>
    <row r="802" spans="1:25" ht="15.75" customHeight="1" x14ac:dyDescent="0.2">
      <c r="A802" s="424">
        <v>785</v>
      </c>
      <c r="B802" s="301">
        <v>42.18</v>
      </c>
      <c r="C802" s="302">
        <v>21700</v>
      </c>
      <c r="D802" s="303">
        <f t="shared" si="204"/>
        <v>6173.5419630156466</v>
      </c>
      <c r="E802" s="304">
        <f t="shared" si="207"/>
        <v>2086.6571834992883</v>
      </c>
      <c r="F802" s="304">
        <f t="shared" si="208"/>
        <v>123.47083926031293</v>
      </c>
      <c r="G802" s="101">
        <v>95</v>
      </c>
      <c r="H802" s="305">
        <f t="shared" si="209"/>
        <v>8478.6699857752483</v>
      </c>
      <c r="I802" s="309">
        <f t="shared" si="210"/>
        <v>18.610700000000001</v>
      </c>
      <c r="J802" s="329">
        <v>70.3</v>
      </c>
      <c r="K802" s="302">
        <v>21700</v>
      </c>
      <c r="L802" s="307">
        <f t="shared" si="205"/>
        <v>3704.1251778093883</v>
      </c>
      <c r="M802" s="304">
        <f t="shared" si="211"/>
        <v>1251.9943100995731</v>
      </c>
      <c r="N802" s="304">
        <f t="shared" si="212"/>
        <v>74.082503556187774</v>
      </c>
      <c r="O802" s="308">
        <v>57</v>
      </c>
      <c r="P802" s="305">
        <f t="shared" si="213"/>
        <v>5087.2019914651491</v>
      </c>
      <c r="Q802" s="309">
        <f t="shared" si="214"/>
        <v>11.166399999999999</v>
      </c>
      <c r="R802" s="367">
        <v>105.45</v>
      </c>
      <c r="S802" s="302">
        <v>21700</v>
      </c>
      <c r="T802" s="307">
        <f t="shared" si="206"/>
        <v>2469.4167852062587</v>
      </c>
      <c r="U802" s="101">
        <f t="shared" si="215"/>
        <v>834.66287339971541</v>
      </c>
      <c r="V802" s="304">
        <f t="shared" si="216"/>
        <v>49.388335704125176</v>
      </c>
      <c r="W802" s="308">
        <v>38</v>
      </c>
      <c r="X802" s="305">
        <f t="shared" si="217"/>
        <v>3391.4679943100991</v>
      </c>
      <c r="Y802" s="309">
        <f t="shared" si="218"/>
        <v>7.4443000000000001</v>
      </c>
    </row>
    <row r="803" spans="1:25" ht="15.75" customHeight="1" x14ac:dyDescent="0.2">
      <c r="A803" s="424">
        <v>786</v>
      </c>
      <c r="B803" s="301">
        <v>42.18</v>
      </c>
      <c r="C803" s="302">
        <v>21700</v>
      </c>
      <c r="D803" s="303">
        <f t="shared" si="204"/>
        <v>6173.5419630156466</v>
      </c>
      <c r="E803" s="304">
        <f t="shared" si="207"/>
        <v>2086.6571834992883</v>
      </c>
      <c r="F803" s="304">
        <f t="shared" si="208"/>
        <v>123.47083926031293</v>
      </c>
      <c r="G803" s="101">
        <v>95</v>
      </c>
      <c r="H803" s="305">
        <f t="shared" si="209"/>
        <v>8478.6699857752483</v>
      </c>
      <c r="I803" s="309">
        <f t="shared" si="210"/>
        <v>18.634399999999999</v>
      </c>
      <c r="J803" s="329">
        <v>70.3</v>
      </c>
      <c r="K803" s="302">
        <v>21700</v>
      </c>
      <c r="L803" s="307">
        <f t="shared" si="205"/>
        <v>3704.1251778093883</v>
      </c>
      <c r="M803" s="304">
        <f t="shared" si="211"/>
        <v>1251.9943100995731</v>
      </c>
      <c r="N803" s="304">
        <f t="shared" si="212"/>
        <v>74.082503556187774</v>
      </c>
      <c r="O803" s="308">
        <v>57</v>
      </c>
      <c r="P803" s="305">
        <f t="shared" si="213"/>
        <v>5087.2019914651491</v>
      </c>
      <c r="Q803" s="309">
        <f t="shared" si="214"/>
        <v>11.1807</v>
      </c>
      <c r="R803" s="367">
        <v>105.45</v>
      </c>
      <c r="S803" s="302">
        <v>21700</v>
      </c>
      <c r="T803" s="307">
        <f t="shared" si="206"/>
        <v>2469.4167852062587</v>
      </c>
      <c r="U803" s="101">
        <f t="shared" si="215"/>
        <v>834.66287339971541</v>
      </c>
      <c r="V803" s="304">
        <f t="shared" si="216"/>
        <v>49.388335704125176</v>
      </c>
      <c r="W803" s="308">
        <v>38</v>
      </c>
      <c r="X803" s="305">
        <f t="shared" si="217"/>
        <v>3391.4679943100991</v>
      </c>
      <c r="Y803" s="309">
        <f t="shared" si="218"/>
        <v>7.4538000000000002</v>
      </c>
    </row>
    <row r="804" spans="1:25" ht="15.75" customHeight="1" x14ac:dyDescent="0.2">
      <c r="A804" s="424">
        <v>787</v>
      </c>
      <c r="B804" s="301">
        <v>42.18</v>
      </c>
      <c r="C804" s="302">
        <v>21700</v>
      </c>
      <c r="D804" s="303">
        <f t="shared" si="204"/>
        <v>6173.5419630156466</v>
      </c>
      <c r="E804" s="304">
        <f t="shared" si="207"/>
        <v>2086.6571834992883</v>
      </c>
      <c r="F804" s="304">
        <f t="shared" si="208"/>
        <v>123.47083926031293</v>
      </c>
      <c r="G804" s="101">
        <v>95</v>
      </c>
      <c r="H804" s="305">
        <f t="shared" si="209"/>
        <v>8478.6699857752483</v>
      </c>
      <c r="I804" s="309">
        <f t="shared" si="210"/>
        <v>18.658100000000001</v>
      </c>
      <c r="J804" s="329">
        <v>70.3</v>
      </c>
      <c r="K804" s="302">
        <v>21700</v>
      </c>
      <c r="L804" s="307">
        <f t="shared" si="205"/>
        <v>3704.1251778093883</v>
      </c>
      <c r="M804" s="304">
        <f t="shared" si="211"/>
        <v>1251.9943100995731</v>
      </c>
      <c r="N804" s="304">
        <f t="shared" si="212"/>
        <v>74.082503556187774</v>
      </c>
      <c r="O804" s="308">
        <v>57</v>
      </c>
      <c r="P804" s="305">
        <f t="shared" si="213"/>
        <v>5087.2019914651491</v>
      </c>
      <c r="Q804" s="309">
        <f t="shared" si="214"/>
        <v>11.194900000000001</v>
      </c>
      <c r="R804" s="367">
        <v>105.45</v>
      </c>
      <c r="S804" s="302">
        <v>21700</v>
      </c>
      <c r="T804" s="307">
        <f t="shared" si="206"/>
        <v>2469.4167852062587</v>
      </c>
      <c r="U804" s="101">
        <f t="shared" si="215"/>
        <v>834.66287339971541</v>
      </c>
      <c r="V804" s="304">
        <f t="shared" si="216"/>
        <v>49.388335704125176</v>
      </c>
      <c r="W804" s="308">
        <v>38</v>
      </c>
      <c r="X804" s="305">
        <f t="shared" si="217"/>
        <v>3391.4679943100991</v>
      </c>
      <c r="Y804" s="309">
        <f t="shared" si="218"/>
        <v>7.4633000000000003</v>
      </c>
    </row>
    <row r="805" spans="1:25" ht="15.75" customHeight="1" x14ac:dyDescent="0.2">
      <c r="A805" s="424">
        <v>788</v>
      </c>
      <c r="B805" s="301">
        <v>42.18</v>
      </c>
      <c r="C805" s="302">
        <v>21700</v>
      </c>
      <c r="D805" s="303">
        <f t="shared" si="204"/>
        <v>6173.5419630156466</v>
      </c>
      <c r="E805" s="304">
        <f t="shared" si="207"/>
        <v>2086.6571834992883</v>
      </c>
      <c r="F805" s="304">
        <f t="shared" si="208"/>
        <v>123.47083926031293</v>
      </c>
      <c r="G805" s="101">
        <v>95</v>
      </c>
      <c r="H805" s="305">
        <f t="shared" si="209"/>
        <v>8478.6699857752483</v>
      </c>
      <c r="I805" s="309">
        <f t="shared" si="210"/>
        <v>18.681799999999999</v>
      </c>
      <c r="J805" s="329">
        <v>70.3</v>
      </c>
      <c r="K805" s="302">
        <v>21700</v>
      </c>
      <c r="L805" s="307">
        <f t="shared" si="205"/>
        <v>3704.1251778093883</v>
      </c>
      <c r="M805" s="304">
        <f t="shared" si="211"/>
        <v>1251.9943100995731</v>
      </c>
      <c r="N805" s="304">
        <f t="shared" si="212"/>
        <v>74.082503556187774</v>
      </c>
      <c r="O805" s="308">
        <v>57</v>
      </c>
      <c r="P805" s="305">
        <f t="shared" si="213"/>
        <v>5087.2019914651491</v>
      </c>
      <c r="Q805" s="309">
        <f t="shared" si="214"/>
        <v>11.209099999999999</v>
      </c>
      <c r="R805" s="367">
        <v>105.45</v>
      </c>
      <c r="S805" s="302">
        <v>21700</v>
      </c>
      <c r="T805" s="307">
        <f t="shared" si="206"/>
        <v>2469.4167852062587</v>
      </c>
      <c r="U805" s="101">
        <f t="shared" si="215"/>
        <v>834.66287339971541</v>
      </c>
      <c r="V805" s="304">
        <f t="shared" si="216"/>
        <v>49.388335704125176</v>
      </c>
      <c r="W805" s="308">
        <v>38</v>
      </c>
      <c r="X805" s="305">
        <f t="shared" si="217"/>
        <v>3391.4679943100991</v>
      </c>
      <c r="Y805" s="309">
        <f t="shared" si="218"/>
        <v>7.4726999999999997</v>
      </c>
    </row>
    <row r="806" spans="1:25" ht="15.75" customHeight="1" x14ac:dyDescent="0.2">
      <c r="A806" s="424">
        <v>789</v>
      </c>
      <c r="B806" s="301">
        <v>42.18</v>
      </c>
      <c r="C806" s="302">
        <v>21700</v>
      </c>
      <c r="D806" s="303">
        <f t="shared" si="204"/>
        <v>6173.5419630156466</v>
      </c>
      <c r="E806" s="304">
        <f t="shared" si="207"/>
        <v>2086.6571834992883</v>
      </c>
      <c r="F806" s="304">
        <f t="shared" si="208"/>
        <v>123.47083926031293</v>
      </c>
      <c r="G806" s="101">
        <v>95</v>
      </c>
      <c r="H806" s="305">
        <f t="shared" si="209"/>
        <v>8478.6699857752483</v>
      </c>
      <c r="I806" s="309">
        <f t="shared" si="210"/>
        <v>18.705500000000001</v>
      </c>
      <c r="J806" s="329">
        <v>70.3</v>
      </c>
      <c r="K806" s="302">
        <v>21700</v>
      </c>
      <c r="L806" s="307">
        <f t="shared" si="205"/>
        <v>3704.1251778093883</v>
      </c>
      <c r="M806" s="304">
        <f t="shared" si="211"/>
        <v>1251.9943100995731</v>
      </c>
      <c r="N806" s="304">
        <f t="shared" si="212"/>
        <v>74.082503556187774</v>
      </c>
      <c r="O806" s="308">
        <v>57</v>
      </c>
      <c r="P806" s="305">
        <f t="shared" si="213"/>
        <v>5087.2019914651491</v>
      </c>
      <c r="Q806" s="309">
        <f t="shared" si="214"/>
        <v>11.2233</v>
      </c>
      <c r="R806" s="367">
        <v>105.45</v>
      </c>
      <c r="S806" s="302">
        <v>21700</v>
      </c>
      <c r="T806" s="307">
        <f t="shared" si="206"/>
        <v>2469.4167852062587</v>
      </c>
      <c r="U806" s="101">
        <f t="shared" si="215"/>
        <v>834.66287339971541</v>
      </c>
      <c r="V806" s="304">
        <f t="shared" si="216"/>
        <v>49.388335704125176</v>
      </c>
      <c r="W806" s="308">
        <v>38</v>
      </c>
      <c r="X806" s="305">
        <f t="shared" si="217"/>
        <v>3391.4679943100991</v>
      </c>
      <c r="Y806" s="309">
        <f t="shared" si="218"/>
        <v>7.4821999999999997</v>
      </c>
    </row>
    <row r="807" spans="1:25" ht="15.75" customHeight="1" x14ac:dyDescent="0.2">
      <c r="A807" s="283">
        <v>790</v>
      </c>
      <c r="B807" s="301">
        <v>42.18</v>
      </c>
      <c r="C807" s="302">
        <v>21700</v>
      </c>
      <c r="D807" s="303">
        <f t="shared" si="204"/>
        <v>6173.5419630156466</v>
      </c>
      <c r="E807" s="304">
        <f t="shared" si="207"/>
        <v>2086.6571834992883</v>
      </c>
      <c r="F807" s="304">
        <f t="shared" si="208"/>
        <v>123.47083926031293</v>
      </c>
      <c r="G807" s="101">
        <v>95</v>
      </c>
      <c r="H807" s="305">
        <f t="shared" si="209"/>
        <v>8478.6699857752483</v>
      </c>
      <c r="I807" s="309">
        <f t="shared" si="210"/>
        <v>18.729299999999999</v>
      </c>
      <c r="J807" s="329">
        <v>70.3</v>
      </c>
      <c r="K807" s="302">
        <v>21700</v>
      </c>
      <c r="L807" s="307">
        <f t="shared" si="205"/>
        <v>3704.1251778093883</v>
      </c>
      <c r="M807" s="304">
        <f t="shared" si="211"/>
        <v>1251.9943100995731</v>
      </c>
      <c r="N807" s="304">
        <f t="shared" si="212"/>
        <v>74.082503556187774</v>
      </c>
      <c r="O807" s="308">
        <v>57</v>
      </c>
      <c r="P807" s="305">
        <f t="shared" si="213"/>
        <v>5087.2019914651491</v>
      </c>
      <c r="Q807" s="309">
        <f t="shared" si="214"/>
        <v>11.2376</v>
      </c>
      <c r="R807" s="367">
        <v>105.45</v>
      </c>
      <c r="S807" s="302">
        <v>21700</v>
      </c>
      <c r="T807" s="307">
        <f t="shared" si="206"/>
        <v>2469.4167852062587</v>
      </c>
      <c r="U807" s="101">
        <f t="shared" si="215"/>
        <v>834.66287339971541</v>
      </c>
      <c r="V807" s="304">
        <f t="shared" si="216"/>
        <v>49.388335704125176</v>
      </c>
      <c r="W807" s="308">
        <v>38</v>
      </c>
      <c r="X807" s="305">
        <f t="shared" si="217"/>
        <v>3391.4679943100991</v>
      </c>
      <c r="Y807" s="309">
        <f t="shared" si="218"/>
        <v>7.4916999999999998</v>
      </c>
    </row>
    <row r="808" spans="1:25" ht="15.75" customHeight="1" x14ac:dyDescent="0.2">
      <c r="A808" s="424">
        <v>791</v>
      </c>
      <c r="B808" s="301">
        <v>42.18</v>
      </c>
      <c r="C808" s="302">
        <v>21700</v>
      </c>
      <c r="D808" s="303">
        <f t="shared" si="204"/>
        <v>6173.5419630156466</v>
      </c>
      <c r="E808" s="304">
        <f t="shared" si="207"/>
        <v>2086.6571834992883</v>
      </c>
      <c r="F808" s="304">
        <f t="shared" si="208"/>
        <v>123.47083926031293</v>
      </c>
      <c r="G808" s="101">
        <v>95</v>
      </c>
      <c r="H808" s="305">
        <f t="shared" si="209"/>
        <v>8478.6699857752483</v>
      </c>
      <c r="I808" s="309">
        <f t="shared" si="210"/>
        <v>18.753</v>
      </c>
      <c r="J808" s="329">
        <v>70.3</v>
      </c>
      <c r="K808" s="302">
        <v>21700</v>
      </c>
      <c r="L808" s="307">
        <f t="shared" si="205"/>
        <v>3704.1251778093883</v>
      </c>
      <c r="M808" s="304">
        <f t="shared" si="211"/>
        <v>1251.9943100995731</v>
      </c>
      <c r="N808" s="304">
        <f t="shared" si="212"/>
        <v>74.082503556187774</v>
      </c>
      <c r="O808" s="308">
        <v>57</v>
      </c>
      <c r="P808" s="305">
        <f t="shared" si="213"/>
        <v>5087.2019914651491</v>
      </c>
      <c r="Q808" s="309">
        <f t="shared" si="214"/>
        <v>11.251799999999999</v>
      </c>
      <c r="R808" s="367">
        <v>105.45</v>
      </c>
      <c r="S808" s="302">
        <v>21700</v>
      </c>
      <c r="T808" s="307">
        <f t="shared" si="206"/>
        <v>2469.4167852062587</v>
      </c>
      <c r="U808" s="101">
        <f t="shared" si="215"/>
        <v>834.66287339971541</v>
      </c>
      <c r="V808" s="304">
        <f t="shared" si="216"/>
        <v>49.388335704125176</v>
      </c>
      <c r="W808" s="308">
        <v>38</v>
      </c>
      <c r="X808" s="305">
        <f t="shared" si="217"/>
        <v>3391.4679943100991</v>
      </c>
      <c r="Y808" s="309">
        <f t="shared" si="218"/>
        <v>7.5011999999999999</v>
      </c>
    </row>
    <row r="809" spans="1:25" ht="15.75" customHeight="1" x14ac:dyDescent="0.2">
      <c r="A809" s="424">
        <v>792</v>
      </c>
      <c r="B809" s="301">
        <v>42.18</v>
      </c>
      <c r="C809" s="302">
        <v>21700</v>
      </c>
      <c r="D809" s="303">
        <f t="shared" si="204"/>
        <v>6173.5419630156466</v>
      </c>
      <c r="E809" s="304">
        <f t="shared" si="207"/>
        <v>2086.6571834992883</v>
      </c>
      <c r="F809" s="304">
        <f t="shared" si="208"/>
        <v>123.47083926031293</v>
      </c>
      <c r="G809" s="101">
        <v>95</v>
      </c>
      <c r="H809" s="305">
        <f t="shared" si="209"/>
        <v>8478.6699857752483</v>
      </c>
      <c r="I809" s="309">
        <f t="shared" si="210"/>
        <v>18.776700000000002</v>
      </c>
      <c r="J809" s="329">
        <v>70.3</v>
      </c>
      <c r="K809" s="302">
        <v>21700</v>
      </c>
      <c r="L809" s="307">
        <f t="shared" si="205"/>
        <v>3704.1251778093883</v>
      </c>
      <c r="M809" s="304">
        <f t="shared" si="211"/>
        <v>1251.9943100995731</v>
      </c>
      <c r="N809" s="304">
        <f t="shared" si="212"/>
        <v>74.082503556187774</v>
      </c>
      <c r="O809" s="308">
        <v>57</v>
      </c>
      <c r="P809" s="305">
        <f t="shared" si="213"/>
        <v>5087.2019914651491</v>
      </c>
      <c r="Q809" s="309">
        <f t="shared" si="214"/>
        <v>11.266</v>
      </c>
      <c r="R809" s="367">
        <v>105.45</v>
      </c>
      <c r="S809" s="302">
        <v>21700</v>
      </c>
      <c r="T809" s="307">
        <f t="shared" si="206"/>
        <v>2469.4167852062587</v>
      </c>
      <c r="U809" s="101">
        <f t="shared" si="215"/>
        <v>834.66287339971541</v>
      </c>
      <c r="V809" s="304">
        <f t="shared" si="216"/>
        <v>49.388335704125176</v>
      </c>
      <c r="W809" s="308">
        <v>38</v>
      </c>
      <c r="X809" s="305">
        <f t="shared" si="217"/>
        <v>3391.4679943100991</v>
      </c>
      <c r="Y809" s="309">
        <f t="shared" si="218"/>
        <v>7.5106999999999999</v>
      </c>
    </row>
    <row r="810" spans="1:25" ht="15.75" customHeight="1" x14ac:dyDescent="0.2">
      <c r="A810" s="424">
        <v>793</v>
      </c>
      <c r="B810" s="301">
        <v>42.18</v>
      </c>
      <c r="C810" s="302">
        <v>21700</v>
      </c>
      <c r="D810" s="303">
        <f t="shared" si="204"/>
        <v>6173.5419630156466</v>
      </c>
      <c r="E810" s="304">
        <f t="shared" si="207"/>
        <v>2086.6571834992883</v>
      </c>
      <c r="F810" s="304">
        <f t="shared" si="208"/>
        <v>123.47083926031293</v>
      </c>
      <c r="G810" s="101">
        <v>95</v>
      </c>
      <c r="H810" s="305">
        <f t="shared" si="209"/>
        <v>8478.6699857752483</v>
      </c>
      <c r="I810" s="309">
        <f t="shared" si="210"/>
        <v>18.8004</v>
      </c>
      <c r="J810" s="329">
        <v>70.3</v>
      </c>
      <c r="K810" s="302">
        <v>21700</v>
      </c>
      <c r="L810" s="307">
        <f t="shared" si="205"/>
        <v>3704.1251778093883</v>
      </c>
      <c r="M810" s="304">
        <f t="shared" si="211"/>
        <v>1251.9943100995731</v>
      </c>
      <c r="N810" s="304">
        <f t="shared" si="212"/>
        <v>74.082503556187774</v>
      </c>
      <c r="O810" s="308">
        <v>57</v>
      </c>
      <c r="P810" s="305">
        <f t="shared" si="213"/>
        <v>5087.2019914651491</v>
      </c>
      <c r="Q810" s="309">
        <f t="shared" si="214"/>
        <v>11.280200000000001</v>
      </c>
      <c r="R810" s="367">
        <v>105.45</v>
      </c>
      <c r="S810" s="302">
        <v>21700</v>
      </c>
      <c r="T810" s="307">
        <f t="shared" si="206"/>
        <v>2469.4167852062587</v>
      </c>
      <c r="U810" s="101">
        <f t="shared" si="215"/>
        <v>834.66287339971541</v>
      </c>
      <c r="V810" s="304">
        <f t="shared" si="216"/>
        <v>49.388335704125176</v>
      </c>
      <c r="W810" s="308">
        <v>38</v>
      </c>
      <c r="X810" s="305">
        <f t="shared" si="217"/>
        <v>3391.4679943100991</v>
      </c>
      <c r="Y810" s="309">
        <f t="shared" si="218"/>
        <v>7.5202</v>
      </c>
    </row>
    <row r="811" spans="1:25" ht="15.75" customHeight="1" x14ac:dyDescent="0.2">
      <c r="A811" s="424">
        <v>794</v>
      </c>
      <c r="B811" s="301">
        <v>42.18</v>
      </c>
      <c r="C811" s="302">
        <v>21700</v>
      </c>
      <c r="D811" s="303">
        <f t="shared" si="204"/>
        <v>6173.5419630156466</v>
      </c>
      <c r="E811" s="304">
        <f t="shared" si="207"/>
        <v>2086.6571834992883</v>
      </c>
      <c r="F811" s="304">
        <f t="shared" si="208"/>
        <v>123.47083926031293</v>
      </c>
      <c r="G811" s="101">
        <v>95</v>
      </c>
      <c r="H811" s="305">
        <f t="shared" si="209"/>
        <v>8478.6699857752483</v>
      </c>
      <c r="I811" s="309">
        <f t="shared" si="210"/>
        <v>18.824100000000001</v>
      </c>
      <c r="J811" s="329">
        <v>70.3</v>
      </c>
      <c r="K811" s="302">
        <v>21700</v>
      </c>
      <c r="L811" s="307">
        <f t="shared" si="205"/>
        <v>3704.1251778093883</v>
      </c>
      <c r="M811" s="304">
        <f t="shared" si="211"/>
        <v>1251.9943100995731</v>
      </c>
      <c r="N811" s="304">
        <f t="shared" si="212"/>
        <v>74.082503556187774</v>
      </c>
      <c r="O811" s="308">
        <v>57</v>
      </c>
      <c r="P811" s="305">
        <f t="shared" si="213"/>
        <v>5087.2019914651491</v>
      </c>
      <c r="Q811" s="309">
        <f t="shared" si="214"/>
        <v>11.294499999999999</v>
      </c>
      <c r="R811" s="367">
        <v>105.45</v>
      </c>
      <c r="S811" s="302">
        <v>21700</v>
      </c>
      <c r="T811" s="307">
        <f t="shared" si="206"/>
        <v>2469.4167852062587</v>
      </c>
      <c r="U811" s="101">
        <f t="shared" si="215"/>
        <v>834.66287339971541</v>
      </c>
      <c r="V811" s="304">
        <f t="shared" si="216"/>
        <v>49.388335704125176</v>
      </c>
      <c r="W811" s="308">
        <v>38</v>
      </c>
      <c r="X811" s="305">
        <f t="shared" si="217"/>
        <v>3391.4679943100991</v>
      </c>
      <c r="Y811" s="309">
        <f t="shared" si="218"/>
        <v>7.5296000000000003</v>
      </c>
    </row>
    <row r="812" spans="1:25" ht="15.75" customHeight="1" x14ac:dyDescent="0.2">
      <c r="A812" s="424">
        <v>795</v>
      </c>
      <c r="B812" s="301">
        <v>42.18</v>
      </c>
      <c r="C812" s="302">
        <v>21700</v>
      </c>
      <c r="D812" s="303">
        <f t="shared" si="204"/>
        <v>6173.5419630156466</v>
      </c>
      <c r="E812" s="304">
        <f t="shared" si="207"/>
        <v>2086.6571834992883</v>
      </c>
      <c r="F812" s="304">
        <f t="shared" si="208"/>
        <v>123.47083926031293</v>
      </c>
      <c r="G812" s="101">
        <v>95</v>
      </c>
      <c r="H812" s="305">
        <f t="shared" si="209"/>
        <v>8478.6699857752483</v>
      </c>
      <c r="I812" s="309">
        <f t="shared" si="210"/>
        <v>18.847799999999999</v>
      </c>
      <c r="J812" s="329">
        <v>70.3</v>
      </c>
      <c r="K812" s="302">
        <v>21700</v>
      </c>
      <c r="L812" s="307">
        <f t="shared" si="205"/>
        <v>3704.1251778093883</v>
      </c>
      <c r="M812" s="304">
        <f t="shared" si="211"/>
        <v>1251.9943100995731</v>
      </c>
      <c r="N812" s="304">
        <f t="shared" si="212"/>
        <v>74.082503556187774</v>
      </c>
      <c r="O812" s="308">
        <v>57</v>
      </c>
      <c r="P812" s="305">
        <f t="shared" si="213"/>
        <v>5087.2019914651491</v>
      </c>
      <c r="Q812" s="309">
        <f t="shared" si="214"/>
        <v>11.3087</v>
      </c>
      <c r="R812" s="367">
        <v>105.45</v>
      </c>
      <c r="S812" s="302">
        <v>21700</v>
      </c>
      <c r="T812" s="307">
        <f t="shared" si="206"/>
        <v>2469.4167852062587</v>
      </c>
      <c r="U812" s="101">
        <f t="shared" si="215"/>
        <v>834.66287339971541</v>
      </c>
      <c r="V812" s="304">
        <f t="shared" si="216"/>
        <v>49.388335704125176</v>
      </c>
      <c r="W812" s="308">
        <v>38</v>
      </c>
      <c r="X812" s="305">
        <f t="shared" si="217"/>
        <v>3391.4679943100991</v>
      </c>
      <c r="Y812" s="309">
        <f t="shared" si="218"/>
        <v>7.5391000000000004</v>
      </c>
    </row>
    <row r="813" spans="1:25" ht="15.75" customHeight="1" x14ac:dyDescent="0.2">
      <c r="A813" s="424">
        <v>796</v>
      </c>
      <c r="B813" s="301">
        <v>42.18</v>
      </c>
      <c r="C813" s="302">
        <v>21700</v>
      </c>
      <c r="D813" s="303">
        <f t="shared" si="204"/>
        <v>6173.5419630156466</v>
      </c>
      <c r="E813" s="304">
        <f t="shared" si="207"/>
        <v>2086.6571834992883</v>
      </c>
      <c r="F813" s="304">
        <f t="shared" si="208"/>
        <v>123.47083926031293</v>
      </c>
      <c r="G813" s="101">
        <v>95</v>
      </c>
      <c r="H813" s="305">
        <f t="shared" si="209"/>
        <v>8478.6699857752483</v>
      </c>
      <c r="I813" s="309">
        <f t="shared" si="210"/>
        <v>18.871500000000001</v>
      </c>
      <c r="J813" s="329">
        <v>70.3</v>
      </c>
      <c r="K813" s="302">
        <v>21700</v>
      </c>
      <c r="L813" s="307">
        <f t="shared" si="205"/>
        <v>3704.1251778093883</v>
      </c>
      <c r="M813" s="304">
        <f t="shared" si="211"/>
        <v>1251.9943100995731</v>
      </c>
      <c r="N813" s="304">
        <f t="shared" si="212"/>
        <v>74.082503556187774</v>
      </c>
      <c r="O813" s="308">
        <v>57</v>
      </c>
      <c r="P813" s="305">
        <f t="shared" si="213"/>
        <v>5087.2019914651491</v>
      </c>
      <c r="Q813" s="309">
        <f t="shared" si="214"/>
        <v>11.322900000000001</v>
      </c>
      <c r="R813" s="367">
        <v>105.45</v>
      </c>
      <c r="S813" s="302">
        <v>21700</v>
      </c>
      <c r="T813" s="307">
        <f t="shared" si="206"/>
        <v>2469.4167852062587</v>
      </c>
      <c r="U813" s="101">
        <f t="shared" si="215"/>
        <v>834.66287339971541</v>
      </c>
      <c r="V813" s="304">
        <f t="shared" si="216"/>
        <v>49.388335704125176</v>
      </c>
      <c r="W813" s="308">
        <v>38</v>
      </c>
      <c r="X813" s="305">
        <f t="shared" si="217"/>
        <v>3391.4679943100991</v>
      </c>
      <c r="Y813" s="309">
        <f t="shared" si="218"/>
        <v>7.5486000000000004</v>
      </c>
    </row>
    <row r="814" spans="1:25" ht="15.75" customHeight="1" x14ac:dyDescent="0.2">
      <c r="A814" s="424">
        <v>797</v>
      </c>
      <c r="B814" s="301">
        <v>42.18</v>
      </c>
      <c r="C814" s="302">
        <v>21700</v>
      </c>
      <c r="D814" s="303">
        <f t="shared" si="204"/>
        <v>6173.5419630156466</v>
      </c>
      <c r="E814" s="304">
        <f t="shared" si="207"/>
        <v>2086.6571834992883</v>
      </c>
      <c r="F814" s="304">
        <f t="shared" si="208"/>
        <v>123.47083926031293</v>
      </c>
      <c r="G814" s="101">
        <v>95</v>
      </c>
      <c r="H814" s="305">
        <f t="shared" si="209"/>
        <v>8478.6699857752483</v>
      </c>
      <c r="I814" s="309">
        <f t="shared" si="210"/>
        <v>18.895199999999999</v>
      </c>
      <c r="J814" s="329">
        <v>70.3</v>
      </c>
      <c r="K814" s="302">
        <v>21700</v>
      </c>
      <c r="L814" s="307">
        <f t="shared" si="205"/>
        <v>3704.1251778093883</v>
      </c>
      <c r="M814" s="304">
        <f t="shared" si="211"/>
        <v>1251.9943100995731</v>
      </c>
      <c r="N814" s="304">
        <f t="shared" si="212"/>
        <v>74.082503556187774</v>
      </c>
      <c r="O814" s="308">
        <v>57</v>
      </c>
      <c r="P814" s="305">
        <f t="shared" si="213"/>
        <v>5087.2019914651491</v>
      </c>
      <c r="Q814" s="309">
        <f t="shared" si="214"/>
        <v>11.3371</v>
      </c>
      <c r="R814" s="367">
        <v>105.45</v>
      </c>
      <c r="S814" s="302">
        <v>21700</v>
      </c>
      <c r="T814" s="307">
        <f t="shared" si="206"/>
        <v>2469.4167852062587</v>
      </c>
      <c r="U814" s="101">
        <f t="shared" si="215"/>
        <v>834.66287339971541</v>
      </c>
      <c r="V814" s="304">
        <f t="shared" si="216"/>
        <v>49.388335704125176</v>
      </c>
      <c r="W814" s="308">
        <v>38</v>
      </c>
      <c r="X814" s="305">
        <f t="shared" si="217"/>
        <v>3391.4679943100991</v>
      </c>
      <c r="Y814" s="309">
        <f t="shared" si="218"/>
        <v>7.5580999999999996</v>
      </c>
    </row>
    <row r="815" spans="1:25" ht="15.75" customHeight="1" x14ac:dyDescent="0.2">
      <c r="A815" s="424">
        <v>798</v>
      </c>
      <c r="B815" s="301">
        <v>42.18</v>
      </c>
      <c r="C815" s="302">
        <v>21700</v>
      </c>
      <c r="D815" s="303">
        <f t="shared" si="204"/>
        <v>6173.5419630156466</v>
      </c>
      <c r="E815" s="304">
        <f t="shared" si="207"/>
        <v>2086.6571834992883</v>
      </c>
      <c r="F815" s="304">
        <f t="shared" si="208"/>
        <v>123.47083926031293</v>
      </c>
      <c r="G815" s="101">
        <v>95</v>
      </c>
      <c r="H815" s="305">
        <f t="shared" si="209"/>
        <v>8478.6699857752483</v>
      </c>
      <c r="I815" s="309">
        <f t="shared" si="210"/>
        <v>18.918900000000001</v>
      </c>
      <c r="J815" s="329">
        <v>70.3</v>
      </c>
      <c r="K815" s="302">
        <v>21700</v>
      </c>
      <c r="L815" s="307">
        <f t="shared" si="205"/>
        <v>3704.1251778093883</v>
      </c>
      <c r="M815" s="304">
        <f t="shared" si="211"/>
        <v>1251.9943100995731</v>
      </c>
      <c r="N815" s="304">
        <f t="shared" si="212"/>
        <v>74.082503556187774</v>
      </c>
      <c r="O815" s="308">
        <v>57</v>
      </c>
      <c r="P815" s="305">
        <f t="shared" si="213"/>
        <v>5087.2019914651491</v>
      </c>
      <c r="Q815" s="309">
        <f t="shared" si="214"/>
        <v>11.3514</v>
      </c>
      <c r="R815" s="367">
        <v>105.45</v>
      </c>
      <c r="S815" s="302">
        <v>21700</v>
      </c>
      <c r="T815" s="307">
        <f t="shared" si="206"/>
        <v>2469.4167852062587</v>
      </c>
      <c r="U815" s="101">
        <f t="shared" si="215"/>
        <v>834.66287339971541</v>
      </c>
      <c r="V815" s="304">
        <f t="shared" si="216"/>
        <v>49.388335704125176</v>
      </c>
      <c r="W815" s="308">
        <v>38</v>
      </c>
      <c r="X815" s="305">
        <f t="shared" si="217"/>
        <v>3391.4679943100991</v>
      </c>
      <c r="Y815" s="309">
        <f t="shared" si="218"/>
        <v>7.5675999999999997</v>
      </c>
    </row>
    <row r="816" spans="1:25" ht="15.75" customHeight="1" x14ac:dyDescent="0.2">
      <c r="A816" s="424">
        <v>799</v>
      </c>
      <c r="B816" s="301">
        <v>42.18</v>
      </c>
      <c r="C816" s="302">
        <v>21700</v>
      </c>
      <c r="D816" s="303">
        <f t="shared" si="204"/>
        <v>6173.5419630156466</v>
      </c>
      <c r="E816" s="304">
        <f t="shared" si="207"/>
        <v>2086.6571834992883</v>
      </c>
      <c r="F816" s="304">
        <f t="shared" si="208"/>
        <v>123.47083926031293</v>
      </c>
      <c r="G816" s="101">
        <v>95</v>
      </c>
      <c r="H816" s="305">
        <f t="shared" si="209"/>
        <v>8478.6699857752483</v>
      </c>
      <c r="I816" s="309">
        <f t="shared" si="210"/>
        <v>18.942599999999999</v>
      </c>
      <c r="J816" s="329">
        <v>70.3</v>
      </c>
      <c r="K816" s="302">
        <v>21700</v>
      </c>
      <c r="L816" s="307">
        <f t="shared" si="205"/>
        <v>3704.1251778093883</v>
      </c>
      <c r="M816" s="304">
        <f t="shared" si="211"/>
        <v>1251.9943100995731</v>
      </c>
      <c r="N816" s="304">
        <f t="shared" si="212"/>
        <v>74.082503556187774</v>
      </c>
      <c r="O816" s="308">
        <v>57</v>
      </c>
      <c r="P816" s="305">
        <f t="shared" si="213"/>
        <v>5087.2019914651491</v>
      </c>
      <c r="Q816" s="309">
        <f t="shared" si="214"/>
        <v>11.365600000000001</v>
      </c>
      <c r="R816" s="367">
        <v>105.45</v>
      </c>
      <c r="S816" s="302">
        <v>21700</v>
      </c>
      <c r="T816" s="307">
        <f t="shared" si="206"/>
        <v>2469.4167852062587</v>
      </c>
      <c r="U816" s="101">
        <f t="shared" si="215"/>
        <v>834.66287339971541</v>
      </c>
      <c r="V816" s="304">
        <f t="shared" si="216"/>
        <v>49.388335704125176</v>
      </c>
      <c r="W816" s="308">
        <v>38</v>
      </c>
      <c r="X816" s="305">
        <f t="shared" si="217"/>
        <v>3391.4679943100991</v>
      </c>
      <c r="Y816" s="309">
        <f t="shared" si="218"/>
        <v>7.5770999999999997</v>
      </c>
    </row>
    <row r="817" spans="1:25" ht="15.75" customHeight="1" x14ac:dyDescent="0.2">
      <c r="A817" s="283">
        <v>800</v>
      </c>
      <c r="B817" s="301">
        <v>42.18</v>
      </c>
      <c r="C817" s="302">
        <v>21700</v>
      </c>
      <c r="D817" s="303">
        <f t="shared" si="204"/>
        <v>6173.5419630156466</v>
      </c>
      <c r="E817" s="304">
        <f t="shared" si="207"/>
        <v>2086.6571834992883</v>
      </c>
      <c r="F817" s="304">
        <f t="shared" si="208"/>
        <v>123.47083926031293</v>
      </c>
      <c r="G817" s="101">
        <v>95</v>
      </c>
      <c r="H817" s="305">
        <f t="shared" si="209"/>
        <v>8478.6699857752483</v>
      </c>
      <c r="I817" s="309">
        <f t="shared" si="210"/>
        <v>18.9663</v>
      </c>
      <c r="J817" s="329">
        <v>70.3</v>
      </c>
      <c r="K817" s="302">
        <v>21700</v>
      </c>
      <c r="L817" s="307">
        <f t="shared" si="205"/>
        <v>3704.1251778093883</v>
      </c>
      <c r="M817" s="304">
        <f t="shared" si="211"/>
        <v>1251.9943100995731</v>
      </c>
      <c r="N817" s="304">
        <f t="shared" si="212"/>
        <v>74.082503556187774</v>
      </c>
      <c r="O817" s="308">
        <v>57</v>
      </c>
      <c r="P817" s="305">
        <f t="shared" si="213"/>
        <v>5087.2019914651491</v>
      </c>
      <c r="Q817" s="309">
        <f t="shared" si="214"/>
        <v>11.379799999999999</v>
      </c>
      <c r="R817" s="367">
        <v>105.45</v>
      </c>
      <c r="S817" s="302">
        <v>21700</v>
      </c>
      <c r="T817" s="307">
        <f t="shared" si="206"/>
        <v>2469.4167852062587</v>
      </c>
      <c r="U817" s="101">
        <f t="shared" si="215"/>
        <v>834.66287339971541</v>
      </c>
      <c r="V817" s="304">
        <f t="shared" si="216"/>
        <v>49.388335704125176</v>
      </c>
      <c r="W817" s="308">
        <v>38</v>
      </c>
      <c r="X817" s="305">
        <f t="shared" si="217"/>
        <v>3391.4679943100991</v>
      </c>
      <c r="Y817" s="309">
        <f t="shared" si="218"/>
        <v>7.5865</v>
      </c>
    </row>
    <row r="818" spans="1:25" ht="15.75" customHeight="1" x14ac:dyDescent="0.2">
      <c r="A818" s="424">
        <v>801</v>
      </c>
      <c r="B818" s="301">
        <v>42.18</v>
      </c>
      <c r="C818" s="302">
        <v>21700</v>
      </c>
      <c r="D818" s="303">
        <f t="shared" si="204"/>
        <v>6173.5419630156466</v>
      </c>
      <c r="E818" s="304">
        <f t="shared" si="207"/>
        <v>2086.6571834992883</v>
      </c>
      <c r="F818" s="304">
        <f t="shared" si="208"/>
        <v>123.47083926031293</v>
      </c>
      <c r="G818" s="101">
        <v>95</v>
      </c>
      <c r="H818" s="305">
        <f t="shared" si="209"/>
        <v>8478.6699857752483</v>
      </c>
      <c r="I818" s="309">
        <f t="shared" si="210"/>
        <v>18.989999999999998</v>
      </c>
      <c r="J818" s="329">
        <v>70.3</v>
      </c>
      <c r="K818" s="302">
        <v>21700</v>
      </c>
      <c r="L818" s="307">
        <f t="shared" si="205"/>
        <v>3704.1251778093883</v>
      </c>
      <c r="M818" s="304">
        <f t="shared" si="211"/>
        <v>1251.9943100995731</v>
      </c>
      <c r="N818" s="304">
        <f t="shared" si="212"/>
        <v>74.082503556187774</v>
      </c>
      <c r="O818" s="308">
        <v>57</v>
      </c>
      <c r="P818" s="305">
        <f t="shared" si="213"/>
        <v>5087.2019914651491</v>
      </c>
      <c r="Q818" s="309">
        <f t="shared" si="214"/>
        <v>11.394</v>
      </c>
      <c r="R818" s="367">
        <v>105.45</v>
      </c>
      <c r="S818" s="302">
        <v>21700</v>
      </c>
      <c r="T818" s="307">
        <f t="shared" si="206"/>
        <v>2469.4167852062587</v>
      </c>
      <c r="U818" s="101">
        <f t="shared" si="215"/>
        <v>834.66287339971541</v>
      </c>
      <c r="V818" s="304">
        <f t="shared" si="216"/>
        <v>49.388335704125176</v>
      </c>
      <c r="W818" s="308">
        <v>38</v>
      </c>
      <c r="X818" s="305">
        <f t="shared" si="217"/>
        <v>3391.4679943100991</v>
      </c>
      <c r="Y818" s="309">
        <f t="shared" si="218"/>
        <v>7.5960000000000001</v>
      </c>
    </row>
    <row r="819" spans="1:25" ht="15.75" customHeight="1" x14ac:dyDescent="0.2">
      <c r="A819" s="424">
        <v>802</v>
      </c>
      <c r="B819" s="301">
        <v>42.18</v>
      </c>
      <c r="C819" s="302">
        <v>21700</v>
      </c>
      <c r="D819" s="303">
        <f t="shared" si="204"/>
        <v>6173.5419630156466</v>
      </c>
      <c r="E819" s="304">
        <f t="shared" si="207"/>
        <v>2086.6571834992883</v>
      </c>
      <c r="F819" s="304">
        <f t="shared" si="208"/>
        <v>123.47083926031293</v>
      </c>
      <c r="G819" s="101">
        <v>95</v>
      </c>
      <c r="H819" s="305">
        <f t="shared" si="209"/>
        <v>8478.6699857752483</v>
      </c>
      <c r="I819" s="309">
        <f t="shared" si="210"/>
        <v>19.0138</v>
      </c>
      <c r="J819" s="329">
        <v>70.3</v>
      </c>
      <c r="K819" s="302">
        <v>21700</v>
      </c>
      <c r="L819" s="307">
        <f t="shared" si="205"/>
        <v>3704.1251778093883</v>
      </c>
      <c r="M819" s="304">
        <f t="shared" si="211"/>
        <v>1251.9943100995731</v>
      </c>
      <c r="N819" s="304">
        <f t="shared" si="212"/>
        <v>74.082503556187774</v>
      </c>
      <c r="O819" s="308">
        <v>57</v>
      </c>
      <c r="P819" s="305">
        <f t="shared" si="213"/>
        <v>5087.2019914651491</v>
      </c>
      <c r="Q819" s="309">
        <f t="shared" si="214"/>
        <v>11.408300000000001</v>
      </c>
      <c r="R819" s="367">
        <v>105.45</v>
      </c>
      <c r="S819" s="302">
        <v>21700</v>
      </c>
      <c r="T819" s="307">
        <f t="shared" si="206"/>
        <v>2469.4167852062587</v>
      </c>
      <c r="U819" s="101">
        <f t="shared" si="215"/>
        <v>834.66287339971541</v>
      </c>
      <c r="V819" s="304">
        <f t="shared" si="216"/>
        <v>49.388335704125176</v>
      </c>
      <c r="W819" s="308">
        <v>38</v>
      </c>
      <c r="X819" s="305">
        <f t="shared" si="217"/>
        <v>3391.4679943100991</v>
      </c>
      <c r="Y819" s="309">
        <f t="shared" si="218"/>
        <v>7.6055000000000001</v>
      </c>
    </row>
    <row r="820" spans="1:25" ht="15.75" customHeight="1" x14ac:dyDescent="0.2">
      <c r="A820" s="424">
        <v>803</v>
      </c>
      <c r="B820" s="301">
        <v>42.18</v>
      </c>
      <c r="C820" s="302">
        <v>21700</v>
      </c>
      <c r="D820" s="303">
        <f t="shared" si="204"/>
        <v>6173.5419630156466</v>
      </c>
      <c r="E820" s="304">
        <f t="shared" si="207"/>
        <v>2086.6571834992883</v>
      </c>
      <c r="F820" s="304">
        <f t="shared" si="208"/>
        <v>123.47083926031293</v>
      </c>
      <c r="G820" s="101">
        <v>95</v>
      </c>
      <c r="H820" s="305">
        <f t="shared" si="209"/>
        <v>8478.6699857752483</v>
      </c>
      <c r="I820" s="309">
        <f t="shared" si="210"/>
        <v>19.037500000000001</v>
      </c>
      <c r="J820" s="329">
        <v>70.3</v>
      </c>
      <c r="K820" s="302">
        <v>21700</v>
      </c>
      <c r="L820" s="307">
        <f t="shared" si="205"/>
        <v>3704.1251778093883</v>
      </c>
      <c r="M820" s="304">
        <f t="shared" si="211"/>
        <v>1251.9943100995731</v>
      </c>
      <c r="N820" s="304">
        <f t="shared" si="212"/>
        <v>74.082503556187774</v>
      </c>
      <c r="O820" s="308">
        <v>57</v>
      </c>
      <c r="P820" s="305">
        <f t="shared" si="213"/>
        <v>5087.2019914651491</v>
      </c>
      <c r="Q820" s="309">
        <f t="shared" si="214"/>
        <v>11.422499999999999</v>
      </c>
      <c r="R820" s="367">
        <v>105.45</v>
      </c>
      <c r="S820" s="302">
        <v>21700</v>
      </c>
      <c r="T820" s="307">
        <f t="shared" si="206"/>
        <v>2469.4167852062587</v>
      </c>
      <c r="U820" s="101">
        <f t="shared" si="215"/>
        <v>834.66287339971541</v>
      </c>
      <c r="V820" s="304">
        <f t="shared" si="216"/>
        <v>49.388335704125176</v>
      </c>
      <c r="W820" s="308">
        <v>38</v>
      </c>
      <c r="X820" s="305">
        <f t="shared" si="217"/>
        <v>3391.4679943100991</v>
      </c>
      <c r="Y820" s="309">
        <f t="shared" si="218"/>
        <v>7.6150000000000002</v>
      </c>
    </row>
    <row r="821" spans="1:25" ht="15.75" customHeight="1" x14ac:dyDescent="0.2">
      <c r="A821" s="424">
        <v>804</v>
      </c>
      <c r="B821" s="301">
        <v>42.18</v>
      </c>
      <c r="C821" s="302">
        <v>21700</v>
      </c>
      <c r="D821" s="303">
        <f t="shared" si="204"/>
        <v>6173.5419630156466</v>
      </c>
      <c r="E821" s="304">
        <f t="shared" si="207"/>
        <v>2086.6571834992883</v>
      </c>
      <c r="F821" s="304">
        <f t="shared" si="208"/>
        <v>123.47083926031293</v>
      </c>
      <c r="G821" s="101">
        <v>95</v>
      </c>
      <c r="H821" s="305">
        <f t="shared" si="209"/>
        <v>8478.6699857752483</v>
      </c>
      <c r="I821" s="309">
        <f t="shared" si="210"/>
        <v>19.061199999999999</v>
      </c>
      <c r="J821" s="329">
        <v>70.3</v>
      </c>
      <c r="K821" s="302">
        <v>21700</v>
      </c>
      <c r="L821" s="307">
        <f t="shared" si="205"/>
        <v>3704.1251778093883</v>
      </c>
      <c r="M821" s="304">
        <f t="shared" si="211"/>
        <v>1251.9943100995731</v>
      </c>
      <c r="N821" s="304">
        <f t="shared" si="212"/>
        <v>74.082503556187774</v>
      </c>
      <c r="O821" s="308">
        <v>57</v>
      </c>
      <c r="P821" s="305">
        <f t="shared" si="213"/>
        <v>5087.2019914651491</v>
      </c>
      <c r="Q821" s="309">
        <f t="shared" si="214"/>
        <v>11.4367</v>
      </c>
      <c r="R821" s="367">
        <v>105.45</v>
      </c>
      <c r="S821" s="302">
        <v>21700</v>
      </c>
      <c r="T821" s="307">
        <f t="shared" si="206"/>
        <v>2469.4167852062587</v>
      </c>
      <c r="U821" s="101">
        <f t="shared" si="215"/>
        <v>834.66287339971541</v>
      </c>
      <c r="V821" s="304">
        <f t="shared" si="216"/>
        <v>49.388335704125176</v>
      </c>
      <c r="W821" s="308">
        <v>38</v>
      </c>
      <c r="X821" s="305">
        <f t="shared" si="217"/>
        <v>3391.4679943100991</v>
      </c>
      <c r="Y821" s="309">
        <f t="shared" si="218"/>
        <v>7.6245000000000003</v>
      </c>
    </row>
    <row r="822" spans="1:25" ht="15.75" customHeight="1" x14ac:dyDescent="0.2">
      <c r="A822" s="424">
        <v>805</v>
      </c>
      <c r="B822" s="301">
        <v>42.18</v>
      </c>
      <c r="C822" s="302">
        <v>21700</v>
      </c>
      <c r="D822" s="303">
        <f t="shared" si="204"/>
        <v>6173.5419630156466</v>
      </c>
      <c r="E822" s="304">
        <f t="shared" si="207"/>
        <v>2086.6571834992883</v>
      </c>
      <c r="F822" s="304">
        <f t="shared" si="208"/>
        <v>123.47083926031293</v>
      </c>
      <c r="G822" s="101">
        <v>95</v>
      </c>
      <c r="H822" s="305">
        <f t="shared" si="209"/>
        <v>8478.6699857752483</v>
      </c>
      <c r="I822" s="309">
        <f t="shared" si="210"/>
        <v>19.084900000000001</v>
      </c>
      <c r="J822" s="329">
        <v>70.3</v>
      </c>
      <c r="K822" s="302">
        <v>21700</v>
      </c>
      <c r="L822" s="307">
        <f t="shared" si="205"/>
        <v>3704.1251778093883</v>
      </c>
      <c r="M822" s="304">
        <f t="shared" si="211"/>
        <v>1251.9943100995731</v>
      </c>
      <c r="N822" s="304">
        <f t="shared" si="212"/>
        <v>74.082503556187774</v>
      </c>
      <c r="O822" s="308">
        <v>57</v>
      </c>
      <c r="P822" s="305">
        <f t="shared" si="213"/>
        <v>5087.2019914651491</v>
      </c>
      <c r="Q822" s="309">
        <f t="shared" si="214"/>
        <v>11.450900000000001</v>
      </c>
      <c r="R822" s="367">
        <v>105.45</v>
      </c>
      <c r="S822" s="302">
        <v>21700</v>
      </c>
      <c r="T822" s="307">
        <f t="shared" si="206"/>
        <v>2469.4167852062587</v>
      </c>
      <c r="U822" s="101">
        <f t="shared" si="215"/>
        <v>834.66287339971541</v>
      </c>
      <c r="V822" s="304">
        <f t="shared" si="216"/>
        <v>49.388335704125176</v>
      </c>
      <c r="W822" s="308">
        <v>38</v>
      </c>
      <c r="X822" s="305">
        <f t="shared" si="217"/>
        <v>3391.4679943100991</v>
      </c>
      <c r="Y822" s="309">
        <f t="shared" si="218"/>
        <v>7.6338999999999997</v>
      </c>
    </row>
    <row r="823" spans="1:25" ht="15.75" customHeight="1" x14ac:dyDescent="0.2">
      <c r="A823" s="424">
        <v>806</v>
      </c>
      <c r="B823" s="301">
        <v>42.18</v>
      </c>
      <c r="C823" s="302">
        <v>21700</v>
      </c>
      <c r="D823" s="303">
        <f t="shared" si="204"/>
        <v>6173.5419630156466</v>
      </c>
      <c r="E823" s="304">
        <f t="shared" si="207"/>
        <v>2086.6571834992883</v>
      </c>
      <c r="F823" s="304">
        <f t="shared" si="208"/>
        <v>123.47083926031293</v>
      </c>
      <c r="G823" s="101">
        <v>95</v>
      </c>
      <c r="H823" s="305">
        <f t="shared" si="209"/>
        <v>8478.6699857752483</v>
      </c>
      <c r="I823" s="309">
        <f t="shared" si="210"/>
        <v>19.108599999999999</v>
      </c>
      <c r="J823" s="329">
        <v>70.3</v>
      </c>
      <c r="K823" s="302">
        <v>21700</v>
      </c>
      <c r="L823" s="307">
        <f t="shared" si="205"/>
        <v>3704.1251778093883</v>
      </c>
      <c r="M823" s="304">
        <f t="shared" si="211"/>
        <v>1251.9943100995731</v>
      </c>
      <c r="N823" s="304">
        <f t="shared" si="212"/>
        <v>74.082503556187774</v>
      </c>
      <c r="O823" s="308">
        <v>57</v>
      </c>
      <c r="P823" s="305">
        <f t="shared" si="213"/>
        <v>5087.2019914651491</v>
      </c>
      <c r="Q823" s="309">
        <f t="shared" si="214"/>
        <v>11.4651</v>
      </c>
      <c r="R823" s="367">
        <v>105.45</v>
      </c>
      <c r="S823" s="302">
        <v>21700</v>
      </c>
      <c r="T823" s="307">
        <f t="shared" si="206"/>
        <v>2469.4167852062587</v>
      </c>
      <c r="U823" s="101">
        <f t="shared" si="215"/>
        <v>834.66287339971541</v>
      </c>
      <c r="V823" s="304">
        <f t="shared" si="216"/>
        <v>49.388335704125176</v>
      </c>
      <c r="W823" s="308">
        <v>38</v>
      </c>
      <c r="X823" s="305">
        <f t="shared" si="217"/>
        <v>3391.4679943100991</v>
      </c>
      <c r="Y823" s="309">
        <f t="shared" si="218"/>
        <v>7.6433999999999997</v>
      </c>
    </row>
    <row r="824" spans="1:25" ht="15.75" customHeight="1" x14ac:dyDescent="0.2">
      <c r="A824" s="424">
        <v>807</v>
      </c>
      <c r="B824" s="301">
        <v>42.18</v>
      </c>
      <c r="C824" s="302">
        <v>21700</v>
      </c>
      <c r="D824" s="303">
        <f t="shared" si="204"/>
        <v>6173.5419630156466</v>
      </c>
      <c r="E824" s="304">
        <f t="shared" si="207"/>
        <v>2086.6571834992883</v>
      </c>
      <c r="F824" s="304">
        <f t="shared" si="208"/>
        <v>123.47083926031293</v>
      </c>
      <c r="G824" s="101">
        <v>95</v>
      </c>
      <c r="H824" s="305">
        <f t="shared" si="209"/>
        <v>8478.6699857752483</v>
      </c>
      <c r="I824" s="309">
        <f t="shared" si="210"/>
        <v>19.132300000000001</v>
      </c>
      <c r="J824" s="329">
        <v>70.3</v>
      </c>
      <c r="K824" s="302">
        <v>21700</v>
      </c>
      <c r="L824" s="307">
        <f t="shared" si="205"/>
        <v>3704.1251778093883</v>
      </c>
      <c r="M824" s="304">
        <f t="shared" si="211"/>
        <v>1251.9943100995731</v>
      </c>
      <c r="N824" s="304">
        <f t="shared" si="212"/>
        <v>74.082503556187774</v>
      </c>
      <c r="O824" s="308">
        <v>57</v>
      </c>
      <c r="P824" s="305">
        <f t="shared" si="213"/>
        <v>5087.2019914651491</v>
      </c>
      <c r="Q824" s="309">
        <f t="shared" si="214"/>
        <v>11.4794</v>
      </c>
      <c r="R824" s="367">
        <v>105.45</v>
      </c>
      <c r="S824" s="302">
        <v>21700</v>
      </c>
      <c r="T824" s="307">
        <f t="shared" si="206"/>
        <v>2469.4167852062587</v>
      </c>
      <c r="U824" s="101">
        <f t="shared" si="215"/>
        <v>834.66287339971541</v>
      </c>
      <c r="V824" s="304">
        <f t="shared" si="216"/>
        <v>49.388335704125176</v>
      </c>
      <c r="W824" s="308">
        <v>38</v>
      </c>
      <c r="X824" s="305">
        <f t="shared" si="217"/>
        <v>3391.4679943100991</v>
      </c>
      <c r="Y824" s="309">
        <f t="shared" si="218"/>
        <v>7.6528999999999998</v>
      </c>
    </row>
    <row r="825" spans="1:25" ht="15.75" customHeight="1" x14ac:dyDescent="0.2">
      <c r="A825" s="424">
        <v>808</v>
      </c>
      <c r="B825" s="301">
        <v>42.18</v>
      </c>
      <c r="C825" s="302">
        <v>21700</v>
      </c>
      <c r="D825" s="303">
        <f t="shared" si="204"/>
        <v>6173.5419630156466</v>
      </c>
      <c r="E825" s="304">
        <f t="shared" si="207"/>
        <v>2086.6571834992883</v>
      </c>
      <c r="F825" s="304">
        <f t="shared" si="208"/>
        <v>123.47083926031293</v>
      </c>
      <c r="G825" s="101">
        <v>95</v>
      </c>
      <c r="H825" s="305">
        <f t="shared" si="209"/>
        <v>8478.6699857752483</v>
      </c>
      <c r="I825" s="309">
        <f t="shared" si="210"/>
        <v>19.155999999999999</v>
      </c>
      <c r="J825" s="329">
        <v>70.3</v>
      </c>
      <c r="K825" s="302">
        <v>21700</v>
      </c>
      <c r="L825" s="307">
        <f t="shared" si="205"/>
        <v>3704.1251778093883</v>
      </c>
      <c r="M825" s="304">
        <f t="shared" si="211"/>
        <v>1251.9943100995731</v>
      </c>
      <c r="N825" s="304">
        <f t="shared" si="212"/>
        <v>74.082503556187774</v>
      </c>
      <c r="O825" s="308">
        <v>57</v>
      </c>
      <c r="P825" s="305">
        <f t="shared" si="213"/>
        <v>5087.2019914651491</v>
      </c>
      <c r="Q825" s="309">
        <f t="shared" si="214"/>
        <v>11.493600000000001</v>
      </c>
      <c r="R825" s="367">
        <v>105.45</v>
      </c>
      <c r="S825" s="302">
        <v>21700</v>
      </c>
      <c r="T825" s="307">
        <f t="shared" si="206"/>
        <v>2469.4167852062587</v>
      </c>
      <c r="U825" s="101">
        <f t="shared" si="215"/>
        <v>834.66287339971541</v>
      </c>
      <c r="V825" s="304">
        <f t="shared" si="216"/>
        <v>49.388335704125176</v>
      </c>
      <c r="W825" s="308">
        <v>38</v>
      </c>
      <c r="X825" s="305">
        <f t="shared" si="217"/>
        <v>3391.4679943100991</v>
      </c>
      <c r="Y825" s="309">
        <f t="shared" si="218"/>
        <v>7.6623999999999999</v>
      </c>
    </row>
    <row r="826" spans="1:25" ht="15.75" customHeight="1" x14ac:dyDescent="0.2">
      <c r="A826" s="424">
        <v>809</v>
      </c>
      <c r="B826" s="301">
        <v>42.18</v>
      </c>
      <c r="C826" s="302">
        <v>21700</v>
      </c>
      <c r="D826" s="303">
        <f t="shared" si="204"/>
        <v>6173.5419630156466</v>
      </c>
      <c r="E826" s="304">
        <f t="shared" si="207"/>
        <v>2086.6571834992883</v>
      </c>
      <c r="F826" s="304">
        <f t="shared" si="208"/>
        <v>123.47083926031293</v>
      </c>
      <c r="G826" s="101">
        <v>95</v>
      </c>
      <c r="H826" s="305">
        <f t="shared" si="209"/>
        <v>8478.6699857752483</v>
      </c>
      <c r="I826" s="309">
        <f t="shared" si="210"/>
        <v>19.1797</v>
      </c>
      <c r="J826" s="329">
        <v>70.3</v>
      </c>
      <c r="K826" s="302">
        <v>21700</v>
      </c>
      <c r="L826" s="307">
        <f t="shared" si="205"/>
        <v>3704.1251778093883</v>
      </c>
      <c r="M826" s="304">
        <f t="shared" si="211"/>
        <v>1251.9943100995731</v>
      </c>
      <c r="N826" s="304">
        <f t="shared" si="212"/>
        <v>74.082503556187774</v>
      </c>
      <c r="O826" s="308">
        <v>57</v>
      </c>
      <c r="P826" s="305">
        <f t="shared" si="213"/>
        <v>5087.2019914651491</v>
      </c>
      <c r="Q826" s="309">
        <f t="shared" si="214"/>
        <v>11.5078</v>
      </c>
      <c r="R826" s="367">
        <v>105.45</v>
      </c>
      <c r="S826" s="302">
        <v>21700</v>
      </c>
      <c r="T826" s="307">
        <f t="shared" si="206"/>
        <v>2469.4167852062587</v>
      </c>
      <c r="U826" s="101">
        <f t="shared" si="215"/>
        <v>834.66287339971541</v>
      </c>
      <c r="V826" s="304">
        <f t="shared" si="216"/>
        <v>49.388335704125176</v>
      </c>
      <c r="W826" s="308">
        <v>38</v>
      </c>
      <c r="X826" s="305">
        <f t="shared" si="217"/>
        <v>3391.4679943100991</v>
      </c>
      <c r="Y826" s="309">
        <f t="shared" si="218"/>
        <v>7.6718999999999999</v>
      </c>
    </row>
    <row r="827" spans="1:25" ht="15.75" customHeight="1" x14ac:dyDescent="0.2">
      <c r="A827" s="283">
        <v>810</v>
      </c>
      <c r="B827" s="301">
        <v>42.18</v>
      </c>
      <c r="C827" s="302">
        <v>21700</v>
      </c>
      <c r="D827" s="303">
        <f t="shared" si="204"/>
        <v>6173.5419630156466</v>
      </c>
      <c r="E827" s="304">
        <f t="shared" si="207"/>
        <v>2086.6571834992883</v>
      </c>
      <c r="F827" s="304">
        <f t="shared" si="208"/>
        <v>123.47083926031293</v>
      </c>
      <c r="G827" s="101">
        <v>95</v>
      </c>
      <c r="H827" s="305">
        <f t="shared" si="209"/>
        <v>8478.6699857752483</v>
      </c>
      <c r="I827" s="309">
        <f t="shared" si="210"/>
        <v>19.203399999999998</v>
      </c>
      <c r="J827" s="329">
        <v>70.3</v>
      </c>
      <c r="K827" s="302">
        <v>21700</v>
      </c>
      <c r="L827" s="307">
        <f t="shared" si="205"/>
        <v>3704.1251778093883</v>
      </c>
      <c r="M827" s="304">
        <f t="shared" si="211"/>
        <v>1251.9943100995731</v>
      </c>
      <c r="N827" s="304">
        <f t="shared" si="212"/>
        <v>74.082503556187774</v>
      </c>
      <c r="O827" s="308">
        <v>57</v>
      </c>
      <c r="P827" s="305">
        <f t="shared" si="213"/>
        <v>5087.2019914651491</v>
      </c>
      <c r="Q827" s="309">
        <f t="shared" si="214"/>
        <v>11.522</v>
      </c>
      <c r="R827" s="367">
        <v>105.45</v>
      </c>
      <c r="S827" s="302">
        <v>21700</v>
      </c>
      <c r="T827" s="307">
        <f t="shared" si="206"/>
        <v>2469.4167852062587</v>
      </c>
      <c r="U827" s="101">
        <f t="shared" si="215"/>
        <v>834.66287339971541</v>
      </c>
      <c r="V827" s="304">
        <f t="shared" si="216"/>
        <v>49.388335704125176</v>
      </c>
      <c r="W827" s="308">
        <v>38</v>
      </c>
      <c r="X827" s="305">
        <f t="shared" si="217"/>
        <v>3391.4679943100991</v>
      </c>
      <c r="Y827" s="309">
        <f t="shared" si="218"/>
        <v>7.6814</v>
      </c>
    </row>
    <row r="828" spans="1:25" ht="15.75" customHeight="1" x14ac:dyDescent="0.2">
      <c r="A828" s="424">
        <v>811</v>
      </c>
      <c r="B828" s="301">
        <v>42.18</v>
      </c>
      <c r="C828" s="302">
        <v>21700</v>
      </c>
      <c r="D828" s="303">
        <f t="shared" si="204"/>
        <v>6173.5419630156466</v>
      </c>
      <c r="E828" s="304">
        <f t="shared" si="207"/>
        <v>2086.6571834992883</v>
      </c>
      <c r="F828" s="304">
        <f t="shared" si="208"/>
        <v>123.47083926031293</v>
      </c>
      <c r="G828" s="101">
        <v>95</v>
      </c>
      <c r="H828" s="305">
        <f t="shared" si="209"/>
        <v>8478.6699857752483</v>
      </c>
      <c r="I828" s="309">
        <f t="shared" si="210"/>
        <v>19.2271</v>
      </c>
      <c r="J828" s="329">
        <v>70.3</v>
      </c>
      <c r="K828" s="302">
        <v>21700</v>
      </c>
      <c r="L828" s="307">
        <f t="shared" si="205"/>
        <v>3704.1251778093883</v>
      </c>
      <c r="M828" s="304">
        <f t="shared" si="211"/>
        <v>1251.9943100995731</v>
      </c>
      <c r="N828" s="304">
        <f t="shared" si="212"/>
        <v>74.082503556187774</v>
      </c>
      <c r="O828" s="308">
        <v>57</v>
      </c>
      <c r="P828" s="305">
        <f t="shared" si="213"/>
        <v>5087.2019914651491</v>
      </c>
      <c r="Q828" s="309">
        <f t="shared" si="214"/>
        <v>11.536300000000001</v>
      </c>
      <c r="R828" s="367">
        <v>105.45</v>
      </c>
      <c r="S828" s="302">
        <v>21700</v>
      </c>
      <c r="T828" s="307">
        <f t="shared" si="206"/>
        <v>2469.4167852062587</v>
      </c>
      <c r="U828" s="101">
        <f t="shared" si="215"/>
        <v>834.66287339971541</v>
      </c>
      <c r="V828" s="304">
        <f t="shared" si="216"/>
        <v>49.388335704125176</v>
      </c>
      <c r="W828" s="308">
        <v>38</v>
      </c>
      <c r="X828" s="305">
        <f t="shared" si="217"/>
        <v>3391.4679943100991</v>
      </c>
      <c r="Y828" s="309">
        <f t="shared" si="218"/>
        <v>7.6908000000000003</v>
      </c>
    </row>
    <row r="829" spans="1:25" ht="15.75" customHeight="1" x14ac:dyDescent="0.2">
      <c r="A829" s="424">
        <v>812</v>
      </c>
      <c r="B829" s="301">
        <v>42.18</v>
      </c>
      <c r="C829" s="302">
        <v>21700</v>
      </c>
      <c r="D829" s="303">
        <f t="shared" si="204"/>
        <v>6173.5419630156466</v>
      </c>
      <c r="E829" s="304">
        <f t="shared" si="207"/>
        <v>2086.6571834992883</v>
      </c>
      <c r="F829" s="304">
        <f t="shared" si="208"/>
        <v>123.47083926031293</v>
      </c>
      <c r="G829" s="101">
        <v>95</v>
      </c>
      <c r="H829" s="305">
        <f t="shared" si="209"/>
        <v>8478.6699857752483</v>
      </c>
      <c r="I829" s="309">
        <f t="shared" si="210"/>
        <v>19.250800000000002</v>
      </c>
      <c r="J829" s="329">
        <v>70.3</v>
      </c>
      <c r="K829" s="302">
        <v>21700</v>
      </c>
      <c r="L829" s="307">
        <f t="shared" si="205"/>
        <v>3704.1251778093883</v>
      </c>
      <c r="M829" s="304">
        <f t="shared" si="211"/>
        <v>1251.9943100995731</v>
      </c>
      <c r="N829" s="304">
        <f t="shared" si="212"/>
        <v>74.082503556187774</v>
      </c>
      <c r="O829" s="308">
        <v>57</v>
      </c>
      <c r="P829" s="305">
        <f t="shared" si="213"/>
        <v>5087.2019914651491</v>
      </c>
      <c r="Q829" s="309">
        <f t="shared" si="214"/>
        <v>11.5505</v>
      </c>
      <c r="R829" s="367">
        <v>105.45</v>
      </c>
      <c r="S829" s="302">
        <v>21700</v>
      </c>
      <c r="T829" s="307">
        <f t="shared" si="206"/>
        <v>2469.4167852062587</v>
      </c>
      <c r="U829" s="101">
        <f t="shared" si="215"/>
        <v>834.66287339971541</v>
      </c>
      <c r="V829" s="304">
        <f t="shared" si="216"/>
        <v>49.388335704125176</v>
      </c>
      <c r="W829" s="308">
        <v>38</v>
      </c>
      <c r="X829" s="305">
        <f t="shared" si="217"/>
        <v>3391.4679943100991</v>
      </c>
      <c r="Y829" s="309">
        <f t="shared" si="218"/>
        <v>7.7003000000000004</v>
      </c>
    </row>
    <row r="830" spans="1:25" ht="15.75" customHeight="1" x14ac:dyDescent="0.2">
      <c r="A830" s="424">
        <v>813</v>
      </c>
      <c r="B830" s="301">
        <v>42.18</v>
      </c>
      <c r="C830" s="302">
        <v>21700</v>
      </c>
      <c r="D830" s="303">
        <f t="shared" si="204"/>
        <v>6173.5419630156466</v>
      </c>
      <c r="E830" s="304">
        <f t="shared" si="207"/>
        <v>2086.6571834992883</v>
      </c>
      <c r="F830" s="304">
        <f t="shared" si="208"/>
        <v>123.47083926031293</v>
      </c>
      <c r="G830" s="101">
        <v>95</v>
      </c>
      <c r="H830" s="305">
        <f t="shared" si="209"/>
        <v>8478.6699857752483</v>
      </c>
      <c r="I830" s="309">
        <f t="shared" si="210"/>
        <v>19.2745</v>
      </c>
      <c r="J830" s="329">
        <v>70.3</v>
      </c>
      <c r="K830" s="302">
        <v>21700</v>
      </c>
      <c r="L830" s="307">
        <f t="shared" si="205"/>
        <v>3704.1251778093883</v>
      </c>
      <c r="M830" s="304">
        <f t="shared" si="211"/>
        <v>1251.9943100995731</v>
      </c>
      <c r="N830" s="304">
        <f t="shared" si="212"/>
        <v>74.082503556187774</v>
      </c>
      <c r="O830" s="308">
        <v>57</v>
      </c>
      <c r="P830" s="305">
        <f t="shared" si="213"/>
        <v>5087.2019914651491</v>
      </c>
      <c r="Q830" s="309">
        <f t="shared" si="214"/>
        <v>11.5647</v>
      </c>
      <c r="R830" s="367">
        <v>105.45</v>
      </c>
      <c r="S830" s="302">
        <v>21700</v>
      </c>
      <c r="T830" s="307">
        <f t="shared" si="206"/>
        <v>2469.4167852062587</v>
      </c>
      <c r="U830" s="101">
        <f t="shared" si="215"/>
        <v>834.66287339971541</v>
      </c>
      <c r="V830" s="304">
        <f t="shared" si="216"/>
        <v>49.388335704125176</v>
      </c>
      <c r="W830" s="308">
        <v>38</v>
      </c>
      <c r="X830" s="305">
        <f t="shared" si="217"/>
        <v>3391.4679943100991</v>
      </c>
      <c r="Y830" s="309">
        <f t="shared" si="218"/>
        <v>7.7098000000000004</v>
      </c>
    </row>
    <row r="831" spans="1:25" ht="15.75" customHeight="1" x14ac:dyDescent="0.2">
      <c r="A831" s="424">
        <v>814</v>
      </c>
      <c r="B831" s="301">
        <v>42.18</v>
      </c>
      <c r="C831" s="302">
        <v>21700</v>
      </c>
      <c r="D831" s="303">
        <f t="shared" si="204"/>
        <v>6173.5419630156466</v>
      </c>
      <c r="E831" s="304">
        <f t="shared" si="207"/>
        <v>2086.6571834992883</v>
      </c>
      <c r="F831" s="304">
        <f t="shared" si="208"/>
        <v>123.47083926031293</v>
      </c>
      <c r="G831" s="101">
        <v>95</v>
      </c>
      <c r="H831" s="305">
        <f t="shared" si="209"/>
        <v>8478.6699857752483</v>
      </c>
      <c r="I831" s="309">
        <f t="shared" si="210"/>
        <v>19.298200000000001</v>
      </c>
      <c r="J831" s="329">
        <v>70.3</v>
      </c>
      <c r="K831" s="302">
        <v>21700</v>
      </c>
      <c r="L831" s="307">
        <f t="shared" si="205"/>
        <v>3704.1251778093883</v>
      </c>
      <c r="M831" s="304">
        <f t="shared" si="211"/>
        <v>1251.9943100995731</v>
      </c>
      <c r="N831" s="304">
        <f t="shared" si="212"/>
        <v>74.082503556187774</v>
      </c>
      <c r="O831" s="308">
        <v>57</v>
      </c>
      <c r="P831" s="305">
        <f t="shared" si="213"/>
        <v>5087.2019914651491</v>
      </c>
      <c r="Q831" s="309">
        <f t="shared" si="214"/>
        <v>11.578900000000001</v>
      </c>
      <c r="R831" s="367">
        <v>105.45</v>
      </c>
      <c r="S831" s="302">
        <v>21700</v>
      </c>
      <c r="T831" s="307">
        <f t="shared" si="206"/>
        <v>2469.4167852062587</v>
      </c>
      <c r="U831" s="101">
        <f t="shared" si="215"/>
        <v>834.66287339971541</v>
      </c>
      <c r="V831" s="304">
        <f t="shared" si="216"/>
        <v>49.388335704125176</v>
      </c>
      <c r="W831" s="308">
        <v>38</v>
      </c>
      <c r="X831" s="305">
        <f t="shared" si="217"/>
        <v>3391.4679943100991</v>
      </c>
      <c r="Y831" s="309">
        <f t="shared" si="218"/>
        <v>7.7192999999999996</v>
      </c>
    </row>
    <row r="832" spans="1:25" ht="15.75" customHeight="1" x14ac:dyDescent="0.2">
      <c r="A832" s="424">
        <v>815</v>
      </c>
      <c r="B832" s="301">
        <v>42.18</v>
      </c>
      <c r="C832" s="302">
        <v>21700</v>
      </c>
      <c r="D832" s="303">
        <f t="shared" si="204"/>
        <v>6173.5419630156466</v>
      </c>
      <c r="E832" s="304">
        <f t="shared" si="207"/>
        <v>2086.6571834992883</v>
      </c>
      <c r="F832" s="304">
        <f t="shared" si="208"/>
        <v>123.47083926031293</v>
      </c>
      <c r="G832" s="101">
        <v>95</v>
      </c>
      <c r="H832" s="305">
        <f t="shared" si="209"/>
        <v>8478.6699857752483</v>
      </c>
      <c r="I832" s="309">
        <f t="shared" si="210"/>
        <v>19.321999999999999</v>
      </c>
      <c r="J832" s="329">
        <v>70.3</v>
      </c>
      <c r="K832" s="302">
        <v>21700</v>
      </c>
      <c r="L832" s="307">
        <f t="shared" si="205"/>
        <v>3704.1251778093883</v>
      </c>
      <c r="M832" s="304">
        <f t="shared" si="211"/>
        <v>1251.9943100995731</v>
      </c>
      <c r="N832" s="304">
        <f t="shared" si="212"/>
        <v>74.082503556187774</v>
      </c>
      <c r="O832" s="308">
        <v>57</v>
      </c>
      <c r="P832" s="305">
        <f t="shared" si="213"/>
        <v>5087.2019914651491</v>
      </c>
      <c r="Q832" s="309">
        <f t="shared" si="214"/>
        <v>11.5932</v>
      </c>
      <c r="R832" s="367">
        <v>105.45</v>
      </c>
      <c r="S832" s="302">
        <v>21700</v>
      </c>
      <c r="T832" s="307">
        <f t="shared" si="206"/>
        <v>2469.4167852062587</v>
      </c>
      <c r="U832" s="101">
        <f t="shared" si="215"/>
        <v>834.66287339971541</v>
      </c>
      <c r="V832" s="304">
        <f t="shared" si="216"/>
        <v>49.388335704125176</v>
      </c>
      <c r="W832" s="308">
        <v>38</v>
      </c>
      <c r="X832" s="305">
        <f t="shared" si="217"/>
        <v>3391.4679943100991</v>
      </c>
      <c r="Y832" s="309">
        <f t="shared" si="218"/>
        <v>7.7287999999999997</v>
      </c>
    </row>
    <row r="833" spans="1:25" ht="15.75" customHeight="1" x14ac:dyDescent="0.2">
      <c r="A833" s="424">
        <v>816</v>
      </c>
      <c r="B833" s="301">
        <v>42.18</v>
      </c>
      <c r="C833" s="302">
        <v>21700</v>
      </c>
      <c r="D833" s="303">
        <f t="shared" si="204"/>
        <v>6173.5419630156466</v>
      </c>
      <c r="E833" s="304">
        <f t="shared" si="207"/>
        <v>2086.6571834992883</v>
      </c>
      <c r="F833" s="304">
        <f t="shared" si="208"/>
        <v>123.47083926031293</v>
      </c>
      <c r="G833" s="101">
        <v>95</v>
      </c>
      <c r="H833" s="305">
        <f t="shared" si="209"/>
        <v>8478.6699857752483</v>
      </c>
      <c r="I833" s="309">
        <f t="shared" si="210"/>
        <v>19.345700000000001</v>
      </c>
      <c r="J833" s="329">
        <v>70.3</v>
      </c>
      <c r="K833" s="302">
        <v>21700</v>
      </c>
      <c r="L833" s="307">
        <f t="shared" si="205"/>
        <v>3704.1251778093883</v>
      </c>
      <c r="M833" s="304">
        <f t="shared" si="211"/>
        <v>1251.9943100995731</v>
      </c>
      <c r="N833" s="304">
        <f t="shared" si="212"/>
        <v>74.082503556187774</v>
      </c>
      <c r="O833" s="308">
        <v>57</v>
      </c>
      <c r="P833" s="305">
        <f t="shared" si="213"/>
        <v>5087.2019914651491</v>
      </c>
      <c r="Q833" s="309">
        <f t="shared" si="214"/>
        <v>11.6074</v>
      </c>
      <c r="R833" s="367">
        <v>105.45</v>
      </c>
      <c r="S833" s="302">
        <v>21700</v>
      </c>
      <c r="T833" s="307">
        <f t="shared" si="206"/>
        <v>2469.4167852062587</v>
      </c>
      <c r="U833" s="101">
        <f t="shared" si="215"/>
        <v>834.66287339971541</v>
      </c>
      <c r="V833" s="304">
        <f t="shared" si="216"/>
        <v>49.388335704125176</v>
      </c>
      <c r="W833" s="308">
        <v>38</v>
      </c>
      <c r="X833" s="305">
        <f t="shared" si="217"/>
        <v>3391.4679943100991</v>
      </c>
      <c r="Y833" s="309">
        <f t="shared" si="218"/>
        <v>7.7382999999999997</v>
      </c>
    </row>
    <row r="834" spans="1:25" ht="15.75" customHeight="1" x14ac:dyDescent="0.2">
      <c r="A834" s="424">
        <v>817</v>
      </c>
      <c r="B834" s="301">
        <v>42.18</v>
      </c>
      <c r="C834" s="302">
        <v>21700</v>
      </c>
      <c r="D834" s="303">
        <f t="shared" si="204"/>
        <v>6173.5419630156466</v>
      </c>
      <c r="E834" s="304">
        <f t="shared" si="207"/>
        <v>2086.6571834992883</v>
      </c>
      <c r="F834" s="304">
        <f t="shared" si="208"/>
        <v>123.47083926031293</v>
      </c>
      <c r="G834" s="101">
        <v>95</v>
      </c>
      <c r="H834" s="305">
        <f t="shared" si="209"/>
        <v>8478.6699857752483</v>
      </c>
      <c r="I834" s="309">
        <f t="shared" si="210"/>
        <v>19.369399999999999</v>
      </c>
      <c r="J834" s="329">
        <v>70.3</v>
      </c>
      <c r="K834" s="302">
        <v>21700</v>
      </c>
      <c r="L834" s="307">
        <f t="shared" si="205"/>
        <v>3704.1251778093883</v>
      </c>
      <c r="M834" s="304">
        <f t="shared" si="211"/>
        <v>1251.9943100995731</v>
      </c>
      <c r="N834" s="304">
        <f t="shared" si="212"/>
        <v>74.082503556187774</v>
      </c>
      <c r="O834" s="308">
        <v>57</v>
      </c>
      <c r="P834" s="305">
        <f t="shared" si="213"/>
        <v>5087.2019914651491</v>
      </c>
      <c r="Q834" s="309">
        <f t="shared" si="214"/>
        <v>11.621600000000001</v>
      </c>
      <c r="R834" s="367">
        <v>105.45</v>
      </c>
      <c r="S834" s="302">
        <v>21700</v>
      </c>
      <c r="T834" s="307">
        <f t="shared" si="206"/>
        <v>2469.4167852062587</v>
      </c>
      <c r="U834" s="101">
        <f t="shared" si="215"/>
        <v>834.66287339971541</v>
      </c>
      <c r="V834" s="304">
        <f t="shared" si="216"/>
        <v>49.388335704125176</v>
      </c>
      <c r="W834" s="308">
        <v>38</v>
      </c>
      <c r="X834" s="305">
        <f t="shared" si="217"/>
        <v>3391.4679943100991</v>
      </c>
      <c r="Y834" s="309">
        <f t="shared" si="218"/>
        <v>7.7477</v>
      </c>
    </row>
    <row r="835" spans="1:25" ht="15.75" customHeight="1" x14ac:dyDescent="0.2">
      <c r="A835" s="424">
        <v>818</v>
      </c>
      <c r="B835" s="301">
        <v>42.18</v>
      </c>
      <c r="C835" s="302">
        <v>21700</v>
      </c>
      <c r="D835" s="303">
        <f t="shared" si="204"/>
        <v>6173.5419630156466</v>
      </c>
      <c r="E835" s="304">
        <f t="shared" si="207"/>
        <v>2086.6571834992883</v>
      </c>
      <c r="F835" s="304">
        <f t="shared" si="208"/>
        <v>123.47083926031293</v>
      </c>
      <c r="G835" s="101">
        <v>95</v>
      </c>
      <c r="H835" s="305">
        <f t="shared" si="209"/>
        <v>8478.6699857752483</v>
      </c>
      <c r="I835" s="309">
        <f t="shared" si="210"/>
        <v>19.3931</v>
      </c>
      <c r="J835" s="329">
        <v>70.3</v>
      </c>
      <c r="K835" s="302">
        <v>21700</v>
      </c>
      <c r="L835" s="307">
        <f t="shared" si="205"/>
        <v>3704.1251778093883</v>
      </c>
      <c r="M835" s="304">
        <f t="shared" si="211"/>
        <v>1251.9943100995731</v>
      </c>
      <c r="N835" s="304">
        <f t="shared" si="212"/>
        <v>74.082503556187774</v>
      </c>
      <c r="O835" s="308">
        <v>57</v>
      </c>
      <c r="P835" s="305">
        <f t="shared" si="213"/>
        <v>5087.2019914651491</v>
      </c>
      <c r="Q835" s="309">
        <f t="shared" si="214"/>
        <v>11.6358</v>
      </c>
      <c r="R835" s="367">
        <v>105.45</v>
      </c>
      <c r="S835" s="302">
        <v>21700</v>
      </c>
      <c r="T835" s="307">
        <f t="shared" si="206"/>
        <v>2469.4167852062587</v>
      </c>
      <c r="U835" s="101">
        <f t="shared" si="215"/>
        <v>834.66287339971541</v>
      </c>
      <c r="V835" s="304">
        <f t="shared" si="216"/>
        <v>49.388335704125176</v>
      </c>
      <c r="W835" s="308">
        <v>38</v>
      </c>
      <c r="X835" s="305">
        <f t="shared" si="217"/>
        <v>3391.4679943100991</v>
      </c>
      <c r="Y835" s="309">
        <f t="shared" si="218"/>
        <v>7.7572000000000001</v>
      </c>
    </row>
    <row r="836" spans="1:25" ht="15.75" customHeight="1" x14ac:dyDescent="0.2">
      <c r="A836" s="424">
        <v>819</v>
      </c>
      <c r="B836" s="301">
        <v>42.18</v>
      </c>
      <c r="C836" s="302">
        <v>21700</v>
      </c>
      <c r="D836" s="303">
        <f t="shared" si="204"/>
        <v>6173.5419630156466</v>
      </c>
      <c r="E836" s="304">
        <f t="shared" si="207"/>
        <v>2086.6571834992883</v>
      </c>
      <c r="F836" s="304">
        <f t="shared" si="208"/>
        <v>123.47083926031293</v>
      </c>
      <c r="G836" s="101">
        <v>95</v>
      </c>
      <c r="H836" s="305">
        <f t="shared" si="209"/>
        <v>8478.6699857752483</v>
      </c>
      <c r="I836" s="309">
        <f t="shared" si="210"/>
        <v>19.416799999999999</v>
      </c>
      <c r="J836" s="329">
        <v>70.3</v>
      </c>
      <c r="K836" s="302">
        <v>21700</v>
      </c>
      <c r="L836" s="307">
        <f t="shared" si="205"/>
        <v>3704.1251778093883</v>
      </c>
      <c r="M836" s="304">
        <f t="shared" si="211"/>
        <v>1251.9943100995731</v>
      </c>
      <c r="N836" s="304">
        <f t="shared" si="212"/>
        <v>74.082503556187774</v>
      </c>
      <c r="O836" s="308">
        <v>57</v>
      </c>
      <c r="P836" s="305">
        <f t="shared" si="213"/>
        <v>5087.2019914651491</v>
      </c>
      <c r="Q836" s="309">
        <f t="shared" si="214"/>
        <v>11.6501</v>
      </c>
      <c r="R836" s="367">
        <v>105.45</v>
      </c>
      <c r="S836" s="302">
        <v>21700</v>
      </c>
      <c r="T836" s="307">
        <f t="shared" si="206"/>
        <v>2469.4167852062587</v>
      </c>
      <c r="U836" s="101">
        <f t="shared" si="215"/>
        <v>834.66287339971541</v>
      </c>
      <c r="V836" s="304">
        <f t="shared" si="216"/>
        <v>49.388335704125176</v>
      </c>
      <c r="W836" s="308">
        <v>38</v>
      </c>
      <c r="X836" s="305">
        <f t="shared" si="217"/>
        <v>3391.4679943100991</v>
      </c>
      <c r="Y836" s="309">
        <f t="shared" si="218"/>
        <v>7.7667000000000002</v>
      </c>
    </row>
    <row r="837" spans="1:25" ht="15.75" customHeight="1" x14ac:dyDescent="0.2">
      <c r="A837" s="283">
        <v>820</v>
      </c>
      <c r="B837" s="301">
        <v>42.18</v>
      </c>
      <c r="C837" s="302">
        <v>21700</v>
      </c>
      <c r="D837" s="303">
        <f t="shared" si="204"/>
        <v>6173.5419630156466</v>
      </c>
      <c r="E837" s="304">
        <f t="shared" si="207"/>
        <v>2086.6571834992883</v>
      </c>
      <c r="F837" s="304">
        <f t="shared" si="208"/>
        <v>123.47083926031293</v>
      </c>
      <c r="G837" s="101">
        <v>95</v>
      </c>
      <c r="H837" s="305">
        <f t="shared" si="209"/>
        <v>8478.6699857752483</v>
      </c>
      <c r="I837" s="309">
        <f t="shared" si="210"/>
        <v>19.4405</v>
      </c>
      <c r="J837" s="329">
        <v>70.3</v>
      </c>
      <c r="K837" s="302">
        <v>21700</v>
      </c>
      <c r="L837" s="307">
        <f t="shared" si="205"/>
        <v>3704.1251778093883</v>
      </c>
      <c r="M837" s="304">
        <f t="shared" si="211"/>
        <v>1251.9943100995731</v>
      </c>
      <c r="N837" s="304">
        <f t="shared" si="212"/>
        <v>74.082503556187774</v>
      </c>
      <c r="O837" s="308">
        <v>57</v>
      </c>
      <c r="P837" s="305">
        <f t="shared" si="213"/>
        <v>5087.2019914651491</v>
      </c>
      <c r="Q837" s="309">
        <f t="shared" si="214"/>
        <v>11.664300000000001</v>
      </c>
      <c r="R837" s="367">
        <v>105.45</v>
      </c>
      <c r="S837" s="302">
        <v>21700</v>
      </c>
      <c r="T837" s="307">
        <f t="shared" si="206"/>
        <v>2469.4167852062587</v>
      </c>
      <c r="U837" s="101">
        <f t="shared" si="215"/>
        <v>834.66287339971541</v>
      </c>
      <c r="V837" s="304">
        <f t="shared" si="216"/>
        <v>49.388335704125176</v>
      </c>
      <c r="W837" s="308">
        <v>38</v>
      </c>
      <c r="X837" s="305">
        <f t="shared" si="217"/>
        <v>3391.4679943100991</v>
      </c>
      <c r="Y837" s="309">
        <f t="shared" si="218"/>
        <v>7.7762000000000002</v>
      </c>
    </row>
    <row r="838" spans="1:25" ht="15.75" customHeight="1" x14ac:dyDescent="0.2">
      <c r="A838" s="424">
        <v>821</v>
      </c>
      <c r="B838" s="301">
        <v>42.18</v>
      </c>
      <c r="C838" s="302">
        <v>21700</v>
      </c>
      <c r="D838" s="303">
        <f t="shared" si="204"/>
        <v>6173.5419630156466</v>
      </c>
      <c r="E838" s="304">
        <f t="shared" si="207"/>
        <v>2086.6571834992883</v>
      </c>
      <c r="F838" s="304">
        <f t="shared" si="208"/>
        <v>123.47083926031293</v>
      </c>
      <c r="G838" s="101">
        <v>95</v>
      </c>
      <c r="H838" s="305">
        <f t="shared" si="209"/>
        <v>8478.6699857752483</v>
      </c>
      <c r="I838" s="309">
        <f t="shared" si="210"/>
        <v>19.464200000000002</v>
      </c>
      <c r="J838" s="329">
        <v>70.3</v>
      </c>
      <c r="K838" s="302">
        <v>21700</v>
      </c>
      <c r="L838" s="307">
        <f t="shared" si="205"/>
        <v>3704.1251778093883</v>
      </c>
      <c r="M838" s="304">
        <f t="shared" si="211"/>
        <v>1251.9943100995731</v>
      </c>
      <c r="N838" s="304">
        <f t="shared" si="212"/>
        <v>74.082503556187774</v>
      </c>
      <c r="O838" s="308">
        <v>57</v>
      </c>
      <c r="P838" s="305">
        <f t="shared" si="213"/>
        <v>5087.2019914651491</v>
      </c>
      <c r="Q838" s="309">
        <f t="shared" si="214"/>
        <v>11.6785</v>
      </c>
      <c r="R838" s="367">
        <v>105.45</v>
      </c>
      <c r="S838" s="302">
        <v>21700</v>
      </c>
      <c r="T838" s="307">
        <f t="shared" si="206"/>
        <v>2469.4167852062587</v>
      </c>
      <c r="U838" s="101">
        <f t="shared" si="215"/>
        <v>834.66287339971541</v>
      </c>
      <c r="V838" s="304">
        <f t="shared" si="216"/>
        <v>49.388335704125176</v>
      </c>
      <c r="W838" s="308">
        <v>38</v>
      </c>
      <c r="X838" s="305">
        <f t="shared" si="217"/>
        <v>3391.4679943100991</v>
      </c>
      <c r="Y838" s="309">
        <f t="shared" si="218"/>
        <v>7.7857000000000003</v>
      </c>
    </row>
    <row r="839" spans="1:25" ht="15.75" customHeight="1" x14ac:dyDescent="0.2">
      <c r="A839" s="424">
        <v>822</v>
      </c>
      <c r="B839" s="301">
        <v>42.18</v>
      </c>
      <c r="C839" s="302">
        <v>21700</v>
      </c>
      <c r="D839" s="303">
        <f t="shared" si="204"/>
        <v>6173.5419630156466</v>
      </c>
      <c r="E839" s="304">
        <f t="shared" si="207"/>
        <v>2086.6571834992883</v>
      </c>
      <c r="F839" s="304">
        <f t="shared" si="208"/>
        <v>123.47083926031293</v>
      </c>
      <c r="G839" s="101">
        <v>95</v>
      </c>
      <c r="H839" s="305">
        <f t="shared" si="209"/>
        <v>8478.6699857752483</v>
      </c>
      <c r="I839" s="309">
        <f t="shared" si="210"/>
        <v>19.4879</v>
      </c>
      <c r="J839" s="329">
        <v>70.3</v>
      </c>
      <c r="K839" s="302">
        <v>21700</v>
      </c>
      <c r="L839" s="307">
        <f t="shared" si="205"/>
        <v>3704.1251778093883</v>
      </c>
      <c r="M839" s="304">
        <f t="shared" si="211"/>
        <v>1251.9943100995731</v>
      </c>
      <c r="N839" s="304">
        <f t="shared" si="212"/>
        <v>74.082503556187774</v>
      </c>
      <c r="O839" s="308">
        <v>57</v>
      </c>
      <c r="P839" s="305">
        <f t="shared" si="213"/>
        <v>5087.2019914651491</v>
      </c>
      <c r="Q839" s="309">
        <f t="shared" si="214"/>
        <v>11.6927</v>
      </c>
      <c r="R839" s="367">
        <v>105.45</v>
      </c>
      <c r="S839" s="302">
        <v>21700</v>
      </c>
      <c r="T839" s="307">
        <f t="shared" si="206"/>
        <v>2469.4167852062587</v>
      </c>
      <c r="U839" s="101">
        <f t="shared" si="215"/>
        <v>834.66287339971541</v>
      </c>
      <c r="V839" s="304">
        <f t="shared" si="216"/>
        <v>49.388335704125176</v>
      </c>
      <c r="W839" s="308">
        <v>38</v>
      </c>
      <c r="X839" s="305">
        <f t="shared" si="217"/>
        <v>3391.4679943100991</v>
      </c>
      <c r="Y839" s="309">
        <f t="shared" si="218"/>
        <v>7.7952000000000004</v>
      </c>
    </row>
    <row r="840" spans="1:25" ht="15.75" customHeight="1" x14ac:dyDescent="0.2">
      <c r="A840" s="424">
        <v>823</v>
      </c>
      <c r="B840" s="301">
        <v>42.18</v>
      </c>
      <c r="C840" s="302">
        <v>21700</v>
      </c>
      <c r="D840" s="303">
        <f t="shared" si="204"/>
        <v>6173.5419630156466</v>
      </c>
      <c r="E840" s="304">
        <f t="shared" si="207"/>
        <v>2086.6571834992883</v>
      </c>
      <c r="F840" s="304">
        <f t="shared" si="208"/>
        <v>123.47083926031293</v>
      </c>
      <c r="G840" s="101">
        <v>95</v>
      </c>
      <c r="H840" s="305">
        <f t="shared" si="209"/>
        <v>8478.6699857752483</v>
      </c>
      <c r="I840" s="309">
        <f t="shared" si="210"/>
        <v>19.511600000000001</v>
      </c>
      <c r="J840" s="329">
        <v>70.3</v>
      </c>
      <c r="K840" s="302">
        <v>21700</v>
      </c>
      <c r="L840" s="307">
        <f t="shared" si="205"/>
        <v>3704.1251778093883</v>
      </c>
      <c r="M840" s="304">
        <f t="shared" si="211"/>
        <v>1251.9943100995731</v>
      </c>
      <c r="N840" s="304">
        <f t="shared" si="212"/>
        <v>74.082503556187774</v>
      </c>
      <c r="O840" s="308">
        <v>57</v>
      </c>
      <c r="P840" s="305">
        <f t="shared" si="213"/>
        <v>5087.2019914651491</v>
      </c>
      <c r="Q840" s="309">
        <f t="shared" si="214"/>
        <v>11.707000000000001</v>
      </c>
      <c r="R840" s="367">
        <v>105.45</v>
      </c>
      <c r="S840" s="302">
        <v>21700</v>
      </c>
      <c r="T840" s="307">
        <f t="shared" si="206"/>
        <v>2469.4167852062587</v>
      </c>
      <c r="U840" s="101">
        <f t="shared" si="215"/>
        <v>834.66287339971541</v>
      </c>
      <c r="V840" s="304">
        <f t="shared" si="216"/>
        <v>49.388335704125176</v>
      </c>
      <c r="W840" s="308">
        <v>38</v>
      </c>
      <c r="X840" s="305">
        <f t="shared" si="217"/>
        <v>3391.4679943100991</v>
      </c>
      <c r="Y840" s="309">
        <f t="shared" si="218"/>
        <v>7.8045999999999998</v>
      </c>
    </row>
    <row r="841" spans="1:25" ht="15.75" customHeight="1" x14ac:dyDescent="0.2">
      <c r="A841" s="424">
        <v>824</v>
      </c>
      <c r="B841" s="301">
        <v>42.18</v>
      </c>
      <c r="C841" s="302">
        <v>21700</v>
      </c>
      <c r="D841" s="303">
        <f t="shared" si="204"/>
        <v>6173.5419630156466</v>
      </c>
      <c r="E841" s="304">
        <f t="shared" si="207"/>
        <v>2086.6571834992883</v>
      </c>
      <c r="F841" s="304">
        <f t="shared" si="208"/>
        <v>123.47083926031293</v>
      </c>
      <c r="G841" s="101">
        <v>95</v>
      </c>
      <c r="H841" s="305">
        <f t="shared" si="209"/>
        <v>8478.6699857752483</v>
      </c>
      <c r="I841" s="309">
        <f t="shared" si="210"/>
        <v>19.535299999999999</v>
      </c>
      <c r="J841" s="329">
        <v>70.3</v>
      </c>
      <c r="K841" s="302">
        <v>21700</v>
      </c>
      <c r="L841" s="307">
        <f t="shared" si="205"/>
        <v>3704.1251778093883</v>
      </c>
      <c r="M841" s="304">
        <f t="shared" si="211"/>
        <v>1251.9943100995731</v>
      </c>
      <c r="N841" s="304">
        <f t="shared" si="212"/>
        <v>74.082503556187774</v>
      </c>
      <c r="O841" s="308">
        <v>57</v>
      </c>
      <c r="P841" s="305">
        <f t="shared" si="213"/>
        <v>5087.2019914651491</v>
      </c>
      <c r="Q841" s="309">
        <f t="shared" si="214"/>
        <v>11.7212</v>
      </c>
      <c r="R841" s="367">
        <v>105.45</v>
      </c>
      <c r="S841" s="302">
        <v>21700</v>
      </c>
      <c r="T841" s="307">
        <f t="shared" si="206"/>
        <v>2469.4167852062587</v>
      </c>
      <c r="U841" s="101">
        <f t="shared" si="215"/>
        <v>834.66287339971541</v>
      </c>
      <c r="V841" s="304">
        <f t="shared" si="216"/>
        <v>49.388335704125176</v>
      </c>
      <c r="W841" s="308">
        <v>38</v>
      </c>
      <c r="X841" s="305">
        <f t="shared" si="217"/>
        <v>3391.4679943100991</v>
      </c>
      <c r="Y841" s="309">
        <f t="shared" si="218"/>
        <v>7.8140999999999998</v>
      </c>
    </row>
    <row r="842" spans="1:25" ht="15.75" customHeight="1" x14ac:dyDescent="0.2">
      <c r="A842" s="424">
        <v>825</v>
      </c>
      <c r="B842" s="301">
        <v>42.18</v>
      </c>
      <c r="C842" s="302">
        <v>21700</v>
      </c>
      <c r="D842" s="303">
        <f t="shared" si="204"/>
        <v>6173.5419630156466</v>
      </c>
      <c r="E842" s="304">
        <f t="shared" si="207"/>
        <v>2086.6571834992883</v>
      </c>
      <c r="F842" s="304">
        <f t="shared" si="208"/>
        <v>123.47083926031293</v>
      </c>
      <c r="G842" s="101">
        <v>95</v>
      </c>
      <c r="H842" s="305">
        <f t="shared" si="209"/>
        <v>8478.6699857752483</v>
      </c>
      <c r="I842" s="309">
        <f t="shared" si="210"/>
        <v>19.559000000000001</v>
      </c>
      <c r="J842" s="329">
        <v>70.3</v>
      </c>
      <c r="K842" s="302">
        <v>21700</v>
      </c>
      <c r="L842" s="307">
        <f t="shared" si="205"/>
        <v>3704.1251778093883</v>
      </c>
      <c r="M842" s="304">
        <f t="shared" si="211"/>
        <v>1251.9943100995731</v>
      </c>
      <c r="N842" s="304">
        <f t="shared" si="212"/>
        <v>74.082503556187774</v>
      </c>
      <c r="O842" s="308">
        <v>57</v>
      </c>
      <c r="P842" s="305">
        <f t="shared" si="213"/>
        <v>5087.2019914651491</v>
      </c>
      <c r="Q842" s="309">
        <f t="shared" si="214"/>
        <v>11.7354</v>
      </c>
      <c r="R842" s="367">
        <v>105.45</v>
      </c>
      <c r="S842" s="302">
        <v>21700</v>
      </c>
      <c r="T842" s="307">
        <f t="shared" si="206"/>
        <v>2469.4167852062587</v>
      </c>
      <c r="U842" s="101">
        <f t="shared" si="215"/>
        <v>834.66287339971541</v>
      </c>
      <c r="V842" s="304">
        <f t="shared" si="216"/>
        <v>49.388335704125176</v>
      </c>
      <c r="W842" s="308">
        <v>38</v>
      </c>
      <c r="X842" s="305">
        <f t="shared" si="217"/>
        <v>3391.4679943100991</v>
      </c>
      <c r="Y842" s="309">
        <f t="shared" si="218"/>
        <v>7.8235999999999999</v>
      </c>
    </row>
    <row r="843" spans="1:25" ht="15.75" customHeight="1" x14ac:dyDescent="0.2">
      <c r="A843" s="424">
        <v>826</v>
      </c>
      <c r="B843" s="301">
        <v>42.18</v>
      </c>
      <c r="C843" s="302">
        <v>21700</v>
      </c>
      <c r="D843" s="303">
        <f t="shared" si="204"/>
        <v>6173.5419630156466</v>
      </c>
      <c r="E843" s="304">
        <f t="shared" si="207"/>
        <v>2086.6571834992883</v>
      </c>
      <c r="F843" s="304">
        <f t="shared" si="208"/>
        <v>123.47083926031293</v>
      </c>
      <c r="G843" s="101">
        <v>95</v>
      </c>
      <c r="H843" s="305">
        <f t="shared" si="209"/>
        <v>8478.6699857752483</v>
      </c>
      <c r="I843" s="309">
        <f t="shared" si="210"/>
        <v>19.582699999999999</v>
      </c>
      <c r="J843" s="329">
        <v>70.3</v>
      </c>
      <c r="K843" s="302">
        <v>21700</v>
      </c>
      <c r="L843" s="307">
        <f t="shared" si="205"/>
        <v>3704.1251778093883</v>
      </c>
      <c r="M843" s="304">
        <f t="shared" si="211"/>
        <v>1251.9943100995731</v>
      </c>
      <c r="N843" s="304">
        <f t="shared" si="212"/>
        <v>74.082503556187774</v>
      </c>
      <c r="O843" s="308">
        <v>57</v>
      </c>
      <c r="P843" s="305">
        <f t="shared" si="213"/>
        <v>5087.2019914651491</v>
      </c>
      <c r="Q843" s="309">
        <f t="shared" si="214"/>
        <v>11.749599999999999</v>
      </c>
      <c r="R843" s="367">
        <v>105.45</v>
      </c>
      <c r="S843" s="302">
        <v>21700</v>
      </c>
      <c r="T843" s="307">
        <f t="shared" si="206"/>
        <v>2469.4167852062587</v>
      </c>
      <c r="U843" s="101">
        <f t="shared" si="215"/>
        <v>834.66287339971541</v>
      </c>
      <c r="V843" s="304">
        <f t="shared" si="216"/>
        <v>49.388335704125176</v>
      </c>
      <c r="W843" s="308">
        <v>38</v>
      </c>
      <c r="X843" s="305">
        <f t="shared" si="217"/>
        <v>3391.4679943100991</v>
      </c>
      <c r="Y843" s="309">
        <f t="shared" si="218"/>
        <v>7.8331</v>
      </c>
    </row>
    <row r="844" spans="1:25" ht="15.75" customHeight="1" x14ac:dyDescent="0.2">
      <c r="A844" s="424">
        <v>827</v>
      </c>
      <c r="B844" s="301">
        <v>42.18</v>
      </c>
      <c r="C844" s="302">
        <v>21700</v>
      </c>
      <c r="D844" s="303">
        <f t="shared" si="204"/>
        <v>6173.5419630156466</v>
      </c>
      <c r="E844" s="304">
        <f t="shared" si="207"/>
        <v>2086.6571834992883</v>
      </c>
      <c r="F844" s="304">
        <f t="shared" si="208"/>
        <v>123.47083926031293</v>
      </c>
      <c r="G844" s="101">
        <v>95</v>
      </c>
      <c r="H844" s="305">
        <f t="shared" si="209"/>
        <v>8478.6699857752483</v>
      </c>
      <c r="I844" s="309">
        <f t="shared" si="210"/>
        <v>19.606400000000001</v>
      </c>
      <c r="J844" s="329">
        <v>70.3</v>
      </c>
      <c r="K844" s="302">
        <v>21700</v>
      </c>
      <c r="L844" s="307">
        <f t="shared" si="205"/>
        <v>3704.1251778093883</v>
      </c>
      <c r="M844" s="304">
        <f t="shared" si="211"/>
        <v>1251.9943100995731</v>
      </c>
      <c r="N844" s="304">
        <f t="shared" si="212"/>
        <v>74.082503556187774</v>
      </c>
      <c r="O844" s="308">
        <v>57</v>
      </c>
      <c r="P844" s="305">
        <f t="shared" si="213"/>
        <v>5087.2019914651491</v>
      </c>
      <c r="Q844" s="309">
        <f t="shared" si="214"/>
        <v>11.7639</v>
      </c>
      <c r="R844" s="367">
        <v>105.45</v>
      </c>
      <c r="S844" s="302">
        <v>21700</v>
      </c>
      <c r="T844" s="307">
        <f t="shared" si="206"/>
        <v>2469.4167852062587</v>
      </c>
      <c r="U844" s="101">
        <f t="shared" si="215"/>
        <v>834.66287339971541</v>
      </c>
      <c r="V844" s="304">
        <f t="shared" si="216"/>
        <v>49.388335704125176</v>
      </c>
      <c r="W844" s="308">
        <v>38</v>
      </c>
      <c r="X844" s="305">
        <f t="shared" si="217"/>
        <v>3391.4679943100991</v>
      </c>
      <c r="Y844" s="309">
        <f t="shared" si="218"/>
        <v>7.8426</v>
      </c>
    </row>
    <row r="845" spans="1:25" ht="15.75" customHeight="1" x14ac:dyDescent="0.2">
      <c r="A845" s="424">
        <v>828</v>
      </c>
      <c r="B845" s="301">
        <v>42.18</v>
      </c>
      <c r="C845" s="302">
        <v>21700</v>
      </c>
      <c r="D845" s="303">
        <f t="shared" si="204"/>
        <v>6173.5419630156466</v>
      </c>
      <c r="E845" s="304">
        <f t="shared" si="207"/>
        <v>2086.6571834992883</v>
      </c>
      <c r="F845" s="304">
        <f t="shared" si="208"/>
        <v>123.47083926031293</v>
      </c>
      <c r="G845" s="101">
        <v>95</v>
      </c>
      <c r="H845" s="305">
        <f t="shared" si="209"/>
        <v>8478.6699857752483</v>
      </c>
      <c r="I845" s="309">
        <f t="shared" si="210"/>
        <v>19.630199999999999</v>
      </c>
      <c r="J845" s="329">
        <v>70.3</v>
      </c>
      <c r="K845" s="302">
        <v>21700</v>
      </c>
      <c r="L845" s="307">
        <f t="shared" si="205"/>
        <v>3704.1251778093883</v>
      </c>
      <c r="M845" s="304">
        <f t="shared" si="211"/>
        <v>1251.9943100995731</v>
      </c>
      <c r="N845" s="304">
        <f t="shared" si="212"/>
        <v>74.082503556187774</v>
      </c>
      <c r="O845" s="308">
        <v>57</v>
      </c>
      <c r="P845" s="305">
        <f t="shared" si="213"/>
        <v>5087.2019914651491</v>
      </c>
      <c r="Q845" s="309">
        <f t="shared" si="214"/>
        <v>11.7781</v>
      </c>
      <c r="R845" s="367">
        <v>105.45</v>
      </c>
      <c r="S845" s="302">
        <v>21700</v>
      </c>
      <c r="T845" s="307">
        <f t="shared" si="206"/>
        <v>2469.4167852062587</v>
      </c>
      <c r="U845" s="101">
        <f t="shared" si="215"/>
        <v>834.66287339971541</v>
      </c>
      <c r="V845" s="304">
        <f t="shared" si="216"/>
        <v>49.388335704125176</v>
      </c>
      <c r="W845" s="308">
        <v>38</v>
      </c>
      <c r="X845" s="305">
        <f t="shared" si="217"/>
        <v>3391.4679943100991</v>
      </c>
      <c r="Y845" s="309">
        <f t="shared" si="218"/>
        <v>7.8521000000000001</v>
      </c>
    </row>
    <row r="846" spans="1:25" ht="15.75" customHeight="1" x14ac:dyDescent="0.2">
      <c r="A846" s="424">
        <v>829</v>
      </c>
      <c r="B846" s="301">
        <v>42.18</v>
      </c>
      <c r="C846" s="302">
        <v>21700</v>
      </c>
      <c r="D846" s="303">
        <f t="shared" si="204"/>
        <v>6173.5419630156466</v>
      </c>
      <c r="E846" s="304">
        <f t="shared" si="207"/>
        <v>2086.6571834992883</v>
      </c>
      <c r="F846" s="304">
        <f t="shared" si="208"/>
        <v>123.47083926031293</v>
      </c>
      <c r="G846" s="101">
        <v>95</v>
      </c>
      <c r="H846" s="305">
        <f t="shared" si="209"/>
        <v>8478.6699857752483</v>
      </c>
      <c r="I846" s="309">
        <f t="shared" si="210"/>
        <v>19.6539</v>
      </c>
      <c r="J846" s="329">
        <v>70.3</v>
      </c>
      <c r="K846" s="302">
        <v>21700</v>
      </c>
      <c r="L846" s="307">
        <f t="shared" si="205"/>
        <v>3704.1251778093883</v>
      </c>
      <c r="M846" s="304">
        <f t="shared" si="211"/>
        <v>1251.9943100995731</v>
      </c>
      <c r="N846" s="304">
        <f t="shared" si="212"/>
        <v>74.082503556187774</v>
      </c>
      <c r="O846" s="308">
        <v>57</v>
      </c>
      <c r="P846" s="305">
        <f t="shared" si="213"/>
        <v>5087.2019914651491</v>
      </c>
      <c r="Q846" s="309">
        <f t="shared" si="214"/>
        <v>11.792299999999999</v>
      </c>
      <c r="R846" s="367">
        <v>105.45</v>
      </c>
      <c r="S846" s="302">
        <v>21700</v>
      </c>
      <c r="T846" s="307">
        <f t="shared" si="206"/>
        <v>2469.4167852062587</v>
      </c>
      <c r="U846" s="101">
        <f t="shared" si="215"/>
        <v>834.66287339971541</v>
      </c>
      <c r="V846" s="304">
        <f t="shared" si="216"/>
        <v>49.388335704125176</v>
      </c>
      <c r="W846" s="308">
        <v>38</v>
      </c>
      <c r="X846" s="305">
        <f t="shared" si="217"/>
        <v>3391.4679943100991</v>
      </c>
      <c r="Y846" s="309">
        <f t="shared" si="218"/>
        <v>7.8615000000000004</v>
      </c>
    </row>
    <row r="847" spans="1:25" ht="15.75" customHeight="1" x14ac:dyDescent="0.2">
      <c r="A847" s="283">
        <v>830</v>
      </c>
      <c r="B847" s="301">
        <v>42.18</v>
      </c>
      <c r="C847" s="302">
        <v>21700</v>
      </c>
      <c r="D847" s="303">
        <f t="shared" si="204"/>
        <v>6173.5419630156466</v>
      </c>
      <c r="E847" s="304">
        <f t="shared" si="207"/>
        <v>2086.6571834992883</v>
      </c>
      <c r="F847" s="304">
        <f t="shared" si="208"/>
        <v>123.47083926031293</v>
      </c>
      <c r="G847" s="101">
        <v>95</v>
      </c>
      <c r="H847" s="305">
        <f t="shared" si="209"/>
        <v>8478.6699857752483</v>
      </c>
      <c r="I847" s="309">
        <f t="shared" si="210"/>
        <v>19.677600000000002</v>
      </c>
      <c r="J847" s="329">
        <v>70.3</v>
      </c>
      <c r="K847" s="302">
        <v>21700</v>
      </c>
      <c r="L847" s="307">
        <f t="shared" si="205"/>
        <v>3704.1251778093883</v>
      </c>
      <c r="M847" s="304">
        <f t="shared" si="211"/>
        <v>1251.9943100995731</v>
      </c>
      <c r="N847" s="304">
        <f t="shared" si="212"/>
        <v>74.082503556187774</v>
      </c>
      <c r="O847" s="308">
        <v>57</v>
      </c>
      <c r="P847" s="305">
        <f t="shared" si="213"/>
        <v>5087.2019914651491</v>
      </c>
      <c r="Q847" s="309">
        <f t="shared" si="214"/>
        <v>11.8065</v>
      </c>
      <c r="R847" s="367">
        <v>105.45</v>
      </c>
      <c r="S847" s="302">
        <v>21700</v>
      </c>
      <c r="T847" s="307">
        <f t="shared" si="206"/>
        <v>2469.4167852062587</v>
      </c>
      <c r="U847" s="101">
        <f t="shared" si="215"/>
        <v>834.66287339971541</v>
      </c>
      <c r="V847" s="304">
        <f t="shared" si="216"/>
        <v>49.388335704125176</v>
      </c>
      <c r="W847" s="308">
        <v>38</v>
      </c>
      <c r="X847" s="305">
        <f t="shared" si="217"/>
        <v>3391.4679943100991</v>
      </c>
      <c r="Y847" s="309">
        <f t="shared" si="218"/>
        <v>7.8710000000000004</v>
      </c>
    </row>
    <row r="848" spans="1:25" ht="15.75" customHeight="1" x14ac:dyDescent="0.2">
      <c r="A848" s="424">
        <v>831</v>
      </c>
      <c r="B848" s="301">
        <v>42.18</v>
      </c>
      <c r="C848" s="302">
        <v>21700</v>
      </c>
      <c r="D848" s="303">
        <f t="shared" si="204"/>
        <v>6173.5419630156466</v>
      </c>
      <c r="E848" s="304">
        <f t="shared" si="207"/>
        <v>2086.6571834992883</v>
      </c>
      <c r="F848" s="304">
        <f t="shared" si="208"/>
        <v>123.47083926031293</v>
      </c>
      <c r="G848" s="101">
        <v>95</v>
      </c>
      <c r="H848" s="305">
        <f t="shared" si="209"/>
        <v>8478.6699857752483</v>
      </c>
      <c r="I848" s="309">
        <f t="shared" si="210"/>
        <v>19.7013</v>
      </c>
      <c r="J848" s="329">
        <v>70.3</v>
      </c>
      <c r="K848" s="302">
        <v>21700</v>
      </c>
      <c r="L848" s="307">
        <f t="shared" si="205"/>
        <v>3704.1251778093883</v>
      </c>
      <c r="M848" s="304">
        <f t="shared" si="211"/>
        <v>1251.9943100995731</v>
      </c>
      <c r="N848" s="304">
        <f t="shared" si="212"/>
        <v>74.082503556187774</v>
      </c>
      <c r="O848" s="308">
        <v>57</v>
      </c>
      <c r="P848" s="305">
        <f t="shared" si="213"/>
        <v>5087.2019914651491</v>
      </c>
      <c r="Q848" s="309">
        <f t="shared" si="214"/>
        <v>11.8208</v>
      </c>
      <c r="R848" s="367">
        <v>105.45</v>
      </c>
      <c r="S848" s="302">
        <v>21700</v>
      </c>
      <c r="T848" s="307">
        <f t="shared" si="206"/>
        <v>2469.4167852062587</v>
      </c>
      <c r="U848" s="101">
        <f t="shared" si="215"/>
        <v>834.66287339971541</v>
      </c>
      <c r="V848" s="304">
        <f t="shared" si="216"/>
        <v>49.388335704125176</v>
      </c>
      <c r="W848" s="308">
        <v>38</v>
      </c>
      <c r="X848" s="305">
        <f t="shared" si="217"/>
        <v>3391.4679943100991</v>
      </c>
      <c r="Y848" s="309">
        <f t="shared" si="218"/>
        <v>7.8804999999999996</v>
      </c>
    </row>
    <row r="849" spans="1:25" ht="15.75" customHeight="1" x14ac:dyDescent="0.2">
      <c r="A849" s="424">
        <v>832</v>
      </c>
      <c r="B849" s="301">
        <v>42.18</v>
      </c>
      <c r="C849" s="302">
        <v>21700</v>
      </c>
      <c r="D849" s="303">
        <f t="shared" si="204"/>
        <v>6173.5419630156466</v>
      </c>
      <c r="E849" s="304">
        <f t="shared" si="207"/>
        <v>2086.6571834992883</v>
      </c>
      <c r="F849" s="304">
        <f t="shared" si="208"/>
        <v>123.47083926031293</v>
      </c>
      <c r="G849" s="101">
        <v>95</v>
      </c>
      <c r="H849" s="305">
        <f t="shared" si="209"/>
        <v>8478.6699857752483</v>
      </c>
      <c r="I849" s="309">
        <f t="shared" si="210"/>
        <v>19.725000000000001</v>
      </c>
      <c r="J849" s="329">
        <v>70.3</v>
      </c>
      <c r="K849" s="302">
        <v>21700</v>
      </c>
      <c r="L849" s="307">
        <f t="shared" si="205"/>
        <v>3704.1251778093883</v>
      </c>
      <c r="M849" s="304">
        <f t="shared" si="211"/>
        <v>1251.9943100995731</v>
      </c>
      <c r="N849" s="304">
        <f t="shared" si="212"/>
        <v>74.082503556187774</v>
      </c>
      <c r="O849" s="308">
        <v>57</v>
      </c>
      <c r="P849" s="305">
        <f t="shared" si="213"/>
        <v>5087.2019914651491</v>
      </c>
      <c r="Q849" s="309">
        <f t="shared" si="214"/>
        <v>11.835000000000001</v>
      </c>
      <c r="R849" s="367">
        <v>105.45</v>
      </c>
      <c r="S849" s="302">
        <v>21700</v>
      </c>
      <c r="T849" s="307">
        <f t="shared" si="206"/>
        <v>2469.4167852062587</v>
      </c>
      <c r="U849" s="101">
        <f t="shared" si="215"/>
        <v>834.66287339971541</v>
      </c>
      <c r="V849" s="304">
        <f t="shared" si="216"/>
        <v>49.388335704125176</v>
      </c>
      <c r="W849" s="308">
        <v>38</v>
      </c>
      <c r="X849" s="305">
        <f t="shared" si="217"/>
        <v>3391.4679943100991</v>
      </c>
      <c r="Y849" s="309">
        <f t="shared" si="218"/>
        <v>7.89</v>
      </c>
    </row>
    <row r="850" spans="1:25" ht="15.75" customHeight="1" x14ac:dyDescent="0.2">
      <c r="A850" s="424">
        <v>833</v>
      </c>
      <c r="B850" s="301">
        <v>42.18</v>
      </c>
      <c r="C850" s="302">
        <v>21700</v>
      </c>
      <c r="D850" s="303">
        <f t="shared" ref="D850:D867" si="219">12*(1/B850*C850)</f>
        <v>6173.5419630156466</v>
      </c>
      <c r="E850" s="304">
        <f t="shared" si="207"/>
        <v>2086.6571834992883</v>
      </c>
      <c r="F850" s="304">
        <f t="shared" si="208"/>
        <v>123.47083926031293</v>
      </c>
      <c r="G850" s="101">
        <v>95</v>
      </c>
      <c r="H850" s="305">
        <f t="shared" si="209"/>
        <v>8478.6699857752483</v>
      </c>
      <c r="I850" s="309">
        <f t="shared" si="210"/>
        <v>19.748699999999999</v>
      </c>
      <c r="J850" s="329">
        <v>70.3</v>
      </c>
      <c r="K850" s="302">
        <v>21700</v>
      </c>
      <c r="L850" s="307">
        <f t="shared" ref="L850:L867" si="220">12*(1/J850*K850)</f>
        <v>3704.1251778093883</v>
      </c>
      <c r="M850" s="304">
        <f t="shared" si="211"/>
        <v>1251.9943100995731</v>
      </c>
      <c r="N850" s="304">
        <f t="shared" si="212"/>
        <v>74.082503556187774</v>
      </c>
      <c r="O850" s="308">
        <v>57</v>
      </c>
      <c r="P850" s="305">
        <f t="shared" si="213"/>
        <v>5087.2019914651491</v>
      </c>
      <c r="Q850" s="309">
        <f t="shared" si="214"/>
        <v>11.8492</v>
      </c>
      <c r="R850" s="367">
        <v>105.45</v>
      </c>
      <c r="S850" s="302">
        <v>21700</v>
      </c>
      <c r="T850" s="307">
        <f t="shared" ref="T850:T867" si="221">12*(1/R850*S850)</f>
        <v>2469.4167852062587</v>
      </c>
      <c r="U850" s="101">
        <f t="shared" si="215"/>
        <v>834.66287339971541</v>
      </c>
      <c r="V850" s="304">
        <f t="shared" si="216"/>
        <v>49.388335704125176</v>
      </c>
      <c r="W850" s="308">
        <v>38</v>
      </c>
      <c r="X850" s="305">
        <f t="shared" si="217"/>
        <v>3391.4679943100991</v>
      </c>
      <c r="Y850" s="309">
        <f t="shared" si="218"/>
        <v>7.8994999999999997</v>
      </c>
    </row>
    <row r="851" spans="1:25" ht="15.75" customHeight="1" x14ac:dyDescent="0.2">
      <c r="A851" s="424">
        <v>834</v>
      </c>
      <c r="B851" s="301">
        <v>42.18</v>
      </c>
      <c r="C851" s="302">
        <v>21700</v>
      </c>
      <c r="D851" s="303">
        <f t="shared" si="219"/>
        <v>6173.5419630156466</v>
      </c>
      <c r="E851" s="304">
        <f t="shared" ref="E851:E867" si="222">D851*33.8%</f>
        <v>2086.6571834992883</v>
      </c>
      <c r="F851" s="304">
        <f t="shared" ref="F851:F867" si="223">D851*2%</f>
        <v>123.47083926031293</v>
      </c>
      <c r="G851" s="101">
        <v>95</v>
      </c>
      <c r="H851" s="305">
        <f t="shared" ref="H851:H867" si="224">SUM(D851:G851)</f>
        <v>8478.6699857752483</v>
      </c>
      <c r="I851" s="309">
        <f t="shared" ref="I851:I867" si="225">ROUND(A851/B851,4)</f>
        <v>19.772400000000001</v>
      </c>
      <c r="J851" s="329">
        <v>70.3</v>
      </c>
      <c r="K851" s="302">
        <v>21700</v>
      </c>
      <c r="L851" s="307">
        <f t="shared" si="220"/>
        <v>3704.1251778093883</v>
      </c>
      <c r="M851" s="304">
        <f t="shared" ref="M851:M867" si="226">L851*33.8%</f>
        <v>1251.9943100995731</v>
      </c>
      <c r="N851" s="304">
        <f t="shared" ref="N851:N867" si="227">L851*2%</f>
        <v>74.082503556187774</v>
      </c>
      <c r="O851" s="308">
        <v>57</v>
      </c>
      <c r="P851" s="305">
        <f t="shared" ref="P851:P867" si="228">SUM(L851:O851)</f>
        <v>5087.2019914651491</v>
      </c>
      <c r="Q851" s="309">
        <f t="shared" ref="Q851:Q867" si="229">ROUND(A851/J851,4)</f>
        <v>11.8634</v>
      </c>
      <c r="R851" s="367">
        <v>105.45</v>
      </c>
      <c r="S851" s="302">
        <v>21700</v>
      </c>
      <c r="T851" s="307">
        <f t="shared" si="221"/>
        <v>2469.4167852062587</v>
      </c>
      <c r="U851" s="101">
        <f t="shared" ref="U851:U867" si="230">T851*33.8%</f>
        <v>834.66287339971541</v>
      </c>
      <c r="V851" s="304">
        <f t="shared" ref="V851:V867" si="231">T851*2%</f>
        <v>49.388335704125176</v>
      </c>
      <c r="W851" s="308">
        <v>38</v>
      </c>
      <c r="X851" s="305">
        <f t="shared" ref="X851:X867" si="232">SUM(T851:W851)</f>
        <v>3391.4679943100991</v>
      </c>
      <c r="Y851" s="309">
        <f t="shared" ref="Y851:Y867" si="233">ROUND(A851/R851,4)</f>
        <v>7.9089999999999998</v>
      </c>
    </row>
    <row r="852" spans="1:25" ht="15.75" customHeight="1" x14ac:dyDescent="0.2">
      <c r="A852" s="424">
        <v>835</v>
      </c>
      <c r="B852" s="301">
        <v>42.18</v>
      </c>
      <c r="C852" s="302">
        <v>21700</v>
      </c>
      <c r="D852" s="303">
        <f t="shared" si="219"/>
        <v>6173.5419630156466</v>
      </c>
      <c r="E852" s="304">
        <f t="shared" si="222"/>
        <v>2086.6571834992883</v>
      </c>
      <c r="F852" s="304">
        <f t="shared" si="223"/>
        <v>123.47083926031293</v>
      </c>
      <c r="G852" s="101">
        <v>95</v>
      </c>
      <c r="H852" s="305">
        <f t="shared" si="224"/>
        <v>8478.6699857752483</v>
      </c>
      <c r="I852" s="309">
        <f t="shared" si="225"/>
        <v>19.796099999999999</v>
      </c>
      <c r="J852" s="329">
        <v>70.3</v>
      </c>
      <c r="K852" s="302">
        <v>21700</v>
      </c>
      <c r="L852" s="307">
        <f t="shared" si="220"/>
        <v>3704.1251778093883</v>
      </c>
      <c r="M852" s="304">
        <f t="shared" si="226"/>
        <v>1251.9943100995731</v>
      </c>
      <c r="N852" s="304">
        <f t="shared" si="227"/>
        <v>74.082503556187774</v>
      </c>
      <c r="O852" s="308">
        <v>57</v>
      </c>
      <c r="P852" s="305">
        <f t="shared" si="228"/>
        <v>5087.2019914651491</v>
      </c>
      <c r="Q852" s="309">
        <f t="shared" si="229"/>
        <v>11.877700000000001</v>
      </c>
      <c r="R852" s="367">
        <v>105.45</v>
      </c>
      <c r="S852" s="302">
        <v>21700</v>
      </c>
      <c r="T852" s="307">
        <f t="shared" si="221"/>
        <v>2469.4167852062587</v>
      </c>
      <c r="U852" s="101">
        <f t="shared" si="230"/>
        <v>834.66287339971541</v>
      </c>
      <c r="V852" s="304">
        <f t="shared" si="231"/>
        <v>49.388335704125176</v>
      </c>
      <c r="W852" s="308">
        <v>38</v>
      </c>
      <c r="X852" s="305">
        <f t="shared" si="232"/>
        <v>3391.4679943100991</v>
      </c>
      <c r="Y852" s="309">
        <f t="shared" si="233"/>
        <v>7.9184000000000001</v>
      </c>
    </row>
    <row r="853" spans="1:25" ht="15.75" customHeight="1" x14ac:dyDescent="0.2">
      <c r="A853" s="424">
        <v>836</v>
      </c>
      <c r="B853" s="301">
        <v>42.18</v>
      </c>
      <c r="C853" s="302">
        <v>21700</v>
      </c>
      <c r="D853" s="303">
        <f t="shared" si="219"/>
        <v>6173.5419630156466</v>
      </c>
      <c r="E853" s="304">
        <f t="shared" si="222"/>
        <v>2086.6571834992883</v>
      </c>
      <c r="F853" s="304">
        <f t="shared" si="223"/>
        <v>123.47083926031293</v>
      </c>
      <c r="G853" s="101">
        <v>95</v>
      </c>
      <c r="H853" s="305">
        <f t="shared" si="224"/>
        <v>8478.6699857752483</v>
      </c>
      <c r="I853" s="309">
        <f t="shared" si="225"/>
        <v>19.819800000000001</v>
      </c>
      <c r="J853" s="329">
        <v>70.3</v>
      </c>
      <c r="K853" s="302">
        <v>21700</v>
      </c>
      <c r="L853" s="307">
        <f t="shared" si="220"/>
        <v>3704.1251778093883</v>
      </c>
      <c r="M853" s="304">
        <f t="shared" si="226"/>
        <v>1251.9943100995731</v>
      </c>
      <c r="N853" s="304">
        <f t="shared" si="227"/>
        <v>74.082503556187774</v>
      </c>
      <c r="O853" s="308">
        <v>57</v>
      </c>
      <c r="P853" s="305">
        <f t="shared" si="228"/>
        <v>5087.2019914651491</v>
      </c>
      <c r="Q853" s="309">
        <f t="shared" si="229"/>
        <v>11.8919</v>
      </c>
      <c r="R853" s="367">
        <v>105.45</v>
      </c>
      <c r="S853" s="302">
        <v>21700</v>
      </c>
      <c r="T853" s="307">
        <f t="shared" si="221"/>
        <v>2469.4167852062587</v>
      </c>
      <c r="U853" s="101">
        <f t="shared" si="230"/>
        <v>834.66287339971541</v>
      </c>
      <c r="V853" s="304">
        <f t="shared" si="231"/>
        <v>49.388335704125176</v>
      </c>
      <c r="W853" s="308">
        <v>38</v>
      </c>
      <c r="X853" s="305">
        <f t="shared" si="232"/>
        <v>3391.4679943100991</v>
      </c>
      <c r="Y853" s="309">
        <f t="shared" si="233"/>
        <v>7.9279000000000002</v>
      </c>
    </row>
    <row r="854" spans="1:25" ht="15.75" customHeight="1" x14ac:dyDescent="0.2">
      <c r="A854" s="424">
        <v>837</v>
      </c>
      <c r="B854" s="301">
        <v>42.18</v>
      </c>
      <c r="C854" s="302">
        <v>21700</v>
      </c>
      <c r="D854" s="303">
        <f t="shared" si="219"/>
        <v>6173.5419630156466</v>
      </c>
      <c r="E854" s="304">
        <f t="shared" si="222"/>
        <v>2086.6571834992883</v>
      </c>
      <c r="F854" s="304">
        <f t="shared" si="223"/>
        <v>123.47083926031293</v>
      </c>
      <c r="G854" s="101">
        <v>95</v>
      </c>
      <c r="H854" s="305">
        <f t="shared" si="224"/>
        <v>8478.6699857752483</v>
      </c>
      <c r="I854" s="309">
        <f t="shared" si="225"/>
        <v>19.843499999999999</v>
      </c>
      <c r="J854" s="329">
        <v>70.3</v>
      </c>
      <c r="K854" s="302">
        <v>21700</v>
      </c>
      <c r="L854" s="307">
        <f t="shared" si="220"/>
        <v>3704.1251778093883</v>
      </c>
      <c r="M854" s="304">
        <f t="shared" si="226"/>
        <v>1251.9943100995731</v>
      </c>
      <c r="N854" s="304">
        <f t="shared" si="227"/>
        <v>74.082503556187774</v>
      </c>
      <c r="O854" s="308">
        <v>57</v>
      </c>
      <c r="P854" s="305">
        <f t="shared" si="228"/>
        <v>5087.2019914651491</v>
      </c>
      <c r="Q854" s="309">
        <f t="shared" si="229"/>
        <v>11.9061</v>
      </c>
      <c r="R854" s="367">
        <v>105.45</v>
      </c>
      <c r="S854" s="302">
        <v>21700</v>
      </c>
      <c r="T854" s="307">
        <f t="shared" si="221"/>
        <v>2469.4167852062587</v>
      </c>
      <c r="U854" s="101">
        <f t="shared" si="230"/>
        <v>834.66287339971541</v>
      </c>
      <c r="V854" s="304">
        <f t="shared" si="231"/>
        <v>49.388335704125176</v>
      </c>
      <c r="W854" s="308">
        <v>38</v>
      </c>
      <c r="X854" s="305">
        <f t="shared" si="232"/>
        <v>3391.4679943100991</v>
      </c>
      <c r="Y854" s="309">
        <f t="shared" si="233"/>
        <v>7.9374000000000002</v>
      </c>
    </row>
    <row r="855" spans="1:25" ht="15.75" customHeight="1" x14ac:dyDescent="0.2">
      <c r="A855" s="424">
        <v>838</v>
      </c>
      <c r="B855" s="301">
        <v>42.18</v>
      </c>
      <c r="C855" s="302">
        <v>21700</v>
      </c>
      <c r="D855" s="303">
        <f t="shared" si="219"/>
        <v>6173.5419630156466</v>
      </c>
      <c r="E855" s="304">
        <f t="shared" si="222"/>
        <v>2086.6571834992883</v>
      </c>
      <c r="F855" s="304">
        <f t="shared" si="223"/>
        <v>123.47083926031293</v>
      </c>
      <c r="G855" s="101">
        <v>95</v>
      </c>
      <c r="H855" s="305">
        <f t="shared" si="224"/>
        <v>8478.6699857752483</v>
      </c>
      <c r="I855" s="309">
        <f t="shared" si="225"/>
        <v>19.8672</v>
      </c>
      <c r="J855" s="329">
        <v>70.3</v>
      </c>
      <c r="K855" s="302">
        <v>21700</v>
      </c>
      <c r="L855" s="307">
        <f t="shared" si="220"/>
        <v>3704.1251778093883</v>
      </c>
      <c r="M855" s="304">
        <f t="shared" si="226"/>
        <v>1251.9943100995731</v>
      </c>
      <c r="N855" s="304">
        <f t="shared" si="227"/>
        <v>74.082503556187774</v>
      </c>
      <c r="O855" s="308">
        <v>57</v>
      </c>
      <c r="P855" s="305">
        <f t="shared" si="228"/>
        <v>5087.2019914651491</v>
      </c>
      <c r="Q855" s="309">
        <f t="shared" si="229"/>
        <v>11.920299999999999</v>
      </c>
      <c r="R855" s="367">
        <v>105.45</v>
      </c>
      <c r="S855" s="302">
        <v>21700</v>
      </c>
      <c r="T855" s="307">
        <f t="shared" si="221"/>
        <v>2469.4167852062587</v>
      </c>
      <c r="U855" s="101">
        <f t="shared" si="230"/>
        <v>834.66287339971541</v>
      </c>
      <c r="V855" s="304">
        <f t="shared" si="231"/>
        <v>49.388335704125176</v>
      </c>
      <c r="W855" s="308">
        <v>38</v>
      </c>
      <c r="X855" s="305">
        <f t="shared" si="232"/>
        <v>3391.4679943100991</v>
      </c>
      <c r="Y855" s="309">
        <f t="shared" si="233"/>
        <v>7.9469000000000003</v>
      </c>
    </row>
    <row r="856" spans="1:25" ht="15.75" customHeight="1" x14ac:dyDescent="0.2">
      <c r="A856" s="424">
        <v>839</v>
      </c>
      <c r="B856" s="301">
        <v>42.18</v>
      </c>
      <c r="C856" s="302">
        <v>21700</v>
      </c>
      <c r="D856" s="303">
        <f t="shared" si="219"/>
        <v>6173.5419630156466</v>
      </c>
      <c r="E856" s="304">
        <f t="shared" si="222"/>
        <v>2086.6571834992883</v>
      </c>
      <c r="F856" s="304">
        <f t="shared" si="223"/>
        <v>123.47083926031293</v>
      </c>
      <c r="G856" s="101">
        <v>95</v>
      </c>
      <c r="H856" s="305">
        <f t="shared" si="224"/>
        <v>8478.6699857752483</v>
      </c>
      <c r="I856" s="309">
        <f t="shared" si="225"/>
        <v>19.890899999999998</v>
      </c>
      <c r="J856" s="329">
        <v>70.3</v>
      </c>
      <c r="K856" s="302">
        <v>21700</v>
      </c>
      <c r="L856" s="307">
        <f t="shared" si="220"/>
        <v>3704.1251778093883</v>
      </c>
      <c r="M856" s="304">
        <f t="shared" si="226"/>
        <v>1251.9943100995731</v>
      </c>
      <c r="N856" s="304">
        <f t="shared" si="227"/>
        <v>74.082503556187774</v>
      </c>
      <c r="O856" s="308">
        <v>57</v>
      </c>
      <c r="P856" s="305">
        <f t="shared" si="228"/>
        <v>5087.2019914651491</v>
      </c>
      <c r="Q856" s="309">
        <f t="shared" si="229"/>
        <v>11.9346</v>
      </c>
      <c r="R856" s="367">
        <v>105.45</v>
      </c>
      <c r="S856" s="302">
        <v>21700</v>
      </c>
      <c r="T856" s="307">
        <f t="shared" si="221"/>
        <v>2469.4167852062587</v>
      </c>
      <c r="U856" s="101">
        <f t="shared" si="230"/>
        <v>834.66287339971541</v>
      </c>
      <c r="V856" s="304">
        <f t="shared" si="231"/>
        <v>49.388335704125176</v>
      </c>
      <c r="W856" s="308">
        <v>38</v>
      </c>
      <c r="X856" s="305">
        <f t="shared" si="232"/>
        <v>3391.4679943100991</v>
      </c>
      <c r="Y856" s="309">
        <f t="shared" si="233"/>
        <v>7.9564000000000004</v>
      </c>
    </row>
    <row r="857" spans="1:25" ht="15.75" customHeight="1" x14ac:dyDescent="0.2">
      <c r="A857" s="283">
        <v>840</v>
      </c>
      <c r="B857" s="301">
        <v>42.18</v>
      </c>
      <c r="C857" s="302">
        <v>21700</v>
      </c>
      <c r="D857" s="303">
        <f t="shared" si="219"/>
        <v>6173.5419630156466</v>
      </c>
      <c r="E857" s="304">
        <f t="shared" si="222"/>
        <v>2086.6571834992883</v>
      </c>
      <c r="F857" s="304">
        <f t="shared" si="223"/>
        <v>123.47083926031293</v>
      </c>
      <c r="G857" s="101">
        <v>95</v>
      </c>
      <c r="H857" s="305">
        <f t="shared" si="224"/>
        <v>8478.6699857752483</v>
      </c>
      <c r="I857" s="309">
        <f t="shared" si="225"/>
        <v>19.9147</v>
      </c>
      <c r="J857" s="329">
        <v>70.3</v>
      </c>
      <c r="K857" s="302">
        <v>21700</v>
      </c>
      <c r="L857" s="307">
        <f t="shared" si="220"/>
        <v>3704.1251778093883</v>
      </c>
      <c r="M857" s="304">
        <f t="shared" si="226"/>
        <v>1251.9943100995731</v>
      </c>
      <c r="N857" s="304">
        <f t="shared" si="227"/>
        <v>74.082503556187774</v>
      </c>
      <c r="O857" s="308">
        <v>57</v>
      </c>
      <c r="P857" s="305">
        <f t="shared" si="228"/>
        <v>5087.2019914651491</v>
      </c>
      <c r="Q857" s="309">
        <f t="shared" si="229"/>
        <v>11.9488</v>
      </c>
      <c r="R857" s="367">
        <v>105.45</v>
      </c>
      <c r="S857" s="302">
        <v>21700</v>
      </c>
      <c r="T857" s="307">
        <f t="shared" si="221"/>
        <v>2469.4167852062587</v>
      </c>
      <c r="U857" s="101">
        <f t="shared" si="230"/>
        <v>834.66287339971541</v>
      </c>
      <c r="V857" s="304">
        <f t="shared" si="231"/>
        <v>49.388335704125176</v>
      </c>
      <c r="W857" s="308">
        <v>38</v>
      </c>
      <c r="X857" s="305">
        <f t="shared" si="232"/>
        <v>3391.4679943100991</v>
      </c>
      <c r="Y857" s="309">
        <f t="shared" si="233"/>
        <v>7.9659000000000004</v>
      </c>
    </row>
    <row r="858" spans="1:25" ht="15.75" customHeight="1" x14ac:dyDescent="0.2">
      <c r="A858" s="424">
        <v>841</v>
      </c>
      <c r="B858" s="301">
        <v>42.18</v>
      </c>
      <c r="C858" s="302">
        <v>21700</v>
      </c>
      <c r="D858" s="303">
        <f t="shared" si="219"/>
        <v>6173.5419630156466</v>
      </c>
      <c r="E858" s="304">
        <f t="shared" si="222"/>
        <v>2086.6571834992883</v>
      </c>
      <c r="F858" s="304">
        <f t="shared" si="223"/>
        <v>123.47083926031293</v>
      </c>
      <c r="G858" s="101">
        <v>95</v>
      </c>
      <c r="H858" s="305">
        <f t="shared" si="224"/>
        <v>8478.6699857752483</v>
      </c>
      <c r="I858" s="309">
        <f t="shared" si="225"/>
        <v>19.938400000000001</v>
      </c>
      <c r="J858" s="329">
        <v>70.3</v>
      </c>
      <c r="K858" s="302">
        <v>21700</v>
      </c>
      <c r="L858" s="307">
        <f t="shared" si="220"/>
        <v>3704.1251778093883</v>
      </c>
      <c r="M858" s="304">
        <f t="shared" si="226"/>
        <v>1251.9943100995731</v>
      </c>
      <c r="N858" s="304">
        <f t="shared" si="227"/>
        <v>74.082503556187774</v>
      </c>
      <c r="O858" s="308">
        <v>57</v>
      </c>
      <c r="P858" s="305">
        <f t="shared" si="228"/>
        <v>5087.2019914651491</v>
      </c>
      <c r="Q858" s="309">
        <f t="shared" si="229"/>
        <v>11.962999999999999</v>
      </c>
      <c r="R858" s="367">
        <v>105.45</v>
      </c>
      <c r="S858" s="302">
        <v>21700</v>
      </c>
      <c r="T858" s="307">
        <f t="shared" si="221"/>
        <v>2469.4167852062587</v>
      </c>
      <c r="U858" s="101">
        <f t="shared" si="230"/>
        <v>834.66287339971541</v>
      </c>
      <c r="V858" s="304">
        <f t="shared" si="231"/>
        <v>49.388335704125176</v>
      </c>
      <c r="W858" s="308">
        <v>38</v>
      </c>
      <c r="X858" s="305">
        <f t="shared" si="232"/>
        <v>3391.4679943100991</v>
      </c>
      <c r="Y858" s="309">
        <f t="shared" si="233"/>
        <v>7.9752999999999998</v>
      </c>
    </row>
    <row r="859" spans="1:25" ht="15.75" customHeight="1" x14ac:dyDescent="0.2">
      <c r="A859" s="424">
        <v>842</v>
      </c>
      <c r="B859" s="301">
        <v>42.18</v>
      </c>
      <c r="C859" s="302">
        <v>21700</v>
      </c>
      <c r="D859" s="303">
        <f t="shared" si="219"/>
        <v>6173.5419630156466</v>
      </c>
      <c r="E859" s="304">
        <f t="shared" si="222"/>
        <v>2086.6571834992883</v>
      </c>
      <c r="F859" s="304">
        <f t="shared" si="223"/>
        <v>123.47083926031293</v>
      </c>
      <c r="G859" s="101">
        <v>95</v>
      </c>
      <c r="H859" s="305">
        <f t="shared" si="224"/>
        <v>8478.6699857752483</v>
      </c>
      <c r="I859" s="309">
        <f t="shared" si="225"/>
        <v>19.9621</v>
      </c>
      <c r="J859" s="329">
        <v>70.3</v>
      </c>
      <c r="K859" s="302">
        <v>21700</v>
      </c>
      <c r="L859" s="307">
        <f t="shared" si="220"/>
        <v>3704.1251778093883</v>
      </c>
      <c r="M859" s="304">
        <f t="shared" si="226"/>
        <v>1251.9943100995731</v>
      </c>
      <c r="N859" s="304">
        <f t="shared" si="227"/>
        <v>74.082503556187774</v>
      </c>
      <c r="O859" s="308">
        <v>57</v>
      </c>
      <c r="P859" s="305">
        <f t="shared" si="228"/>
        <v>5087.2019914651491</v>
      </c>
      <c r="Q859" s="309">
        <f t="shared" si="229"/>
        <v>11.9772</v>
      </c>
      <c r="R859" s="367">
        <v>105.45</v>
      </c>
      <c r="S859" s="302">
        <v>21700</v>
      </c>
      <c r="T859" s="307">
        <f t="shared" si="221"/>
        <v>2469.4167852062587</v>
      </c>
      <c r="U859" s="101">
        <f t="shared" si="230"/>
        <v>834.66287339971541</v>
      </c>
      <c r="V859" s="304">
        <f t="shared" si="231"/>
        <v>49.388335704125176</v>
      </c>
      <c r="W859" s="308">
        <v>38</v>
      </c>
      <c r="X859" s="305">
        <f t="shared" si="232"/>
        <v>3391.4679943100991</v>
      </c>
      <c r="Y859" s="309">
        <f t="shared" si="233"/>
        <v>7.9847999999999999</v>
      </c>
    </row>
    <row r="860" spans="1:25" ht="15.75" customHeight="1" x14ac:dyDescent="0.2">
      <c r="A860" s="424">
        <v>843</v>
      </c>
      <c r="B860" s="301">
        <v>42.18</v>
      </c>
      <c r="C860" s="302">
        <v>21700</v>
      </c>
      <c r="D860" s="303">
        <f t="shared" si="219"/>
        <v>6173.5419630156466</v>
      </c>
      <c r="E860" s="304">
        <f t="shared" si="222"/>
        <v>2086.6571834992883</v>
      </c>
      <c r="F860" s="304">
        <f t="shared" si="223"/>
        <v>123.47083926031293</v>
      </c>
      <c r="G860" s="101">
        <v>95</v>
      </c>
      <c r="H860" s="305">
        <f t="shared" si="224"/>
        <v>8478.6699857752483</v>
      </c>
      <c r="I860" s="309">
        <f t="shared" si="225"/>
        <v>19.985800000000001</v>
      </c>
      <c r="J860" s="329">
        <v>70.3</v>
      </c>
      <c r="K860" s="302">
        <v>21700</v>
      </c>
      <c r="L860" s="307">
        <f t="shared" si="220"/>
        <v>3704.1251778093883</v>
      </c>
      <c r="M860" s="304">
        <f t="shared" si="226"/>
        <v>1251.9943100995731</v>
      </c>
      <c r="N860" s="304">
        <f t="shared" si="227"/>
        <v>74.082503556187774</v>
      </c>
      <c r="O860" s="308">
        <v>57</v>
      </c>
      <c r="P860" s="305">
        <f t="shared" si="228"/>
        <v>5087.2019914651491</v>
      </c>
      <c r="Q860" s="309">
        <f t="shared" si="229"/>
        <v>11.9915</v>
      </c>
      <c r="R860" s="367">
        <v>105.45</v>
      </c>
      <c r="S860" s="302">
        <v>21700</v>
      </c>
      <c r="T860" s="307">
        <f t="shared" si="221"/>
        <v>2469.4167852062587</v>
      </c>
      <c r="U860" s="101">
        <f t="shared" si="230"/>
        <v>834.66287339971541</v>
      </c>
      <c r="V860" s="304">
        <f t="shared" si="231"/>
        <v>49.388335704125176</v>
      </c>
      <c r="W860" s="308">
        <v>38</v>
      </c>
      <c r="X860" s="305">
        <f t="shared" si="232"/>
        <v>3391.4679943100991</v>
      </c>
      <c r="Y860" s="309">
        <f t="shared" si="233"/>
        <v>7.9943</v>
      </c>
    </row>
    <row r="861" spans="1:25" ht="15.75" customHeight="1" x14ac:dyDescent="0.2">
      <c r="A861" s="424">
        <v>844</v>
      </c>
      <c r="B861" s="301">
        <v>42.18</v>
      </c>
      <c r="C861" s="302">
        <v>21700</v>
      </c>
      <c r="D861" s="303">
        <f t="shared" si="219"/>
        <v>6173.5419630156466</v>
      </c>
      <c r="E861" s="304">
        <f t="shared" si="222"/>
        <v>2086.6571834992883</v>
      </c>
      <c r="F861" s="304">
        <f t="shared" si="223"/>
        <v>123.47083926031293</v>
      </c>
      <c r="G861" s="101">
        <v>95</v>
      </c>
      <c r="H861" s="305">
        <f t="shared" si="224"/>
        <v>8478.6699857752483</v>
      </c>
      <c r="I861" s="309">
        <f t="shared" si="225"/>
        <v>20.009499999999999</v>
      </c>
      <c r="J861" s="329">
        <v>70.3</v>
      </c>
      <c r="K861" s="302">
        <v>21700</v>
      </c>
      <c r="L861" s="307">
        <f t="shared" si="220"/>
        <v>3704.1251778093883</v>
      </c>
      <c r="M861" s="304">
        <f t="shared" si="226"/>
        <v>1251.9943100995731</v>
      </c>
      <c r="N861" s="304">
        <f t="shared" si="227"/>
        <v>74.082503556187774</v>
      </c>
      <c r="O861" s="308">
        <v>57</v>
      </c>
      <c r="P861" s="305">
        <f t="shared" si="228"/>
        <v>5087.2019914651491</v>
      </c>
      <c r="Q861" s="309">
        <f t="shared" si="229"/>
        <v>12.005699999999999</v>
      </c>
      <c r="R861" s="367">
        <v>105.45</v>
      </c>
      <c r="S861" s="302">
        <v>21700</v>
      </c>
      <c r="T861" s="307">
        <f t="shared" si="221"/>
        <v>2469.4167852062587</v>
      </c>
      <c r="U861" s="101">
        <f t="shared" si="230"/>
        <v>834.66287339971541</v>
      </c>
      <c r="V861" s="304">
        <f t="shared" si="231"/>
        <v>49.388335704125176</v>
      </c>
      <c r="W861" s="308">
        <v>38</v>
      </c>
      <c r="X861" s="305">
        <f t="shared" si="232"/>
        <v>3391.4679943100991</v>
      </c>
      <c r="Y861" s="309">
        <f t="shared" si="233"/>
        <v>8.0038</v>
      </c>
    </row>
    <row r="862" spans="1:25" ht="15.75" customHeight="1" x14ac:dyDescent="0.2">
      <c r="A862" s="424">
        <v>845</v>
      </c>
      <c r="B862" s="301">
        <v>42.18</v>
      </c>
      <c r="C862" s="302">
        <v>21700</v>
      </c>
      <c r="D862" s="303">
        <f t="shared" si="219"/>
        <v>6173.5419630156466</v>
      </c>
      <c r="E862" s="304">
        <f t="shared" si="222"/>
        <v>2086.6571834992883</v>
      </c>
      <c r="F862" s="304">
        <f t="shared" si="223"/>
        <v>123.47083926031293</v>
      </c>
      <c r="G862" s="101">
        <v>95</v>
      </c>
      <c r="H862" s="305">
        <f t="shared" si="224"/>
        <v>8478.6699857752483</v>
      </c>
      <c r="I862" s="309">
        <f t="shared" si="225"/>
        <v>20.033200000000001</v>
      </c>
      <c r="J862" s="329">
        <v>70.3</v>
      </c>
      <c r="K862" s="302">
        <v>21700</v>
      </c>
      <c r="L862" s="307">
        <f t="shared" si="220"/>
        <v>3704.1251778093883</v>
      </c>
      <c r="M862" s="304">
        <f t="shared" si="226"/>
        <v>1251.9943100995731</v>
      </c>
      <c r="N862" s="304">
        <f t="shared" si="227"/>
        <v>74.082503556187774</v>
      </c>
      <c r="O862" s="308">
        <v>57</v>
      </c>
      <c r="P862" s="305">
        <f t="shared" si="228"/>
        <v>5087.2019914651491</v>
      </c>
      <c r="Q862" s="309">
        <f t="shared" si="229"/>
        <v>12.0199</v>
      </c>
      <c r="R862" s="367">
        <v>105.45</v>
      </c>
      <c r="S862" s="302">
        <v>21700</v>
      </c>
      <c r="T862" s="307">
        <f t="shared" si="221"/>
        <v>2469.4167852062587</v>
      </c>
      <c r="U862" s="101">
        <f t="shared" si="230"/>
        <v>834.66287339971541</v>
      </c>
      <c r="V862" s="304">
        <f t="shared" si="231"/>
        <v>49.388335704125176</v>
      </c>
      <c r="W862" s="308">
        <v>38</v>
      </c>
      <c r="X862" s="305">
        <f t="shared" si="232"/>
        <v>3391.4679943100991</v>
      </c>
      <c r="Y862" s="309">
        <f t="shared" si="233"/>
        <v>8.0132999999999992</v>
      </c>
    </row>
    <row r="863" spans="1:25" ht="15.75" customHeight="1" x14ac:dyDescent="0.2">
      <c r="A863" s="424">
        <v>846</v>
      </c>
      <c r="B863" s="301">
        <v>42.18</v>
      </c>
      <c r="C863" s="302">
        <v>21700</v>
      </c>
      <c r="D863" s="303">
        <f t="shared" si="219"/>
        <v>6173.5419630156466</v>
      </c>
      <c r="E863" s="304">
        <f t="shared" si="222"/>
        <v>2086.6571834992883</v>
      </c>
      <c r="F863" s="304">
        <f t="shared" si="223"/>
        <v>123.47083926031293</v>
      </c>
      <c r="G863" s="101">
        <v>95</v>
      </c>
      <c r="H863" s="305">
        <f t="shared" si="224"/>
        <v>8478.6699857752483</v>
      </c>
      <c r="I863" s="309">
        <f t="shared" si="225"/>
        <v>20.056899999999999</v>
      </c>
      <c r="J863" s="329">
        <v>70.3</v>
      </c>
      <c r="K863" s="302">
        <v>21700</v>
      </c>
      <c r="L863" s="307">
        <f t="shared" si="220"/>
        <v>3704.1251778093883</v>
      </c>
      <c r="M863" s="304">
        <f t="shared" si="226"/>
        <v>1251.9943100995731</v>
      </c>
      <c r="N863" s="304">
        <f t="shared" si="227"/>
        <v>74.082503556187774</v>
      </c>
      <c r="O863" s="308">
        <v>57</v>
      </c>
      <c r="P863" s="305">
        <f t="shared" si="228"/>
        <v>5087.2019914651491</v>
      </c>
      <c r="Q863" s="309">
        <f t="shared" si="229"/>
        <v>12.0341</v>
      </c>
      <c r="R863" s="367">
        <v>105.45</v>
      </c>
      <c r="S863" s="302">
        <v>21700</v>
      </c>
      <c r="T863" s="307">
        <f t="shared" si="221"/>
        <v>2469.4167852062587</v>
      </c>
      <c r="U863" s="101">
        <f t="shared" si="230"/>
        <v>834.66287339971541</v>
      </c>
      <c r="V863" s="304">
        <f t="shared" si="231"/>
        <v>49.388335704125176</v>
      </c>
      <c r="W863" s="308">
        <v>38</v>
      </c>
      <c r="X863" s="305">
        <f t="shared" si="232"/>
        <v>3391.4679943100991</v>
      </c>
      <c r="Y863" s="309">
        <f t="shared" si="233"/>
        <v>8.0228000000000002</v>
      </c>
    </row>
    <row r="864" spans="1:25" ht="15.75" customHeight="1" x14ac:dyDescent="0.2">
      <c r="A864" s="424">
        <v>847</v>
      </c>
      <c r="B864" s="301">
        <v>42.18</v>
      </c>
      <c r="C864" s="302">
        <v>21700</v>
      </c>
      <c r="D864" s="303">
        <f t="shared" si="219"/>
        <v>6173.5419630156466</v>
      </c>
      <c r="E864" s="304">
        <f t="shared" si="222"/>
        <v>2086.6571834992883</v>
      </c>
      <c r="F864" s="304">
        <f t="shared" si="223"/>
        <v>123.47083926031293</v>
      </c>
      <c r="G864" s="101">
        <v>95</v>
      </c>
      <c r="H864" s="305">
        <f t="shared" si="224"/>
        <v>8478.6699857752483</v>
      </c>
      <c r="I864" s="309">
        <f t="shared" si="225"/>
        <v>20.0806</v>
      </c>
      <c r="J864" s="329">
        <v>70.3</v>
      </c>
      <c r="K864" s="302">
        <v>21700</v>
      </c>
      <c r="L864" s="307">
        <f t="shared" si="220"/>
        <v>3704.1251778093883</v>
      </c>
      <c r="M864" s="304">
        <f t="shared" si="226"/>
        <v>1251.9943100995731</v>
      </c>
      <c r="N864" s="304">
        <f t="shared" si="227"/>
        <v>74.082503556187774</v>
      </c>
      <c r="O864" s="308">
        <v>57</v>
      </c>
      <c r="P864" s="305">
        <f t="shared" si="228"/>
        <v>5087.2019914651491</v>
      </c>
      <c r="Q864" s="309">
        <f t="shared" si="229"/>
        <v>12.048400000000001</v>
      </c>
      <c r="R864" s="367">
        <v>105.45</v>
      </c>
      <c r="S864" s="302">
        <v>21700</v>
      </c>
      <c r="T864" s="307">
        <f t="shared" si="221"/>
        <v>2469.4167852062587</v>
      </c>
      <c r="U864" s="101">
        <f t="shared" si="230"/>
        <v>834.66287339971541</v>
      </c>
      <c r="V864" s="304">
        <f t="shared" si="231"/>
        <v>49.388335704125176</v>
      </c>
      <c r="W864" s="308">
        <v>38</v>
      </c>
      <c r="X864" s="305">
        <f t="shared" si="232"/>
        <v>3391.4679943100991</v>
      </c>
      <c r="Y864" s="309">
        <f t="shared" si="233"/>
        <v>8.0321999999999996</v>
      </c>
    </row>
    <row r="865" spans="1:25" ht="15.75" customHeight="1" x14ac:dyDescent="0.2">
      <c r="A865" s="424">
        <v>848</v>
      </c>
      <c r="B865" s="301">
        <v>42.18</v>
      </c>
      <c r="C865" s="302">
        <v>21700</v>
      </c>
      <c r="D865" s="303">
        <f t="shared" si="219"/>
        <v>6173.5419630156466</v>
      </c>
      <c r="E865" s="304">
        <f t="shared" si="222"/>
        <v>2086.6571834992883</v>
      </c>
      <c r="F865" s="304">
        <f t="shared" si="223"/>
        <v>123.47083926031293</v>
      </c>
      <c r="G865" s="101">
        <v>95</v>
      </c>
      <c r="H865" s="305">
        <f t="shared" si="224"/>
        <v>8478.6699857752483</v>
      </c>
      <c r="I865" s="309">
        <f t="shared" si="225"/>
        <v>20.104299999999999</v>
      </c>
      <c r="J865" s="329">
        <v>70.3</v>
      </c>
      <c r="K865" s="302">
        <v>21700</v>
      </c>
      <c r="L865" s="307">
        <f t="shared" si="220"/>
        <v>3704.1251778093883</v>
      </c>
      <c r="M865" s="304">
        <f t="shared" si="226"/>
        <v>1251.9943100995731</v>
      </c>
      <c r="N865" s="304">
        <f t="shared" si="227"/>
        <v>74.082503556187774</v>
      </c>
      <c r="O865" s="308">
        <v>57</v>
      </c>
      <c r="P865" s="305">
        <f t="shared" si="228"/>
        <v>5087.2019914651491</v>
      </c>
      <c r="Q865" s="309">
        <f t="shared" si="229"/>
        <v>12.0626</v>
      </c>
      <c r="R865" s="367">
        <v>105.45</v>
      </c>
      <c r="S865" s="302">
        <v>21700</v>
      </c>
      <c r="T865" s="307">
        <f t="shared" si="221"/>
        <v>2469.4167852062587</v>
      </c>
      <c r="U865" s="101">
        <f t="shared" si="230"/>
        <v>834.66287339971541</v>
      </c>
      <c r="V865" s="304">
        <f t="shared" si="231"/>
        <v>49.388335704125176</v>
      </c>
      <c r="W865" s="308">
        <v>38</v>
      </c>
      <c r="X865" s="305">
        <f t="shared" si="232"/>
        <v>3391.4679943100991</v>
      </c>
      <c r="Y865" s="309">
        <f t="shared" si="233"/>
        <v>8.0417000000000005</v>
      </c>
    </row>
    <row r="866" spans="1:25" ht="15.75" customHeight="1" x14ac:dyDescent="0.2">
      <c r="A866" s="424">
        <v>849</v>
      </c>
      <c r="B866" s="301">
        <v>42.18</v>
      </c>
      <c r="C866" s="302">
        <v>21700</v>
      </c>
      <c r="D866" s="303">
        <f t="shared" si="219"/>
        <v>6173.5419630156466</v>
      </c>
      <c r="E866" s="304">
        <f t="shared" si="222"/>
        <v>2086.6571834992883</v>
      </c>
      <c r="F866" s="304">
        <f t="shared" si="223"/>
        <v>123.47083926031293</v>
      </c>
      <c r="G866" s="101">
        <v>95</v>
      </c>
      <c r="H866" s="305">
        <f t="shared" si="224"/>
        <v>8478.6699857752483</v>
      </c>
      <c r="I866" s="309">
        <f t="shared" si="225"/>
        <v>20.128</v>
      </c>
      <c r="J866" s="329">
        <v>70.3</v>
      </c>
      <c r="K866" s="302">
        <v>21700</v>
      </c>
      <c r="L866" s="307">
        <f t="shared" si="220"/>
        <v>3704.1251778093883</v>
      </c>
      <c r="M866" s="304">
        <f t="shared" si="226"/>
        <v>1251.9943100995731</v>
      </c>
      <c r="N866" s="304">
        <f t="shared" si="227"/>
        <v>74.082503556187774</v>
      </c>
      <c r="O866" s="308">
        <v>57</v>
      </c>
      <c r="P866" s="305">
        <f t="shared" si="228"/>
        <v>5087.2019914651491</v>
      </c>
      <c r="Q866" s="309">
        <f t="shared" si="229"/>
        <v>12.0768</v>
      </c>
      <c r="R866" s="367">
        <v>105.45</v>
      </c>
      <c r="S866" s="302">
        <v>21700</v>
      </c>
      <c r="T866" s="307">
        <f t="shared" si="221"/>
        <v>2469.4167852062587</v>
      </c>
      <c r="U866" s="101">
        <f t="shared" si="230"/>
        <v>834.66287339971541</v>
      </c>
      <c r="V866" s="304">
        <f t="shared" si="231"/>
        <v>49.388335704125176</v>
      </c>
      <c r="W866" s="308">
        <v>38</v>
      </c>
      <c r="X866" s="305">
        <f t="shared" si="232"/>
        <v>3391.4679943100991</v>
      </c>
      <c r="Y866" s="309">
        <f t="shared" si="233"/>
        <v>8.0511999999999997</v>
      </c>
    </row>
    <row r="867" spans="1:25" ht="15.75" customHeight="1" thickBot="1" x14ac:dyDescent="0.25">
      <c r="A867" s="284">
        <v>850</v>
      </c>
      <c r="B867" s="310">
        <v>42.18</v>
      </c>
      <c r="C867" s="311">
        <v>21700</v>
      </c>
      <c r="D867" s="312">
        <f t="shared" si="219"/>
        <v>6173.5419630156466</v>
      </c>
      <c r="E867" s="313">
        <f t="shared" si="222"/>
        <v>2086.6571834992883</v>
      </c>
      <c r="F867" s="313">
        <f t="shared" si="223"/>
        <v>123.47083926031293</v>
      </c>
      <c r="G867" s="115">
        <v>95</v>
      </c>
      <c r="H867" s="314">
        <f t="shared" si="224"/>
        <v>8478.6699857752483</v>
      </c>
      <c r="I867" s="318">
        <f t="shared" si="225"/>
        <v>20.151700000000002</v>
      </c>
      <c r="J867" s="331">
        <v>70.3</v>
      </c>
      <c r="K867" s="311">
        <v>21700</v>
      </c>
      <c r="L867" s="316">
        <f t="shared" si="220"/>
        <v>3704.1251778093883</v>
      </c>
      <c r="M867" s="313">
        <f t="shared" si="226"/>
        <v>1251.9943100995731</v>
      </c>
      <c r="N867" s="313">
        <f t="shared" si="227"/>
        <v>74.082503556187774</v>
      </c>
      <c r="O867" s="317">
        <v>57</v>
      </c>
      <c r="P867" s="314">
        <f t="shared" si="228"/>
        <v>5087.2019914651491</v>
      </c>
      <c r="Q867" s="318">
        <f t="shared" si="229"/>
        <v>12.090999999999999</v>
      </c>
      <c r="R867" s="368">
        <v>105.45</v>
      </c>
      <c r="S867" s="311">
        <v>21700</v>
      </c>
      <c r="T867" s="316">
        <f t="shared" si="221"/>
        <v>2469.4167852062587</v>
      </c>
      <c r="U867" s="115">
        <f t="shared" si="230"/>
        <v>834.66287339971541</v>
      </c>
      <c r="V867" s="313">
        <f t="shared" si="231"/>
        <v>49.388335704125176</v>
      </c>
      <c r="W867" s="317">
        <v>38</v>
      </c>
      <c r="X867" s="314">
        <f t="shared" si="232"/>
        <v>3391.4679943100991</v>
      </c>
      <c r="Y867" s="318">
        <f t="shared" si="233"/>
        <v>8.0607000000000006</v>
      </c>
    </row>
    <row r="868" spans="1:25" x14ac:dyDescent="0.2">
      <c r="A868" s="66"/>
    </row>
    <row r="869" spans="1:25" x14ac:dyDescent="0.2">
      <c r="A869" s="66"/>
    </row>
    <row r="870" spans="1:25" x14ac:dyDescent="0.2">
      <c r="A870" s="66"/>
    </row>
    <row r="871" spans="1:25" x14ac:dyDescent="0.2">
      <c r="A871" s="66"/>
    </row>
    <row r="872" spans="1:25" x14ac:dyDescent="0.2">
      <c r="A872" s="66"/>
    </row>
    <row r="873" spans="1:25" x14ac:dyDescent="0.2">
      <c r="A873" s="66"/>
    </row>
    <row r="874" spans="1:25" x14ac:dyDescent="0.2">
      <c r="A874" s="66"/>
    </row>
    <row r="875" spans="1:25" x14ac:dyDescent="0.2">
      <c r="A875" s="66"/>
    </row>
    <row r="876" spans="1:25" x14ac:dyDescent="0.2">
      <c r="A876" s="66"/>
    </row>
    <row r="877" spans="1:25" x14ac:dyDescent="0.2">
      <c r="A877" s="66"/>
    </row>
    <row r="878" spans="1:25" x14ac:dyDescent="0.2">
      <c r="A878" s="66"/>
    </row>
    <row r="879" spans="1:25" x14ac:dyDescent="0.2">
      <c r="A879" s="66"/>
    </row>
    <row r="880" spans="1:25" x14ac:dyDescent="0.2">
      <c r="A880" s="66"/>
    </row>
    <row r="881" spans="1:1" x14ac:dyDescent="0.2">
      <c r="A881" s="66"/>
    </row>
    <row r="882" spans="1:1" x14ac:dyDescent="0.2">
      <c r="A882" s="66"/>
    </row>
    <row r="883" spans="1:1" x14ac:dyDescent="0.2">
      <c r="A883" s="66"/>
    </row>
    <row r="884" spans="1:1" x14ac:dyDescent="0.2">
      <c r="A884" s="66"/>
    </row>
    <row r="885" spans="1:1" x14ac:dyDescent="0.2">
      <c r="A885" s="66"/>
    </row>
    <row r="886" spans="1:1" x14ac:dyDescent="0.2">
      <c r="A886" s="66"/>
    </row>
    <row r="887" spans="1:1" x14ac:dyDescent="0.2">
      <c r="A887" s="66"/>
    </row>
    <row r="888" spans="1:1" x14ac:dyDescent="0.2">
      <c r="A888" s="66"/>
    </row>
    <row r="889" spans="1:1" x14ac:dyDescent="0.2">
      <c r="A889" s="66"/>
    </row>
    <row r="890" spans="1:1" x14ac:dyDescent="0.2">
      <c r="A890" s="66"/>
    </row>
    <row r="891" spans="1:1" x14ac:dyDescent="0.2">
      <c r="A891" s="66"/>
    </row>
    <row r="892" spans="1:1" x14ac:dyDescent="0.2">
      <c r="A892" s="66"/>
    </row>
    <row r="893" spans="1:1" x14ac:dyDescent="0.2">
      <c r="A893" s="66"/>
    </row>
    <row r="894" spans="1:1" x14ac:dyDescent="0.2">
      <c r="A894" s="66"/>
    </row>
    <row r="895" spans="1:1" x14ac:dyDescent="0.2">
      <c r="A895" s="66"/>
    </row>
    <row r="896" spans="1:1" x14ac:dyDescent="0.2">
      <c r="A896" s="66"/>
    </row>
    <row r="897" spans="1:1" x14ac:dyDescent="0.2">
      <c r="A897" s="66"/>
    </row>
    <row r="898" spans="1:1" x14ac:dyDescent="0.2">
      <c r="A898" s="66"/>
    </row>
    <row r="899" spans="1:1" x14ac:dyDescent="0.2">
      <c r="A899" s="66"/>
    </row>
    <row r="900" spans="1:1" x14ac:dyDescent="0.2">
      <c r="A900" s="66"/>
    </row>
    <row r="901" spans="1:1" x14ac:dyDescent="0.2">
      <c r="A901" s="66"/>
    </row>
    <row r="902" spans="1:1" x14ac:dyDescent="0.2">
      <c r="A902" s="66"/>
    </row>
    <row r="903" spans="1:1" x14ac:dyDescent="0.2">
      <c r="A903" s="66"/>
    </row>
    <row r="904" spans="1:1" x14ac:dyDescent="0.2">
      <c r="A904" s="66"/>
    </row>
    <row r="905" spans="1:1" x14ac:dyDescent="0.2">
      <c r="A905" s="66"/>
    </row>
    <row r="906" spans="1:1" x14ac:dyDescent="0.2">
      <c r="A906" s="66"/>
    </row>
    <row r="907" spans="1:1" x14ac:dyDescent="0.2">
      <c r="A907" s="66"/>
    </row>
    <row r="908" spans="1:1" x14ac:dyDescent="0.2">
      <c r="A908" s="66"/>
    </row>
    <row r="909" spans="1:1" x14ac:dyDescent="0.2">
      <c r="A909" s="66"/>
    </row>
    <row r="910" spans="1:1" x14ac:dyDescent="0.2">
      <c r="A910" s="66"/>
    </row>
    <row r="911" spans="1:1" x14ac:dyDescent="0.2">
      <c r="A911" s="66"/>
    </row>
    <row r="912" spans="1:1" x14ac:dyDescent="0.2">
      <c r="A912" s="66"/>
    </row>
    <row r="913" spans="1:1" x14ac:dyDescent="0.2">
      <c r="A913" s="66"/>
    </row>
    <row r="914" spans="1:1" x14ac:dyDescent="0.2">
      <c r="A914" s="66"/>
    </row>
    <row r="915" spans="1:1" x14ac:dyDescent="0.2">
      <c r="A915" s="66"/>
    </row>
    <row r="916" spans="1:1" x14ac:dyDescent="0.2">
      <c r="A916" s="66"/>
    </row>
    <row r="917" spans="1:1" x14ac:dyDescent="0.2">
      <c r="A917" s="66"/>
    </row>
    <row r="918" spans="1:1" x14ac:dyDescent="0.2">
      <c r="A918" s="66"/>
    </row>
    <row r="919" spans="1:1" x14ac:dyDescent="0.2">
      <c r="A919" s="66"/>
    </row>
    <row r="920" spans="1:1" x14ac:dyDescent="0.2">
      <c r="A920" s="66"/>
    </row>
    <row r="921" spans="1:1" x14ac:dyDescent="0.2">
      <c r="A921" s="66"/>
    </row>
    <row r="922" spans="1:1" x14ac:dyDescent="0.2">
      <c r="A922" s="66"/>
    </row>
    <row r="923" spans="1:1" x14ac:dyDescent="0.2">
      <c r="A923" s="66"/>
    </row>
    <row r="924" spans="1:1" x14ac:dyDescent="0.2">
      <c r="A924" s="66"/>
    </row>
    <row r="925" spans="1:1" x14ac:dyDescent="0.2">
      <c r="A925" s="66"/>
    </row>
    <row r="926" spans="1:1" x14ac:dyDescent="0.2">
      <c r="A926" s="66"/>
    </row>
    <row r="927" spans="1:1" x14ac:dyDescent="0.2">
      <c r="A927" s="66"/>
    </row>
    <row r="928" spans="1:1" x14ac:dyDescent="0.2">
      <c r="A928" s="66"/>
    </row>
    <row r="929" spans="1:1" x14ac:dyDescent="0.2">
      <c r="A929" s="66"/>
    </row>
    <row r="930" spans="1:1" x14ac:dyDescent="0.2">
      <c r="A930" s="66"/>
    </row>
    <row r="931" spans="1:1" x14ac:dyDescent="0.2">
      <c r="A931" s="66"/>
    </row>
    <row r="932" spans="1:1" x14ac:dyDescent="0.2">
      <c r="A932" s="66"/>
    </row>
    <row r="933" spans="1:1" x14ac:dyDescent="0.2">
      <c r="A933" s="66"/>
    </row>
    <row r="934" spans="1:1" x14ac:dyDescent="0.2">
      <c r="A934" s="66"/>
    </row>
    <row r="935" spans="1:1" x14ac:dyDescent="0.2">
      <c r="A935" s="66"/>
    </row>
    <row r="936" spans="1:1" x14ac:dyDescent="0.2">
      <c r="A936" s="66"/>
    </row>
    <row r="937" spans="1:1" x14ac:dyDescent="0.2">
      <c r="A937" s="66"/>
    </row>
    <row r="938" spans="1:1" x14ac:dyDescent="0.2">
      <c r="A938" s="66"/>
    </row>
    <row r="939" spans="1:1" x14ac:dyDescent="0.2">
      <c r="A939" s="66"/>
    </row>
    <row r="940" spans="1:1" x14ac:dyDescent="0.2">
      <c r="A940" s="66"/>
    </row>
    <row r="941" spans="1:1" x14ac:dyDescent="0.2">
      <c r="A941" s="66"/>
    </row>
    <row r="942" spans="1:1" x14ac:dyDescent="0.2">
      <c r="A942" s="66"/>
    </row>
    <row r="943" spans="1:1" x14ac:dyDescent="0.2">
      <c r="A943" s="66"/>
    </row>
    <row r="944" spans="1:1" x14ac:dyDescent="0.2">
      <c r="A944" s="66"/>
    </row>
    <row r="945" spans="1:1" x14ac:dyDescent="0.2">
      <c r="A945" s="66"/>
    </row>
    <row r="946" spans="1:1" x14ac:dyDescent="0.2">
      <c r="A946" s="66"/>
    </row>
    <row r="947" spans="1:1" x14ac:dyDescent="0.2">
      <c r="A947" s="66"/>
    </row>
    <row r="948" spans="1:1" x14ac:dyDescent="0.2">
      <c r="A948" s="66"/>
    </row>
    <row r="949" spans="1:1" x14ac:dyDescent="0.2">
      <c r="A949" s="66"/>
    </row>
    <row r="950" spans="1:1" x14ac:dyDescent="0.2">
      <c r="A950" s="66"/>
    </row>
    <row r="951" spans="1:1" x14ac:dyDescent="0.2">
      <c r="A951" s="66"/>
    </row>
    <row r="952" spans="1:1" x14ac:dyDescent="0.2">
      <c r="A952" s="66"/>
    </row>
    <row r="953" spans="1:1" x14ac:dyDescent="0.2">
      <c r="A953" s="66"/>
    </row>
    <row r="954" spans="1:1" x14ac:dyDescent="0.2">
      <c r="A954" s="66"/>
    </row>
    <row r="955" spans="1:1" x14ac:dyDescent="0.2">
      <c r="A955" s="66"/>
    </row>
    <row r="956" spans="1:1" x14ac:dyDescent="0.2">
      <c r="A956" s="66"/>
    </row>
    <row r="957" spans="1:1" x14ac:dyDescent="0.2">
      <c r="A957" s="66"/>
    </row>
    <row r="958" spans="1:1" x14ac:dyDescent="0.2">
      <c r="A958" s="66"/>
    </row>
    <row r="959" spans="1:1" x14ac:dyDescent="0.2">
      <c r="A959" s="66"/>
    </row>
    <row r="960" spans="1:1" x14ac:dyDescent="0.2">
      <c r="A960" s="66"/>
    </row>
    <row r="961" spans="1:1" x14ac:dyDescent="0.2">
      <c r="A961" s="66"/>
    </row>
    <row r="962" spans="1:1" x14ac:dyDescent="0.2">
      <c r="A962" s="66"/>
    </row>
    <row r="963" spans="1:1" x14ac:dyDescent="0.2">
      <c r="A963" s="66"/>
    </row>
    <row r="964" spans="1:1" x14ac:dyDescent="0.2">
      <c r="A964" s="66"/>
    </row>
    <row r="965" spans="1:1" x14ac:dyDescent="0.2">
      <c r="A965" s="66"/>
    </row>
    <row r="966" spans="1:1" x14ac:dyDescent="0.2">
      <c r="A966" s="66"/>
    </row>
    <row r="967" spans="1:1" x14ac:dyDescent="0.2">
      <c r="A967" s="66"/>
    </row>
    <row r="968" spans="1:1" x14ac:dyDescent="0.2">
      <c r="A968" s="66"/>
    </row>
    <row r="969" spans="1:1" x14ac:dyDescent="0.2">
      <c r="A969" s="66"/>
    </row>
    <row r="970" spans="1:1" x14ac:dyDescent="0.2">
      <c r="A970" s="66"/>
    </row>
    <row r="971" spans="1:1" x14ac:dyDescent="0.2">
      <c r="A971" s="66"/>
    </row>
    <row r="972" spans="1:1" x14ac:dyDescent="0.2">
      <c r="A972" s="66"/>
    </row>
    <row r="973" spans="1:1" x14ac:dyDescent="0.2">
      <c r="A973" s="66"/>
    </row>
    <row r="974" spans="1:1" x14ac:dyDescent="0.2">
      <c r="A974" s="66"/>
    </row>
    <row r="975" spans="1:1" x14ac:dyDescent="0.2">
      <c r="A975" s="66"/>
    </row>
    <row r="976" spans="1:1" x14ac:dyDescent="0.2">
      <c r="A976" s="66"/>
    </row>
    <row r="977" spans="1:1" x14ac:dyDescent="0.2">
      <c r="A977" s="66"/>
    </row>
    <row r="978" spans="1:1" x14ac:dyDescent="0.2">
      <c r="A978" s="66"/>
    </row>
    <row r="979" spans="1:1" x14ac:dyDescent="0.2">
      <c r="A979" s="66"/>
    </row>
    <row r="980" spans="1:1" x14ac:dyDescent="0.2">
      <c r="A980" s="66"/>
    </row>
    <row r="981" spans="1:1" x14ac:dyDescent="0.2">
      <c r="A981" s="66"/>
    </row>
    <row r="982" spans="1:1" x14ac:dyDescent="0.2">
      <c r="A982" s="66"/>
    </row>
    <row r="983" spans="1:1" x14ac:dyDescent="0.2">
      <c r="A983" s="66"/>
    </row>
    <row r="984" spans="1:1" x14ac:dyDescent="0.2">
      <c r="A984" s="66"/>
    </row>
    <row r="985" spans="1:1" x14ac:dyDescent="0.2">
      <c r="A985" s="66"/>
    </row>
    <row r="986" spans="1:1" x14ac:dyDescent="0.2">
      <c r="A986" s="66"/>
    </row>
    <row r="987" spans="1:1" x14ac:dyDescent="0.2">
      <c r="A987" s="66"/>
    </row>
    <row r="988" spans="1:1" x14ac:dyDescent="0.2">
      <c r="A988" s="66"/>
    </row>
    <row r="989" spans="1:1" x14ac:dyDescent="0.2">
      <c r="A989" s="66"/>
    </row>
    <row r="990" spans="1:1" x14ac:dyDescent="0.2">
      <c r="A990" s="66"/>
    </row>
    <row r="991" spans="1:1" x14ac:dyDescent="0.2">
      <c r="A991" s="66"/>
    </row>
    <row r="992" spans="1:1" x14ac:dyDescent="0.2">
      <c r="A992" s="66"/>
    </row>
    <row r="993" spans="1:1" x14ac:dyDescent="0.2">
      <c r="A993" s="66"/>
    </row>
    <row r="994" spans="1:1" x14ac:dyDescent="0.2">
      <c r="A994" s="66"/>
    </row>
    <row r="995" spans="1:1" x14ac:dyDescent="0.2">
      <c r="A995" s="66"/>
    </row>
    <row r="996" spans="1:1" x14ac:dyDescent="0.2">
      <c r="A996" s="66"/>
    </row>
    <row r="997" spans="1:1" x14ac:dyDescent="0.2">
      <c r="A997" s="66"/>
    </row>
    <row r="998" spans="1:1" x14ac:dyDescent="0.2">
      <c r="A998" s="66"/>
    </row>
    <row r="999" spans="1:1" x14ac:dyDescent="0.2">
      <c r="A999" s="66"/>
    </row>
    <row r="1000" spans="1:1" x14ac:dyDescent="0.2">
      <c r="A1000" s="66"/>
    </row>
    <row r="1001" spans="1:1" x14ac:dyDescent="0.2">
      <c r="A1001" s="66"/>
    </row>
    <row r="1002" spans="1:1" x14ac:dyDescent="0.2">
      <c r="A1002" s="66"/>
    </row>
    <row r="1003" spans="1:1" x14ac:dyDescent="0.2">
      <c r="A1003" s="66"/>
    </row>
    <row r="1004" spans="1:1" x14ac:dyDescent="0.2">
      <c r="A1004" s="66"/>
    </row>
    <row r="1005" spans="1:1" x14ac:dyDescent="0.2">
      <c r="A1005" s="66"/>
    </row>
    <row r="1006" spans="1:1" x14ac:dyDescent="0.2">
      <c r="A1006" s="66"/>
    </row>
    <row r="1007" spans="1:1" x14ac:dyDescent="0.2">
      <c r="A1007" s="66"/>
    </row>
    <row r="1008" spans="1:1" x14ac:dyDescent="0.2">
      <c r="A1008" s="66"/>
    </row>
    <row r="1009" spans="1:1" x14ac:dyDescent="0.2">
      <c r="A1009" s="66"/>
    </row>
    <row r="1010" spans="1:1" x14ac:dyDescent="0.2">
      <c r="A1010" s="66"/>
    </row>
    <row r="1011" spans="1:1" x14ac:dyDescent="0.2">
      <c r="A1011" s="66"/>
    </row>
    <row r="1012" spans="1:1" x14ac:dyDescent="0.2">
      <c r="A1012" s="66"/>
    </row>
    <row r="1013" spans="1:1" x14ac:dyDescent="0.2">
      <c r="A1013" s="66"/>
    </row>
    <row r="1014" spans="1:1" x14ac:dyDescent="0.2">
      <c r="A1014" s="66"/>
    </row>
    <row r="1015" spans="1:1" x14ac:dyDescent="0.2">
      <c r="A1015" s="66"/>
    </row>
    <row r="1016" spans="1:1" x14ac:dyDescent="0.2">
      <c r="A1016" s="66"/>
    </row>
    <row r="1017" spans="1:1" x14ac:dyDescent="0.2">
      <c r="A1017" s="66"/>
    </row>
    <row r="1018" spans="1:1" x14ac:dyDescent="0.2">
      <c r="A1018" s="66"/>
    </row>
    <row r="1019" spans="1:1" x14ac:dyDescent="0.2">
      <c r="A1019" s="66"/>
    </row>
    <row r="1020" spans="1:1" x14ac:dyDescent="0.2">
      <c r="A1020" s="66"/>
    </row>
    <row r="1021" spans="1:1" x14ac:dyDescent="0.2">
      <c r="A1021" s="66"/>
    </row>
    <row r="1022" spans="1:1" x14ac:dyDescent="0.2">
      <c r="A1022" s="66"/>
    </row>
    <row r="1023" spans="1:1" x14ac:dyDescent="0.2">
      <c r="A1023" s="66"/>
    </row>
    <row r="1024" spans="1:1" x14ac:dyDescent="0.2">
      <c r="A1024" s="66"/>
    </row>
    <row r="1025" spans="1:1" x14ac:dyDescent="0.2">
      <c r="A1025" s="66"/>
    </row>
    <row r="1026" spans="1:1" x14ac:dyDescent="0.2">
      <c r="A1026" s="66"/>
    </row>
    <row r="1027" spans="1:1" x14ac:dyDescent="0.2">
      <c r="A1027" s="66"/>
    </row>
    <row r="1028" spans="1:1" x14ac:dyDescent="0.2">
      <c r="A1028" s="66"/>
    </row>
    <row r="1029" spans="1:1" x14ac:dyDescent="0.2">
      <c r="A1029" s="66"/>
    </row>
    <row r="1030" spans="1:1" x14ac:dyDescent="0.2">
      <c r="A1030" s="66"/>
    </row>
    <row r="1031" spans="1:1" x14ac:dyDescent="0.2">
      <c r="A1031" s="66"/>
    </row>
    <row r="1032" spans="1:1" x14ac:dyDescent="0.2">
      <c r="A1032" s="66"/>
    </row>
    <row r="1033" spans="1:1" x14ac:dyDescent="0.2">
      <c r="A1033" s="66"/>
    </row>
    <row r="1034" spans="1:1" x14ac:dyDescent="0.2">
      <c r="A1034" s="66"/>
    </row>
    <row r="1035" spans="1:1" x14ac:dyDescent="0.2">
      <c r="A1035" s="66"/>
    </row>
    <row r="1036" spans="1:1" x14ac:dyDescent="0.2">
      <c r="A1036" s="66"/>
    </row>
    <row r="1037" spans="1:1" x14ac:dyDescent="0.2">
      <c r="A1037" s="66"/>
    </row>
    <row r="1038" spans="1:1" x14ac:dyDescent="0.2">
      <c r="A1038" s="66"/>
    </row>
    <row r="1039" spans="1:1" x14ac:dyDescent="0.2">
      <c r="A1039" s="66"/>
    </row>
    <row r="1040" spans="1:1" x14ac:dyDescent="0.2">
      <c r="A1040" s="66"/>
    </row>
    <row r="1041" spans="1:1" x14ac:dyDescent="0.2">
      <c r="A1041" s="66"/>
    </row>
    <row r="1042" spans="1:1" x14ac:dyDescent="0.2">
      <c r="A1042" s="66"/>
    </row>
    <row r="1043" spans="1:1" x14ac:dyDescent="0.2">
      <c r="A1043" s="66"/>
    </row>
    <row r="1044" spans="1:1" x14ac:dyDescent="0.2">
      <c r="A1044" s="66"/>
    </row>
    <row r="1045" spans="1:1" x14ac:dyDescent="0.2">
      <c r="A1045" s="66"/>
    </row>
    <row r="1046" spans="1:1" x14ac:dyDescent="0.2">
      <c r="A1046" s="66"/>
    </row>
    <row r="1047" spans="1:1" x14ac:dyDescent="0.2">
      <c r="A1047" s="66"/>
    </row>
    <row r="1048" spans="1:1" x14ac:dyDescent="0.2">
      <c r="A1048" s="66"/>
    </row>
    <row r="1049" spans="1:1" x14ac:dyDescent="0.2">
      <c r="A1049" s="66"/>
    </row>
    <row r="1050" spans="1:1" x14ac:dyDescent="0.2">
      <c r="A1050" s="66"/>
    </row>
    <row r="1051" spans="1:1" x14ac:dyDescent="0.2">
      <c r="A1051" s="66"/>
    </row>
    <row r="1052" spans="1:1" x14ac:dyDescent="0.2">
      <c r="A1052" s="66"/>
    </row>
    <row r="1053" spans="1:1" x14ac:dyDescent="0.2">
      <c r="A1053" s="66"/>
    </row>
    <row r="1054" spans="1:1" x14ac:dyDescent="0.2">
      <c r="A1054" s="66"/>
    </row>
    <row r="1055" spans="1:1" x14ac:dyDescent="0.2">
      <c r="A1055" s="66"/>
    </row>
    <row r="1056" spans="1:1" x14ac:dyDescent="0.2">
      <c r="A1056" s="66"/>
    </row>
    <row r="1057" spans="1:1" x14ac:dyDescent="0.2">
      <c r="A1057" s="66"/>
    </row>
    <row r="1058" spans="1:1" x14ac:dyDescent="0.2">
      <c r="A1058" s="66"/>
    </row>
    <row r="1059" spans="1:1" x14ac:dyDescent="0.2">
      <c r="A1059" s="66"/>
    </row>
    <row r="1060" spans="1:1" x14ac:dyDescent="0.2">
      <c r="A1060" s="66"/>
    </row>
    <row r="1061" spans="1:1" x14ac:dyDescent="0.2">
      <c r="A1061" s="66"/>
    </row>
    <row r="1062" spans="1:1" x14ac:dyDescent="0.2">
      <c r="A1062" s="66"/>
    </row>
    <row r="1063" spans="1:1" x14ac:dyDescent="0.2">
      <c r="A1063" s="66"/>
    </row>
    <row r="1064" spans="1:1" x14ac:dyDescent="0.2">
      <c r="A1064" s="66"/>
    </row>
    <row r="1065" spans="1:1" x14ac:dyDescent="0.2">
      <c r="A1065" s="66"/>
    </row>
    <row r="1066" spans="1:1" x14ac:dyDescent="0.2">
      <c r="A1066" s="66"/>
    </row>
    <row r="1067" spans="1:1" x14ac:dyDescent="0.2">
      <c r="A1067" s="66"/>
    </row>
    <row r="1068" spans="1:1" x14ac:dyDescent="0.2">
      <c r="A1068" s="66"/>
    </row>
    <row r="1069" spans="1:1" x14ac:dyDescent="0.2">
      <c r="A1069" s="66"/>
    </row>
    <row r="1070" spans="1:1" x14ac:dyDescent="0.2">
      <c r="A1070" s="66"/>
    </row>
    <row r="1071" spans="1:1" x14ac:dyDescent="0.2">
      <c r="A1071" s="66"/>
    </row>
    <row r="1072" spans="1:1" x14ac:dyDescent="0.2">
      <c r="A1072" s="66"/>
    </row>
    <row r="1073" spans="1:1" x14ac:dyDescent="0.2">
      <c r="A1073" s="66"/>
    </row>
    <row r="1074" spans="1:1" x14ac:dyDescent="0.2">
      <c r="A1074" s="66"/>
    </row>
    <row r="1075" spans="1:1" x14ac:dyDescent="0.2">
      <c r="A1075" s="66"/>
    </row>
    <row r="1076" spans="1:1" x14ac:dyDescent="0.2">
      <c r="A1076" s="66"/>
    </row>
    <row r="1077" spans="1:1" x14ac:dyDescent="0.2">
      <c r="A1077" s="66"/>
    </row>
    <row r="1078" spans="1:1" x14ac:dyDescent="0.2">
      <c r="A1078" s="66"/>
    </row>
    <row r="1079" spans="1:1" x14ac:dyDescent="0.2">
      <c r="A1079" s="66"/>
    </row>
    <row r="1080" spans="1:1" x14ac:dyDescent="0.2">
      <c r="A1080" s="66"/>
    </row>
    <row r="1081" spans="1:1" x14ac:dyDescent="0.2">
      <c r="A1081" s="66"/>
    </row>
    <row r="1082" spans="1:1" x14ac:dyDescent="0.2">
      <c r="A1082" s="66"/>
    </row>
    <row r="1083" spans="1:1" x14ac:dyDescent="0.2">
      <c r="A1083" s="66"/>
    </row>
    <row r="1084" spans="1:1" x14ac:dyDescent="0.2">
      <c r="A1084" s="66"/>
    </row>
    <row r="1085" spans="1:1" x14ac:dyDescent="0.2">
      <c r="A1085" s="66"/>
    </row>
    <row r="1086" spans="1:1" x14ac:dyDescent="0.2">
      <c r="A1086" s="66"/>
    </row>
    <row r="1087" spans="1:1" x14ac:dyDescent="0.2">
      <c r="A1087" s="66"/>
    </row>
    <row r="1088" spans="1:1" x14ac:dyDescent="0.2">
      <c r="A1088" s="66"/>
    </row>
    <row r="1089" spans="1:1" x14ac:dyDescent="0.2">
      <c r="A1089" s="66"/>
    </row>
    <row r="1090" spans="1:1" x14ac:dyDescent="0.2">
      <c r="A1090" s="66"/>
    </row>
    <row r="1091" spans="1:1" x14ac:dyDescent="0.2">
      <c r="A1091" s="66"/>
    </row>
    <row r="1092" spans="1:1" x14ac:dyDescent="0.2">
      <c r="A1092" s="66"/>
    </row>
    <row r="1093" spans="1:1" x14ac:dyDescent="0.2">
      <c r="A1093" s="66"/>
    </row>
    <row r="1094" spans="1:1" x14ac:dyDescent="0.2">
      <c r="A1094" s="66"/>
    </row>
    <row r="1095" spans="1:1" x14ac:dyDescent="0.2">
      <c r="A1095" s="66"/>
    </row>
    <row r="1096" spans="1:1" x14ac:dyDescent="0.2">
      <c r="A1096" s="66"/>
    </row>
    <row r="1097" spans="1:1" x14ac:dyDescent="0.2">
      <c r="A1097" s="66"/>
    </row>
    <row r="1098" spans="1:1" x14ac:dyDescent="0.2">
      <c r="A1098" s="66"/>
    </row>
    <row r="1099" spans="1:1" x14ac:dyDescent="0.2">
      <c r="A1099" s="66"/>
    </row>
    <row r="1100" spans="1:1" x14ac:dyDescent="0.2">
      <c r="A1100" s="66"/>
    </row>
    <row r="1101" spans="1:1" x14ac:dyDescent="0.2">
      <c r="A1101" s="66"/>
    </row>
    <row r="1102" spans="1:1" x14ac:dyDescent="0.2">
      <c r="A1102" s="66"/>
    </row>
    <row r="1103" spans="1:1" x14ac:dyDescent="0.2">
      <c r="A1103" s="66"/>
    </row>
    <row r="1104" spans="1:1" x14ac:dyDescent="0.2">
      <c r="A1104" s="66"/>
    </row>
    <row r="1105" spans="1:1" x14ac:dyDescent="0.2">
      <c r="A1105" s="66"/>
    </row>
    <row r="1106" spans="1:1" x14ac:dyDescent="0.2">
      <c r="A1106" s="66"/>
    </row>
    <row r="1107" spans="1:1" x14ac:dyDescent="0.2">
      <c r="A1107" s="66"/>
    </row>
    <row r="1108" spans="1:1" x14ac:dyDescent="0.2">
      <c r="A1108" s="66"/>
    </row>
    <row r="1109" spans="1:1" x14ac:dyDescent="0.2">
      <c r="A1109" s="66"/>
    </row>
    <row r="1110" spans="1:1" x14ac:dyDescent="0.2">
      <c r="A1110" s="66"/>
    </row>
    <row r="1111" spans="1:1" x14ac:dyDescent="0.2">
      <c r="A1111" s="66"/>
    </row>
    <row r="1112" spans="1:1" x14ac:dyDescent="0.2">
      <c r="A1112" s="66"/>
    </row>
    <row r="1113" spans="1:1" x14ac:dyDescent="0.2">
      <c r="A1113" s="66"/>
    </row>
    <row r="1114" spans="1:1" x14ac:dyDescent="0.2">
      <c r="A1114" s="66"/>
    </row>
    <row r="1115" spans="1:1" x14ac:dyDescent="0.2">
      <c r="A1115" s="66"/>
    </row>
    <row r="1116" spans="1:1" x14ac:dyDescent="0.2">
      <c r="A1116" s="66"/>
    </row>
    <row r="1117" spans="1:1" x14ac:dyDescent="0.2">
      <c r="A1117" s="66"/>
    </row>
    <row r="1118" spans="1:1" x14ac:dyDescent="0.2">
      <c r="A1118" s="66"/>
    </row>
    <row r="1119" spans="1:1" x14ac:dyDescent="0.2">
      <c r="A1119" s="66"/>
    </row>
    <row r="1120" spans="1:1" x14ac:dyDescent="0.2">
      <c r="A1120" s="66"/>
    </row>
    <row r="1121" spans="1:1" x14ac:dyDescent="0.2">
      <c r="A1121" s="66"/>
    </row>
    <row r="1122" spans="1:1" x14ac:dyDescent="0.2">
      <c r="A1122" s="66"/>
    </row>
    <row r="1123" spans="1:1" x14ac:dyDescent="0.2">
      <c r="A1123" s="66"/>
    </row>
    <row r="1124" spans="1:1" x14ac:dyDescent="0.2">
      <c r="A1124" s="66"/>
    </row>
    <row r="1125" spans="1:1" x14ac:dyDescent="0.2">
      <c r="A1125" s="66"/>
    </row>
    <row r="1126" spans="1:1" x14ac:dyDescent="0.2">
      <c r="A1126" s="66"/>
    </row>
    <row r="1127" spans="1:1" x14ac:dyDescent="0.2">
      <c r="A1127" s="66"/>
    </row>
    <row r="1128" spans="1:1" x14ac:dyDescent="0.2">
      <c r="A1128" s="66"/>
    </row>
    <row r="1129" spans="1:1" x14ac:dyDescent="0.2">
      <c r="A1129" s="66"/>
    </row>
    <row r="1130" spans="1:1" x14ac:dyDescent="0.2">
      <c r="A1130" s="66"/>
    </row>
    <row r="1131" spans="1:1" x14ac:dyDescent="0.2">
      <c r="A1131" s="66"/>
    </row>
    <row r="1132" spans="1:1" x14ac:dyDescent="0.2">
      <c r="A1132" s="66"/>
    </row>
    <row r="1133" spans="1:1" x14ac:dyDescent="0.2">
      <c r="A1133" s="66"/>
    </row>
    <row r="1134" spans="1:1" x14ac:dyDescent="0.2">
      <c r="A1134" s="66"/>
    </row>
    <row r="1135" spans="1:1" x14ac:dyDescent="0.2">
      <c r="A1135" s="66"/>
    </row>
    <row r="1136" spans="1:1" x14ac:dyDescent="0.2">
      <c r="A1136" s="66"/>
    </row>
    <row r="1137" spans="1:1" x14ac:dyDescent="0.2">
      <c r="A1137" s="66"/>
    </row>
    <row r="1138" spans="1:1" x14ac:dyDescent="0.2">
      <c r="A1138" s="66"/>
    </row>
    <row r="1139" spans="1:1" x14ac:dyDescent="0.2">
      <c r="A1139" s="66"/>
    </row>
    <row r="1140" spans="1:1" x14ac:dyDescent="0.2">
      <c r="A1140" s="66"/>
    </row>
    <row r="1141" spans="1:1" x14ac:dyDescent="0.2">
      <c r="A1141" s="66"/>
    </row>
    <row r="1142" spans="1:1" x14ac:dyDescent="0.2">
      <c r="A1142" s="66"/>
    </row>
    <row r="1143" spans="1:1" x14ac:dyDescent="0.2">
      <c r="A1143" s="66"/>
    </row>
    <row r="1144" spans="1:1" x14ac:dyDescent="0.2">
      <c r="A1144" s="66"/>
    </row>
    <row r="1145" spans="1:1" x14ac:dyDescent="0.2">
      <c r="A1145" s="66"/>
    </row>
    <row r="1146" spans="1:1" x14ac:dyDescent="0.2">
      <c r="A1146" s="66"/>
    </row>
    <row r="1147" spans="1:1" x14ac:dyDescent="0.2">
      <c r="A1147" s="66"/>
    </row>
    <row r="1148" spans="1:1" x14ac:dyDescent="0.2">
      <c r="A1148" s="66"/>
    </row>
    <row r="1149" spans="1:1" x14ac:dyDescent="0.2">
      <c r="A1149" s="66"/>
    </row>
    <row r="1150" spans="1:1" x14ac:dyDescent="0.2">
      <c r="A1150" s="66"/>
    </row>
    <row r="1151" spans="1:1" x14ac:dyDescent="0.2">
      <c r="A1151" s="66"/>
    </row>
    <row r="1152" spans="1:1" x14ac:dyDescent="0.2">
      <c r="A1152" s="66"/>
    </row>
    <row r="1153" spans="1:1" x14ac:dyDescent="0.2">
      <c r="A1153" s="66"/>
    </row>
    <row r="1154" spans="1:1" x14ac:dyDescent="0.2">
      <c r="A1154" s="66"/>
    </row>
    <row r="1155" spans="1:1" x14ac:dyDescent="0.2">
      <c r="A1155" s="66"/>
    </row>
    <row r="1156" spans="1:1" x14ac:dyDescent="0.2">
      <c r="A1156" s="66"/>
    </row>
    <row r="1157" spans="1:1" x14ac:dyDescent="0.2">
      <c r="A1157" s="66"/>
    </row>
    <row r="1158" spans="1:1" x14ac:dyDescent="0.2">
      <c r="A1158" s="66"/>
    </row>
    <row r="1159" spans="1:1" x14ac:dyDescent="0.2">
      <c r="A1159" s="66"/>
    </row>
    <row r="1160" spans="1:1" x14ac:dyDescent="0.2">
      <c r="A1160" s="66"/>
    </row>
    <row r="1161" spans="1:1" x14ac:dyDescent="0.2">
      <c r="A1161" s="66"/>
    </row>
    <row r="1162" spans="1:1" x14ac:dyDescent="0.2">
      <c r="A1162" s="66"/>
    </row>
    <row r="1163" spans="1:1" x14ac:dyDescent="0.2">
      <c r="A1163" s="66"/>
    </row>
    <row r="1164" spans="1:1" x14ac:dyDescent="0.2">
      <c r="A1164" s="66"/>
    </row>
    <row r="1165" spans="1:1" x14ac:dyDescent="0.2">
      <c r="A1165" s="66"/>
    </row>
    <row r="1166" spans="1:1" x14ac:dyDescent="0.2">
      <c r="A1166" s="66"/>
    </row>
    <row r="1167" spans="1:1" x14ac:dyDescent="0.2">
      <c r="A1167" s="66"/>
    </row>
    <row r="1168" spans="1:1" x14ac:dyDescent="0.2">
      <c r="A1168" s="66"/>
    </row>
    <row r="1169" spans="1:1" x14ac:dyDescent="0.2">
      <c r="A1169" s="66"/>
    </row>
    <row r="1170" spans="1:1" x14ac:dyDescent="0.2">
      <c r="A1170" s="66"/>
    </row>
    <row r="1171" spans="1:1" x14ac:dyDescent="0.2">
      <c r="A1171" s="66"/>
    </row>
    <row r="1172" spans="1:1" x14ac:dyDescent="0.2">
      <c r="A1172" s="66"/>
    </row>
    <row r="1173" spans="1:1" x14ac:dyDescent="0.2">
      <c r="A1173" s="66"/>
    </row>
    <row r="1174" spans="1:1" x14ac:dyDescent="0.2">
      <c r="A1174" s="66"/>
    </row>
    <row r="1175" spans="1:1" x14ac:dyDescent="0.2">
      <c r="A1175" s="66"/>
    </row>
    <row r="1176" spans="1:1" x14ac:dyDescent="0.2">
      <c r="A1176" s="66"/>
    </row>
    <row r="1177" spans="1:1" x14ac:dyDescent="0.2">
      <c r="A1177" s="66"/>
    </row>
    <row r="1178" spans="1:1" x14ac:dyDescent="0.2">
      <c r="A1178" s="66"/>
    </row>
    <row r="1179" spans="1:1" x14ac:dyDescent="0.2">
      <c r="A1179" s="66"/>
    </row>
    <row r="1180" spans="1:1" x14ac:dyDescent="0.2">
      <c r="A1180" s="66"/>
    </row>
    <row r="1181" spans="1:1" x14ac:dyDescent="0.2">
      <c r="A1181" s="66"/>
    </row>
    <row r="1182" spans="1:1" x14ac:dyDescent="0.2">
      <c r="A1182" s="66"/>
    </row>
    <row r="1183" spans="1:1" x14ac:dyDescent="0.2">
      <c r="A1183" s="66"/>
    </row>
    <row r="1184" spans="1:1" x14ac:dyDescent="0.2">
      <c r="A1184" s="66"/>
    </row>
    <row r="1185" spans="1:1" x14ac:dyDescent="0.2">
      <c r="A1185" s="66"/>
    </row>
    <row r="1186" spans="1:1" x14ac:dyDescent="0.2">
      <c r="A1186" s="66"/>
    </row>
    <row r="1187" spans="1:1" x14ac:dyDescent="0.2">
      <c r="A1187" s="66"/>
    </row>
    <row r="1188" spans="1:1" x14ac:dyDescent="0.2">
      <c r="A1188" s="66"/>
    </row>
    <row r="1189" spans="1:1" x14ac:dyDescent="0.2">
      <c r="A1189" s="66"/>
    </row>
    <row r="1190" spans="1:1" x14ac:dyDescent="0.2">
      <c r="A1190" s="66"/>
    </row>
    <row r="1191" spans="1:1" x14ac:dyDescent="0.2">
      <c r="A1191" s="66"/>
    </row>
    <row r="1192" spans="1:1" x14ac:dyDescent="0.2">
      <c r="A1192" s="66"/>
    </row>
    <row r="1193" spans="1:1" x14ac:dyDescent="0.2">
      <c r="A1193" s="66"/>
    </row>
    <row r="1194" spans="1:1" x14ac:dyDescent="0.2">
      <c r="A1194" s="66"/>
    </row>
    <row r="1195" spans="1:1" x14ac:dyDescent="0.2">
      <c r="A1195" s="66"/>
    </row>
    <row r="1196" spans="1:1" x14ac:dyDescent="0.2">
      <c r="A1196" s="66"/>
    </row>
    <row r="1197" spans="1:1" x14ac:dyDescent="0.2">
      <c r="A1197" s="66"/>
    </row>
    <row r="1198" spans="1:1" x14ac:dyDescent="0.2">
      <c r="A1198" s="66"/>
    </row>
    <row r="1199" spans="1:1" x14ac:dyDescent="0.2">
      <c r="A1199" s="66"/>
    </row>
    <row r="1200" spans="1:1" x14ac:dyDescent="0.2">
      <c r="A1200" s="66"/>
    </row>
    <row r="1201" spans="1:1" x14ac:dyDescent="0.2">
      <c r="A1201" s="66"/>
    </row>
    <row r="1202" spans="1:1" x14ac:dyDescent="0.2">
      <c r="A1202" s="66"/>
    </row>
    <row r="1203" spans="1:1" x14ac:dyDescent="0.2">
      <c r="A1203" s="66"/>
    </row>
    <row r="1204" spans="1:1" x14ac:dyDescent="0.2">
      <c r="A1204" s="66"/>
    </row>
    <row r="1205" spans="1:1" x14ac:dyDescent="0.2">
      <c r="A1205" s="66"/>
    </row>
    <row r="1206" spans="1:1" x14ac:dyDescent="0.2">
      <c r="A1206" s="66"/>
    </row>
    <row r="1207" spans="1:1" x14ac:dyDescent="0.2">
      <c r="A1207" s="66"/>
    </row>
    <row r="1208" spans="1:1" x14ac:dyDescent="0.2">
      <c r="A1208" s="66"/>
    </row>
    <row r="1209" spans="1:1" x14ac:dyDescent="0.2">
      <c r="A1209" s="66"/>
    </row>
    <row r="1210" spans="1:1" x14ac:dyDescent="0.2">
      <c r="A1210" s="66"/>
    </row>
    <row r="1211" spans="1:1" x14ac:dyDescent="0.2">
      <c r="A1211" s="66"/>
    </row>
    <row r="1212" spans="1:1" x14ac:dyDescent="0.2">
      <c r="A1212" s="66"/>
    </row>
    <row r="1213" spans="1:1" x14ac:dyDescent="0.2">
      <c r="A1213" s="66"/>
    </row>
    <row r="1214" spans="1:1" x14ac:dyDescent="0.2">
      <c r="A1214" s="66"/>
    </row>
    <row r="1215" spans="1:1" x14ac:dyDescent="0.2">
      <c r="A1215" s="66"/>
    </row>
    <row r="1216" spans="1:1" x14ac:dyDescent="0.2">
      <c r="A1216" s="66"/>
    </row>
    <row r="1217" spans="1:1" x14ac:dyDescent="0.2">
      <c r="A1217" s="66"/>
    </row>
    <row r="1218" spans="1:1" x14ac:dyDescent="0.2">
      <c r="A1218" s="66"/>
    </row>
    <row r="1219" spans="1:1" x14ac:dyDescent="0.2">
      <c r="A1219" s="66"/>
    </row>
    <row r="1220" spans="1:1" x14ac:dyDescent="0.2">
      <c r="A1220" s="66"/>
    </row>
    <row r="1221" spans="1:1" x14ac:dyDescent="0.2">
      <c r="A1221" s="66"/>
    </row>
    <row r="1222" spans="1:1" x14ac:dyDescent="0.2">
      <c r="A1222" s="66"/>
    </row>
    <row r="1223" spans="1:1" x14ac:dyDescent="0.2">
      <c r="A1223" s="66"/>
    </row>
    <row r="1224" spans="1:1" x14ac:dyDescent="0.2">
      <c r="A1224" s="66"/>
    </row>
    <row r="1225" spans="1:1" x14ac:dyDescent="0.2">
      <c r="A1225" s="66"/>
    </row>
    <row r="1226" spans="1:1" x14ac:dyDescent="0.2">
      <c r="A1226" s="66"/>
    </row>
    <row r="1227" spans="1:1" x14ac:dyDescent="0.2">
      <c r="A1227" s="66"/>
    </row>
    <row r="1228" spans="1:1" x14ac:dyDescent="0.2">
      <c r="A1228" s="66"/>
    </row>
    <row r="1229" spans="1:1" x14ac:dyDescent="0.2">
      <c r="A1229" s="66"/>
    </row>
    <row r="1230" spans="1:1" x14ac:dyDescent="0.2">
      <c r="A1230" s="66"/>
    </row>
    <row r="1231" spans="1:1" x14ac:dyDescent="0.2">
      <c r="A1231" s="66"/>
    </row>
    <row r="1232" spans="1:1" x14ac:dyDescent="0.2">
      <c r="A1232" s="66"/>
    </row>
    <row r="1233" spans="1:1" x14ac:dyDescent="0.2">
      <c r="A1233" s="66"/>
    </row>
    <row r="1234" spans="1:1" x14ac:dyDescent="0.2">
      <c r="A1234" s="66"/>
    </row>
    <row r="1235" spans="1:1" x14ac:dyDescent="0.2">
      <c r="A1235" s="66"/>
    </row>
    <row r="1236" spans="1:1" x14ac:dyDescent="0.2">
      <c r="A1236" s="66"/>
    </row>
    <row r="1237" spans="1:1" x14ac:dyDescent="0.2">
      <c r="A1237" s="66"/>
    </row>
    <row r="1238" spans="1:1" x14ac:dyDescent="0.2">
      <c r="A1238" s="66"/>
    </row>
    <row r="1239" spans="1:1" x14ac:dyDescent="0.2">
      <c r="A1239" s="66"/>
    </row>
    <row r="1240" spans="1:1" x14ac:dyDescent="0.2">
      <c r="A1240" s="66"/>
    </row>
    <row r="1241" spans="1:1" x14ac:dyDescent="0.2">
      <c r="A1241" s="66"/>
    </row>
    <row r="1242" spans="1:1" x14ac:dyDescent="0.2">
      <c r="A1242" s="66"/>
    </row>
    <row r="1243" spans="1:1" x14ac:dyDescent="0.2">
      <c r="A1243" s="66"/>
    </row>
    <row r="1244" spans="1:1" x14ac:dyDescent="0.2">
      <c r="A1244" s="66"/>
    </row>
    <row r="1245" spans="1:1" x14ac:dyDescent="0.2">
      <c r="A1245" s="66"/>
    </row>
    <row r="1246" spans="1:1" x14ac:dyDescent="0.2">
      <c r="A1246" s="66"/>
    </row>
    <row r="1247" spans="1:1" x14ac:dyDescent="0.2">
      <c r="A1247" s="66"/>
    </row>
    <row r="1248" spans="1:1" x14ac:dyDescent="0.2">
      <c r="A1248" s="66"/>
    </row>
    <row r="1249" spans="1:1" x14ac:dyDescent="0.2">
      <c r="A1249" s="66"/>
    </row>
    <row r="1250" spans="1:1" x14ac:dyDescent="0.2">
      <c r="A1250" s="66"/>
    </row>
    <row r="1251" spans="1:1" x14ac:dyDescent="0.2">
      <c r="A1251" s="66"/>
    </row>
    <row r="1252" spans="1:1" x14ac:dyDescent="0.2">
      <c r="A1252" s="66"/>
    </row>
    <row r="1253" spans="1:1" x14ac:dyDescent="0.2">
      <c r="A1253" s="66"/>
    </row>
    <row r="1254" spans="1:1" x14ac:dyDescent="0.2">
      <c r="A1254" s="66"/>
    </row>
    <row r="1255" spans="1:1" x14ac:dyDescent="0.2">
      <c r="A1255" s="66"/>
    </row>
    <row r="1256" spans="1:1" x14ac:dyDescent="0.2">
      <c r="A1256" s="66"/>
    </row>
    <row r="1257" spans="1:1" x14ac:dyDescent="0.2">
      <c r="A1257" s="66"/>
    </row>
    <row r="1258" spans="1:1" x14ac:dyDescent="0.2">
      <c r="A1258" s="66"/>
    </row>
    <row r="1259" spans="1:1" x14ac:dyDescent="0.2">
      <c r="A1259" s="66"/>
    </row>
    <row r="1260" spans="1:1" x14ac:dyDescent="0.2">
      <c r="A1260" s="66"/>
    </row>
    <row r="1261" spans="1:1" x14ac:dyDescent="0.2">
      <c r="A1261" s="66"/>
    </row>
    <row r="1262" spans="1:1" x14ac:dyDescent="0.2">
      <c r="A1262" s="66"/>
    </row>
    <row r="1263" spans="1:1" x14ac:dyDescent="0.2">
      <c r="A1263" s="66"/>
    </row>
    <row r="1264" spans="1:1" x14ac:dyDescent="0.2">
      <c r="A1264" s="66"/>
    </row>
    <row r="1265" spans="1:1" x14ac:dyDescent="0.2">
      <c r="A1265" s="66"/>
    </row>
    <row r="1266" spans="1:1" x14ac:dyDescent="0.2">
      <c r="A1266" s="66"/>
    </row>
    <row r="1267" spans="1:1" x14ac:dyDescent="0.2">
      <c r="A1267" s="66"/>
    </row>
    <row r="1268" spans="1:1" x14ac:dyDescent="0.2">
      <c r="A1268" s="66"/>
    </row>
    <row r="1269" spans="1:1" x14ac:dyDescent="0.2">
      <c r="A1269" s="66"/>
    </row>
    <row r="1270" spans="1:1" x14ac:dyDescent="0.2">
      <c r="A1270" s="66"/>
    </row>
    <row r="1271" spans="1:1" x14ac:dyDescent="0.2">
      <c r="A1271" s="66"/>
    </row>
    <row r="1272" spans="1:1" x14ac:dyDescent="0.2">
      <c r="A1272" s="66"/>
    </row>
    <row r="1273" spans="1:1" x14ac:dyDescent="0.2">
      <c r="A1273" s="66"/>
    </row>
    <row r="1274" spans="1:1" x14ac:dyDescent="0.2">
      <c r="A1274" s="66"/>
    </row>
    <row r="1275" spans="1:1" x14ac:dyDescent="0.2">
      <c r="A1275" s="66"/>
    </row>
    <row r="1276" spans="1:1" x14ac:dyDescent="0.2">
      <c r="A1276" s="66"/>
    </row>
    <row r="1277" spans="1:1" x14ac:dyDescent="0.2">
      <c r="A1277" s="66"/>
    </row>
    <row r="1278" spans="1:1" x14ac:dyDescent="0.2">
      <c r="A1278" s="66"/>
    </row>
    <row r="1279" spans="1:1" x14ac:dyDescent="0.2">
      <c r="A1279" s="66"/>
    </row>
    <row r="1280" spans="1:1" x14ac:dyDescent="0.2">
      <c r="A1280" s="66"/>
    </row>
    <row r="1281" spans="1:1" x14ac:dyDescent="0.2">
      <c r="A1281" s="66"/>
    </row>
    <row r="1282" spans="1:1" x14ac:dyDescent="0.2">
      <c r="A1282" s="66"/>
    </row>
    <row r="1283" spans="1:1" x14ac:dyDescent="0.2">
      <c r="A1283" s="66"/>
    </row>
    <row r="1284" spans="1:1" x14ac:dyDescent="0.2">
      <c r="A1284" s="66"/>
    </row>
    <row r="1285" spans="1:1" x14ac:dyDescent="0.2">
      <c r="A1285" s="66"/>
    </row>
    <row r="1286" spans="1:1" x14ac:dyDescent="0.2">
      <c r="A1286" s="66"/>
    </row>
    <row r="1287" spans="1:1" x14ac:dyDescent="0.2">
      <c r="A1287" s="66"/>
    </row>
    <row r="1288" spans="1:1" x14ac:dyDescent="0.2">
      <c r="A1288" s="66"/>
    </row>
    <row r="1289" spans="1:1" x14ac:dyDescent="0.2">
      <c r="A1289" s="66"/>
    </row>
    <row r="1290" spans="1:1" x14ac:dyDescent="0.2">
      <c r="A1290" s="66"/>
    </row>
    <row r="1291" spans="1:1" x14ac:dyDescent="0.2">
      <c r="A1291" s="66"/>
    </row>
    <row r="1292" spans="1:1" x14ac:dyDescent="0.2">
      <c r="A1292" s="66"/>
    </row>
    <row r="1293" spans="1:1" x14ac:dyDescent="0.2">
      <c r="A1293" s="66"/>
    </row>
    <row r="1294" spans="1:1" x14ac:dyDescent="0.2">
      <c r="A1294" s="66"/>
    </row>
    <row r="1295" spans="1:1" x14ac:dyDescent="0.2">
      <c r="A1295" s="66"/>
    </row>
    <row r="1296" spans="1:1" x14ac:dyDescent="0.2">
      <c r="A1296" s="66"/>
    </row>
    <row r="1297" spans="1:1" x14ac:dyDescent="0.2">
      <c r="A1297" s="66"/>
    </row>
    <row r="1298" spans="1:1" x14ac:dyDescent="0.2">
      <c r="A1298" s="66"/>
    </row>
    <row r="1299" spans="1:1" x14ac:dyDescent="0.2">
      <c r="A1299" s="66"/>
    </row>
    <row r="1300" spans="1:1" x14ac:dyDescent="0.2">
      <c r="A1300" s="66"/>
    </row>
    <row r="1301" spans="1:1" x14ac:dyDescent="0.2">
      <c r="A1301" s="66"/>
    </row>
    <row r="1302" spans="1:1" x14ac:dyDescent="0.2">
      <c r="A1302" s="66"/>
    </row>
    <row r="1303" spans="1:1" x14ac:dyDescent="0.2">
      <c r="A1303" s="66"/>
    </row>
    <row r="1304" spans="1:1" x14ac:dyDescent="0.2">
      <c r="A1304" s="66"/>
    </row>
    <row r="1305" spans="1:1" x14ac:dyDescent="0.2">
      <c r="A1305" s="66"/>
    </row>
    <row r="1306" spans="1:1" x14ac:dyDescent="0.2">
      <c r="A1306" s="66"/>
    </row>
    <row r="1307" spans="1:1" x14ac:dyDescent="0.2">
      <c r="A1307" s="66"/>
    </row>
    <row r="1308" spans="1:1" x14ac:dyDescent="0.2">
      <c r="A1308" s="66"/>
    </row>
    <row r="1309" spans="1:1" x14ac:dyDescent="0.2">
      <c r="A1309" s="66"/>
    </row>
    <row r="1310" spans="1:1" x14ac:dyDescent="0.2">
      <c r="A1310" s="66"/>
    </row>
    <row r="1311" spans="1:1" x14ac:dyDescent="0.2">
      <c r="A1311" s="66"/>
    </row>
    <row r="1312" spans="1:1" x14ac:dyDescent="0.2">
      <c r="A1312" s="66"/>
    </row>
    <row r="1313" spans="1:1" x14ac:dyDescent="0.2">
      <c r="A1313" s="66"/>
    </row>
    <row r="1314" spans="1:1" x14ac:dyDescent="0.2">
      <c r="A1314" s="66"/>
    </row>
    <row r="1315" spans="1:1" x14ac:dyDescent="0.2">
      <c r="A1315" s="66"/>
    </row>
    <row r="1316" spans="1:1" x14ac:dyDescent="0.2">
      <c r="A1316" s="66"/>
    </row>
    <row r="1317" spans="1:1" x14ac:dyDescent="0.2">
      <c r="A1317" s="66"/>
    </row>
    <row r="1318" spans="1:1" x14ac:dyDescent="0.2">
      <c r="A1318" s="66"/>
    </row>
    <row r="1319" spans="1:1" x14ac:dyDescent="0.2">
      <c r="A1319" s="66"/>
    </row>
    <row r="1320" spans="1:1" x14ac:dyDescent="0.2">
      <c r="A1320" s="66"/>
    </row>
    <row r="1321" spans="1:1" x14ac:dyDescent="0.2">
      <c r="A1321" s="66"/>
    </row>
    <row r="1322" spans="1:1" x14ac:dyDescent="0.2">
      <c r="A1322" s="66"/>
    </row>
    <row r="1323" spans="1:1" x14ac:dyDescent="0.2">
      <c r="A1323" s="66"/>
    </row>
    <row r="1324" spans="1:1" x14ac:dyDescent="0.2">
      <c r="A1324" s="66"/>
    </row>
    <row r="1325" spans="1:1" x14ac:dyDescent="0.2">
      <c r="A1325" s="66"/>
    </row>
    <row r="1326" spans="1:1" x14ac:dyDescent="0.2">
      <c r="A1326" s="66"/>
    </row>
    <row r="1327" spans="1:1" x14ac:dyDescent="0.2">
      <c r="A1327" s="66"/>
    </row>
    <row r="1328" spans="1:1" x14ac:dyDescent="0.2">
      <c r="A1328" s="66"/>
    </row>
    <row r="1329" spans="1:1" x14ac:dyDescent="0.2">
      <c r="A1329" s="66"/>
    </row>
    <row r="1330" spans="1:1" x14ac:dyDescent="0.2">
      <c r="A1330" s="66"/>
    </row>
    <row r="1331" spans="1:1" x14ac:dyDescent="0.2">
      <c r="A1331" s="66"/>
    </row>
    <row r="1332" spans="1:1" x14ac:dyDescent="0.2">
      <c r="A1332" s="66"/>
    </row>
    <row r="1333" spans="1:1" x14ac:dyDescent="0.2">
      <c r="A1333" s="66"/>
    </row>
    <row r="1334" spans="1:1" x14ac:dyDescent="0.2">
      <c r="A1334" s="66"/>
    </row>
    <row r="1335" spans="1:1" x14ac:dyDescent="0.2">
      <c r="A1335" s="66"/>
    </row>
    <row r="1336" spans="1:1" x14ac:dyDescent="0.2">
      <c r="A1336" s="66"/>
    </row>
    <row r="1337" spans="1:1" x14ac:dyDescent="0.2">
      <c r="A1337" s="66"/>
    </row>
    <row r="1338" spans="1:1" x14ac:dyDescent="0.2">
      <c r="A1338" s="66"/>
    </row>
    <row r="1339" spans="1:1" x14ac:dyDescent="0.2">
      <c r="A1339" s="66"/>
    </row>
    <row r="1340" spans="1:1" x14ac:dyDescent="0.2">
      <c r="A1340" s="66"/>
    </row>
    <row r="1341" spans="1:1" x14ac:dyDescent="0.2">
      <c r="A1341" s="66"/>
    </row>
    <row r="1342" spans="1:1" x14ac:dyDescent="0.2">
      <c r="A1342" s="66"/>
    </row>
    <row r="1343" spans="1:1" x14ac:dyDescent="0.2">
      <c r="A1343" s="66"/>
    </row>
    <row r="1344" spans="1:1" x14ac:dyDescent="0.2">
      <c r="A1344" s="66"/>
    </row>
    <row r="1345" spans="1:1" x14ac:dyDescent="0.2">
      <c r="A1345" s="66"/>
    </row>
    <row r="1346" spans="1:1" x14ac:dyDescent="0.2">
      <c r="A1346" s="66"/>
    </row>
    <row r="1347" spans="1:1" x14ac:dyDescent="0.2">
      <c r="A1347" s="66"/>
    </row>
    <row r="1348" spans="1:1" x14ac:dyDescent="0.2">
      <c r="A1348" s="66"/>
    </row>
    <row r="1349" spans="1:1" x14ac:dyDescent="0.2">
      <c r="A1349" s="66"/>
    </row>
    <row r="1350" spans="1:1" x14ac:dyDescent="0.2">
      <c r="A1350" s="66"/>
    </row>
    <row r="1351" spans="1:1" x14ac:dyDescent="0.2">
      <c r="A1351" s="66"/>
    </row>
    <row r="1352" spans="1:1" x14ac:dyDescent="0.2">
      <c r="A1352" s="66"/>
    </row>
    <row r="1353" spans="1:1" x14ac:dyDescent="0.2">
      <c r="A1353" s="66"/>
    </row>
    <row r="1354" spans="1:1" x14ac:dyDescent="0.2">
      <c r="A1354" s="66"/>
    </row>
    <row r="1355" spans="1:1" x14ac:dyDescent="0.2">
      <c r="A1355" s="66"/>
    </row>
    <row r="1356" spans="1:1" x14ac:dyDescent="0.2">
      <c r="A1356" s="66"/>
    </row>
    <row r="1357" spans="1:1" x14ac:dyDescent="0.2">
      <c r="A1357" s="66"/>
    </row>
    <row r="1358" spans="1:1" x14ac:dyDescent="0.2">
      <c r="A1358" s="66"/>
    </row>
    <row r="1359" spans="1:1" x14ac:dyDescent="0.2">
      <c r="A1359" s="66"/>
    </row>
    <row r="1360" spans="1:1" x14ac:dyDescent="0.2">
      <c r="A1360" s="66"/>
    </row>
    <row r="1361" spans="1:1" x14ac:dyDescent="0.2">
      <c r="A1361" s="66"/>
    </row>
    <row r="1362" spans="1:1" x14ac:dyDescent="0.2">
      <c r="A1362" s="66"/>
    </row>
    <row r="1363" spans="1:1" x14ac:dyDescent="0.2">
      <c r="A1363" s="66"/>
    </row>
    <row r="1364" spans="1:1" x14ac:dyDescent="0.2">
      <c r="A1364" s="66"/>
    </row>
    <row r="1365" spans="1:1" x14ac:dyDescent="0.2">
      <c r="A1365" s="66"/>
    </row>
    <row r="1366" spans="1:1" x14ac:dyDescent="0.2">
      <c r="A1366" s="66"/>
    </row>
    <row r="1367" spans="1:1" x14ac:dyDescent="0.2">
      <c r="A1367" s="66"/>
    </row>
    <row r="1368" spans="1:1" x14ac:dyDescent="0.2">
      <c r="A1368" s="66"/>
    </row>
    <row r="1369" spans="1:1" x14ac:dyDescent="0.2">
      <c r="A1369" s="66"/>
    </row>
    <row r="1370" spans="1:1" x14ac:dyDescent="0.2">
      <c r="A1370" s="66"/>
    </row>
    <row r="1371" spans="1:1" x14ac:dyDescent="0.2">
      <c r="A1371" s="66"/>
    </row>
    <row r="1372" spans="1:1" x14ac:dyDescent="0.2">
      <c r="A1372" s="66"/>
    </row>
    <row r="1373" spans="1:1" x14ac:dyDescent="0.2">
      <c r="A1373" s="66"/>
    </row>
    <row r="1374" spans="1:1" x14ac:dyDescent="0.2">
      <c r="A1374" s="66"/>
    </row>
    <row r="1375" spans="1:1" x14ac:dyDescent="0.2">
      <c r="A1375" s="66"/>
    </row>
    <row r="1376" spans="1:1" x14ac:dyDescent="0.2">
      <c r="A1376" s="66"/>
    </row>
    <row r="1377" spans="1:1" x14ac:dyDescent="0.2">
      <c r="A1377" s="66"/>
    </row>
    <row r="1378" spans="1:1" x14ac:dyDescent="0.2">
      <c r="A1378" s="66"/>
    </row>
    <row r="1379" spans="1:1" x14ac:dyDescent="0.2">
      <c r="A1379" s="66"/>
    </row>
    <row r="1380" spans="1:1" x14ac:dyDescent="0.2">
      <c r="A1380" s="66"/>
    </row>
    <row r="1381" spans="1:1" x14ac:dyDescent="0.2">
      <c r="A1381" s="66"/>
    </row>
    <row r="1382" spans="1:1" x14ac:dyDescent="0.2">
      <c r="A1382" s="66"/>
    </row>
    <row r="1383" spans="1:1" x14ac:dyDescent="0.2">
      <c r="A1383" s="66"/>
    </row>
    <row r="1384" spans="1:1" x14ac:dyDescent="0.2">
      <c r="A1384" s="66"/>
    </row>
    <row r="1385" spans="1:1" x14ac:dyDescent="0.2">
      <c r="A1385" s="66"/>
    </row>
    <row r="1386" spans="1:1" x14ac:dyDescent="0.2">
      <c r="A1386" s="66"/>
    </row>
    <row r="1387" spans="1:1" x14ac:dyDescent="0.2">
      <c r="A1387" s="66"/>
    </row>
    <row r="1388" spans="1:1" x14ac:dyDescent="0.2">
      <c r="A1388" s="66"/>
    </row>
    <row r="1389" spans="1:1" x14ac:dyDescent="0.2">
      <c r="A1389" s="66"/>
    </row>
    <row r="1390" spans="1:1" x14ac:dyDescent="0.2">
      <c r="A1390" s="66"/>
    </row>
    <row r="1391" spans="1:1" x14ac:dyDescent="0.2">
      <c r="A1391" s="66"/>
    </row>
    <row r="1392" spans="1:1" x14ac:dyDescent="0.2">
      <c r="A1392" s="66"/>
    </row>
    <row r="1393" spans="1:1" x14ac:dyDescent="0.2">
      <c r="A1393" s="66"/>
    </row>
    <row r="1394" spans="1:1" x14ac:dyDescent="0.2">
      <c r="A1394" s="66"/>
    </row>
    <row r="1395" spans="1:1" x14ac:dyDescent="0.2">
      <c r="A1395" s="66"/>
    </row>
    <row r="1396" spans="1:1" x14ac:dyDescent="0.2">
      <c r="A1396" s="66"/>
    </row>
    <row r="1397" spans="1:1" x14ac:dyDescent="0.2">
      <c r="A1397" s="66"/>
    </row>
    <row r="1398" spans="1:1" x14ac:dyDescent="0.2">
      <c r="A1398" s="66"/>
    </row>
    <row r="1399" spans="1:1" x14ac:dyDescent="0.2">
      <c r="A1399" s="66"/>
    </row>
    <row r="1400" spans="1:1" x14ac:dyDescent="0.2">
      <c r="A1400" s="66"/>
    </row>
    <row r="1401" spans="1:1" x14ac:dyDescent="0.2">
      <c r="A1401" s="66"/>
    </row>
    <row r="1402" spans="1:1" x14ac:dyDescent="0.2">
      <c r="A1402" s="66"/>
    </row>
    <row r="1403" spans="1:1" x14ac:dyDescent="0.2">
      <c r="A1403" s="66"/>
    </row>
    <row r="1404" spans="1:1" x14ac:dyDescent="0.2">
      <c r="A1404" s="66"/>
    </row>
    <row r="1405" spans="1:1" x14ac:dyDescent="0.2">
      <c r="A1405" s="66"/>
    </row>
    <row r="1406" spans="1:1" x14ac:dyDescent="0.2">
      <c r="A1406" s="66"/>
    </row>
    <row r="1407" spans="1:1" x14ac:dyDescent="0.2">
      <c r="A1407" s="66"/>
    </row>
    <row r="1408" spans="1:1" x14ac:dyDescent="0.2">
      <c r="A1408" s="66"/>
    </row>
    <row r="1409" spans="1:1" x14ac:dyDescent="0.2">
      <c r="A1409" s="66"/>
    </row>
    <row r="1410" spans="1:1" x14ac:dyDescent="0.2">
      <c r="A1410" s="66"/>
    </row>
    <row r="1411" spans="1:1" x14ac:dyDescent="0.2">
      <c r="A1411" s="66"/>
    </row>
    <row r="1412" spans="1:1" x14ac:dyDescent="0.2">
      <c r="A1412" s="66"/>
    </row>
    <row r="1413" spans="1:1" x14ac:dyDescent="0.2">
      <c r="A1413" s="66"/>
    </row>
    <row r="1414" spans="1:1" x14ac:dyDescent="0.2">
      <c r="A1414" s="66"/>
    </row>
    <row r="1415" spans="1:1" x14ac:dyDescent="0.2">
      <c r="A1415" s="66"/>
    </row>
    <row r="1416" spans="1:1" x14ac:dyDescent="0.2">
      <c r="A1416" s="66"/>
    </row>
    <row r="1417" spans="1:1" x14ac:dyDescent="0.2">
      <c r="A1417" s="66"/>
    </row>
    <row r="1418" spans="1:1" x14ac:dyDescent="0.2">
      <c r="A1418" s="66"/>
    </row>
    <row r="1419" spans="1:1" x14ac:dyDescent="0.2">
      <c r="A1419" s="66"/>
    </row>
    <row r="1420" spans="1:1" x14ac:dyDescent="0.2">
      <c r="A1420" s="66"/>
    </row>
    <row r="1421" spans="1:1" x14ac:dyDescent="0.2">
      <c r="A1421" s="66"/>
    </row>
    <row r="1422" spans="1:1" x14ac:dyDescent="0.2">
      <c r="A1422" s="66"/>
    </row>
    <row r="1423" spans="1:1" x14ac:dyDescent="0.2">
      <c r="A1423" s="66"/>
    </row>
    <row r="1424" spans="1:1" x14ac:dyDescent="0.2">
      <c r="A1424" s="66"/>
    </row>
    <row r="1425" spans="1:1" x14ac:dyDescent="0.2">
      <c r="A1425" s="66"/>
    </row>
    <row r="1426" spans="1:1" x14ac:dyDescent="0.2">
      <c r="A1426" s="66"/>
    </row>
    <row r="1427" spans="1:1" x14ac:dyDescent="0.2">
      <c r="A1427" s="66"/>
    </row>
    <row r="1428" spans="1:1" x14ac:dyDescent="0.2">
      <c r="A1428" s="66"/>
    </row>
    <row r="1429" spans="1:1" x14ac:dyDescent="0.2">
      <c r="A1429" s="66"/>
    </row>
    <row r="1430" spans="1:1" x14ac:dyDescent="0.2">
      <c r="A1430" s="66"/>
    </row>
    <row r="1431" spans="1:1" x14ac:dyDescent="0.2">
      <c r="A1431" s="66"/>
    </row>
    <row r="1432" spans="1:1" x14ac:dyDescent="0.2">
      <c r="A1432" s="66"/>
    </row>
    <row r="1433" spans="1:1" x14ac:dyDescent="0.2">
      <c r="A1433" s="66"/>
    </row>
    <row r="1434" spans="1:1" x14ac:dyDescent="0.2">
      <c r="A1434" s="66"/>
    </row>
    <row r="1435" spans="1:1" x14ac:dyDescent="0.2">
      <c r="A1435" s="66"/>
    </row>
    <row r="1436" spans="1:1" x14ac:dyDescent="0.2">
      <c r="A1436" s="66"/>
    </row>
    <row r="1437" spans="1:1" x14ac:dyDescent="0.2">
      <c r="A1437" s="66"/>
    </row>
    <row r="1438" spans="1:1" x14ac:dyDescent="0.2">
      <c r="A1438" s="66"/>
    </row>
    <row r="1439" spans="1:1" x14ac:dyDescent="0.2">
      <c r="A1439" s="66"/>
    </row>
    <row r="1440" spans="1:1" x14ac:dyDescent="0.2">
      <c r="A1440" s="66"/>
    </row>
    <row r="1441" spans="1:1" x14ac:dyDescent="0.2">
      <c r="A1441" s="66"/>
    </row>
    <row r="1442" spans="1:1" x14ac:dyDescent="0.2">
      <c r="A1442" s="66"/>
    </row>
    <row r="1443" spans="1:1" x14ac:dyDescent="0.2">
      <c r="A1443" s="66"/>
    </row>
    <row r="1444" spans="1:1" x14ac:dyDescent="0.2">
      <c r="A1444" s="66"/>
    </row>
    <row r="1445" spans="1:1" x14ac:dyDescent="0.2">
      <c r="A1445" s="66"/>
    </row>
    <row r="1446" spans="1:1" x14ac:dyDescent="0.2">
      <c r="A1446" s="66"/>
    </row>
    <row r="1447" spans="1:1" x14ac:dyDescent="0.2">
      <c r="A1447" s="66"/>
    </row>
    <row r="1448" spans="1:1" x14ac:dyDescent="0.2">
      <c r="A1448" s="66"/>
    </row>
    <row r="1449" spans="1:1" x14ac:dyDescent="0.2">
      <c r="A1449" s="66"/>
    </row>
    <row r="1450" spans="1:1" x14ac:dyDescent="0.2">
      <c r="A1450" s="66"/>
    </row>
    <row r="1451" spans="1:1" x14ac:dyDescent="0.2">
      <c r="A1451" s="66"/>
    </row>
    <row r="1452" spans="1:1" x14ac:dyDescent="0.2">
      <c r="A1452" s="66"/>
    </row>
    <row r="1453" spans="1:1" x14ac:dyDescent="0.2">
      <c r="A1453" s="66"/>
    </row>
    <row r="1454" spans="1:1" x14ac:dyDescent="0.2">
      <c r="A1454" s="66"/>
    </row>
    <row r="1455" spans="1:1" x14ac:dyDescent="0.2">
      <c r="A1455" s="66"/>
    </row>
    <row r="1456" spans="1:1" x14ac:dyDescent="0.2">
      <c r="A1456" s="66"/>
    </row>
    <row r="1457" spans="1:1" x14ac:dyDescent="0.2">
      <c r="A1457" s="66"/>
    </row>
    <row r="1458" spans="1:1" x14ac:dyDescent="0.2">
      <c r="A1458" s="66"/>
    </row>
    <row r="1459" spans="1:1" x14ac:dyDescent="0.2">
      <c r="A1459" s="66"/>
    </row>
    <row r="1460" spans="1:1" x14ac:dyDescent="0.2">
      <c r="A1460" s="66"/>
    </row>
    <row r="1461" spans="1:1" x14ac:dyDescent="0.2">
      <c r="A1461" s="66"/>
    </row>
    <row r="1462" spans="1:1" x14ac:dyDescent="0.2">
      <c r="A1462" s="66"/>
    </row>
    <row r="1463" spans="1:1" x14ac:dyDescent="0.2">
      <c r="A1463" s="66"/>
    </row>
    <row r="1464" spans="1:1" x14ac:dyDescent="0.2">
      <c r="A1464" s="66"/>
    </row>
    <row r="1465" spans="1:1" x14ac:dyDescent="0.2">
      <c r="A1465" s="66"/>
    </row>
    <row r="1466" spans="1:1" x14ac:dyDescent="0.2">
      <c r="A1466" s="66"/>
    </row>
    <row r="1467" spans="1:1" x14ac:dyDescent="0.2">
      <c r="A1467" s="66"/>
    </row>
    <row r="1468" spans="1:1" x14ac:dyDescent="0.2">
      <c r="A1468" s="66"/>
    </row>
    <row r="1469" spans="1:1" x14ac:dyDescent="0.2">
      <c r="A1469" s="66"/>
    </row>
    <row r="1470" spans="1:1" x14ac:dyDescent="0.2">
      <c r="A1470" s="66"/>
    </row>
    <row r="1471" spans="1:1" x14ac:dyDescent="0.2">
      <c r="A1471" s="66"/>
    </row>
    <row r="1472" spans="1:1" x14ac:dyDescent="0.2">
      <c r="A1472" s="66"/>
    </row>
    <row r="1473" spans="1:1" x14ac:dyDescent="0.2">
      <c r="A1473" s="66"/>
    </row>
    <row r="1474" spans="1:1" x14ac:dyDescent="0.2">
      <c r="A1474" s="66"/>
    </row>
    <row r="1475" spans="1:1" x14ac:dyDescent="0.2">
      <c r="A1475" s="66"/>
    </row>
    <row r="1476" spans="1:1" x14ac:dyDescent="0.2">
      <c r="A1476" s="66"/>
    </row>
    <row r="1477" spans="1:1" x14ac:dyDescent="0.2">
      <c r="A1477" s="66"/>
    </row>
    <row r="1478" spans="1:1" x14ac:dyDescent="0.2">
      <c r="A1478" s="66"/>
    </row>
    <row r="1479" spans="1:1" x14ac:dyDescent="0.2">
      <c r="A1479" s="66"/>
    </row>
    <row r="1480" spans="1:1" x14ac:dyDescent="0.2">
      <c r="A1480" s="66"/>
    </row>
    <row r="1481" spans="1:1" x14ac:dyDescent="0.2">
      <c r="A1481" s="66"/>
    </row>
    <row r="1482" spans="1:1" x14ac:dyDescent="0.2">
      <c r="A1482" s="66"/>
    </row>
    <row r="1483" spans="1:1" x14ac:dyDescent="0.2">
      <c r="A1483" s="66"/>
    </row>
    <row r="1484" spans="1:1" x14ac:dyDescent="0.2">
      <c r="A1484" s="66"/>
    </row>
    <row r="1485" spans="1:1" x14ac:dyDescent="0.2">
      <c r="A1485" s="66"/>
    </row>
    <row r="1486" spans="1:1" x14ac:dyDescent="0.2">
      <c r="A1486" s="66"/>
    </row>
    <row r="1487" spans="1:1" x14ac:dyDescent="0.2">
      <c r="A1487" s="66"/>
    </row>
    <row r="1488" spans="1:1" x14ac:dyDescent="0.2">
      <c r="A1488" s="66"/>
    </row>
    <row r="1489" spans="1:1" x14ac:dyDescent="0.2">
      <c r="A1489" s="66"/>
    </row>
    <row r="1490" spans="1:1" x14ac:dyDescent="0.2">
      <c r="A1490" s="66"/>
    </row>
    <row r="1491" spans="1:1" x14ac:dyDescent="0.2">
      <c r="A1491" s="66"/>
    </row>
    <row r="1492" spans="1:1" x14ac:dyDescent="0.2">
      <c r="A1492" s="66"/>
    </row>
    <row r="1493" spans="1:1" x14ac:dyDescent="0.2">
      <c r="A1493" s="66"/>
    </row>
    <row r="1494" spans="1:1" x14ac:dyDescent="0.2">
      <c r="A1494" s="66"/>
    </row>
    <row r="1495" spans="1:1" x14ac:dyDescent="0.2">
      <c r="A1495" s="66"/>
    </row>
    <row r="1496" spans="1:1" x14ac:dyDescent="0.2">
      <c r="A1496" s="66"/>
    </row>
    <row r="1497" spans="1:1" x14ac:dyDescent="0.2">
      <c r="A1497" s="66"/>
    </row>
    <row r="1498" spans="1:1" x14ac:dyDescent="0.2">
      <c r="A1498" s="66"/>
    </row>
    <row r="1499" spans="1:1" x14ac:dyDescent="0.2">
      <c r="A1499" s="66"/>
    </row>
    <row r="1500" spans="1:1" x14ac:dyDescent="0.2">
      <c r="A1500" s="66"/>
    </row>
    <row r="1501" spans="1:1" x14ac:dyDescent="0.2">
      <c r="A1501" s="66"/>
    </row>
    <row r="1502" spans="1:1" x14ac:dyDescent="0.2">
      <c r="A1502" s="66"/>
    </row>
    <row r="1503" spans="1:1" x14ac:dyDescent="0.2">
      <c r="A1503" s="66"/>
    </row>
    <row r="1504" spans="1:1" x14ac:dyDescent="0.2">
      <c r="A1504" s="66"/>
    </row>
    <row r="1505" spans="1:1" x14ac:dyDescent="0.2">
      <c r="A1505" s="66"/>
    </row>
    <row r="1506" spans="1:1" x14ac:dyDescent="0.2">
      <c r="A1506" s="66"/>
    </row>
    <row r="1507" spans="1:1" x14ac:dyDescent="0.2">
      <c r="A1507" s="66"/>
    </row>
    <row r="1508" spans="1:1" x14ac:dyDescent="0.2">
      <c r="A1508" s="66"/>
    </row>
    <row r="1509" spans="1:1" x14ac:dyDescent="0.2">
      <c r="A1509" s="66"/>
    </row>
    <row r="1510" spans="1:1" x14ac:dyDescent="0.2">
      <c r="A1510" s="66"/>
    </row>
    <row r="1511" spans="1:1" x14ac:dyDescent="0.2">
      <c r="A1511" s="66"/>
    </row>
    <row r="1512" spans="1:1" x14ac:dyDescent="0.2">
      <c r="A1512" s="66"/>
    </row>
    <row r="1513" spans="1:1" x14ac:dyDescent="0.2">
      <c r="A1513" s="66"/>
    </row>
    <row r="1514" spans="1:1" x14ac:dyDescent="0.2">
      <c r="A1514" s="66"/>
    </row>
    <row r="1515" spans="1:1" x14ac:dyDescent="0.2">
      <c r="A1515" s="66"/>
    </row>
    <row r="1516" spans="1:1" x14ac:dyDescent="0.2">
      <c r="A1516" s="66"/>
    </row>
    <row r="1517" spans="1:1" x14ac:dyDescent="0.2">
      <c r="A1517" s="66"/>
    </row>
    <row r="1518" spans="1:1" x14ac:dyDescent="0.2">
      <c r="A1518" s="66"/>
    </row>
    <row r="1519" spans="1:1" x14ac:dyDescent="0.2">
      <c r="A1519" s="66"/>
    </row>
    <row r="1520" spans="1:1" x14ac:dyDescent="0.2">
      <c r="A1520" s="66"/>
    </row>
    <row r="1521" spans="1:1" x14ac:dyDescent="0.2">
      <c r="A1521" s="66"/>
    </row>
    <row r="1522" spans="1:1" x14ac:dyDescent="0.2">
      <c r="A1522" s="66"/>
    </row>
    <row r="1523" spans="1:1" x14ac:dyDescent="0.2">
      <c r="A1523" s="66"/>
    </row>
    <row r="1524" spans="1:1" x14ac:dyDescent="0.2">
      <c r="A1524" s="66"/>
    </row>
    <row r="1525" spans="1:1" x14ac:dyDescent="0.2">
      <c r="A1525" s="66"/>
    </row>
    <row r="1526" spans="1:1" x14ac:dyDescent="0.2">
      <c r="A1526" s="66"/>
    </row>
    <row r="1527" spans="1:1" x14ac:dyDescent="0.2">
      <c r="A1527" s="66"/>
    </row>
    <row r="1528" spans="1:1" x14ac:dyDescent="0.2">
      <c r="A1528" s="66"/>
    </row>
    <row r="1529" spans="1:1" x14ac:dyDescent="0.2">
      <c r="A1529" s="66"/>
    </row>
    <row r="1530" spans="1:1" x14ac:dyDescent="0.2">
      <c r="A1530" s="66"/>
    </row>
    <row r="1531" spans="1:1" x14ac:dyDescent="0.2">
      <c r="A1531" s="66"/>
    </row>
    <row r="1532" spans="1:1" x14ac:dyDescent="0.2">
      <c r="A1532" s="66"/>
    </row>
    <row r="1533" spans="1:1" x14ac:dyDescent="0.2">
      <c r="A1533" s="66"/>
    </row>
    <row r="1534" spans="1:1" x14ac:dyDescent="0.2">
      <c r="A1534" s="66"/>
    </row>
    <row r="1535" spans="1:1" x14ac:dyDescent="0.2">
      <c r="A1535" s="66"/>
    </row>
    <row r="1536" spans="1:1" x14ac:dyDescent="0.2">
      <c r="A1536" s="66"/>
    </row>
    <row r="1537" spans="1:1" x14ac:dyDescent="0.2">
      <c r="A1537" s="66"/>
    </row>
    <row r="1538" spans="1:1" x14ac:dyDescent="0.2">
      <c r="A1538" s="66"/>
    </row>
    <row r="1539" spans="1:1" x14ac:dyDescent="0.2">
      <c r="A1539" s="66"/>
    </row>
    <row r="1540" spans="1:1" x14ac:dyDescent="0.2">
      <c r="A1540" s="66"/>
    </row>
    <row r="1541" spans="1:1" x14ac:dyDescent="0.2">
      <c r="A1541" s="66"/>
    </row>
    <row r="1542" spans="1:1" x14ac:dyDescent="0.2">
      <c r="A1542" s="66"/>
    </row>
    <row r="1543" spans="1:1" x14ac:dyDescent="0.2">
      <c r="A1543" s="66"/>
    </row>
    <row r="1544" spans="1:1" x14ac:dyDescent="0.2">
      <c r="A1544" s="66"/>
    </row>
    <row r="1545" spans="1:1" x14ac:dyDescent="0.2">
      <c r="A1545" s="66"/>
    </row>
    <row r="1546" spans="1:1" x14ac:dyDescent="0.2">
      <c r="A1546" s="66"/>
    </row>
    <row r="1547" spans="1:1" x14ac:dyDescent="0.2">
      <c r="A1547" s="66"/>
    </row>
    <row r="1548" spans="1:1" x14ac:dyDescent="0.2">
      <c r="A1548" s="66"/>
    </row>
    <row r="1549" spans="1:1" x14ac:dyDescent="0.2">
      <c r="A1549" s="66"/>
    </row>
    <row r="1550" spans="1:1" x14ac:dyDescent="0.2">
      <c r="A1550" s="66"/>
    </row>
    <row r="1551" spans="1:1" x14ac:dyDescent="0.2">
      <c r="A1551" s="66"/>
    </row>
    <row r="1552" spans="1:1" x14ac:dyDescent="0.2">
      <c r="A1552" s="66"/>
    </row>
    <row r="1553" spans="1:1" x14ac:dyDescent="0.2">
      <c r="A1553" s="66"/>
    </row>
    <row r="1554" spans="1:1" x14ac:dyDescent="0.2">
      <c r="A1554" s="66"/>
    </row>
    <row r="1555" spans="1:1" x14ac:dyDescent="0.2">
      <c r="A1555" s="66"/>
    </row>
    <row r="1556" spans="1:1" x14ac:dyDescent="0.2">
      <c r="A1556" s="66"/>
    </row>
    <row r="1557" spans="1:1" x14ac:dyDescent="0.2">
      <c r="A1557" s="66"/>
    </row>
    <row r="1558" spans="1:1" x14ac:dyDescent="0.2">
      <c r="A1558" s="66"/>
    </row>
    <row r="1559" spans="1:1" x14ac:dyDescent="0.2">
      <c r="A1559" s="66"/>
    </row>
    <row r="1560" spans="1:1" x14ac:dyDescent="0.2">
      <c r="A1560" s="66"/>
    </row>
    <row r="1561" spans="1:1" x14ac:dyDescent="0.2">
      <c r="A1561" s="66"/>
    </row>
    <row r="1562" spans="1:1" x14ac:dyDescent="0.2">
      <c r="A1562" s="66"/>
    </row>
    <row r="1563" spans="1:1" x14ac:dyDescent="0.2">
      <c r="A1563" s="66"/>
    </row>
    <row r="1564" spans="1:1" x14ac:dyDescent="0.2">
      <c r="A1564" s="66"/>
    </row>
    <row r="1565" spans="1:1" x14ac:dyDescent="0.2">
      <c r="A1565" s="66"/>
    </row>
    <row r="1566" spans="1:1" x14ac:dyDescent="0.2">
      <c r="A1566" s="66"/>
    </row>
    <row r="1567" spans="1:1" x14ac:dyDescent="0.2">
      <c r="A1567" s="66"/>
    </row>
    <row r="1568" spans="1:1" x14ac:dyDescent="0.2">
      <c r="A1568" s="66"/>
    </row>
    <row r="1569" spans="1:1" x14ac:dyDescent="0.2">
      <c r="A1569" s="66"/>
    </row>
    <row r="1570" spans="1:1" x14ac:dyDescent="0.2">
      <c r="A1570" s="66"/>
    </row>
    <row r="1571" spans="1:1" x14ac:dyDescent="0.2">
      <c r="A1571" s="66"/>
    </row>
    <row r="1572" spans="1:1" x14ac:dyDescent="0.2">
      <c r="A1572" s="66"/>
    </row>
    <row r="1573" spans="1:1" x14ac:dyDescent="0.2">
      <c r="A1573" s="66"/>
    </row>
    <row r="1574" spans="1:1" x14ac:dyDescent="0.2">
      <c r="A1574" s="66"/>
    </row>
    <row r="1575" spans="1:1" x14ac:dyDescent="0.2">
      <c r="A1575" s="66"/>
    </row>
    <row r="1576" spans="1:1" x14ac:dyDescent="0.2">
      <c r="A1576" s="66"/>
    </row>
    <row r="1577" spans="1:1" x14ac:dyDescent="0.2">
      <c r="A1577" s="66"/>
    </row>
    <row r="1578" spans="1:1" x14ac:dyDescent="0.2">
      <c r="A1578" s="66"/>
    </row>
    <row r="1579" spans="1:1" x14ac:dyDescent="0.2">
      <c r="A1579" s="66"/>
    </row>
    <row r="1580" spans="1:1" x14ac:dyDescent="0.2">
      <c r="A1580" s="66"/>
    </row>
    <row r="1581" spans="1:1" x14ac:dyDescent="0.2">
      <c r="A1581" s="66"/>
    </row>
    <row r="1582" spans="1:1" x14ac:dyDescent="0.2">
      <c r="A1582" s="66"/>
    </row>
    <row r="1583" spans="1:1" x14ac:dyDescent="0.2">
      <c r="A1583" s="66"/>
    </row>
    <row r="1584" spans="1:1" x14ac:dyDescent="0.2">
      <c r="A1584" s="66"/>
    </row>
    <row r="1585" spans="1:1" x14ac:dyDescent="0.2">
      <c r="A1585" s="66"/>
    </row>
    <row r="1586" spans="1:1" x14ac:dyDescent="0.2">
      <c r="A1586" s="66"/>
    </row>
    <row r="1587" spans="1:1" x14ac:dyDescent="0.2">
      <c r="A1587" s="66"/>
    </row>
    <row r="1588" spans="1:1" x14ac:dyDescent="0.2">
      <c r="A1588" s="66"/>
    </row>
    <row r="1589" spans="1:1" x14ac:dyDescent="0.2">
      <c r="A1589" s="66"/>
    </row>
    <row r="1590" spans="1:1" x14ac:dyDescent="0.2">
      <c r="A1590" s="66"/>
    </row>
    <row r="1591" spans="1:1" x14ac:dyDescent="0.2">
      <c r="A1591" s="66"/>
    </row>
    <row r="1592" spans="1:1" x14ac:dyDescent="0.2">
      <c r="A1592" s="66"/>
    </row>
    <row r="1593" spans="1:1" x14ac:dyDescent="0.2">
      <c r="A1593" s="66"/>
    </row>
    <row r="1594" spans="1:1" x14ac:dyDescent="0.2">
      <c r="A1594" s="66"/>
    </row>
    <row r="1595" spans="1:1" x14ac:dyDescent="0.2">
      <c r="A1595" s="66"/>
    </row>
    <row r="1596" spans="1:1" x14ac:dyDescent="0.2">
      <c r="A1596" s="66"/>
    </row>
    <row r="1597" spans="1:1" x14ac:dyDescent="0.2">
      <c r="A1597" s="66"/>
    </row>
    <row r="1598" spans="1:1" x14ac:dyDescent="0.2">
      <c r="A1598" s="66"/>
    </row>
    <row r="1599" spans="1:1" x14ac:dyDescent="0.2">
      <c r="A1599" s="66"/>
    </row>
    <row r="1600" spans="1:1" x14ac:dyDescent="0.2">
      <c r="A1600" s="66"/>
    </row>
    <row r="1601" spans="1:1" x14ac:dyDescent="0.2">
      <c r="A1601" s="66"/>
    </row>
    <row r="1602" spans="1:1" x14ac:dyDescent="0.2">
      <c r="A1602" s="66"/>
    </row>
    <row r="1603" spans="1:1" x14ac:dyDescent="0.2">
      <c r="A1603" s="66"/>
    </row>
    <row r="1604" spans="1:1" x14ac:dyDescent="0.2">
      <c r="A1604" s="66"/>
    </row>
    <row r="1605" spans="1:1" x14ac:dyDescent="0.2">
      <c r="A1605" s="66"/>
    </row>
    <row r="1606" spans="1:1" x14ac:dyDescent="0.2">
      <c r="A1606" s="66"/>
    </row>
    <row r="1607" spans="1:1" x14ac:dyDescent="0.2">
      <c r="A1607" s="66"/>
    </row>
    <row r="1608" spans="1:1" x14ac:dyDescent="0.2">
      <c r="A1608" s="66"/>
    </row>
    <row r="1609" spans="1:1" x14ac:dyDescent="0.2">
      <c r="A1609" s="66"/>
    </row>
    <row r="1610" spans="1:1" x14ac:dyDescent="0.2">
      <c r="A1610" s="66"/>
    </row>
    <row r="1611" spans="1:1" x14ac:dyDescent="0.2">
      <c r="A1611" s="66"/>
    </row>
    <row r="1612" spans="1:1" x14ac:dyDescent="0.2">
      <c r="A1612" s="66"/>
    </row>
    <row r="1613" spans="1:1" x14ac:dyDescent="0.2">
      <c r="A1613" s="66"/>
    </row>
    <row r="1614" spans="1:1" x14ac:dyDescent="0.2">
      <c r="A1614" s="66"/>
    </row>
    <row r="1615" spans="1:1" x14ac:dyDescent="0.2">
      <c r="A1615" s="66"/>
    </row>
    <row r="1616" spans="1:1" x14ac:dyDescent="0.2">
      <c r="A1616" s="66"/>
    </row>
    <row r="1617" spans="1:1" x14ac:dyDescent="0.2">
      <c r="A1617" s="66"/>
    </row>
    <row r="1618" spans="1:1" x14ac:dyDescent="0.2">
      <c r="A1618" s="66"/>
    </row>
    <row r="1619" spans="1:1" x14ac:dyDescent="0.2">
      <c r="A1619" s="66"/>
    </row>
    <row r="1620" spans="1:1" x14ac:dyDescent="0.2">
      <c r="A1620" s="66"/>
    </row>
    <row r="1621" spans="1:1" x14ac:dyDescent="0.2">
      <c r="A1621" s="66"/>
    </row>
    <row r="1622" spans="1:1" x14ac:dyDescent="0.2">
      <c r="A1622" s="66"/>
    </row>
    <row r="1623" spans="1:1" x14ac:dyDescent="0.2">
      <c r="A1623" s="66"/>
    </row>
    <row r="1624" spans="1:1" x14ac:dyDescent="0.2">
      <c r="A1624" s="66"/>
    </row>
    <row r="1625" spans="1:1" x14ac:dyDescent="0.2">
      <c r="A1625" s="66"/>
    </row>
    <row r="1626" spans="1:1" x14ac:dyDescent="0.2">
      <c r="A1626" s="66"/>
    </row>
    <row r="1627" spans="1:1" x14ac:dyDescent="0.2">
      <c r="A1627" s="66"/>
    </row>
    <row r="1628" spans="1:1" x14ac:dyDescent="0.2">
      <c r="A1628" s="66"/>
    </row>
    <row r="1629" spans="1:1" x14ac:dyDescent="0.2">
      <c r="A1629" s="66"/>
    </row>
    <row r="1630" spans="1:1" x14ac:dyDescent="0.2">
      <c r="A1630" s="66"/>
    </row>
    <row r="1631" spans="1:1" x14ac:dyDescent="0.2">
      <c r="A1631" s="66"/>
    </row>
    <row r="1632" spans="1:1" x14ac:dyDescent="0.2">
      <c r="A1632" s="66"/>
    </row>
    <row r="1633" spans="1:1" x14ac:dyDescent="0.2">
      <c r="A1633" s="66"/>
    </row>
    <row r="1634" spans="1:1" x14ac:dyDescent="0.2">
      <c r="A1634" s="66"/>
    </row>
    <row r="1635" spans="1:1" x14ac:dyDescent="0.2">
      <c r="A1635" s="66"/>
    </row>
    <row r="1636" spans="1:1" x14ac:dyDescent="0.2">
      <c r="A1636" s="66"/>
    </row>
    <row r="1637" spans="1:1" x14ac:dyDescent="0.2">
      <c r="A1637" s="66"/>
    </row>
    <row r="1638" spans="1:1" x14ac:dyDescent="0.2">
      <c r="A1638" s="66"/>
    </row>
    <row r="1639" spans="1:1" x14ac:dyDescent="0.2">
      <c r="A1639" s="66"/>
    </row>
    <row r="1640" spans="1:1" x14ac:dyDescent="0.2">
      <c r="A1640" s="66"/>
    </row>
    <row r="1641" spans="1:1" x14ac:dyDescent="0.2">
      <c r="A1641" s="66"/>
    </row>
    <row r="1642" spans="1:1" x14ac:dyDescent="0.2">
      <c r="A1642" s="66"/>
    </row>
    <row r="1643" spans="1:1" x14ac:dyDescent="0.2">
      <c r="A1643" s="66"/>
    </row>
    <row r="1644" spans="1:1" x14ac:dyDescent="0.2">
      <c r="A1644" s="66"/>
    </row>
    <row r="1645" spans="1:1" x14ac:dyDescent="0.2">
      <c r="A1645" s="66"/>
    </row>
    <row r="1646" spans="1:1" x14ac:dyDescent="0.2">
      <c r="A1646" s="66"/>
    </row>
    <row r="1647" spans="1:1" x14ac:dyDescent="0.2">
      <c r="A1647" s="66"/>
    </row>
    <row r="1648" spans="1:1" x14ac:dyDescent="0.2">
      <c r="A1648" s="66"/>
    </row>
    <row r="1649" spans="1:1" x14ac:dyDescent="0.2">
      <c r="A1649" s="66"/>
    </row>
    <row r="1650" spans="1:1" x14ac:dyDescent="0.2">
      <c r="A1650" s="66"/>
    </row>
    <row r="1651" spans="1:1" x14ac:dyDescent="0.2">
      <c r="A1651" s="66"/>
    </row>
    <row r="1652" spans="1:1" x14ac:dyDescent="0.2">
      <c r="A1652" s="66"/>
    </row>
    <row r="1653" spans="1:1" x14ac:dyDescent="0.2">
      <c r="A1653" s="66"/>
    </row>
    <row r="1654" spans="1:1" x14ac:dyDescent="0.2">
      <c r="A1654" s="66"/>
    </row>
    <row r="1655" spans="1:1" x14ac:dyDescent="0.2">
      <c r="A1655" s="66"/>
    </row>
    <row r="1656" spans="1:1" x14ac:dyDescent="0.2">
      <c r="A1656" s="66"/>
    </row>
    <row r="1657" spans="1:1" x14ac:dyDescent="0.2">
      <c r="A1657" s="66"/>
    </row>
    <row r="1658" spans="1:1" x14ac:dyDescent="0.2">
      <c r="A1658" s="66"/>
    </row>
    <row r="1659" spans="1:1" x14ac:dyDescent="0.2">
      <c r="A1659" s="66"/>
    </row>
    <row r="1660" spans="1:1" x14ac:dyDescent="0.2">
      <c r="A1660" s="66"/>
    </row>
    <row r="1661" spans="1:1" x14ac:dyDescent="0.2">
      <c r="A1661" s="66"/>
    </row>
    <row r="1662" spans="1:1" x14ac:dyDescent="0.2">
      <c r="A1662" s="66"/>
    </row>
    <row r="1663" spans="1:1" x14ac:dyDescent="0.2">
      <c r="A1663" s="66"/>
    </row>
    <row r="1664" spans="1:1" x14ac:dyDescent="0.2">
      <c r="A1664" s="66"/>
    </row>
    <row r="1665" spans="1:1" x14ac:dyDescent="0.2">
      <c r="A1665" s="66"/>
    </row>
    <row r="1666" spans="1:1" x14ac:dyDescent="0.2">
      <c r="A1666" s="66"/>
    </row>
    <row r="1667" spans="1:1" x14ac:dyDescent="0.2">
      <c r="A1667" s="66"/>
    </row>
    <row r="1668" spans="1:1" x14ac:dyDescent="0.2">
      <c r="A1668" s="66"/>
    </row>
    <row r="1669" spans="1:1" x14ac:dyDescent="0.2">
      <c r="A1669" s="66"/>
    </row>
    <row r="1670" spans="1:1" x14ac:dyDescent="0.2">
      <c r="A1670" s="66"/>
    </row>
    <row r="1671" spans="1:1" x14ac:dyDescent="0.2">
      <c r="A1671" s="66"/>
    </row>
    <row r="1672" spans="1:1" x14ac:dyDescent="0.2">
      <c r="A1672" s="66"/>
    </row>
    <row r="1673" spans="1:1" x14ac:dyDescent="0.2">
      <c r="A1673" s="66"/>
    </row>
    <row r="1674" spans="1:1" x14ac:dyDescent="0.2">
      <c r="A1674" s="66"/>
    </row>
    <row r="1675" spans="1:1" x14ac:dyDescent="0.2">
      <c r="A1675" s="66"/>
    </row>
    <row r="1676" spans="1:1" x14ac:dyDescent="0.2">
      <c r="A1676" s="66"/>
    </row>
    <row r="1677" spans="1:1" x14ac:dyDescent="0.2">
      <c r="A1677" s="66"/>
    </row>
    <row r="1678" spans="1:1" x14ac:dyDescent="0.2">
      <c r="A1678" s="66"/>
    </row>
    <row r="1679" spans="1:1" x14ac:dyDescent="0.2">
      <c r="A1679" s="66"/>
    </row>
    <row r="1680" spans="1:1" x14ac:dyDescent="0.2">
      <c r="A1680" s="66"/>
    </row>
    <row r="1681" spans="1:1" x14ac:dyDescent="0.2">
      <c r="A1681" s="66"/>
    </row>
    <row r="1682" spans="1:1" x14ac:dyDescent="0.2">
      <c r="A1682" s="66"/>
    </row>
    <row r="1683" spans="1:1" x14ac:dyDescent="0.2">
      <c r="A1683" s="66"/>
    </row>
    <row r="1684" spans="1:1" x14ac:dyDescent="0.2">
      <c r="A1684" s="66"/>
    </row>
    <row r="1685" spans="1:1" x14ac:dyDescent="0.2">
      <c r="A1685" s="66"/>
    </row>
    <row r="1686" spans="1:1" x14ac:dyDescent="0.2">
      <c r="A1686" s="66"/>
    </row>
    <row r="1687" spans="1:1" x14ac:dyDescent="0.2">
      <c r="A1687" s="66"/>
    </row>
    <row r="1688" spans="1:1" x14ac:dyDescent="0.2">
      <c r="A1688" s="66"/>
    </row>
    <row r="1689" spans="1:1" x14ac:dyDescent="0.2">
      <c r="A1689" s="66"/>
    </row>
    <row r="1690" spans="1:1" x14ac:dyDescent="0.2">
      <c r="A1690" s="66"/>
    </row>
    <row r="1691" spans="1:1" x14ac:dyDescent="0.2">
      <c r="A1691" s="66"/>
    </row>
    <row r="1692" spans="1:1" x14ac:dyDescent="0.2">
      <c r="A1692" s="66"/>
    </row>
    <row r="1693" spans="1:1" x14ac:dyDescent="0.2">
      <c r="A1693" s="66"/>
    </row>
    <row r="1694" spans="1:1" x14ac:dyDescent="0.2">
      <c r="A1694" s="66"/>
    </row>
    <row r="1695" spans="1:1" x14ac:dyDescent="0.2">
      <c r="A1695" s="66"/>
    </row>
    <row r="1696" spans="1:1" x14ac:dyDescent="0.2">
      <c r="A1696" s="66"/>
    </row>
    <row r="1697" spans="1:1" x14ac:dyDescent="0.2">
      <c r="A1697" s="66"/>
    </row>
    <row r="1698" spans="1:1" x14ac:dyDescent="0.2">
      <c r="A1698" s="66"/>
    </row>
    <row r="1699" spans="1:1" x14ac:dyDescent="0.2">
      <c r="A1699" s="66"/>
    </row>
  </sheetData>
  <mergeCells count="26">
    <mergeCell ref="W16:W17"/>
    <mergeCell ref="X16:X17"/>
    <mergeCell ref="K16:K17"/>
    <mergeCell ref="L16:L17"/>
    <mergeCell ref="M16:M17"/>
    <mergeCell ref="R16:R17"/>
    <mergeCell ref="S16:S17"/>
    <mergeCell ref="T16:T17"/>
    <mergeCell ref="U16:U17"/>
    <mergeCell ref="P16:P17"/>
    <mergeCell ref="A15:A17"/>
    <mergeCell ref="A4:Y4"/>
    <mergeCell ref="B15:I15"/>
    <mergeCell ref="J15:Q15"/>
    <mergeCell ref="R15:Y15"/>
    <mergeCell ref="B16:B17"/>
    <mergeCell ref="C16:C17"/>
    <mergeCell ref="J16:J17"/>
    <mergeCell ref="D16:D17"/>
    <mergeCell ref="E16:E17"/>
    <mergeCell ref="F16:F17"/>
    <mergeCell ref="G16:G17"/>
    <mergeCell ref="H16:H17"/>
    <mergeCell ref="V16:V17"/>
    <mergeCell ref="N16:N17"/>
    <mergeCell ref="O16:O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Krajské normativy</vt:lpstr>
      <vt:lpstr>Příloha č.1</vt:lpstr>
      <vt:lpstr>Příloha č.2</vt:lpstr>
      <vt:lpstr>Příloha č.3</vt:lpstr>
      <vt:lpstr>Příloha č.4</vt:lpstr>
      <vt:lpstr>Příloha č.5</vt:lpstr>
      <vt:lpstr>Příloha č.6</vt:lpstr>
      <vt:lpstr>Příloha č.7</vt:lpstr>
      <vt:lpstr>Příloha č.8</vt:lpstr>
      <vt:lpstr>Příloha č.9</vt:lpstr>
      <vt:lpstr>Příloha č.10</vt:lpstr>
      <vt:lpstr>Příloha č.11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sku957</dc:creator>
  <cp:lastModifiedBy>Fáberová Petra (MHMP, ROZ)</cp:lastModifiedBy>
  <cp:lastPrinted>2020-02-25T14:09:15Z</cp:lastPrinted>
  <dcterms:created xsi:type="dcterms:W3CDTF">2007-02-20T08:36:25Z</dcterms:created>
  <dcterms:modified xsi:type="dcterms:W3CDTF">2020-03-04T13:53:49Z</dcterms:modified>
</cp:coreProperties>
</file>